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P:\101. DATABASE FILES\0. Cars Inventoried Keep &amp; Toss Sheets\"/>
    </mc:Choice>
  </mc:AlternateContent>
  <xr:revisionPtr revIDLastSave="0" documentId="13_ncr:1_{FAE4963F-9961-411A-A8FE-E44272DAF7C3}" xr6:coauthVersionLast="47" xr6:coauthVersionMax="47" xr10:uidLastSave="{00000000-0000-0000-0000-000000000000}"/>
  <bookViews>
    <workbookView xWindow="38280" yWindow="-120" windowWidth="38640" windowHeight="21120" activeTab="3" xr2:uid="{00000000-000D-0000-FFFF-FFFF00000000}"/>
  </bookViews>
  <sheets>
    <sheet name="0. Macro Controls" sheetId="19" r:id="rId1"/>
    <sheet name="1A. Template Prep" sheetId="1" r:id="rId2"/>
    <sheet name="1B. DB Pull In Keep &amp; Toss" sheetId="18" r:id="rId3"/>
    <sheet name="2A-1. Tester Details" sheetId="2" r:id="rId4"/>
    <sheet name="2A-2. Checks for Keep Engines" sheetId="22" r:id="rId5"/>
    <sheet name="2B. Tester Checklist" sheetId="3" r:id="rId6"/>
    <sheet name="2C. Keep &amp; Toss (Tester)" sheetId="4" r:id="rId7"/>
    <sheet name="2D. DRF Check" sheetId="21" r:id="rId8"/>
    <sheet name="3A. Dismantler Cover Sheet" sheetId="7" r:id="rId9"/>
    <sheet name="3B. Keep &amp; Toss (Dismantler)" sheetId="6" r:id="rId10"/>
    <sheet name="3C. Dismantler Bad Item Sheet" sheetId="8" r:id="rId11"/>
    <sheet name="3D. Dismantler Compression" sheetId="9" r:id="rId12"/>
    <sheet name="3E. Car Stickers To Print" sheetId="23" r:id="rId13"/>
    <sheet name="3F. Flaw Tags To Print" sheetId="26" r:id="rId14"/>
    <sheet name="4A. Keep &amp; Toss (Poster)" sheetId="10" r:id="rId15"/>
    <sheet name="4B. Inventory Summary" sheetId="11" r:id="rId16"/>
    <sheet name="4C. Check for Part#" sheetId="12" r:id="rId17"/>
    <sheet name="4D. Summary for Put Away Crew" sheetId="17" r:id="rId18"/>
    <sheet name="5A. Picture Formulas" sheetId="13" r:id="rId19"/>
    <sheet name="5B. Picture Count Check" sheetId="14" r:id="rId20"/>
    <sheet name="6A. New Keep &amp; Toss (to Fit DB)" sheetId="15" r:id="rId21"/>
    <sheet name="6B. New Inventory (to Inv DB)" sheetId="16" r:id="rId22"/>
    <sheet name="7. Engine Compression Specs DB" sheetId="24" r:id="rId23"/>
    <sheet name="99A. Dismantle Cover Sheet Temp" sheetId="25" r:id="rId24"/>
    <sheet name="99B. Dismantler Bad Item Temp" sheetId="27" r:id="rId25"/>
    <sheet name="99C. Poster Keep Toss Add Temp" sheetId="28" r:id="rId26"/>
  </sheets>
  <functionGroups builtInGroupCount="19"/>
  <definedNames>
    <definedName name="_xlnm._FilterDatabase" localSheetId="2" hidden="1">'1B. DB Pull In Keep &amp; Toss'!$A$3:$AW$3</definedName>
    <definedName name="_xlnm._FilterDatabase" localSheetId="7" hidden="1">'2D. DRF Check'!$A$3:$K$339</definedName>
    <definedName name="_xlnm._FilterDatabase" localSheetId="14" hidden="1">'4A. Keep &amp; Toss (Poster)'!$A$3:$AZ$3</definedName>
    <definedName name="_xlnm._FilterDatabase" localSheetId="15" hidden="1">'4B. Inventory Summary'!$A$3:$AX$3</definedName>
    <definedName name="EngineList">'7. Engine Compression Specs DB'!$A:$A</definedName>
    <definedName name="_xlnm.Print_Area" localSheetId="5">'2B. Tester Checklist'!$B:$G</definedName>
    <definedName name="_xlnm.Print_Area" localSheetId="9">'3B. Keep &amp; Toss (Dismantler)'!$C$1:$L$333</definedName>
    <definedName name="_xlnm.Print_Area" localSheetId="16">'4C. Check for Part#'!$B$4:$G$10</definedName>
    <definedName name="_xlnm.Print_Titles" localSheetId="9">'3B. Keep &amp; Toss (Dismantler)'!$1:$3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36" i="11" l="1"/>
  <c r="AX136" i="11"/>
  <c r="AV136" i="11"/>
  <c r="AR136" i="11"/>
  <c r="AD136" i="11"/>
  <c r="U136" i="11"/>
  <c r="O136" i="11"/>
  <c r="L136" i="11"/>
  <c r="B136" i="11"/>
  <c r="E136" i="11" s="1"/>
  <c r="A136" i="11"/>
  <c r="AZ135" i="11"/>
  <c r="AX135" i="11"/>
  <c r="AV135" i="11"/>
  <c r="AR135" i="11"/>
  <c r="B135" i="11" s="1"/>
  <c r="E135" i="11" s="1"/>
  <c r="AD135" i="11"/>
  <c r="U135" i="11"/>
  <c r="O135" i="11"/>
  <c r="L135" i="11"/>
  <c r="A135" i="11"/>
  <c r="AZ134" i="11"/>
  <c r="AX134" i="11"/>
  <c r="AV134" i="11"/>
  <c r="AR134" i="11"/>
  <c r="AD134" i="11"/>
  <c r="U134" i="11"/>
  <c r="O134" i="11"/>
  <c r="L134" i="11"/>
  <c r="B134" i="11"/>
  <c r="E134" i="11" s="1"/>
  <c r="A134" i="11"/>
  <c r="AZ113" i="11"/>
  <c r="AX113" i="11"/>
  <c r="AV113" i="11"/>
  <c r="AR113" i="11"/>
  <c r="B113" i="11" s="1"/>
  <c r="E113" i="11" s="1"/>
  <c r="AD113" i="11"/>
  <c r="U113" i="11"/>
  <c r="O113" i="11"/>
  <c r="L113" i="11"/>
  <c r="A113" i="11"/>
  <c r="AZ106" i="11"/>
  <c r="AX106" i="11"/>
  <c r="AV106" i="11"/>
  <c r="AR106" i="11"/>
  <c r="AD106" i="11"/>
  <c r="U106" i="11"/>
  <c r="O106" i="11"/>
  <c r="L106" i="11"/>
  <c r="B106" i="11"/>
  <c r="E106" i="11" s="1"/>
  <c r="A106" i="11"/>
  <c r="AZ103" i="11"/>
  <c r="AX103" i="11"/>
  <c r="AV103" i="11"/>
  <c r="AR103" i="11"/>
  <c r="B103" i="11" s="1"/>
  <c r="E103" i="11" s="1"/>
  <c r="AD103" i="11"/>
  <c r="U103" i="11"/>
  <c r="O103" i="11"/>
  <c r="L103" i="11"/>
  <c r="A103" i="11"/>
  <c r="AZ14" i="11"/>
  <c r="AX14" i="11"/>
  <c r="AV14" i="11"/>
  <c r="AR14" i="11"/>
  <c r="AD14" i="11"/>
  <c r="U14" i="11"/>
  <c r="O14" i="11"/>
  <c r="L14" i="11"/>
  <c r="B14" i="11"/>
  <c r="E14" i="11" s="1"/>
  <c r="A14" i="11"/>
  <c r="AZ102" i="11"/>
  <c r="AX102" i="11"/>
  <c r="AV102" i="11"/>
  <c r="AR102" i="11"/>
  <c r="AD102" i="11"/>
  <c r="U102" i="11"/>
  <c r="O102" i="11"/>
  <c r="L102" i="11"/>
  <c r="B102" i="11"/>
  <c r="E102" i="11" s="1"/>
  <c r="A102" i="11"/>
  <c r="AZ97" i="11"/>
  <c r="AX97" i="11"/>
  <c r="AV97" i="11"/>
  <c r="AR97" i="11"/>
  <c r="AD97" i="11"/>
  <c r="U97" i="11"/>
  <c r="O97" i="11"/>
  <c r="L97" i="11"/>
  <c r="B97" i="11"/>
  <c r="E97" i="11" s="1"/>
  <c r="A97" i="11"/>
  <c r="AZ93" i="11"/>
  <c r="AX93" i="11"/>
  <c r="AV93" i="11"/>
  <c r="AR93" i="11"/>
  <c r="B93" i="11" s="1"/>
  <c r="E93" i="11" s="1"/>
  <c r="AD93" i="11"/>
  <c r="U93" i="11"/>
  <c r="O93" i="11"/>
  <c r="L93" i="11"/>
  <c r="A93" i="11"/>
  <c r="AZ88" i="11"/>
  <c r="AX88" i="11"/>
  <c r="AV88" i="11"/>
  <c r="AR88" i="11"/>
  <c r="B88" i="11" s="1"/>
  <c r="AD88" i="11"/>
  <c r="U88" i="11"/>
  <c r="O88" i="11"/>
  <c r="L88" i="11"/>
  <c r="A88" i="11"/>
  <c r="AZ87" i="11"/>
  <c r="AX87" i="11"/>
  <c r="AV87" i="11"/>
  <c r="AR87" i="11"/>
  <c r="AD87" i="11"/>
  <c r="U87" i="11"/>
  <c r="O87" i="11"/>
  <c r="L87" i="11"/>
  <c r="B87" i="11"/>
  <c r="A87" i="11"/>
  <c r="AZ89" i="11"/>
  <c r="AX89" i="11"/>
  <c r="AV89" i="11"/>
  <c r="AR89" i="11"/>
  <c r="B89" i="11" s="1"/>
  <c r="AD89" i="11"/>
  <c r="U89" i="11"/>
  <c r="O89" i="11"/>
  <c r="L89" i="11"/>
  <c r="A89" i="11"/>
  <c r="AZ86" i="11"/>
  <c r="AX86" i="11"/>
  <c r="AV86" i="11"/>
  <c r="AR86" i="11"/>
  <c r="AD86" i="11"/>
  <c r="U86" i="11"/>
  <c r="O86" i="11"/>
  <c r="L86" i="11"/>
  <c r="B86" i="11"/>
  <c r="A86" i="11"/>
  <c r="AZ83" i="11"/>
  <c r="AX83" i="11"/>
  <c r="AV83" i="11"/>
  <c r="AR83" i="11"/>
  <c r="B83" i="11" s="1"/>
  <c r="E83" i="11" s="1"/>
  <c r="AD83" i="11"/>
  <c r="U83" i="11"/>
  <c r="O83" i="11"/>
  <c r="L83" i="11"/>
  <c r="A83" i="11"/>
  <c r="AZ63" i="11"/>
  <c r="AX63" i="11"/>
  <c r="AV63" i="11"/>
  <c r="AR63" i="11"/>
  <c r="AD63" i="11"/>
  <c r="U63" i="11"/>
  <c r="O63" i="11"/>
  <c r="L63" i="11"/>
  <c r="B63" i="11"/>
  <c r="A63" i="11"/>
  <c r="AZ40" i="11"/>
  <c r="AX40" i="11"/>
  <c r="AV40" i="11"/>
  <c r="AR40" i="11"/>
  <c r="AD40" i="11"/>
  <c r="U40" i="11"/>
  <c r="O40" i="11"/>
  <c r="L40" i="11"/>
  <c r="B40" i="11"/>
  <c r="E40" i="11" s="1"/>
  <c r="A40" i="11"/>
  <c r="AZ29" i="11"/>
  <c r="AX29" i="11"/>
  <c r="AV29" i="11"/>
  <c r="AR29" i="11"/>
  <c r="B29" i="11" s="1"/>
  <c r="E29" i="11" s="1"/>
  <c r="AD29" i="11"/>
  <c r="U29" i="11"/>
  <c r="O29" i="11"/>
  <c r="L29" i="11"/>
  <c r="A29" i="11"/>
  <c r="AZ16" i="11"/>
  <c r="AX16" i="11"/>
  <c r="AV16" i="11"/>
  <c r="AR16" i="11"/>
  <c r="AD16" i="11"/>
  <c r="U16" i="11"/>
  <c r="O16" i="11"/>
  <c r="L16" i="11"/>
  <c r="D16" i="11"/>
  <c r="B16" i="11"/>
  <c r="E16" i="11" s="1"/>
  <c r="A16" i="11"/>
  <c r="AZ12" i="11"/>
  <c r="AX12" i="11"/>
  <c r="AV12" i="11"/>
  <c r="AR12" i="11"/>
  <c r="B12" i="11" s="1"/>
  <c r="E12" i="11" s="1"/>
  <c r="AD12" i="11"/>
  <c r="U12" i="11"/>
  <c r="O12" i="11"/>
  <c r="L12" i="11"/>
  <c r="D12" i="11"/>
  <c r="A12" i="11"/>
  <c r="AX38" i="11"/>
  <c r="AV38" i="11"/>
  <c r="AR38" i="11"/>
  <c r="B38" i="11" s="1"/>
  <c r="E38" i="11" s="1"/>
  <c r="AD38" i="11"/>
  <c r="U38" i="11"/>
  <c r="O38" i="11"/>
  <c r="L38" i="11"/>
  <c r="A38" i="11"/>
  <c r="AX30" i="11"/>
  <c r="AV30" i="11"/>
  <c r="AR30" i="11"/>
  <c r="B30" i="11" s="1"/>
  <c r="AD30" i="11"/>
  <c r="U30" i="11"/>
  <c r="Q30" i="11"/>
  <c r="O30" i="11"/>
  <c r="L30" i="11"/>
  <c r="A30" i="11"/>
  <c r="AV21" i="11"/>
  <c r="AX21" i="11" s="1"/>
  <c r="AR21" i="11"/>
  <c r="B21" i="11" s="1"/>
  <c r="E21" i="11" s="1"/>
  <c r="AD21" i="11"/>
  <c r="U21" i="11"/>
  <c r="O21" i="11"/>
  <c r="L21" i="11"/>
  <c r="A21" i="11"/>
  <c r="AX124" i="11"/>
  <c r="AV124" i="11"/>
  <c r="AR124" i="11"/>
  <c r="B124" i="11" s="1"/>
  <c r="AD124" i="11"/>
  <c r="U124" i="11"/>
  <c r="Q124" i="11"/>
  <c r="O124" i="11"/>
  <c r="L124" i="11"/>
  <c r="A124" i="11"/>
  <c r="AV126" i="11"/>
  <c r="AX126" i="11" s="1"/>
  <c r="AR126" i="11"/>
  <c r="AD126" i="11"/>
  <c r="U126" i="11"/>
  <c r="Q126" i="11"/>
  <c r="O126" i="11"/>
  <c r="L126" i="11"/>
  <c r="B126" i="11"/>
  <c r="E126" i="11" s="1"/>
  <c r="A126" i="11"/>
  <c r="AX76" i="11"/>
  <c r="AV76" i="11"/>
  <c r="AR76" i="11"/>
  <c r="B76" i="11" s="1"/>
  <c r="AD76" i="11"/>
  <c r="U76" i="11"/>
  <c r="Q76" i="11"/>
  <c r="O76" i="11"/>
  <c r="L76" i="11"/>
  <c r="A76" i="11"/>
  <c r="AV105" i="11"/>
  <c r="AX105" i="11" s="1"/>
  <c r="AR105" i="11"/>
  <c r="AD105" i="11"/>
  <c r="U105" i="11"/>
  <c r="Q105" i="11"/>
  <c r="O105" i="11"/>
  <c r="L105" i="11"/>
  <c r="B105" i="11"/>
  <c r="E105" i="11" s="1"/>
  <c r="A105" i="11"/>
  <c r="AV104" i="11"/>
  <c r="AX104" i="11" s="1"/>
  <c r="AR104" i="11"/>
  <c r="B104" i="11" s="1"/>
  <c r="E104" i="11" s="1"/>
  <c r="AD104" i="11"/>
  <c r="U104" i="11"/>
  <c r="Q104" i="11"/>
  <c r="O104" i="11"/>
  <c r="L104" i="11"/>
  <c r="A104" i="11"/>
  <c r="AX34" i="11"/>
  <c r="AV34" i="11"/>
  <c r="AR34" i="11"/>
  <c r="AD34" i="11"/>
  <c r="U34" i="11"/>
  <c r="O34" i="11"/>
  <c r="L34" i="11"/>
  <c r="B34" i="11"/>
  <c r="A34" i="11"/>
  <c r="AX127" i="11"/>
  <c r="AV127" i="11"/>
  <c r="AR127" i="11"/>
  <c r="B127" i="11" s="1"/>
  <c r="AD127" i="11"/>
  <c r="U127" i="11"/>
  <c r="O127" i="11"/>
  <c r="L127" i="11"/>
  <c r="A127" i="11"/>
  <c r="AX95" i="11"/>
  <c r="AV95" i="11"/>
  <c r="AR95" i="11"/>
  <c r="AD95" i="11"/>
  <c r="U95" i="11"/>
  <c r="O95" i="11"/>
  <c r="L95" i="11"/>
  <c r="B95" i="11"/>
  <c r="A95" i="11"/>
  <c r="AX94" i="11"/>
  <c r="AV94" i="11"/>
  <c r="AR94" i="11"/>
  <c r="B94" i="11" s="1"/>
  <c r="AD94" i="11"/>
  <c r="U94" i="11"/>
  <c r="Q94" i="11"/>
  <c r="O94" i="11"/>
  <c r="L94" i="11"/>
  <c r="A94" i="11"/>
  <c r="AX112" i="11"/>
  <c r="AV112" i="11"/>
  <c r="AR112" i="11"/>
  <c r="AD112" i="11"/>
  <c r="U112" i="11"/>
  <c r="O112" i="11"/>
  <c r="L112" i="11"/>
  <c r="B112" i="11"/>
  <c r="E112" i="11" s="1"/>
  <c r="A112" i="11"/>
  <c r="AX107" i="11"/>
  <c r="AV107" i="11"/>
  <c r="AR107" i="11"/>
  <c r="B107" i="11" s="1"/>
  <c r="AD107" i="11"/>
  <c r="U107" i="11"/>
  <c r="O107" i="11"/>
  <c r="L107" i="11"/>
  <c r="A107" i="11"/>
  <c r="AX128" i="11"/>
  <c r="AV128" i="11"/>
  <c r="AR128" i="11"/>
  <c r="AD128" i="11"/>
  <c r="U128" i="11"/>
  <c r="Q128" i="11"/>
  <c r="O128" i="11"/>
  <c r="L128" i="11"/>
  <c r="B128" i="11"/>
  <c r="A128" i="11"/>
  <c r="AX96" i="11"/>
  <c r="AV96" i="11"/>
  <c r="AR96" i="11"/>
  <c r="B96" i="11" s="1"/>
  <c r="AD96" i="11"/>
  <c r="U96" i="11"/>
  <c r="O96" i="11"/>
  <c r="L96" i="11"/>
  <c r="A96" i="11"/>
  <c r="AX110" i="11"/>
  <c r="AV110" i="11"/>
  <c r="AR110" i="11"/>
  <c r="AD110" i="11"/>
  <c r="U110" i="11"/>
  <c r="O110" i="11"/>
  <c r="L110" i="11"/>
  <c r="B110" i="11"/>
  <c r="A110" i="11"/>
  <c r="AX109" i="11"/>
  <c r="AV109" i="11"/>
  <c r="AR109" i="11"/>
  <c r="B109" i="11" s="1"/>
  <c r="AD109" i="11"/>
  <c r="U109" i="11"/>
  <c r="O109" i="11"/>
  <c r="L109" i="11"/>
  <c r="A109" i="11"/>
  <c r="AX111" i="11"/>
  <c r="AV111" i="11"/>
  <c r="AR111" i="11"/>
  <c r="AD111" i="11"/>
  <c r="U111" i="11"/>
  <c r="O111" i="11"/>
  <c r="L111" i="11"/>
  <c r="B111" i="11"/>
  <c r="A111" i="11"/>
  <c r="AX114" i="11"/>
  <c r="AV114" i="11"/>
  <c r="AR114" i="11"/>
  <c r="B114" i="11" s="1"/>
  <c r="AD114" i="11"/>
  <c r="U114" i="11"/>
  <c r="O114" i="11"/>
  <c r="L114" i="11"/>
  <c r="A114" i="11"/>
  <c r="AV121" i="11"/>
  <c r="AX121" i="11" s="1"/>
  <c r="AR121" i="11"/>
  <c r="AD121" i="11"/>
  <c r="U121" i="11"/>
  <c r="Q121" i="11"/>
  <c r="O121" i="11"/>
  <c r="L121" i="11"/>
  <c r="B121" i="11"/>
  <c r="E121" i="11" s="1"/>
  <c r="A121" i="11"/>
  <c r="AV123" i="11"/>
  <c r="AX123" i="11" s="1"/>
  <c r="AR123" i="11"/>
  <c r="B123" i="11" s="1"/>
  <c r="E123" i="11" s="1"/>
  <c r="AD123" i="11"/>
  <c r="U123" i="11"/>
  <c r="Q123" i="11"/>
  <c r="O123" i="11"/>
  <c r="L123" i="11"/>
  <c r="A123" i="11"/>
  <c r="AV56" i="11"/>
  <c r="AX56" i="11" s="1"/>
  <c r="AR56" i="11"/>
  <c r="AD56" i="11"/>
  <c r="U56" i="11"/>
  <c r="Q56" i="11"/>
  <c r="O56" i="11"/>
  <c r="L56" i="11"/>
  <c r="B56" i="11"/>
  <c r="E56" i="11" s="1"/>
  <c r="A56" i="11"/>
  <c r="AV122" i="11"/>
  <c r="AX122" i="11" s="1"/>
  <c r="AR122" i="11"/>
  <c r="B122" i="11" s="1"/>
  <c r="E122" i="11" s="1"/>
  <c r="AD122" i="11"/>
  <c r="U122" i="11"/>
  <c r="Q122" i="11"/>
  <c r="O122" i="11"/>
  <c r="L122" i="11"/>
  <c r="A122" i="11"/>
  <c r="AV125" i="11"/>
  <c r="AX125" i="11" s="1"/>
  <c r="AR125" i="11"/>
  <c r="AD125" i="11"/>
  <c r="U125" i="11"/>
  <c r="O125" i="11"/>
  <c r="L125" i="11"/>
  <c r="B125" i="11"/>
  <c r="E125" i="11" s="1"/>
  <c r="A125" i="11"/>
  <c r="AV45" i="11"/>
  <c r="AX45" i="11" s="1"/>
  <c r="AR45" i="11"/>
  <c r="B45" i="11" s="1"/>
  <c r="E45" i="11" s="1"/>
  <c r="AD45" i="11"/>
  <c r="U45" i="11"/>
  <c r="Q45" i="11"/>
  <c r="O45" i="11"/>
  <c r="L45" i="11"/>
  <c r="A45" i="11"/>
  <c r="AX50" i="11"/>
  <c r="AV50" i="11"/>
  <c r="AR50" i="11"/>
  <c r="AD50" i="11"/>
  <c r="U50" i="11"/>
  <c r="Q50" i="11"/>
  <c r="O50" i="11"/>
  <c r="L50" i="11"/>
  <c r="B50" i="11"/>
  <c r="A50" i="11"/>
  <c r="AX60" i="11"/>
  <c r="AV60" i="11"/>
  <c r="AR60" i="11"/>
  <c r="AD60" i="11"/>
  <c r="U60" i="11"/>
  <c r="Q60" i="11"/>
  <c r="O60" i="11"/>
  <c r="L60" i="11"/>
  <c r="B60" i="11"/>
  <c r="A60" i="11"/>
  <c r="AV41" i="11"/>
  <c r="AX41" i="11" s="1"/>
  <c r="AR41" i="11"/>
  <c r="AD41" i="11"/>
  <c r="U41" i="11"/>
  <c r="O41" i="11"/>
  <c r="L41" i="11"/>
  <c r="B41" i="11"/>
  <c r="E41" i="11" s="1"/>
  <c r="A41" i="11"/>
  <c r="AX59" i="11"/>
  <c r="AV59" i="11"/>
  <c r="AR59" i="11"/>
  <c r="AD59" i="11"/>
  <c r="U59" i="11"/>
  <c r="Q59" i="11"/>
  <c r="O59" i="11"/>
  <c r="L59" i="11"/>
  <c r="B59" i="11"/>
  <c r="A59" i="11"/>
  <c r="AX49" i="11"/>
  <c r="AV49" i="11"/>
  <c r="AR49" i="11"/>
  <c r="AD49" i="11"/>
  <c r="U49" i="11"/>
  <c r="Q49" i="11"/>
  <c r="O49" i="11"/>
  <c r="L49" i="11"/>
  <c r="B49" i="11"/>
  <c r="A49" i="11"/>
  <c r="AX66" i="11"/>
  <c r="AV66" i="11"/>
  <c r="AR66" i="11"/>
  <c r="B66" i="11" s="1"/>
  <c r="AD66" i="11"/>
  <c r="U66" i="11"/>
  <c r="Q66" i="11"/>
  <c r="O66" i="11"/>
  <c r="L66" i="11"/>
  <c r="A66" i="11"/>
  <c r="AX80" i="11"/>
  <c r="AV80" i="11"/>
  <c r="AR80" i="11"/>
  <c r="AD80" i="11"/>
  <c r="U80" i="11"/>
  <c r="Q80" i="11"/>
  <c r="O80" i="11"/>
  <c r="L80" i="11"/>
  <c r="B80" i="11"/>
  <c r="A80" i="11"/>
  <c r="AX69" i="11"/>
  <c r="AV69" i="11"/>
  <c r="AR69" i="11"/>
  <c r="B69" i="11" s="1"/>
  <c r="AD69" i="11"/>
  <c r="U69" i="11"/>
  <c r="O69" i="11"/>
  <c r="L69" i="11"/>
  <c r="A69" i="11"/>
  <c r="AX71" i="11"/>
  <c r="AV71" i="11"/>
  <c r="AR71" i="11"/>
  <c r="AD71" i="11"/>
  <c r="U71" i="11"/>
  <c r="O71" i="11"/>
  <c r="L71" i="11"/>
  <c r="B71" i="11"/>
  <c r="A71" i="11"/>
  <c r="AX70" i="11"/>
  <c r="AV70" i="11"/>
  <c r="AR70" i="11"/>
  <c r="B70" i="11" s="1"/>
  <c r="AD70" i="11"/>
  <c r="U70" i="11"/>
  <c r="O70" i="11"/>
  <c r="L70" i="11"/>
  <c r="A70" i="11"/>
  <c r="AX79" i="11"/>
  <c r="AV79" i="11"/>
  <c r="AR79" i="11"/>
  <c r="B79" i="11" s="1"/>
  <c r="AD79" i="11"/>
  <c r="U79" i="11"/>
  <c r="Q79" i="11"/>
  <c r="O79" i="11"/>
  <c r="L79" i="11"/>
  <c r="A79" i="11"/>
  <c r="AX67" i="11"/>
  <c r="AV67" i="11"/>
  <c r="AR67" i="11"/>
  <c r="B67" i="11" s="1"/>
  <c r="AD67" i="11"/>
  <c r="U67" i="11"/>
  <c r="O67" i="11"/>
  <c r="L67" i="11"/>
  <c r="A67" i="11"/>
  <c r="AX75" i="11"/>
  <c r="AV75" i="11"/>
  <c r="AR75" i="11"/>
  <c r="B75" i="11" s="1"/>
  <c r="AD75" i="11"/>
  <c r="U75" i="11"/>
  <c r="O75" i="11"/>
  <c r="L75" i="11"/>
  <c r="A75" i="11"/>
  <c r="AV68" i="11"/>
  <c r="AX68" i="11" s="1"/>
  <c r="AR68" i="11"/>
  <c r="B68" i="11" s="1"/>
  <c r="E68" i="11" s="1"/>
  <c r="AD68" i="11"/>
  <c r="U68" i="11"/>
  <c r="O68" i="11"/>
  <c r="L68" i="11"/>
  <c r="A68" i="11"/>
  <c r="AX78" i="11"/>
  <c r="AV78" i="11"/>
  <c r="AR78" i="11"/>
  <c r="B78" i="11" s="1"/>
  <c r="E78" i="11" s="1"/>
  <c r="AD78" i="11"/>
  <c r="U78" i="11"/>
  <c r="O78" i="11"/>
  <c r="L78" i="11"/>
  <c r="A78" i="11"/>
  <c r="AX73" i="11"/>
  <c r="AV73" i="11"/>
  <c r="AR73" i="11"/>
  <c r="B73" i="11" s="1"/>
  <c r="AD73" i="11"/>
  <c r="U73" i="11"/>
  <c r="O73" i="11"/>
  <c r="L73" i="11"/>
  <c r="A73" i="11"/>
  <c r="AX74" i="11"/>
  <c r="AV74" i="11"/>
  <c r="AR74" i="11"/>
  <c r="B74" i="11" s="1"/>
  <c r="AD74" i="11"/>
  <c r="U74" i="11"/>
  <c r="O74" i="11"/>
  <c r="L74" i="11"/>
  <c r="A74" i="11"/>
  <c r="AX64" i="11"/>
  <c r="AV64" i="11"/>
  <c r="AR64" i="11"/>
  <c r="B64" i="11" s="1"/>
  <c r="AD64" i="11"/>
  <c r="U64" i="11"/>
  <c r="O64" i="11"/>
  <c r="L64" i="11"/>
  <c r="A64" i="11"/>
  <c r="AX77" i="11"/>
  <c r="AV77" i="11"/>
  <c r="AR77" i="11"/>
  <c r="B77" i="11" s="1"/>
  <c r="AD77" i="11"/>
  <c r="U77" i="11"/>
  <c r="Q77" i="11"/>
  <c r="O77" i="11"/>
  <c r="L77" i="11"/>
  <c r="A77" i="11"/>
  <c r="AX150" i="11"/>
  <c r="AV150" i="11"/>
  <c r="AR150" i="11"/>
  <c r="AD150" i="11"/>
  <c r="U150" i="11"/>
  <c r="Q150" i="11"/>
  <c r="O150" i="11"/>
  <c r="L150" i="11"/>
  <c r="B150" i="11"/>
  <c r="A150" i="11"/>
  <c r="AX151" i="11"/>
  <c r="AV151" i="11"/>
  <c r="AR151" i="11"/>
  <c r="B151" i="11" s="1"/>
  <c r="AD151" i="11"/>
  <c r="U151" i="11"/>
  <c r="Q151" i="11"/>
  <c r="O151" i="11"/>
  <c r="L151" i="11"/>
  <c r="A151" i="11"/>
  <c r="AX81" i="11"/>
  <c r="AV81" i="11"/>
  <c r="AR81" i="11"/>
  <c r="AD81" i="11"/>
  <c r="U81" i="11"/>
  <c r="O81" i="11"/>
  <c r="L81" i="11"/>
  <c r="B81" i="11"/>
  <c r="A81" i="11"/>
  <c r="AX72" i="11"/>
  <c r="AV72" i="11"/>
  <c r="AR72" i="11"/>
  <c r="B72" i="11" s="1"/>
  <c r="AD72" i="11"/>
  <c r="U72" i="11"/>
  <c r="O72" i="11"/>
  <c r="L72" i="11"/>
  <c r="A72" i="11"/>
  <c r="AX138" i="11"/>
  <c r="AV138" i="11"/>
  <c r="AR138" i="11"/>
  <c r="AD138" i="11"/>
  <c r="U138" i="11"/>
  <c r="O138" i="11"/>
  <c r="L138" i="11"/>
  <c r="B138" i="11"/>
  <c r="A138" i="11"/>
  <c r="AV36" i="11"/>
  <c r="AX36" i="11" s="1"/>
  <c r="AR36" i="11"/>
  <c r="B36" i="11" s="1"/>
  <c r="E36" i="11" s="1"/>
  <c r="AD36" i="11"/>
  <c r="U36" i="11"/>
  <c r="O36" i="11"/>
  <c r="L36" i="11"/>
  <c r="A36" i="11"/>
  <c r="AX147" i="11"/>
  <c r="AV147" i="11"/>
  <c r="AR147" i="11"/>
  <c r="AD147" i="11"/>
  <c r="U147" i="11"/>
  <c r="O147" i="11"/>
  <c r="L147" i="11"/>
  <c r="B147" i="11"/>
  <c r="A147" i="11"/>
  <c r="AX146" i="11"/>
  <c r="AV146" i="11"/>
  <c r="AR146" i="11"/>
  <c r="B146" i="11" s="1"/>
  <c r="AD146" i="11"/>
  <c r="U146" i="11"/>
  <c r="O146" i="11"/>
  <c r="L146" i="11"/>
  <c r="A146" i="11"/>
  <c r="AV53" i="11"/>
  <c r="AX53" i="11" s="1"/>
  <c r="AR53" i="11"/>
  <c r="AD53" i="11"/>
  <c r="U53" i="11"/>
  <c r="Q53" i="11"/>
  <c r="O53" i="11"/>
  <c r="L53" i="11"/>
  <c r="B53" i="11"/>
  <c r="E53" i="11" s="1"/>
  <c r="A53" i="11"/>
  <c r="AV47" i="11"/>
  <c r="AX47" i="11" s="1"/>
  <c r="AR47" i="11"/>
  <c r="B47" i="11" s="1"/>
  <c r="E47" i="11" s="1"/>
  <c r="AD47" i="11"/>
  <c r="U47" i="11"/>
  <c r="Q47" i="11"/>
  <c r="O47" i="11"/>
  <c r="L47" i="11"/>
  <c r="A47" i="11"/>
  <c r="AX54" i="11"/>
  <c r="AV54" i="11"/>
  <c r="AR54" i="11"/>
  <c r="AD54" i="11"/>
  <c r="U54" i="11"/>
  <c r="O54" i="11"/>
  <c r="L54" i="11"/>
  <c r="B54" i="11"/>
  <c r="E54" i="11" s="1"/>
  <c r="A54" i="11"/>
  <c r="AV137" i="11"/>
  <c r="AX137" i="11" s="1"/>
  <c r="AR137" i="11"/>
  <c r="B137" i="11" s="1"/>
  <c r="E137" i="11" s="1"/>
  <c r="AD137" i="11"/>
  <c r="U137" i="11"/>
  <c r="Q137" i="11"/>
  <c r="O137" i="11"/>
  <c r="L137" i="11"/>
  <c r="A137" i="11"/>
  <c r="AV52" i="11"/>
  <c r="AX52" i="11" s="1"/>
  <c r="AR52" i="11"/>
  <c r="AD52" i="11"/>
  <c r="U52" i="11"/>
  <c r="Q52" i="11"/>
  <c r="O52" i="11"/>
  <c r="L52" i="11"/>
  <c r="B52" i="11"/>
  <c r="E52" i="11" s="1"/>
  <c r="A52" i="11"/>
  <c r="AX55" i="11"/>
  <c r="AV55" i="11"/>
  <c r="AR55" i="11"/>
  <c r="B55" i="11" s="1"/>
  <c r="E55" i="11" s="1"/>
  <c r="AD55" i="11"/>
  <c r="U55" i="11"/>
  <c r="O55" i="11"/>
  <c r="L55" i="11"/>
  <c r="A55" i="11"/>
  <c r="AX152" i="11"/>
  <c r="AV152" i="11"/>
  <c r="AR152" i="11"/>
  <c r="AD152" i="11"/>
  <c r="U152" i="11"/>
  <c r="O152" i="11"/>
  <c r="L152" i="11"/>
  <c r="B152" i="11"/>
  <c r="A152" i="11"/>
  <c r="AX82" i="11"/>
  <c r="AV82" i="11"/>
  <c r="AR82" i="11"/>
  <c r="B82" i="11" s="1"/>
  <c r="AD82" i="11"/>
  <c r="U82" i="11"/>
  <c r="Q82" i="11"/>
  <c r="O82" i="11"/>
  <c r="L82" i="11"/>
  <c r="A82" i="11"/>
  <c r="AX98" i="11"/>
  <c r="AV98" i="11"/>
  <c r="AR98" i="11"/>
  <c r="AD98" i="11"/>
  <c r="U98" i="11"/>
  <c r="O98" i="11"/>
  <c r="L98" i="11"/>
  <c r="B98" i="11"/>
  <c r="E98" i="11" s="1"/>
  <c r="A98" i="11"/>
  <c r="AX153" i="11"/>
  <c r="AV153" i="11"/>
  <c r="AR153" i="11"/>
  <c r="B153" i="11" s="1"/>
  <c r="AD153" i="11"/>
  <c r="U153" i="11"/>
  <c r="O153" i="11"/>
  <c r="L153" i="11"/>
  <c r="A153" i="11"/>
  <c r="AX65" i="11"/>
  <c r="AV65" i="11"/>
  <c r="AR65" i="11"/>
  <c r="AD65" i="11"/>
  <c r="U65" i="11"/>
  <c r="O65" i="11"/>
  <c r="L65" i="11"/>
  <c r="B65" i="11"/>
  <c r="A65" i="11"/>
  <c r="AX85" i="11"/>
  <c r="AV85" i="11"/>
  <c r="AR85" i="11"/>
  <c r="B85" i="11" s="1"/>
  <c r="E85" i="11" s="1"/>
  <c r="AD85" i="11"/>
  <c r="U85" i="11"/>
  <c r="O85" i="11"/>
  <c r="L85" i="11"/>
  <c r="A85" i="11"/>
  <c r="AX46" i="11"/>
  <c r="AV46" i="11"/>
  <c r="AR46" i="11"/>
  <c r="AD46" i="11"/>
  <c r="U46" i="11"/>
  <c r="Q46" i="11"/>
  <c r="O46" i="11"/>
  <c r="L46" i="11"/>
  <c r="B46" i="11"/>
  <c r="A46" i="11"/>
  <c r="AX48" i="11"/>
  <c r="AV48" i="11"/>
  <c r="AR48" i="11"/>
  <c r="B48" i="11" s="1"/>
  <c r="AD48" i="11"/>
  <c r="U48" i="11"/>
  <c r="Q48" i="11"/>
  <c r="O48" i="11"/>
  <c r="L48" i="11"/>
  <c r="A48" i="11"/>
  <c r="AV42" i="11"/>
  <c r="AX42" i="11" s="1"/>
  <c r="AR42" i="11"/>
  <c r="AD42" i="11"/>
  <c r="U42" i="11"/>
  <c r="Q42" i="11"/>
  <c r="O42" i="11"/>
  <c r="L42" i="11"/>
  <c r="B42" i="11"/>
  <c r="E42" i="11" s="1"/>
  <c r="A42" i="11"/>
  <c r="AX61" i="11"/>
  <c r="AV61" i="11"/>
  <c r="AR61" i="11"/>
  <c r="B61" i="11" s="1"/>
  <c r="E61" i="11" s="1"/>
  <c r="AD61" i="11"/>
  <c r="U61" i="11"/>
  <c r="O61" i="11"/>
  <c r="L61" i="11"/>
  <c r="A61" i="11"/>
  <c r="AX62" i="11"/>
  <c r="AV62" i="11"/>
  <c r="AR62" i="11"/>
  <c r="AD62" i="11"/>
  <c r="U62" i="11"/>
  <c r="O62" i="11"/>
  <c r="L62" i="11"/>
  <c r="B62" i="11"/>
  <c r="A62" i="11"/>
  <c r="AV57" i="11"/>
  <c r="AX57" i="11" s="1"/>
  <c r="AR57" i="11"/>
  <c r="B57" i="11" s="1"/>
  <c r="E57" i="11" s="1"/>
  <c r="AD57" i="11"/>
  <c r="U57" i="11"/>
  <c r="Q57" i="11"/>
  <c r="O57" i="11"/>
  <c r="L57" i="11"/>
  <c r="A57" i="11"/>
  <c r="AX43" i="11"/>
  <c r="AV43" i="11"/>
  <c r="AR43" i="11"/>
  <c r="AD43" i="11"/>
  <c r="U43" i="11"/>
  <c r="Q43" i="11"/>
  <c r="O43" i="11"/>
  <c r="L43" i="11"/>
  <c r="B43" i="11"/>
  <c r="A43" i="11"/>
  <c r="AX154" i="11"/>
  <c r="AV154" i="11"/>
  <c r="AR154" i="11"/>
  <c r="B154" i="11" s="1"/>
  <c r="AD154" i="11"/>
  <c r="U154" i="11"/>
  <c r="O154" i="11"/>
  <c r="L154" i="11"/>
  <c r="A154" i="11"/>
  <c r="AX141" i="11"/>
  <c r="AV141" i="11"/>
  <c r="AR141" i="11"/>
  <c r="AD141" i="11"/>
  <c r="U141" i="11"/>
  <c r="O141" i="11"/>
  <c r="L141" i="11"/>
  <c r="B141" i="11"/>
  <c r="E141" i="11" s="1"/>
  <c r="A141" i="11"/>
  <c r="AX4" i="11"/>
  <c r="AV4" i="11"/>
  <c r="AR4" i="11"/>
  <c r="B4" i="11" s="1"/>
  <c r="AD4" i="11"/>
  <c r="U4" i="11"/>
  <c r="Q4" i="11"/>
  <c r="O4" i="11"/>
  <c r="L4" i="11"/>
  <c r="A4" i="11"/>
  <c r="AX58" i="11"/>
  <c r="AV58" i="11"/>
  <c r="AR58" i="11"/>
  <c r="AD58" i="11"/>
  <c r="U58" i="11"/>
  <c r="Q58" i="11"/>
  <c r="O58" i="11"/>
  <c r="L58" i="11"/>
  <c r="B58" i="11"/>
  <c r="A58" i="11"/>
  <c r="AX22" i="11"/>
  <c r="AV22" i="11"/>
  <c r="AR22" i="11"/>
  <c r="AD22" i="11"/>
  <c r="U22" i="11"/>
  <c r="Q22" i="11"/>
  <c r="O22" i="11"/>
  <c r="L22" i="11"/>
  <c r="B22" i="11"/>
  <c r="A22" i="11"/>
  <c r="AX28" i="11"/>
  <c r="AV28" i="11"/>
  <c r="AR28" i="11"/>
  <c r="AD28" i="11"/>
  <c r="U28" i="11"/>
  <c r="Q28" i="11"/>
  <c r="O28" i="11"/>
  <c r="L28" i="11"/>
  <c r="B28" i="11"/>
  <c r="A28" i="11"/>
  <c r="AX24" i="11"/>
  <c r="AV24" i="11"/>
  <c r="AR24" i="11"/>
  <c r="AD24" i="11"/>
  <c r="U24" i="11"/>
  <c r="Q24" i="11"/>
  <c r="O24" i="11"/>
  <c r="L24" i="11"/>
  <c r="B24" i="11"/>
  <c r="A24" i="11"/>
  <c r="AX100" i="11"/>
  <c r="AV100" i="11"/>
  <c r="AR100" i="11"/>
  <c r="B100" i="11" s="1"/>
  <c r="AD100" i="11"/>
  <c r="U100" i="11"/>
  <c r="Q100" i="11"/>
  <c r="O100" i="11"/>
  <c r="L100" i="11"/>
  <c r="A100" i="11"/>
  <c r="AX99" i="11"/>
  <c r="AV99" i="11"/>
  <c r="AR99" i="11"/>
  <c r="AD99" i="11"/>
  <c r="U99" i="11"/>
  <c r="Q99" i="11"/>
  <c r="O99" i="11"/>
  <c r="L99" i="11"/>
  <c r="B99" i="11"/>
  <c r="A99" i="11"/>
  <c r="AX11" i="11"/>
  <c r="AV11" i="11"/>
  <c r="AR11" i="11"/>
  <c r="B11" i="11" s="1"/>
  <c r="AD11" i="11"/>
  <c r="U11" i="11"/>
  <c r="O11" i="11"/>
  <c r="L11" i="11"/>
  <c r="A11" i="11"/>
  <c r="AX90" i="11"/>
  <c r="AV90" i="11"/>
  <c r="AR90" i="11"/>
  <c r="AD90" i="11"/>
  <c r="U90" i="11"/>
  <c r="Q90" i="11"/>
  <c r="O90" i="11"/>
  <c r="L90" i="11"/>
  <c r="B90" i="11"/>
  <c r="A90" i="11"/>
  <c r="AV91" i="11"/>
  <c r="AX91" i="11" s="1"/>
  <c r="AR91" i="11"/>
  <c r="B91" i="11" s="1"/>
  <c r="E91" i="11" s="1"/>
  <c r="AD91" i="11"/>
  <c r="U91" i="11"/>
  <c r="O91" i="11"/>
  <c r="L91" i="11"/>
  <c r="A91" i="11"/>
  <c r="AV92" i="11"/>
  <c r="AX92" i="11" s="1"/>
  <c r="AR92" i="11"/>
  <c r="AD92" i="11"/>
  <c r="U92" i="11"/>
  <c r="O92" i="11"/>
  <c r="L92" i="11"/>
  <c r="B92" i="11"/>
  <c r="E92" i="11" s="1"/>
  <c r="A92" i="11"/>
  <c r="AV148" i="11"/>
  <c r="AX148" i="11" s="1"/>
  <c r="AR148" i="11"/>
  <c r="B148" i="11" s="1"/>
  <c r="E148" i="11" s="1"/>
  <c r="AD148" i="11"/>
  <c r="U148" i="11"/>
  <c r="O148" i="11"/>
  <c r="L148" i="11"/>
  <c r="A148" i="11"/>
  <c r="AV149" i="11"/>
  <c r="AX149" i="11" s="1"/>
  <c r="AR149" i="11"/>
  <c r="B149" i="11" s="1"/>
  <c r="E149" i="11" s="1"/>
  <c r="AD149" i="11"/>
  <c r="U149" i="11"/>
  <c r="O149" i="11"/>
  <c r="L149" i="11"/>
  <c r="A149" i="11"/>
  <c r="AX44" i="11"/>
  <c r="AV44" i="11"/>
  <c r="AR44" i="11"/>
  <c r="B44" i="11" s="1"/>
  <c r="AD44" i="11"/>
  <c r="U44" i="11"/>
  <c r="Q44" i="11"/>
  <c r="O44" i="11"/>
  <c r="L44" i="11"/>
  <c r="A44" i="11"/>
  <c r="AV31" i="11"/>
  <c r="AX31" i="11" s="1"/>
  <c r="AR31" i="11"/>
  <c r="B31" i="11" s="1"/>
  <c r="E31" i="11" s="1"/>
  <c r="AD31" i="11"/>
  <c r="U31" i="11"/>
  <c r="O31" i="11"/>
  <c r="L31" i="11"/>
  <c r="A31" i="11"/>
  <c r="AV32" i="11"/>
  <c r="AX32" i="11" s="1"/>
  <c r="AR32" i="11"/>
  <c r="AD32" i="11"/>
  <c r="U32" i="11"/>
  <c r="O32" i="11"/>
  <c r="L32" i="11"/>
  <c r="B32" i="11"/>
  <c r="E32" i="11" s="1"/>
  <c r="A32" i="11"/>
  <c r="AV15" i="11"/>
  <c r="AX15" i="11" s="1"/>
  <c r="AR15" i="11"/>
  <c r="AD15" i="11"/>
  <c r="U15" i="11"/>
  <c r="O15" i="11"/>
  <c r="L15" i="11"/>
  <c r="B15" i="11"/>
  <c r="E15" i="11" s="1"/>
  <c r="A15" i="11"/>
  <c r="AX131" i="11"/>
  <c r="AV131" i="11"/>
  <c r="AR131" i="11"/>
  <c r="AD131" i="11"/>
  <c r="U131" i="11"/>
  <c r="O131" i="11"/>
  <c r="L131" i="11"/>
  <c r="D131" i="11"/>
  <c r="B131" i="11"/>
  <c r="E131" i="11" s="1"/>
  <c r="A131" i="11"/>
  <c r="AX130" i="11"/>
  <c r="AV130" i="11"/>
  <c r="AR130" i="11"/>
  <c r="AD130" i="11"/>
  <c r="U130" i="11"/>
  <c r="O130" i="11"/>
  <c r="L130" i="11"/>
  <c r="D130" i="11"/>
  <c r="B130" i="11"/>
  <c r="E130" i="11" s="1"/>
  <c r="A130" i="11"/>
  <c r="AV17" i="11"/>
  <c r="AX17" i="11" s="1"/>
  <c r="AR17" i="11"/>
  <c r="B17" i="11" s="1"/>
  <c r="E17" i="11" s="1"/>
  <c r="AD17" i="11"/>
  <c r="U17" i="11"/>
  <c r="O17" i="11"/>
  <c r="L17" i="11"/>
  <c r="D17" i="11"/>
  <c r="A17" i="11"/>
  <c r="AV7" i="11"/>
  <c r="AX7" i="11" s="1"/>
  <c r="AR7" i="11"/>
  <c r="AD7" i="11"/>
  <c r="U7" i="11"/>
  <c r="O7" i="11"/>
  <c r="L7" i="11"/>
  <c r="D7" i="11"/>
  <c r="B7" i="11"/>
  <c r="E7" i="11" s="1"/>
  <c r="A7" i="11"/>
  <c r="AX133" i="11"/>
  <c r="AV133" i="11"/>
  <c r="AR133" i="11"/>
  <c r="B133" i="11" s="1"/>
  <c r="E133" i="11" s="1"/>
  <c r="AD133" i="11"/>
  <c r="U133" i="11"/>
  <c r="O133" i="11"/>
  <c r="L133" i="11"/>
  <c r="A133" i="11"/>
  <c r="AX132" i="11"/>
  <c r="AV132" i="11"/>
  <c r="AR132" i="11"/>
  <c r="AD132" i="11"/>
  <c r="U132" i="11"/>
  <c r="O132" i="11"/>
  <c r="L132" i="11"/>
  <c r="B132" i="11"/>
  <c r="E132" i="11" s="1"/>
  <c r="A132" i="11"/>
  <c r="AX129" i="11"/>
  <c r="AV129" i="11"/>
  <c r="AR129" i="11"/>
  <c r="B129" i="11" s="1"/>
  <c r="AD129" i="11"/>
  <c r="U129" i="11"/>
  <c r="O129" i="11"/>
  <c r="L129" i="11"/>
  <c r="A129" i="11"/>
  <c r="AV37" i="11"/>
  <c r="AX37" i="11" s="1"/>
  <c r="AR37" i="11"/>
  <c r="AD37" i="11"/>
  <c r="U37" i="11"/>
  <c r="O37" i="11"/>
  <c r="L37" i="11"/>
  <c r="B37" i="11"/>
  <c r="E37" i="11" s="1"/>
  <c r="A37" i="11"/>
  <c r="AX10" i="11"/>
  <c r="AV10" i="11"/>
  <c r="AR10" i="11"/>
  <c r="B10" i="11" s="1"/>
  <c r="E10" i="11" s="1"/>
  <c r="AD10" i="11"/>
  <c r="U10" i="11"/>
  <c r="O10" i="11"/>
  <c r="L10" i="11"/>
  <c r="A10" i="11"/>
  <c r="AX108" i="11"/>
  <c r="AV108" i="11"/>
  <c r="AR108" i="11"/>
  <c r="AD108" i="11"/>
  <c r="U108" i="11"/>
  <c r="O108" i="11"/>
  <c r="L108" i="11"/>
  <c r="B108" i="11"/>
  <c r="A108" i="11"/>
  <c r="AX117" i="11"/>
  <c r="AV117" i="11"/>
  <c r="AR117" i="11"/>
  <c r="B117" i="11" s="1"/>
  <c r="AD117" i="11"/>
  <c r="U117" i="11"/>
  <c r="O117" i="11"/>
  <c r="L117" i="11"/>
  <c r="A117" i="11"/>
  <c r="AX119" i="11"/>
  <c r="AV119" i="11"/>
  <c r="AR119" i="11"/>
  <c r="AD119" i="11"/>
  <c r="U119" i="11"/>
  <c r="O119" i="11"/>
  <c r="L119" i="11"/>
  <c r="B119" i="11"/>
  <c r="A119" i="11"/>
  <c r="AX116" i="11"/>
  <c r="AV116" i="11"/>
  <c r="AR116" i="11"/>
  <c r="B116" i="11" s="1"/>
  <c r="AD116" i="11"/>
  <c r="U116" i="11"/>
  <c r="O116" i="11"/>
  <c r="L116" i="11"/>
  <c r="A116" i="11"/>
  <c r="AV8" i="11"/>
  <c r="AX8" i="11" s="1"/>
  <c r="AR8" i="11"/>
  <c r="AD8" i="11"/>
  <c r="U8" i="11"/>
  <c r="O8" i="11"/>
  <c r="L8" i="11"/>
  <c r="B8" i="11"/>
  <c r="E8" i="11" s="1"/>
  <c r="A8" i="11"/>
  <c r="AV18" i="11"/>
  <c r="AX18" i="11" s="1"/>
  <c r="AR18" i="11"/>
  <c r="AD18" i="11"/>
  <c r="U18" i="11"/>
  <c r="O18" i="11"/>
  <c r="L18" i="11"/>
  <c r="B18" i="11"/>
  <c r="E18" i="11" s="1"/>
  <c r="A18" i="11"/>
  <c r="AX9" i="11"/>
  <c r="AV9" i="11"/>
  <c r="AR9" i="11"/>
  <c r="AD9" i="11"/>
  <c r="U9" i="11"/>
  <c r="O9" i="11"/>
  <c r="L9" i="11"/>
  <c r="D9" i="11"/>
  <c r="B9" i="11"/>
  <c r="A9" i="11"/>
  <c r="AX19" i="11"/>
  <c r="AV19" i="11"/>
  <c r="AR19" i="11"/>
  <c r="B19" i="11" s="1"/>
  <c r="AD19" i="11"/>
  <c r="U19" i="11"/>
  <c r="O19" i="11"/>
  <c r="L19" i="11"/>
  <c r="D19" i="11"/>
  <c r="A19" i="11"/>
  <c r="AX84" i="11"/>
  <c r="AV84" i="11"/>
  <c r="AR84" i="11"/>
  <c r="AD84" i="11"/>
  <c r="U84" i="11"/>
  <c r="O84" i="11"/>
  <c r="L84" i="11"/>
  <c r="B84" i="11"/>
  <c r="A84" i="11"/>
  <c r="AV6" i="11"/>
  <c r="AX6" i="11" s="1"/>
  <c r="AR6" i="11"/>
  <c r="B6" i="11" s="1"/>
  <c r="E6" i="11" s="1"/>
  <c r="AD6" i="11"/>
  <c r="U6" i="11"/>
  <c r="O6" i="11"/>
  <c r="L6" i="11"/>
  <c r="A6" i="11"/>
  <c r="AX13" i="11"/>
  <c r="AV13" i="11"/>
  <c r="AR13" i="11"/>
  <c r="AD13" i="11"/>
  <c r="U13" i="11"/>
  <c r="O13" i="11"/>
  <c r="L13" i="11"/>
  <c r="B13" i="11"/>
  <c r="E13" i="11" s="1"/>
  <c r="A13" i="11"/>
  <c r="AX155" i="11"/>
  <c r="AV155" i="11"/>
  <c r="AR155" i="11"/>
  <c r="B155" i="11" s="1"/>
  <c r="AD155" i="11"/>
  <c r="U155" i="11"/>
  <c r="O155" i="11"/>
  <c r="L155" i="11"/>
  <c r="A155" i="11"/>
  <c r="AX101" i="11"/>
  <c r="AV101" i="11"/>
  <c r="AR101" i="11"/>
  <c r="AD101" i="11"/>
  <c r="U101" i="11"/>
  <c r="O101" i="11"/>
  <c r="L101" i="11"/>
  <c r="B101" i="11"/>
  <c r="A101" i="11"/>
  <c r="AX35" i="11"/>
  <c r="AV35" i="11"/>
  <c r="AR35" i="11"/>
  <c r="B35" i="11" s="1"/>
  <c r="AD35" i="11"/>
  <c r="U35" i="11"/>
  <c r="O35" i="11"/>
  <c r="L35" i="11"/>
  <c r="A35" i="11"/>
  <c r="AV33" i="11"/>
  <c r="AX33" i="11" s="1"/>
  <c r="AR33" i="11"/>
  <c r="AD33" i="11"/>
  <c r="U33" i="11"/>
  <c r="Q33" i="11"/>
  <c r="O33" i="11"/>
  <c r="L33" i="11"/>
  <c r="B33" i="11"/>
  <c r="E33" i="11" s="1"/>
  <c r="A33" i="11"/>
  <c r="AX118" i="11"/>
  <c r="AV118" i="11"/>
  <c r="AR118" i="11"/>
  <c r="B118" i="11" s="1"/>
  <c r="AD118" i="11"/>
  <c r="U118" i="11"/>
  <c r="Q118" i="11"/>
  <c r="O118" i="11"/>
  <c r="L118" i="11"/>
  <c r="A118" i="11"/>
  <c r="AX115" i="11"/>
  <c r="AV115" i="11"/>
  <c r="AR115" i="11"/>
  <c r="AD115" i="11"/>
  <c r="U115" i="11"/>
  <c r="O115" i="11"/>
  <c r="L115" i="11"/>
  <c r="B115" i="11"/>
  <c r="A115" i="11"/>
  <c r="AX120" i="11"/>
  <c r="AV120" i="11"/>
  <c r="AR120" i="11"/>
  <c r="B120" i="11" s="1"/>
  <c r="AD120" i="11"/>
  <c r="U120" i="11"/>
  <c r="O120" i="11"/>
  <c r="L120" i="11"/>
  <c r="A120" i="11"/>
  <c r="AX5" i="11"/>
  <c r="AV5" i="11"/>
  <c r="AR5" i="11"/>
  <c r="AD5" i="11"/>
  <c r="U5" i="11"/>
  <c r="Q5" i="11"/>
  <c r="O5" i="11"/>
  <c r="L5" i="11"/>
  <c r="B5" i="11"/>
  <c r="A5" i="11"/>
  <c r="AX20" i="11"/>
  <c r="AV20" i="11"/>
  <c r="AR20" i="11"/>
  <c r="B20" i="11" s="1"/>
  <c r="AD20" i="11"/>
  <c r="U20" i="11"/>
  <c r="O20" i="11"/>
  <c r="L20" i="11"/>
  <c r="A20" i="11"/>
  <c r="AX25" i="11"/>
  <c r="AV25" i="11"/>
  <c r="AR25" i="11"/>
  <c r="AD25" i="11"/>
  <c r="U25" i="11"/>
  <c r="O25" i="11"/>
  <c r="L25" i="11"/>
  <c r="B25" i="11"/>
  <c r="A25" i="11"/>
  <c r="AX145" i="11"/>
  <c r="AV145" i="11"/>
  <c r="AR145" i="11"/>
  <c r="B145" i="11" s="1"/>
  <c r="AD145" i="11"/>
  <c r="U145" i="11"/>
  <c r="Q145" i="11"/>
  <c r="O145" i="11"/>
  <c r="L145" i="11"/>
  <c r="A145" i="11"/>
  <c r="AX140" i="11"/>
  <c r="AV140" i="11"/>
  <c r="AR140" i="11"/>
  <c r="AD140" i="11"/>
  <c r="U140" i="11"/>
  <c r="O140" i="11"/>
  <c r="L140" i="11"/>
  <c r="B140" i="11"/>
  <c r="A140" i="11"/>
  <c r="AX26" i="11"/>
  <c r="AV26" i="11"/>
  <c r="AR26" i="11"/>
  <c r="B26" i="11" s="1"/>
  <c r="AD26" i="11"/>
  <c r="U26" i="11"/>
  <c r="O26" i="11"/>
  <c r="L26" i="11"/>
  <c r="A26" i="11"/>
  <c r="AX144" i="11"/>
  <c r="AV144" i="11"/>
  <c r="AR144" i="11"/>
  <c r="AD144" i="11"/>
  <c r="U144" i="11"/>
  <c r="Q144" i="11"/>
  <c r="O144" i="11"/>
  <c r="L144" i="11"/>
  <c r="B144" i="11"/>
  <c r="A144" i="11"/>
  <c r="AX39" i="11"/>
  <c r="AV39" i="11"/>
  <c r="AR39" i="11"/>
  <c r="B39" i="11" s="1"/>
  <c r="AD39" i="11"/>
  <c r="U39" i="11"/>
  <c r="O39" i="11"/>
  <c r="L39" i="11"/>
  <c r="A39" i="11"/>
  <c r="AX23" i="11"/>
  <c r="AV23" i="11"/>
  <c r="AR23" i="11"/>
  <c r="AD23" i="11"/>
  <c r="U23" i="11"/>
  <c r="O23" i="11"/>
  <c r="L23" i="11"/>
  <c r="B23" i="11"/>
  <c r="A23" i="11"/>
  <c r="AX142" i="11"/>
  <c r="AV142" i="11"/>
  <c r="AR142" i="11"/>
  <c r="B142" i="11" s="1"/>
  <c r="AD142" i="11"/>
  <c r="U142" i="11"/>
  <c r="Q142" i="11"/>
  <c r="O142" i="11"/>
  <c r="L142" i="11"/>
  <c r="A142" i="11"/>
  <c r="AX51" i="11"/>
  <c r="AV51" i="11"/>
  <c r="AR51" i="11"/>
  <c r="AD51" i="11"/>
  <c r="U51" i="11"/>
  <c r="Q51" i="11"/>
  <c r="O51" i="11"/>
  <c r="L51" i="11"/>
  <c r="B51" i="11"/>
  <c r="A51" i="11"/>
  <c r="AX139" i="11"/>
  <c r="AV139" i="11"/>
  <c r="AR139" i="11"/>
  <c r="AD139" i="11"/>
  <c r="U139" i="11"/>
  <c r="O139" i="11"/>
  <c r="L139" i="11"/>
  <c r="B139" i="11"/>
  <c r="A139" i="11"/>
  <c r="AX27" i="11"/>
  <c r="AV27" i="11"/>
  <c r="AR27" i="11"/>
  <c r="AD27" i="11"/>
  <c r="U27" i="11"/>
  <c r="O27" i="11"/>
  <c r="L27" i="11"/>
  <c r="B27" i="11"/>
  <c r="A27" i="11"/>
  <c r="AX143" i="11"/>
  <c r="AV143" i="11"/>
  <c r="AR143" i="11"/>
  <c r="AD143" i="11"/>
  <c r="U143" i="11"/>
  <c r="Q143" i="11"/>
  <c r="O143" i="11"/>
  <c r="L143" i="11"/>
  <c r="B143" i="11"/>
  <c r="A143" i="11"/>
  <c r="E88" i="11" l="1"/>
  <c r="E87" i="11"/>
  <c r="E89" i="11"/>
  <c r="E86" i="11"/>
  <c r="E63" i="11"/>
  <c r="E30" i="11"/>
  <c r="E124" i="11"/>
  <c r="E76" i="11"/>
  <c r="E127" i="11"/>
  <c r="E34" i="11"/>
  <c r="E95" i="11"/>
  <c r="E94" i="11"/>
  <c r="E107" i="11"/>
  <c r="E128" i="11"/>
  <c r="E96" i="11"/>
  <c r="E110" i="11"/>
  <c r="E109" i="11"/>
  <c r="E111" i="11"/>
  <c r="E114" i="11"/>
  <c r="E50" i="11"/>
  <c r="E60" i="11"/>
  <c r="E59" i="11"/>
  <c r="E49" i="11"/>
  <c r="E66" i="11"/>
  <c r="E80" i="11"/>
  <c r="E69" i="11"/>
  <c r="E71" i="11"/>
  <c r="E70" i="11"/>
  <c r="E79" i="11"/>
  <c r="E67" i="11"/>
  <c r="E75" i="11"/>
  <c r="E73" i="11"/>
  <c r="E74" i="11"/>
  <c r="E77" i="11"/>
  <c r="E64" i="11"/>
  <c r="E150" i="11"/>
  <c r="E151" i="11"/>
  <c r="E81" i="11"/>
  <c r="E72" i="11"/>
  <c r="E138" i="11"/>
  <c r="E147" i="11"/>
  <c r="E146" i="11"/>
  <c r="E152" i="11"/>
  <c r="E82" i="11"/>
  <c r="E153" i="11"/>
  <c r="E65" i="11"/>
  <c r="E46" i="11"/>
  <c r="E48" i="11"/>
  <c r="E62" i="11"/>
  <c r="E43" i="11"/>
  <c r="E154" i="11"/>
  <c r="E4" i="11"/>
  <c r="E58" i="11"/>
  <c r="E22" i="11"/>
  <c r="E28" i="11"/>
  <c r="E24" i="11"/>
  <c r="E100" i="11"/>
  <c r="E99" i="11"/>
  <c r="E11" i="11"/>
  <c r="E90" i="11"/>
  <c r="E44" i="11"/>
  <c r="E129" i="11"/>
  <c r="E108" i="11"/>
  <c r="E117" i="11"/>
  <c r="E119" i="11"/>
  <c r="E116" i="11"/>
  <c r="E9" i="11"/>
  <c r="E19" i="11"/>
  <c r="E84" i="11"/>
  <c r="E155" i="11"/>
  <c r="E101" i="11"/>
  <c r="E35" i="11"/>
  <c r="E118" i="11"/>
  <c r="E115" i="11"/>
  <c r="E120" i="11"/>
  <c r="E5" i="11"/>
  <c r="E20" i="11"/>
  <c r="E25" i="11"/>
  <c r="E145" i="11"/>
  <c r="E140" i="11"/>
  <c r="E26" i="11"/>
  <c r="E144" i="11"/>
  <c r="E39" i="11"/>
  <c r="E23" i="11"/>
  <c r="E142" i="11"/>
  <c r="E51" i="11"/>
  <c r="E139" i="11"/>
  <c r="E27" i="11"/>
  <c r="E143" i="11"/>
  <c r="C502" i="13" l="1"/>
  <c r="C501" i="13"/>
  <c r="C500" i="13"/>
  <c r="C499" i="13"/>
  <c r="C498" i="13"/>
  <c r="C497" i="13"/>
  <c r="C496" i="13"/>
  <c r="C495" i="13"/>
  <c r="C494" i="13"/>
  <c r="C493" i="13"/>
  <c r="C492" i="13"/>
  <c r="C491" i="13"/>
  <c r="C490" i="13"/>
  <c r="C489" i="13"/>
  <c r="C488" i="13"/>
  <c r="C487" i="13"/>
  <c r="C486" i="13"/>
  <c r="C485" i="13"/>
  <c r="C484" i="13"/>
  <c r="C483" i="13"/>
  <c r="C482" i="13"/>
  <c r="C481" i="13"/>
  <c r="C480" i="13"/>
  <c r="C479" i="13"/>
  <c r="C478" i="13"/>
  <c r="C477" i="13"/>
  <c r="C476" i="13"/>
  <c r="C475" i="13"/>
  <c r="C474" i="13"/>
  <c r="C473" i="13"/>
  <c r="C472" i="13"/>
  <c r="C471" i="13"/>
  <c r="C470" i="13"/>
  <c r="C469" i="13"/>
  <c r="C468" i="13"/>
  <c r="C467" i="13"/>
  <c r="C466" i="13"/>
  <c r="C465" i="13"/>
  <c r="C464" i="13"/>
  <c r="C463" i="13"/>
  <c r="C462" i="13"/>
  <c r="C461" i="13"/>
  <c r="C460" i="13"/>
  <c r="C459" i="13"/>
  <c r="C458" i="13"/>
  <c r="C457" i="13"/>
  <c r="C456" i="13"/>
  <c r="C455" i="13"/>
  <c r="C454" i="13"/>
  <c r="C453" i="13"/>
  <c r="C452" i="13"/>
  <c r="C451" i="13"/>
  <c r="C450" i="13"/>
  <c r="C449" i="13"/>
  <c r="C448" i="13"/>
  <c r="C447" i="13"/>
  <c r="C446" i="13"/>
  <c r="C445" i="13"/>
  <c r="C444" i="13"/>
  <c r="C443" i="13"/>
  <c r="C442" i="13"/>
  <c r="C441" i="13"/>
  <c r="C440" i="13"/>
  <c r="C439" i="13"/>
  <c r="C438" i="13"/>
  <c r="C437" i="13"/>
  <c r="C436" i="13"/>
  <c r="C435" i="13"/>
  <c r="C434" i="13"/>
  <c r="C433" i="13"/>
  <c r="C432" i="13"/>
  <c r="C431" i="13"/>
  <c r="C430" i="13"/>
  <c r="C429" i="13"/>
  <c r="C428" i="13"/>
  <c r="C427" i="13"/>
  <c r="C426" i="13"/>
  <c r="C425" i="13"/>
  <c r="C424" i="13"/>
  <c r="C423" i="13"/>
  <c r="C422" i="13"/>
  <c r="C421" i="13"/>
  <c r="C420" i="13"/>
  <c r="C419" i="13"/>
  <c r="C418" i="13"/>
  <c r="C417" i="13"/>
  <c r="C416" i="13"/>
  <c r="C415" i="13"/>
  <c r="C414" i="13"/>
  <c r="C413" i="13"/>
  <c r="C412" i="13"/>
  <c r="C411" i="13"/>
  <c r="C410" i="13"/>
  <c r="C409" i="13"/>
  <c r="C408" i="13"/>
  <c r="C407" i="13"/>
  <c r="C406" i="13"/>
  <c r="C405" i="13"/>
  <c r="C404" i="13"/>
  <c r="C403" i="13"/>
  <c r="C402" i="13"/>
  <c r="C401" i="13"/>
  <c r="C400" i="13"/>
  <c r="C399" i="13"/>
  <c r="C398" i="13"/>
  <c r="C397" i="13"/>
  <c r="C396" i="13"/>
  <c r="C395" i="13"/>
  <c r="C394" i="13"/>
  <c r="C393" i="13"/>
  <c r="C392" i="13"/>
  <c r="C391" i="13"/>
  <c r="C390" i="13"/>
  <c r="C389" i="13"/>
  <c r="C388" i="13"/>
  <c r="C387" i="13"/>
  <c r="C386" i="13"/>
  <c r="C385" i="13"/>
  <c r="C384" i="13"/>
  <c r="C383" i="13"/>
  <c r="C382" i="13"/>
  <c r="C381" i="13"/>
  <c r="C380" i="13"/>
  <c r="C379" i="13"/>
  <c r="C378" i="13"/>
  <c r="C377" i="13"/>
  <c r="C376" i="13"/>
  <c r="C375" i="13"/>
  <c r="C374" i="13"/>
  <c r="C373" i="13"/>
  <c r="C372" i="13"/>
  <c r="C371" i="13"/>
  <c r="C370" i="13"/>
  <c r="C369" i="13"/>
  <c r="C368" i="13"/>
  <c r="C367" i="13"/>
  <c r="C366" i="13"/>
  <c r="C365" i="13"/>
  <c r="C364" i="13"/>
  <c r="C363" i="13"/>
  <c r="C362" i="13"/>
  <c r="C361" i="13"/>
  <c r="C360" i="13"/>
  <c r="C359" i="13"/>
  <c r="C358" i="13"/>
  <c r="C357" i="13"/>
  <c r="C356" i="13"/>
  <c r="C355" i="13"/>
  <c r="C354" i="13"/>
  <c r="C353" i="13"/>
  <c r="C352" i="13"/>
  <c r="C351" i="13"/>
  <c r="C350" i="13"/>
  <c r="C349" i="13"/>
  <c r="C348" i="13"/>
  <c r="C347" i="13"/>
  <c r="C346" i="13"/>
  <c r="C345" i="13"/>
  <c r="C344" i="13"/>
  <c r="C343" i="13"/>
  <c r="C342" i="13"/>
  <c r="C341" i="13"/>
  <c r="C340" i="13"/>
  <c r="C339" i="13"/>
  <c r="C338" i="13"/>
  <c r="C337" i="13"/>
  <c r="C336" i="13"/>
  <c r="C335" i="13"/>
  <c r="C334" i="13"/>
  <c r="C333" i="13"/>
  <c r="C332" i="13"/>
  <c r="C331" i="13"/>
  <c r="C330" i="13"/>
  <c r="C329" i="13"/>
  <c r="C328" i="13"/>
  <c r="C327" i="13"/>
  <c r="C326" i="13"/>
  <c r="C325" i="13"/>
  <c r="C324" i="13"/>
  <c r="C323" i="13"/>
  <c r="C322" i="13"/>
  <c r="C321" i="13"/>
  <c r="C320" i="13"/>
  <c r="C319" i="13"/>
  <c r="C318" i="13"/>
  <c r="C317" i="13"/>
  <c r="C316" i="13"/>
  <c r="C315" i="13"/>
  <c r="C314" i="13"/>
  <c r="C313" i="13"/>
  <c r="C312" i="13"/>
  <c r="C311" i="13"/>
  <c r="C310" i="13"/>
  <c r="C309" i="13"/>
  <c r="C308" i="13"/>
  <c r="C307" i="13"/>
  <c r="C306" i="13"/>
  <c r="C305" i="13"/>
  <c r="C304" i="13"/>
  <c r="C303" i="13"/>
  <c r="C302" i="13"/>
  <c r="C301" i="13"/>
  <c r="C300" i="13"/>
  <c r="C299" i="13"/>
  <c r="C298" i="13"/>
  <c r="C297" i="13"/>
  <c r="C296" i="13"/>
  <c r="C295" i="13"/>
  <c r="C294" i="13"/>
  <c r="C293" i="13"/>
  <c r="C292" i="13"/>
  <c r="C291" i="13"/>
  <c r="C290" i="13"/>
  <c r="C289" i="13"/>
  <c r="C288" i="13"/>
  <c r="C287" i="13"/>
  <c r="C286" i="13"/>
  <c r="C285" i="13"/>
  <c r="C284" i="13"/>
  <c r="C283" i="13"/>
  <c r="C282" i="13"/>
  <c r="C281" i="13"/>
  <c r="C280" i="13"/>
  <c r="C279" i="13"/>
  <c r="C278" i="13"/>
  <c r="C277" i="13"/>
  <c r="C276" i="13"/>
  <c r="C275" i="13"/>
  <c r="C274" i="13"/>
  <c r="C273" i="13"/>
  <c r="C272" i="13"/>
  <c r="C271" i="13"/>
  <c r="C270" i="13"/>
  <c r="C269" i="13"/>
  <c r="C268" i="13"/>
  <c r="C267" i="13"/>
  <c r="C266" i="13"/>
  <c r="C265" i="13"/>
  <c r="C264" i="13"/>
  <c r="C263" i="13"/>
  <c r="C262" i="13"/>
  <c r="C261" i="13"/>
  <c r="C260" i="13"/>
  <c r="C259" i="13"/>
  <c r="C258" i="13"/>
  <c r="C257" i="13"/>
  <c r="C256" i="13"/>
  <c r="C255" i="13"/>
  <c r="C254" i="13"/>
  <c r="C253" i="13"/>
  <c r="C252" i="13"/>
  <c r="C251" i="13"/>
  <c r="C250" i="13"/>
  <c r="C249" i="13"/>
  <c r="C248" i="13"/>
  <c r="C247" i="13"/>
  <c r="C246" i="13"/>
  <c r="C245" i="13"/>
  <c r="C244" i="13"/>
  <c r="C243" i="13"/>
  <c r="C242" i="13"/>
  <c r="C241" i="13"/>
  <c r="C240" i="13"/>
  <c r="C239" i="13"/>
  <c r="C238" i="13"/>
  <c r="C237" i="13"/>
  <c r="C236" i="13"/>
  <c r="C235" i="13"/>
  <c r="C234" i="13"/>
  <c r="C233" i="13"/>
  <c r="C232" i="13"/>
  <c r="C231" i="13"/>
  <c r="C230" i="13"/>
  <c r="C229" i="13"/>
  <c r="C228" i="13"/>
  <c r="C227" i="13"/>
  <c r="C226" i="13"/>
  <c r="C225" i="13"/>
  <c r="C224" i="13"/>
  <c r="C223" i="13"/>
  <c r="C222" i="13"/>
  <c r="C221" i="13"/>
  <c r="C220" i="13"/>
  <c r="C219" i="13"/>
  <c r="C218" i="13"/>
  <c r="C217" i="13"/>
  <c r="C216" i="13"/>
  <c r="C215" i="13"/>
  <c r="C214" i="13"/>
  <c r="C213" i="13"/>
  <c r="C212" i="13"/>
  <c r="C211" i="13"/>
  <c r="C210" i="13"/>
  <c r="C209" i="13"/>
  <c r="C208" i="13"/>
  <c r="C207" i="13"/>
  <c r="C206" i="13"/>
  <c r="C205" i="13"/>
  <c r="C204" i="13"/>
  <c r="C203" i="13"/>
  <c r="C202" i="13"/>
  <c r="C201" i="13"/>
  <c r="C200" i="13"/>
  <c r="C199" i="13"/>
  <c r="C198" i="13"/>
  <c r="C197" i="13"/>
  <c r="C196" i="13"/>
  <c r="C195" i="13"/>
  <c r="C194" i="13"/>
  <c r="C193" i="13"/>
  <c r="C192" i="13"/>
  <c r="C191" i="13"/>
  <c r="C190" i="13"/>
  <c r="C189" i="13"/>
  <c r="C188" i="13"/>
  <c r="C187" i="13"/>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C6" i="13"/>
  <c r="C5" i="13"/>
  <c r="C4" i="13"/>
  <c r="C3" i="13"/>
  <c r="O401" i="10" l="1"/>
  <c r="O69" i="10"/>
  <c r="Q500" i="10"/>
  <c r="Q499" i="10"/>
  <c r="Q497" i="10"/>
  <c r="Q493" i="10"/>
  <c r="Q492" i="10"/>
  <c r="Q491" i="10"/>
  <c r="Q490" i="10"/>
  <c r="Q488" i="10"/>
  <c r="Q483" i="10"/>
  <c r="Q467" i="10"/>
  <c r="Q447" i="10"/>
  <c r="Q445" i="10"/>
  <c r="Q444" i="10"/>
  <c r="Q440" i="10"/>
  <c r="Q437" i="10"/>
  <c r="Q435" i="10"/>
  <c r="Q434" i="10"/>
  <c r="Q433" i="10"/>
  <c r="Q422" i="10"/>
  <c r="Q421" i="10"/>
  <c r="Q419" i="10"/>
  <c r="Q417" i="10"/>
  <c r="Q416" i="10"/>
  <c r="Q413" i="10"/>
  <c r="Q411" i="10"/>
  <c r="Q409" i="10"/>
  <c r="Q408" i="10"/>
  <c r="Q404" i="10"/>
  <c r="Q402" i="10"/>
  <c r="Q400" i="10"/>
  <c r="Q399" i="10"/>
  <c r="Q397" i="10"/>
  <c r="Q378" i="10"/>
  <c r="Q376" i="10"/>
  <c r="Q370" i="10"/>
  <c r="Q355" i="10"/>
  <c r="Q351" i="10"/>
  <c r="Q347" i="10"/>
  <c r="Q346" i="10"/>
  <c r="Q344" i="10"/>
  <c r="Q338" i="10"/>
  <c r="Q311" i="10"/>
  <c r="Q310" i="10"/>
  <c r="Q309" i="10"/>
  <c r="Q307" i="10"/>
  <c r="Q306" i="10"/>
  <c r="Q298" i="10"/>
  <c r="Q289" i="10"/>
  <c r="Q285" i="10"/>
  <c r="Q274" i="10"/>
  <c r="Q260" i="10"/>
  <c r="Q257" i="10"/>
  <c r="Q255" i="10"/>
  <c r="Q252" i="10"/>
  <c r="Q249" i="10"/>
  <c r="Q248" i="10"/>
  <c r="Q244" i="10"/>
  <c r="Q235" i="10"/>
  <c r="Q234" i="10"/>
  <c r="Q232" i="10"/>
  <c r="Q227" i="10"/>
  <c r="Q226" i="10"/>
  <c r="Q225" i="10"/>
  <c r="Q224" i="10"/>
  <c r="Q223" i="10"/>
  <c r="Q219" i="10"/>
  <c r="Q218" i="10"/>
  <c r="Q214" i="10"/>
  <c r="Q212" i="10"/>
  <c r="Q198" i="10"/>
  <c r="Q139" i="10"/>
  <c r="Q70" i="10"/>
  <c r="Q69" i="10"/>
  <c r="Q65" i="10"/>
  <c r="Q55" i="10"/>
  <c r="Q48" i="10"/>
  <c r="Q37" i="10"/>
  <c r="Q28" i="10"/>
  <c r="Q21" i="10"/>
  <c r="Q18" i="10"/>
  <c r="Q6" i="10"/>
  <c r="M565" i="10"/>
  <c r="M564" i="10"/>
  <c r="M563" i="10"/>
  <c r="M562" i="10"/>
  <c r="M561" i="10"/>
  <c r="M560" i="10"/>
  <c r="M559" i="10"/>
  <c r="M558" i="10"/>
  <c r="M557" i="10"/>
  <c r="M556" i="10"/>
  <c r="M555" i="10"/>
  <c r="M554" i="10"/>
  <c r="M553" i="10"/>
  <c r="M552" i="10"/>
  <c r="M551" i="10"/>
  <c r="M550" i="10"/>
  <c r="M549" i="10"/>
  <c r="M548" i="10"/>
  <c r="M547" i="10"/>
  <c r="M546" i="10"/>
  <c r="M545" i="10"/>
  <c r="M544" i="10"/>
  <c r="M543" i="10"/>
  <c r="M542" i="10"/>
  <c r="M541" i="10"/>
  <c r="M540" i="10"/>
  <c r="M539" i="10"/>
  <c r="M538" i="10"/>
  <c r="O4" i="10"/>
  <c r="N528" i="10" a="1"/>
  <c r="N528" i="10" s="1"/>
  <c r="Q528" i="10" s="1"/>
  <c r="N520" i="10" a="1"/>
  <c r="N520" i="10" s="1"/>
  <c r="Q520" i="10" s="1"/>
  <c r="N515" i="10" a="1"/>
  <c r="N515" i="10" s="1"/>
  <c r="M515" i="10" s="1"/>
  <c r="N514" i="10" a="1"/>
  <c r="N514" i="10" s="1"/>
  <c r="Q514" i="10" s="1"/>
  <c r="N513" i="10" a="1"/>
  <c r="N513" i="10" s="1"/>
  <c r="N511" i="10" a="1"/>
  <c r="N511" i="10" s="1"/>
  <c r="N510" i="10" a="1"/>
  <c r="N510" i="10" s="1"/>
  <c r="Q510" i="10" s="1"/>
  <c r="N509" i="10" a="1"/>
  <c r="N509" i="10" s="1"/>
  <c r="Q509" i="10" s="1"/>
  <c r="N508" i="10" a="1"/>
  <c r="N508" i="10" s="1"/>
  <c r="Q508" i="10" s="1"/>
  <c r="N507" i="10" a="1"/>
  <c r="N507" i="10" s="1"/>
  <c r="Q507" i="10" s="1"/>
  <c r="N506" i="10" a="1"/>
  <c r="N506" i="10" s="1"/>
  <c r="Q506" i="10" s="1"/>
  <c r="N505" i="10" a="1"/>
  <c r="N505" i="10" s="1"/>
  <c r="Q505" i="10" s="1"/>
  <c r="N504" i="10" a="1"/>
  <c r="N504" i="10" s="1"/>
  <c r="Q504" i="10" s="1"/>
  <c r="N503" i="10" a="1"/>
  <c r="N503" i="10" s="1"/>
  <c r="N502" i="10" a="1"/>
  <c r="N502" i="10" s="1"/>
  <c r="Q502" i="10" s="1"/>
  <c r="N501" i="10" a="1"/>
  <c r="N501" i="10" s="1"/>
  <c r="M501" i="10" s="1"/>
  <c r="N499" i="10" a="1"/>
  <c r="N499" i="10" s="1"/>
  <c r="M499" i="10" s="1"/>
  <c r="N498" i="10" a="1"/>
  <c r="N498" i="10" s="1"/>
  <c r="Q498" i="10" s="1"/>
  <c r="N497" i="10" a="1"/>
  <c r="N497" i="10" s="1"/>
  <c r="M497" i="10" s="1"/>
  <c r="N496" i="10" a="1"/>
  <c r="N496" i="10" s="1"/>
  <c r="Q496" i="10" s="1"/>
  <c r="N495" i="10" a="1"/>
  <c r="N495" i="10" s="1"/>
  <c r="M495" i="10" s="1"/>
  <c r="N489" i="10" a="1"/>
  <c r="N489" i="10" s="1"/>
  <c r="Q489" i="10" s="1"/>
  <c r="N487" i="10" a="1"/>
  <c r="N487" i="10" s="1"/>
  <c r="Q487" i="10" s="1"/>
  <c r="N486" i="10" a="1"/>
  <c r="N486" i="10" s="1"/>
  <c r="M486" i="10" s="1"/>
  <c r="N485" i="10" a="1"/>
  <c r="N485" i="10" s="1"/>
  <c r="Q485" i="10" s="1"/>
  <c r="N484" i="10" a="1"/>
  <c r="N484" i="10" s="1"/>
  <c r="Q484" i="10" s="1"/>
  <c r="N483" i="10" a="1"/>
  <c r="N483" i="10" s="1"/>
  <c r="M483" i="10" s="1"/>
  <c r="N480" i="10" a="1"/>
  <c r="N480" i="10" s="1"/>
  <c r="M480" i="10" s="1"/>
  <c r="N478" i="10" a="1"/>
  <c r="N478" i="10" s="1"/>
  <c r="Q478" i="10" s="1"/>
  <c r="N477" i="10" a="1"/>
  <c r="N477" i="10" s="1"/>
  <c r="M477" i="10" s="1"/>
  <c r="N476" i="10" a="1"/>
  <c r="N476" i="10" s="1"/>
  <c r="Q476" i="10" s="1"/>
  <c r="N475" i="10" a="1"/>
  <c r="N475" i="10" s="1"/>
  <c r="M475" i="10" s="1"/>
  <c r="N474" i="10" a="1"/>
  <c r="N474" i="10" s="1"/>
  <c r="N473" i="10" a="1"/>
  <c r="N473" i="10" s="1"/>
  <c r="N472" i="10" a="1"/>
  <c r="N472" i="10" s="1"/>
  <c r="N471" i="10" a="1"/>
  <c r="N471" i="10" s="1"/>
  <c r="N470" i="10" a="1"/>
  <c r="N470" i="10" s="1"/>
  <c r="N469" i="10" a="1"/>
  <c r="N469" i="10" s="1"/>
  <c r="Q469" i="10" s="1"/>
  <c r="N468" i="10" a="1"/>
  <c r="N468" i="10" s="1"/>
  <c r="N466" i="10" a="1"/>
  <c r="N466" i="10" s="1"/>
  <c r="M466" i="10" s="1"/>
  <c r="Q465" i="10"/>
  <c r="N464" i="10" a="1"/>
  <c r="N464" i="10" s="1"/>
  <c r="M464" i="10" s="1"/>
  <c r="N463" i="10" a="1"/>
  <c r="N463" i="10" s="1"/>
  <c r="Q463" i="10" s="1"/>
  <c r="N462" i="10" a="1"/>
  <c r="N462" i="10" s="1"/>
  <c r="M462" i="10" s="1"/>
  <c r="N460" i="10" a="1"/>
  <c r="N460" i="10" s="1"/>
  <c r="Q460" i="10" s="1"/>
  <c r="N459" i="10" a="1"/>
  <c r="N459" i="10" s="1"/>
  <c r="Q459" i="10" s="1"/>
  <c r="N457" i="10" a="1"/>
  <c r="N457" i="10" s="1"/>
  <c r="M457" i="10" s="1"/>
  <c r="N456" i="10" a="1"/>
  <c r="N456" i="10" s="1"/>
  <c r="M456" i="10" s="1"/>
  <c r="N455" i="10" a="1"/>
  <c r="N455" i="10" s="1"/>
  <c r="M455" i="10" s="1"/>
  <c r="N454" i="10" a="1"/>
  <c r="N454" i="10" s="1"/>
  <c r="N453" i="10" a="1"/>
  <c r="N453" i="10" s="1"/>
  <c r="N452" i="10" a="1"/>
  <c r="N452" i="10" s="1"/>
  <c r="N451" i="10" a="1"/>
  <c r="N451" i="10" s="1"/>
  <c r="N450" i="10" a="1"/>
  <c r="N450" i="10" s="1"/>
  <c r="N449" i="10" a="1"/>
  <c r="N449" i="10" s="1"/>
  <c r="Q449" i="10" s="1"/>
  <c r="N448" i="10" a="1"/>
  <c r="N448" i="10" s="1"/>
  <c r="N447" i="10" a="1"/>
  <c r="N447" i="10" s="1"/>
  <c r="M447" i="10" s="1"/>
  <c r="N446" i="10" a="1"/>
  <c r="N446" i="10" s="1"/>
  <c r="Q446" i="10" s="1"/>
  <c r="N445" i="10" a="1"/>
  <c r="N445" i="10" s="1"/>
  <c r="M445" i="10" s="1"/>
  <c r="N444" i="10" a="1"/>
  <c r="N444" i="10" s="1"/>
  <c r="M444" i="10" s="1"/>
  <c r="N443" i="10" a="1"/>
  <c r="N443" i="10" s="1"/>
  <c r="M443" i="10" s="1"/>
  <c r="N442" i="10" a="1"/>
  <c r="N442" i="10" s="1"/>
  <c r="M442" i="10" s="1"/>
  <c r="N441" i="10" a="1"/>
  <c r="N441" i="10" s="1"/>
  <c r="Q441" i="10" s="1"/>
  <c r="N437" i="10" a="1"/>
  <c r="N437" i="10" s="1"/>
  <c r="M437" i="10" s="1"/>
  <c r="N435" i="10" a="1"/>
  <c r="N435" i="10" s="1"/>
  <c r="M435" i="10" s="1"/>
  <c r="N434" i="10" a="1"/>
  <c r="N434" i="10" s="1"/>
  <c r="M434" i="10" s="1"/>
  <c r="N433" i="10" a="1"/>
  <c r="N433" i="10" s="1"/>
  <c r="M433" i="10" s="1"/>
  <c r="N431" i="10" a="1"/>
  <c r="N431" i="10" s="1"/>
  <c r="N430" i="10" a="1"/>
  <c r="N430" i="10" s="1"/>
  <c r="N429" i="10" a="1"/>
  <c r="N429" i="10" s="1"/>
  <c r="Q429" i="10" s="1"/>
  <c r="N428" i="10" a="1"/>
  <c r="N428" i="10" s="1"/>
  <c r="N427" i="10" a="1"/>
  <c r="N427" i="10" s="1"/>
  <c r="Q427" i="10" s="1"/>
  <c r="N426" i="10" a="1"/>
  <c r="N426" i="10" s="1"/>
  <c r="M426" i="10" s="1"/>
  <c r="N424" i="10" a="1"/>
  <c r="N424" i="10" s="1"/>
  <c r="M424" i="10" s="1"/>
  <c r="N423" i="10" a="1"/>
  <c r="N423" i="10" s="1"/>
  <c r="M423" i="10" s="1"/>
  <c r="N420" i="10" a="1"/>
  <c r="N420" i="10" s="1"/>
  <c r="M420" i="10" s="1"/>
  <c r="N418" i="10" a="1"/>
  <c r="N418" i="10" s="1"/>
  <c r="Q418" i="10" s="1"/>
  <c r="N417" i="10" a="1"/>
  <c r="N417" i="10" s="1"/>
  <c r="M417" i="10" s="1"/>
  <c r="N414" i="10" a="1"/>
  <c r="N414" i="10" s="1"/>
  <c r="N413" i="10" a="1"/>
  <c r="N413" i="10" s="1"/>
  <c r="M413" i="10" s="1"/>
  <c r="N412" i="10" a="1"/>
  <c r="N412" i="10" s="1"/>
  <c r="N411" i="10" a="1"/>
  <c r="N411" i="10" s="1"/>
  <c r="M411" i="10" s="1"/>
  <c r="N410" i="10" a="1"/>
  <c r="N410" i="10" s="1"/>
  <c r="Q410" i="10" s="1"/>
  <c r="N409" i="10" a="1"/>
  <c r="N409" i="10" s="1"/>
  <c r="M409" i="10" s="1"/>
  <c r="N407" i="10" a="1"/>
  <c r="N407" i="10" s="1"/>
  <c r="Q407" i="10" s="1"/>
  <c r="N406" i="10" a="1"/>
  <c r="N406" i="10" s="1"/>
  <c r="Q406" i="10" s="1"/>
  <c r="N405" i="10" a="1"/>
  <c r="N405" i="10" s="1"/>
  <c r="Q405" i="10" s="1"/>
  <c r="N403" i="10" a="1"/>
  <c r="N403" i="10" s="1"/>
  <c r="Q403" i="10" s="1"/>
  <c r="N400" i="10" a="1"/>
  <c r="N400" i="10" s="1"/>
  <c r="M400" i="10" s="1"/>
  <c r="N398" i="10" a="1"/>
  <c r="N398" i="10" s="1"/>
  <c r="Q398" i="10" s="1"/>
  <c r="N396" i="10" a="1"/>
  <c r="N396" i="10" s="1"/>
  <c r="M396" i="10" s="1"/>
  <c r="N395" i="10" a="1"/>
  <c r="N395" i="10" s="1"/>
  <c r="M395" i="10" s="1"/>
  <c r="N394" i="10" a="1"/>
  <c r="N394" i="10" s="1"/>
  <c r="N393" i="10" a="1"/>
  <c r="N393" i="10" s="1"/>
  <c r="N392" i="10" a="1"/>
  <c r="N392" i="10" s="1"/>
  <c r="Q392" i="10" s="1"/>
  <c r="N391" i="10" a="1"/>
  <c r="N391" i="10" s="1"/>
  <c r="Q391" i="10" s="1"/>
  <c r="N390" i="10" a="1"/>
  <c r="N390" i="10" s="1"/>
  <c r="Q390" i="10" s="1"/>
  <c r="N389" i="10" a="1"/>
  <c r="N389" i="10" s="1"/>
  <c r="Q389" i="10" s="1"/>
  <c r="N388" i="10" a="1"/>
  <c r="N388" i="10" s="1"/>
  <c r="Q388" i="10" s="1"/>
  <c r="N387" i="10" a="1"/>
  <c r="N387" i="10" s="1"/>
  <c r="Q387" i="10" s="1"/>
  <c r="N386" i="10" a="1"/>
  <c r="N386" i="10" s="1"/>
  <c r="Q386" i="10" s="1"/>
  <c r="N385" i="10" a="1"/>
  <c r="N385" i="10" s="1"/>
  <c r="Q385" i="10" s="1"/>
  <c r="N384" i="10" a="1"/>
  <c r="N384" i="10" s="1"/>
  <c r="N383" i="10" a="1"/>
  <c r="N383" i="10" s="1"/>
  <c r="N382" i="10" a="1"/>
  <c r="N382" i="10" s="1"/>
  <c r="M382" i="10" s="1"/>
  <c r="N381" i="10" a="1"/>
  <c r="N381" i="10" s="1"/>
  <c r="M381" i="10" s="1"/>
  <c r="N380" i="10" a="1"/>
  <c r="N380" i="10" s="1"/>
  <c r="Q380" i="10" s="1"/>
  <c r="N379" i="10" a="1"/>
  <c r="N379" i="10" s="1"/>
  <c r="Q379" i="10" s="1"/>
  <c r="N377" i="10" a="1"/>
  <c r="N377" i="10" s="1"/>
  <c r="M377" i="10" s="1"/>
  <c r="N372" i="10" a="1"/>
  <c r="N372" i="10" s="1"/>
  <c r="Q372" i="10" s="1"/>
  <c r="N371" i="10" a="1"/>
  <c r="N371" i="10" s="1"/>
  <c r="Q371" i="10" s="1"/>
  <c r="N367" i="10" a="1"/>
  <c r="N367" i="10" s="1"/>
  <c r="Q367" i="10" s="1"/>
  <c r="N366" i="10" a="1"/>
  <c r="N366" i="10" s="1"/>
  <c r="Q366" i="10" s="1"/>
  <c r="N365" i="10" a="1"/>
  <c r="N365" i="10" s="1"/>
  <c r="Q365" i="10" s="1"/>
  <c r="N363" i="10" a="1"/>
  <c r="N363" i="10" s="1"/>
  <c r="N362" i="10" a="1"/>
  <c r="N362" i="10" s="1"/>
  <c r="Q362" i="10" s="1"/>
  <c r="N361" i="10" a="1"/>
  <c r="N361" i="10" s="1"/>
  <c r="M361" i="10" s="1"/>
  <c r="N360" i="10" a="1"/>
  <c r="N360" i="10" s="1"/>
  <c r="Q360" i="10" s="1"/>
  <c r="N358" i="10" a="1"/>
  <c r="N358" i="10" s="1"/>
  <c r="M358" i="10" s="1"/>
  <c r="N355" i="10" a="1"/>
  <c r="N355" i="10" s="1"/>
  <c r="M355" i="10" s="1"/>
  <c r="N354" i="10" a="1"/>
  <c r="N354" i="10" s="1"/>
  <c r="Q354" i="10" s="1"/>
  <c r="N352" i="10" a="1"/>
  <c r="N352" i="10" s="1"/>
  <c r="Q352" i="10" s="1"/>
  <c r="N350" i="10" a="1"/>
  <c r="N350" i="10" s="1"/>
  <c r="N349" i="10" a="1"/>
  <c r="N349" i="10" s="1"/>
  <c r="Q349" i="10" s="1"/>
  <c r="N348" i="10" a="1"/>
  <c r="N348" i="10" s="1"/>
  <c r="N345" i="10" a="1"/>
  <c r="N345" i="10" s="1"/>
  <c r="Q345" i="10" s="1"/>
  <c r="N344" i="10" a="1"/>
  <c r="N344" i="10" s="1"/>
  <c r="M344" i="10" s="1"/>
  <c r="N340" i="10" a="1"/>
  <c r="N340" i="10" s="1"/>
  <c r="Q340" i="10" s="1"/>
  <c r="N339" i="10" a="1"/>
  <c r="N339" i="10" s="1"/>
  <c r="Q339" i="10" s="1"/>
  <c r="N338" i="10" a="1"/>
  <c r="N338" i="10" s="1"/>
  <c r="M338" i="10" s="1"/>
  <c r="N337" i="10" a="1"/>
  <c r="N337" i="10" s="1"/>
  <c r="M337" i="10" s="1"/>
  <c r="N336" i="10" a="1"/>
  <c r="N336" i="10" s="1"/>
  <c r="M336" i="10" s="1"/>
  <c r="N335" i="10" a="1"/>
  <c r="N335" i="10" s="1"/>
  <c r="M335" i="10" s="1"/>
  <c r="N333" i="10" a="1"/>
  <c r="N333" i="10" s="1"/>
  <c r="N332" i="10" a="1"/>
  <c r="N332" i="10" s="1"/>
  <c r="N330" i="10" a="1"/>
  <c r="N330" i="10" s="1"/>
  <c r="N328" i="10" a="1"/>
  <c r="N328" i="10" s="1"/>
  <c r="N327" i="10" a="1"/>
  <c r="N327" i="10" s="1"/>
  <c r="Q327" i="10" s="1"/>
  <c r="N326" i="10" a="1"/>
  <c r="N326" i="10" s="1"/>
  <c r="Q326" i="10" s="1"/>
  <c r="N325" i="10" a="1"/>
  <c r="N325" i="10" s="1"/>
  <c r="Q325" i="10" s="1"/>
  <c r="N324" i="10" a="1"/>
  <c r="N324" i="10" s="1"/>
  <c r="N323" i="10" a="1"/>
  <c r="N323" i="10" s="1"/>
  <c r="N322" i="10" a="1"/>
  <c r="N322" i="10" s="1"/>
  <c r="M322" i="10" s="1"/>
  <c r="N321" i="10" a="1"/>
  <c r="N321" i="10" s="1"/>
  <c r="M321" i="10" s="1"/>
  <c r="N320" i="10" a="1"/>
  <c r="N320" i="10" s="1"/>
  <c r="M320" i="10" s="1"/>
  <c r="N319" i="10" a="1"/>
  <c r="N319" i="10" s="1"/>
  <c r="M319" i="10" s="1"/>
  <c r="N318" i="10" a="1"/>
  <c r="N318" i="10" s="1"/>
  <c r="M318" i="10" s="1"/>
  <c r="N317" i="10" a="1"/>
  <c r="N317" i="10" s="1"/>
  <c r="M317" i="10" s="1"/>
  <c r="N316" i="10" a="1"/>
  <c r="N316" i="10" s="1"/>
  <c r="M316" i="10" s="1"/>
  <c r="N315" i="10" a="1"/>
  <c r="N315" i="10" s="1"/>
  <c r="M315" i="10" s="1"/>
  <c r="N314" i="10" a="1"/>
  <c r="N314" i="10" s="1"/>
  <c r="N313" i="10" a="1"/>
  <c r="N313" i="10" s="1"/>
  <c r="N312" i="10" a="1"/>
  <c r="N312" i="10" s="1"/>
  <c r="N311" i="10" a="1"/>
  <c r="N311" i="10" s="1"/>
  <c r="M311" i="10" s="1"/>
  <c r="N304" i="10" a="1"/>
  <c r="N304" i="10" s="1"/>
  <c r="M304" i="10" s="1"/>
  <c r="N303" i="10" a="1"/>
  <c r="N303" i="10" s="1"/>
  <c r="M303" i="10" s="1"/>
  <c r="N302" i="10" a="1"/>
  <c r="N302" i="10" s="1"/>
  <c r="Q302" i="10" s="1"/>
  <c r="N301" i="10" a="1"/>
  <c r="N301" i="10" s="1"/>
  <c r="M301" i="10" s="1"/>
  <c r="N300" i="10" a="1"/>
  <c r="N300" i="10" s="1"/>
  <c r="Q300" i="10" s="1"/>
  <c r="N299" i="10" a="1"/>
  <c r="N299" i="10" s="1"/>
  <c r="M299" i="10" s="1"/>
  <c r="N298" i="10" a="1"/>
  <c r="N298" i="10" s="1"/>
  <c r="M298" i="10" s="1"/>
  <c r="N297" i="10" a="1"/>
  <c r="N297" i="10" s="1"/>
  <c r="M297" i="10" s="1"/>
  <c r="N296" i="10" a="1"/>
  <c r="N296" i="10" s="1"/>
  <c r="M296" i="10" s="1"/>
  <c r="N295" i="10" a="1"/>
  <c r="N295" i="10" s="1"/>
  <c r="M295" i="10" s="1"/>
  <c r="N294" i="10" a="1"/>
  <c r="N294" i="10" s="1"/>
  <c r="N293" i="10" a="1"/>
  <c r="N293" i="10" s="1"/>
  <c r="N291" i="10" a="1"/>
  <c r="N291" i="10" s="1"/>
  <c r="N290" i="10" a="1"/>
  <c r="N290" i="10" s="1"/>
  <c r="N289" i="10" a="1"/>
  <c r="N289" i="10" s="1"/>
  <c r="M289" i="10" s="1"/>
  <c r="N288" i="10" a="1"/>
  <c r="N288" i="10" s="1"/>
  <c r="Q288" i="10" s="1"/>
  <c r="N287" i="10" a="1"/>
  <c r="N287" i="10" s="1"/>
  <c r="Q287" i="10" s="1"/>
  <c r="N286" i="10" a="1"/>
  <c r="N286" i="10" s="1"/>
  <c r="M286" i="10" s="1"/>
  <c r="N285" i="10" a="1"/>
  <c r="N285" i="10" s="1"/>
  <c r="M285" i="10" s="1"/>
  <c r="N284" i="10" a="1"/>
  <c r="N284" i="10" s="1"/>
  <c r="Q284" i="10" s="1"/>
  <c r="N283" i="10" a="1"/>
  <c r="N283" i="10" s="1"/>
  <c r="M283" i="10" s="1"/>
  <c r="N282" i="10" a="1"/>
  <c r="N282" i="10" s="1"/>
  <c r="M282" i="10" s="1"/>
  <c r="N281" i="10" a="1"/>
  <c r="N281" i="10" s="1"/>
  <c r="M281" i="10" s="1"/>
  <c r="N280" i="10" a="1"/>
  <c r="N280" i="10" s="1"/>
  <c r="M280" i="10" s="1"/>
  <c r="N279" i="10" a="1"/>
  <c r="N279" i="10" s="1"/>
  <c r="Q279" i="10" s="1"/>
  <c r="N278" i="10" a="1"/>
  <c r="N278" i="10" s="1"/>
  <c r="Q278" i="10" s="1"/>
  <c r="N277" i="10" a="1"/>
  <c r="N277" i="10" s="1"/>
  <c r="M277" i="10" s="1"/>
  <c r="N276" i="10" a="1"/>
  <c r="N276" i="10" s="1"/>
  <c r="M276" i="10" s="1"/>
  <c r="N275" i="10" a="1"/>
  <c r="N275" i="10" s="1"/>
  <c r="M275" i="10" s="1"/>
  <c r="N273" i="10" a="1"/>
  <c r="N273" i="10" s="1"/>
  <c r="N271" i="10" a="1"/>
  <c r="N271" i="10" s="1"/>
  <c r="Q271" i="10" s="1"/>
  <c r="N270" i="10" a="1"/>
  <c r="N270" i="10" s="1"/>
  <c r="Q270" i="10" s="1"/>
  <c r="N269" i="10" a="1"/>
  <c r="N269" i="10" s="1"/>
  <c r="Q269" i="10" s="1"/>
  <c r="N268" i="10" a="1"/>
  <c r="N268" i="10" s="1"/>
  <c r="Q268" i="10" s="1"/>
  <c r="N266" i="10" a="1"/>
  <c r="N266" i="10" s="1"/>
  <c r="M266" i="10" s="1"/>
  <c r="N264" i="10" a="1"/>
  <c r="N264" i="10" s="1"/>
  <c r="Q264" i="10" s="1"/>
  <c r="N262" i="10" a="1"/>
  <c r="N262" i="10" s="1"/>
  <c r="Q262" i="10" s="1"/>
  <c r="N261" i="10" a="1"/>
  <c r="N261" i="10" s="1"/>
  <c r="M261" i="10" s="1"/>
  <c r="N259" i="10" a="1"/>
  <c r="N259" i="10" s="1"/>
  <c r="Q259" i="10" s="1"/>
  <c r="N258" i="10" a="1"/>
  <c r="N258" i="10" s="1"/>
  <c r="Q258" i="10" s="1"/>
  <c r="N256" i="10" a="1"/>
  <c r="N256" i="10" s="1"/>
  <c r="M256" i="10" s="1"/>
  <c r="N255" i="10" a="1"/>
  <c r="N255" i="10" s="1"/>
  <c r="M255" i="10" s="1"/>
  <c r="N254" i="10" a="1"/>
  <c r="N254" i="10" s="1"/>
  <c r="N253" i="10" a="1"/>
  <c r="N253" i="10" s="1"/>
  <c r="N249" i="10" a="1"/>
  <c r="N249" i="10" s="1"/>
  <c r="M249" i="10" s="1"/>
  <c r="N247" i="10" a="1"/>
  <c r="N247" i="10" s="1"/>
  <c r="Q247" i="10" s="1"/>
  <c r="N246" i="10" a="1"/>
  <c r="N246" i="10" s="1"/>
  <c r="M246" i="10" s="1"/>
  <c r="N245" i="10" a="1"/>
  <c r="N245" i="10" s="1"/>
  <c r="Q245" i="10" s="1"/>
  <c r="N243" i="10" a="1"/>
  <c r="N243" i="10" s="1"/>
  <c r="N242" i="10" a="1"/>
  <c r="N242" i="10" s="1"/>
  <c r="Q242" i="10" s="1"/>
  <c r="N241" i="10" a="1"/>
  <c r="N241" i="10" s="1"/>
  <c r="Q241" i="10" s="1"/>
  <c r="N240" i="10" a="1"/>
  <c r="N240" i="10" s="1"/>
  <c r="Q240" i="10" s="1"/>
  <c r="N238" i="10" a="1"/>
  <c r="N238" i="10" s="1"/>
  <c r="Q238" i="10" s="1"/>
  <c r="N237" i="10" a="1"/>
  <c r="N237" i="10" s="1"/>
  <c r="M237" i="10" s="1"/>
  <c r="N235" i="10" a="1"/>
  <c r="N235" i="10" s="1"/>
  <c r="M235" i="10" s="1"/>
  <c r="N233" i="10" a="1"/>
  <c r="N233" i="10" s="1"/>
  <c r="N231" i="10" a="1"/>
  <c r="N231" i="10" s="1"/>
  <c r="N230" i="10" a="1"/>
  <c r="N230" i="10" s="1"/>
  <c r="Q230" i="10" s="1"/>
  <c r="N229" i="10" a="1"/>
  <c r="N229" i="10" s="1"/>
  <c r="Q229" i="10" s="1"/>
  <c r="N228" i="10" a="1"/>
  <c r="N228" i="10" s="1"/>
  <c r="N227" i="10" a="1"/>
  <c r="N227" i="10" s="1"/>
  <c r="M227" i="10" s="1"/>
  <c r="N226" i="10" a="1"/>
  <c r="N226" i="10" s="1"/>
  <c r="M226" i="10" s="1"/>
  <c r="N222" i="10" a="1"/>
  <c r="N222" i="10" s="1"/>
  <c r="Q222" i="10" s="1"/>
  <c r="N221" i="10" a="1"/>
  <c r="N221" i="10" s="1"/>
  <c r="Q221" i="10" s="1"/>
  <c r="N220" i="10" a="1"/>
  <c r="N220" i="10" s="1"/>
  <c r="Q220" i="10" s="1"/>
  <c r="N217" i="10" a="1"/>
  <c r="N217" i="10" s="1"/>
  <c r="M217" i="10" s="1"/>
  <c r="N216" i="10" a="1"/>
  <c r="N216" i="10" s="1"/>
  <c r="M216" i="10" s="1"/>
  <c r="N215" i="10" a="1"/>
  <c r="N215" i="10" s="1"/>
  <c r="M215" i="10" s="1"/>
  <c r="N214" i="10" a="1"/>
  <c r="N214" i="10" s="1"/>
  <c r="M214" i="10" s="1"/>
  <c r="N213" i="10" a="1"/>
  <c r="N213" i="10" s="1"/>
  <c r="N212" i="10" a="1"/>
  <c r="N212" i="10" s="1"/>
  <c r="M212" i="10" s="1"/>
  <c r="N211" i="10" a="1"/>
  <c r="N211" i="10" s="1"/>
  <c r="N210" i="10" a="1"/>
  <c r="N210" i="10" s="1"/>
  <c r="N208" i="10" a="1"/>
  <c r="N208" i="10" s="1"/>
  <c r="N207" i="10" a="1"/>
  <c r="N207" i="10" s="1"/>
  <c r="Q207" i="10" s="1"/>
  <c r="N206" i="10" a="1"/>
  <c r="N206" i="10" s="1"/>
  <c r="M206" i="10" s="1"/>
  <c r="N205" i="10" a="1"/>
  <c r="N205" i="10" s="1"/>
  <c r="Q205" i="10" s="1"/>
  <c r="N204" i="10" a="1"/>
  <c r="N204" i="10" s="1"/>
  <c r="M204" i="10" s="1"/>
  <c r="N203" i="10" a="1"/>
  <c r="N203" i="10" s="1"/>
  <c r="M203" i="10" s="1"/>
  <c r="N202" i="10" a="1"/>
  <c r="N202" i="10" s="1"/>
  <c r="M202" i="10" s="1"/>
  <c r="N201" i="10" a="1"/>
  <c r="N201" i="10" s="1"/>
  <c r="M201" i="10" s="1"/>
  <c r="N200" i="10" a="1"/>
  <c r="N200" i="10" s="1"/>
  <c r="Q200" i="10" s="1"/>
  <c r="N199" i="10" a="1"/>
  <c r="N199" i="10" s="1"/>
  <c r="M199" i="10" s="1"/>
  <c r="N197" i="10" a="1"/>
  <c r="N197" i="10" s="1"/>
  <c r="M197" i="10" s="1"/>
  <c r="N194" i="10" a="1"/>
  <c r="N194" i="10" s="1"/>
  <c r="N191" i="10" a="1"/>
  <c r="N191" i="10" s="1"/>
  <c r="N190" i="10" a="1"/>
  <c r="N190" i="10" s="1"/>
  <c r="N189" i="10" a="1"/>
  <c r="N189" i="10" s="1"/>
  <c r="Q189" i="10" s="1"/>
  <c r="N188" i="10" a="1"/>
  <c r="N188" i="10" s="1"/>
  <c r="N187" i="10" a="1"/>
  <c r="N187" i="10" s="1"/>
  <c r="Q187" i="10" s="1"/>
  <c r="N186" i="10" a="1"/>
  <c r="N186" i="10" s="1"/>
  <c r="Q186" i="10" s="1"/>
  <c r="N185" i="10" a="1"/>
  <c r="N185" i="10" s="1"/>
  <c r="Q185" i="10" s="1"/>
  <c r="N184" i="10" a="1"/>
  <c r="N184" i="10" s="1"/>
  <c r="Q184" i="10" s="1"/>
  <c r="N183" i="10" a="1"/>
  <c r="N183" i="10" s="1"/>
  <c r="Q183" i="10" s="1"/>
  <c r="N182" i="10" a="1"/>
  <c r="N182" i="10" s="1"/>
  <c r="Q182" i="10" s="1"/>
  <c r="N181" i="10" a="1"/>
  <c r="N181" i="10" s="1"/>
  <c r="M181" i="10" s="1"/>
  <c r="N180" i="10" a="1"/>
  <c r="N180" i="10" s="1"/>
  <c r="Q180" i="10" s="1"/>
  <c r="N179" i="10" a="1"/>
  <c r="N179" i="10" s="1"/>
  <c r="Q179" i="10" s="1"/>
  <c r="N178" i="10" a="1"/>
  <c r="N178" i="10" s="1"/>
  <c r="M178" i="10" s="1"/>
  <c r="N177" i="10" a="1"/>
  <c r="N177" i="10" s="1"/>
  <c r="M177" i="10" s="1"/>
  <c r="N176" i="10" a="1"/>
  <c r="N176" i="10" s="1"/>
  <c r="M176" i="10" s="1"/>
  <c r="N175" i="10" a="1"/>
  <c r="N175" i="10" s="1"/>
  <c r="M175" i="10" s="1"/>
  <c r="N174" i="10" a="1"/>
  <c r="N174" i="10" s="1"/>
  <c r="N173" i="10" a="1"/>
  <c r="N173" i="10" s="1"/>
  <c r="N172" i="10" a="1"/>
  <c r="N172" i="10" s="1"/>
  <c r="N171" i="10" a="1"/>
  <c r="N171" i="10" s="1"/>
  <c r="Q171" i="10" s="1"/>
  <c r="N170" i="10" a="1"/>
  <c r="N170" i="10" s="1"/>
  <c r="Q170" i="10" s="1"/>
  <c r="N169" i="10" a="1"/>
  <c r="N169" i="10" s="1"/>
  <c r="Q169" i="10" s="1"/>
  <c r="N168" i="10" a="1"/>
  <c r="N168" i="10" s="1"/>
  <c r="Q168" i="10" s="1"/>
  <c r="N167" i="10" a="1"/>
  <c r="N167" i="10" s="1"/>
  <c r="Q167" i="10" s="1"/>
  <c r="N166" i="10" a="1"/>
  <c r="N166" i="10" s="1"/>
  <c r="Q166" i="10" s="1"/>
  <c r="N165" i="10" a="1"/>
  <c r="N165" i="10" s="1"/>
  <c r="Q165" i="10" s="1"/>
  <c r="N164" i="10" a="1"/>
  <c r="N164" i="10" s="1"/>
  <c r="M164" i="10" s="1"/>
  <c r="N163" i="10" a="1"/>
  <c r="N163" i="10" s="1"/>
  <c r="M163" i="10" s="1"/>
  <c r="N162" i="10" a="1"/>
  <c r="N162" i="10" s="1"/>
  <c r="Q162" i="10" s="1"/>
  <c r="N161" i="10" a="1"/>
  <c r="N161" i="10" s="1"/>
  <c r="N160" i="10" a="1"/>
  <c r="N160" i="10" s="1"/>
  <c r="M160" i="10" s="1"/>
  <c r="N159" i="10" a="1"/>
  <c r="N159" i="10" s="1"/>
  <c r="M159" i="10" s="1"/>
  <c r="N158" i="10" a="1"/>
  <c r="N158" i="10" s="1"/>
  <c r="M158" i="10" s="1"/>
  <c r="N157" i="10" a="1"/>
  <c r="N157" i="10" s="1"/>
  <c r="M157" i="10" s="1"/>
  <c r="N156" i="10" a="1"/>
  <c r="N156" i="10" s="1"/>
  <c r="M156" i="10" s="1"/>
  <c r="N155" i="10" a="1"/>
  <c r="N155" i="10" s="1"/>
  <c r="M155" i="10" s="1"/>
  <c r="N154" i="10" a="1"/>
  <c r="N154" i="10" s="1"/>
  <c r="N153" i="10" a="1"/>
  <c r="N153" i="10" s="1"/>
  <c r="N152" i="10" a="1"/>
  <c r="N152" i="10" s="1"/>
  <c r="Q152" i="10" s="1"/>
  <c r="N151" i="10" a="1"/>
  <c r="N151" i="10" s="1"/>
  <c r="Q151" i="10" s="1"/>
  <c r="N150" i="10" a="1"/>
  <c r="N150" i="10" s="1"/>
  <c r="Q150" i="10" s="1"/>
  <c r="N149" i="10" a="1"/>
  <c r="N149" i="10" s="1"/>
  <c r="Q149" i="10" s="1"/>
  <c r="N148" i="10" a="1"/>
  <c r="N148" i="10" s="1"/>
  <c r="Q148" i="10" s="1"/>
  <c r="N147" i="10" a="1"/>
  <c r="N147" i="10" s="1"/>
  <c r="Q147" i="10" s="1"/>
  <c r="N146" i="10" a="1"/>
  <c r="N146" i="10" s="1"/>
  <c r="M146" i="10" s="1"/>
  <c r="N145" i="10" a="1"/>
  <c r="N145" i="10" s="1"/>
  <c r="Q145" i="10" s="1"/>
  <c r="N144" i="10" a="1"/>
  <c r="N144" i="10" s="1"/>
  <c r="Q144" i="10" s="1"/>
  <c r="N143" i="10" a="1"/>
  <c r="N143" i="10" s="1"/>
  <c r="N142" i="10" a="1"/>
  <c r="N142" i="10" s="1"/>
  <c r="M142" i="10" s="1"/>
  <c r="N141" i="10" a="1"/>
  <c r="N141" i="10" s="1"/>
  <c r="M141" i="10" s="1"/>
  <c r="N140" i="10" a="1"/>
  <c r="N140" i="10" s="1"/>
  <c r="M140" i="10" s="1"/>
  <c r="N138" i="10" a="1"/>
  <c r="N138" i="10" s="1"/>
  <c r="Q138" i="10" s="1"/>
  <c r="N137" i="10" a="1"/>
  <c r="N137" i="10" s="1"/>
  <c r="M137" i="10" s="1"/>
  <c r="N136" i="10" a="1"/>
  <c r="N136" i="10" s="1"/>
  <c r="M136" i="10" s="1"/>
  <c r="N133" i="10" a="1"/>
  <c r="N133" i="10" s="1"/>
  <c r="Q133" i="10" s="1"/>
  <c r="N132" i="10" a="1"/>
  <c r="N132" i="10" s="1"/>
  <c r="Q132" i="10" s="1"/>
  <c r="N131" i="10" a="1"/>
  <c r="N131" i="10" s="1"/>
  <c r="Q131" i="10" s="1"/>
  <c r="N130" i="10" a="1"/>
  <c r="N130" i="10" s="1"/>
  <c r="N129" i="10" a="1"/>
  <c r="N129" i="10" s="1"/>
  <c r="Q129" i="10" s="1"/>
  <c r="N128" i="10" a="1"/>
  <c r="N128" i="10" s="1"/>
  <c r="N127" i="10" a="1"/>
  <c r="N127" i="10" s="1"/>
  <c r="Q127" i="10" s="1"/>
  <c r="N126" i="10" a="1"/>
  <c r="N126" i="10" s="1"/>
  <c r="Q126" i="10" s="1"/>
  <c r="N125" i="10" a="1"/>
  <c r="N125" i="10" s="1"/>
  <c r="Q125" i="10" s="1"/>
  <c r="N124" i="10" a="1"/>
  <c r="N124" i="10" s="1"/>
  <c r="N123" i="10" a="1"/>
  <c r="N123" i="10" s="1"/>
  <c r="N122" i="10" a="1"/>
  <c r="N122" i="10" s="1"/>
  <c r="M122" i="10" s="1"/>
  <c r="N121" i="10" a="1"/>
  <c r="N121" i="10" s="1"/>
  <c r="M121" i="10" s="1"/>
  <c r="N115" i="10" a="1"/>
  <c r="N115" i="10" s="1"/>
  <c r="M115" i="10" s="1"/>
  <c r="N114" i="10" a="1"/>
  <c r="N114" i="10" s="1"/>
  <c r="Q114" i="10" s="1"/>
  <c r="N111" i="10" a="1"/>
  <c r="N111" i="10" s="1"/>
  <c r="N110" i="10" a="1"/>
  <c r="N110" i="10" s="1"/>
  <c r="N109" i="10" a="1"/>
  <c r="N109" i="10" s="1"/>
  <c r="Q109" i="10" s="1"/>
  <c r="N108" i="10" a="1"/>
  <c r="N108" i="10" s="1"/>
  <c r="N107" i="10" a="1"/>
  <c r="N107" i="10" s="1"/>
  <c r="Q107" i="10" s="1"/>
  <c r="N105" i="10" a="1"/>
  <c r="N105" i="10" s="1"/>
  <c r="Q105" i="10" s="1"/>
  <c r="N104" i="10" a="1"/>
  <c r="N104" i="10" s="1"/>
  <c r="M104" i="10" s="1"/>
  <c r="N103" i="10" a="1"/>
  <c r="N103" i="10" s="1"/>
  <c r="M103" i="10" s="1"/>
  <c r="N102" i="10" a="1"/>
  <c r="N102" i="10" s="1"/>
  <c r="Q102" i="10" s="1"/>
  <c r="N99" i="10" a="1"/>
  <c r="N99" i="10" s="1"/>
  <c r="N94" i="10" a="1"/>
  <c r="N94" i="10" s="1"/>
  <c r="N93" i="10" a="1"/>
  <c r="N93" i="10" s="1"/>
  <c r="N92" i="10" a="1"/>
  <c r="N92" i="10" s="1"/>
  <c r="N91" i="10" a="1"/>
  <c r="N91" i="10" s="1"/>
  <c r="N87" i="10" a="1"/>
  <c r="N87" i="10" s="1"/>
  <c r="Q87" i="10" s="1"/>
  <c r="N86" i="10" a="1"/>
  <c r="N86" i="10" s="1"/>
  <c r="M86" i="10" s="1"/>
  <c r="N84" i="10" a="1"/>
  <c r="N84" i="10" s="1"/>
  <c r="N82" i="10" a="1"/>
  <c r="N82" i="10" s="1"/>
  <c r="M82" i="10" s="1"/>
  <c r="N79" i="10" a="1"/>
  <c r="N79" i="10" s="1"/>
  <c r="Q79" i="10" s="1"/>
  <c r="N78" i="10" a="1"/>
  <c r="N78" i="10" s="1"/>
  <c r="Q78" i="10" s="1"/>
  <c r="N75" i="10" a="1"/>
  <c r="N75" i="10" s="1"/>
  <c r="M75" i="10" s="1"/>
  <c r="N74" i="10" a="1"/>
  <c r="N74" i="10" s="1"/>
  <c r="N73" i="10" a="1"/>
  <c r="N73" i="10" s="1"/>
  <c r="N72" i="10" a="1"/>
  <c r="N72" i="10" s="1"/>
  <c r="N66" i="10" a="1"/>
  <c r="N66" i="10" s="1"/>
  <c r="Q66" i="10" s="1"/>
  <c r="N64" i="10" a="1"/>
  <c r="N64" i="10" s="1"/>
  <c r="Q64" i="10" s="1"/>
  <c r="N63" i="10" a="1"/>
  <c r="N63" i="10" s="1"/>
  <c r="M63" i="10" s="1"/>
  <c r="N62" i="10" a="1"/>
  <c r="N62" i="10" s="1"/>
  <c r="Q62" i="10" s="1"/>
  <c r="N61" i="10" a="1"/>
  <c r="N61" i="10" s="1"/>
  <c r="M61" i="10" s="1"/>
  <c r="N60" i="10" a="1"/>
  <c r="N60" i="10" s="1"/>
  <c r="M60" i="10" s="1"/>
  <c r="N58" i="10" a="1"/>
  <c r="N58" i="10" s="1"/>
  <c r="M58" i="10" s="1"/>
  <c r="N56" i="10" a="1"/>
  <c r="N56" i="10" s="1"/>
  <c r="M56" i="10" s="1"/>
  <c r="N54" i="10" a="1"/>
  <c r="N54" i="10" s="1"/>
  <c r="N53" i="10" a="1"/>
  <c r="N53" i="10" s="1"/>
  <c r="N52" i="10" a="1"/>
  <c r="N52" i="10" s="1"/>
  <c r="Q52" i="10" s="1"/>
  <c r="N51" i="10" a="1"/>
  <c r="N51" i="10" s="1"/>
  <c r="Q51" i="10" s="1"/>
  <c r="N50" i="10" a="1"/>
  <c r="N50" i="10" s="1"/>
  <c r="Q50" i="10" s="1"/>
  <c r="N49" i="10" a="1"/>
  <c r="N49" i="10" s="1"/>
  <c r="N48" i="10" a="1"/>
  <c r="N48" i="10" s="1"/>
  <c r="M48" i="10" s="1"/>
  <c r="N47" i="10" a="1"/>
  <c r="N47" i="10" s="1"/>
  <c r="Q47" i="10" s="1"/>
  <c r="N46" i="10" a="1"/>
  <c r="N46" i="10" s="1"/>
  <c r="Q46" i="10" s="1"/>
  <c r="N45" i="10" a="1"/>
  <c r="N45" i="10" s="1"/>
  <c r="Q45" i="10" s="1"/>
  <c r="N44" i="10" a="1"/>
  <c r="N44" i="10" s="1"/>
  <c r="Q44" i="10" s="1"/>
  <c r="N43" i="10" a="1"/>
  <c r="N43" i="10" s="1"/>
  <c r="N42" i="10" a="1"/>
  <c r="N42" i="10" s="1"/>
  <c r="Q42" i="10" s="1"/>
  <c r="N40" i="10" a="1"/>
  <c r="N40" i="10" s="1"/>
  <c r="Q40" i="10" s="1"/>
  <c r="N38" i="10" a="1"/>
  <c r="N38" i="10" s="1"/>
  <c r="M38" i="10" s="1"/>
  <c r="N36" i="10" a="1"/>
  <c r="N36" i="10" s="1"/>
  <c r="M36" i="10" s="1"/>
  <c r="N35" i="10" a="1"/>
  <c r="N35" i="10" s="1"/>
  <c r="M35" i="10" s="1"/>
  <c r="N34" i="10" a="1"/>
  <c r="N34" i="10" s="1"/>
  <c r="Q34" i="10" s="1"/>
  <c r="N33" i="10" a="1"/>
  <c r="N33" i="10" s="1"/>
  <c r="N31" i="10" a="1"/>
  <c r="N31" i="10" s="1"/>
  <c r="Q31" i="10" s="1"/>
  <c r="N29" i="10" a="1"/>
  <c r="N29" i="10" s="1"/>
  <c r="Q29" i="10" s="1"/>
  <c r="N27" i="10" a="1"/>
  <c r="N27" i="10" s="1"/>
  <c r="Q27" i="10" s="1"/>
  <c r="N26" i="10" a="1"/>
  <c r="N26" i="10" s="1"/>
  <c r="M26" i="10" s="1"/>
  <c r="N25" i="10" a="1"/>
  <c r="N25" i="10" s="1"/>
  <c r="Q25" i="10" s="1"/>
  <c r="N24" i="10" a="1"/>
  <c r="N24" i="10" s="1"/>
  <c r="N23" i="10" a="1"/>
  <c r="N23" i="10" s="1"/>
  <c r="N22" i="10" a="1"/>
  <c r="N22" i="10" s="1"/>
  <c r="Q22" i="10" s="1"/>
  <c r="N20" i="10" a="1"/>
  <c r="N20" i="10" s="1"/>
  <c r="M20" i="10" s="1"/>
  <c r="N19" i="10" a="1"/>
  <c r="N19" i="10" s="1"/>
  <c r="Q19" i="10" s="1"/>
  <c r="N18" i="10" a="1"/>
  <c r="N18" i="10" s="1"/>
  <c r="M18" i="10" s="1"/>
  <c r="N17" i="10" a="1"/>
  <c r="N17" i="10" s="1"/>
  <c r="M17" i="10" s="1"/>
  <c r="N16" i="10" a="1"/>
  <c r="N16" i="10" s="1"/>
  <c r="M16" i="10" s="1"/>
  <c r="N15" i="10" a="1"/>
  <c r="N15" i="10" s="1"/>
  <c r="M15" i="10" s="1"/>
  <c r="N14" i="10" a="1"/>
  <c r="N14" i="10" s="1"/>
  <c r="Q14" i="10" s="1"/>
  <c r="N13" i="10" a="1"/>
  <c r="N13" i="10" s="1"/>
  <c r="N12" i="10" a="1"/>
  <c r="N12" i="10" s="1"/>
  <c r="N10" i="10" a="1"/>
  <c r="N10" i="10" s="1"/>
  <c r="N9" i="10" a="1"/>
  <c r="N9" i="10" s="1"/>
  <c r="Q9" i="10" s="1"/>
  <c r="N7" i="10" a="1"/>
  <c r="N7" i="10" s="1"/>
  <c r="Q7" i="10" s="1"/>
  <c r="N5" i="10" a="1"/>
  <c r="N5" i="10" s="1"/>
  <c r="Q5" i="10" s="1"/>
  <c r="N4" i="10" a="1"/>
  <c r="N4" i="10" s="1"/>
  <c r="Q4" i="10" s="1"/>
  <c r="M441" i="10" l="1"/>
  <c r="Q82" i="10"/>
  <c r="M498" i="10"/>
  <c r="Q316" i="10"/>
  <c r="Q318" i="10"/>
  <c r="Q320" i="10"/>
  <c r="Q321" i="10"/>
  <c r="Q322" i="10"/>
  <c r="Q337" i="10"/>
  <c r="Q136" i="10"/>
  <c r="Q160" i="10"/>
  <c r="Q201" i="10"/>
  <c r="M107" i="10"/>
  <c r="Q202" i="10"/>
  <c r="M182" i="10"/>
  <c r="M200" i="10"/>
  <c r="M509" i="10"/>
  <c r="M222" i="10"/>
  <c r="Q26" i="10"/>
  <c r="M126" i="10"/>
  <c r="Q146" i="10"/>
  <c r="M179" i="10"/>
  <c r="Q480" i="10"/>
  <c r="M180" i="10"/>
  <c r="Q319" i="10"/>
  <c r="M220" i="10"/>
  <c r="M221" i="10"/>
  <c r="Q215" i="10"/>
  <c r="Q277" i="10"/>
  <c r="Q216" i="10"/>
  <c r="Q280" i="10"/>
  <c r="M240" i="10"/>
  <c r="Q281" i="10"/>
  <c r="M183" i="10"/>
  <c r="Q203" i="10"/>
  <c r="Q283" i="10"/>
  <c r="M66" i="10"/>
  <c r="M185" i="10"/>
  <c r="Q86" i="10"/>
  <c r="M339" i="10"/>
  <c r="Q122" i="10"/>
  <c r="M102" i="10"/>
  <c r="Q442" i="10"/>
  <c r="Q49" i="10"/>
  <c r="M49" i="10"/>
  <c r="Q124" i="10"/>
  <c r="M124" i="10"/>
  <c r="M507" i="10"/>
  <c r="M387" i="10"/>
  <c r="Q156" i="10"/>
  <c r="M238" i="10"/>
  <c r="Q35" i="10"/>
  <c r="Q157" i="10"/>
  <c r="Q282" i="10"/>
  <c r="M349" i="10"/>
  <c r="M186" i="10"/>
  <c r="M129" i="10"/>
  <c r="M259" i="10"/>
  <c r="Q164" i="10"/>
  <c r="M505" i="10"/>
  <c r="Q15" i="10"/>
  <c r="M389" i="10"/>
  <c r="M19" i="10"/>
  <c r="M144" i="10"/>
  <c r="M506" i="10"/>
  <c r="Q158" i="10"/>
  <c r="M300" i="10"/>
  <c r="Q301" i="10"/>
  <c r="M44" i="10"/>
  <c r="M162" i="10"/>
  <c r="M496" i="10"/>
  <c r="Q197" i="10"/>
  <c r="Q426" i="10"/>
  <c r="M45" i="10"/>
  <c r="M302" i="10"/>
  <c r="Q16" i="10"/>
  <c r="M165" i="10"/>
  <c r="M502" i="10"/>
  <c r="Q199" i="10"/>
  <c r="Q237" i="10"/>
  <c r="M386" i="10"/>
  <c r="M109" i="10"/>
  <c r="M258" i="10"/>
  <c r="M64" i="10"/>
  <c r="M166" i="10"/>
  <c r="M504" i="10"/>
  <c r="Q377" i="10"/>
  <c r="M99" i="10"/>
  <c r="Q99" i="10"/>
  <c r="M23" i="10"/>
  <c r="Q23" i="10"/>
  <c r="M24" i="10"/>
  <c r="Q24" i="10"/>
  <c r="Q43" i="10"/>
  <c r="M43" i="10"/>
  <c r="M84" i="10"/>
  <c r="Q84" i="10"/>
  <c r="Q323" i="10"/>
  <c r="M323" i="10"/>
  <c r="Q324" i="10"/>
  <c r="M324" i="10"/>
  <c r="M383" i="10"/>
  <c r="Q383" i="10"/>
  <c r="M384" i="10"/>
  <c r="Q384" i="10"/>
  <c r="Q266" i="10"/>
  <c r="M167" i="10"/>
  <c r="M345" i="10"/>
  <c r="M360" i="10"/>
  <c r="M459" i="10"/>
  <c r="Q495" i="10"/>
  <c r="M7" i="10"/>
  <c r="M78" i="10"/>
  <c r="M405" i="10"/>
  <c r="M460" i="10"/>
  <c r="Q286" i="10"/>
  <c r="Q335" i="10"/>
  <c r="Q381" i="10"/>
  <c r="Q420" i="10"/>
  <c r="M79" i="10"/>
  <c r="M127" i="10"/>
  <c r="M184" i="10"/>
  <c r="M365" i="10"/>
  <c r="M406" i="10"/>
  <c r="Q58" i="10"/>
  <c r="Q159" i="10"/>
  <c r="Q246" i="10"/>
  <c r="Q336" i="10"/>
  <c r="Q382" i="10"/>
  <c r="M398" i="10"/>
  <c r="Q457" i="10"/>
  <c r="M269" i="10"/>
  <c r="M367" i="10"/>
  <c r="Q60" i="10"/>
  <c r="Q464" i="10"/>
  <c r="M22" i="10"/>
  <c r="M145" i="10"/>
  <c r="M187" i="10"/>
  <c r="M418" i="10"/>
  <c r="M469" i="10"/>
  <c r="Q17" i="10"/>
  <c r="Q61" i="10"/>
  <c r="Q115" i="10"/>
  <c r="Q163" i="10"/>
  <c r="Q217" i="10"/>
  <c r="Q466" i="10"/>
  <c r="Q455" i="10"/>
  <c r="M4" i="10"/>
  <c r="M403" i="10"/>
  <c r="M5" i="10"/>
  <c r="M407" i="10"/>
  <c r="Q515" i="10"/>
  <c r="M147" i="10"/>
  <c r="M325" i="10"/>
  <c r="M379" i="10"/>
  <c r="M478" i="10"/>
  <c r="Q256" i="10"/>
  <c r="Q475" i="10"/>
  <c r="M366" i="10"/>
  <c r="Q295" i="10"/>
  <c r="M284" i="10"/>
  <c r="M476" i="10"/>
  <c r="M326" i="10"/>
  <c r="Q20" i="10"/>
  <c r="Q176" i="10"/>
  <c r="Q304" i="10"/>
  <c r="M362" i="10"/>
  <c r="Q462" i="10"/>
  <c r="M380" i="10"/>
  <c r="M287" i="10"/>
  <c r="M327" i="10"/>
  <c r="Q477" i="10"/>
  <c r="M340" i="10"/>
  <c r="M149" i="10"/>
  <c r="M42" i="10"/>
  <c r="M169" i="10"/>
  <c r="Q56" i="10"/>
  <c r="M40" i="10"/>
  <c r="M385" i="10"/>
  <c r="M427" i="10"/>
  <c r="Q121" i="10"/>
  <c r="Q211" i="10"/>
  <c r="M211" i="10"/>
  <c r="Q273" i="10"/>
  <c r="M273" i="10"/>
  <c r="Q293" i="10"/>
  <c r="M293" i="10"/>
  <c r="M503" i="10"/>
  <c r="Q503" i="10"/>
  <c r="Q161" i="10"/>
  <c r="M161" i="10"/>
  <c r="Q174" i="10"/>
  <c r="M174" i="10"/>
  <c r="M143" i="10"/>
  <c r="Q143" i="10"/>
  <c r="M363" i="10"/>
  <c r="Q363" i="10"/>
  <c r="M123" i="10"/>
  <c r="Q123" i="10"/>
  <c r="Q73" i="10"/>
  <c r="M73" i="10"/>
  <c r="Q243" i="10"/>
  <c r="M243" i="10"/>
  <c r="Q393" i="10"/>
  <c r="M393" i="10"/>
  <c r="Q173" i="10"/>
  <c r="M173" i="10"/>
  <c r="Q74" i="10"/>
  <c r="M74" i="10"/>
  <c r="Q333" i="10"/>
  <c r="M333" i="10"/>
  <c r="Q12" i="10"/>
  <c r="M12" i="10"/>
  <c r="M262" i="10"/>
  <c r="M189" i="10"/>
  <c r="Q450" i="10"/>
  <c r="M450" i="10"/>
  <c r="M446" i="10"/>
  <c r="Q452" i="10"/>
  <c r="M452" i="10"/>
  <c r="M484" i="10"/>
  <c r="M520" i="10"/>
  <c r="Q63" i="10"/>
  <c r="Q261" i="10"/>
  <c r="Q72" i="10"/>
  <c r="M72" i="10"/>
  <c r="Q213" i="10"/>
  <c r="M213" i="10"/>
  <c r="Q231" i="10"/>
  <c r="M231" i="10"/>
  <c r="Q414" i="10"/>
  <c r="M414" i="10"/>
  <c r="Q472" i="10"/>
  <c r="M472" i="10"/>
  <c r="M87" i="10"/>
  <c r="M125" i="10"/>
  <c r="M449" i="10"/>
  <c r="M485" i="10"/>
  <c r="Q36" i="10"/>
  <c r="Q137" i="10"/>
  <c r="Q175" i="10"/>
  <c r="Q204" i="10"/>
  <c r="Q297" i="10"/>
  <c r="Q358" i="10"/>
  <c r="Q395" i="10"/>
  <c r="Q154" i="10"/>
  <c r="M154" i="10"/>
  <c r="Q431" i="10"/>
  <c r="M431" i="10"/>
  <c r="M229" i="10"/>
  <c r="Q296" i="10"/>
  <c r="Q396" i="10"/>
  <c r="Q10" i="10"/>
  <c r="M10" i="10"/>
  <c r="Q315" i="10"/>
  <c r="Q33" i="10"/>
  <c r="M33" i="10"/>
  <c r="M264" i="10"/>
  <c r="Q233" i="10"/>
  <c r="M233" i="10"/>
  <c r="Q454" i="10"/>
  <c r="M454" i="10"/>
  <c r="M241" i="10"/>
  <c r="M487" i="10"/>
  <c r="Q38" i="10"/>
  <c r="Q177" i="10"/>
  <c r="Q299" i="10"/>
  <c r="Q456" i="10"/>
  <c r="Q210" i="10"/>
  <c r="M210" i="10"/>
  <c r="Q501" i="10"/>
  <c r="Q194" i="10"/>
  <c r="M194" i="10"/>
  <c r="Q394" i="10"/>
  <c r="M394" i="10"/>
  <c r="Q453" i="10"/>
  <c r="M453" i="10"/>
  <c r="Q91" i="10"/>
  <c r="M91" i="10"/>
  <c r="Q253" i="10"/>
  <c r="M253" i="10"/>
  <c r="Q290" i="10"/>
  <c r="M290" i="10"/>
  <c r="Q511" i="10"/>
  <c r="M511" i="10"/>
  <c r="M242" i="10"/>
  <c r="M489" i="10"/>
  <c r="Q140" i="10"/>
  <c r="Q178" i="10"/>
  <c r="Q361" i="10"/>
  <c r="Q423" i="10"/>
  <c r="Q486" i="10"/>
  <c r="Q208" i="10"/>
  <c r="M208" i="10"/>
  <c r="Q448" i="10"/>
  <c r="M448" i="10"/>
  <c r="Q443" i="10"/>
  <c r="M9" i="10"/>
  <c r="Q451" i="10"/>
  <c r="M451" i="10"/>
  <c r="Q471" i="10"/>
  <c r="M471" i="10"/>
  <c r="Q54" i="10"/>
  <c r="M54" i="10"/>
  <c r="Q108" i="10"/>
  <c r="M108" i="10"/>
  <c r="Q474" i="10"/>
  <c r="M474" i="10"/>
  <c r="M279" i="10"/>
  <c r="Q92" i="10"/>
  <c r="M92" i="10"/>
  <c r="Q110" i="10"/>
  <c r="M110" i="10"/>
  <c r="Q254" i="10"/>
  <c r="M254" i="10"/>
  <c r="Q291" i="10"/>
  <c r="M291" i="10"/>
  <c r="M62" i="10"/>
  <c r="M138" i="10"/>
  <c r="M205" i="10"/>
  <c r="Q103" i="10"/>
  <c r="Q141" i="10"/>
  <c r="Q424" i="10"/>
  <c r="Q428" i="10"/>
  <c r="M428" i="10"/>
  <c r="Q317" i="10"/>
  <c r="Q412" i="10"/>
  <c r="M412" i="10"/>
  <c r="M278" i="10"/>
  <c r="Q206" i="10"/>
  <c r="Q93" i="10"/>
  <c r="M93" i="10"/>
  <c r="Q128" i="10"/>
  <c r="M128" i="10"/>
  <c r="Q328" i="10"/>
  <c r="M328" i="10"/>
  <c r="Q513" i="10"/>
  <c r="M513" i="10"/>
  <c r="M25" i="10"/>
  <c r="Q75" i="10"/>
  <c r="Q104" i="10"/>
  <c r="Q142" i="10"/>
  <c r="Q275" i="10"/>
  <c r="Q468" i="10"/>
  <c r="M468" i="10"/>
  <c r="Q53" i="10"/>
  <c r="M53" i="10"/>
  <c r="Q473" i="10"/>
  <c r="M473" i="10"/>
  <c r="Q94" i="10"/>
  <c r="M94" i="10"/>
  <c r="Q111" i="10"/>
  <c r="M111" i="10"/>
  <c r="Q312" i="10"/>
  <c r="M312" i="10"/>
  <c r="M207" i="10"/>
  <c r="M245" i="10"/>
  <c r="M463" i="10"/>
  <c r="Q181" i="10"/>
  <c r="Q276" i="10"/>
  <c r="Q303" i="10"/>
  <c r="Q13" i="10"/>
  <c r="M13" i="10"/>
  <c r="Q190" i="10"/>
  <c r="M190" i="10"/>
  <c r="Q430" i="10"/>
  <c r="M430" i="10"/>
  <c r="Q228" i="10"/>
  <c r="M228" i="10"/>
  <c r="M46" i="10"/>
  <c r="Q470" i="10"/>
  <c r="M470" i="10"/>
  <c r="M47" i="10"/>
  <c r="Q130" i="10"/>
  <c r="M130" i="10"/>
  <c r="Q330" i="10"/>
  <c r="M330" i="10"/>
  <c r="Q348" i="10"/>
  <c r="M348" i="10"/>
  <c r="M27" i="10"/>
  <c r="Q153" i="10"/>
  <c r="M153" i="10"/>
  <c r="Q172" i="10"/>
  <c r="M172" i="10"/>
  <c r="Q191" i="10"/>
  <c r="M191" i="10"/>
  <c r="Q188" i="10"/>
  <c r="M188" i="10"/>
  <c r="Q294" i="10"/>
  <c r="M294" i="10"/>
  <c r="Q313" i="10"/>
  <c r="M313" i="10"/>
  <c r="M29" i="10"/>
  <c r="M247" i="10"/>
  <c r="M465" i="10"/>
  <c r="Q314" i="10"/>
  <c r="M314" i="10"/>
  <c r="Q332" i="10"/>
  <c r="M332" i="10"/>
  <c r="Q350" i="10"/>
  <c r="M350" i="10"/>
  <c r="M105" i="10"/>
  <c r="M429" i="10"/>
  <c r="Q155" i="10"/>
  <c r="M148" i="10"/>
  <c r="M168" i="10"/>
  <c r="M268" i="10"/>
  <c r="M288" i="10"/>
  <c r="M388" i="10"/>
  <c r="M508" i="10"/>
  <c r="M528" i="10"/>
  <c r="M50" i="10"/>
  <c r="M150" i="10"/>
  <c r="M170" i="10"/>
  <c r="M230" i="10"/>
  <c r="M270" i="10"/>
  <c r="M390" i="10"/>
  <c r="M410" i="10"/>
  <c r="M510" i="10"/>
  <c r="M31" i="10"/>
  <c r="M51" i="10"/>
  <c r="M131" i="10"/>
  <c r="M151" i="10"/>
  <c r="M171" i="10"/>
  <c r="M271" i="10"/>
  <c r="M371" i="10"/>
  <c r="M391" i="10"/>
  <c r="M52" i="10"/>
  <c r="M132" i="10"/>
  <c r="M152" i="10"/>
  <c r="M352" i="10"/>
  <c r="M372" i="10"/>
  <c r="M392" i="10"/>
  <c r="M133" i="10"/>
  <c r="M14" i="10"/>
  <c r="M34" i="10"/>
  <c r="M114" i="10"/>
  <c r="M354" i="10"/>
  <c r="M514" i="10"/>
  <c r="CR136" i="13" l="1"/>
  <c r="CR123" i="13"/>
  <c r="CR91" i="13"/>
  <c r="CR90" i="13"/>
  <c r="CR89" i="13"/>
  <c r="CR88" i="13"/>
  <c r="CR87" i="13"/>
  <c r="CR85" i="13"/>
  <c r="CR71" i="13"/>
  <c r="CR35" i="13"/>
  <c r="CR33" i="13"/>
  <c r="CR30" i="13"/>
  <c r="CR28" i="13"/>
  <c r="CR21" i="13"/>
  <c r="CP502" i="13"/>
  <c r="CP501" i="13"/>
  <c r="CP500" i="13"/>
  <c r="CP499" i="13"/>
  <c r="CP498" i="13"/>
  <c r="CP497" i="13"/>
  <c r="CP496" i="13"/>
  <c r="CP495" i="13"/>
  <c r="CP494" i="13"/>
  <c r="CP493" i="13"/>
  <c r="CP492" i="13"/>
  <c r="CP491" i="13"/>
  <c r="CP490" i="13"/>
  <c r="CP489" i="13"/>
  <c r="CP488" i="13"/>
  <c r="CP487" i="13"/>
  <c r="CP486" i="13"/>
  <c r="CP485" i="13"/>
  <c r="CP484" i="13"/>
  <c r="CP483" i="13"/>
  <c r="CP482" i="13"/>
  <c r="CP481" i="13"/>
  <c r="CP480" i="13"/>
  <c r="CP479" i="13"/>
  <c r="CP478" i="13"/>
  <c r="CP477" i="13"/>
  <c r="CP476" i="13"/>
  <c r="CP475" i="13"/>
  <c r="CP474" i="13"/>
  <c r="CP473" i="13"/>
  <c r="CP472" i="13"/>
  <c r="CP471" i="13"/>
  <c r="CP470" i="13"/>
  <c r="CP469" i="13"/>
  <c r="CP468" i="13"/>
  <c r="CP467" i="13"/>
  <c r="CP466" i="13"/>
  <c r="CP465" i="13"/>
  <c r="CP464" i="13"/>
  <c r="CP463" i="13"/>
  <c r="CP462" i="13"/>
  <c r="CP461" i="13"/>
  <c r="CP460" i="13"/>
  <c r="CP459" i="13"/>
  <c r="CP458" i="13"/>
  <c r="CP457" i="13"/>
  <c r="CP456" i="13"/>
  <c r="CP455" i="13"/>
  <c r="CP454" i="13"/>
  <c r="CP453" i="13"/>
  <c r="CP452" i="13"/>
  <c r="CP451" i="13"/>
  <c r="CP450" i="13"/>
  <c r="CP449" i="13"/>
  <c r="CP448" i="13"/>
  <c r="CP447" i="13"/>
  <c r="CP446" i="13"/>
  <c r="CP445" i="13"/>
  <c r="CP444" i="13"/>
  <c r="CP443" i="13"/>
  <c r="CP442" i="13"/>
  <c r="CP441" i="13"/>
  <c r="CP440" i="13"/>
  <c r="CP439" i="13"/>
  <c r="CP438" i="13"/>
  <c r="CP437" i="13"/>
  <c r="CP436" i="13"/>
  <c r="CP435" i="13"/>
  <c r="CP434" i="13"/>
  <c r="CP433" i="13"/>
  <c r="CP432" i="13"/>
  <c r="CP431" i="13"/>
  <c r="CP430" i="13"/>
  <c r="CP429" i="13"/>
  <c r="CP428" i="13"/>
  <c r="CP427" i="13"/>
  <c r="CP426" i="13"/>
  <c r="CP425" i="13"/>
  <c r="CP424" i="13"/>
  <c r="CP423" i="13"/>
  <c r="CP422" i="13"/>
  <c r="CP421" i="13"/>
  <c r="CP420" i="13"/>
  <c r="CP419" i="13"/>
  <c r="CP418" i="13"/>
  <c r="CP417" i="13"/>
  <c r="CP416" i="13"/>
  <c r="CP415" i="13"/>
  <c r="CP414" i="13"/>
  <c r="CP413" i="13"/>
  <c r="CP412" i="13"/>
  <c r="CP411" i="13"/>
  <c r="CP410" i="13"/>
  <c r="CP409" i="13"/>
  <c r="CP408" i="13"/>
  <c r="CP407" i="13"/>
  <c r="CP406" i="13"/>
  <c r="CP405" i="13"/>
  <c r="CP404" i="13"/>
  <c r="CP403" i="13"/>
  <c r="CP402" i="13"/>
  <c r="CP401" i="13"/>
  <c r="CP400" i="13"/>
  <c r="CP399" i="13"/>
  <c r="CP398" i="13"/>
  <c r="CP397" i="13"/>
  <c r="CP396" i="13"/>
  <c r="CP395" i="13"/>
  <c r="CP394" i="13"/>
  <c r="CP393" i="13"/>
  <c r="CP392" i="13"/>
  <c r="CP391" i="13"/>
  <c r="CP390" i="13"/>
  <c r="CP389" i="13"/>
  <c r="CP388" i="13"/>
  <c r="CP387" i="13"/>
  <c r="CP386" i="13"/>
  <c r="CP385" i="13"/>
  <c r="CP384" i="13"/>
  <c r="CP383" i="13"/>
  <c r="CP382" i="13"/>
  <c r="CP381" i="13"/>
  <c r="CP380" i="13"/>
  <c r="CP379" i="13"/>
  <c r="CP378" i="13"/>
  <c r="CP377" i="13"/>
  <c r="CP376" i="13"/>
  <c r="CP375" i="13"/>
  <c r="CP374" i="13"/>
  <c r="CP373" i="13"/>
  <c r="CP372" i="13"/>
  <c r="CP371" i="13"/>
  <c r="CP370" i="13"/>
  <c r="CP369" i="13"/>
  <c r="CP368" i="13"/>
  <c r="CP367" i="13"/>
  <c r="CP366" i="13"/>
  <c r="CP365" i="13"/>
  <c r="CP364" i="13"/>
  <c r="CP363" i="13"/>
  <c r="CP362" i="13"/>
  <c r="CP361" i="13"/>
  <c r="CP360" i="13"/>
  <c r="CP359" i="13"/>
  <c r="CP358" i="13"/>
  <c r="CP357" i="13"/>
  <c r="CP356" i="13"/>
  <c r="CP355" i="13"/>
  <c r="CP354" i="13"/>
  <c r="CP353" i="13"/>
  <c r="CP352" i="13"/>
  <c r="CP351" i="13"/>
  <c r="CP350" i="13"/>
  <c r="CP349" i="13"/>
  <c r="CP348" i="13"/>
  <c r="CP347" i="13"/>
  <c r="CP346" i="13"/>
  <c r="CP345" i="13"/>
  <c r="CP344" i="13"/>
  <c r="CP343" i="13"/>
  <c r="CP342" i="13"/>
  <c r="CP341" i="13"/>
  <c r="CP340" i="13"/>
  <c r="CP339" i="13"/>
  <c r="CP338" i="13"/>
  <c r="CP337" i="13"/>
  <c r="CP336" i="13"/>
  <c r="CP335" i="13"/>
  <c r="CP334" i="13"/>
  <c r="CP333" i="13"/>
  <c r="CP332" i="13"/>
  <c r="CP331" i="13"/>
  <c r="CP330" i="13"/>
  <c r="CP329" i="13"/>
  <c r="CP328" i="13"/>
  <c r="CP327" i="13"/>
  <c r="CP326" i="13"/>
  <c r="CP325" i="13"/>
  <c r="CP324" i="13"/>
  <c r="CP323" i="13"/>
  <c r="CP322" i="13"/>
  <c r="CP321" i="13"/>
  <c r="CP320" i="13"/>
  <c r="CP319" i="13"/>
  <c r="CP318" i="13"/>
  <c r="CP317" i="13"/>
  <c r="CP316" i="13"/>
  <c r="CP315" i="13"/>
  <c r="CP314" i="13"/>
  <c r="CP313" i="13"/>
  <c r="CP312" i="13"/>
  <c r="CP311" i="13"/>
  <c r="CP310" i="13"/>
  <c r="CP309" i="13"/>
  <c r="CP308" i="13"/>
  <c r="CP307" i="13"/>
  <c r="CP306" i="13"/>
  <c r="CP305" i="13"/>
  <c r="CP304" i="13"/>
  <c r="CP303" i="13"/>
  <c r="CP302" i="13"/>
  <c r="CP301" i="13"/>
  <c r="CP300" i="13"/>
  <c r="CP299" i="13"/>
  <c r="CP298" i="13"/>
  <c r="CP297" i="13"/>
  <c r="CP296" i="13"/>
  <c r="CP295" i="13"/>
  <c r="CP294" i="13"/>
  <c r="CP293" i="13"/>
  <c r="CP292" i="13"/>
  <c r="CP291" i="13"/>
  <c r="CP290" i="13"/>
  <c r="CP289" i="13"/>
  <c r="CP288" i="13"/>
  <c r="CP287" i="13"/>
  <c r="CP286" i="13"/>
  <c r="CP285" i="13"/>
  <c r="CP284" i="13"/>
  <c r="CP283" i="13"/>
  <c r="CP282" i="13"/>
  <c r="CP281" i="13"/>
  <c r="CP280" i="13"/>
  <c r="CP279" i="13"/>
  <c r="CP278" i="13"/>
  <c r="CP277" i="13"/>
  <c r="CP276" i="13"/>
  <c r="CP275" i="13"/>
  <c r="CP274" i="13"/>
  <c r="CP273" i="13"/>
  <c r="CP272" i="13"/>
  <c r="CP271" i="13"/>
  <c r="CP270" i="13"/>
  <c r="CP269" i="13"/>
  <c r="CP268" i="13"/>
  <c r="CP267" i="13"/>
  <c r="CP266" i="13"/>
  <c r="CP265" i="13"/>
  <c r="CP264" i="13"/>
  <c r="CP263" i="13"/>
  <c r="CP262" i="13"/>
  <c r="CP261" i="13"/>
  <c r="CP260" i="13"/>
  <c r="CP259" i="13"/>
  <c r="CP258" i="13"/>
  <c r="CP257" i="13"/>
  <c r="CP256" i="13"/>
  <c r="CP255" i="13"/>
  <c r="CP254" i="13"/>
  <c r="CP253" i="13"/>
  <c r="CP252" i="13"/>
  <c r="CP251" i="13"/>
  <c r="CP250" i="13"/>
  <c r="CP249" i="13"/>
  <c r="CP248" i="13"/>
  <c r="CP247" i="13"/>
  <c r="CP246" i="13"/>
  <c r="CP245" i="13"/>
  <c r="CP244" i="13"/>
  <c r="CP243" i="13"/>
  <c r="CP242" i="13"/>
  <c r="CP241" i="13"/>
  <c r="CP240" i="13"/>
  <c r="CP239" i="13"/>
  <c r="CP238" i="13"/>
  <c r="CP237" i="13"/>
  <c r="CP236" i="13"/>
  <c r="CP235" i="13"/>
  <c r="CP234" i="13"/>
  <c r="CP233" i="13"/>
  <c r="CP232" i="13"/>
  <c r="CP231" i="13"/>
  <c r="CP230" i="13"/>
  <c r="CP229" i="13"/>
  <c r="CP228" i="13"/>
  <c r="CP227" i="13"/>
  <c r="CP226" i="13"/>
  <c r="CP225" i="13"/>
  <c r="CP224" i="13"/>
  <c r="CP223" i="13"/>
  <c r="CP222" i="13"/>
  <c r="CP221" i="13"/>
  <c r="CP220" i="13"/>
  <c r="CP219" i="13"/>
  <c r="CP218" i="13"/>
  <c r="CP217" i="13"/>
  <c r="CP216" i="13"/>
  <c r="CP215" i="13"/>
  <c r="CP214" i="13"/>
  <c r="CP213" i="13"/>
  <c r="CP212" i="13"/>
  <c r="CP211" i="13"/>
  <c r="CP210" i="13"/>
  <c r="CP209" i="13"/>
  <c r="CP208" i="13"/>
  <c r="CP207" i="13"/>
  <c r="CP206" i="13"/>
  <c r="CP205" i="13"/>
  <c r="CP204" i="13"/>
  <c r="CP203" i="13"/>
  <c r="CP202" i="13"/>
  <c r="CP201" i="13"/>
  <c r="CP200" i="13"/>
  <c r="CP199" i="13"/>
  <c r="CP198" i="13"/>
  <c r="CP197" i="13"/>
  <c r="CP196" i="13"/>
  <c r="CP195" i="13"/>
  <c r="CP194" i="13"/>
  <c r="CP193" i="13"/>
  <c r="CP192" i="13"/>
  <c r="CP191" i="13"/>
  <c r="CP190" i="13"/>
  <c r="CP189" i="13"/>
  <c r="CP188" i="13"/>
  <c r="CP187" i="13"/>
  <c r="CP186" i="13"/>
  <c r="CP185" i="13"/>
  <c r="CP184" i="13"/>
  <c r="CP183" i="13"/>
  <c r="CP182" i="13"/>
  <c r="CP181" i="13"/>
  <c r="CP180" i="13"/>
  <c r="CP179" i="13"/>
  <c r="CP178" i="13"/>
  <c r="CP177" i="13"/>
  <c r="CP176" i="13"/>
  <c r="CP175" i="13"/>
  <c r="CP174" i="13"/>
  <c r="CP173" i="13"/>
  <c r="CP172" i="13"/>
  <c r="CP171" i="13"/>
  <c r="CP170" i="13"/>
  <c r="CP169" i="13"/>
  <c r="CP168" i="13"/>
  <c r="CP167" i="13"/>
  <c r="CP166" i="13"/>
  <c r="CP165" i="13"/>
  <c r="CP164" i="13"/>
  <c r="CP163" i="13"/>
  <c r="CP162" i="13"/>
  <c r="CP161" i="13"/>
  <c r="N132" i="11" l="1" a="1"/>
  <c r="N132" i="11" s="1"/>
  <c r="CS136" i="13"/>
  <c r="N119" i="11" a="1"/>
  <c r="N119" i="11" s="1"/>
  <c r="CS123" i="13"/>
  <c r="N89" i="11" a="1"/>
  <c r="N89" i="11" s="1"/>
  <c r="CS91" i="13"/>
  <c r="N88" i="11" a="1"/>
  <c r="N88" i="11" s="1"/>
  <c r="CS90" i="13"/>
  <c r="N87" i="11" a="1"/>
  <c r="N87" i="11" s="1"/>
  <c r="CS89" i="13"/>
  <c r="N86" i="11" a="1"/>
  <c r="N86" i="11" s="1"/>
  <c r="CS88" i="13"/>
  <c r="N85" i="11" a="1"/>
  <c r="N85" i="11" s="1"/>
  <c r="CS87" i="13"/>
  <c r="N83" i="11" a="1"/>
  <c r="N83" i="11" s="1"/>
  <c r="CS85" i="13"/>
  <c r="N70" i="11" a="1"/>
  <c r="N70" i="11" s="1"/>
  <c r="CS71" i="13"/>
  <c r="N34" i="11" a="1"/>
  <c r="N34" i="11" s="1"/>
  <c r="CS35" i="13"/>
  <c r="N32" i="11" a="1"/>
  <c r="N32" i="11" s="1"/>
  <c r="CS33" i="13"/>
  <c r="N30" i="11" a="1"/>
  <c r="N30" i="11" s="1"/>
  <c r="M30" i="11" s="1"/>
  <c r="CS30" i="13"/>
  <c r="N28" i="11" a="1"/>
  <c r="N28" i="11" s="1"/>
  <c r="M28" i="11" s="1"/>
  <c r="CS28" i="13"/>
  <c r="N22" i="11" a="1"/>
  <c r="N22" i="11" s="1"/>
  <c r="M22" i="11" s="1"/>
  <c r="CS21" i="13"/>
  <c r="N112" i="10" a="1"/>
  <c r="N112" i="10" s="1"/>
  <c r="N96" i="10" a="1"/>
  <c r="N96" i="10" s="1"/>
  <c r="N524" i="10" a="1"/>
  <c r="N524" i="10" s="1"/>
  <c r="N526" i="10" a="1"/>
  <c r="N526" i="10" s="1"/>
  <c r="N525" i="10" a="1"/>
  <c r="N525" i="10" s="1"/>
  <c r="N523" i="10" a="1"/>
  <c r="N523" i="10" s="1"/>
  <c r="N263" i="10" a="1"/>
  <c r="N263" i="10" s="1"/>
  <c r="N522" i="10" a="1"/>
  <c r="N522" i="10" s="1"/>
  <c r="N373" i="10" a="1"/>
  <c r="N373" i="10" s="1"/>
  <c r="N482" i="10" a="1"/>
  <c r="N482" i="10" s="1"/>
  <c r="N134" i="10" a="1"/>
  <c r="N134" i="10" s="1"/>
  <c r="N500" i="10" a="1"/>
  <c r="N500" i="10" s="1"/>
  <c r="M500" i="10" s="1"/>
  <c r="N224" i="10" a="1"/>
  <c r="N224" i="10" s="1"/>
  <c r="M224" i="10" s="1"/>
  <c r="N225" i="10" a="1"/>
  <c r="N225" i="10" s="1"/>
  <c r="M225" i="10" s="1"/>
  <c r="M132" i="11" l="1"/>
  <c r="Q132" i="11"/>
  <c r="M119" i="11"/>
  <c r="Q119" i="11"/>
  <c r="Q89" i="11"/>
  <c r="M89" i="11"/>
  <c r="Q88" i="11"/>
  <c r="M88" i="11"/>
  <c r="M87" i="11"/>
  <c r="Q87" i="11"/>
  <c r="Q86" i="11"/>
  <c r="M86" i="11"/>
  <c r="M85" i="11"/>
  <c r="Q85" i="11"/>
  <c r="Q83" i="11"/>
  <c r="M83" i="11"/>
  <c r="Q70" i="11"/>
  <c r="M70" i="11"/>
  <c r="Q34" i="11"/>
  <c r="M34" i="11"/>
  <c r="M32" i="11"/>
  <c r="Q32" i="11"/>
  <c r="Q112" i="10"/>
  <c r="M112" i="10"/>
  <c r="M96" i="10"/>
  <c r="Q96" i="10"/>
  <c r="Q524" i="10"/>
  <c r="M524" i="10"/>
  <c r="Q526" i="10"/>
  <c r="M526" i="10"/>
  <c r="Q525" i="10"/>
  <c r="M525" i="10"/>
  <c r="M523" i="10"/>
  <c r="Q523" i="10"/>
  <c r="Q263" i="10"/>
  <c r="M263" i="10"/>
  <c r="Q522" i="10"/>
  <c r="M522" i="10"/>
  <c r="Q373" i="10"/>
  <c r="M373" i="10"/>
  <c r="M482" i="10"/>
  <c r="Q482" i="10"/>
  <c r="Q134" i="10"/>
  <c r="M134" i="10"/>
  <c r="AE502" i="13" l="1"/>
  <c r="AE501" i="13"/>
  <c r="AE500" i="13"/>
  <c r="AE499" i="13"/>
  <c r="AE498" i="13"/>
  <c r="AE497" i="13"/>
  <c r="AE496" i="13"/>
  <c r="AE495" i="13"/>
  <c r="AE494" i="13"/>
  <c r="AE493" i="13"/>
  <c r="AE492" i="13"/>
  <c r="AE491" i="13"/>
  <c r="AE490" i="13"/>
  <c r="AE489" i="13"/>
  <c r="AE488" i="13"/>
  <c r="AE487" i="13"/>
  <c r="AE486" i="13"/>
  <c r="AE485" i="13"/>
  <c r="AE484" i="13"/>
  <c r="AE483" i="13"/>
  <c r="AE482" i="13"/>
  <c r="AE481" i="13"/>
  <c r="AE480" i="13"/>
  <c r="AE479" i="13"/>
  <c r="AE478" i="13"/>
  <c r="AE477" i="13"/>
  <c r="AE476" i="13"/>
  <c r="AE475" i="13"/>
  <c r="AE474" i="13"/>
  <c r="AE473" i="13"/>
  <c r="AE472" i="13"/>
  <c r="AE471" i="13"/>
  <c r="AE470" i="13"/>
  <c r="AE469" i="13"/>
  <c r="AE468" i="13"/>
  <c r="AE467" i="13"/>
  <c r="AE466" i="13"/>
  <c r="AE465" i="13"/>
  <c r="AE464" i="13"/>
  <c r="AE463" i="13"/>
  <c r="AE462" i="13"/>
  <c r="AE461" i="13"/>
  <c r="AE460" i="13"/>
  <c r="AE459" i="13"/>
  <c r="AE458" i="13"/>
  <c r="AE457" i="13"/>
  <c r="AE456" i="13"/>
  <c r="AE455" i="13"/>
  <c r="AE454" i="13"/>
  <c r="AE453" i="13"/>
  <c r="AE452" i="13"/>
  <c r="AE451" i="13"/>
  <c r="AE450" i="13"/>
  <c r="AE449" i="13"/>
  <c r="AE448" i="13"/>
  <c r="AE447" i="13"/>
  <c r="AE446" i="13"/>
  <c r="AE445" i="13"/>
  <c r="AE444" i="13"/>
  <c r="AE443" i="13"/>
  <c r="AE442" i="13"/>
  <c r="AE441" i="13"/>
  <c r="AE440" i="13"/>
  <c r="AE439" i="13"/>
  <c r="AE438" i="13"/>
  <c r="AE437" i="13"/>
  <c r="AE436" i="13"/>
  <c r="AE435" i="13"/>
  <c r="AE434" i="13"/>
  <c r="AE433" i="13"/>
  <c r="AE432" i="13"/>
  <c r="AE431" i="13"/>
  <c r="AE430" i="13"/>
  <c r="AE429" i="13"/>
  <c r="AE428" i="13"/>
  <c r="AE427" i="13"/>
  <c r="AE426" i="13"/>
  <c r="AE425" i="13"/>
  <c r="AE424" i="13"/>
  <c r="AE423" i="13"/>
  <c r="AE422" i="13"/>
  <c r="AE421" i="13"/>
  <c r="AE420" i="13"/>
  <c r="AE419" i="13"/>
  <c r="AE418" i="13"/>
  <c r="AE417" i="13"/>
  <c r="AE416" i="13"/>
  <c r="AE415" i="13"/>
  <c r="AE414" i="13"/>
  <c r="AE413" i="13"/>
  <c r="AE412" i="13"/>
  <c r="AE411" i="13"/>
  <c r="AE410" i="13"/>
  <c r="AE409" i="13"/>
  <c r="AE408" i="13"/>
  <c r="AE407" i="13"/>
  <c r="AE406" i="13"/>
  <c r="AE405" i="13"/>
  <c r="AE404" i="13"/>
  <c r="AE403" i="13"/>
  <c r="AE402" i="13"/>
  <c r="AE401" i="13"/>
  <c r="AE400" i="13"/>
  <c r="AE399" i="13"/>
  <c r="AE398" i="13"/>
  <c r="AE397" i="13"/>
  <c r="AE396" i="13"/>
  <c r="AE395" i="13"/>
  <c r="AE394" i="13"/>
  <c r="AE393" i="13"/>
  <c r="AE392" i="13"/>
  <c r="AE391" i="13"/>
  <c r="AE390" i="13"/>
  <c r="AE389" i="13"/>
  <c r="AE388" i="13"/>
  <c r="AE387" i="13"/>
  <c r="AE386" i="13"/>
  <c r="AE385" i="13"/>
  <c r="AE384" i="13"/>
  <c r="AE383" i="13"/>
  <c r="AE382" i="13"/>
  <c r="AE381" i="13"/>
  <c r="AE380" i="13"/>
  <c r="AE379" i="13"/>
  <c r="AE378" i="13"/>
  <c r="AE377" i="13"/>
  <c r="AE376" i="13"/>
  <c r="AE375" i="13"/>
  <c r="AE374" i="13"/>
  <c r="AE373" i="13"/>
  <c r="AE372" i="13"/>
  <c r="AE371" i="13"/>
  <c r="AE370" i="13"/>
  <c r="AE369" i="13"/>
  <c r="AE368" i="13"/>
  <c r="AE367" i="13"/>
  <c r="AE366" i="13"/>
  <c r="AE365" i="13"/>
  <c r="AE364" i="13"/>
  <c r="AE363" i="13"/>
  <c r="AE362" i="13"/>
  <c r="AE361" i="13"/>
  <c r="AE360" i="13"/>
  <c r="AE359" i="13"/>
  <c r="AE358" i="13"/>
  <c r="AE357" i="13"/>
  <c r="AE356" i="13"/>
  <c r="AE355" i="13"/>
  <c r="AE354" i="13"/>
  <c r="AE353" i="13"/>
  <c r="AE352" i="13"/>
  <c r="AE351" i="13"/>
  <c r="AE350" i="13"/>
  <c r="AE349" i="13"/>
  <c r="AE348" i="13"/>
  <c r="AE347" i="13"/>
  <c r="AE346" i="13"/>
  <c r="AE345" i="13"/>
  <c r="AE344" i="13"/>
  <c r="AE343" i="13"/>
  <c r="AE342" i="13"/>
  <c r="AE341" i="13"/>
  <c r="AE340" i="13"/>
  <c r="AE339" i="13"/>
  <c r="AE338" i="13"/>
  <c r="AE337" i="13"/>
  <c r="AE336" i="13"/>
  <c r="AE335" i="13"/>
  <c r="AE334" i="13"/>
  <c r="AE333" i="13"/>
  <c r="AE332" i="13"/>
  <c r="AE331" i="13"/>
  <c r="AE330" i="13"/>
  <c r="AE329" i="13"/>
  <c r="AE328" i="13"/>
  <c r="AE327" i="13"/>
  <c r="AE326" i="13"/>
  <c r="AE325" i="13"/>
  <c r="AE324" i="13"/>
  <c r="AE323" i="13"/>
  <c r="AE322" i="13"/>
  <c r="AE321" i="13"/>
  <c r="AE320" i="13"/>
  <c r="AE319" i="13"/>
  <c r="AE318" i="13"/>
  <c r="AE317" i="13"/>
  <c r="AE316" i="13"/>
  <c r="AE315" i="13"/>
  <c r="AE314" i="13"/>
  <c r="AE313" i="13"/>
  <c r="AE312" i="13"/>
  <c r="AE311" i="13"/>
  <c r="AE310" i="13"/>
  <c r="AE309" i="13"/>
  <c r="AE308" i="13"/>
  <c r="AE307" i="13"/>
  <c r="AE306" i="13"/>
  <c r="AE305" i="13"/>
  <c r="AE304" i="13"/>
  <c r="AE303" i="13"/>
  <c r="AE302" i="13"/>
  <c r="AE301" i="13"/>
  <c r="AE300" i="13"/>
  <c r="AE299" i="13"/>
  <c r="AE298" i="13"/>
  <c r="AE297" i="13"/>
  <c r="AE296" i="13"/>
  <c r="AE295" i="13"/>
  <c r="AE294" i="13"/>
  <c r="AE293" i="13"/>
  <c r="AE292" i="13"/>
  <c r="AE291" i="13"/>
  <c r="AE290" i="13"/>
  <c r="AE289" i="13"/>
  <c r="AE288" i="13"/>
  <c r="AE287" i="13"/>
  <c r="AE286" i="13"/>
  <c r="AE285" i="13"/>
  <c r="AE284" i="13"/>
  <c r="AE283" i="13"/>
  <c r="AE282" i="13"/>
  <c r="AE281" i="13"/>
  <c r="AE280" i="13"/>
  <c r="AE279" i="13"/>
  <c r="AE278" i="13"/>
  <c r="AE277" i="13"/>
  <c r="AE276" i="13"/>
  <c r="AE275" i="13"/>
  <c r="AE274" i="13"/>
  <c r="AE273" i="13"/>
  <c r="AE272" i="13"/>
  <c r="AE271" i="13"/>
  <c r="AE270" i="13"/>
  <c r="AE269" i="13"/>
  <c r="AE268" i="13"/>
  <c r="AE267" i="13"/>
  <c r="AE266" i="13"/>
  <c r="AE265" i="13"/>
  <c r="AE264" i="13"/>
  <c r="AE263" i="13"/>
  <c r="AE262" i="13"/>
  <c r="AE261" i="13"/>
  <c r="AE260" i="13"/>
  <c r="AE259" i="13"/>
  <c r="AE258" i="13"/>
  <c r="AE257" i="13"/>
  <c r="AE256" i="13"/>
  <c r="AE255" i="13"/>
  <c r="AE254" i="13"/>
  <c r="AE253" i="13"/>
  <c r="AE252" i="13"/>
  <c r="AE251" i="13"/>
  <c r="AE250" i="13"/>
  <c r="AE249" i="13"/>
  <c r="AE248" i="13"/>
  <c r="AE247" i="13"/>
  <c r="AE246" i="13"/>
  <c r="AE245" i="13"/>
  <c r="AE244" i="13"/>
  <c r="AE243" i="13"/>
  <c r="AE242" i="13"/>
  <c r="AE241" i="13"/>
  <c r="AE240" i="13"/>
  <c r="AE239" i="13"/>
  <c r="AE238" i="13"/>
  <c r="AE237" i="13"/>
  <c r="AE236" i="13"/>
  <c r="AE235" i="13"/>
  <c r="AE234" i="13"/>
  <c r="AE233" i="13"/>
  <c r="AE232" i="13"/>
  <c r="AE231" i="13"/>
  <c r="AE230" i="13"/>
  <c r="AE229" i="13"/>
  <c r="AE228" i="13"/>
  <c r="AE227" i="13"/>
  <c r="AE226" i="13"/>
  <c r="AE225" i="13"/>
  <c r="AE224" i="13"/>
  <c r="AE223" i="13"/>
  <c r="AE222" i="13"/>
  <c r="AE221" i="13"/>
  <c r="AE220" i="13"/>
  <c r="AE219" i="13"/>
  <c r="AE218" i="13"/>
  <c r="AE217" i="13"/>
  <c r="AE216" i="13"/>
  <c r="AE215" i="13"/>
  <c r="AE214" i="13"/>
  <c r="AE213" i="13"/>
  <c r="AE212" i="13"/>
  <c r="AE211" i="13"/>
  <c r="AE210" i="13"/>
  <c r="AE209" i="13"/>
  <c r="AE208" i="13"/>
  <c r="AE207" i="13"/>
  <c r="AE206" i="13"/>
  <c r="AE205" i="13"/>
  <c r="AE204" i="13"/>
  <c r="AE203" i="13"/>
  <c r="AE202" i="13"/>
  <c r="AE201" i="13"/>
  <c r="AE200" i="13"/>
  <c r="AE199" i="13"/>
  <c r="AE198" i="13"/>
  <c r="AE197" i="13"/>
  <c r="AE196" i="13"/>
  <c r="AE195" i="13"/>
  <c r="AE194" i="13"/>
  <c r="AE193" i="13"/>
  <c r="AE192" i="13"/>
  <c r="AE191" i="13"/>
  <c r="AE190" i="13"/>
  <c r="AE189" i="13"/>
  <c r="AE188" i="13"/>
  <c r="AE187" i="13"/>
  <c r="AE186" i="13"/>
  <c r="AE185" i="13"/>
  <c r="AE184" i="13"/>
  <c r="AE183" i="13"/>
  <c r="AE182" i="13"/>
  <c r="AE181" i="13"/>
  <c r="AE180" i="13"/>
  <c r="AE179" i="13"/>
  <c r="AE178" i="13"/>
  <c r="AE177" i="13"/>
  <c r="AE176" i="13"/>
  <c r="AE175" i="13"/>
  <c r="AE174" i="13"/>
  <c r="AE173" i="13"/>
  <c r="AE172" i="13"/>
  <c r="AE171" i="13"/>
  <c r="AE170" i="13"/>
  <c r="AE169" i="13"/>
  <c r="AE168" i="13"/>
  <c r="AE167" i="13"/>
  <c r="AE166" i="13"/>
  <c r="AE165" i="13"/>
  <c r="AE164" i="13"/>
  <c r="AE163" i="13"/>
  <c r="AE162" i="13"/>
  <c r="AE161" i="13"/>
  <c r="AE160" i="13"/>
  <c r="AE159" i="13"/>
  <c r="AE158" i="13"/>
  <c r="AE157" i="13"/>
  <c r="AE156" i="13"/>
  <c r="AE155" i="13"/>
  <c r="AE154" i="13"/>
  <c r="AE153" i="13"/>
  <c r="AE152" i="13"/>
  <c r="AE151" i="13"/>
  <c r="AE150" i="13"/>
  <c r="AE149" i="13"/>
  <c r="AE148" i="13"/>
  <c r="AE147" i="13"/>
  <c r="AE146" i="13"/>
  <c r="AE145" i="13"/>
  <c r="AE144" i="13"/>
  <c r="AE143" i="13"/>
  <c r="AE142" i="13"/>
  <c r="AE141" i="13"/>
  <c r="AE140" i="13"/>
  <c r="AE139" i="13"/>
  <c r="AE138" i="13"/>
  <c r="AE137" i="13"/>
  <c r="AE136" i="13"/>
  <c r="AE135" i="13"/>
  <c r="AE134" i="13"/>
  <c r="AE133" i="13"/>
  <c r="AE132" i="13"/>
  <c r="AE131" i="13"/>
  <c r="AE130" i="13"/>
  <c r="AE129" i="13"/>
  <c r="AE128" i="13"/>
  <c r="AE127" i="13"/>
  <c r="AE126" i="13"/>
  <c r="AE125" i="13"/>
  <c r="AE124" i="13"/>
  <c r="AE123" i="13"/>
  <c r="AE122" i="13"/>
  <c r="AE121" i="13"/>
  <c r="AE120" i="13"/>
  <c r="AE119" i="13"/>
  <c r="AE118" i="13"/>
  <c r="AE117" i="13"/>
  <c r="AE116" i="13"/>
  <c r="AE115" i="13"/>
  <c r="AE114" i="13"/>
  <c r="AE113" i="13"/>
  <c r="AE112" i="13"/>
  <c r="AE111" i="13"/>
  <c r="AE110" i="13"/>
  <c r="AE109" i="13"/>
  <c r="AE108" i="13"/>
  <c r="AE107" i="13"/>
  <c r="AE106" i="13"/>
  <c r="AE105" i="13"/>
  <c r="AE104" i="13"/>
  <c r="AE103" i="13"/>
  <c r="AE102" i="13"/>
  <c r="AE101" i="13"/>
  <c r="AE100" i="13"/>
  <c r="AE99" i="13"/>
  <c r="AE98" i="13"/>
  <c r="AE97" i="13"/>
  <c r="AE96" i="13"/>
  <c r="AE95" i="13"/>
  <c r="AE94" i="13"/>
  <c r="AE93" i="13"/>
  <c r="AE92" i="13"/>
  <c r="AE91" i="13"/>
  <c r="AE90" i="13"/>
  <c r="AE89" i="13"/>
  <c r="AE88" i="13"/>
  <c r="AE87" i="13"/>
  <c r="AE86" i="13"/>
  <c r="AE85" i="13"/>
  <c r="AE84" i="13"/>
  <c r="AE83" i="13"/>
  <c r="AE82" i="13"/>
  <c r="AE81" i="13"/>
  <c r="AE80" i="13"/>
  <c r="AE79" i="13"/>
  <c r="AE78" i="13"/>
  <c r="AE77" i="13"/>
  <c r="AE76" i="13"/>
  <c r="AE75" i="13"/>
  <c r="AE74" i="13"/>
  <c r="AE73" i="13"/>
  <c r="AE72" i="13"/>
  <c r="AE71" i="13"/>
  <c r="AE70" i="13"/>
  <c r="AE69" i="13"/>
  <c r="AE68" i="13"/>
  <c r="AE67" i="13"/>
  <c r="AE66" i="13"/>
  <c r="AE65" i="13"/>
  <c r="AE64" i="13"/>
  <c r="AE63" i="13"/>
  <c r="AE62" i="13"/>
  <c r="AE61" i="13"/>
  <c r="AE60" i="13"/>
  <c r="AE59" i="13"/>
  <c r="AE58" i="13"/>
  <c r="AE57" i="13"/>
  <c r="AE56" i="13"/>
  <c r="AE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F13" i="13" s="1"/>
  <c r="AG13" i="13" s="1"/>
  <c r="AH13" i="13" s="1"/>
  <c r="AI13" i="13" s="1"/>
  <c r="AJ13" i="13" s="1"/>
  <c r="AK13" i="13" s="1"/>
  <c r="AL13" i="13" s="1"/>
  <c r="AM13" i="13" s="1"/>
  <c r="AN13" i="13" s="1"/>
  <c r="AO13" i="13" s="1"/>
  <c r="AP13" i="13" s="1"/>
  <c r="AD13" i="13" s="1"/>
  <c r="AE12" i="13"/>
  <c r="AE11" i="13"/>
  <c r="AE10" i="13"/>
  <c r="AE9" i="13"/>
  <c r="AE8" i="13"/>
  <c r="AE7" i="13"/>
  <c r="AE6" i="13"/>
  <c r="AE5" i="13"/>
  <c r="AE4" i="13"/>
  <c r="AB502" i="13"/>
  <c r="CO502" i="13" s="1"/>
  <c r="AA502" i="13"/>
  <c r="CN502" i="13" s="1"/>
  <c r="Z502" i="13"/>
  <c r="CM502" i="13" s="1"/>
  <c r="Y502" i="13"/>
  <c r="CL502" i="13" s="1"/>
  <c r="X502" i="13"/>
  <c r="CK502" i="13" s="1"/>
  <c r="W502" i="13"/>
  <c r="CJ502" i="13" s="1"/>
  <c r="V502" i="13"/>
  <c r="CI502" i="13" s="1"/>
  <c r="U502" i="13"/>
  <c r="CH502" i="13" s="1"/>
  <c r="T502" i="13"/>
  <c r="CG502" i="13" s="1"/>
  <c r="S502" i="13"/>
  <c r="CF502" i="13" s="1"/>
  <c r="R502" i="13"/>
  <c r="CE502" i="13" s="1"/>
  <c r="Q502" i="13"/>
  <c r="CD502" i="13" s="1"/>
  <c r="P502" i="13"/>
  <c r="CC502" i="13" s="1"/>
  <c r="O502" i="13"/>
  <c r="CB502" i="13" s="1"/>
  <c r="N502" i="13"/>
  <c r="CA502" i="13" s="1"/>
  <c r="M502" i="13"/>
  <c r="BZ502" i="13" s="1"/>
  <c r="L502" i="13"/>
  <c r="BY502" i="13" s="1"/>
  <c r="K502" i="13"/>
  <c r="BX502" i="13" s="1"/>
  <c r="J502" i="13"/>
  <c r="BW502" i="13" s="1"/>
  <c r="I502" i="13"/>
  <c r="BV502" i="13" s="1"/>
  <c r="H502" i="13"/>
  <c r="BU502" i="13" s="1"/>
  <c r="G502" i="13"/>
  <c r="BT502" i="13" s="1"/>
  <c r="F502" i="13"/>
  <c r="BS502" i="13" s="1"/>
  <c r="E502" i="13"/>
  <c r="BR502" i="13" s="1"/>
  <c r="AB501" i="13"/>
  <c r="CO501" i="13" s="1"/>
  <c r="AA501" i="13"/>
  <c r="CN501" i="13" s="1"/>
  <c r="Z501" i="13"/>
  <c r="CM501" i="13" s="1"/>
  <c r="Y501" i="13"/>
  <c r="CL501" i="13" s="1"/>
  <c r="X501" i="13"/>
  <c r="CK501" i="13" s="1"/>
  <c r="W501" i="13"/>
  <c r="CJ501" i="13" s="1"/>
  <c r="V501" i="13"/>
  <c r="CI501" i="13" s="1"/>
  <c r="U501" i="13"/>
  <c r="CH501" i="13" s="1"/>
  <c r="T501" i="13"/>
  <c r="CG501" i="13" s="1"/>
  <c r="S501" i="13"/>
  <c r="CF501" i="13" s="1"/>
  <c r="R501" i="13"/>
  <c r="CE501" i="13" s="1"/>
  <c r="Q501" i="13"/>
  <c r="CD501" i="13" s="1"/>
  <c r="P501" i="13"/>
  <c r="CC501" i="13" s="1"/>
  <c r="O501" i="13"/>
  <c r="CB501" i="13" s="1"/>
  <c r="N501" i="13"/>
  <c r="CA501" i="13" s="1"/>
  <c r="M501" i="13"/>
  <c r="BZ501" i="13" s="1"/>
  <c r="L501" i="13"/>
  <c r="BY501" i="13" s="1"/>
  <c r="K501" i="13"/>
  <c r="BX501" i="13" s="1"/>
  <c r="J501" i="13"/>
  <c r="BW501" i="13" s="1"/>
  <c r="I501" i="13"/>
  <c r="BV501" i="13" s="1"/>
  <c r="H501" i="13"/>
  <c r="BU501" i="13" s="1"/>
  <c r="G501" i="13"/>
  <c r="BT501" i="13" s="1"/>
  <c r="F501" i="13"/>
  <c r="BS501" i="13" s="1"/>
  <c r="E501" i="13"/>
  <c r="BR501" i="13" s="1"/>
  <c r="AB500" i="13"/>
  <c r="CO500" i="13" s="1"/>
  <c r="AA500" i="13"/>
  <c r="CN500" i="13" s="1"/>
  <c r="Z500" i="13"/>
  <c r="CM500" i="13" s="1"/>
  <c r="Y500" i="13"/>
  <c r="CL500" i="13" s="1"/>
  <c r="X500" i="13"/>
  <c r="CK500" i="13" s="1"/>
  <c r="W500" i="13"/>
  <c r="CJ500" i="13" s="1"/>
  <c r="V500" i="13"/>
  <c r="CI500" i="13" s="1"/>
  <c r="U500" i="13"/>
  <c r="CH500" i="13" s="1"/>
  <c r="T500" i="13"/>
  <c r="CG500" i="13" s="1"/>
  <c r="S500" i="13"/>
  <c r="CF500" i="13" s="1"/>
  <c r="R500" i="13"/>
  <c r="CE500" i="13" s="1"/>
  <c r="Q500" i="13"/>
  <c r="CD500" i="13" s="1"/>
  <c r="P500" i="13"/>
  <c r="CC500" i="13" s="1"/>
  <c r="O500" i="13"/>
  <c r="CB500" i="13" s="1"/>
  <c r="N500" i="13"/>
  <c r="CA500" i="13" s="1"/>
  <c r="M500" i="13"/>
  <c r="BZ500" i="13" s="1"/>
  <c r="L500" i="13"/>
  <c r="BY500" i="13" s="1"/>
  <c r="K500" i="13"/>
  <c r="BX500" i="13" s="1"/>
  <c r="J500" i="13"/>
  <c r="BW500" i="13" s="1"/>
  <c r="I500" i="13"/>
  <c r="BV500" i="13" s="1"/>
  <c r="H500" i="13"/>
  <c r="BU500" i="13" s="1"/>
  <c r="G500" i="13"/>
  <c r="BT500" i="13" s="1"/>
  <c r="F500" i="13"/>
  <c r="BS500" i="13" s="1"/>
  <c r="E500" i="13"/>
  <c r="BR500" i="13" s="1"/>
  <c r="AB499" i="13"/>
  <c r="CO499" i="13" s="1"/>
  <c r="AA499" i="13"/>
  <c r="CN499" i="13" s="1"/>
  <c r="Z499" i="13"/>
  <c r="CM499" i="13" s="1"/>
  <c r="Y499" i="13"/>
  <c r="CL499" i="13" s="1"/>
  <c r="X499" i="13"/>
  <c r="CK499" i="13" s="1"/>
  <c r="W499" i="13"/>
  <c r="CJ499" i="13" s="1"/>
  <c r="V499" i="13"/>
  <c r="CI499" i="13" s="1"/>
  <c r="U499" i="13"/>
  <c r="CH499" i="13" s="1"/>
  <c r="T499" i="13"/>
  <c r="CG499" i="13" s="1"/>
  <c r="S499" i="13"/>
  <c r="CF499" i="13" s="1"/>
  <c r="R499" i="13"/>
  <c r="CE499" i="13" s="1"/>
  <c r="Q499" i="13"/>
  <c r="CD499" i="13" s="1"/>
  <c r="P499" i="13"/>
  <c r="CC499" i="13" s="1"/>
  <c r="O499" i="13"/>
  <c r="CB499" i="13" s="1"/>
  <c r="N499" i="13"/>
  <c r="CA499" i="13" s="1"/>
  <c r="M499" i="13"/>
  <c r="BZ499" i="13" s="1"/>
  <c r="L499" i="13"/>
  <c r="BY499" i="13" s="1"/>
  <c r="K499" i="13"/>
  <c r="BX499" i="13" s="1"/>
  <c r="J499" i="13"/>
  <c r="BW499" i="13" s="1"/>
  <c r="I499" i="13"/>
  <c r="BV499" i="13" s="1"/>
  <c r="H499" i="13"/>
  <c r="BU499" i="13" s="1"/>
  <c r="G499" i="13"/>
  <c r="BT499" i="13" s="1"/>
  <c r="F499" i="13"/>
  <c r="BS499" i="13" s="1"/>
  <c r="E499" i="13"/>
  <c r="BR499" i="13" s="1"/>
  <c r="AB498" i="13"/>
  <c r="CO498" i="13" s="1"/>
  <c r="AA498" i="13"/>
  <c r="CN498" i="13" s="1"/>
  <c r="Z498" i="13"/>
  <c r="CM498" i="13" s="1"/>
  <c r="Y498" i="13"/>
  <c r="CL498" i="13" s="1"/>
  <c r="X498" i="13"/>
  <c r="CK498" i="13" s="1"/>
  <c r="W498" i="13"/>
  <c r="CJ498" i="13" s="1"/>
  <c r="V498" i="13"/>
  <c r="CI498" i="13" s="1"/>
  <c r="U498" i="13"/>
  <c r="CH498" i="13" s="1"/>
  <c r="T498" i="13"/>
  <c r="CG498" i="13" s="1"/>
  <c r="S498" i="13"/>
  <c r="CF498" i="13" s="1"/>
  <c r="R498" i="13"/>
  <c r="CE498" i="13" s="1"/>
  <c r="Q498" i="13"/>
  <c r="CD498" i="13" s="1"/>
  <c r="P498" i="13"/>
  <c r="CC498" i="13" s="1"/>
  <c r="O498" i="13"/>
  <c r="CB498" i="13" s="1"/>
  <c r="N498" i="13"/>
  <c r="CA498" i="13" s="1"/>
  <c r="M498" i="13"/>
  <c r="BZ498" i="13" s="1"/>
  <c r="L498" i="13"/>
  <c r="BY498" i="13" s="1"/>
  <c r="K498" i="13"/>
  <c r="BX498" i="13" s="1"/>
  <c r="J498" i="13"/>
  <c r="BW498" i="13" s="1"/>
  <c r="I498" i="13"/>
  <c r="BV498" i="13" s="1"/>
  <c r="H498" i="13"/>
  <c r="BU498" i="13" s="1"/>
  <c r="G498" i="13"/>
  <c r="BT498" i="13" s="1"/>
  <c r="F498" i="13"/>
  <c r="BS498" i="13" s="1"/>
  <c r="E498" i="13"/>
  <c r="BR498" i="13" s="1"/>
  <c r="AB497" i="13"/>
  <c r="CO497" i="13" s="1"/>
  <c r="AA497" i="13"/>
  <c r="CN497" i="13" s="1"/>
  <c r="Z497" i="13"/>
  <c r="CM497" i="13" s="1"/>
  <c r="Y497" i="13"/>
  <c r="CL497" i="13" s="1"/>
  <c r="X497" i="13"/>
  <c r="CK497" i="13" s="1"/>
  <c r="W497" i="13"/>
  <c r="CJ497" i="13" s="1"/>
  <c r="V497" i="13"/>
  <c r="CI497" i="13" s="1"/>
  <c r="U497" i="13"/>
  <c r="CH497" i="13" s="1"/>
  <c r="T497" i="13"/>
  <c r="CG497" i="13" s="1"/>
  <c r="S497" i="13"/>
  <c r="CF497" i="13" s="1"/>
  <c r="R497" i="13"/>
  <c r="CE497" i="13" s="1"/>
  <c r="Q497" i="13"/>
  <c r="CD497" i="13" s="1"/>
  <c r="P497" i="13"/>
  <c r="CC497" i="13" s="1"/>
  <c r="O497" i="13"/>
  <c r="CB497" i="13" s="1"/>
  <c r="N497" i="13"/>
  <c r="CA497" i="13" s="1"/>
  <c r="M497" i="13"/>
  <c r="BZ497" i="13" s="1"/>
  <c r="L497" i="13"/>
  <c r="BY497" i="13" s="1"/>
  <c r="K497" i="13"/>
  <c r="BX497" i="13" s="1"/>
  <c r="J497" i="13"/>
  <c r="BW497" i="13" s="1"/>
  <c r="I497" i="13"/>
  <c r="BV497" i="13" s="1"/>
  <c r="H497" i="13"/>
  <c r="BU497" i="13" s="1"/>
  <c r="G497" i="13"/>
  <c r="BT497" i="13" s="1"/>
  <c r="F497" i="13"/>
  <c r="BS497" i="13" s="1"/>
  <c r="E497" i="13"/>
  <c r="BR497" i="13" s="1"/>
  <c r="AB496" i="13"/>
  <c r="CO496" i="13" s="1"/>
  <c r="AA496" i="13"/>
  <c r="CN496" i="13" s="1"/>
  <c r="Z496" i="13"/>
  <c r="CM496" i="13" s="1"/>
  <c r="Y496" i="13"/>
  <c r="CL496" i="13" s="1"/>
  <c r="X496" i="13"/>
  <c r="CK496" i="13" s="1"/>
  <c r="W496" i="13"/>
  <c r="CJ496" i="13" s="1"/>
  <c r="V496" i="13"/>
  <c r="CI496" i="13" s="1"/>
  <c r="U496" i="13"/>
  <c r="CH496" i="13" s="1"/>
  <c r="T496" i="13"/>
  <c r="CG496" i="13" s="1"/>
  <c r="S496" i="13"/>
  <c r="CF496" i="13" s="1"/>
  <c r="R496" i="13"/>
  <c r="CE496" i="13" s="1"/>
  <c r="Q496" i="13"/>
  <c r="CD496" i="13" s="1"/>
  <c r="P496" i="13"/>
  <c r="CC496" i="13" s="1"/>
  <c r="O496" i="13"/>
  <c r="CB496" i="13" s="1"/>
  <c r="N496" i="13"/>
  <c r="CA496" i="13" s="1"/>
  <c r="M496" i="13"/>
  <c r="BZ496" i="13" s="1"/>
  <c r="L496" i="13"/>
  <c r="BY496" i="13" s="1"/>
  <c r="K496" i="13"/>
  <c r="BX496" i="13" s="1"/>
  <c r="J496" i="13"/>
  <c r="BW496" i="13" s="1"/>
  <c r="I496" i="13"/>
  <c r="BV496" i="13" s="1"/>
  <c r="H496" i="13"/>
  <c r="BU496" i="13" s="1"/>
  <c r="G496" i="13"/>
  <c r="BT496" i="13" s="1"/>
  <c r="F496" i="13"/>
  <c r="BS496" i="13" s="1"/>
  <c r="E496" i="13"/>
  <c r="BR496" i="13" s="1"/>
  <c r="AB495" i="13"/>
  <c r="CO495" i="13" s="1"/>
  <c r="AA495" i="13"/>
  <c r="CN495" i="13" s="1"/>
  <c r="Z495" i="13"/>
  <c r="CM495" i="13" s="1"/>
  <c r="Y495" i="13"/>
  <c r="CL495" i="13" s="1"/>
  <c r="X495" i="13"/>
  <c r="CK495" i="13" s="1"/>
  <c r="W495" i="13"/>
  <c r="CJ495" i="13" s="1"/>
  <c r="V495" i="13"/>
  <c r="CI495" i="13" s="1"/>
  <c r="U495" i="13"/>
  <c r="CH495" i="13" s="1"/>
  <c r="T495" i="13"/>
  <c r="CG495" i="13" s="1"/>
  <c r="S495" i="13"/>
  <c r="CF495" i="13" s="1"/>
  <c r="R495" i="13"/>
  <c r="CE495" i="13" s="1"/>
  <c r="Q495" i="13"/>
  <c r="CD495" i="13" s="1"/>
  <c r="P495" i="13"/>
  <c r="CC495" i="13" s="1"/>
  <c r="O495" i="13"/>
  <c r="CB495" i="13" s="1"/>
  <c r="N495" i="13"/>
  <c r="CA495" i="13" s="1"/>
  <c r="M495" i="13"/>
  <c r="BZ495" i="13" s="1"/>
  <c r="L495" i="13"/>
  <c r="BY495" i="13" s="1"/>
  <c r="K495" i="13"/>
  <c r="BX495" i="13" s="1"/>
  <c r="J495" i="13"/>
  <c r="BW495" i="13" s="1"/>
  <c r="I495" i="13"/>
  <c r="BV495" i="13" s="1"/>
  <c r="H495" i="13"/>
  <c r="BU495" i="13" s="1"/>
  <c r="G495" i="13"/>
  <c r="BT495" i="13" s="1"/>
  <c r="F495" i="13"/>
  <c r="BS495" i="13" s="1"/>
  <c r="E495" i="13"/>
  <c r="BR495" i="13" s="1"/>
  <c r="AB494" i="13"/>
  <c r="CO494" i="13" s="1"/>
  <c r="AA494" i="13"/>
  <c r="CN494" i="13" s="1"/>
  <c r="Z494" i="13"/>
  <c r="CM494" i="13" s="1"/>
  <c r="Y494" i="13"/>
  <c r="CL494" i="13" s="1"/>
  <c r="X494" i="13"/>
  <c r="CK494" i="13" s="1"/>
  <c r="W494" i="13"/>
  <c r="CJ494" i="13" s="1"/>
  <c r="V494" i="13"/>
  <c r="CI494" i="13" s="1"/>
  <c r="U494" i="13"/>
  <c r="CH494" i="13" s="1"/>
  <c r="T494" i="13"/>
  <c r="CG494" i="13" s="1"/>
  <c r="S494" i="13"/>
  <c r="CF494" i="13" s="1"/>
  <c r="R494" i="13"/>
  <c r="CE494" i="13" s="1"/>
  <c r="Q494" i="13"/>
  <c r="CD494" i="13" s="1"/>
  <c r="P494" i="13"/>
  <c r="CC494" i="13" s="1"/>
  <c r="O494" i="13"/>
  <c r="CB494" i="13" s="1"/>
  <c r="N494" i="13"/>
  <c r="CA494" i="13" s="1"/>
  <c r="M494" i="13"/>
  <c r="BZ494" i="13" s="1"/>
  <c r="L494" i="13"/>
  <c r="BY494" i="13" s="1"/>
  <c r="K494" i="13"/>
  <c r="BX494" i="13" s="1"/>
  <c r="J494" i="13"/>
  <c r="BW494" i="13" s="1"/>
  <c r="I494" i="13"/>
  <c r="BV494" i="13" s="1"/>
  <c r="H494" i="13"/>
  <c r="BU494" i="13" s="1"/>
  <c r="G494" i="13"/>
  <c r="BT494" i="13" s="1"/>
  <c r="F494" i="13"/>
  <c r="BS494" i="13" s="1"/>
  <c r="E494" i="13"/>
  <c r="BR494" i="13" s="1"/>
  <c r="AB493" i="13"/>
  <c r="CO493" i="13" s="1"/>
  <c r="AA493" i="13"/>
  <c r="CN493" i="13" s="1"/>
  <c r="Z493" i="13"/>
  <c r="CM493" i="13" s="1"/>
  <c r="Y493" i="13"/>
  <c r="CL493" i="13" s="1"/>
  <c r="X493" i="13"/>
  <c r="CK493" i="13" s="1"/>
  <c r="W493" i="13"/>
  <c r="CJ493" i="13" s="1"/>
  <c r="V493" i="13"/>
  <c r="CI493" i="13" s="1"/>
  <c r="U493" i="13"/>
  <c r="CH493" i="13" s="1"/>
  <c r="T493" i="13"/>
  <c r="CG493" i="13" s="1"/>
  <c r="S493" i="13"/>
  <c r="CF493" i="13" s="1"/>
  <c r="R493" i="13"/>
  <c r="CE493" i="13" s="1"/>
  <c r="Q493" i="13"/>
  <c r="CD493" i="13" s="1"/>
  <c r="P493" i="13"/>
  <c r="CC493" i="13" s="1"/>
  <c r="O493" i="13"/>
  <c r="CB493" i="13" s="1"/>
  <c r="N493" i="13"/>
  <c r="CA493" i="13" s="1"/>
  <c r="M493" i="13"/>
  <c r="BZ493" i="13" s="1"/>
  <c r="L493" i="13"/>
  <c r="BY493" i="13" s="1"/>
  <c r="K493" i="13"/>
  <c r="BX493" i="13" s="1"/>
  <c r="J493" i="13"/>
  <c r="BW493" i="13" s="1"/>
  <c r="I493" i="13"/>
  <c r="BV493" i="13" s="1"/>
  <c r="H493" i="13"/>
  <c r="BU493" i="13" s="1"/>
  <c r="G493" i="13"/>
  <c r="BT493" i="13" s="1"/>
  <c r="F493" i="13"/>
  <c r="BS493" i="13" s="1"/>
  <c r="E493" i="13"/>
  <c r="BR493" i="13" s="1"/>
  <c r="AB492" i="13"/>
  <c r="CO492" i="13" s="1"/>
  <c r="AA492" i="13"/>
  <c r="CN492" i="13" s="1"/>
  <c r="Z492" i="13"/>
  <c r="CM492" i="13" s="1"/>
  <c r="Y492" i="13"/>
  <c r="CL492" i="13" s="1"/>
  <c r="X492" i="13"/>
  <c r="CK492" i="13" s="1"/>
  <c r="W492" i="13"/>
  <c r="CJ492" i="13" s="1"/>
  <c r="V492" i="13"/>
  <c r="CI492" i="13" s="1"/>
  <c r="U492" i="13"/>
  <c r="CH492" i="13" s="1"/>
  <c r="T492" i="13"/>
  <c r="CG492" i="13" s="1"/>
  <c r="S492" i="13"/>
  <c r="CF492" i="13" s="1"/>
  <c r="R492" i="13"/>
  <c r="CE492" i="13" s="1"/>
  <c r="Q492" i="13"/>
  <c r="CD492" i="13" s="1"/>
  <c r="P492" i="13"/>
  <c r="CC492" i="13" s="1"/>
  <c r="O492" i="13"/>
  <c r="CB492" i="13" s="1"/>
  <c r="N492" i="13"/>
  <c r="CA492" i="13" s="1"/>
  <c r="M492" i="13"/>
  <c r="BZ492" i="13" s="1"/>
  <c r="L492" i="13"/>
  <c r="BY492" i="13" s="1"/>
  <c r="K492" i="13"/>
  <c r="BX492" i="13" s="1"/>
  <c r="J492" i="13"/>
  <c r="BW492" i="13" s="1"/>
  <c r="I492" i="13"/>
  <c r="BV492" i="13" s="1"/>
  <c r="H492" i="13"/>
  <c r="BU492" i="13" s="1"/>
  <c r="G492" i="13"/>
  <c r="BT492" i="13" s="1"/>
  <c r="F492" i="13"/>
  <c r="BS492" i="13" s="1"/>
  <c r="E492" i="13"/>
  <c r="BR492" i="13" s="1"/>
  <c r="AB491" i="13"/>
  <c r="CO491" i="13" s="1"/>
  <c r="AA491" i="13"/>
  <c r="CN491" i="13" s="1"/>
  <c r="Z491" i="13"/>
  <c r="CM491" i="13" s="1"/>
  <c r="Y491" i="13"/>
  <c r="CL491" i="13" s="1"/>
  <c r="X491" i="13"/>
  <c r="CK491" i="13" s="1"/>
  <c r="W491" i="13"/>
  <c r="CJ491" i="13" s="1"/>
  <c r="V491" i="13"/>
  <c r="CI491" i="13" s="1"/>
  <c r="U491" i="13"/>
  <c r="CH491" i="13" s="1"/>
  <c r="T491" i="13"/>
  <c r="CG491" i="13" s="1"/>
  <c r="S491" i="13"/>
  <c r="CF491" i="13" s="1"/>
  <c r="R491" i="13"/>
  <c r="CE491" i="13" s="1"/>
  <c r="Q491" i="13"/>
  <c r="CD491" i="13" s="1"/>
  <c r="P491" i="13"/>
  <c r="CC491" i="13" s="1"/>
  <c r="O491" i="13"/>
  <c r="CB491" i="13" s="1"/>
  <c r="N491" i="13"/>
  <c r="CA491" i="13" s="1"/>
  <c r="M491" i="13"/>
  <c r="BZ491" i="13" s="1"/>
  <c r="L491" i="13"/>
  <c r="BY491" i="13" s="1"/>
  <c r="K491" i="13"/>
  <c r="BX491" i="13" s="1"/>
  <c r="J491" i="13"/>
  <c r="BW491" i="13" s="1"/>
  <c r="I491" i="13"/>
  <c r="BV491" i="13" s="1"/>
  <c r="H491" i="13"/>
  <c r="BU491" i="13" s="1"/>
  <c r="G491" i="13"/>
  <c r="BT491" i="13" s="1"/>
  <c r="F491" i="13"/>
  <c r="BS491" i="13" s="1"/>
  <c r="E491" i="13"/>
  <c r="BR491" i="13" s="1"/>
  <c r="AB490" i="13"/>
  <c r="CO490" i="13" s="1"/>
  <c r="AA490" i="13"/>
  <c r="CN490" i="13" s="1"/>
  <c r="Z490" i="13"/>
  <c r="CM490" i="13" s="1"/>
  <c r="Y490" i="13"/>
  <c r="CL490" i="13" s="1"/>
  <c r="X490" i="13"/>
  <c r="CK490" i="13" s="1"/>
  <c r="W490" i="13"/>
  <c r="CJ490" i="13" s="1"/>
  <c r="V490" i="13"/>
  <c r="CI490" i="13" s="1"/>
  <c r="U490" i="13"/>
  <c r="CH490" i="13" s="1"/>
  <c r="T490" i="13"/>
  <c r="CG490" i="13" s="1"/>
  <c r="S490" i="13"/>
  <c r="CF490" i="13" s="1"/>
  <c r="R490" i="13"/>
  <c r="CE490" i="13" s="1"/>
  <c r="Q490" i="13"/>
  <c r="CD490" i="13" s="1"/>
  <c r="P490" i="13"/>
  <c r="CC490" i="13" s="1"/>
  <c r="O490" i="13"/>
  <c r="CB490" i="13" s="1"/>
  <c r="N490" i="13"/>
  <c r="CA490" i="13" s="1"/>
  <c r="M490" i="13"/>
  <c r="BZ490" i="13" s="1"/>
  <c r="L490" i="13"/>
  <c r="BY490" i="13" s="1"/>
  <c r="K490" i="13"/>
  <c r="BX490" i="13" s="1"/>
  <c r="J490" i="13"/>
  <c r="BW490" i="13" s="1"/>
  <c r="I490" i="13"/>
  <c r="BV490" i="13" s="1"/>
  <c r="H490" i="13"/>
  <c r="BU490" i="13" s="1"/>
  <c r="G490" i="13"/>
  <c r="BT490" i="13" s="1"/>
  <c r="F490" i="13"/>
  <c r="BS490" i="13" s="1"/>
  <c r="E490" i="13"/>
  <c r="BR490" i="13" s="1"/>
  <c r="AB489" i="13"/>
  <c r="CO489" i="13" s="1"/>
  <c r="AA489" i="13"/>
  <c r="CN489" i="13" s="1"/>
  <c r="Z489" i="13"/>
  <c r="CM489" i="13" s="1"/>
  <c r="Y489" i="13"/>
  <c r="CL489" i="13" s="1"/>
  <c r="X489" i="13"/>
  <c r="CK489" i="13" s="1"/>
  <c r="W489" i="13"/>
  <c r="CJ489" i="13" s="1"/>
  <c r="V489" i="13"/>
  <c r="CI489" i="13" s="1"/>
  <c r="U489" i="13"/>
  <c r="CH489" i="13" s="1"/>
  <c r="T489" i="13"/>
  <c r="CG489" i="13" s="1"/>
  <c r="S489" i="13"/>
  <c r="CF489" i="13" s="1"/>
  <c r="R489" i="13"/>
  <c r="CE489" i="13" s="1"/>
  <c r="Q489" i="13"/>
  <c r="CD489" i="13" s="1"/>
  <c r="P489" i="13"/>
  <c r="CC489" i="13" s="1"/>
  <c r="O489" i="13"/>
  <c r="CB489" i="13" s="1"/>
  <c r="N489" i="13"/>
  <c r="CA489" i="13" s="1"/>
  <c r="M489" i="13"/>
  <c r="BZ489" i="13" s="1"/>
  <c r="L489" i="13"/>
  <c r="BY489" i="13" s="1"/>
  <c r="K489" i="13"/>
  <c r="BX489" i="13" s="1"/>
  <c r="J489" i="13"/>
  <c r="BW489" i="13" s="1"/>
  <c r="I489" i="13"/>
  <c r="BV489" i="13" s="1"/>
  <c r="H489" i="13"/>
  <c r="BU489" i="13" s="1"/>
  <c r="G489" i="13"/>
  <c r="BT489" i="13" s="1"/>
  <c r="F489" i="13"/>
  <c r="BS489" i="13" s="1"/>
  <c r="E489" i="13"/>
  <c r="BR489" i="13" s="1"/>
  <c r="AB488" i="13"/>
  <c r="CO488" i="13" s="1"/>
  <c r="AA488" i="13"/>
  <c r="CN488" i="13" s="1"/>
  <c r="Z488" i="13"/>
  <c r="CM488" i="13" s="1"/>
  <c r="Y488" i="13"/>
  <c r="CL488" i="13" s="1"/>
  <c r="X488" i="13"/>
  <c r="CK488" i="13" s="1"/>
  <c r="W488" i="13"/>
  <c r="CJ488" i="13" s="1"/>
  <c r="V488" i="13"/>
  <c r="CI488" i="13" s="1"/>
  <c r="U488" i="13"/>
  <c r="CH488" i="13" s="1"/>
  <c r="T488" i="13"/>
  <c r="CG488" i="13" s="1"/>
  <c r="S488" i="13"/>
  <c r="CF488" i="13" s="1"/>
  <c r="R488" i="13"/>
  <c r="CE488" i="13" s="1"/>
  <c r="Q488" i="13"/>
  <c r="CD488" i="13" s="1"/>
  <c r="P488" i="13"/>
  <c r="CC488" i="13" s="1"/>
  <c r="O488" i="13"/>
  <c r="CB488" i="13" s="1"/>
  <c r="N488" i="13"/>
  <c r="CA488" i="13" s="1"/>
  <c r="M488" i="13"/>
  <c r="BZ488" i="13" s="1"/>
  <c r="L488" i="13"/>
  <c r="BY488" i="13" s="1"/>
  <c r="K488" i="13"/>
  <c r="BX488" i="13" s="1"/>
  <c r="J488" i="13"/>
  <c r="BW488" i="13" s="1"/>
  <c r="I488" i="13"/>
  <c r="BV488" i="13" s="1"/>
  <c r="H488" i="13"/>
  <c r="BU488" i="13" s="1"/>
  <c r="G488" i="13"/>
  <c r="BT488" i="13" s="1"/>
  <c r="F488" i="13"/>
  <c r="BS488" i="13" s="1"/>
  <c r="E488" i="13"/>
  <c r="BR488" i="13" s="1"/>
  <c r="AB487" i="13"/>
  <c r="CO487" i="13" s="1"/>
  <c r="AA487" i="13"/>
  <c r="CN487" i="13" s="1"/>
  <c r="Z487" i="13"/>
  <c r="CM487" i="13" s="1"/>
  <c r="Y487" i="13"/>
  <c r="CL487" i="13" s="1"/>
  <c r="X487" i="13"/>
  <c r="CK487" i="13" s="1"/>
  <c r="W487" i="13"/>
  <c r="CJ487" i="13" s="1"/>
  <c r="V487" i="13"/>
  <c r="CI487" i="13" s="1"/>
  <c r="U487" i="13"/>
  <c r="CH487" i="13" s="1"/>
  <c r="T487" i="13"/>
  <c r="CG487" i="13" s="1"/>
  <c r="S487" i="13"/>
  <c r="CF487" i="13" s="1"/>
  <c r="R487" i="13"/>
  <c r="CE487" i="13" s="1"/>
  <c r="Q487" i="13"/>
  <c r="CD487" i="13" s="1"/>
  <c r="P487" i="13"/>
  <c r="CC487" i="13" s="1"/>
  <c r="O487" i="13"/>
  <c r="CB487" i="13" s="1"/>
  <c r="N487" i="13"/>
  <c r="CA487" i="13" s="1"/>
  <c r="M487" i="13"/>
  <c r="BZ487" i="13" s="1"/>
  <c r="L487" i="13"/>
  <c r="BY487" i="13" s="1"/>
  <c r="K487" i="13"/>
  <c r="BX487" i="13" s="1"/>
  <c r="J487" i="13"/>
  <c r="BW487" i="13" s="1"/>
  <c r="I487" i="13"/>
  <c r="BV487" i="13" s="1"/>
  <c r="H487" i="13"/>
  <c r="BU487" i="13" s="1"/>
  <c r="G487" i="13"/>
  <c r="BT487" i="13" s="1"/>
  <c r="F487" i="13"/>
  <c r="BS487" i="13" s="1"/>
  <c r="E487" i="13"/>
  <c r="BR487" i="13" s="1"/>
  <c r="AB486" i="13"/>
  <c r="CO486" i="13" s="1"/>
  <c r="AA486" i="13"/>
  <c r="CN486" i="13" s="1"/>
  <c r="Z486" i="13"/>
  <c r="CM486" i="13" s="1"/>
  <c r="Y486" i="13"/>
  <c r="CL486" i="13" s="1"/>
  <c r="X486" i="13"/>
  <c r="CK486" i="13" s="1"/>
  <c r="W486" i="13"/>
  <c r="CJ486" i="13" s="1"/>
  <c r="V486" i="13"/>
  <c r="CI486" i="13" s="1"/>
  <c r="U486" i="13"/>
  <c r="CH486" i="13" s="1"/>
  <c r="T486" i="13"/>
  <c r="CG486" i="13" s="1"/>
  <c r="S486" i="13"/>
  <c r="CF486" i="13" s="1"/>
  <c r="R486" i="13"/>
  <c r="CE486" i="13" s="1"/>
  <c r="Q486" i="13"/>
  <c r="CD486" i="13" s="1"/>
  <c r="P486" i="13"/>
  <c r="CC486" i="13" s="1"/>
  <c r="O486" i="13"/>
  <c r="CB486" i="13" s="1"/>
  <c r="N486" i="13"/>
  <c r="CA486" i="13" s="1"/>
  <c r="M486" i="13"/>
  <c r="BZ486" i="13" s="1"/>
  <c r="L486" i="13"/>
  <c r="BY486" i="13" s="1"/>
  <c r="K486" i="13"/>
  <c r="BX486" i="13" s="1"/>
  <c r="J486" i="13"/>
  <c r="BW486" i="13" s="1"/>
  <c r="I486" i="13"/>
  <c r="BV486" i="13" s="1"/>
  <c r="H486" i="13"/>
  <c r="BU486" i="13" s="1"/>
  <c r="G486" i="13"/>
  <c r="BT486" i="13" s="1"/>
  <c r="F486" i="13"/>
  <c r="BS486" i="13" s="1"/>
  <c r="E486" i="13"/>
  <c r="BR486" i="13" s="1"/>
  <c r="AB485" i="13"/>
  <c r="CO485" i="13" s="1"/>
  <c r="AA485" i="13"/>
  <c r="CN485" i="13" s="1"/>
  <c r="Z485" i="13"/>
  <c r="CM485" i="13" s="1"/>
  <c r="Y485" i="13"/>
  <c r="CL485" i="13" s="1"/>
  <c r="X485" i="13"/>
  <c r="CK485" i="13" s="1"/>
  <c r="W485" i="13"/>
  <c r="CJ485" i="13" s="1"/>
  <c r="V485" i="13"/>
  <c r="CI485" i="13" s="1"/>
  <c r="U485" i="13"/>
  <c r="CH485" i="13" s="1"/>
  <c r="T485" i="13"/>
  <c r="CG485" i="13" s="1"/>
  <c r="S485" i="13"/>
  <c r="CF485" i="13" s="1"/>
  <c r="R485" i="13"/>
  <c r="CE485" i="13" s="1"/>
  <c r="Q485" i="13"/>
  <c r="CD485" i="13" s="1"/>
  <c r="P485" i="13"/>
  <c r="CC485" i="13" s="1"/>
  <c r="O485" i="13"/>
  <c r="CB485" i="13" s="1"/>
  <c r="N485" i="13"/>
  <c r="CA485" i="13" s="1"/>
  <c r="M485" i="13"/>
  <c r="BZ485" i="13" s="1"/>
  <c r="L485" i="13"/>
  <c r="BY485" i="13" s="1"/>
  <c r="K485" i="13"/>
  <c r="BX485" i="13" s="1"/>
  <c r="J485" i="13"/>
  <c r="BW485" i="13" s="1"/>
  <c r="I485" i="13"/>
  <c r="BV485" i="13" s="1"/>
  <c r="H485" i="13"/>
  <c r="BU485" i="13" s="1"/>
  <c r="G485" i="13"/>
  <c r="BT485" i="13" s="1"/>
  <c r="F485" i="13"/>
  <c r="BS485" i="13" s="1"/>
  <c r="E485" i="13"/>
  <c r="BR485" i="13" s="1"/>
  <c r="AB484" i="13"/>
  <c r="CO484" i="13" s="1"/>
  <c r="AA484" i="13"/>
  <c r="CN484" i="13" s="1"/>
  <c r="Z484" i="13"/>
  <c r="CM484" i="13" s="1"/>
  <c r="Y484" i="13"/>
  <c r="CL484" i="13" s="1"/>
  <c r="X484" i="13"/>
  <c r="CK484" i="13" s="1"/>
  <c r="W484" i="13"/>
  <c r="CJ484" i="13" s="1"/>
  <c r="V484" i="13"/>
  <c r="CI484" i="13" s="1"/>
  <c r="U484" i="13"/>
  <c r="CH484" i="13" s="1"/>
  <c r="T484" i="13"/>
  <c r="CG484" i="13" s="1"/>
  <c r="S484" i="13"/>
  <c r="CF484" i="13" s="1"/>
  <c r="R484" i="13"/>
  <c r="CE484" i="13" s="1"/>
  <c r="Q484" i="13"/>
  <c r="CD484" i="13" s="1"/>
  <c r="P484" i="13"/>
  <c r="CC484" i="13" s="1"/>
  <c r="O484" i="13"/>
  <c r="CB484" i="13" s="1"/>
  <c r="N484" i="13"/>
  <c r="CA484" i="13" s="1"/>
  <c r="M484" i="13"/>
  <c r="BZ484" i="13" s="1"/>
  <c r="L484" i="13"/>
  <c r="BY484" i="13" s="1"/>
  <c r="K484" i="13"/>
  <c r="BX484" i="13" s="1"/>
  <c r="J484" i="13"/>
  <c r="BW484" i="13" s="1"/>
  <c r="I484" i="13"/>
  <c r="BV484" i="13" s="1"/>
  <c r="H484" i="13"/>
  <c r="BU484" i="13" s="1"/>
  <c r="G484" i="13"/>
  <c r="BT484" i="13" s="1"/>
  <c r="F484" i="13"/>
  <c r="BS484" i="13" s="1"/>
  <c r="E484" i="13"/>
  <c r="BR484" i="13" s="1"/>
  <c r="AB483" i="13"/>
  <c r="CO483" i="13" s="1"/>
  <c r="AA483" i="13"/>
  <c r="CN483" i="13" s="1"/>
  <c r="Z483" i="13"/>
  <c r="CM483" i="13" s="1"/>
  <c r="Y483" i="13"/>
  <c r="CL483" i="13" s="1"/>
  <c r="X483" i="13"/>
  <c r="CK483" i="13" s="1"/>
  <c r="W483" i="13"/>
  <c r="CJ483" i="13" s="1"/>
  <c r="V483" i="13"/>
  <c r="CI483" i="13" s="1"/>
  <c r="U483" i="13"/>
  <c r="CH483" i="13" s="1"/>
  <c r="T483" i="13"/>
  <c r="CG483" i="13" s="1"/>
  <c r="S483" i="13"/>
  <c r="CF483" i="13" s="1"/>
  <c r="R483" i="13"/>
  <c r="CE483" i="13" s="1"/>
  <c r="Q483" i="13"/>
  <c r="CD483" i="13" s="1"/>
  <c r="P483" i="13"/>
  <c r="CC483" i="13" s="1"/>
  <c r="O483" i="13"/>
  <c r="CB483" i="13" s="1"/>
  <c r="N483" i="13"/>
  <c r="CA483" i="13" s="1"/>
  <c r="M483" i="13"/>
  <c r="BZ483" i="13" s="1"/>
  <c r="L483" i="13"/>
  <c r="BY483" i="13" s="1"/>
  <c r="K483" i="13"/>
  <c r="BX483" i="13" s="1"/>
  <c r="J483" i="13"/>
  <c r="BW483" i="13" s="1"/>
  <c r="I483" i="13"/>
  <c r="BV483" i="13" s="1"/>
  <c r="H483" i="13"/>
  <c r="BU483" i="13" s="1"/>
  <c r="G483" i="13"/>
  <c r="BT483" i="13" s="1"/>
  <c r="F483" i="13"/>
  <c r="BS483" i="13" s="1"/>
  <c r="E483" i="13"/>
  <c r="BR483" i="13" s="1"/>
  <c r="AB482" i="13"/>
  <c r="CO482" i="13" s="1"/>
  <c r="AA482" i="13"/>
  <c r="CN482" i="13" s="1"/>
  <c r="Z482" i="13"/>
  <c r="CM482" i="13" s="1"/>
  <c r="Y482" i="13"/>
  <c r="CL482" i="13" s="1"/>
  <c r="X482" i="13"/>
  <c r="CK482" i="13" s="1"/>
  <c r="W482" i="13"/>
  <c r="CJ482" i="13" s="1"/>
  <c r="V482" i="13"/>
  <c r="CI482" i="13" s="1"/>
  <c r="U482" i="13"/>
  <c r="CH482" i="13" s="1"/>
  <c r="T482" i="13"/>
  <c r="CG482" i="13" s="1"/>
  <c r="S482" i="13"/>
  <c r="CF482" i="13" s="1"/>
  <c r="R482" i="13"/>
  <c r="CE482" i="13" s="1"/>
  <c r="Q482" i="13"/>
  <c r="CD482" i="13" s="1"/>
  <c r="P482" i="13"/>
  <c r="CC482" i="13" s="1"/>
  <c r="O482" i="13"/>
  <c r="CB482" i="13" s="1"/>
  <c r="N482" i="13"/>
  <c r="CA482" i="13" s="1"/>
  <c r="M482" i="13"/>
  <c r="BZ482" i="13" s="1"/>
  <c r="L482" i="13"/>
  <c r="BY482" i="13" s="1"/>
  <c r="K482" i="13"/>
  <c r="BX482" i="13" s="1"/>
  <c r="J482" i="13"/>
  <c r="BW482" i="13" s="1"/>
  <c r="I482" i="13"/>
  <c r="BV482" i="13" s="1"/>
  <c r="H482" i="13"/>
  <c r="BU482" i="13" s="1"/>
  <c r="G482" i="13"/>
  <c r="BT482" i="13" s="1"/>
  <c r="F482" i="13"/>
  <c r="BS482" i="13" s="1"/>
  <c r="E482" i="13"/>
  <c r="BR482" i="13" s="1"/>
  <c r="AB481" i="13"/>
  <c r="CO481" i="13" s="1"/>
  <c r="AA481" i="13"/>
  <c r="CN481" i="13" s="1"/>
  <c r="Z481" i="13"/>
  <c r="CM481" i="13" s="1"/>
  <c r="Y481" i="13"/>
  <c r="CL481" i="13" s="1"/>
  <c r="X481" i="13"/>
  <c r="CK481" i="13" s="1"/>
  <c r="W481" i="13"/>
  <c r="CJ481" i="13" s="1"/>
  <c r="V481" i="13"/>
  <c r="CI481" i="13" s="1"/>
  <c r="U481" i="13"/>
  <c r="CH481" i="13" s="1"/>
  <c r="T481" i="13"/>
  <c r="CG481" i="13" s="1"/>
  <c r="S481" i="13"/>
  <c r="CF481" i="13" s="1"/>
  <c r="R481" i="13"/>
  <c r="CE481" i="13" s="1"/>
  <c r="Q481" i="13"/>
  <c r="CD481" i="13" s="1"/>
  <c r="P481" i="13"/>
  <c r="CC481" i="13" s="1"/>
  <c r="O481" i="13"/>
  <c r="CB481" i="13" s="1"/>
  <c r="N481" i="13"/>
  <c r="CA481" i="13" s="1"/>
  <c r="M481" i="13"/>
  <c r="BZ481" i="13" s="1"/>
  <c r="L481" i="13"/>
  <c r="BY481" i="13" s="1"/>
  <c r="K481" i="13"/>
  <c r="BX481" i="13" s="1"/>
  <c r="J481" i="13"/>
  <c r="BW481" i="13" s="1"/>
  <c r="I481" i="13"/>
  <c r="BV481" i="13" s="1"/>
  <c r="H481" i="13"/>
  <c r="BU481" i="13" s="1"/>
  <c r="G481" i="13"/>
  <c r="BT481" i="13" s="1"/>
  <c r="F481" i="13"/>
  <c r="BS481" i="13" s="1"/>
  <c r="E481" i="13"/>
  <c r="BR481" i="13" s="1"/>
  <c r="AB480" i="13"/>
  <c r="CO480" i="13" s="1"/>
  <c r="AA480" i="13"/>
  <c r="CN480" i="13" s="1"/>
  <c r="Z480" i="13"/>
  <c r="CM480" i="13" s="1"/>
  <c r="Y480" i="13"/>
  <c r="CL480" i="13" s="1"/>
  <c r="X480" i="13"/>
  <c r="CK480" i="13" s="1"/>
  <c r="W480" i="13"/>
  <c r="CJ480" i="13" s="1"/>
  <c r="V480" i="13"/>
  <c r="CI480" i="13" s="1"/>
  <c r="U480" i="13"/>
  <c r="CH480" i="13" s="1"/>
  <c r="T480" i="13"/>
  <c r="CG480" i="13" s="1"/>
  <c r="S480" i="13"/>
  <c r="CF480" i="13" s="1"/>
  <c r="R480" i="13"/>
  <c r="CE480" i="13" s="1"/>
  <c r="Q480" i="13"/>
  <c r="CD480" i="13" s="1"/>
  <c r="P480" i="13"/>
  <c r="CC480" i="13" s="1"/>
  <c r="O480" i="13"/>
  <c r="CB480" i="13" s="1"/>
  <c r="N480" i="13"/>
  <c r="CA480" i="13" s="1"/>
  <c r="M480" i="13"/>
  <c r="BZ480" i="13" s="1"/>
  <c r="L480" i="13"/>
  <c r="BY480" i="13" s="1"/>
  <c r="K480" i="13"/>
  <c r="BX480" i="13" s="1"/>
  <c r="J480" i="13"/>
  <c r="BW480" i="13" s="1"/>
  <c r="I480" i="13"/>
  <c r="BV480" i="13" s="1"/>
  <c r="H480" i="13"/>
  <c r="BU480" i="13" s="1"/>
  <c r="G480" i="13"/>
  <c r="BT480" i="13" s="1"/>
  <c r="F480" i="13"/>
  <c r="BS480" i="13" s="1"/>
  <c r="E480" i="13"/>
  <c r="BR480" i="13" s="1"/>
  <c r="AB479" i="13"/>
  <c r="CO479" i="13" s="1"/>
  <c r="AA479" i="13"/>
  <c r="CN479" i="13" s="1"/>
  <c r="Z479" i="13"/>
  <c r="CM479" i="13" s="1"/>
  <c r="Y479" i="13"/>
  <c r="CL479" i="13" s="1"/>
  <c r="X479" i="13"/>
  <c r="CK479" i="13" s="1"/>
  <c r="W479" i="13"/>
  <c r="CJ479" i="13" s="1"/>
  <c r="V479" i="13"/>
  <c r="CI479" i="13" s="1"/>
  <c r="U479" i="13"/>
  <c r="CH479" i="13" s="1"/>
  <c r="T479" i="13"/>
  <c r="CG479" i="13" s="1"/>
  <c r="S479" i="13"/>
  <c r="CF479" i="13" s="1"/>
  <c r="R479" i="13"/>
  <c r="CE479" i="13" s="1"/>
  <c r="Q479" i="13"/>
  <c r="CD479" i="13" s="1"/>
  <c r="P479" i="13"/>
  <c r="CC479" i="13" s="1"/>
  <c r="O479" i="13"/>
  <c r="CB479" i="13" s="1"/>
  <c r="N479" i="13"/>
  <c r="CA479" i="13" s="1"/>
  <c r="M479" i="13"/>
  <c r="BZ479" i="13" s="1"/>
  <c r="L479" i="13"/>
  <c r="BY479" i="13" s="1"/>
  <c r="K479" i="13"/>
  <c r="BX479" i="13" s="1"/>
  <c r="J479" i="13"/>
  <c r="BW479" i="13" s="1"/>
  <c r="I479" i="13"/>
  <c r="BV479" i="13" s="1"/>
  <c r="H479" i="13"/>
  <c r="BU479" i="13" s="1"/>
  <c r="G479" i="13"/>
  <c r="BT479" i="13" s="1"/>
  <c r="F479" i="13"/>
  <c r="BS479" i="13" s="1"/>
  <c r="E479" i="13"/>
  <c r="BR479" i="13" s="1"/>
  <c r="AB478" i="13"/>
  <c r="CO478" i="13" s="1"/>
  <c r="AA478" i="13"/>
  <c r="CN478" i="13" s="1"/>
  <c r="Z478" i="13"/>
  <c r="CM478" i="13" s="1"/>
  <c r="Y478" i="13"/>
  <c r="CL478" i="13" s="1"/>
  <c r="X478" i="13"/>
  <c r="CK478" i="13" s="1"/>
  <c r="W478" i="13"/>
  <c r="CJ478" i="13" s="1"/>
  <c r="V478" i="13"/>
  <c r="CI478" i="13" s="1"/>
  <c r="U478" i="13"/>
  <c r="CH478" i="13" s="1"/>
  <c r="T478" i="13"/>
  <c r="CG478" i="13" s="1"/>
  <c r="S478" i="13"/>
  <c r="CF478" i="13" s="1"/>
  <c r="R478" i="13"/>
  <c r="CE478" i="13" s="1"/>
  <c r="Q478" i="13"/>
  <c r="CD478" i="13" s="1"/>
  <c r="P478" i="13"/>
  <c r="CC478" i="13" s="1"/>
  <c r="O478" i="13"/>
  <c r="CB478" i="13" s="1"/>
  <c r="N478" i="13"/>
  <c r="CA478" i="13" s="1"/>
  <c r="M478" i="13"/>
  <c r="BZ478" i="13" s="1"/>
  <c r="L478" i="13"/>
  <c r="BY478" i="13" s="1"/>
  <c r="K478" i="13"/>
  <c r="BX478" i="13" s="1"/>
  <c r="J478" i="13"/>
  <c r="BW478" i="13" s="1"/>
  <c r="I478" i="13"/>
  <c r="BV478" i="13" s="1"/>
  <c r="H478" i="13"/>
  <c r="BU478" i="13" s="1"/>
  <c r="G478" i="13"/>
  <c r="BT478" i="13" s="1"/>
  <c r="F478" i="13"/>
  <c r="BS478" i="13" s="1"/>
  <c r="E478" i="13"/>
  <c r="BR478" i="13" s="1"/>
  <c r="AB477" i="13"/>
  <c r="CO477" i="13" s="1"/>
  <c r="AA477" i="13"/>
  <c r="CN477" i="13" s="1"/>
  <c r="Z477" i="13"/>
  <c r="CM477" i="13" s="1"/>
  <c r="Y477" i="13"/>
  <c r="CL477" i="13" s="1"/>
  <c r="X477" i="13"/>
  <c r="CK477" i="13" s="1"/>
  <c r="W477" i="13"/>
  <c r="CJ477" i="13" s="1"/>
  <c r="V477" i="13"/>
  <c r="CI477" i="13" s="1"/>
  <c r="U477" i="13"/>
  <c r="CH477" i="13" s="1"/>
  <c r="T477" i="13"/>
  <c r="CG477" i="13" s="1"/>
  <c r="S477" i="13"/>
  <c r="CF477" i="13" s="1"/>
  <c r="R477" i="13"/>
  <c r="CE477" i="13" s="1"/>
  <c r="Q477" i="13"/>
  <c r="CD477" i="13" s="1"/>
  <c r="P477" i="13"/>
  <c r="CC477" i="13" s="1"/>
  <c r="O477" i="13"/>
  <c r="CB477" i="13" s="1"/>
  <c r="N477" i="13"/>
  <c r="CA477" i="13" s="1"/>
  <c r="M477" i="13"/>
  <c r="BZ477" i="13" s="1"/>
  <c r="L477" i="13"/>
  <c r="BY477" i="13" s="1"/>
  <c r="K477" i="13"/>
  <c r="BX477" i="13" s="1"/>
  <c r="J477" i="13"/>
  <c r="BW477" i="13" s="1"/>
  <c r="I477" i="13"/>
  <c r="BV477" i="13" s="1"/>
  <c r="H477" i="13"/>
  <c r="BU477" i="13" s="1"/>
  <c r="G477" i="13"/>
  <c r="BT477" i="13" s="1"/>
  <c r="F477" i="13"/>
  <c r="BS477" i="13" s="1"/>
  <c r="E477" i="13"/>
  <c r="BR477" i="13" s="1"/>
  <c r="AB476" i="13"/>
  <c r="CO476" i="13" s="1"/>
  <c r="AA476" i="13"/>
  <c r="CN476" i="13" s="1"/>
  <c r="Z476" i="13"/>
  <c r="CM476" i="13" s="1"/>
  <c r="Y476" i="13"/>
  <c r="CL476" i="13" s="1"/>
  <c r="X476" i="13"/>
  <c r="CK476" i="13" s="1"/>
  <c r="W476" i="13"/>
  <c r="CJ476" i="13" s="1"/>
  <c r="V476" i="13"/>
  <c r="CI476" i="13" s="1"/>
  <c r="U476" i="13"/>
  <c r="CH476" i="13" s="1"/>
  <c r="T476" i="13"/>
  <c r="CG476" i="13" s="1"/>
  <c r="S476" i="13"/>
  <c r="CF476" i="13" s="1"/>
  <c r="R476" i="13"/>
  <c r="CE476" i="13" s="1"/>
  <c r="Q476" i="13"/>
  <c r="CD476" i="13" s="1"/>
  <c r="P476" i="13"/>
  <c r="CC476" i="13" s="1"/>
  <c r="O476" i="13"/>
  <c r="CB476" i="13" s="1"/>
  <c r="N476" i="13"/>
  <c r="CA476" i="13" s="1"/>
  <c r="M476" i="13"/>
  <c r="BZ476" i="13" s="1"/>
  <c r="L476" i="13"/>
  <c r="BY476" i="13" s="1"/>
  <c r="K476" i="13"/>
  <c r="BX476" i="13" s="1"/>
  <c r="J476" i="13"/>
  <c r="BW476" i="13" s="1"/>
  <c r="I476" i="13"/>
  <c r="BV476" i="13" s="1"/>
  <c r="H476" i="13"/>
  <c r="BU476" i="13" s="1"/>
  <c r="G476" i="13"/>
  <c r="BT476" i="13" s="1"/>
  <c r="F476" i="13"/>
  <c r="BS476" i="13" s="1"/>
  <c r="E476" i="13"/>
  <c r="BR476" i="13" s="1"/>
  <c r="AB475" i="13"/>
  <c r="CO475" i="13" s="1"/>
  <c r="AA475" i="13"/>
  <c r="CN475" i="13" s="1"/>
  <c r="Z475" i="13"/>
  <c r="CM475" i="13" s="1"/>
  <c r="Y475" i="13"/>
  <c r="CL475" i="13" s="1"/>
  <c r="X475" i="13"/>
  <c r="CK475" i="13" s="1"/>
  <c r="W475" i="13"/>
  <c r="CJ475" i="13" s="1"/>
  <c r="V475" i="13"/>
  <c r="CI475" i="13" s="1"/>
  <c r="U475" i="13"/>
  <c r="CH475" i="13" s="1"/>
  <c r="T475" i="13"/>
  <c r="CG475" i="13" s="1"/>
  <c r="S475" i="13"/>
  <c r="CF475" i="13" s="1"/>
  <c r="R475" i="13"/>
  <c r="CE475" i="13" s="1"/>
  <c r="Q475" i="13"/>
  <c r="CD475" i="13" s="1"/>
  <c r="P475" i="13"/>
  <c r="CC475" i="13" s="1"/>
  <c r="O475" i="13"/>
  <c r="CB475" i="13" s="1"/>
  <c r="N475" i="13"/>
  <c r="CA475" i="13" s="1"/>
  <c r="M475" i="13"/>
  <c r="BZ475" i="13" s="1"/>
  <c r="L475" i="13"/>
  <c r="BY475" i="13" s="1"/>
  <c r="K475" i="13"/>
  <c r="BX475" i="13" s="1"/>
  <c r="J475" i="13"/>
  <c r="BW475" i="13" s="1"/>
  <c r="I475" i="13"/>
  <c r="BV475" i="13" s="1"/>
  <c r="H475" i="13"/>
  <c r="BU475" i="13" s="1"/>
  <c r="G475" i="13"/>
  <c r="BT475" i="13" s="1"/>
  <c r="F475" i="13"/>
  <c r="BS475" i="13" s="1"/>
  <c r="E475" i="13"/>
  <c r="BR475" i="13" s="1"/>
  <c r="AB474" i="13"/>
  <c r="CO474" i="13" s="1"/>
  <c r="AA474" i="13"/>
  <c r="CN474" i="13" s="1"/>
  <c r="Z474" i="13"/>
  <c r="CM474" i="13" s="1"/>
  <c r="Y474" i="13"/>
  <c r="CL474" i="13" s="1"/>
  <c r="X474" i="13"/>
  <c r="CK474" i="13" s="1"/>
  <c r="W474" i="13"/>
  <c r="CJ474" i="13" s="1"/>
  <c r="V474" i="13"/>
  <c r="CI474" i="13" s="1"/>
  <c r="U474" i="13"/>
  <c r="CH474" i="13" s="1"/>
  <c r="T474" i="13"/>
  <c r="CG474" i="13" s="1"/>
  <c r="S474" i="13"/>
  <c r="CF474" i="13" s="1"/>
  <c r="R474" i="13"/>
  <c r="CE474" i="13" s="1"/>
  <c r="Q474" i="13"/>
  <c r="CD474" i="13" s="1"/>
  <c r="P474" i="13"/>
  <c r="CC474" i="13" s="1"/>
  <c r="O474" i="13"/>
  <c r="CB474" i="13" s="1"/>
  <c r="N474" i="13"/>
  <c r="CA474" i="13" s="1"/>
  <c r="M474" i="13"/>
  <c r="BZ474" i="13" s="1"/>
  <c r="L474" i="13"/>
  <c r="BY474" i="13" s="1"/>
  <c r="K474" i="13"/>
  <c r="BX474" i="13" s="1"/>
  <c r="J474" i="13"/>
  <c r="BW474" i="13" s="1"/>
  <c r="I474" i="13"/>
  <c r="BV474" i="13" s="1"/>
  <c r="H474" i="13"/>
  <c r="BU474" i="13" s="1"/>
  <c r="G474" i="13"/>
  <c r="BT474" i="13" s="1"/>
  <c r="F474" i="13"/>
  <c r="BS474" i="13" s="1"/>
  <c r="E474" i="13"/>
  <c r="BR474" i="13" s="1"/>
  <c r="AB473" i="13"/>
  <c r="CO473" i="13" s="1"/>
  <c r="AA473" i="13"/>
  <c r="CN473" i="13" s="1"/>
  <c r="Z473" i="13"/>
  <c r="CM473" i="13" s="1"/>
  <c r="Y473" i="13"/>
  <c r="CL473" i="13" s="1"/>
  <c r="X473" i="13"/>
  <c r="CK473" i="13" s="1"/>
  <c r="W473" i="13"/>
  <c r="CJ473" i="13" s="1"/>
  <c r="V473" i="13"/>
  <c r="CI473" i="13" s="1"/>
  <c r="U473" i="13"/>
  <c r="CH473" i="13" s="1"/>
  <c r="T473" i="13"/>
  <c r="CG473" i="13" s="1"/>
  <c r="S473" i="13"/>
  <c r="CF473" i="13" s="1"/>
  <c r="R473" i="13"/>
  <c r="CE473" i="13" s="1"/>
  <c r="Q473" i="13"/>
  <c r="CD473" i="13" s="1"/>
  <c r="P473" i="13"/>
  <c r="CC473" i="13" s="1"/>
  <c r="O473" i="13"/>
  <c r="CB473" i="13" s="1"/>
  <c r="N473" i="13"/>
  <c r="CA473" i="13" s="1"/>
  <c r="M473" i="13"/>
  <c r="BZ473" i="13" s="1"/>
  <c r="L473" i="13"/>
  <c r="BY473" i="13" s="1"/>
  <c r="K473" i="13"/>
  <c r="BX473" i="13" s="1"/>
  <c r="J473" i="13"/>
  <c r="BW473" i="13" s="1"/>
  <c r="I473" i="13"/>
  <c r="BV473" i="13" s="1"/>
  <c r="H473" i="13"/>
  <c r="BU473" i="13" s="1"/>
  <c r="G473" i="13"/>
  <c r="BT473" i="13" s="1"/>
  <c r="F473" i="13"/>
  <c r="BS473" i="13" s="1"/>
  <c r="E473" i="13"/>
  <c r="BR473" i="13" s="1"/>
  <c r="AB472" i="13"/>
  <c r="CO472" i="13" s="1"/>
  <c r="AA472" i="13"/>
  <c r="CN472" i="13" s="1"/>
  <c r="Z472" i="13"/>
  <c r="CM472" i="13" s="1"/>
  <c r="Y472" i="13"/>
  <c r="CL472" i="13" s="1"/>
  <c r="X472" i="13"/>
  <c r="CK472" i="13" s="1"/>
  <c r="W472" i="13"/>
  <c r="CJ472" i="13" s="1"/>
  <c r="V472" i="13"/>
  <c r="CI472" i="13" s="1"/>
  <c r="U472" i="13"/>
  <c r="CH472" i="13" s="1"/>
  <c r="T472" i="13"/>
  <c r="CG472" i="13" s="1"/>
  <c r="S472" i="13"/>
  <c r="CF472" i="13" s="1"/>
  <c r="R472" i="13"/>
  <c r="CE472" i="13" s="1"/>
  <c r="Q472" i="13"/>
  <c r="CD472" i="13" s="1"/>
  <c r="P472" i="13"/>
  <c r="CC472" i="13" s="1"/>
  <c r="O472" i="13"/>
  <c r="CB472" i="13" s="1"/>
  <c r="N472" i="13"/>
  <c r="CA472" i="13" s="1"/>
  <c r="M472" i="13"/>
  <c r="BZ472" i="13" s="1"/>
  <c r="L472" i="13"/>
  <c r="BY472" i="13" s="1"/>
  <c r="K472" i="13"/>
  <c r="BX472" i="13" s="1"/>
  <c r="J472" i="13"/>
  <c r="BW472" i="13" s="1"/>
  <c r="I472" i="13"/>
  <c r="BV472" i="13" s="1"/>
  <c r="H472" i="13"/>
  <c r="BU472" i="13" s="1"/>
  <c r="G472" i="13"/>
  <c r="BT472" i="13" s="1"/>
  <c r="F472" i="13"/>
  <c r="BS472" i="13" s="1"/>
  <c r="E472" i="13"/>
  <c r="BR472" i="13" s="1"/>
  <c r="AB471" i="13"/>
  <c r="CO471" i="13" s="1"/>
  <c r="AA471" i="13"/>
  <c r="CN471" i="13" s="1"/>
  <c r="Z471" i="13"/>
  <c r="CM471" i="13" s="1"/>
  <c r="Y471" i="13"/>
  <c r="CL471" i="13" s="1"/>
  <c r="X471" i="13"/>
  <c r="CK471" i="13" s="1"/>
  <c r="W471" i="13"/>
  <c r="CJ471" i="13" s="1"/>
  <c r="V471" i="13"/>
  <c r="CI471" i="13" s="1"/>
  <c r="U471" i="13"/>
  <c r="CH471" i="13" s="1"/>
  <c r="T471" i="13"/>
  <c r="CG471" i="13" s="1"/>
  <c r="S471" i="13"/>
  <c r="CF471" i="13" s="1"/>
  <c r="R471" i="13"/>
  <c r="CE471" i="13" s="1"/>
  <c r="Q471" i="13"/>
  <c r="CD471" i="13" s="1"/>
  <c r="P471" i="13"/>
  <c r="CC471" i="13" s="1"/>
  <c r="O471" i="13"/>
  <c r="CB471" i="13" s="1"/>
  <c r="N471" i="13"/>
  <c r="CA471" i="13" s="1"/>
  <c r="M471" i="13"/>
  <c r="BZ471" i="13" s="1"/>
  <c r="L471" i="13"/>
  <c r="BY471" i="13" s="1"/>
  <c r="K471" i="13"/>
  <c r="BX471" i="13" s="1"/>
  <c r="J471" i="13"/>
  <c r="BW471" i="13" s="1"/>
  <c r="I471" i="13"/>
  <c r="BV471" i="13" s="1"/>
  <c r="H471" i="13"/>
  <c r="BU471" i="13" s="1"/>
  <c r="G471" i="13"/>
  <c r="BT471" i="13" s="1"/>
  <c r="F471" i="13"/>
  <c r="BS471" i="13" s="1"/>
  <c r="E471" i="13"/>
  <c r="BR471" i="13" s="1"/>
  <c r="AB470" i="13"/>
  <c r="CO470" i="13" s="1"/>
  <c r="AA470" i="13"/>
  <c r="CN470" i="13" s="1"/>
  <c r="Z470" i="13"/>
  <c r="CM470" i="13" s="1"/>
  <c r="Y470" i="13"/>
  <c r="CL470" i="13" s="1"/>
  <c r="X470" i="13"/>
  <c r="CK470" i="13" s="1"/>
  <c r="W470" i="13"/>
  <c r="CJ470" i="13" s="1"/>
  <c r="V470" i="13"/>
  <c r="CI470" i="13" s="1"/>
  <c r="U470" i="13"/>
  <c r="CH470" i="13" s="1"/>
  <c r="T470" i="13"/>
  <c r="CG470" i="13" s="1"/>
  <c r="S470" i="13"/>
  <c r="CF470" i="13" s="1"/>
  <c r="R470" i="13"/>
  <c r="CE470" i="13" s="1"/>
  <c r="Q470" i="13"/>
  <c r="CD470" i="13" s="1"/>
  <c r="P470" i="13"/>
  <c r="CC470" i="13" s="1"/>
  <c r="O470" i="13"/>
  <c r="CB470" i="13" s="1"/>
  <c r="N470" i="13"/>
  <c r="CA470" i="13" s="1"/>
  <c r="M470" i="13"/>
  <c r="BZ470" i="13" s="1"/>
  <c r="L470" i="13"/>
  <c r="BY470" i="13" s="1"/>
  <c r="K470" i="13"/>
  <c r="BX470" i="13" s="1"/>
  <c r="J470" i="13"/>
  <c r="BW470" i="13" s="1"/>
  <c r="I470" i="13"/>
  <c r="BV470" i="13" s="1"/>
  <c r="H470" i="13"/>
  <c r="BU470" i="13" s="1"/>
  <c r="G470" i="13"/>
  <c r="BT470" i="13" s="1"/>
  <c r="F470" i="13"/>
  <c r="BS470" i="13" s="1"/>
  <c r="E470" i="13"/>
  <c r="BR470" i="13" s="1"/>
  <c r="AB469" i="13"/>
  <c r="CO469" i="13" s="1"/>
  <c r="AA469" i="13"/>
  <c r="CN469" i="13" s="1"/>
  <c r="Z469" i="13"/>
  <c r="CM469" i="13" s="1"/>
  <c r="Y469" i="13"/>
  <c r="CL469" i="13" s="1"/>
  <c r="X469" i="13"/>
  <c r="CK469" i="13" s="1"/>
  <c r="W469" i="13"/>
  <c r="CJ469" i="13" s="1"/>
  <c r="V469" i="13"/>
  <c r="CI469" i="13" s="1"/>
  <c r="U469" i="13"/>
  <c r="CH469" i="13" s="1"/>
  <c r="T469" i="13"/>
  <c r="CG469" i="13" s="1"/>
  <c r="S469" i="13"/>
  <c r="CF469" i="13" s="1"/>
  <c r="R469" i="13"/>
  <c r="CE469" i="13" s="1"/>
  <c r="Q469" i="13"/>
  <c r="CD469" i="13" s="1"/>
  <c r="P469" i="13"/>
  <c r="CC469" i="13" s="1"/>
  <c r="O469" i="13"/>
  <c r="CB469" i="13" s="1"/>
  <c r="N469" i="13"/>
  <c r="CA469" i="13" s="1"/>
  <c r="M469" i="13"/>
  <c r="BZ469" i="13" s="1"/>
  <c r="L469" i="13"/>
  <c r="BY469" i="13" s="1"/>
  <c r="K469" i="13"/>
  <c r="BX469" i="13" s="1"/>
  <c r="J469" i="13"/>
  <c r="BW469" i="13" s="1"/>
  <c r="I469" i="13"/>
  <c r="BV469" i="13" s="1"/>
  <c r="H469" i="13"/>
  <c r="BU469" i="13" s="1"/>
  <c r="G469" i="13"/>
  <c r="BT469" i="13" s="1"/>
  <c r="F469" i="13"/>
  <c r="BS469" i="13" s="1"/>
  <c r="E469" i="13"/>
  <c r="BR469" i="13" s="1"/>
  <c r="AB468" i="13"/>
  <c r="CO468" i="13" s="1"/>
  <c r="AA468" i="13"/>
  <c r="CN468" i="13" s="1"/>
  <c r="Z468" i="13"/>
  <c r="CM468" i="13" s="1"/>
  <c r="Y468" i="13"/>
  <c r="CL468" i="13" s="1"/>
  <c r="X468" i="13"/>
  <c r="CK468" i="13" s="1"/>
  <c r="W468" i="13"/>
  <c r="CJ468" i="13" s="1"/>
  <c r="V468" i="13"/>
  <c r="CI468" i="13" s="1"/>
  <c r="U468" i="13"/>
  <c r="CH468" i="13" s="1"/>
  <c r="T468" i="13"/>
  <c r="CG468" i="13" s="1"/>
  <c r="S468" i="13"/>
  <c r="CF468" i="13" s="1"/>
  <c r="R468" i="13"/>
  <c r="CE468" i="13" s="1"/>
  <c r="Q468" i="13"/>
  <c r="CD468" i="13" s="1"/>
  <c r="P468" i="13"/>
  <c r="CC468" i="13" s="1"/>
  <c r="O468" i="13"/>
  <c r="CB468" i="13" s="1"/>
  <c r="N468" i="13"/>
  <c r="CA468" i="13" s="1"/>
  <c r="M468" i="13"/>
  <c r="BZ468" i="13" s="1"/>
  <c r="L468" i="13"/>
  <c r="BY468" i="13" s="1"/>
  <c r="K468" i="13"/>
  <c r="BX468" i="13" s="1"/>
  <c r="J468" i="13"/>
  <c r="BW468" i="13" s="1"/>
  <c r="I468" i="13"/>
  <c r="BV468" i="13" s="1"/>
  <c r="H468" i="13"/>
  <c r="BU468" i="13" s="1"/>
  <c r="G468" i="13"/>
  <c r="BT468" i="13" s="1"/>
  <c r="F468" i="13"/>
  <c r="BS468" i="13" s="1"/>
  <c r="E468" i="13"/>
  <c r="BR468" i="13" s="1"/>
  <c r="AB467" i="13"/>
  <c r="CO467" i="13" s="1"/>
  <c r="AA467" i="13"/>
  <c r="CN467" i="13" s="1"/>
  <c r="Z467" i="13"/>
  <c r="CM467" i="13" s="1"/>
  <c r="Y467" i="13"/>
  <c r="CL467" i="13" s="1"/>
  <c r="X467" i="13"/>
  <c r="CK467" i="13" s="1"/>
  <c r="W467" i="13"/>
  <c r="CJ467" i="13" s="1"/>
  <c r="V467" i="13"/>
  <c r="CI467" i="13" s="1"/>
  <c r="U467" i="13"/>
  <c r="CH467" i="13" s="1"/>
  <c r="T467" i="13"/>
  <c r="CG467" i="13" s="1"/>
  <c r="S467" i="13"/>
  <c r="CF467" i="13" s="1"/>
  <c r="R467" i="13"/>
  <c r="CE467" i="13" s="1"/>
  <c r="Q467" i="13"/>
  <c r="CD467" i="13" s="1"/>
  <c r="P467" i="13"/>
  <c r="CC467" i="13" s="1"/>
  <c r="O467" i="13"/>
  <c r="CB467" i="13" s="1"/>
  <c r="N467" i="13"/>
  <c r="CA467" i="13" s="1"/>
  <c r="M467" i="13"/>
  <c r="BZ467" i="13" s="1"/>
  <c r="L467" i="13"/>
  <c r="BY467" i="13" s="1"/>
  <c r="K467" i="13"/>
  <c r="BX467" i="13" s="1"/>
  <c r="J467" i="13"/>
  <c r="BW467" i="13" s="1"/>
  <c r="I467" i="13"/>
  <c r="BV467" i="13" s="1"/>
  <c r="H467" i="13"/>
  <c r="BU467" i="13" s="1"/>
  <c r="G467" i="13"/>
  <c r="BT467" i="13" s="1"/>
  <c r="F467" i="13"/>
  <c r="BS467" i="13" s="1"/>
  <c r="E467" i="13"/>
  <c r="BR467" i="13" s="1"/>
  <c r="AB466" i="13"/>
  <c r="CO466" i="13" s="1"/>
  <c r="AA466" i="13"/>
  <c r="CN466" i="13" s="1"/>
  <c r="Z466" i="13"/>
  <c r="CM466" i="13" s="1"/>
  <c r="Y466" i="13"/>
  <c r="CL466" i="13" s="1"/>
  <c r="X466" i="13"/>
  <c r="CK466" i="13" s="1"/>
  <c r="W466" i="13"/>
  <c r="CJ466" i="13" s="1"/>
  <c r="V466" i="13"/>
  <c r="CI466" i="13" s="1"/>
  <c r="U466" i="13"/>
  <c r="CH466" i="13" s="1"/>
  <c r="T466" i="13"/>
  <c r="CG466" i="13" s="1"/>
  <c r="S466" i="13"/>
  <c r="CF466" i="13" s="1"/>
  <c r="R466" i="13"/>
  <c r="CE466" i="13" s="1"/>
  <c r="Q466" i="13"/>
  <c r="CD466" i="13" s="1"/>
  <c r="P466" i="13"/>
  <c r="CC466" i="13" s="1"/>
  <c r="O466" i="13"/>
  <c r="CB466" i="13" s="1"/>
  <c r="N466" i="13"/>
  <c r="CA466" i="13" s="1"/>
  <c r="M466" i="13"/>
  <c r="BZ466" i="13" s="1"/>
  <c r="L466" i="13"/>
  <c r="BY466" i="13" s="1"/>
  <c r="K466" i="13"/>
  <c r="BX466" i="13" s="1"/>
  <c r="J466" i="13"/>
  <c r="BW466" i="13" s="1"/>
  <c r="I466" i="13"/>
  <c r="BV466" i="13" s="1"/>
  <c r="H466" i="13"/>
  <c r="BU466" i="13" s="1"/>
  <c r="G466" i="13"/>
  <c r="BT466" i="13" s="1"/>
  <c r="F466" i="13"/>
  <c r="BS466" i="13" s="1"/>
  <c r="E466" i="13"/>
  <c r="BR466" i="13" s="1"/>
  <c r="AB465" i="13"/>
  <c r="CO465" i="13" s="1"/>
  <c r="AA465" i="13"/>
  <c r="CN465" i="13" s="1"/>
  <c r="Z465" i="13"/>
  <c r="CM465" i="13" s="1"/>
  <c r="Y465" i="13"/>
  <c r="CL465" i="13" s="1"/>
  <c r="X465" i="13"/>
  <c r="CK465" i="13" s="1"/>
  <c r="W465" i="13"/>
  <c r="CJ465" i="13" s="1"/>
  <c r="V465" i="13"/>
  <c r="CI465" i="13" s="1"/>
  <c r="U465" i="13"/>
  <c r="CH465" i="13" s="1"/>
  <c r="T465" i="13"/>
  <c r="CG465" i="13" s="1"/>
  <c r="S465" i="13"/>
  <c r="CF465" i="13" s="1"/>
  <c r="R465" i="13"/>
  <c r="CE465" i="13" s="1"/>
  <c r="Q465" i="13"/>
  <c r="CD465" i="13" s="1"/>
  <c r="P465" i="13"/>
  <c r="CC465" i="13" s="1"/>
  <c r="O465" i="13"/>
  <c r="CB465" i="13" s="1"/>
  <c r="N465" i="13"/>
  <c r="CA465" i="13" s="1"/>
  <c r="M465" i="13"/>
  <c r="BZ465" i="13" s="1"/>
  <c r="L465" i="13"/>
  <c r="BY465" i="13" s="1"/>
  <c r="K465" i="13"/>
  <c r="BX465" i="13" s="1"/>
  <c r="J465" i="13"/>
  <c r="BW465" i="13" s="1"/>
  <c r="I465" i="13"/>
  <c r="BV465" i="13" s="1"/>
  <c r="H465" i="13"/>
  <c r="BU465" i="13" s="1"/>
  <c r="G465" i="13"/>
  <c r="BT465" i="13" s="1"/>
  <c r="F465" i="13"/>
  <c r="BS465" i="13" s="1"/>
  <c r="E465" i="13"/>
  <c r="BR465" i="13" s="1"/>
  <c r="AB464" i="13"/>
  <c r="CO464" i="13" s="1"/>
  <c r="AA464" i="13"/>
  <c r="CN464" i="13" s="1"/>
  <c r="Z464" i="13"/>
  <c r="CM464" i="13" s="1"/>
  <c r="Y464" i="13"/>
  <c r="CL464" i="13" s="1"/>
  <c r="X464" i="13"/>
  <c r="CK464" i="13" s="1"/>
  <c r="W464" i="13"/>
  <c r="CJ464" i="13" s="1"/>
  <c r="V464" i="13"/>
  <c r="CI464" i="13" s="1"/>
  <c r="U464" i="13"/>
  <c r="CH464" i="13" s="1"/>
  <c r="T464" i="13"/>
  <c r="CG464" i="13" s="1"/>
  <c r="S464" i="13"/>
  <c r="CF464" i="13" s="1"/>
  <c r="R464" i="13"/>
  <c r="CE464" i="13" s="1"/>
  <c r="Q464" i="13"/>
  <c r="CD464" i="13" s="1"/>
  <c r="P464" i="13"/>
  <c r="CC464" i="13" s="1"/>
  <c r="O464" i="13"/>
  <c r="CB464" i="13" s="1"/>
  <c r="N464" i="13"/>
  <c r="CA464" i="13" s="1"/>
  <c r="M464" i="13"/>
  <c r="BZ464" i="13" s="1"/>
  <c r="L464" i="13"/>
  <c r="BY464" i="13" s="1"/>
  <c r="K464" i="13"/>
  <c r="BX464" i="13" s="1"/>
  <c r="J464" i="13"/>
  <c r="BW464" i="13" s="1"/>
  <c r="I464" i="13"/>
  <c r="BV464" i="13" s="1"/>
  <c r="H464" i="13"/>
  <c r="BU464" i="13" s="1"/>
  <c r="G464" i="13"/>
  <c r="BT464" i="13" s="1"/>
  <c r="F464" i="13"/>
  <c r="BS464" i="13" s="1"/>
  <c r="E464" i="13"/>
  <c r="BR464" i="13" s="1"/>
  <c r="AB463" i="13"/>
  <c r="CO463" i="13" s="1"/>
  <c r="AA463" i="13"/>
  <c r="CN463" i="13" s="1"/>
  <c r="Z463" i="13"/>
  <c r="CM463" i="13" s="1"/>
  <c r="Y463" i="13"/>
  <c r="CL463" i="13" s="1"/>
  <c r="X463" i="13"/>
  <c r="CK463" i="13" s="1"/>
  <c r="W463" i="13"/>
  <c r="CJ463" i="13" s="1"/>
  <c r="V463" i="13"/>
  <c r="CI463" i="13" s="1"/>
  <c r="U463" i="13"/>
  <c r="CH463" i="13" s="1"/>
  <c r="T463" i="13"/>
  <c r="CG463" i="13" s="1"/>
  <c r="S463" i="13"/>
  <c r="CF463" i="13" s="1"/>
  <c r="R463" i="13"/>
  <c r="CE463" i="13" s="1"/>
  <c r="Q463" i="13"/>
  <c r="CD463" i="13" s="1"/>
  <c r="P463" i="13"/>
  <c r="CC463" i="13" s="1"/>
  <c r="O463" i="13"/>
  <c r="CB463" i="13" s="1"/>
  <c r="N463" i="13"/>
  <c r="CA463" i="13" s="1"/>
  <c r="M463" i="13"/>
  <c r="BZ463" i="13" s="1"/>
  <c r="L463" i="13"/>
  <c r="BY463" i="13" s="1"/>
  <c r="K463" i="13"/>
  <c r="BX463" i="13" s="1"/>
  <c r="J463" i="13"/>
  <c r="BW463" i="13" s="1"/>
  <c r="I463" i="13"/>
  <c r="BV463" i="13" s="1"/>
  <c r="H463" i="13"/>
  <c r="BU463" i="13" s="1"/>
  <c r="G463" i="13"/>
  <c r="BT463" i="13" s="1"/>
  <c r="F463" i="13"/>
  <c r="BS463" i="13" s="1"/>
  <c r="E463" i="13"/>
  <c r="BR463" i="13" s="1"/>
  <c r="AB462" i="13"/>
  <c r="CO462" i="13" s="1"/>
  <c r="AA462" i="13"/>
  <c r="CN462" i="13" s="1"/>
  <c r="Z462" i="13"/>
  <c r="CM462" i="13" s="1"/>
  <c r="Y462" i="13"/>
  <c r="CL462" i="13" s="1"/>
  <c r="X462" i="13"/>
  <c r="CK462" i="13" s="1"/>
  <c r="W462" i="13"/>
  <c r="CJ462" i="13" s="1"/>
  <c r="V462" i="13"/>
  <c r="CI462" i="13" s="1"/>
  <c r="U462" i="13"/>
  <c r="CH462" i="13" s="1"/>
  <c r="T462" i="13"/>
  <c r="CG462" i="13" s="1"/>
  <c r="S462" i="13"/>
  <c r="CF462" i="13" s="1"/>
  <c r="R462" i="13"/>
  <c r="CE462" i="13" s="1"/>
  <c r="Q462" i="13"/>
  <c r="CD462" i="13" s="1"/>
  <c r="P462" i="13"/>
  <c r="CC462" i="13" s="1"/>
  <c r="O462" i="13"/>
  <c r="CB462" i="13" s="1"/>
  <c r="N462" i="13"/>
  <c r="CA462" i="13" s="1"/>
  <c r="M462" i="13"/>
  <c r="BZ462" i="13" s="1"/>
  <c r="L462" i="13"/>
  <c r="BY462" i="13" s="1"/>
  <c r="K462" i="13"/>
  <c r="BX462" i="13" s="1"/>
  <c r="J462" i="13"/>
  <c r="BW462" i="13" s="1"/>
  <c r="I462" i="13"/>
  <c r="BV462" i="13" s="1"/>
  <c r="H462" i="13"/>
  <c r="BU462" i="13" s="1"/>
  <c r="G462" i="13"/>
  <c r="BT462" i="13" s="1"/>
  <c r="F462" i="13"/>
  <c r="BS462" i="13" s="1"/>
  <c r="E462" i="13"/>
  <c r="BR462" i="13" s="1"/>
  <c r="AB461" i="13"/>
  <c r="CO461" i="13" s="1"/>
  <c r="AA461" i="13"/>
  <c r="CN461" i="13" s="1"/>
  <c r="Z461" i="13"/>
  <c r="CM461" i="13" s="1"/>
  <c r="Y461" i="13"/>
  <c r="CL461" i="13" s="1"/>
  <c r="X461" i="13"/>
  <c r="CK461" i="13" s="1"/>
  <c r="W461" i="13"/>
  <c r="CJ461" i="13" s="1"/>
  <c r="V461" i="13"/>
  <c r="CI461" i="13" s="1"/>
  <c r="U461" i="13"/>
  <c r="CH461" i="13" s="1"/>
  <c r="T461" i="13"/>
  <c r="CG461" i="13" s="1"/>
  <c r="S461" i="13"/>
  <c r="CF461" i="13" s="1"/>
  <c r="R461" i="13"/>
  <c r="CE461" i="13" s="1"/>
  <c r="Q461" i="13"/>
  <c r="CD461" i="13" s="1"/>
  <c r="P461" i="13"/>
  <c r="CC461" i="13" s="1"/>
  <c r="O461" i="13"/>
  <c r="CB461" i="13" s="1"/>
  <c r="N461" i="13"/>
  <c r="CA461" i="13" s="1"/>
  <c r="M461" i="13"/>
  <c r="BZ461" i="13" s="1"/>
  <c r="L461" i="13"/>
  <c r="BY461" i="13" s="1"/>
  <c r="K461" i="13"/>
  <c r="BX461" i="13" s="1"/>
  <c r="J461" i="13"/>
  <c r="BW461" i="13" s="1"/>
  <c r="I461" i="13"/>
  <c r="BV461" i="13" s="1"/>
  <c r="H461" i="13"/>
  <c r="BU461" i="13" s="1"/>
  <c r="G461" i="13"/>
  <c r="BT461" i="13" s="1"/>
  <c r="F461" i="13"/>
  <c r="BS461" i="13" s="1"/>
  <c r="E461" i="13"/>
  <c r="BR461" i="13" s="1"/>
  <c r="AB460" i="13"/>
  <c r="CO460" i="13" s="1"/>
  <c r="AA460" i="13"/>
  <c r="CN460" i="13" s="1"/>
  <c r="Z460" i="13"/>
  <c r="CM460" i="13" s="1"/>
  <c r="Y460" i="13"/>
  <c r="CL460" i="13" s="1"/>
  <c r="X460" i="13"/>
  <c r="CK460" i="13" s="1"/>
  <c r="W460" i="13"/>
  <c r="CJ460" i="13" s="1"/>
  <c r="V460" i="13"/>
  <c r="CI460" i="13" s="1"/>
  <c r="U460" i="13"/>
  <c r="CH460" i="13" s="1"/>
  <c r="T460" i="13"/>
  <c r="CG460" i="13" s="1"/>
  <c r="S460" i="13"/>
  <c r="CF460" i="13" s="1"/>
  <c r="R460" i="13"/>
  <c r="CE460" i="13" s="1"/>
  <c r="Q460" i="13"/>
  <c r="CD460" i="13" s="1"/>
  <c r="P460" i="13"/>
  <c r="CC460" i="13" s="1"/>
  <c r="O460" i="13"/>
  <c r="CB460" i="13" s="1"/>
  <c r="N460" i="13"/>
  <c r="CA460" i="13" s="1"/>
  <c r="M460" i="13"/>
  <c r="BZ460" i="13" s="1"/>
  <c r="L460" i="13"/>
  <c r="BY460" i="13" s="1"/>
  <c r="K460" i="13"/>
  <c r="BX460" i="13" s="1"/>
  <c r="J460" i="13"/>
  <c r="BW460" i="13" s="1"/>
  <c r="I460" i="13"/>
  <c r="BV460" i="13" s="1"/>
  <c r="H460" i="13"/>
  <c r="BU460" i="13" s="1"/>
  <c r="G460" i="13"/>
  <c r="BT460" i="13" s="1"/>
  <c r="F460" i="13"/>
  <c r="BS460" i="13" s="1"/>
  <c r="E460" i="13"/>
  <c r="BR460" i="13" s="1"/>
  <c r="AB459" i="13"/>
  <c r="CO459" i="13" s="1"/>
  <c r="AA459" i="13"/>
  <c r="CN459" i="13" s="1"/>
  <c r="Z459" i="13"/>
  <c r="CM459" i="13" s="1"/>
  <c r="Y459" i="13"/>
  <c r="CL459" i="13" s="1"/>
  <c r="X459" i="13"/>
  <c r="CK459" i="13" s="1"/>
  <c r="W459" i="13"/>
  <c r="CJ459" i="13" s="1"/>
  <c r="V459" i="13"/>
  <c r="CI459" i="13" s="1"/>
  <c r="U459" i="13"/>
  <c r="CH459" i="13" s="1"/>
  <c r="T459" i="13"/>
  <c r="CG459" i="13" s="1"/>
  <c r="S459" i="13"/>
  <c r="CF459" i="13" s="1"/>
  <c r="R459" i="13"/>
  <c r="CE459" i="13" s="1"/>
  <c r="Q459" i="13"/>
  <c r="CD459" i="13" s="1"/>
  <c r="P459" i="13"/>
  <c r="CC459" i="13" s="1"/>
  <c r="O459" i="13"/>
  <c r="CB459" i="13" s="1"/>
  <c r="N459" i="13"/>
  <c r="CA459" i="13" s="1"/>
  <c r="M459" i="13"/>
  <c r="BZ459" i="13" s="1"/>
  <c r="L459" i="13"/>
  <c r="BY459" i="13" s="1"/>
  <c r="K459" i="13"/>
  <c r="BX459" i="13" s="1"/>
  <c r="J459" i="13"/>
  <c r="BW459" i="13" s="1"/>
  <c r="I459" i="13"/>
  <c r="BV459" i="13" s="1"/>
  <c r="H459" i="13"/>
  <c r="BU459" i="13" s="1"/>
  <c r="G459" i="13"/>
  <c r="BT459" i="13" s="1"/>
  <c r="F459" i="13"/>
  <c r="BS459" i="13" s="1"/>
  <c r="E459" i="13"/>
  <c r="BR459" i="13" s="1"/>
  <c r="AB458" i="13"/>
  <c r="CO458" i="13" s="1"/>
  <c r="AA458" i="13"/>
  <c r="CN458" i="13" s="1"/>
  <c r="Z458" i="13"/>
  <c r="CM458" i="13" s="1"/>
  <c r="Y458" i="13"/>
  <c r="CL458" i="13" s="1"/>
  <c r="X458" i="13"/>
  <c r="CK458" i="13" s="1"/>
  <c r="W458" i="13"/>
  <c r="CJ458" i="13" s="1"/>
  <c r="V458" i="13"/>
  <c r="CI458" i="13" s="1"/>
  <c r="U458" i="13"/>
  <c r="CH458" i="13" s="1"/>
  <c r="T458" i="13"/>
  <c r="CG458" i="13" s="1"/>
  <c r="S458" i="13"/>
  <c r="CF458" i="13" s="1"/>
  <c r="R458" i="13"/>
  <c r="CE458" i="13" s="1"/>
  <c r="Q458" i="13"/>
  <c r="CD458" i="13" s="1"/>
  <c r="P458" i="13"/>
  <c r="CC458" i="13" s="1"/>
  <c r="O458" i="13"/>
  <c r="CB458" i="13" s="1"/>
  <c r="N458" i="13"/>
  <c r="CA458" i="13" s="1"/>
  <c r="M458" i="13"/>
  <c r="BZ458" i="13" s="1"/>
  <c r="L458" i="13"/>
  <c r="BY458" i="13" s="1"/>
  <c r="K458" i="13"/>
  <c r="BX458" i="13" s="1"/>
  <c r="J458" i="13"/>
  <c r="BW458" i="13" s="1"/>
  <c r="I458" i="13"/>
  <c r="BV458" i="13" s="1"/>
  <c r="H458" i="13"/>
  <c r="BU458" i="13" s="1"/>
  <c r="G458" i="13"/>
  <c r="BT458" i="13" s="1"/>
  <c r="F458" i="13"/>
  <c r="BS458" i="13" s="1"/>
  <c r="E458" i="13"/>
  <c r="BR458" i="13" s="1"/>
  <c r="AB457" i="13"/>
  <c r="CO457" i="13" s="1"/>
  <c r="AA457" i="13"/>
  <c r="CN457" i="13" s="1"/>
  <c r="Z457" i="13"/>
  <c r="CM457" i="13" s="1"/>
  <c r="Y457" i="13"/>
  <c r="CL457" i="13" s="1"/>
  <c r="X457" i="13"/>
  <c r="CK457" i="13" s="1"/>
  <c r="W457" i="13"/>
  <c r="CJ457" i="13" s="1"/>
  <c r="V457" i="13"/>
  <c r="CI457" i="13" s="1"/>
  <c r="U457" i="13"/>
  <c r="CH457" i="13" s="1"/>
  <c r="T457" i="13"/>
  <c r="CG457" i="13" s="1"/>
  <c r="S457" i="13"/>
  <c r="CF457" i="13" s="1"/>
  <c r="R457" i="13"/>
  <c r="CE457" i="13" s="1"/>
  <c r="Q457" i="13"/>
  <c r="CD457" i="13" s="1"/>
  <c r="P457" i="13"/>
  <c r="CC457" i="13" s="1"/>
  <c r="O457" i="13"/>
  <c r="CB457" i="13" s="1"/>
  <c r="N457" i="13"/>
  <c r="CA457" i="13" s="1"/>
  <c r="M457" i="13"/>
  <c r="BZ457" i="13" s="1"/>
  <c r="L457" i="13"/>
  <c r="BY457" i="13" s="1"/>
  <c r="K457" i="13"/>
  <c r="BX457" i="13" s="1"/>
  <c r="J457" i="13"/>
  <c r="BW457" i="13" s="1"/>
  <c r="I457" i="13"/>
  <c r="BV457" i="13" s="1"/>
  <c r="H457" i="13"/>
  <c r="BU457" i="13" s="1"/>
  <c r="G457" i="13"/>
  <c r="BT457" i="13" s="1"/>
  <c r="F457" i="13"/>
  <c r="BS457" i="13" s="1"/>
  <c r="E457" i="13"/>
  <c r="BR457" i="13" s="1"/>
  <c r="AB456" i="13"/>
  <c r="CO456" i="13" s="1"/>
  <c r="AA456" i="13"/>
  <c r="CN456" i="13" s="1"/>
  <c r="Z456" i="13"/>
  <c r="CM456" i="13" s="1"/>
  <c r="Y456" i="13"/>
  <c r="CL456" i="13" s="1"/>
  <c r="X456" i="13"/>
  <c r="CK456" i="13" s="1"/>
  <c r="W456" i="13"/>
  <c r="CJ456" i="13" s="1"/>
  <c r="V456" i="13"/>
  <c r="CI456" i="13" s="1"/>
  <c r="U456" i="13"/>
  <c r="CH456" i="13" s="1"/>
  <c r="T456" i="13"/>
  <c r="CG456" i="13" s="1"/>
  <c r="S456" i="13"/>
  <c r="CF456" i="13" s="1"/>
  <c r="R456" i="13"/>
  <c r="CE456" i="13" s="1"/>
  <c r="Q456" i="13"/>
  <c r="CD456" i="13" s="1"/>
  <c r="P456" i="13"/>
  <c r="CC456" i="13" s="1"/>
  <c r="O456" i="13"/>
  <c r="CB456" i="13" s="1"/>
  <c r="N456" i="13"/>
  <c r="CA456" i="13" s="1"/>
  <c r="M456" i="13"/>
  <c r="BZ456" i="13" s="1"/>
  <c r="L456" i="13"/>
  <c r="BY456" i="13" s="1"/>
  <c r="K456" i="13"/>
  <c r="BX456" i="13" s="1"/>
  <c r="J456" i="13"/>
  <c r="BW456" i="13" s="1"/>
  <c r="I456" i="13"/>
  <c r="BV456" i="13" s="1"/>
  <c r="H456" i="13"/>
  <c r="BU456" i="13" s="1"/>
  <c r="G456" i="13"/>
  <c r="BT456" i="13" s="1"/>
  <c r="F456" i="13"/>
  <c r="BS456" i="13" s="1"/>
  <c r="E456" i="13"/>
  <c r="BR456" i="13" s="1"/>
  <c r="AB455" i="13"/>
  <c r="CO455" i="13" s="1"/>
  <c r="AA455" i="13"/>
  <c r="CN455" i="13" s="1"/>
  <c r="Z455" i="13"/>
  <c r="CM455" i="13" s="1"/>
  <c r="Y455" i="13"/>
  <c r="CL455" i="13" s="1"/>
  <c r="X455" i="13"/>
  <c r="CK455" i="13" s="1"/>
  <c r="W455" i="13"/>
  <c r="CJ455" i="13" s="1"/>
  <c r="V455" i="13"/>
  <c r="CI455" i="13" s="1"/>
  <c r="U455" i="13"/>
  <c r="CH455" i="13" s="1"/>
  <c r="T455" i="13"/>
  <c r="CG455" i="13" s="1"/>
  <c r="S455" i="13"/>
  <c r="CF455" i="13" s="1"/>
  <c r="R455" i="13"/>
  <c r="CE455" i="13" s="1"/>
  <c r="Q455" i="13"/>
  <c r="CD455" i="13" s="1"/>
  <c r="P455" i="13"/>
  <c r="CC455" i="13" s="1"/>
  <c r="O455" i="13"/>
  <c r="CB455" i="13" s="1"/>
  <c r="N455" i="13"/>
  <c r="CA455" i="13" s="1"/>
  <c r="M455" i="13"/>
  <c r="BZ455" i="13" s="1"/>
  <c r="L455" i="13"/>
  <c r="BY455" i="13" s="1"/>
  <c r="K455" i="13"/>
  <c r="BX455" i="13" s="1"/>
  <c r="J455" i="13"/>
  <c r="BW455" i="13" s="1"/>
  <c r="I455" i="13"/>
  <c r="BV455" i="13" s="1"/>
  <c r="H455" i="13"/>
  <c r="BU455" i="13" s="1"/>
  <c r="G455" i="13"/>
  <c r="BT455" i="13" s="1"/>
  <c r="F455" i="13"/>
  <c r="BS455" i="13" s="1"/>
  <c r="E455" i="13"/>
  <c r="BR455" i="13" s="1"/>
  <c r="AB454" i="13"/>
  <c r="CO454" i="13" s="1"/>
  <c r="AA454" i="13"/>
  <c r="CN454" i="13" s="1"/>
  <c r="Z454" i="13"/>
  <c r="CM454" i="13" s="1"/>
  <c r="Y454" i="13"/>
  <c r="CL454" i="13" s="1"/>
  <c r="X454" i="13"/>
  <c r="CK454" i="13" s="1"/>
  <c r="W454" i="13"/>
  <c r="CJ454" i="13" s="1"/>
  <c r="V454" i="13"/>
  <c r="CI454" i="13" s="1"/>
  <c r="U454" i="13"/>
  <c r="CH454" i="13" s="1"/>
  <c r="T454" i="13"/>
  <c r="CG454" i="13" s="1"/>
  <c r="S454" i="13"/>
  <c r="CF454" i="13" s="1"/>
  <c r="R454" i="13"/>
  <c r="CE454" i="13" s="1"/>
  <c r="Q454" i="13"/>
  <c r="CD454" i="13" s="1"/>
  <c r="P454" i="13"/>
  <c r="CC454" i="13" s="1"/>
  <c r="O454" i="13"/>
  <c r="CB454" i="13" s="1"/>
  <c r="N454" i="13"/>
  <c r="CA454" i="13" s="1"/>
  <c r="M454" i="13"/>
  <c r="BZ454" i="13" s="1"/>
  <c r="L454" i="13"/>
  <c r="BY454" i="13" s="1"/>
  <c r="K454" i="13"/>
  <c r="BX454" i="13" s="1"/>
  <c r="J454" i="13"/>
  <c r="BW454" i="13" s="1"/>
  <c r="I454" i="13"/>
  <c r="BV454" i="13" s="1"/>
  <c r="H454" i="13"/>
  <c r="BU454" i="13" s="1"/>
  <c r="G454" i="13"/>
  <c r="BT454" i="13" s="1"/>
  <c r="F454" i="13"/>
  <c r="BS454" i="13" s="1"/>
  <c r="E454" i="13"/>
  <c r="BR454" i="13" s="1"/>
  <c r="AB453" i="13"/>
  <c r="CO453" i="13" s="1"/>
  <c r="AA453" i="13"/>
  <c r="CN453" i="13" s="1"/>
  <c r="Z453" i="13"/>
  <c r="CM453" i="13" s="1"/>
  <c r="Y453" i="13"/>
  <c r="CL453" i="13" s="1"/>
  <c r="X453" i="13"/>
  <c r="CK453" i="13" s="1"/>
  <c r="W453" i="13"/>
  <c r="CJ453" i="13" s="1"/>
  <c r="V453" i="13"/>
  <c r="CI453" i="13" s="1"/>
  <c r="U453" i="13"/>
  <c r="CH453" i="13" s="1"/>
  <c r="T453" i="13"/>
  <c r="CG453" i="13" s="1"/>
  <c r="S453" i="13"/>
  <c r="CF453" i="13" s="1"/>
  <c r="R453" i="13"/>
  <c r="CE453" i="13" s="1"/>
  <c r="Q453" i="13"/>
  <c r="CD453" i="13" s="1"/>
  <c r="P453" i="13"/>
  <c r="CC453" i="13" s="1"/>
  <c r="O453" i="13"/>
  <c r="CB453" i="13" s="1"/>
  <c r="N453" i="13"/>
  <c r="CA453" i="13" s="1"/>
  <c r="M453" i="13"/>
  <c r="BZ453" i="13" s="1"/>
  <c r="L453" i="13"/>
  <c r="BY453" i="13" s="1"/>
  <c r="K453" i="13"/>
  <c r="BX453" i="13" s="1"/>
  <c r="J453" i="13"/>
  <c r="BW453" i="13" s="1"/>
  <c r="I453" i="13"/>
  <c r="BV453" i="13" s="1"/>
  <c r="H453" i="13"/>
  <c r="BU453" i="13" s="1"/>
  <c r="G453" i="13"/>
  <c r="BT453" i="13" s="1"/>
  <c r="F453" i="13"/>
  <c r="BS453" i="13" s="1"/>
  <c r="E453" i="13"/>
  <c r="BR453" i="13" s="1"/>
  <c r="AB452" i="13"/>
  <c r="CO452" i="13" s="1"/>
  <c r="AA452" i="13"/>
  <c r="CN452" i="13" s="1"/>
  <c r="Z452" i="13"/>
  <c r="CM452" i="13" s="1"/>
  <c r="Y452" i="13"/>
  <c r="CL452" i="13" s="1"/>
  <c r="X452" i="13"/>
  <c r="CK452" i="13" s="1"/>
  <c r="W452" i="13"/>
  <c r="CJ452" i="13" s="1"/>
  <c r="V452" i="13"/>
  <c r="CI452" i="13" s="1"/>
  <c r="U452" i="13"/>
  <c r="CH452" i="13" s="1"/>
  <c r="T452" i="13"/>
  <c r="CG452" i="13" s="1"/>
  <c r="S452" i="13"/>
  <c r="CF452" i="13" s="1"/>
  <c r="R452" i="13"/>
  <c r="CE452" i="13" s="1"/>
  <c r="Q452" i="13"/>
  <c r="CD452" i="13" s="1"/>
  <c r="P452" i="13"/>
  <c r="CC452" i="13" s="1"/>
  <c r="O452" i="13"/>
  <c r="CB452" i="13" s="1"/>
  <c r="N452" i="13"/>
  <c r="CA452" i="13" s="1"/>
  <c r="M452" i="13"/>
  <c r="BZ452" i="13" s="1"/>
  <c r="L452" i="13"/>
  <c r="BY452" i="13" s="1"/>
  <c r="K452" i="13"/>
  <c r="BX452" i="13" s="1"/>
  <c r="J452" i="13"/>
  <c r="BW452" i="13" s="1"/>
  <c r="I452" i="13"/>
  <c r="BV452" i="13" s="1"/>
  <c r="H452" i="13"/>
  <c r="BU452" i="13" s="1"/>
  <c r="G452" i="13"/>
  <c r="BT452" i="13" s="1"/>
  <c r="F452" i="13"/>
  <c r="BS452" i="13" s="1"/>
  <c r="E452" i="13"/>
  <c r="BR452" i="13" s="1"/>
  <c r="AB451" i="13"/>
  <c r="CO451" i="13" s="1"/>
  <c r="AA451" i="13"/>
  <c r="CN451" i="13" s="1"/>
  <c r="Z451" i="13"/>
  <c r="CM451" i="13" s="1"/>
  <c r="Y451" i="13"/>
  <c r="CL451" i="13" s="1"/>
  <c r="X451" i="13"/>
  <c r="CK451" i="13" s="1"/>
  <c r="W451" i="13"/>
  <c r="CJ451" i="13" s="1"/>
  <c r="V451" i="13"/>
  <c r="CI451" i="13" s="1"/>
  <c r="U451" i="13"/>
  <c r="CH451" i="13" s="1"/>
  <c r="T451" i="13"/>
  <c r="CG451" i="13" s="1"/>
  <c r="S451" i="13"/>
  <c r="CF451" i="13" s="1"/>
  <c r="R451" i="13"/>
  <c r="CE451" i="13" s="1"/>
  <c r="Q451" i="13"/>
  <c r="CD451" i="13" s="1"/>
  <c r="P451" i="13"/>
  <c r="CC451" i="13" s="1"/>
  <c r="O451" i="13"/>
  <c r="CB451" i="13" s="1"/>
  <c r="N451" i="13"/>
  <c r="CA451" i="13" s="1"/>
  <c r="M451" i="13"/>
  <c r="BZ451" i="13" s="1"/>
  <c r="L451" i="13"/>
  <c r="BY451" i="13" s="1"/>
  <c r="K451" i="13"/>
  <c r="BX451" i="13" s="1"/>
  <c r="J451" i="13"/>
  <c r="BW451" i="13" s="1"/>
  <c r="I451" i="13"/>
  <c r="BV451" i="13" s="1"/>
  <c r="H451" i="13"/>
  <c r="BU451" i="13" s="1"/>
  <c r="G451" i="13"/>
  <c r="BT451" i="13" s="1"/>
  <c r="F451" i="13"/>
  <c r="BS451" i="13" s="1"/>
  <c r="E451" i="13"/>
  <c r="BR451" i="13" s="1"/>
  <c r="AB450" i="13"/>
  <c r="CO450" i="13" s="1"/>
  <c r="AA450" i="13"/>
  <c r="CN450" i="13" s="1"/>
  <c r="Z450" i="13"/>
  <c r="CM450" i="13" s="1"/>
  <c r="Y450" i="13"/>
  <c r="CL450" i="13" s="1"/>
  <c r="X450" i="13"/>
  <c r="CK450" i="13" s="1"/>
  <c r="W450" i="13"/>
  <c r="CJ450" i="13" s="1"/>
  <c r="V450" i="13"/>
  <c r="CI450" i="13" s="1"/>
  <c r="U450" i="13"/>
  <c r="CH450" i="13" s="1"/>
  <c r="T450" i="13"/>
  <c r="CG450" i="13" s="1"/>
  <c r="S450" i="13"/>
  <c r="CF450" i="13" s="1"/>
  <c r="R450" i="13"/>
  <c r="CE450" i="13" s="1"/>
  <c r="Q450" i="13"/>
  <c r="CD450" i="13" s="1"/>
  <c r="P450" i="13"/>
  <c r="CC450" i="13" s="1"/>
  <c r="O450" i="13"/>
  <c r="CB450" i="13" s="1"/>
  <c r="N450" i="13"/>
  <c r="CA450" i="13" s="1"/>
  <c r="M450" i="13"/>
  <c r="BZ450" i="13" s="1"/>
  <c r="L450" i="13"/>
  <c r="BY450" i="13" s="1"/>
  <c r="K450" i="13"/>
  <c r="BX450" i="13" s="1"/>
  <c r="J450" i="13"/>
  <c r="BW450" i="13" s="1"/>
  <c r="I450" i="13"/>
  <c r="BV450" i="13" s="1"/>
  <c r="H450" i="13"/>
  <c r="BU450" i="13" s="1"/>
  <c r="G450" i="13"/>
  <c r="BT450" i="13" s="1"/>
  <c r="F450" i="13"/>
  <c r="BS450" i="13" s="1"/>
  <c r="E450" i="13"/>
  <c r="BR450" i="13" s="1"/>
  <c r="AB449" i="13"/>
  <c r="CO449" i="13" s="1"/>
  <c r="AA449" i="13"/>
  <c r="CN449" i="13" s="1"/>
  <c r="Z449" i="13"/>
  <c r="CM449" i="13" s="1"/>
  <c r="Y449" i="13"/>
  <c r="CL449" i="13" s="1"/>
  <c r="X449" i="13"/>
  <c r="CK449" i="13" s="1"/>
  <c r="W449" i="13"/>
  <c r="CJ449" i="13" s="1"/>
  <c r="V449" i="13"/>
  <c r="CI449" i="13" s="1"/>
  <c r="U449" i="13"/>
  <c r="CH449" i="13" s="1"/>
  <c r="T449" i="13"/>
  <c r="CG449" i="13" s="1"/>
  <c r="S449" i="13"/>
  <c r="CF449" i="13" s="1"/>
  <c r="R449" i="13"/>
  <c r="CE449" i="13" s="1"/>
  <c r="Q449" i="13"/>
  <c r="CD449" i="13" s="1"/>
  <c r="P449" i="13"/>
  <c r="CC449" i="13" s="1"/>
  <c r="O449" i="13"/>
  <c r="CB449" i="13" s="1"/>
  <c r="N449" i="13"/>
  <c r="CA449" i="13" s="1"/>
  <c r="M449" i="13"/>
  <c r="BZ449" i="13" s="1"/>
  <c r="L449" i="13"/>
  <c r="BY449" i="13" s="1"/>
  <c r="K449" i="13"/>
  <c r="BX449" i="13" s="1"/>
  <c r="J449" i="13"/>
  <c r="BW449" i="13" s="1"/>
  <c r="I449" i="13"/>
  <c r="BV449" i="13" s="1"/>
  <c r="H449" i="13"/>
  <c r="BU449" i="13" s="1"/>
  <c r="G449" i="13"/>
  <c r="BT449" i="13" s="1"/>
  <c r="F449" i="13"/>
  <c r="BS449" i="13" s="1"/>
  <c r="E449" i="13"/>
  <c r="BR449" i="13" s="1"/>
  <c r="AB448" i="13"/>
  <c r="CO448" i="13" s="1"/>
  <c r="AA448" i="13"/>
  <c r="CN448" i="13" s="1"/>
  <c r="Z448" i="13"/>
  <c r="CM448" i="13" s="1"/>
  <c r="Y448" i="13"/>
  <c r="CL448" i="13" s="1"/>
  <c r="X448" i="13"/>
  <c r="CK448" i="13" s="1"/>
  <c r="W448" i="13"/>
  <c r="CJ448" i="13" s="1"/>
  <c r="V448" i="13"/>
  <c r="CI448" i="13" s="1"/>
  <c r="U448" i="13"/>
  <c r="CH448" i="13" s="1"/>
  <c r="T448" i="13"/>
  <c r="CG448" i="13" s="1"/>
  <c r="S448" i="13"/>
  <c r="CF448" i="13" s="1"/>
  <c r="R448" i="13"/>
  <c r="CE448" i="13" s="1"/>
  <c r="Q448" i="13"/>
  <c r="CD448" i="13" s="1"/>
  <c r="P448" i="13"/>
  <c r="CC448" i="13" s="1"/>
  <c r="O448" i="13"/>
  <c r="CB448" i="13" s="1"/>
  <c r="N448" i="13"/>
  <c r="CA448" i="13" s="1"/>
  <c r="M448" i="13"/>
  <c r="BZ448" i="13" s="1"/>
  <c r="L448" i="13"/>
  <c r="BY448" i="13" s="1"/>
  <c r="K448" i="13"/>
  <c r="BX448" i="13" s="1"/>
  <c r="J448" i="13"/>
  <c r="BW448" i="13" s="1"/>
  <c r="I448" i="13"/>
  <c r="BV448" i="13" s="1"/>
  <c r="H448" i="13"/>
  <c r="BU448" i="13" s="1"/>
  <c r="G448" i="13"/>
  <c r="BT448" i="13" s="1"/>
  <c r="F448" i="13"/>
  <c r="BS448" i="13" s="1"/>
  <c r="E448" i="13"/>
  <c r="BR448" i="13" s="1"/>
  <c r="AB447" i="13"/>
  <c r="CO447" i="13" s="1"/>
  <c r="AA447" i="13"/>
  <c r="CN447" i="13" s="1"/>
  <c r="Z447" i="13"/>
  <c r="CM447" i="13" s="1"/>
  <c r="Y447" i="13"/>
  <c r="CL447" i="13" s="1"/>
  <c r="X447" i="13"/>
  <c r="CK447" i="13" s="1"/>
  <c r="W447" i="13"/>
  <c r="CJ447" i="13" s="1"/>
  <c r="V447" i="13"/>
  <c r="CI447" i="13" s="1"/>
  <c r="U447" i="13"/>
  <c r="CH447" i="13" s="1"/>
  <c r="T447" i="13"/>
  <c r="CG447" i="13" s="1"/>
  <c r="S447" i="13"/>
  <c r="CF447" i="13" s="1"/>
  <c r="R447" i="13"/>
  <c r="CE447" i="13" s="1"/>
  <c r="Q447" i="13"/>
  <c r="CD447" i="13" s="1"/>
  <c r="P447" i="13"/>
  <c r="CC447" i="13" s="1"/>
  <c r="O447" i="13"/>
  <c r="CB447" i="13" s="1"/>
  <c r="N447" i="13"/>
  <c r="CA447" i="13" s="1"/>
  <c r="M447" i="13"/>
  <c r="BZ447" i="13" s="1"/>
  <c r="L447" i="13"/>
  <c r="BY447" i="13" s="1"/>
  <c r="K447" i="13"/>
  <c r="BX447" i="13" s="1"/>
  <c r="J447" i="13"/>
  <c r="BW447" i="13" s="1"/>
  <c r="I447" i="13"/>
  <c r="BV447" i="13" s="1"/>
  <c r="H447" i="13"/>
  <c r="BU447" i="13" s="1"/>
  <c r="G447" i="13"/>
  <c r="BT447" i="13" s="1"/>
  <c r="F447" i="13"/>
  <c r="BS447" i="13" s="1"/>
  <c r="E447" i="13"/>
  <c r="BR447" i="13" s="1"/>
  <c r="AB446" i="13"/>
  <c r="CO446" i="13" s="1"/>
  <c r="AA446" i="13"/>
  <c r="CN446" i="13" s="1"/>
  <c r="Z446" i="13"/>
  <c r="CM446" i="13" s="1"/>
  <c r="Y446" i="13"/>
  <c r="CL446" i="13" s="1"/>
  <c r="X446" i="13"/>
  <c r="CK446" i="13" s="1"/>
  <c r="W446" i="13"/>
  <c r="CJ446" i="13" s="1"/>
  <c r="V446" i="13"/>
  <c r="CI446" i="13" s="1"/>
  <c r="U446" i="13"/>
  <c r="CH446" i="13" s="1"/>
  <c r="T446" i="13"/>
  <c r="CG446" i="13" s="1"/>
  <c r="S446" i="13"/>
  <c r="CF446" i="13" s="1"/>
  <c r="R446" i="13"/>
  <c r="CE446" i="13" s="1"/>
  <c r="Q446" i="13"/>
  <c r="CD446" i="13" s="1"/>
  <c r="P446" i="13"/>
  <c r="CC446" i="13" s="1"/>
  <c r="O446" i="13"/>
  <c r="CB446" i="13" s="1"/>
  <c r="N446" i="13"/>
  <c r="CA446" i="13" s="1"/>
  <c r="M446" i="13"/>
  <c r="BZ446" i="13" s="1"/>
  <c r="L446" i="13"/>
  <c r="BY446" i="13" s="1"/>
  <c r="K446" i="13"/>
  <c r="BX446" i="13" s="1"/>
  <c r="J446" i="13"/>
  <c r="BW446" i="13" s="1"/>
  <c r="I446" i="13"/>
  <c r="BV446" i="13" s="1"/>
  <c r="H446" i="13"/>
  <c r="BU446" i="13" s="1"/>
  <c r="G446" i="13"/>
  <c r="BT446" i="13" s="1"/>
  <c r="F446" i="13"/>
  <c r="BS446" i="13" s="1"/>
  <c r="E446" i="13"/>
  <c r="BR446" i="13" s="1"/>
  <c r="AB445" i="13"/>
  <c r="CO445" i="13" s="1"/>
  <c r="AA445" i="13"/>
  <c r="CN445" i="13" s="1"/>
  <c r="Z445" i="13"/>
  <c r="CM445" i="13" s="1"/>
  <c r="Y445" i="13"/>
  <c r="CL445" i="13" s="1"/>
  <c r="X445" i="13"/>
  <c r="CK445" i="13" s="1"/>
  <c r="W445" i="13"/>
  <c r="CJ445" i="13" s="1"/>
  <c r="V445" i="13"/>
  <c r="CI445" i="13" s="1"/>
  <c r="U445" i="13"/>
  <c r="CH445" i="13" s="1"/>
  <c r="T445" i="13"/>
  <c r="CG445" i="13" s="1"/>
  <c r="S445" i="13"/>
  <c r="CF445" i="13" s="1"/>
  <c r="R445" i="13"/>
  <c r="CE445" i="13" s="1"/>
  <c r="Q445" i="13"/>
  <c r="CD445" i="13" s="1"/>
  <c r="P445" i="13"/>
  <c r="CC445" i="13" s="1"/>
  <c r="O445" i="13"/>
  <c r="CB445" i="13" s="1"/>
  <c r="N445" i="13"/>
  <c r="CA445" i="13" s="1"/>
  <c r="M445" i="13"/>
  <c r="BZ445" i="13" s="1"/>
  <c r="L445" i="13"/>
  <c r="BY445" i="13" s="1"/>
  <c r="K445" i="13"/>
  <c r="BX445" i="13" s="1"/>
  <c r="J445" i="13"/>
  <c r="BW445" i="13" s="1"/>
  <c r="I445" i="13"/>
  <c r="BV445" i="13" s="1"/>
  <c r="H445" i="13"/>
  <c r="BU445" i="13" s="1"/>
  <c r="G445" i="13"/>
  <c r="BT445" i="13" s="1"/>
  <c r="F445" i="13"/>
  <c r="BS445" i="13" s="1"/>
  <c r="E445" i="13"/>
  <c r="BR445" i="13" s="1"/>
  <c r="AB444" i="13"/>
  <c r="CO444" i="13" s="1"/>
  <c r="AA444" i="13"/>
  <c r="CN444" i="13" s="1"/>
  <c r="Z444" i="13"/>
  <c r="CM444" i="13" s="1"/>
  <c r="Y444" i="13"/>
  <c r="CL444" i="13" s="1"/>
  <c r="X444" i="13"/>
  <c r="CK444" i="13" s="1"/>
  <c r="W444" i="13"/>
  <c r="CJ444" i="13" s="1"/>
  <c r="V444" i="13"/>
  <c r="CI444" i="13" s="1"/>
  <c r="U444" i="13"/>
  <c r="CH444" i="13" s="1"/>
  <c r="T444" i="13"/>
  <c r="CG444" i="13" s="1"/>
  <c r="S444" i="13"/>
  <c r="CF444" i="13" s="1"/>
  <c r="R444" i="13"/>
  <c r="CE444" i="13" s="1"/>
  <c r="Q444" i="13"/>
  <c r="CD444" i="13" s="1"/>
  <c r="P444" i="13"/>
  <c r="CC444" i="13" s="1"/>
  <c r="O444" i="13"/>
  <c r="CB444" i="13" s="1"/>
  <c r="N444" i="13"/>
  <c r="CA444" i="13" s="1"/>
  <c r="M444" i="13"/>
  <c r="BZ444" i="13" s="1"/>
  <c r="L444" i="13"/>
  <c r="BY444" i="13" s="1"/>
  <c r="K444" i="13"/>
  <c r="BX444" i="13" s="1"/>
  <c r="J444" i="13"/>
  <c r="BW444" i="13" s="1"/>
  <c r="I444" i="13"/>
  <c r="BV444" i="13" s="1"/>
  <c r="H444" i="13"/>
  <c r="BU444" i="13" s="1"/>
  <c r="G444" i="13"/>
  <c r="BT444" i="13" s="1"/>
  <c r="F444" i="13"/>
  <c r="BS444" i="13" s="1"/>
  <c r="E444" i="13"/>
  <c r="BR444" i="13" s="1"/>
  <c r="AB443" i="13"/>
  <c r="CO443" i="13" s="1"/>
  <c r="AA443" i="13"/>
  <c r="CN443" i="13" s="1"/>
  <c r="Z443" i="13"/>
  <c r="CM443" i="13" s="1"/>
  <c r="Y443" i="13"/>
  <c r="CL443" i="13" s="1"/>
  <c r="X443" i="13"/>
  <c r="CK443" i="13" s="1"/>
  <c r="W443" i="13"/>
  <c r="CJ443" i="13" s="1"/>
  <c r="V443" i="13"/>
  <c r="CI443" i="13" s="1"/>
  <c r="U443" i="13"/>
  <c r="CH443" i="13" s="1"/>
  <c r="T443" i="13"/>
  <c r="CG443" i="13" s="1"/>
  <c r="S443" i="13"/>
  <c r="CF443" i="13" s="1"/>
  <c r="R443" i="13"/>
  <c r="CE443" i="13" s="1"/>
  <c r="Q443" i="13"/>
  <c r="CD443" i="13" s="1"/>
  <c r="P443" i="13"/>
  <c r="CC443" i="13" s="1"/>
  <c r="O443" i="13"/>
  <c r="CB443" i="13" s="1"/>
  <c r="N443" i="13"/>
  <c r="CA443" i="13" s="1"/>
  <c r="M443" i="13"/>
  <c r="BZ443" i="13" s="1"/>
  <c r="L443" i="13"/>
  <c r="BY443" i="13" s="1"/>
  <c r="K443" i="13"/>
  <c r="BX443" i="13" s="1"/>
  <c r="J443" i="13"/>
  <c r="BW443" i="13" s="1"/>
  <c r="I443" i="13"/>
  <c r="BV443" i="13" s="1"/>
  <c r="H443" i="13"/>
  <c r="BU443" i="13" s="1"/>
  <c r="G443" i="13"/>
  <c r="BT443" i="13" s="1"/>
  <c r="F443" i="13"/>
  <c r="BS443" i="13" s="1"/>
  <c r="E443" i="13"/>
  <c r="BR443" i="13" s="1"/>
  <c r="AB442" i="13"/>
  <c r="CO442" i="13" s="1"/>
  <c r="AA442" i="13"/>
  <c r="CN442" i="13" s="1"/>
  <c r="Z442" i="13"/>
  <c r="CM442" i="13" s="1"/>
  <c r="Y442" i="13"/>
  <c r="CL442" i="13" s="1"/>
  <c r="X442" i="13"/>
  <c r="CK442" i="13" s="1"/>
  <c r="W442" i="13"/>
  <c r="CJ442" i="13" s="1"/>
  <c r="V442" i="13"/>
  <c r="CI442" i="13" s="1"/>
  <c r="U442" i="13"/>
  <c r="CH442" i="13" s="1"/>
  <c r="T442" i="13"/>
  <c r="CG442" i="13" s="1"/>
  <c r="S442" i="13"/>
  <c r="CF442" i="13" s="1"/>
  <c r="R442" i="13"/>
  <c r="CE442" i="13" s="1"/>
  <c r="Q442" i="13"/>
  <c r="CD442" i="13" s="1"/>
  <c r="P442" i="13"/>
  <c r="CC442" i="13" s="1"/>
  <c r="O442" i="13"/>
  <c r="CB442" i="13" s="1"/>
  <c r="N442" i="13"/>
  <c r="CA442" i="13" s="1"/>
  <c r="M442" i="13"/>
  <c r="BZ442" i="13" s="1"/>
  <c r="L442" i="13"/>
  <c r="BY442" i="13" s="1"/>
  <c r="K442" i="13"/>
  <c r="BX442" i="13" s="1"/>
  <c r="J442" i="13"/>
  <c r="BW442" i="13" s="1"/>
  <c r="I442" i="13"/>
  <c r="BV442" i="13" s="1"/>
  <c r="H442" i="13"/>
  <c r="BU442" i="13" s="1"/>
  <c r="G442" i="13"/>
  <c r="BT442" i="13" s="1"/>
  <c r="F442" i="13"/>
  <c r="BS442" i="13" s="1"/>
  <c r="E442" i="13"/>
  <c r="BR442" i="13" s="1"/>
  <c r="AB441" i="13"/>
  <c r="CO441" i="13" s="1"/>
  <c r="AA441" i="13"/>
  <c r="CN441" i="13" s="1"/>
  <c r="Z441" i="13"/>
  <c r="CM441" i="13" s="1"/>
  <c r="Y441" i="13"/>
  <c r="CL441" i="13" s="1"/>
  <c r="X441" i="13"/>
  <c r="CK441" i="13" s="1"/>
  <c r="W441" i="13"/>
  <c r="CJ441" i="13" s="1"/>
  <c r="V441" i="13"/>
  <c r="CI441" i="13" s="1"/>
  <c r="U441" i="13"/>
  <c r="CH441" i="13" s="1"/>
  <c r="T441" i="13"/>
  <c r="CG441" i="13" s="1"/>
  <c r="S441" i="13"/>
  <c r="CF441" i="13" s="1"/>
  <c r="R441" i="13"/>
  <c r="CE441" i="13" s="1"/>
  <c r="Q441" i="13"/>
  <c r="CD441" i="13" s="1"/>
  <c r="P441" i="13"/>
  <c r="CC441" i="13" s="1"/>
  <c r="O441" i="13"/>
  <c r="CB441" i="13" s="1"/>
  <c r="N441" i="13"/>
  <c r="CA441" i="13" s="1"/>
  <c r="M441" i="13"/>
  <c r="BZ441" i="13" s="1"/>
  <c r="L441" i="13"/>
  <c r="BY441" i="13" s="1"/>
  <c r="K441" i="13"/>
  <c r="BX441" i="13" s="1"/>
  <c r="J441" i="13"/>
  <c r="BW441" i="13" s="1"/>
  <c r="I441" i="13"/>
  <c r="BV441" i="13" s="1"/>
  <c r="H441" i="13"/>
  <c r="BU441" i="13" s="1"/>
  <c r="G441" i="13"/>
  <c r="BT441" i="13" s="1"/>
  <c r="F441" i="13"/>
  <c r="BS441" i="13" s="1"/>
  <c r="E441" i="13"/>
  <c r="BR441" i="13" s="1"/>
  <c r="AB440" i="13"/>
  <c r="CO440" i="13" s="1"/>
  <c r="AA440" i="13"/>
  <c r="CN440" i="13" s="1"/>
  <c r="Z440" i="13"/>
  <c r="CM440" i="13" s="1"/>
  <c r="Y440" i="13"/>
  <c r="CL440" i="13" s="1"/>
  <c r="X440" i="13"/>
  <c r="CK440" i="13" s="1"/>
  <c r="W440" i="13"/>
  <c r="CJ440" i="13" s="1"/>
  <c r="V440" i="13"/>
  <c r="CI440" i="13" s="1"/>
  <c r="U440" i="13"/>
  <c r="CH440" i="13" s="1"/>
  <c r="T440" i="13"/>
  <c r="CG440" i="13" s="1"/>
  <c r="S440" i="13"/>
  <c r="CF440" i="13" s="1"/>
  <c r="R440" i="13"/>
  <c r="CE440" i="13" s="1"/>
  <c r="Q440" i="13"/>
  <c r="CD440" i="13" s="1"/>
  <c r="P440" i="13"/>
  <c r="CC440" i="13" s="1"/>
  <c r="O440" i="13"/>
  <c r="CB440" i="13" s="1"/>
  <c r="N440" i="13"/>
  <c r="CA440" i="13" s="1"/>
  <c r="M440" i="13"/>
  <c r="BZ440" i="13" s="1"/>
  <c r="L440" i="13"/>
  <c r="BY440" i="13" s="1"/>
  <c r="K440" i="13"/>
  <c r="BX440" i="13" s="1"/>
  <c r="J440" i="13"/>
  <c r="BW440" i="13" s="1"/>
  <c r="I440" i="13"/>
  <c r="BV440" i="13" s="1"/>
  <c r="H440" i="13"/>
  <c r="BU440" i="13" s="1"/>
  <c r="G440" i="13"/>
  <c r="BT440" i="13" s="1"/>
  <c r="F440" i="13"/>
  <c r="BS440" i="13" s="1"/>
  <c r="E440" i="13"/>
  <c r="BR440" i="13" s="1"/>
  <c r="AB439" i="13"/>
  <c r="CO439" i="13" s="1"/>
  <c r="AA439" i="13"/>
  <c r="CN439" i="13" s="1"/>
  <c r="Z439" i="13"/>
  <c r="CM439" i="13" s="1"/>
  <c r="Y439" i="13"/>
  <c r="CL439" i="13" s="1"/>
  <c r="X439" i="13"/>
  <c r="CK439" i="13" s="1"/>
  <c r="W439" i="13"/>
  <c r="CJ439" i="13" s="1"/>
  <c r="V439" i="13"/>
  <c r="CI439" i="13" s="1"/>
  <c r="U439" i="13"/>
  <c r="CH439" i="13" s="1"/>
  <c r="T439" i="13"/>
  <c r="CG439" i="13" s="1"/>
  <c r="S439" i="13"/>
  <c r="CF439" i="13" s="1"/>
  <c r="R439" i="13"/>
  <c r="CE439" i="13" s="1"/>
  <c r="Q439" i="13"/>
  <c r="CD439" i="13" s="1"/>
  <c r="P439" i="13"/>
  <c r="CC439" i="13" s="1"/>
  <c r="O439" i="13"/>
  <c r="CB439" i="13" s="1"/>
  <c r="N439" i="13"/>
  <c r="CA439" i="13" s="1"/>
  <c r="M439" i="13"/>
  <c r="BZ439" i="13" s="1"/>
  <c r="L439" i="13"/>
  <c r="BY439" i="13" s="1"/>
  <c r="K439" i="13"/>
  <c r="BX439" i="13" s="1"/>
  <c r="J439" i="13"/>
  <c r="BW439" i="13" s="1"/>
  <c r="I439" i="13"/>
  <c r="BV439" i="13" s="1"/>
  <c r="H439" i="13"/>
  <c r="BU439" i="13" s="1"/>
  <c r="G439" i="13"/>
  <c r="BT439" i="13" s="1"/>
  <c r="F439" i="13"/>
  <c r="BS439" i="13" s="1"/>
  <c r="E439" i="13"/>
  <c r="BR439" i="13" s="1"/>
  <c r="AB438" i="13"/>
  <c r="CO438" i="13" s="1"/>
  <c r="AA438" i="13"/>
  <c r="CN438" i="13" s="1"/>
  <c r="Z438" i="13"/>
  <c r="CM438" i="13" s="1"/>
  <c r="Y438" i="13"/>
  <c r="CL438" i="13" s="1"/>
  <c r="X438" i="13"/>
  <c r="CK438" i="13" s="1"/>
  <c r="W438" i="13"/>
  <c r="CJ438" i="13" s="1"/>
  <c r="V438" i="13"/>
  <c r="CI438" i="13" s="1"/>
  <c r="U438" i="13"/>
  <c r="CH438" i="13" s="1"/>
  <c r="T438" i="13"/>
  <c r="CG438" i="13" s="1"/>
  <c r="S438" i="13"/>
  <c r="CF438" i="13" s="1"/>
  <c r="R438" i="13"/>
  <c r="CE438" i="13" s="1"/>
  <c r="Q438" i="13"/>
  <c r="CD438" i="13" s="1"/>
  <c r="P438" i="13"/>
  <c r="CC438" i="13" s="1"/>
  <c r="O438" i="13"/>
  <c r="CB438" i="13" s="1"/>
  <c r="N438" i="13"/>
  <c r="CA438" i="13" s="1"/>
  <c r="M438" i="13"/>
  <c r="BZ438" i="13" s="1"/>
  <c r="L438" i="13"/>
  <c r="BY438" i="13" s="1"/>
  <c r="K438" i="13"/>
  <c r="BX438" i="13" s="1"/>
  <c r="J438" i="13"/>
  <c r="BW438" i="13" s="1"/>
  <c r="I438" i="13"/>
  <c r="BV438" i="13" s="1"/>
  <c r="H438" i="13"/>
  <c r="BU438" i="13" s="1"/>
  <c r="G438" i="13"/>
  <c r="BT438" i="13" s="1"/>
  <c r="F438" i="13"/>
  <c r="BS438" i="13" s="1"/>
  <c r="E438" i="13"/>
  <c r="BR438" i="13" s="1"/>
  <c r="AB437" i="13"/>
  <c r="CO437" i="13" s="1"/>
  <c r="AA437" i="13"/>
  <c r="CN437" i="13" s="1"/>
  <c r="Z437" i="13"/>
  <c r="CM437" i="13" s="1"/>
  <c r="Y437" i="13"/>
  <c r="CL437" i="13" s="1"/>
  <c r="X437" i="13"/>
  <c r="CK437" i="13" s="1"/>
  <c r="W437" i="13"/>
  <c r="CJ437" i="13" s="1"/>
  <c r="V437" i="13"/>
  <c r="CI437" i="13" s="1"/>
  <c r="U437" i="13"/>
  <c r="CH437" i="13" s="1"/>
  <c r="T437" i="13"/>
  <c r="CG437" i="13" s="1"/>
  <c r="S437" i="13"/>
  <c r="CF437" i="13" s="1"/>
  <c r="R437" i="13"/>
  <c r="CE437" i="13" s="1"/>
  <c r="Q437" i="13"/>
  <c r="CD437" i="13" s="1"/>
  <c r="P437" i="13"/>
  <c r="CC437" i="13" s="1"/>
  <c r="O437" i="13"/>
  <c r="CB437" i="13" s="1"/>
  <c r="N437" i="13"/>
  <c r="CA437" i="13" s="1"/>
  <c r="M437" i="13"/>
  <c r="BZ437" i="13" s="1"/>
  <c r="L437" i="13"/>
  <c r="BY437" i="13" s="1"/>
  <c r="K437" i="13"/>
  <c r="BX437" i="13" s="1"/>
  <c r="J437" i="13"/>
  <c r="BW437" i="13" s="1"/>
  <c r="I437" i="13"/>
  <c r="BV437" i="13" s="1"/>
  <c r="H437" i="13"/>
  <c r="BU437" i="13" s="1"/>
  <c r="G437" i="13"/>
  <c r="BT437" i="13" s="1"/>
  <c r="F437" i="13"/>
  <c r="BS437" i="13" s="1"/>
  <c r="E437" i="13"/>
  <c r="BR437" i="13" s="1"/>
  <c r="AB436" i="13"/>
  <c r="CO436" i="13" s="1"/>
  <c r="AA436" i="13"/>
  <c r="CN436" i="13" s="1"/>
  <c r="Z436" i="13"/>
  <c r="CM436" i="13" s="1"/>
  <c r="Y436" i="13"/>
  <c r="CL436" i="13" s="1"/>
  <c r="X436" i="13"/>
  <c r="CK436" i="13" s="1"/>
  <c r="W436" i="13"/>
  <c r="CJ436" i="13" s="1"/>
  <c r="V436" i="13"/>
  <c r="CI436" i="13" s="1"/>
  <c r="U436" i="13"/>
  <c r="CH436" i="13" s="1"/>
  <c r="T436" i="13"/>
  <c r="CG436" i="13" s="1"/>
  <c r="S436" i="13"/>
  <c r="CF436" i="13" s="1"/>
  <c r="R436" i="13"/>
  <c r="CE436" i="13" s="1"/>
  <c r="Q436" i="13"/>
  <c r="CD436" i="13" s="1"/>
  <c r="P436" i="13"/>
  <c r="CC436" i="13" s="1"/>
  <c r="O436" i="13"/>
  <c r="CB436" i="13" s="1"/>
  <c r="N436" i="13"/>
  <c r="CA436" i="13" s="1"/>
  <c r="M436" i="13"/>
  <c r="BZ436" i="13" s="1"/>
  <c r="L436" i="13"/>
  <c r="BY436" i="13" s="1"/>
  <c r="K436" i="13"/>
  <c r="BX436" i="13" s="1"/>
  <c r="J436" i="13"/>
  <c r="BW436" i="13" s="1"/>
  <c r="I436" i="13"/>
  <c r="BV436" i="13" s="1"/>
  <c r="H436" i="13"/>
  <c r="BU436" i="13" s="1"/>
  <c r="G436" i="13"/>
  <c r="BT436" i="13" s="1"/>
  <c r="F436" i="13"/>
  <c r="BS436" i="13" s="1"/>
  <c r="E436" i="13"/>
  <c r="BR436" i="13" s="1"/>
  <c r="AB435" i="13"/>
  <c r="CO435" i="13" s="1"/>
  <c r="AA435" i="13"/>
  <c r="CN435" i="13" s="1"/>
  <c r="Z435" i="13"/>
  <c r="CM435" i="13" s="1"/>
  <c r="Y435" i="13"/>
  <c r="CL435" i="13" s="1"/>
  <c r="X435" i="13"/>
  <c r="CK435" i="13" s="1"/>
  <c r="W435" i="13"/>
  <c r="CJ435" i="13" s="1"/>
  <c r="V435" i="13"/>
  <c r="CI435" i="13" s="1"/>
  <c r="U435" i="13"/>
  <c r="CH435" i="13" s="1"/>
  <c r="T435" i="13"/>
  <c r="CG435" i="13" s="1"/>
  <c r="S435" i="13"/>
  <c r="CF435" i="13" s="1"/>
  <c r="R435" i="13"/>
  <c r="CE435" i="13" s="1"/>
  <c r="Q435" i="13"/>
  <c r="CD435" i="13" s="1"/>
  <c r="P435" i="13"/>
  <c r="CC435" i="13" s="1"/>
  <c r="O435" i="13"/>
  <c r="CB435" i="13" s="1"/>
  <c r="N435" i="13"/>
  <c r="CA435" i="13" s="1"/>
  <c r="M435" i="13"/>
  <c r="BZ435" i="13" s="1"/>
  <c r="L435" i="13"/>
  <c r="BY435" i="13" s="1"/>
  <c r="K435" i="13"/>
  <c r="BX435" i="13" s="1"/>
  <c r="J435" i="13"/>
  <c r="BW435" i="13" s="1"/>
  <c r="I435" i="13"/>
  <c r="BV435" i="13" s="1"/>
  <c r="H435" i="13"/>
  <c r="BU435" i="13" s="1"/>
  <c r="G435" i="13"/>
  <c r="BT435" i="13" s="1"/>
  <c r="F435" i="13"/>
  <c r="BS435" i="13" s="1"/>
  <c r="E435" i="13"/>
  <c r="BR435" i="13" s="1"/>
  <c r="AB434" i="13"/>
  <c r="CO434" i="13" s="1"/>
  <c r="AA434" i="13"/>
  <c r="CN434" i="13" s="1"/>
  <c r="Z434" i="13"/>
  <c r="CM434" i="13" s="1"/>
  <c r="Y434" i="13"/>
  <c r="CL434" i="13" s="1"/>
  <c r="X434" i="13"/>
  <c r="CK434" i="13" s="1"/>
  <c r="W434" i="13"/>
  <c r="CJ434" i="13" s="1"/>
  <c r="V434" i="13"/>
  <c r="CI434" i="13" s="1"/>
  <c r="U434" i="13"/>
  <c r="CH434" i="13" s="1"/>
  <c r="T434" i="13"/>
  <c r="CG434" i="13" s="1"/>
  <c r="S434" i="13"/>
  <c r="CF434" i="13" s="1"/>
  <c r="R434" i="13"/>
  <c r="CE434" i="13" s="1"/>
  <c r="Q434" i="13"/>
  <c r="CD434" i="13" s="1"/>
  <c r="P434" i="13"/>
  <c r="CC434" i="13" s="1"/>
  <c r="O434" i="13"/>
  <c r="CB434" i="13" s="1"/>
  <c r="N434" i="13"/>
  <c r="CA434" i="13" s="1"/>
  <c r="M434" i="13"/>
  <c r="BZ434" i="13" s="1"/>
  <c r="L434" i="13"/>
  <c r="BY434" i="13" s="1"/>
  <c r="K434" i="13"/>
  <c r="BX434" i="13" s="1"/>
  <c r="J434" i="13"/>
  <c r="BW434" i="13" s="1"/>
  <c r="I434" i="13"/>
  <c r="BV434" i="13" s="1"/>
  <c r="H434" i="13"/>
  <c r="BU434" i="13" s="1"/>
  <c r="G434" i="13"/>
  <c r="BT434" i="13" s="1"/>
  <c r="F434" i="13"/>
  <c r="BS434" i="13" s="1"/>
  <c r="E434" i="13"/>
  <c r="BR434" i="13" s="1"/>
  <c r="AB433" i="13"/>
  <c r="CO433" i="13" s="1"/>
  <c r="AA433" i="13"/>
  <c r="CN433" i="13" s="1"/>
  <c r="Z433" i="13"/>
  <c r="CM433" i="13" s="1"/>
  <c r="Y433" i="13"/>
  <c r="CL433" i="13" s="1"/>
  <c r="X433" i="13"/>
  <c r="CK433" i="13" s="1"/>
  <c r="W433" i="13"/>
  <c r="CJ433" i="13" s="1"/>
  <c r="V433" i="13"/>
  <c r="CI433" i="13" s="1"/>
  <c r="U433" i="13"/>
  <c r="CH433" i="13" s="1"/>
  <c r="T433" i="13"/>
  <c r="CG433" i="13" s="1"/>
  <c r="S433" i="13"/>
  <c r="CF433" i="13" s="1"/>
  <c r="R433" i="13"/>
  <c r="CE433" i="13" s="1"/>
  <c r="Q433" i="13"/>
  <c r="CD433" i="13" s="1"/>
  <c r="P433" i="13"/>
  <c r="CC433" i="13" s="1"/>
  <c r="O433" i="13"/>
  <c r="CB433" i="13" s="1"/>
  <c r="N433" i="13"/>
  <c r="CA433" i="13" s="1"/>
  <c r="M433" i="13"/>
  <c r="BZ433" i="13" s="1"/>
  <c r="L433" i="13"/>
  <c r="BY433" i="13" s="1"/>
  <c r="K433" i="13"/>
  <c r="BX433" i="13" s="1"/>
  <c r="J433" i="13"/>
  <c r="BW433" i="13" s="1"/>
  <c r="I433" i="13"/>
  <c r="BV433" i="13" s="1"/>
  <c r="H433" i="13"/>
  <c r="BU433" i="13" s="1"/>
  <c r="G433" i="13"/>
  <c r="BT433" i="13" s="1"/>
  <c r="F433" i="13"/>
  <c r="BS433" i="13" s="1"/>
  <c r="E433" i="13"/>
  <c r="BR433" i="13" s="1"/>
  <c r="AB432" i="13"/>
  <c r="CO432" i="13" s="1"/>
  <c r="AA432" i="13"/>
  <c r="CN432" i="13" s="1"/>
  <c r="Z432" i="13"/>
  <c r="CM432" i="13" s="1"/>
  <c r="Y432" i="13"/>
  <c r="CL432" i="13" s="1"/>
  <c r="X432" i="13"/>
  <c r="CK432" i="13" s="1"/>
  <c r="W432" i="13"/>
  <c r="CJ432" i="13" s="1"/>
  <c r="V432" i="13"/>
  <c r="CI432" i="13" s="1"/>
  <c r="U432" i="13"/>
  <c r="CH432" i="13" s="1"/>
  <c r="T432" i="13"/>
  <c r="CG432" i="13" s="1"/>
  <c r="S432" i="13"/>
  <c r="CF432" i="13" s="1"/>
  <c r="R432" i="13"/>
  <c r="CE432" i="13" s="1"/>
  <c r="Q432" i="13"/>
  <c r="CD432" i="13" s="1"/>
  <c r="P432" i="13"/>
  <c r="CC432" i="13" s="1"/>
  <c r="O432" i="13"/>
  <c r="CB432" i="13" s="1"/>
  <c r="N432" i="13"/>
  <c r="CA432" i="13" s="1"/>
  <c r="M432" i="13"/>
  <c r="BZ432" i="13" s="1"/>
  <c r="L432" i="13"/>
  <c r="BY432" i="13" s="1"/>
  <c r="K432" i="13"/>
  <c r="BX432" i="13" s="1"/>
  <c r="J432" i="13"/>
  <c r="BW432" i="13" s="1"/>
  <c r="I432" i="13"/>
  <c r="BV432" i="13" s="1"/>
  <c r="H432" i="13"/>
  <c r="BU432" i="13" s="1"/>
  <c r="G432" i="13"/>
  <c r="BT432" i="13" s="1"/>
  <c r="F432" i="13"/>
  <c r="BS432" i="13" s="1"/>
  <c r="E432" i="13"/>
  <c r="BR432" i="13" s="1"/>
  <c r="AB431" i="13"/>
  <c r="CO431" i="13" s="1"/>
  <c r="AA431" i="13"/>
  <c r="CN431" i="13" s="1"/>
  <c r="Z431" i="13"/>
  <c r="CM431" i="13" s="1"/>
  <c r="Y431" i="13"/>
  <c r="CL431" i="13" s="1"/>
  <c r="X431" i="13"/>
  <c r="CK431" i="13" s="1"/>
  <c r="W431" i="13"/>
  <c r="CJ431" i="13" s="1"/>
  <c r="V431" i="13"/>
  <c r="CI431" i="13" s="1"/>
  <c r="U431" i="13"/>
  <c r="CH431" i="13" s="1"/>
  <c r="T431" i="13"/>
  <c r="CG431" i="13" s="1"/>
  <c r="S431" i="13"/>
  <c r="CF431" i="13" s="1"/>
  <c r="R431" i="13"/>
  <c r="CE431" i="13" s="1"/>
  <c r="Q431" i="13"/>
  <c r="CD431" i="13" s="1"/>
  <c r="P431" i="13"/>
  <c r="CC431" i="13" s="1"/>
  <c r="O431" i="13"/>
  <c r="CB431" i="13" s="1"/>
  <c r="N431" i="13"/>
  <c r="CA431" i="13" s="1"/>
  <c r="M431" i="13"/>
  <c r="BZ431" i="13" s="1"/>
  <c r="L431" i="13"/>
  <c r="BY431" i="13" s="1"/>
  <c r="K431" i="13"/>
  <c r="BX431" i="13" s="1"/>
  <c r="J431" i="13"/>
  <c r="BW431" i="13" s="1"/>
  <c r="I431" i="13"/>
  <c r="BV431" i="13" s="1"/>
  <c r="H431" i="13"/>
  <c r="BU431" i="13" s="1"/>
  <c r="G431" i="13"/>
  <c r="BT431" i="13" s="1"/>
  <c r="F431" i="13"/>
  <c r="BS431" i="13" s="1"/>
  <c r="E431" i="13"/>
  <c r="BR431" i="13" s="1"/>
  <c r="AB430" i="13"/>
  <c r="CO430" i="13" s="1"/>
  <c r="AA430" i="13"/>
  <c r="CN430" i="13" s="1"/>
  <c r="Z430" i="13"/>
  <c r="CM430" i="13" s="1"/>
  <c r="Y430" i="13"/>
  <c r="CL430" i="13" s="1"/>
  <c r="X430" i="13"/>
  <c r="CK430" i="13" s="1"/>
  <c r="W430" i="13"/>
  <c r="CJ430" i="13" s="1"/>
  <c r="V430" i="13"/>
  <c r="CI430" i="13" s="1"/>
  <c r="U430" i="13"/>
  <c r="CH430" i="13" s="1"/>
  <c r="T430" i="13"/>
  <c r="CG430" i="13" s="1"/>
  <c r="S430" i="13"/>
  <c r="CF430" i="13" s="1"/>
  <c r="R430" i="13"/>
  <c r="CE430" i="13" s="1"/>
  <c r="Q430" i="13"/>
  <c r="CD430" i="13" s="1"/>
  <c r="P430" i="13"/>
  <c r="CC430" i="13" s="1"/>
  <c r="O430" i="13"/>
  <c r="CB430" i="13" s="1"/>
  <c r="N430" i="13"/>
  <c r="CA430" i="13" s="1"/>
  <c r="M430" i="13"/>
  <c r="BZ430" i="13" s="1"/>
  <c r="L430" i="13"/>
  <c r="BY430" i="13" s="1"/>
  <c r="K430" i="13"/>
  <c r="BX430" i="13" s="1"/>
  <c r="J430" i="13"/>
  <c r="BW430" i="13" s="1"/>
  <c r="I430" i="13"/>
  <c r="BV430" i="13" s="1"/>
  <c r="H430" i="13"/>
  <c r="BU430" i="13" s="1"/>
  <c r="G430" i="13"/>
  <c r="BT430" i="13" s="1"/>
  <c r="F430" i="13"/>
  <c r="BS430" i="13" s="1"/>
  <c r="E430" i="13"/>
  <c r="BR430" i="13" s="1"/>
  <c r="AB429" i="13"/>
  <c r="CO429" i="13" s="1"/>
  <c r="AA429" i="13"/>
  <c r="CN429" i="13" s="1"/>
  <c r="Z429" i="13"/>
  <c r="CM429" i="13" s="1"/>
  <c r="Y429" i="13"/>
  <c r="CL429" i="13" s="1"/>
  <c r="X429" i="13"/>
  <c r="CK429" i="13" s="1"/>
  <c r="W429" i="13"/>
  <c r="CJ429" i="13" s="1"/>
  <c r="V429" i="13"/>
  <c r="CI429" i="13" s="1"/>
  <c r="U429" i="13"/>
  <c r="CH429" i="13" s="1"/>
  <c r="T429" i="13"/>
  <c r="CG429" i="13" s="1"/>
  <c r="S429" i="13"/>
  <c r="CF429" i="13" s="1"/>
  <c r="R429" i="13"/>
  <c r="CE429" i="13" s="1"/>
  <c r="Q429" i="13"/>
  <c r="CD429" i="13" s="1"/>
  <c r="P429" i="13"/>
  <c r="CC429" i="13" s="1"/>
  <c r="O429" i="13"/>
  <c r="CB429" i="13" s="1"/>
  <c r="N429" i="13"/>
  <c r="CA429" i="13" s="1"/>
  <c r="M429" i="13"/>
  <c r="BZ429" i="13" s="1"/>
  <c r="L429" i="13"/>
  <c r="BY429" i="13" s="1"/>
  <c r="K429" i="13"/>
  <c r="BX429" i="13" s="1"/>
  <c r="J429" i="13"/>
  <c r="BW429" i="13" s="1"/>
  <c r="I429" i="13"/>
  <c r="BV429" i="13" s="1"/>
  <c r="H429" i="13"/>
  <c r="BU429" i="13" s="1"/>
  <c r="G429" i="13"/>
  <c r="BT429" i="13" s="1"/>
  <c r="F429" i="13"/>
  <c r="BS429" i="13" s="1"/>
  <c r="E429" i="13"/>
  <c r="BR429" i="13" s="1"/>
  <c r="AB428" i="13"/>
  <c r="CO428" i="13" s="1"/>
  <c r="AA428" i="13"/>
  <c r="CN428" i="13" s="1"/>
  <c r="Z428" i="13"/>
  <c r="CM428" i="13" s="1"/>
  <c r="Y428" i="13"/>
  <c r="CL428" i="13" s="1"/>
  <c r="X428" i="13"/>
  <c r="CK428" i="13" s="1"/>
  <c r="W428" i="13"/>
  <c r="CJ428" i="13" s="1"/>
  <c r="V428" i="13"/>
  <c r="CI428" i="13" s="1"/>
  <c r="U428" i="13"/>
  <c r="CH428" i="13" s="1"/>
  <c r="T428" i="13"/>
  <c r="CG428" i="13" s="1"/>
  <c r="S428" i="13"/>
  <c r="CF428" i="13" s="1"/>
  <c r="R428" i="13"/>
  <c r="CE428" i="13" s="1"/>
  <c r="Q428" i="13"/>
  <c r="CD428" i="13" s="1"/>
  <c r="P428" i="13"/>
  <c r="CC428" i="13" s="1"/>
  <c r="O428" i="13"/>
  <c r="CB428" i="13" s="1"/>
  <c r="N428" i="13"/>
  <c r="CA428" i="13" s="1"/>
  <c r="M428" i="13"/>
  <c r="BZ428" i="13" s="1"/>
  <c r="L428" i="13"/>
  <c r="BY428" i="13" s="1"/>
  <c r="K428" i="13"/>
  <c r="BX428" i="13" s="1"/>
  <c r="J428" i="13"/>
  <c r="BW428" i="13" s="1"/>
  <c r="I428" i="13"/>
  <c r="BV428" i="13" s="1"/>
  <c r="H428" i="13"/>
  <c r="BU428" i="13" s="1"/>
  <c r="G428" i="13"/>
  <c r="BT428" i="13" s="1"/>
  <c r="F428" i="13"/>
  <c r="BS428" i="13" s="1"/>
  <c r="E428" i="13"/>
  <c r="BR428" i="13" s="1"/>
  <c r="AB427" i="13"/>
  <c r="CO427" i="13" s="1"/>
  <c r="AA427" i="13"/>
  <c r="CN427" i="13" s="1"/>
  <c r="Z427" i="13"/>
  <c r="CM427" i="13" s="1"/>
  <c r="Y427" i="13"/>
  <c r="CL427" i="13" s="1"/>
  <c r="X427" i="13"/>
  <c r="CK427" i="13" s="1"/>
  <c r="W427" i="13"/>
  <c r="CJ427" i="13" s="1"/>
  <c r="V427" i="13"/>
  <c r="CI427" i="13" s="1"/>
  <c r="U427" i="13"/>
  <c r="CH427" i="13" s="1"/>
  <c r="T427" i="13"/>
  <c r="CG427" i="13" s="1"/>
  <c r="S427" i="13"/>
  <c r="CF427" i="13" s="1"/>
  <c r="R427" i="13"/>
  <c r="CE427" i="13" s="1"/>
  <c r="Q427" i="13"/>
  <c r="CD427" i="13" s="1"/>
  <c r="P427" i="13"/>
  <c r="CC427" i="13" s="1"/>
  <c r="O427" i="13"/>
  <c r="CB427" i="13" s="1"/>
  <c r="N427" i="13"/>
  <c r="CA427" i="13" s="1"/>
  <c r="M427" i="13"/>
  <c r="BZ427" i="13" s="1"/>
  <c r="L427" i="13"/>
  <c r="BY427" i="13" s="1"/>
  <c r="K427" i="13"/>
  <c r="BX427" i="13" s="1"/>
  <c r="J427" i="13"/>
  <c r="BW427" i="13" s="1"/>
  <c r="I427" i="13"/>
  <c r="BV427" i="13" s="1"/>
  <c r="H427" i="13"/>
  <c r="BU427" i="13" s="1"/>
  <c r="G427" i="13"/>
  <c r="BT427" i="13" s="1"/>
  <c r="F427" i="13"/>
  <c r="BS427" i="13" s="1"/>
  <c r="E427" i="13"/>
  <c r="BR427" i="13" s="1"/>
  <c r="AB426" i="13"/>
  <c r="CO426" i="13" s="1"/>
  <c r="AA426" i="13"/>
  <c r="CN426" i="13" s="1"/>
  <c r="Z426" i="13"/>
  <c r="CM426" i="13" s="1"/>
  <c r="Y426" i="13"/>
  <c r="CL426" i="13" s="1"/>
  <c r="X426" i="13"/>
  <c r="CK426" i="13" s="1"/>
  <c r="W426" i="13"/>
  <c r="CJ426" i="13" s="1"/>
  <c r="V426" i="13"/>
  <c r="CI426" i="13" s="1"/>
  <c r="U426" i="13"/>
  <c r="CH426" i="13" s="1"/>
  <c r="T426" i="13"/>
  <c r="CG426" i="13" s="1"/>
  <c r="S426" i="13"/>
  <c r="CF426" i="13" s="1"/>
  <c r="R426" i="13"/>
  <c r="CE426" i="13" s="1"/>
  <c r="Q426" i="13"/>
  <c r="CD426" i="13" s="1"/>
  <c r="P426" i="13"/>
  <c r="CC426" i="13" s="1"/>
  <c r="O426" i="13"/>
  <c r="CB426" i="13" s="1"/>
  <c r="N426" i="13"/>
  <c r="CA426" i="13" s="1"/>
  <c r="M426" i="13"/>
  <c r="BZ426" i="13" s="1"/>
  <c r="L426" i="13"/>
  <c r="BY426" i="13" s="1"/>
  <c r="K426" i="13"/>
  <c r="BX426" i="13" s="1"/>
  <c r="J426" i="13"/>
  <c r="BW426" i="13" s="1"/>
  <c r="I426" i="13"/>
  <c r="BV426" i="13" s="1"/>
  <c r="H426" i="13"/>
  <c r="BU426" i="13" s="1"/>
  <c r="G426" i="13"/>
  <c r="BT426" i="13" s="1"/>
  <c r="F426" i="13"/>
  <c r="BS426" i="13" s="1"/>
  <c r="E426" i="13"/>
  <c r="BR426" i="13" s="1"/>
  <c r="AB425" i="13"/>
  <c r="CO425" i="13" s="1"/>
  <c r="AA425" i="13"/>
  <c r="CN425" i="13" s="1"/>
  <c r="Z425" i="13"/>
  <c r="CM425" i="13" s="1"/>
  <c r="Y425" i="13"/>
  <c r="CL425" i="13" s="1"/>
  <c r="X425" i="13"/>
  <c r="CK425" i="13" s="1"/>
  <c r="W425" i="13"/>
  <c r="CJ425" i="13" s="1"/>
  <c r="V425" i="13"/>
  <c r="CI425" i="13" s="1"/>
  <c r="U425" i="13"/>
  <c r="CH425" i="13" s="1"/>
  <c r="T425" i="13"/>
  <c r="CG425" i="13" s="1"/>
  <c r="S425" i="13"/>
  <c r="CF425" i="13" s="1"/>
  <c r="R425" i="13"/>
  <c r="CE425" i="13" s="1"/>
  <c r="Q425" i="13"/>
  <c r="CD425" i="13" s="1"/>
  <c r="P425" i="13"/>
  <c r="CC425" i="13" s="1"/>
  <c r="O425" i="13"/>
  <c r="CB425" i="13" s="1"/>
  <c r="N425" i="13"/>
  <c r="CA425" i="13" s="1"/>
  <c r="M425" i="13"/>
  <c r="BZ425" i="13" s="1"/>
  <c r="L425" i="13"/>
  <c r="BY425" i="13" s="1"/>
  <c r="K425" i="13"/>
  <c r="BX425" i="13" s="1"/>
  <c r="J425" i="13"/>
  <c r="BW425" i="13" s="1"/>
  <c r="I425" i="13"/>
  <c r="BV425" i="13" s="1"/>
  <c r="H425" i="13"/>
  <c r="BU425" i="13" s="1"/>
  <c r="G425" i="13"/>
  <c r="BT425" i="13" s="1"/>
  <c r="F425" i="13"/>
  <c r="BS425" i="13" s="1"/>
  <c r="E425" i="13"/>
  <c r="BR425" i="13" s="1"/>
  <c r="AB424" i="13"/>
  <c r="CO424" i="13" s="1"/>
  <c r="AA424" i="13"/>
  <c r="CN424" i="13" s="1"/>
  <c r="Z424" i="13"/>
  <c r="CM424" i="13" s="1"/>
  <c r="Y424" i="13"/>
  <c r="CL424" i="13" s="1"/>
  <c r="X424" i="13"/>
  <c r="CK424" i="13" s="1"/>
  <c r="W424" i="13"/>
  <c r="CJ424" i="13" s="1"/>
  <c r="V424" i="13"/>
  <c r="CI424" i="13" s="1"/>
  <c r="U424" i="13"/>
  <c r="CH424" i="13" s="1"/>
  <c r="T424" i="13"/>
  <c r="CG424" i="13" s="1"/>
  <c r="S424" i="13"/>
  <c r="CF424" i="13" s="1"/>
  <c r="R424" i="13"/>
  <c r="CE424" i="13" s="1"/>
  <c r="Q424" i="13"/>
  <c r="CD424" i="13" s="1"/>
  <c r="P424" i="13"/>
  <c r="CC424" i="13" s="1"/>
  <c r="O424" i="13"/>
  <c r="CB424" i="13" s="1"/>
  <c r="N424" i="13"/>
  <c r="CA424" i="13" s="1"/>
  <c r="M424" i="13"/>
  <c r="BZ424" i="13" s="1"/>
  <c r="L424" i="13"/>
  <c r="BY424" i="13" s="1"/>
  <c r="K424" i="13"/>
  <c r="BX424" i="13" s="1"/>
  <c r="J424" i="13"/>
  <c r="BW424" i="13" s="1"/>
  <c r="I424" i="13"/>
  <c r="BV424" i="13" s="1"/>
  <c r="H424" i="13"/>
  <c r="BU424" i="13" s="1"/>
  <c r="G424" i="13"/>
  <c r="BT424" i="13" s="1"/>
  <c r="F424" i="13"/>
  <c r="BS424" i="13" s="1"/>
  <c r="E424" i="13"/>
  <c r="BR424" i="13" s="1"/>
  <c r="AB423" i="13"/>
  <c r="CO423" i="13" s="1"/>
  <c r="AA423" i="13"/>
  <c r="CN423" i="13" s="1"/>
  <c r="Z423" i="13"/>
  <c r="CM423" i="13" s="1"/>
  <c r="Y423" i="13"/>
  <c r="CL423" i="13" s="1"/>
  <c r="X423" i="13"/>
  <c r="CK423" i="13" s="1"/>
  <c r="W423" i="13"/>
  <c r="CJ423" i="13" s="1"/>
  <c r="V423" i="13"/>
  <c r="CI423" i="13" s="1"/>
  <c r="U423" i="13"/>
  <c r="CH423" i="13" s="1"/>
  <c r="T423" i="13"/>
  <c r="CG423" i="13" s="1"/>
  <c r="S423" i="13"/>
  <c r="CF423" i="13" s="1"/>
  <c r="R423" i="13"/>
  <c r="CE423" i="13" s="1"/>
  <c r="Q423" i="13"/>
  <c r="CD423" i="13" s="1"/>
  <c r="P423" i="13"/>
  <c r="CC423" i="13" s="1"/>
  <c r="O423" i="13"/>
  <c r="CB423" i="13" s="1"/>
  <c r="N423" i="13"/>
  <c r="CA423" i="13" s="1"/>
  <c r="M423" i="13"/>
  <c r="BZ423" i="13" s="1"/>
  <c r="L423" i="13"/>
  <c r="BY423" i="13" s="1"/>
  <c r="K423" i="13"/>
  <c r="BX423" i="13" s="1"/>
  <c r="J423" i="13"/>
  <c r="BW423" i="13" s="1"/>
  <c r="I423" i="13"/>
  <c r="BV423" i="13" s="1"/>
  <c r="H423" i="13"/>
  <c r="BU423" i="13" s="1"/>
  <c r="G423" i="13"/>
  <c r="BT423" i="13" s="1"/>
  <c r="F423" i="13"/>
  <c r="BS423" i="13" s="1"/>
  <c r="E423" i="13"/>
  <c r="BR423" i="13" s="1"/>
  <c r="AB422" i="13"/>
  <c r="CO422" i="13" s="1"/>
  <c r="AA422" i="13"/>
  <c r="CN422" i="13" s="1"/>
  <c r="Z422" i="13"/>
  <c r="CM422" i="13" s="1"/>
  <c r="Y422" i="13"/>
  <c r="CL422" i="13" s="1"/>
  <c r="X422" i="13"/>
  <c r="CK422" i="13" s="1"/>
  <c r="W422" i="13"/>
  <c r="CJ422" i="13" s="1"/>
  <c r="V422" i="13"/>
  <c r="CI422" i="13" s="1"/>
  <c r="U422" i="13"/>
  <c r="CH422" i="13" s="1"/>
  <c r="T422" i="13"/>
  <c r="CG422" i="13" s="1"/>
  <c r="S422" i="13"/>
  <c r="CF422" i="13" s="1"/>
  <c r="R422" i="13"/>
  <c r="CE422" i="13" s="1"/>
  <c r="Q422" i="13"/>
  <c r="CD422" i="13" s="1"/>
  <c r="P422" i="13"/>
  <c r="CC422" i="13" s="1"/>
  <c r="O422" i="13"/>
  <c r="CB422" i="13" s="1"/>
  <c r="N422" i="13"/>
  <c r="CA422" i="13" s="1"/>
  <c r="M422" i="13"/>
  <c r="BZ422" i="13" s="1"/>
  <c r="L422" i="13"/>
  <c r="BY422" i="13" s="1"/>
  <c r="K422" i="13"/>
  <c r="BX422" i="13" s="1"/>
  <c r="J422" i="13"/>
  <c r="BW422" i="13" s="1"/>
  <c r="I422" i="13"/>
  <c r="BV422" i="13" s="1"/>
  <c r="H422" i="13"/>
  <c r="BU422" i="13" s="1"/>
  <c r="G422" i="13"/>
  <c r="BT422" i="13" s="1"/>
  <c r="F422" i="13"/>
  <c r="BS422" i="13" s="1"/>
  <c r="E422" i="13"/>
  <c r="BR422" i="13" s="1"/>
  <c r="AB421" i="13"/>
  <c r="CO421" i="13" s="1"/>
  <c r="AA421" i="13"/>
  <c r="CN421" i="13" s="1"/>
  <c r="Z421" i="13"/>
  <c r="CM421" i="13" s="1"/>
  <c r="Y421" i="13"/>
  <c r="CL421" i="13" s="1"/>
  <c r="X421" i="13"/>
  <c r="CK421" i="13" s="1"/>
  <c r="W421" i="13"/>
  <c r="CJ421" i="13" s="1"/>
  <c r="V421" i="13"/>
  <c r="CI421" i="13" s="1"/>
  <c r="U421" i="13"/>
  <c r="CH421" i="13" s="1"/>
  <c r="T421" i="13"/>
  <c r="CG421" i="13" s="1"/>
  <c r="S421" i="13"/>
  <c r="CF421" i="13" s="1"/>
  <c r="R421" i="13"/>
  <c r="CE421" i="13" s="1"/>
  <c r="Q421" i="13"/>
  <c r="CD421" i="13" s="1"/>
  <c r="P421" i="13"/>
  <c r="CC421" i="13" s="1"/>
  <c r="O421" i="13"/>
  <c r="CB421" i="13" s="1"/>
  <c r="N421" i="13"/>
  <c r="CA421" i="13" s="1"/>
  <c r="M421" i="13"/>
  <c r="BZ421" i="13" s="1"/>
  <c r="L421" i="13"/>
  <c r="BY421" i="13" s="1"/>
  <c r="K421" i="13"/>
  <c r="BX421" i="13" s="1"/>
  <c r="J421" i="13"/>
  <c r="BW421" i="13" s="1"/>
  <c r="I421" i="13"/>
  <c r="BV421" i="13" s="1"/>
  <c r="H421" i="13"/>
  <c r="BU421" i="13" s="1"/>
  <c r="G421" i="13"/>
  <c r="BT421" i="13" s="1"/>
  <c r="F421" i="13"/>
  <c r="BS421" i="13" s="1"/>
  <c r="E421" i="13"/>
  <c r="BR421" i="13" s="1"/>
  <c r="AB420" i="13"/>
  <c r="CO420" i="13" s="1"/>
  <c r="AA420" i="13"/>
  <c r="CN420" i="13" s="1"/>
  <c r="Z420" i="13"/>
  <c r="CM420" i="13" s="1"/>
  <c r="Y420" i="13"/>
  <c r="CL420" i="13" s="1"/>
  <c r="X420" i="13"/>
  <c r="CK420" i="13" s="1"/>
  <c r="W420" i="13"/>
  <c r="CJ420" i="13" s="1"/>
  <c r="V420" i="13"/>
  <c r="CI420" i="13" s="1"/>
  <c r="U420" i="13"/>
  <c r="CH420" i="13" s="1"/>
  <c r="T420" i="13"/>
  <c r="CG420" i="13" s="1"/>
  <c r="S420" i="13"/>
  <c r="CF420" i="13" s="1"/>
  <c r="R420" i="13"/>
  <c r="CE420" i="13" s="1"/>
  <c r="Q420" i="13"/>
  <c r="CD420" i="13" s="1"/>
  <c r="P420" i="13"/>
  <c r="CC420" i="13" s="1"/>
  <c r="O420" i="13"/>
  <c r="CB420" i="13" s="1"/>
  <c r="N420" i="13"/>
  <c r="CA420" i="13" s="1"/>
  <c r="M420" i="13"/>
  <c r="BZ420" i="13" s="1"/>
  <c r="L420" i="13"/>
  <c r="BY420" i="13" s="1"/>
  <c r="K420" i="13"/>
  <c r="BX420" i="13" s="1"/>
  <c r="J420" i="13"/>
  <c r="BW420" i="13" s="1"/>
  <c r="I420" i="13"/>
  <c r="BV420" i="13" s="1"/>
  <c r="H420" i="13"/>
  <c r="BU420" i="13" s="1"/>
  <c r="G420" i="13"/>
  <c r="BT420" i="13" s="1"/>
  <c r="F420" i="13"/>
  <c r="BS420" i="13" s="1"/>
  <c r="E420" i="13"/>
  <c r="BR420" i="13" s="1"/>
  <c r="AB419" i="13"/>
  <c r="CO419" i="13" s="1"/>
  <c r="AA419" i="13"/>
  <c r="CN419" i="13" s="1"/>
  <c r="Z419" i="13"/>
  <c r="CM419" i="13" s="1"/>
  <c r="Y419" i="13"/>
  <c r="CL419" i="13" s="1"/>
  <c r="X419" i="13"/>
  <c r="CK419" i="13" s="1"/>
  <c r="W419" i="13"/>
  <c r="CJ419" i="13" s="1"/>
  <c r="V419" i="13"/>
  <c r="CI419" i="13" s="1"/>
  <c r="U419" i="13"/>
  <c r="CH419" i="13" s="1"/>
  <c r="T419" i="13"/>
  <c r="CG419" i="13" s="1"/>
  <c r="S419" i="13"/>
  <c r="CF419" i="13" s="1"/>
  <c r="R419" i="13"/>
  <c r="CE419" i="13" s="1"/>
  <c r="Q419" i="13"/>
  <c r="CD419" i="13" s="1"/>
  <c r="P419" i="13"/>
  <c r="CC419" i="13" s="1"/>
  <c r="O419" i="13"/>
  <c r="CB419" i="13" s="1"/>
  <c r="N419" i="13"/>
  <c r="CA419" i="13" s="1"/>
  <c r="M419" i="13"/>
  <c r="BZ419" i="13" s="1"/>
  <c r="L419" i="13"/>
  <c r="BY419" i="13" s="1"/>
  <c r="K419" i="13"/>
  <c r="BX419" i="13" s="1"/>
  <c r="J419" i="13"/>
  <c r="BW419" i="13" s="1"/>
  <c r="I419" i="13"/>
  <c r="BV419" i="13" s="1"/>
  <c r="H419" i="13"/>
  <c r="BU419" i="13" s="1"/>
  <c r="G419" i="13"/>
  <c r="BT419" i="13" s="1"/>
  <c r="F419" i="13"/>
  <c r="BS419" i="13" s="1"/>
  <c r="E419" i="13"/>
  <c r="BR419" i="13" s="1"/>
  <c r="AB418" i="13"/>
  <c r="CO418" i="13" s="1"/>
  <c r="AA418" i="13"/>
  <c r="CN418" i="13" s="1"/>
  <c r="Z418" i="13"/>
  <c r="CM418" i="13" s="1"/>
  <c r="Y418" i="13"/>
  <c r="CL418" i="13" s="1"/>
  <c r="X418" i="13"/>
  <c r="CK418" i="13" s="1"/>
  <c r="W418" i="13"/>
  <c r="CJ418" i="13" s="1"/>
  <c r="V418" i="13"/>
  <c r="CI418" i="13" s="1"/>
  <c r="U418" i="13"/>
  <c r="CH418" i="13" s="1"/>
  <c r="T418" i="13"/>
  <c r="CG418" i="13" s="1"/>
  <c r="S418" i="13"/>
  <c r="CF418" i="13" s="1"/>
  <c r="R418" i="13"/>
  <c r="CE418" i="13" s="1"/>
  <c r="Q418" i="13"/>
  <c r="CD418" i="13" s="1"/>
  <c r="P418" i="13"/>
  <c r="CC418" i="13" s="1"/>
  <c r="O418" i="13"/>
  <c r="CB418" i="13" s="1"/>
  <c r="N418" i="13"/>
  <c r="CA418" i="13" s="1"/>
  <c r="M418" i="13"/>
  <c r="BZ418" i="13" s="1"/>
  <c r="L418" i="13"/>
  <c r="BY418" i="13" s="1"/>
  <c r="K418" i="13"/>
  <c r="BX418" i="13" s="1"/>
  <c r="J418" i="13"/>
  <c r="BW418" i="13" s="1"/>
  <c r="I418" i="13"/>
  <c r="BV418" i="13" s="1"/>
  <c r="H418" i="13"/>
  <c r="BU418" i="13" s="1"/>
  <c r="G418" i="13"/>
  <c r="BT418" i="13" s="1"/>
  <c r="F418" i="13"/>
  <c r="BS418" i="13" s="1"/>
  <c r="E418" i="13"/>
  <c r="BR418" i="13" s="1"/>
  <c r="AB417" i="13"/>
  <c r="CO417" i="13" s="1"/>
  <c r="AA417" i="13"/>
  <c r="CN417" i="13" s="1"/>
  <c r="Z417" i="13"/>
  <c r="CM417" i="13" s="1"/>
  <c r="Y417" i="13"/>
  <c r="CL417" i="13" s="1"/>
  <c r="X417" i="13"/>
  <c r="CK417" i="13" s="1"/>
  <c r="W417" i="13"/>
  <c r="CJ417" i="13" s="1"/>
  <c r="V417" i="13"/>
  <c r="CI417" i="13" s="1"/>
  <c r="U417" i="13"/>
  <c r="CH417" i="13" s="1"/>
  <c r="T417" i="13"/>
  <c r="CG417" i="13" s="1"/>
  <c r="S417" i="13"/>
  <c r="CF417" i="13" s="1"/>
  <c r="R417" i="13"/>
  <c r="CE417" i="13" s="1"/>
  <c r="Q417" i="13"/>
  <c r="CD417" i="13" s="1"/>
  <c r="P417" i="13"/>
  <c r="CC417" i="13" s="1"/>
  <c r="O417" i="13"/>
  <c r="CB417" i="13" s="1"/>
  <c r="N417" i="13"/>
  <c r="CA417" i="13" s="1"/>
  <c r="M417" i="13"/>
  <c r="BZ417" i="13" s="1"/>
  <c r="L417" i="13"/>
  <c r="BY417" i="13" s="1"/>
  <c r="K417" i="13"/>
  <c r="BX417" i="13" s="1"/>
  <c r="J417" i="13"/>
  <c r="BW417" i="13" s="1"/>
  <c r="I417" i="13"/>
  <c r="BV417" i="13" s="1"/>
  <c r="H417" i="13"/>
  <c r="BU417" i="13" s="1"/>
  <c r="G417" i="13"/>
  <c r="BT417" i="13" s="1"/>
  <c r="F417" i="13"/>
  <c r="BS417" i="13" s="1"/>
  <c r="E417" i="13"/>
  <c r="BR417" i="13" s="1"/>
  <c r="AB416" i="13"/>
  <c r="CO416" i="13" s="1"/>
  <c r="AA416" i="13"/>
  <c r="CN416" i="13" s="1"/>
  <c r="Z416" i="13"/>
  <c r="CM416" i="13" s="1"/>
  <c r="Y416" i="13"/>
  <c r="CL416" i="13" s="1"/>
  <c r="X416" i="13"/>
  <c r="CK416" i="13" s="1"/>
  <c r="W416" i="13"/>
  <c r="CJ416" i="13" s="1"/>
  <c r="V416" i="13"/>
  <c r="CI416" i="13" s="1"/>
  <c r="U416" i="13"/>
  <c r="CH416" i="13" s="1"/>
  <c r="T416" i="13"/>
  <c r="CG416" i="13" s="1"/>
  <c r="S416" i="13"/>
  <c r="CF416" i="13" s="1"/>
  <c r="R416" i="13"/>
  <c r="CE416" i="13" s="1"/>
  <c r="Q416" i="13"/>
  <c r="CD416" i="13" s="1"/>
  <c r="P416" i="13"/>
  <c r="CC416" i="13" s="1"/>
  <c r="O416" i="13"/>
  <c r="CB416" i="13" s="1"/>
  <c r="N416" i="13"/>
  <c r="CA416" i="13" s="1"/>
  <c r="M416" i="13"/>
  <c r="BZ416" i="13" s="1"/>
  <c r="L416" i="13"/>
  <c r="BY416" i="13" s="1"/>
  <c r="K416" i="13"/>
  <c r="BX416" i="13" s="1"/>
  <c r="J416" i="13"/>
  <c r="BW416" i="13" s="1"/>
  <c r="I416" i="13"/>
  <c r="BV416" i="13" s="1"/>
  <c r="H416" i="13"/>
  <c r="BU416" i="13" s="1"/>
  <c r="G416" i="13"/>
  <c r="BT416" i="13" s="1"/>
  <c r="F416" i="13"/>
  <c r="BS416" i="13" s="1"/>
  <c r="E416" i="13"/>
  <c r="BR416" i="13" s="1"/>
  <c r="AB415" i="13"/>
  <c r="CO415" i="13" s="1"/>
  <c r="AA415" i="13"/>
  <c r="CN415" i="13" s="1"/>
  <c r="Z415" i="13"/>
  <c r="CM415" i="13" s="1"/>
  <c r="Y415" i="13"/>
  <c r="CL415" i="13" s="1"/>
  <c r="X415" i="13"/>
  <c r="CK415" i="13" s="1"/>
  <c r="W415" i="13"/>
  <c r="CJ415" i="13" s="1"/>
  <c r="V415" i="13"/>
  <c r="CI415" i="13" s="1"/>
  <c r="U415" i="13"/>
  <c r="CH415" i="13" s="1"/>
  <c r="T415" i="13"/>
  <c r="CG415" i="13" s="1"/>
  <c r="S415" i="13"/>
  <c r="CF415" i="13" s="1"/>
  <c r="R415" i="13"/>
  <c r="CE415" i="13" s="1"/>
  <c r="Q415" i="13"/>
  <c r="CD415" i="13" s="1"/>
  <c r="P415" i="13"/>
  <c r="CC415" i="13" s="1"/>
  <c r="O415" i="13"/>
  <c r="CB415" i="13" s="1"/>
  <c r="N415" i="13"/>
  <c r="CA415" i="13" s="1"/>
  <c r="M415" i="13"/>
  <c r="BZ415" i="13" s="1"/>
  <c r="L415" i="13"/>
  <c r="BY415" i="13" s="1"/>
  <c r="K415" i="13"/>
  <c r="BX415" i="13" s="1"/>
  <c r="J415" i="13"/>
  <c r="BW415" i="13" s="1"/>
  <c r="I415" i="13"/>
  <c r="BV415" i="13" s="1"/>
  <c r="H415" i="13"/>
  <c r="BU415" i="13" s="1"/>
  <c r="G415" i="13"/>
  <c r="BT415" i="13" s="1"/>
  <c r="F415" i="13"/>
  <c r="BS415" i="13" s="1"/>
  <c r="E415" i="13"/>
  <c r="BR415" i="13" s="1"/>
  <c r="AB414" i="13"/>
  <c r="CO414" i="13" s="1"/>
  <c r="AA414" i="13"/>
  <c r="CN414" i="13" s="1"/>
  <c r="Z414" i="13"/>
  <c r="CM414" i="13" s="1"/>
  <c r="Y414" i="13"/>
  <c r="CL414" i="13" s="1"/>
  <c r="X414" i="13"/>
  <c r="CK414" i="13" s="1"/>
  <c r="W414" i="13"/>
  <c r="CJ414" i="13" s="1"/>
  <c r="V414" i="13"/>
  <c r="CI414" i="13" s="1"/>
  <c r="U414" i="13"/>
  <c r="CH414" i="13" s="1"/>
  <c r="T414" i="13"/>
  <c r="CG414" i="13" s="1"/>
  <c r="S414" i="13"/>
  <c r="CF414" i="13" s="1"/>
  <c r="R414" i="13"/>
  <c r="CE414" i="13" s="1"/>
  <c r="Q414" i="13"/>
  <c r="CD414" i="13" s="1"/>
  <c r="P414" i="13"/>
  <c r="CC414" i="13" s="1"/>
  <c r="O414" i="13"/>
  <c r="CB414" i="13" s="1"/>
  <c r="N414" i="13"/>
  <c r="CA414" i="13" s="1"/>
  <c r="M414" i="13"/>
  <c r="BZ414" i="13" s="1"/>
  <c r="L414" i="13"/>
  <c r="BY414" i="13" s="1"/>
  <c r="K414" i="13"/>
  <c r="BX414" i="13" s="1"/>
  <c r="J414" i="13"/>
  <c r="BW414" i="13" s="1"/>
  <c r="I414" i="13"/>
  <c r="BV414" i="13" s="1"/>
  <c r="H414" i="13"/>
  <c r="BU414" i="13" s="1"/>
  <c r="G414" i="13"/>
  <c r="BT414" i="13" s="1"/>
  <c r="F414" i="13"/>
  <c r="BS414" i="13" s="1"/>
  <c r="E414" i="13"/>
  <c r="BR414" i="13" s="1"/>
  <c r="AB413" i="13"/>
  <c r="CO413" i="13" s="1"/>
  <c r="AA413" i="13"/>
  <c r="CN413" i="13" s="1"/>
  <c r="Z413" i="13"/>
  <c r="CM413" i="13" s="1"/>
  <c r="Y413" i="13"/>
  <c r="CL413" i="13" s="1"/>
  <c r="X413" i="13"/>
  <c r="CK413" i="13" s="1"/>
  <c r="W413" i="13"/>
  <c r="CJ413" i="13" s="1"/>
  <c r="V413" i="13"/>
  <c r="CI413" i="13" s="1"/>
  <c r="U413" i="13"/>
  <c r="CH413" i="13" s="1"/>
  <c r="T413" i="13"/>
  <c r="CG413" i="13" s="1"/>
  <c r="S413" i="13"/>
  <c r="CF413" i="13" s="1"/>
  <c r="R413" i="13"/>
  <c r="CE413" i="13" s="1"/>
  <c r="Q413" i="13"/>
  <c r="CD413" i="13" s="1"/>
  <c r="P413" i="13"/>
  <c r="CC413" i="13" s="1"/>
  <c r="O413" i="13"/>
  <c r="CB413" i="13" s="1"/>
  <c r="N413" i="13"/>
  <c r="CA413" i="13" s="1"/>
  <c r="M413" i="13"/>
  <c r="BZ413" i="13" s="1"/>
  <c r="L413" i="13"/>
  <c r="BY413" i="13" s="1"/>
  <c r="K413" i="13"/>
  <c r="BX413" i="13" s="1"/>
  <c r="J413" i="13"/>
  <c r="BW413" i="13" s="1"/>
  <c r="I413" i="13"/>
  <c r="BV413" i="13" s="1"/>
  <c r="H413" i="13"/>
  <c r="BU413" i="13" s="1"/>
  <c r="G413" i="13"/>
  <c r="BT413" i="13" s="1"/>
  <c r="F413" i="13"/>
  <c r="BS413" i="13" s="1"/>
  <c r="E413" i="13"/>
  <c r="BR413" i="13" s="1"/>
  <c r="AB412" i="13"/>
  <c r="CO412" i="13" s="1"/>
  <c r="AA412" i="13"/>
  <c r="CN412" i="13" s="1"/>
  <c r="Z412" i="13"/>
  <c r="CM412" i="13" s="1"/>
  <c r="Y412" i="13"/>
  <c r="CL412" i="13" s="1"/>
  <c r="X412" i="13"/>
  <c r="CK412" i="13" s="1"/>
  <c r="W412" i="13"/>
  <c r="CJ412" i="13" s="1"/>
  <c r="V412" i="13"/>
  <c r="CI412" i="13" s="1"/>
  <c r="U412" i="13"/>
  <c r="CH412" i="13" s="1"/>
  <c r="T412" i="13"/>
  <c r="CG412" i="13" s="1"/>
  <c r="S412" i="13"/>
  <c r="CF412" i="13" s="1"/>
  <c r="R412" i="13"/>
  <c r="CE412" i="13" s="1"/>
  <c r="Q412" i="13"/>
  <c r="CD412" i="13" s="1"/>
  <c r="P412" i="13"/>
  <c r="CC412" i="13" s="1"/>
  <c r="O412" i="13"/>
  <c r="CB412" i="13" s="1"/>
  <c r="N412" i="13"/>
  <c r="CA412" i="13" s="1"/>
  <c r="M412" i="13"/>
  <c r="BZ412" i="13" s="1"/>
  <c r="L412" i="13"/>
  <c r="BY412" i="13" s="1"/>
  <c r="K412" i="13"/>
  <c r="BX412" i="13" s="1"/>
  <c r="J412" i="13"/>
  <c r="BW412" i="13" s="1"/>
  <c r="I412" i="13"/>
  <c r="BV412" i="13" s="1"/>
  <c r="H412" i="13"/>
  <c r="BU412" i="13" s="1"/>
  <c r="G412" i="13"/>
  <c r="BT412" i="13" s="1"/>
  <c r="F412" i="13"/>
  <c r="BS412" i="13" s="1"/>
  <c r="E412" i="13"/>
  <c r="BR412" i="13" s="1"/>
  <c r="AB411" i="13"/>
  <c r="CO411" i="13" s="1"/>
  <c r="AA411" i="13"/>
  <c r="CN411" i="13" s="1"/>
  <c r="Z411" i="13"/>
  <c r="CM411" i="13" s="1"/>
  <c r="Y411" i="13"/>
  <c r="CL411" i="13" s="1"/>
  <c r="X411" i="13"/>
  <c r="CK411" i="13" s="1"/>
  <c r="W411" i="13"/>
  <c r="CJ411" i="13" s="1"/>
  <c r="V411" i="13"/>
  <c r="CI411" i="13" s="1"/>
  <c r="U411" i="13"/>
  <c r="CH411" i="13" s="1"/>
  <c r="T411" i="13"/>
  <c r="CG411" i="13" s="1"/>
  <c r="S411" i="13"/>
  <c r="CF411" i="13" s="1"/>
  <c r="R411" i="13"/>
  <c r="CE411" i="13" s="1"/>
  <c r="Q411" i="13"/>
  <c r="CD411" i="13" s="1"/>
  <c r="P411" i="13"/>
  <c r="CC411" i="13" s="1"/>
  <c r="O411" i="13"/>
  <c r="CB411" i="13" s="1"/>
  <c r="N411" i="13"/>
  <c r="CA411" i="13" s="1"/>
  <c r="M411" i="13"/>
  <c r="BZ411" i="13" s="1"/>
  <c r="L411" i="13"/>
  <c r="BY411" i="13" s="1"/>
  <c r="K411" i="13"/>
  <c r="BX411" i="13" s="1"/>
  <c r="J411" i="13"/>
  <c r="BW411" i="13" s="1"/>
  <c r="I411" i="13"/>
  <c r="BV411" i="13" s="1"/>
  <c r="H411" i="13"/>
  <c r="BU411" i="13" s="1"/>
  <c r="G411" i="13"/>
  <c r="BT411" i="13" s="1"/>
  <c r="F411" i="13"/>
  <c r="BS411" i="13" s="1"/>
  <c r="E411" i="13"/>
  <c r="BR411" i="13" s="1"/>
  <c r="AB410" i="13"/>
  <c r="CO410" i="13" s="1"/>
  <c r="AA410" i="13"/>
  <c r="CN410" i="13" s="1"/>
  <c r="Z410" i="13"/>
  <c r="CM410" i="13" s="1"/>
  <c r="Y410" i="13"/>
  <c r="CL410" i="13" s="1"/>
  <c r="X410" i="13"/>
  <c r="CK410" i="13" s="1"/>
  <c r="W410" i="13"/>
  <c r="CJ410" i="13" s="1"/>
  <c r="V410" i="13"/>
  <c r="CI410" i="13" s="1"/>
  <c r="U410" i="13"/>
  <c r="CH410" i="13" s="1"/>
  <c r="T410" i="13"/>
  <c r="CG410" i="13" s="1"/>
  <c r="S410" i="13"/>
  <c r="CF410" i="13" s="1"/>
  <c r="R410" i="13"/>
  <c r="CE410" i="13" s="1"/>
  <c r="Q410" i="13"/>
  <c r="CD410" i="13" s="1"/>
  <c r="P410" i="13"/>
  <c r="CC410" i="13" s="1"/>
  <c r="O410" i="13"/>
  <c r="CB410" i="13" s="1"/>
  <c r="N410" i="13"/>
  <c r="CA410" i="13" s="1"/>
  <c r="M410" i="13"/>
  <c r="BZ410" i="13" s="1"/>
  <c r="L410" i="13"/>
  <c r="BY410" i="13" s="1"/>
  <c r="K410" i="13"/>
  <c r="BX410" i="13" s="1"/>
  <c r="J410" i="13"/>
  <c r="BW410" i="13" s="1"/>
  <c r="I410" i="13"/>
  <c r="BV410" i="13" s="1"/>
  <c r="H410" i="13"/>
  <c r="BU410" i="13" s="1"/>
  <c r="G410" i="13"/>
  <c r="BT410" i="13" s="1"/>
  <c r="F410" i="13"/>
  <c r="BS410" i="13" s="1"/>
  <c r="E410" i="13"/>
  <c r="BR410" i="13" s="1"/>
  <c r="AB409" i="13"/>
  <c r="CO409" i="13" s="1"/>
  <c r="AA409" i="13"/>
  <c r="CN409" i="13" s="1"/>
  <c r="Z409" i="13"/>
  <c r="CM409" i="13" s="1"/>
  <c r="Y409" i="13"/>
  <c r="CL409" i="13" s="1"/>
  <c r="X409" i="13"/>
  <c r="CK409" i="13" s="1"/>
  <c r="W409" i="13"/>
  <c r="CJ409" i="13" s="1"/>
  <c r="V409" i="13"/>
  <c r="CI409" i="13" s="1"/>
  <c r="U409" i="13"/>
  <c r="CH409" i="13" s="1"/>
  <c r="T409" i="13"/>
  <c r="CG409" i="13" s="1"/>
  <c r="S409" i="13"/>
  <c r="CF409" i="13" s="1"/>
  <c r="R409" i="13"/>
  <c r="CE409" i="13" s="1"/>
  <c r="Q409" i="13"/>
  <c r="CD409" i="13" s="1"/>
  <c r="P409" i="13"/>
  <c r="CC409" i="13" s="1"/>
  <c r="O409" i="13"/>
  <c r="CB409" i="13" s="1"/>
  <c r="N409" i="13"/>
  <c r="CA409" i="13" s="1"/>
  <c r="M409" i="13"/>
  <c r="BZ409" i="13" s="1"/>
  <c r="L409" i="13"/>
  <c r="BY409" i="13" s="1"/>
  <c r="K409" i="13"/>
  <c r="BX409" i="13" s="1"/>
  <c r="J409" i="13"/>
  <c r="BW409" i="13" s="1"/>
  <c r="I409" i="13"/>
  <c r="BV409" i="13" s="1"/>
  <c r="H409" i="13"/>
  <c r="BU409" i="13" s="1"/>
  <c r="G409" i="13"/>
  <c r="BT409" i="13" s="1"/>
  <c r="F409" i="13"/>
  <c r="BS409" i="13" s="1"/>
  <c r="E409" i="13"/>
  <c r="BR409" i="13" s="1"/>
  <c r="AB408" i="13"/>
  <c r="CO408" i="13" s="1"/>
  <c r="AA408" i="13"/>
  <c r="CN408" i="13" s="1"/>
  <c r="Z408" i="13"/>
  <c r="CM408" i="13" s="1"/>
  <c r="Y408" i="13"/>
  <c r="CL408" i="13" s="1"/>
  <c r="X408" i="13"/>
  <c r="CK408" i="13" s="1"/>
  <c r="W408" i="13"/>
  <c r="CJ408" i="13" s="1"/>
  <c r="V408" i="13"/>
  <c r="CI408" i="13" s="1"/>
  <c r="U408" i="13"/>
  <c r="CH408" i="13" s="1"/>
  <c r="T408" i="13"/>
  <c r="CG408" i="13" s="1"/>
  <c r="S408" i="13"/>
  <c r="CF408" i="13" s="1"/>
  <c r="R408" i="13"/>
  <c r="CE408" i="13" s="1"/>
  <c r="Q408" i="13"/>
  <c r="CD408" i="13" s="1"/>
  <c r="P408" i="13"/>
  <c r="CC408" i="13" s="1"/>
  <c r="O408" i="13"/>
  <c r="CB408" i="13" s="1"/>
  <c r="N408" i="13"/>
  <c r="CA408" i="13" s="1"/>
  <c r="M408" i="13"/>
  <c r="BZ408" i="13" s="1"/>
  <c r="L408" i="13"/>
  <c r="BY408" i="13" s="1"/>
  <c r="K408" i="13"/>
  <c r="BX408" i="13" s="1"/>
  <c r="J408" i="13"/>
  <c r="BW408" i="13" s="1"/>
  <c r="I408" i="13"/>
  <c r="BV408" i="13" s="1"/>
  <c r="H408" i="13"/>
  <c r="BU408" i="13" s="1"/>
  <c r="G408" i="13"/>
  <c r="BT408" i="13" s="1"/>
  <c r="F408" i="13"/>
  <c r="BS408" i="13" s="1"/>
  <c r="E408" i="13"/>
  <c r="BR408" i="13" s="1"/>
  <c r="AB407" i="13"/>
  <c r="CO407" i="13" s="1"/>
  <c r="AA407" i="13"/>
  <c r="CN407" i="13" s="1"/>
  <c r="Z407" i="13"/>
  <c r="CM407" i="13" s="1"/>
  <c r="Y407" i="13"/>
  <c r="CL407" i="13" s="1"/>
  <c r="X407" i="13"/>
  <c r="CK407" i="13" s="1"/>
  <c r="W407" i="13"/>
  <c r="CJ407" i="13" s="1"/>
  <c r="V407" i="13"/>
  <c r="CI407" i="13" s="1"/>
  <c r="U407" i="13"/>
  <c r="CH407" i="13" s="1"/>
  <c r="T407" i="13"/>
  <c r="CG407" i="13" s="1"/>
  <c r="S407" i="13"/>
  <c r="CF407" i="13" s="1"/>
  <c r="R407" i="13"/>
  <c r="CE407" i="13" s="1"/>
  <c r="Q407" i="13"/>
  <c r="CD407" i="13" s="1"/>
  <c r="P407" i="13"/>
  <c r="CC407" i="13" s="1"/>
  <c r="O407" i="13"/>
  <c r="CB407" i="13" s="1"/>
  <c r="N407" i="13"/>
  <c r="CA407" i="13" s="1"/>
  <c r="M407" i="13"/>
  <c r="BZ407" i="13" s="1"/>
  <c r="L407" i="13"/>
  <c r="BY407" i="13" s="1"/>
  <c r="K407" i="13"/>
  <c r="BX407" i="13" s="1"/>
  <c r="J407" i="13"/>
  <c r="BW407" i="13" s="1"/>
  <c r="I407" i="13"/>
  <c r="BV407" i="13" s="1"/>
  <c r="H407" i="13"/>
  <c r="BU407" i="13" s="1"/>
  <c r="G407" i="13"/>
  <c r="BT407" i="13" s="1"/>
  <c r="F407" i="13"/>
  <c r="BS407" i="13" s="1"/>
  <c r="E407" i="13"/>
  <c r="BR407" i="13" s="1"/>
  <c r="AB406" i="13"/>
  <c r="CO406" i="13" s="1"/>
  <c r="AA406" i="13"/>
  <c r="CN406" i="13" s="1"/>
  <c r="Z406" i="13"/>
  <c r="CM406" i="13" s="1"/>
  <c r="Y406" i="13"/>
  <c r="CL406" i="13" s="1"/>
  <c r="X406" i="13"/>
  <c r="CK406" i="13" s="1"/>
  <c r="W406" i="13"/>
  <c r="CJ406" i="13" s="1"/>
  <c r="V406" i="13"/>
  <c r="CI406" i="13" s="1"/>
  <c r="U406" i="13"/>
  <c r="CH406" i="13" s="1"/>
  <c r="T406" i="13"/>
  <c r="CG406" i="13" s="1"/>
  <c r="S406" i="13"/>
  <c r="CF406" i="13" s="1"/>
  <c r="R406" i="13"/>
  <c r="CE406" i="13" s="1"/>
  <c r="Q406" i="13"/>
  <c r="CD406" i="13" s="1"/>
  <c r="P406" i="13"/>
  <c r="CC406" i="13" s="1"/>
  <c r="O406" i="13"/>
  <c r="CB406" i="13" s="1"/>
  <c r="N406" i="13"/>
  <c r="CA406" i="13" s="1"/>
  <c r="M406" i="13"/>
  <c r="BZ406" i="13" s="1"/>
  <c r="L406" i="13"/>
  <c r="BY406" i="13" s="1"/>
  <c r="K406" i="13"/>
  <c r="BX406" i="13" s="1"/>
  <c r="J406" i="13"/>
  <c r="BW406" i="13" s="1"/>
  <c r="I406" i="13"/>
  <c r="BV406" i="13" s="1"/>
  <c r="H406" i="13"/>
  <c r="BU406" i="13" s="1"/>
  <c r="G406" i="13"/>
  <c r="BT406" i="13" s="1"/>
  <c r="F406" i="13"/>
  <c r="BS406" i="13" s="1"/>
  <c r="E406" i="13"/>
  <c r="BR406" i="13" s="1"/>
  <c r="AB405" i="13"/>
  <c r="CO405" i="13" s="1"/>
  <c r="AA405" i="13"/>
  <c r="CN405" i="13" s="1"/>
  <c r="Z405" i="13"/>
  <c r="CM405" i="13" s="1"/>
  <c r="Y405" i="13"/>
  <c r="CL405" i="13" s="1"/>
  <c r="X405" i="13"/>
  <c r="CK405" i="13" s="1"/>
  <c r="W405" i="13"/>
  <c r="CJ405" i="13" s="1"/>
  <c r="V405" i="13"/>
  <c r="CI405" i="13" s="1"/>
  <c r="U405" i="13"/>
  <c r="CH405" i="13" s="1"/>
  <c r="T405" i="13"/>
  <c r="CG405" i="13" s="1"/>
  <c r="S405" i="13"/>
  <c r="CF405" i="13" s="1"/>
  <c r="R405" i="13"/>
  <c r="CE405" i="13" s="1"/>
  <c r="Q405" i="13"/>
  <c r="CD405" i="13" s="1"/>
  <c r="P405" i="13"/>
  <c r="CC405" i="13" s="1"/>
  <c r="O405" i="13"/>
  <c r="CB405" i="13" s="1"/>
  <c r="N405" i="13"/>
  <c r="CA405" i="13" s="1"/>
  <c r="M405" i="13"/>
  <c r="BZ405" i="13" s="1"/>
  <c r="L405" i="13"/>
  <c r="BY405" i="13" s="1"/>
  <c r="K405" i="13"/>
  <c r="BX405" i="13" s="1"/>
  <c r="J405" i="13"/>
  <c r="BW405" i="13" s="1"/>
  <c r="I405" i="13"/>
  <c r="BV405" i="13" s="1"/>
  <c r="H405" i="13"/>
  <c r="BU405" i="13" s="1"/>
  <c r="G405" i="13"/>
  <c r="BT405" i="13" s="1"/>
  <c r="F405" i="13"/>
  <c r="BS405" i="13" s="1"/>
  <c r="E405" i="13"/>
  <c r="BR405" i="13" s="1"/>
  <c r="AB404" i="13"/>
  <c r="CO404" i="13" s="1"/>
  <c r="AA404" i="13"/>
  <c r="CN404" i="13" s="1"/>
  <c r="Z404" i="13"/>
  <c r="CM404" i="13" s="1"/>
  <c r="Y404" i="13"/>
  <c r="CL404" i="13" s="1"/>
  <c r="X404" i="13"/>
  <c r="CK404" i="13" s="1"/>
  <c r="W404" i="13"/>
  <c r="CJ404" i="13" s="1"/>
  <c r="V404" i="13"/>
  <c r="CI404" i="13" s="1"/>
  <c r="U404" i="13"/>
  <c r="CH404" i="13" s="1"/>
  <c r="T404" i="13"/>
  <c r="CG404" i="13" s="1"/>
  <c r="S404" i="13"/>
  <c r="CF404" i="13" s="1"/>
  <c r="R404" i="13"/>
  <c r="CE404" i="13" s="1"/>
  <c r="Q404" i="13"/>
  <c r="CD404" i="13" s="1"/>
  <c r="P404" i="13"/>
  <c r="CC404" i="13" s="1"/>
  <c r="O404" i="13"/>
  <c r="CB404" i="13" s="1"/>
  <c r="N404" i="13"/>
  <c r="CA404" i="13" s="1"/>
  <c r="M404" i="13"/>
  <c r="BZ404" i="13" s="1"/>
  <c r="L404" i="13"/>
  <c r="BY404" i="13" s="1"/>
  <c r="K404" i="13"/>
  <c r="BX404" i="13" s="1"/>
  <c r="J404" i="13"/>
  <c r="BW404" i="13" s="1"/>
  <c r="I404" i="13"/>
  <c r="BV404" i="13" s="1"/>
  <c r="H404" i="13"/>
  <c r="BU404" i="13" s="1"/>
  <c r="G404" i="13"/>
  <c r="BT404" i="13" s="1"/>
  <c r="F404" i="13"/>
  <c r="BS404" i="13" s="1"/>
  <c r="E404" i="13"/>
  <c r="BR404" i="13" s="1"/>
  <c r="AB403" i="13"/>
  <c r="CO403" i="13" s="1"/>
  <c r="AA403" i="13"/>
  <c r="CN403" i="13" s="1"/>
  <c r="Z403" i="13"/>
  <c r="CM403" i="13" s="1"/>
  <c r="Y403" i="13"/>
  <c r="CL403" i="13" s="1"/>
  <c r="X403" i="13"/>
  <c r="CK403" i="13" s="1"/>
  <c r="W403" i="13"/>
  <c r="CJ403" i="13" s="1"/>
  <c r="V403" i="13"/>
  <c r="CI403" i="13" s="1"/>
  <c r="U403" i="13"/>
  <c r="CH403" i="13" s="1"/>
  <c r="T403" i="13"/>
  <c r="CG403" i="13" s="1"/>
  <c r="S403" i="13"/>
  <c r="CF403" i="13" s="1"/>
  <c r="R403" i="13"/>
  <c r="CE403" i="13" s="1"/>
  <c r="Q403" i="13"/>
  <c r="CD403" i="13" s="1"/>
  <c r="P403" i="13"/>
  <c r="CC403" i="13" s="1"/>
  <c r="O403" i="13"/>
  <c r="CB403" i="13" s="1"/>
  <c r="N403" i="13"/>
  <c r="CA403" i="13" s="1"/>
  <c r="M403" i="13"/>
  <c r="BZ403" i="13" s="1"/>
  <c r="L403" i="13"/>
  <c r="BY403" i="13" s="1"/>
  <c r="K403" i="13"/>
  <c r="BX403" i="13" s="1"/>
  <c r="J403" i="13"/>
  <c r="BW403" i="13" s="1"/>
  <c r="I403" i="13"/>
  <c r="BV403" i="13" s="1"/>
  <c r="H403" i="13"/>
  <c r="BU403" i="13" s="1"/>
  <c r="G403" i="13"/>
  <c r="BT403" i="13" s="1"/>
  <c r="F403" i="13"/>
  <c r="BS403" i="13" s="1"/>
  <c r="E403" i="13"/>
  <c r="BR403" i="13" s="1"/>
  <c r="AB402" i="13"/>
  <c r="CO402" i="13" s="1"/>
  <c r="AA402" i="13"/>
  <c r="CN402" i="13" s="1"/>
  <c r="Z402" i="13"/>
  <c r="CM402" i="13" s="1"/>
  <c r="Y402" i="13"/>
  <c r="CL402" i="13" s="1"/>
  <c r="X402" i="13"/>
  <c r="CK402" i="13" s="1"/>
  <c r="W402" i="13"/>
  <c r="CJ402" i="13" s="1"/>
  <c r="V402" i="13"/>
  <c r="CI402" i="13" s="1"/>
  <c r="U402" i="13"/>
  <c r="CH402" i="13" s="1"/>
  <c r="T402" i="13"/>
  <c r="CG402" i="13" s="1"/>
  <c r="S402" i="13"/>
  <c r="CF402" i="13" s="1"/>
  <c r="R402" i="13"/>
  <c r="CE402" i="13" s="1"/>
  <c r="Q402" i="13"/>
  <c r="CD402" i="13" s="1"/>
  <c r="P402" i="13"/>
  <c r="CC402" i="13" s="1"/>
  <c r="O402" i="13"/>
  <c r="CB402" i="13" s="1"/>
  <c r="N402" i="13"/>
  <c r="CA402" i="13" s="1"/>
  <c r="M402" i="13"/>
  <c r="BZ402" i="13" s="1"/>
  <c r="L402" i="13"/>
  <c r="BY402" i="13" s="1"/>
  <c r="K402" i="13"/>
  <c r="BX402" i="13" s="1"/>
  <c r="J402" i="13"/>
  <c r="BW402" i="13" s="1"/>
  <c r="I402" i="13"/>
  <c r="BV402" i="13" s="1"/>
  <c r="H402" i="13"/>
  <c r="BU402" i="13" s="1"/>
  <c r="G402" i="13"/>
  <c r="BT402" i="13" s="1"/>
  <c r="F402" i="13"/>
  <c r="BS402" i="13" s="1"/>
  <c r="E402" i="13"/>
  <c r="BR402" i="13" s="1"/>
  <c r="AB401" i="13"/>
  <c r="CO401" i="13" s="1"/>
  <c r="AA401" i="13"/>
  <c r="CN401" i="13" s="1"/>
  <c r="Z401" i="13"/>
  <c r="CM401" i="13" s="1"/>
  <c r="Y401" i="13"/>
  <c r="CL401" i="13" s="1"/>
  <c r="X401" i="13"/>
  <c r="CK401" i="13" s="1"/>
  <c r="W401" i="13"/>
  <c r="CJ401" i="13" s="1"/>
  <c r="V401" i="13"/>
  <c r="CI401" i="13" s="1"/>
  <c r="U401" i="13"/>
  <c r="CH401" i="13" s="1"/>
  <c r="T401" i="13"/>
  <c r="CG401" i="13" s="1"/>
  <c r="S401" i="13"/>
  <c r="CF401" i="13" s="1"/>
  <c r="R401" i="13"/>
  <c r="CE401" i="13" s="1"/>
  <c r="Q401" i="13"/>
  <c r="CD401" i="13" s="1"/>
  <c r="P401" i="13"/>
  <c r="CC401" i="13" s="1"/>
  <c r="O401" i="13"/>
  <c r="CB401" i="13" s="1"/>
  <c r="N401" i="13"/>
  <c r="CA401" i="13" s="1"/>
  <c r="M401" i="13"/>
  <c r="BZ401" i="13" s="1"/>
  <c r="L401" i="13"/>
  <c r="BY401" i="13" s="1"/>
  <c r="K401" i="13"/>
  <c r="BX401" i="13" s="1"/>
  <c r="J401" i="13"/>
  <c r="BW401" i="13" s="1"/>
  <c r="I401" i="13"/>
  <c r="BV401" i="13" s="1"/>
  <c r="H401" i="13"/>
  <c r="BU401" i="13" s="1"/>
  <c r="G401" i="13"/>
  <c r="BT401" i="13" s="1"/>
  <c r="F401" i="13"/>
  <c r="BS401" i="13" s="1"/>
  <c r="E401" i="13"/>
  <c r="BR401" i="13" s="1"/>
  <c r="AB400" i="13"/>
  <c r="CO400" i="13" s="1"/>
  <c r="AA400" i="13"/>
  <c r="CN400" i="13" s="1"/>
  <c r="Z400" i="13"/>
  <c r="CM400" i="13" s="1"/>
  <c r="Y400" i="13"/>
  <c r="CL400" i="13" s="1"/>
  <c r="X400" i="13"/>
  <c r="CK400" i="13" s="1"/>
  <c r="W400" i="13"/>
  <c r="CJ400" i="13" s="1"/>
  <c r="V400" i="13"/>
  <c r="CI400" i="13" s="1"/>
  <c r="U400" i="13"/>
  <c r="CH400" i="13" s="1"/>
  <c r="T400" i="13"/>
  <c r="CG400" i="13" s="1"/>
  <c r="S400" i="13"/>
  <c r="CF400" i="13" s="1"/>
  <c r="R400" i="13"/>
  <c r="CE400" i="13" s="1"/>
  <c r="Q400" i="13"/>
  <c r="CD400" i="13" s="1"/>
  <c r="P400" i="13"/>
  <c r="CC400" i="13" s="1"/>
  <c r="O400" i="13"/>
  <c r="CB400" i="13" s="1"/>
  <c r="N400" i="13"/>
  <c r="CA400" i="13" s="1"/>
  <c r="M400" i="13"/>
  <c r="BZ400" i="13" s="1"/>
  <c r="L400" i="13"/>
  <c r="BY400" i="13" s="1"/>
  <c r="K400" i="13"/>
  <c r="BX400" i="13" s="1"/>
  <c r="J400" i="13"/>
  <c r="BW400" i="13" s="1"/>
  <c r="I400" i="13"/>
  <c r="BV400" i="13" s="1"/>
  <c r="H400" i="13"/>
  <c r="BU400" i="13" s="1"/>
  <c r="G400" i="13"/>
  <c r="BT400" i="13" s="1"/>
  <c r="F400" i="13"/>
  <c r="BS400" i="13" s="1"/>
  <c r="E400" i="13"/>
  <c r="BR400" i="13" s="1"/>
  <c r="AB399" i="13"/>
  <c r="CO399" i="13" s="1"/>
  <c r="AA399" i="13"/>
  <c r="CN399" i="13" s="1"/>
  <c r="Z399" i="13"/>
  <c r="CM399" i="13" s="1"/>
  <c r="Y399" i="13"/>
  <c r="CL399" i="13" s="1"/>
  <c r="X399" i="13"/>
  <c r="CK399" i="13" s="1"/>
  <c r="W399" i="13"/>
  <c r="CJ399" i="13" s="1"/>
  <c r="V399" i="13"/>
  <c r="CI399" i="13" s="1"/>
  <c r="U399" i="13"/>
  <c r="CH399" i="13" s="1"/>
  <c r="T399" i="13"/>
  <c r="CG399" i="13" s="1"/>
  <c r="S399" i="13"/>
  <c r="CF399" i="13" s="1"/>
  <c r="R399" i="13"/>
  <c r="CE399" i="13" s="1"/>
  <c r="Q399" i="13"/>
  <c r="CD399" i="13" s="1"/>
  <c r="P399" i="13"/>
  <c r="CC399" i="13" s="1"/>
  <c r="O399" i="13"/>
  <c r="CB399" i="13" s="1"/>
  <c r="N399" i="13"/>
  <c r="CA399" i="13" s="1"/>
  <c r="M399" i="13"/>
  <c r="BZ399" i="13" s="1"/>
  <c r="L399" i="13"/>
  <c r="BY399" i="13" s="1"/>
  <c r="K399" i="13"/>
  <c r="BX399" i="13" s="1"/>
  <c r="J399" i="13"/>
  <c r="BW399" i="13" s="1"/>
  <c r="I399" i="13"/>
  <c r="BV399" i="13" s="1"/>
  <c r="H399" i="13"/>
  <c r="BU399" i="13" s="1"/>
  <c r="G399" i="13"/>
  <c r="BT399" i="13" s="1"/>
  <c r="F399" i="13"/>
  <c r="BS399" i="13" s="1"/>
  <c r="E399" i="13"/>
  <c r="BR399" i="13" s="1"/>
  <c r="AB398" i="13"/>
  <c r="CO398" i="13" s="1"/>
  <c r="AA398" i="13"/>
  <c r="CN398" i="13" s="1"/>
  <c r="Z398" i="13"/>
  <c r="CM398" i="13" s="1"/>
  <c r="Y398" i="13"/>
  <c r="CL398" i="13" s="1"/>
  <c r="X398" i="13"/>
  <c r="CK398" i="13" s="1"/>
  <c r="W398" i="13"/>
  <c r="CJ398" i="13" s="1"/>
  <c r="V398" i="13"/>
  <c r="CI398" i="13" s="1"/>
  <c r="U398" i="13"/>
  <c r="CH398" i="13" s="1"/>
  <c r="T398" i="13"/>
  <c r="CG398" i="13" s="1"/>
  <c r="S398" i="13"/>
  <c r="CF398" i="13" s="1"/>
  <c r="R398" i="13"/>
  <c r="CE398" i="13" s="1"/>
  <c r="Q398" i="13"/>
  <c r="CD398" i="13" s="1"/>
  <c r="P398" i="13"/>
  <c r="CC398" i="13" s="1"/>
  <c r="O398" i="13"/>
  <c r="CB398" i="13" s="1"/>
  <c r="N398" i="13"/>
  <c r="CA398" i="13" s="1"/>
  <c r="M398" i="13"/>
  <c r="BZ398" i="13" s="1"/>
  <c r="L398" i="13"/>
  <c r="BY398" i="13" s="1"/>
  <c r="K398" i="13"/>
  <c r="BX398" i="13" s="1"/>
  <c r="J398" i="13"/>
  <c r="BW398" i="13" s="1"/>
  <c r="I398" i="13"/>
  <c r="BV398" i="13" s="1"/>
  <c r="H398" i="13"/>
  <c r="BU398" i="13" s="1"/>
  <c r="G398" i="13"/>
  <c r="BT398" i="13" s="1"/>
  <c r="F398" i="13"/>
  <c r="BS398" i="13" s="1"/>
  <c r="E398" i="13"/>
  <c r="BR398" i="13" s="1"/>
  <c r="AB397" i="13"/>
  <c r="CO397" i="13" s="1"/>
  <c r="AA397" i="13"/>
  <c r="CN397" i="13" s="1"/>
  <c r="Z397" i="13"/>
  <c r="CM397" i="13" s="1"/>
  <c r="Y397" i="13"/>
  <c r="CL397" i="13" s="1"/>
  <c r="X397" i="13"/>
  <c r="CK397" i="13" s="1"/>
  <c r="W397" i="13"/>
  <c r="CJ397" i="13" s="1"/>
  <c r="V397" i="13"/>
  <c r="CI397" i="13" s="1"/>
  <c r="U397" i="13"/>
  <c r="CH397" i="13" s="1"/>
  <c r="T397" i="13"/>
  <c r="CG397" i="13" s="1"/>
  <c r="S397" i="13"/>
  <c r="CF397" i="13" s="1"/>
  <c r="R397" i="13"/>
  <c r="CE397" i="13" s="1"/>
  <c r="Q397" i="13"/>
  <c r="CD397" i="13" s="1"/>
  <c r="P397" i="13"/>
  <c r="CC397" i="13" s="1"/>
  <c r="O397" i="13"/>
  <c r="CB397" i="13" s="1"/>
  <c r="N397" i="13"/>
  <c r="CA397" i="13" s="1"/>
  <c r="M397" i="13"/>
  <c r="BZ397" i="13" s="1"/>
  <c r="L397" i="13"/>
  <c r="BY397" i="13" s="1"/>
  <c r="K397" i="13"/>
  <c r="BX397" i="13" s="1"/>
  <c r="J397" i="13"/>
  <c r="BW397" i="13" s="1"/>
  <c r="I397" i="13"/>
  <c r="BV397" i="13" s="1"/>
  <c r="H397" i="13"/>
  <c r="BU397" i="13" s="1"/>
  <c r="G397" i="13"/>
  <c r="BT397" i="13" s="1"/>
  <c r="F397" i="13"/>
  <c r="BS397" i="13" s="1"/>
  <c r="E397" i="13"/>
  <c r="BR397" i="13" s="1"/>
  <c r="AB396" i="13"/>
  <c r="CO396" i="13" s="1"/>
  <c r="AA396" i="13"/>
  <c r="CN396" i="13" s="1"/>
  <c r="Z396" i="13"/>
  <c r="CM396" i="13" s="1"/>
  <c r="Y396" i="13"/>
  <c r="CL396" i="13" s="1"/>
  <c r="X396" i="13"/>
  <c r="CK396" i="13" s="1"/>
  <c r="W396" i="13"/>
  <c r="CJ396" i="13" s="1"/>
  <c r="V396" i="13"/>
  <c r="CI396" i="13" s="1"/>
  <c r="U396" i="13"/>
  <c r="CH396" i="13" s="1"/>
  <c r="T396" i="13"/>
  <c r="CG396" i="13" s="1"/>
  <c r="S396" i="13"/>
  <c r="CF396" i="13" s="1"/>
  <c r="R396" i="13"/>
  <c r="CE396" i="13" s="1"/>
  <c r="Q396" i="13"/>
  <c r="CD396" i="13" s="1"/>
  <c r="P396" i="13"/>
  <c r="CC396" i="13" s="1"/>
  <c r="O396" i="13"/>
  <c r="CB396" i="13" s="1"/>
  <c r="N396" i="13"/>
  <c r="CA396" i="13" s="1"/>
  <c r="M396" i="13"/>
  <c r="BZ396" i="13" s="1"/>
  <c r="L396" i="13"/>
  <c r="BY396" i="13" s="1"/>
  <c r="K396" i="13"/>
  <c r="BX396" i="13" s="1"/>
  <c r="J396" i="13"/>
  <c r="BW396" i="13" s="1"/>
  <c r="I396" i="13"/>
  <c r="BV396" i="13" s="1"/>
  <c r="H396" i="13"/>
  <c r="BU396" i="13" s="1"/>
  <c r="G396" i="13"/>
  <c r="BT396" i="13" s="1"/>
  <c r="F396" i="13"/>
  <c r="BS396" i="13" s="1"/>
  <c r="E396" i="13"/>
  <c r="BR396" i="13" s="1"/>
  <c r="AB395" i="13"/>
  <c r="CO395" i="13" s="1"/>
  <c r="AA395" i="13"/>
  <c r="CN395" i="13" s="1"/>
  <c r="Z395" i="13"/>
  <c r="CM395" i="13" s="1"/>
  <c r="Y395" i="13"/>
  <c r="CL395" i="13" s="1"/>
  <c r="X395" i="13"/>
  <c r="CK395" i="13" s="1"/>
  <c r="W395" i="13"/>
  <c r="CJ395" i="13" s="1"/>
  <c r="V395" i="13"/>
  <c r="CI395" i="13" s="1"/>
  <c r="U395" i="13"/>
  <c r="CH395" i="13" s="1"/>
  <c r="T395" i="13"/>
  <c r="CG395" i="13" s="1"/>
  <c r="S395" i="13"/>
  <c r="CF395" i="13" s="1"/>
  <c r="R395" i="13"/>
  <c r="CE395" i="13" s="1"/>
  <c r="Q395" i="13"/>
  <c r="CD395" i="13" s="1"/>
  <c r="P395" i="13"/>
  <c r="CC395" i="13" s="1"/>
  <c r="O395" i="13"/>
  <c r="CB395" i="13" s="1"/>
  <c r="N395" i="13"/>
  <c r="CA395" i="13" s="1"/>
  <c r="M395" i="13"/>
  <c r="BZ395" i="13" s="1"/>
  <c r="L395" i="13"/>
  <c r="BY395" i="13" s="1"/>
  <c r="K395" i="13"/>
  <c r="BX395" i="13" s="1"/>
  <c r="J395" i="13"/>
  <c r="BW395" i="13" s="1"/>
  <c r="I395" i="13"/>
  <c r="BV395" i="13" s="1"/>
  <c r="H395" i="13"/>
  <c r="BU395" i="13" s="1"/>
  <c r="G395" i="13"/>
  <c r="BT395" i="13" s="1"/>
  <c r="F395" i="13"/>
  <c r="BS395" i="13" s="1"/>
  <c r="E395" i="13"/>
  <c r="BR395" i="13" s="1"/>
  <c r="AB394" i="13"/>
  <c r="CO394" i="13" s="1"/>
  <c r="AA394" i="13"/>
  <c r="CN394" i="13" s="1"/>
  <c r="Z394" i="13"/>
  <c r="CM394" i="13" s="1"/>
  <c r="Y394" i="13"/>
  <c r="CL394" i="13" s="1"/>
  <c r="X394" i="13"/>
  <c r="CK394" i="13" s="1"/>
  <c r="W394" i="13"/>
  <c r="CJ394" i="13" s="1"/>
  <c r="V394" i="13"/>
  <c r="CI394" i="13" s="1"/>
  <c r="U394" i="13"/>
  <c r="CH394" i="13" s="1"/>
  <c r="T394" i="13"/>
  <c r="CG394" i="13" s="1"/>
  <c r="S394" i="13"/>
  <c r="CF394" i="13" s="1"/>
  <c r="R394" i="13"/>
  <c r="CE394" i="13" s="1"/>
  <c r="Q394" i="13"/>
  <c r="CD394" i="13" s="1"/>
  <c r="P394" i="13"/>
  <c r="CC394" i="13" s="1"/>
  <c r="O394" i="13"/>
  <c r="CB394" i="13" s="1"/>
  <c r="N394" i="13"/>
  <c r="CA394" i="13" s="1"/>
  <c r="M394" i="13"/>
  <c r="BZ394" i="13" s="1"/>
  <c r="L394" i="13"/>
  <c r="BY394" i="13" s="1"/>
  <c r="K394" i="13"/>
  <c r="BX394" i="13" s="1"/>
  <c r="J394" i="13"/>
  <c r="BW394" i="13" s="1"/>
  <c r="I394" i="13"/>
  <c r="BV394" i="13" s="1"/>
  <c r="H394" i="13"/>
  <c r="BU394" i="13" s="1"/>
  <c r="G394" i="13"/>
  <c r="BT394" i="13" s="1"/>
  <c r="F394" i="13"/>
  <c r="BS394" i="13" s="1"/>
  <c r="E394" i="13"/>
  <c r="BR394" i="13" s="1"/>
  <c r="AB393" i="13"/>
  <c r="CO393" i="13" s="1"/>
  <c r="AA393" i="13"/>
  <c r="CN393" i="13" s="1"/>
  <c r="Z393" i="13"/>
  <c r="CM393" i="13" s="1"/>
  <c r="Y393" i="13"/>
  <c r="CL393" i="13" s="1"/>
  <c r="X393" i="13"/>
  <c r="CK393" i="13" s="1"/>
  <c r="W393" i="13"/>
  <c r="CJ393" i="13" s="1"/>
  <c r="V393" i="13"/>
  <c r="CI393" i="13" s="1"/>
  <c r="U393" i="13"/>
  <c r="CH393" i="13" s="1"/>
  <c r="T393" i="13"/>
  <c r="CG393" i="13" s="1"/>
  <c r="S393" i="13"/>
  <c r="CF393" i="13" s="1"/>
  <c r="R393" i="13"/>
  <c r="CE393" i="13" s="1"/>
  <c r="Q393" i="13"/>
  <c r="CD393" i="13" s="1"/>
  <c r="P393" i="13"/>
  <c r="CC393" i="13" s="1"/>
  <c r="O393" i="13"/>
  <c r="CB393" i="13" s="1"/>
  <c r="N393" i="13"/>
  <c r="CA393" i="13" s="1"/>
  <c r="M393" i="13"/>
  <c r="BZ393" i="13" s="1"/>
  <c r="L393" i="13"/>
  <c r="BY393" i="13" s="1"/>
  <c r="K393" i="13"/>
  <c r="BX393" i="13" s="1"/>
  <c r="J393" i="13"/>
  <c r="BW393" i="13" s="1"/>
  <c r="I393" i="13"/>
  <c r="BV393" i="13" s="1"/>
  <c r="H393" i="13"/>
  <c r="BU393" i="13" s="1"/>
  <c r="G393" i="13"/>
  <c r="BT393" i="13" s="1"/>
  <c r="F393" i="13"/>
  <c r="BS393" i="13" s="1"/>
  <c r="E393" i="13"/>
  <c r="BR393" i="13" s="1"/>
  <c r="AB392" i="13"/>
  <c r="CO392" i="13" s="1"/>
  <c r="AA392" i="13"/>
  <c r="CN392" i="13" s="1"/>
  <c r="Z392" i="13"/>
  <c r="CM392" i="13" s="1"/>
  <c r="Y392" i="13"/>
  <c r="CL392" i="13" s="1"/>
  <c r="X392" i="13"/>
  <c r="CK392" i="13" s="1"/>
  <c r="W392" i="13"/>
  <c r="CJ392" i="13" s="1"/>
  <c r="V392" i="13"/>
  <c r="CI392" i="13" s="1"/>
  <c r="U392" i="13"/>
  <c r="CH392" i="13" s="1"/>
  <c r="T392" i="13"/>
  <c r="CG392" i="13" s="1"/>
  <c r="S392" i="13"/>
  <c r="CF392" i="13" s="1"/>
  <c r="R392" i="13"/>
  <c r="CE392" i="13" s="1"/>
  <c r="Q392" i="13"/>
  <c r="CD392" i="13" s="1"/>
  <c r="P392" i="13"/>
  <c r="CC392" i="13" s="1"/>
  <c r="O392" i="13"/>
  <c r="CB392" i="13" s="1"/>
  <c r="N392" i="13"/>
  <c r="CA392" i="13" s="1"/>
  <c r="M392" i="13"/>
  <c r="BZ392" i="13" s="1"/>
  <c r="L392" i="13"/>
  <c r="BY392" i="13" s="1"/>
  <c r="K392" i="13"/>
  <c r="BX392" i="13" s="1"/>
  <c r="J392" i="13"/>
  <c r="BW392" i="13" s="1"/>
  <c r="I392" i="13"/>
  <c r="BV392" i="13" s="1"/>
  <c r="H392" i="13"/>
  <c r="BU392" i="13" s="1"/>
  <c r="G392" i="13"/>
  <c r="BT392" i="13" s="1"/>
  <c r="F392" i="13"/>
  <c r="BS392" i="13" s="1"/>
  <c r="E392" i="13"/>
  <c r="BR392" i="13" s="1"/>
  <c r="AB391" i="13"/>
  <c r="CO391" i="13" s="1"/>
  <c r="AA391" i="13"/>
  <c r="CN391" i="13" s="1"/>
  <c r="Z391" i="13"/>
  <c r="CM391" i="13" s="1"/>
  <c r="Y391" i="13"/>
  <c r="CL391" i="13" s="1"/>
  <c r="X391" i="13"/>
  <c r="CK391" i="13" s="1"/>
  <c r="W391" i="13"/>
  <c r="CJ391" i="13" s="1"/>
  <c r="V391" i="13"/>
  <c r="CI391" i="13" s="1"/>
  <c r="U391" i="13"/>
  <c r="CH391" i="13" s="1"/>
  <c r="T391" i="13"/>
  <c r="CG391" i="13" s="1"/>
  <c r="S391" i="13"/>
  <c r="CF391" i="13" s="1"/>
  <c r="R391" i="13"/>
  <c r="CE391" i="13" s="1"/>
  <c r="Q391" i="13"/>
  <c r="CD391" i="13" s="1"/>
  <c r="P391" i="13"/>
  <c r="CC391" i="13" s="1"/>
  <c r="O391" i="13"/>
  <c r="CB391" i="13" s="1"/>
  <c r="N391" i="13"/>
  <c r="CA391" i="13" s="1"/>
  <c r="M391" i="13"/>
  <c r="BZ391" i="13" s="1"/>
  <c r="L391" i="13"/>
  <c r="BY391" i="13" s="1"/>
  <c r="K391" i="13"/>
  <c r="BX391" i="13" s="1"/>
  <c r="J391" i="13"/>
  <c r="BW391" i="13" s="1"/>
  <c r="I391" i="13"/>
  <c r="BV391" i="13" s="1"/>
  <c r="H391" i="13"/>
  <c r="BU391" i="13" s="1"/>
  <c r="G391" i="13"/>
  <c r="BT391" i="13" s="1"/>
  <c r="F391" i="13"/>
  <c r="BS391" i="13" s="1"/>
  <c r="E391" i="13"/>
  <c r="BR391" i="13" s="1"/>
  <c r="AB390" i="13"/>
  <c r="CO390" i="13" s="1"/>
  <c r="AA390" i="13"/>
  <c r="CN390" i="13" s="1"/>
  <c r="Z390" i="13"/>
  <c r="CM390" i="13" s="1"/>
  <c r="Y390" i="13"/>
  <c r="CL390" i="13" s="1"/>
  <c r="X390" i="13"/>
  <c r="CK390" i="13" s="1"/>
  <c r="W390" i="13"/>
  <c r="CJ390" i="13" s="1"/>
  <c r="V390" i="13"/>
  <c r="CI390" i="13" s="1"/>
  <c r="U390" i="13"/>
  <c r="CH390" i="13" s="1"/>
  <c r="T390" i="13"/>
  <c r="CG390" i="13" s="1"/>
  <c r="S390" i="13"/>
  <c r="CF390" i="13" s="1"/>
  <c r="R390" i="13"/>
  <c r="CE390" i="13" s="1"/>
  <c r="Q390" i="13"/>
  <c r="CD390" i="13" s="1"/>
  <c r="P390" i="13"/>
  <c r="CC390" i="13" s="1"/>
  <c r="O390" i="13"/>
  <c r="CB390" i="13" s="1"/>
  <c r="N390" i="13"/>
  <c r="CA390" i="13" s="1"/>
  <c r="M390" i="13"/>
  <c r="BZ390" i="13" s="1"/>
  <c r="L390" i="13"/>
  <c r="BY390" i="13" s="1"/>
  <c r="K390" i="13"/>
  <c r="BX390" i="13" s="1"/>
  <c r="J390" i="13"/>
  <c r="BW390" i="13" s="1"/>
  <c r="I390" i="13"/>
  <c r="BV390" i="13" s="1"/>
  <c r="H390" i="13"/>
  <c r="BU390" i="13" s="1"/>
  <c r="G390" i="13"/>
  <c r="BT390" i="13" s="1"/>
  <c r="F390" i="13"/>
  <c r="BS390" i="13" s="1"/>
  <c r="E390" i="13"/>
  <c r="BR390" i="13" s="1"/>
  <c r="AB389" i="13"/>
  <c r="CO389" i="13" s="1"/>
  <c r="AA389" i="13"/>
  <c r="CN389" i="13" s="1"/>
  <c r="Z389" i="13"/>
  <c r="CM389" i="13" s="1"/>
  <c r="Y389" i="13"/>
  <c r="CL389" i="13" s="1"/>
  <c r="X389" i="13"/>
  <c r="CK389" i="13" s="1"/>
  <c r="W389" i="13"/>
  <c r="CJ389" i="13" s="1"/>
  <c r="V389" i="13"/>
  <c r="CI389" i="13" s="1"/>
  <c r="U389" i="13"/>
  <c r="CH389" i="13" s="1"/>
  <c r="T389" i="13"/>
  <c r="CG389" i="13" s="1"/>
  <c r="S389" i="13"/>
  <c r="CF389" i="13" s="1"/>
  <c r="R389" i="13"/>
  <c r="CE389" i="13" s="1"/>
  <c r="Q389" i="13"/>
  <c r="CD389" i="13" s="1"/>
  <c r="P389" i="13"/>
  <c r="CC389" i="13" s="1"/>
  <c r="O389" i="13"/>
  <c r="CB389" i="13" s="1"/>
  <c r="N389" i="13"/>
  <c r="CA389" i="13" s="1"/>
  <c r="M389" i="13"/>
  <c r="BZ389" i="13" s="1"/>
  <c r="L389" i="13"/>
  <c r="BY389" i="13" s="1"/>
  <c r="K389" i="13"/>
  <c r="BX389" i="13" s="1"/>
  <c r="J389" i="13"/>
  <c r="BW389" i="13" s="1"/>
  <c r="I389" i="13"/>
  <c r="BV389" i="13" s="1"/>
  <c r="H389" i="13"/>
  <c r="BU389" i="13" s="1"/>
  <c r="G389" i="13"/>
  <c r="BT389" i="13" s="1"/>
  <c r="F389" i="13"/>
  <c r="BS389" i="13" s="1"/>
  <c r="E389" i="13"/>
  <c r="BR389" i="13" s="1"/>
  <c r="AB388" i="13"/>
  <c r="CO388" i="13" s="1"/>
  <c r="AA388" i="13"/>
  <c r="CN388" i="13" s="1"/>
  <c r="Z388" i="13"/>
  <c r="CM388" i="13" s="1"/>
  <c r="Y388" i="13"/>
  <c r="CL388" i="13" s="1"/>
  <c r="X388" i="13"/>
  <c r="CK388" i="13" s="1"/>
  <c r="W388" i="13"/>
  <c r="CJ388" i="13" s="1"/>
  <c r="V388" i="13"/>
  <c r="CI388" i="13" s="1"/>
  <c r="U388" i="13"/>
  <c r="CH388" i="13" s="1"/>
  <c r="T388" i="13"/>
  <c r="CG388" i="13" s="1"/>
  <c r="S388" i="13"/>
  <c r="CF388" i="13" s="1"/>
  <c r="R388" i="13"/>
  <c r="CE388" i="13" s="1"/>
  <c r="Q388" i="13"/>
  <c r="CD388" i="13" s="1"/>
  <c r="P388" i="13"/>
  <c r="CC388" i="13" s="1"/>
  <c r="O388" i="13"/>
  <c r="CB388" i="13" s="1"/>
  <c r="N388" i="13"/>
  <c r="CA388" i="13" s="1"/>
  <c r="M388" i="13"/>
  <c r="BZ388" i="13" s="1"/>
  <c r="L388" i="13"/>
  <c r="BY388" i="13" s="1"/>
  <c r="K388" i="13"/>
  <c r="BX388" i="13" s="1"/>
  <c r="J388" i="13"/>
  <c r="BW388" i="13" s="1"/>
  <c r="I388" i="13"/>
  <c r="BV388" i="13" s="1"/>
  <c r="H388" i="13"/>
  <c r="BU388" i="13" s="1"/>
  <c r="G388" i="13"/>
  <c r="BT388" i="13" s="1"/>
  <c r="F388" i="13"/>
  <c r="BS388" i="13" s="1"/>
  <c r="E388" i="13"/>
  <c r="BR388" i="13" s="1"/>
  <c r="AB387" i="13"/>
  <c r="CO387" i="13" s="1"/>
  <c r="AA387" i="13"/>
  <c r="CN387" i="13" s="1"/>
  <c r="Z387" i="13"/>
  <c r="CM387" i="13" s="1"/>
  <c r="Y387" i="13"/>
  <c r="CL387" i="13" s="1"/>
  <c r="X387" i="13"/>
  <c r="CK387" i="13" s="1"/>
  <c r="W387" i="13"/>
  <c r="CJ387" i="13" s="1"/>
  <c r="V387" i="13"/>
  <c r="CI387" i="13" s="1"/>
  <c r="U387" i="13"/>
  <c r="CH387" i="13" s="1"/>
  <c r="T387" i="13"/>
  <c r="CG387" i="13" s="1"/>
  <c r="S387" i="13"/>
  <c r="CF387" i="13" s="1"/>
  <c r="R387" i="13"/>
  <c r="CE387" i="13" s="1"/>
  <c r="Q387" i="13"/>
  <c r="CD387" i="13" s="1"/>
  <c r="P387" i="13"/>
  <c r="CC387" i="13" s="1"/>
  <c r="O387" i="13"/>
  <c r="CB387" i="13" s="1"/>
  <c r="N387" i="13"/>
  <c r="CA387" i="13" s="1"/>
  <c r="M387" i="13"/>
  <c r="BZ387" i="13" s="1"/>
  <c r="L387" i="13"/>
  <c r="BY387" i="13" s="1"/>
  <c r="K387" i="13"/>
  <c r="BX387" i="13" s="1"/>
  <c r="J387" i="13"/>
  <c r="BW387" i="13" s="1"/>
  <c r="I387" i="13"/>
  <c r="BV387" i="13" s="1"/>
  <c r="H387" i="13"/>
  <c r="BU387" i="13" s="1"/>
  <c r="G387" i="13"/>
  <c r="BT387" i="13" s="1"/>
  <c r="F387" i="13"/>
  <c r="BS387" i="13" s="1"/>
  <c r="E387" i="13"/>
  <c r="BR387" i="13" s="1"/>
  <c r="AB386" i="13"/>
  <c r="CO386" i="13" s="1"/>
  <c r="AA386" i="13"/>
  <c r="CN386" i="13" s="1"/>
  <c r="Z386" i="13"/>
  <c r="CM386" i="13" s="1"/>
  <c r="Y386" i="13"/>
  <c r="CL386" i="13" s="1"/>
  <c r="X386" i="13"/>
  <c r="CK386" i="13" s="1"/>
  <c r="W386" i="13"/>
  <c r="CJ386" i="13" s="1"/>
  <c r="V386" i="13"/>
  <c r="CI386" i="13" s="1"/>
  <c r="U386" i="13"/>
  <c r="CH386" i="13" s="1"/>
  <c r="T386" i="13"/>
  <c r="CG386" i="13" s="1"/>
  <c r="S386" i="13"/>
  <c r="CF386" i="13" s="1"/>
  <c r="R386" i="13"/>
  <c r="CE386" i="13" s="1"/>
  <c r="Q386" i="13"/>
  <c r="CD386" i="13" s="1"/>
  <c r="P386" i="13"/>
  <c r="CC386" i="13" s="1"/>
  <c r="O386" i="13"/>
  <c r="CB386" i="13" s="1"/>
  <c r="N386" i="13"/>
  <c r="CA386" i="13" s="1"/>
  <c r="M386" i="13"/>
  <c r="BZ386" i="13" s="1"/>
  <c r="L386" i="13"/>
  <c r="BY386" i="13" s="1"/>
  <c r="K386" i="13"/>
  <c r="BX386" i="13" s="1"/>
  <c r="J386" i="13"/>
  <c r="BW386" i="13" s="1"/>
  <c r="I386" i="13"/>
  <c r="BV386" i="13" s="1"/>
  <c r="H386" i="13"/>
  <c r="BU386" i="13" s="1"/>
  <c r="G386" i="13"/>
  <c r="BT386" i="13" s="1"/>
  <c r="F386" i="13"/>
  <c r="BS386" i="13" s="1"/>
  <c r="E386" i="13"/>
  <c r="BR386" i="13" s="1"/>
  <c r="AB385" i="13"/>
  <c r="CO385" i="13" s="1"/>
  <c r="AA385" i="13"/>
  <c r="CN385" i="13" s="1"/>
  <c r="Z385" i="13"/>
  <c r="CM385" i="13" s="1"/>
  <c r="Y385" i="13"/>
  <c r="CL385" i="13" s="1"/>
  <c r="X385" i="13"/>
  <c r="CK385" i="13" s="1"/>
  <c r="W385" i="13"/>
  <c r="CJ385" i="13" s="1"/>
  <c r="V385" i="13"/>
  <c r="CI385" i="13" s="1"/>
  <c r="U385" i="13"/>
  <c r="CH385" i="13" s="1"/>
  <c r="T385" i="13"/>
  <c r="CG385" i="13" s="1"/>
  <c r="S385" i="13"/>
  <c r="CF385" i="13" s="1"/>
  <c r="R385" i="13"/>
  <c r="CE385" i="13" s="1"/>
  <c r="Q385" i="13"/>
  <c r="CD385" i="13" s="1"/>
  <c r="P385" i="13"/>
  <c r="CC385" i="13" s="1"/>
  <c r="O385" i="13"/>
  <c r="CB385" i="13" s="1"/>
  <c r="N385" i="13"/>
  <c r="CA385" i="13" s="1"/>
  <c r="M385" i="13"/>
  <c r="BZ385" i="13" s="1"/>
  <c r="L385" i="13"/>
  <c r="BY385" i="13" s="1"/>
  <c r="K385" i="13"/>
  <c r="BX385" i="13" s="1"/>
  <c r="J385" i="13"/>
  <c r="BW385" i="13" s="1"/>
  <c r="I385" i="13"/>
  <c r="BV385" i="13" s="1"/>
  <c r="H385" i="13"/>
  <c r="BU385" i="13" s="1"/>
  <c r="G385" i="13"/>
  <c r="BT385" i="13" s="1"/>
  <c r="F385" i="13"/>
  <c r="BS385" i="13" s="1"/>
  <c r="E385" i="13"/>
  <c r="BR385" i="13" s="1"/>
  <c r="AB384" i="13"/>
  <c r="CO384" i="13" s="1"/>
  <c r="AA384" i="13"/>
  <c r="CN384" i="13" s="1"/>
  <c r="Z384" i="13"/>
  <c r="CM384" i="13" s="1"/>
  <c r="Y384" i="13"/>
  <c r="CL384" i="13" s="1"/>
  <c r="X384" i="13"/>
  <c r="CK384" i="13" s="1"/>
  <c r="W384" i="13"/>
  <c r="CJ384" i="13" s="1"/>
  <c r="V384" i="13"/>
  <c r="CI384" i="13" s="1"/>
  <c r="U384" i="13"/>
  <c r="CH384" i="13" s="1"/>
  <c r="T384" i="13"/>
  <c r="CG384" i="13" s="1"/>
  <c r="S384" i="13"/>
  <c r="CF384" i="13" s="1"/>
  <c r="R384" i="13"/>
  <c r="CE384" i="13" s="1"/>
  <c r="Q384" i="13"/>
  <c r="CD384" i="13" s="1"/>
  <c r="P384" i="13"/>
  <c r="CC384" i="13" s="1"/>
  <c r="O384" i="13"/>
  <c r="CB384" i="13" s="1"/>
  <c r="N384" i="13"/>
  <c r="CA384" i="13" s="1"/>
  <c r="M384" i="13"/>
  <c r="BZ384" i="13" s="1"/>
  <c r="L384" i="13"/>
  <c r="BY384" i="13" s="1"/>
  <c r="K384" i="13"/>
  <c r="BX384" i="13" s="1"/>
  <c r="J384" i="13"/>
  <c r="BW384" i="13" s="1"/>
  <c r="I384" i="13"/>
  <c r="BV384" i="13" s="1"/>
  <c r="H384" i="13"/>
  <c r="BU384" i="13" s="1"/>
  <c r="G384" i="13"/>
  <c r="BT384" i="13" s="1"/>
  <c r="F384" i="13"/>
  <c r="BS384" i="13" s="1"/>
  <c r="E384" i="13"/>
  <c r="BR384" i="13" s="1"/>
  <c r="AB383" i="13"/>
  <c r="CO383" i="13" s="1"/>
  <c r="AA383" i="13"/>
  <c r="CN383" i="13" s="1"/>
  <c r="Z383" i="13"/>
  <c r="CM383" i="13" s="1"/>
  <c r="Y383" i="13"/>
  <c r="CL383" i="13" s="1"/>
  <c r="X383" i="13"/>
  <c r="CK383" i="13" s="1"/>
  <c r="W383" i="13"/>
  <c r="CJ383" i="13" s="1"/>
  <c r="V383" i="13"/>
  <c r="CI383" i="13" s="1"/>
  <c r="U383" i="13"/>
  <c r="CH383" i="13" s="1"/>
  <c r="T383" i="13"/>
  <c r="CG383" i="13" s="1"/>
  <c r="S383" i="13"/>
  <c r="CF383" i="13" s="1"/>
  <c r="R383" i="13"/>
  <c r="CE383" i="13" s="1"/>
  <c r="Q383" i="13"/>
  <c r="CD383" i="13" s="1"/>
  <c r="P383" i="13"/>
  <c r="CC383" i="13" s="1"/>
  <c r="O383" i="13"/>
  <c r="CB383" i="13" s="1"/>
  <c r="N383" i="13"/>
  <c r="CA383" i="13" s="1"/>
  <c r="M383" i="13"/>
  <c r="BZ383" i="13" s="1"/>
  <c r="L383" i="13"/>
  <c r="BY383" i="13" s="1"/>
  <c r="K383" i="13"/>
  <c r="BX383" i="13" s="1"/>
  <c r="J383" i="13"/>
  <c r="BW383" i="13" s="1"/>
  <c r="I383" i="13"/>
  <c r="BV383" i="13" s="1"/>
  <c r="H383" i="13"/>
  <c r="BU383" i="13" s="1"/>
  <c r="G383" i="13"/>
  <c r="BT383" i="13" s="1"/>
  <c r="F383" i="13"/>
  <c r="BS383" i="13" s="1"/>
  <c r="E383" i="13"/>
  <c r="BR383" i="13" s="1"/>
  <c r="AB382" i="13"/>
  <c r="CO382" i="13" s="1"/>
  <c r="AA382" i="13"/>
  <c r="CN382" i="13" s="1"/>
  <c r="Z382" i="13"/>
  <c r="CM382" i="13" s="1"/>
  <c r="Y382" i="13"/>
  <c r="CL382" i="13" s="1"/>
  <c r="X382" i="13"/>
  <c r="CK382" i="13" s="1"/>
  <c r="W382" i="13"/>
  <c r="CJ382" i="13" s="1"/>
  <c r="V382" i="13"/>
  <c r="CI382" i="13" s="1"/>
  <c r="U382" i="13"/>
  <c r="CH382" i="13" s="1"/>
  <c r="T382" i="13"/>
  <c r="CG382" i="13" s="1"/>
  <c r="S382" i="13"/>
  <c r="CF382" i="13" s="1"/>
  <c r="R382" i="13"/>
  <c r="CE382" i="13" s="1"/>
  <c r="Q382" i="13"/>
  <c r="CD382" i="13" s="1"/>
  <c r="P382" i="13"/>
  <c r="CC382" i="13" s="1"/>
  <c r="O382" i="13"/>
  <c r="CB382" i="13" s="1"/>
  <c r="N382" i="13"/>
  <c r="CA382" i="13" s="1"/>
  <c r="M382" i="13"/>
  <c r="BZ382" i="13" s="1"/>
  <c r="L382" i="13"/>
  <c r="BY382" i="13" s="1"/>
  <c r="K382" i="13"/>
  <c r="BX382" i="13" s="1"/>
  <c r="J382" i="13"/>
  <c r="BW382" i="13" s="1"/>
  <c r="I382" i="13"/>
  <c r="BV382" i="13" s="1"/>
  <c r="H382" i="13"/>
  <c r="BU382" i="13" s="1"/>
  <c r="G382" i="13"/>
  <c r="BT382" i="13" s="1"/>
  <c r="F382" i="13"/>
  <c r="BS382" i="13" s="1"/>
  <c r="E382" i="13"/>
  <c r="BR382" i="13" s="1"/>
  <c r="AB381" i="13"/>
  <c r="CO381" i="13" s="1"/>
  <c r="AA381" i="13"/>
  <c r="CN381" i="13" s="1"/>
  <c r="Z381" i="13"/>
  <c r="CM381" i="13" s="1"/>
  <c r="Y381" i="13"/>
  <c r="CL381" i="13" s="1"/>
  <c r="X381" i="13"/>
  <c r="CK381" i="13" s="1"/>
  <c r="W381" i="13"/>
  <c r="CJ381" i="13" s="1"/>
  <c r="V381" i="13"/>
  <c r="CI381" i="13" s="1"/>
  <c r="U381" i="13"/>
  <c r="CH381" i="13" s="1"/>
  <c r="T381" i="13"/>
  <c r="CG381" i="13" s="1"/>
  <c r="S381" i="13"/>
  <c r="CF381" i="13" s="1"/>
  <c r="R381" i="13"/>
  <c r="CE381" i="13" s="1"/>
  <c r="Q381" i="13"/>
  <c r="CD381" i="13" s="1"/>
  <c r="P381" i="13"/>
  <c r="CC381" i="13" s="1"/>
  <c r="O381" i="13"/>
  <c r="CB381" i="13" s="1"/>
  <c r="N381" i="13"/>
  <c r="CA381" i="13" s="1"/>
  <c r="M381" i="13"/>
  <c r="BZ381" i="13" s="1"/>
  <c r="L381" i="13"/>
  <c r="BY381" i="13" s="1"/>
  <c r="K381" i="13"/>
  <c r="BX381" i="13" s="1"/>
  <c r="J381" i="13"/>
  <c r="BW381" i="13" s="1"/>
  <c r="I381" i="13"/>
  <c r="BV381" i="13" s="1"/>
  <c r="H381" i="13"/>
  <c r="BU381" i="13" s="1"/>
  <c r="G381" i="13"/>
  <c r="BT381" i="13" s="1"/>
  <c r="F381" i="13"/>
  <c r="BS381" i="13" s="1"/>
  <c r="E381" i="13"/>
  <c r="BR381" i="13" s="1"/>
  <c r="AB380" i="13"/>
  <c r="CO380" i="13" s="1"/>
  <c r="AA380" i="13"/>
  <c r="CN380" i="13" s="1"/>
  <c r="Z380" i="13"/>
  <c r="CM380" i="13" s="1"/>
  <c r="Y380" i="13"/>
  <c r="CL380" i="13" s="1"/>
  <c r="X380" i="13"/>
  <c r="CK380" i="13" s="1"/>
  <c r="W380" i="13"/>
  <c r="CJ380" i="13" s="1"/>
  <c r="V380" i="13"/>
  <c r="CI380" i="13" s="1"/>
  <c r="U380" i="13"/>
  <c r="CH380" i="13" s="1"/>
  <c r="T380" i="13"/>
  <c r="CG380" i="13" s="1"/>
  <c r="S380" i="13"/>
  <c r="CF380" i="13" s="1"/>
  <c r="R380" i="13"/>
  <c r="CE380" i="13" s="1"/>
  <c r="Q380" i="13"/>
  <c r="CD380" i="13" s="1"/>
  <c r="P380" i="13"/>
  <c r="CC380" i="13" s="1"/>
  <c r="O380" i="13"/>
  <c r="CB380" i="13" s="1"/>
  <c r="N380" i="13"/>
  <c r="CA380" i="13" s="1"/>
  <c r="M380" i="13"/>
  <c r="BZ380" i="13" s="1"/>
  <c r="L380" i="13"/>
  <c r="BY380" i="13" s="1"/>
  <c r="K380" i="13"/>
  <c r="BX380" i="13" s="1"/>
  <c r="J380" i="13"/>
  <c r="BW380" i="13" s="1"/>
  <c r="I380" i="13"/>
  <c r="BV380" i="13" s="1"/>
  <c r="H380" i="13"/>
  <c r="BU380" i="13" s="1"/>
  <c r="G380" i="13"/>
  <c r="BT380" i="13" s="1"/>
  <c r="F380" i="13"/>
  <c r="BS380" i="13" s="1"/>
  <c r="E380" i="13"/>
  <c r="BR380" i="13" s="1"/>
  <c r="AB379" i="13"/>
  <c r="CO379" i="13" s="1"/>
  <c r="AA379" i="13"/>
  <c r="CN379" i="13" s="1"/>
  <c r="Z379" i="13"/>
  <c r="CM379" i="13" s="1"/>
  <c r="Y379" i="13"/>
  <c r="CL379" i="13" s="1"/>
  <c r="X379" i="13"/>
  <c r="CK379" i="13" s="1"/>
  <c r="W379" i="13"/>
  <c r="CJ379" i="13" s="1"/>
  <c r="V379" i="13"/>
  <c r="CI379" i="13" s="1"/>
  <c r="U379" i="13"/>
  <c r="CH379" i="13" s="1"/>
  <c r="T379" i="13"/>
  <c r="CG379" i="13" s="1"/>
  <c r="S379" i="13"/>
  <c r="CF379" i="13" s="1"/>
  <c r="R379" i="13"/>
  <c r="CE379" i="13" s="1"/>
  <c r="Q379" i="13"/>
  <c r="CD379" i="13" s="1"/>
  <c r="P379" i="13"/>
  <c r="CC379" i="13" s="1"/>
  <c r="O379" i="13"/>
  <c r="CB379" i="13" s="1"/>
  <c r="N379" i="13"/>
  <c r="CA379" i="13" s="1"/>
  <c r="M379" i="13"/>
  <c r="BZ379" i="13" s="1"/>
  <c r="L379" i="13"/>
  <c r="BY379" i="13" s="1"/>
  <c r="K379" i="13"/>
  <c r="BX379" i="13" s="1"/>
  <c r="J379" i="13"/>
  <c r="BW379" i="13" s="1"/>
  <c r="I379" i="13"/>
  <c r="BV379" i="13" s="1"/>
  <c r="H379" i="13"/>
  <c r="BU379" i="13" s="1"/>
  <c r="G379" i="13"/>
  <c r="BT379" i="13" s="1"/>
  <c r="F379" i="13"/>
  <c r="BS379" i="13" s="1"/>
  <c r="E379" i="13"/>
  <c r="BR379" i="13" s="1"/>
  <c r="AB378" i="13"/>
  <c r="CO378" i="13" s="1"/>
  <c r="AA378" i="13"/>
  <c r="CN378" i="13" s="1"/>
  <c r="Z378" i="13"/>
  <c r="CM378" i="13" s="1"/>
  <c r="Y378" i="13"/>
  <c r="CL378" i="13" s="1"/>
  <c r="X378" i="13"/>
  <c r="CK378" i="13" s="1"/>
  <c r="W378" i="13"/>
  <c r="CJ378" i="13" s="1"/>
  <c r="V378" i="13"/>
  <c r="CI378" i="13" s="1"/>
  <c r="U378" i="13"/>
  <c r="CH378" i="13" s="1"/>
  <c r="T378" i="13"/>
  <c r="CG378" i="13" s="1"/>
  <c r="S378" i="13"/>
  <c r="CF378" i="13" s="1"/>
  <c r="R378" i="13"/>
  <c r="CE378" i="13" s="1"/>
  <c r="Q378" i="13"/>
  <c r="CD378" i="13" s="1"/>
  <c r="P378" i="13"/>
  <c r="CC378" i="13" s="1"/>
  <c r="O378" i="13"/>
  <c r="CB378" i="13" s="1"/>
  <c r="N378" i="13"/>
  <c r="CA378" i="13" s="1"/>
  <c r="M378" i="13"/>
  <c r="BZ378" i="13" s="1"/>
  <c r="L378" i="13"/>
  <c r="BY378" i="13" s="1"/>
  <c r="K378" i="13"/>
  <c r="BX378" i="13" s="1"/>
  <c r="J378" i="13"/>
  <c r="BW378" i="13" s="1"/>
  <c r="I378" i="13"/>
  <c r="BV378" i="13" s="1"/>
  <c r="H378" i="13"/>
  <c r="BU378" i="13" s="1"/>
  <c r="G378" i="13"/>
  <c r="BT378" i="13" s="1"/>
  <c r="F378" i="13"/>
  <c r="BS378" i="13" s="1"/>
  <c r="E378" i="13"/>
  <c r="BR378" i="13" s="1"/>
  <c r="AB377" i="13"/>
  <c r="CO377" i="13" s="1"/>
  <c r="AA377" i="13"/>
  <c r="CN377" i="13" s="1"/>
  <c r="Z377" i="13"/>
  <c r="CM377" i="13" s="1"/>
  <c r="Y377" i="13"/>
  <c r="CL377" i="13" s="1"/>
  <c r="X377" i="13"/>
  <c r="CK377" i="13" s="1"/>
  <c r="W377" i="13"/>
  <c r="CJ377" i="13" s="1"/>
  <c r="V377" i="13"/>
  <c r="CI377" i="13" s="1"/>
  <c r="U377" i="13"/>
  <c r="CH377" i="13" s="1"/>
  <c r="T377" i="13"/>
  <c r="CG377" i="13" s="1"/>
  <c r="S377" i="13"/>
  <c r="CF377" i="13" s="1"/>
  <c r="R377" i="13"/>
  <c r="CE377" i="13" s="1"/>
  <c r="Q377" i="13"/>
  <c r="CD377" i="13" s="1"/>
  <c r="P377" i="13"/>
  <c r="CC377" i="13" s="1"/>
  <c r="O377" i="13"/>
  <c r="CB377" i="13" s="1"/>
  <c r="N377" i="13"/>
  <c r="CA377" i="13" s="1"/>
  <c r="M377" i="13"/>
  <c r="BZ377" i="13" s="1"/>
  <c r="L377" i="13"/>
  <c r="BY377" i="13" s="1"/>
  <c r="K377" i="13"/>
  <c r="BX377" i="13" s="1"/>
  <c r="J377" i="13"/>
  <c r="BW377" i="13" s="1"/>
  <c r="I377" i="13"/>
  <c r="BV377" i="13" s="1"/>
  <c r="H377" i="13"/>
  <c r="BU377" i="13" s="1"/>
  <c r="G377" i="13"/>
  <c r="BT377" i="13" s="1"/>
  <c r="F377" i="13"/>
  <c r="BS377" i="13" s="1"/>
  <c r="E377" i="13"/>
  <c r="BR377" i="13" s="1"/>
  <c r="AB376" i="13"/>
  <c r="CO376" i="13" s="1"/>
  <c r="AA376" i="13"/>
  <c r="CN376" i="13" s="1"/>
  <c r="Z376" i="13"/>
  <c r="CM376" i="13" s="1"/>
  <c r="Y376" i="13"/>
  <c r="CL376" i="13" s="1"/>
  <c r="X376" i="13"/>
  <c r="CK376" i="13" s="1"/>
  <c r="W376" i="13"/>
  <c r="CJ376" i="13" s="1"/>
  <c r="V376" i="13"/>
  <c r="CI376" i="13" s="1"/>
  <c r="U376" i="13"/>
  <c r="CH376" i="13" s="1"/>
  <c r="T376" i="13"/>
  <c r="CG376" i="13" s="1"/>
  <c r="S376" i="13"/>
  <c r="CF376" i="13" s="1"/>
  <c r="R376" i="13"/>
  <c r="CE376" i="13" s="1"/>
  <c r="Q376" i="13"/>
  <c r="CD376" i="13" s="1"/>
  <c r="P376" i="13"/>
  <c r="CC376" i="13" s="1"/>
  <c r="O376" i="13"/>
  <c r="CB376" i="13" s="1"/>
  <c r="N376" i="13"/>
  <c r="CA376" i="13" s="1"/>
  <c r="M376" i="13"/>
  <c r="BZ376" i="13" s="1"/>
  <c r="L376" i="13"/>
  <c r="BY376" i="13" s="1"/>
  <c r="K376" i="13"/>
  <c r="BX376" i="13" s="1"/>
  <c r="J376" i="13"/>
  <c r="BW376" i="13" s="1"/>
  <c r="I376" i="13"/>
  <c r="BV376" i="13" s="1"/>
  <c r="H376" i="13"/>
  <c r="BU376" i="13" s="1"/>
  <c r="G376" i="13"/>
  <c r="BT376" i="13" s="1"/>
  <c r="F376" i="13"/>
  <c r="BS376" i="13" s="1"/>
  <c r="E376" i="13"/>
  <c r="BR376" i="13" s="1"/>
  <c r="AB375" i="13"/>
  <c r="CO375" i="13" s="1"/>
  <c r="AA375" i="13"/>
  <c r="CN375" i="13" s="1"/>
  <c r="Z375" i="13"/>
  <c r="CM375" i="13" s="1"/>
  <c r="Y375" i="13"/>
  <c r="CL375" i="13" s="1"/>
  <c r="X375" i="13"/>
  <c r="CK375" i="13" s="1"/>
  <c r="W375" i="13"/>
  <c r="CJ375" i="13" s="1"/>
  <c r="V375" i="13"/>
  <c r="CI375" i="13" s="1"/>
  <c r="U375" i="13"/>
  <c r="CH375" i="13" s="1"/>
  <c r="T375" i="13"/>
  <c r="CG375" i="13" s="1"/>
  <c r="S375" i="13"/>
  <c r="CF375" i="13" s="1"/>
  <c r="R375" i="13"/>
  <c r="CE375" i="13" s="1"/>
  <c r="Q375" i="13"/>
  <c r="CD375" i="13" s="1"/>
  <c r="P375" i="13"/>
  <c r="CC375" i="13" s="1"/>
  <c r="O375" i="13"/>
  <c r="CB375" i="13" s="1"/>
  <c r="N375" i="13"/>
  <c r="CA375" i="13" s="1"/>
  <c r="M375" i="13"/>
  <c r="BZ375" i="13" s="1"/>
  <c r="L375" i="13"/>
  <c r="BY375" i="13" s="1"/>
  <c r="K375" i="13"/>
  <c r="BX375" i="13" s="1"/>
  <c r="J375" i="13"/>
  <c r="BW375" i="13" s="1"/>
  <c r="I375" i="13"/>
  <c r="BV375" i="13" s="1"/>
  <c r="H375" i="13"/>
  <c r="BU375" i="13" s="1"/>
  <c r="G375" i="13"/>
  <c r="BT375" i="13" s="1"/>
  <c r="F375" i="13"/>
  <c r="BS375" i="13" s="1"/>
  <c r="E375" i="13"/>
  <c r="BR375" i="13" s="1"/>
  <c r="AB374" i="13"/>
  <c r="CO374" i="13" s="1"/>
  <c r="AA374" i="13"/>
  <c r="CN374" i="13" s="1"/>
  <c r="Z374" i="13"/>
  <c r="CM374" i="13" s="1"/>
  <c r="Y374" i="13"/>
  <c r="CL374" i="13" s="1"/>
  <c r="X374" i="13"/>
  <c r="CK374" i="13" s="1"/>
  <c r="W374" i="13"/>
  <c r="CJ374" i="13" s="1"/>
  <c r="V374" i="13"/>
  <c r="CI374" i="13" s="1"/>
  <c r="U374" i="13"/>
  <c r="CH374" i="13" s="1"/>
  <c r="T374" i="13"/>
  <c r="CG374" i="13" s="1"/>
  <c r="S374" i="13"/>
  <c r="CF374" i="13" s="1"/>
  <c r="R374" i="13"/>
  <c r="CE374" i="13" s="1"/>
  <c r="Q374" i="13"/>
  <c r="CD374" i="13" s="1"/>
  <c r="P374" i="13"/>
  <c r="CC374" i="13" s="1"/>
  <c r="O374" i="13"/>
  <c r="CB374" i="13" s="1"/>
  <c r="N374" i="13"/>
  <c r="CA374" i="13" s="1"/>
  <c r="M374" i="13"/>
  <c r="BZ374" i="13" s="1"/>
  <c r="L374" i="13"/>
  <c r="BY374" i="13" s="1"/>
  <c r="K374" i="13"/>
  <c r="BX374" i="13" s="1"/>
  <c r="J374" i="13"/>
  <c r="BW374" i="13" s="1"/>
  <c r="I374" i="13"/>
  <c r="BV374" i="13" s="1"/>
  <c r="H374" i="13"/>
  <c r="BU374" i="13" s="1"/>
  <c r="G374" i="13"/>
  <c r="BT374" i="13" s="1"/>
  <c r="F374" i="13"/>
  <c r="BS374" i="13" s="1"/>
  <c r="E374" i="13"/>
  <c r="BR374" i="13" s="1"/>
  <c r="AB373" i="13"/>
  <c r="CO373" i="13" s="1"/>
  <c r="AA373" i="13"/>
  <c r="CN373" i="13" s="1"/>
  <c r="Z373" i="13"/>
  <c r="CM373" i="13" s="1"/>
  <c r="Y373" i="13"/>
  <c r="CL373" i="13" s="1"/>
  <c r="X373" i="13"/>
  <c r="CK373" i="13" s="1"/>
  <c r="W373" i="13"/>
  <c r="CJ373" i="13" s="1"/>
  <c r="V373" i="13"/>
  <c r="CI373" i="13" s="1"/>
  <c r="U373" i="13"/>
  <c r="CH373" i="13" s="1"/>
  <c r="T373" i="13"/>
  <c r="CG373" i="13" s="1"/>
  <c r="S373" i="13"/>
  <c r="CF373" i="13" s="1"/>
  <c r="R373" i="13"/>
  <c r="CE373" i="13" s="1"/>
  <c r="Q373" i="13"/>
  <c r="CD373" i="13" s="1"/>
  <c r="P373" i="13"/>
  <c r="CC373" i="13" s="1"/>
  <c r="O373" i="13"/>
  <c r="CB373" i="13" s="1"/>
  <c r="N373" i="13"/>
  <c r="CA373" i="13" s="1"/>
  <c r="M373" i="13"/>
  <c r="BZ373" i="13" s="1"/>
  <c r="L373" i="13"/>
  <c r="BY373" i="13" s="1"/>
  <c r="K373" i="13"/>
  <c r="BX373" i="13" s="1"/>
  <c r="J373" i="13"/>
  <c r="BW373" i="13" s="1"/>
  <c r="I373" i="13"/>
  <c r="BV373" i="13" s="1"/>
  <c r="H373" i="13"/>
  <c r="BU373" i="13" s="1"/>
  <c r="G373" i="13"/>
  <c r="BT373" i="13" s="1"/>
  <c r="F373" i="13"/>
  <c r="BS373" i="13" s="1"/>
  <c r="E373" i="13"/>
  <c r="BR373" i="13" s="1"/>
  <c r="AB372" i="13"/>
  <c r="CO372" i="13" s="1"/>
  <c r="AA372" i="13"/>
  <c r="CN372" i="13" s="1"/>
  <c r="Z372" i="13"/>
  <c r="CM372" i="13" s="1"/>
  <c r="Y372" i="13"/>
  <c r="CL372" i="13" s="1"/>
  <c r="X372" i="13"/>
  <c r="CK372" i="13" s="1"/>
  <c r="W372" i="13"/>
  <c r="CJ372" i="13" s="1"/>
  <c r="V372" i="13"/>
  <c r="CI372" i="13" s="1"/>
  <c r="U372" i="13"/>
  <c r="CH372" i="13" s="1"/>
  <c r="T372" i="13"/>
  <c r="CG372" i="13" s="1"/>
  <c r="S372" i="13"/>
  <c r="CF372" i="13" s="1"/>
  <c r="R372" i="13"/>
  <c r="CE372" i="13" s="1"/>
  <c r="Q372" i="13"/>
  <c r="CD372" i="13" s="1"/>
  <c r="P372" i="13"/>
  <c r="CC372" i="13" s="1"/>
  <c r="O372" i="13"/>
  <c r="CB372" i="13" s="1"/>
  <c r="N372" i="13"/>
  <c r="CA372" i="13" s="1"/>
  <c r="M372" i="13"/>
  <c r="BZ372" i="13" s="1"/>
  <c r="L372" i="13"/>
  <c r="BY372" i="13" s="1"/>
  <c r="K372" i="13"/>
  <c r="BX372" i="13" s="1"/>
  <c r="J372" i="13"/>
  <c r="BW372" i="13" s="1"/>
  <c r="I372" i="13"/>
  <c r="BV372" i="13" s="1"/>
  <c r="H372" i="13"/>
  <c r="BU372" i="13" s="1"/>
  <c r="G372" i="13"/>
  <c r="BT372" i="13" s="1"/>
  <c r="F372" i="13"/>
  <c r="BS372" i="13" s="1"/>
  <c r="E372" i="13"/>
  <c r="BR372" i="13" s="1"/>
  <c r="AB371" i="13"/>
  <c r="CO371" i="13" s="1"/>
  <c r="AA371" i="13"/>
  <c r="CN371" i="13" s="1"/>
  <c r="Z371" i="13"/>
  <c r="CM371" i="13" s="1"/>
  <c r="Y371" i="13"/>
  <c r="CL371" i="13" s="1"/>
  <c r="X371" i="13"/>
  <c r="CK371" i="13" s="1"/>
  <c r="W371" i="13"/>
  <c r="CJ371" i="13" s="1"/>
  <c r="V371" i="13"/>
  <c r="CI371" i="13" s="1"/>
  <c r="U371" i="13"/>
  <c r="CH371" i="13" s="1"/>
  <c r="T371" i="13"/>
  <c r="CG371" i="13" s="1"/>
  <c r="S371" i="13"/>
  <c r="CF371" i="13" s="1"/>
  <c r="R371" i="13"/>
  <c r="CE371" i="13" s="1"/>
  <c r="Q371" i="13"/>
  <c r="CD371" i="13" s="1"/>
  <c r="P371" i="13"/>
  <c r="CC371" i="13" s="1"/>
  <c r="O371" i="13"/>
  <c r="CB371" i="13" s="1"/>
  <c r="N371" i="13"/>
  <c r="CA371" i="13" s="1"/>
  <c r="M371" i="13"/>
  <c r="BZ371" i="13" s="1"/>
  <c r="L371" i="13"/>
  <c r="BY371" i="13" s="1"/>
  <c r="K371" i="13"/>
  <c r="BX371" i="13" s="1"/>
  <c r="J371" i="13"/>
  <c r="BW371" i="13" s="1"/>
  <c r="I371" i="13"/>
  <c r="BV371" i="13" s="1"/>
  <c r="H371" i="13"/>
  <c r="BU371" i="13" s="1"/>
  <c r="G371" i="13"/>
  <c r="BT371" i="13" s="1"/>
  <c r="F371" i="13"/>
  <c r="BS371" i="13" s="1"/>
  <c r="E371" i="13"/>
  <c r="BR371" i="13" s="1"/>
  <c r="AB370" i="13"/>
  <c r="CO370" i="13" s="1"/>
  <c r="AA370" i="13"/>
  <c r="CN370" i="13" s="1"/>
  <c r="Z370" i="13"/>
  <c r="CM370" i="13" s="1"/>
  <c r="Y370" i="13"/>
  <c r="CL370" i="13" s="1"/>
  <c r="X370" i="13"/>
  <c r="CK370" i="13" s="1"/>
  <c r="W370" i="13"/>
  <c r="CJ370" i="13" s="1"/>
  <c r="V370" i="13"/>
  <c r="CI370" i="13" s="1"/>
  <c r="U370" i="13"/>
  <c r="CH370" i="13" s="1"/>
  <c r="T370" i="13"/>
  <c r="CG370" i="13" s="1"/>
  <c r="S370" i="13"/>
  <c r="CF370" i="13" s="1"/>
  <c r="R370" i="13"/>
  <c r="CE370" i="13" s="1"/>
  <c r="Q370" i="13"/>
  <c r="CD370" i="13" s="1"/>
  <c r="P370" i="13"/>
  <c r="CC370" i="13" s="1"/>
  <c r="O370" i="13"/>
  <c r="CB370" i="13" s="1"/>
  <c r="N370" i="13"/>
  <c r="CA370" i="13" s="1"/>
  <c r="M370" i="13"/>
  <c r="BZ370" i="13" s="1"/>
  <c r="L370" i="13"/>
  <c r="BY370" i="13" s="1"/>
  <c r="K370" i="13"/>
  <c r="BX370" i="13" s="1"/>
  <c r="J370" i="13"/>
  <c r="BW370" i="13" s="1"/>
  <c r="I370" i="13"/>
  <c r="BV370" i="13" s="1"/>
  <c r="H370" i="13"/>
  <c r="BU370" i="13" s="1"/>
  <c r="G370" i="13"/>
  <c r="BT370" i="13" s="1"/>
  <c r="F370" i="13"/>
  <c r="BS370" i="13" s="1"/>
  <c r="E370" i="13"/>
  <c r="BR370" i="13" s="1"/>
  <c r="AB369" i="13"/>
  <c r="CO369" i="13" s="1"/>
  <c r="AA369" i="13"/>
  <c r="CN369" i="13" s="1"/>
  <c r="Z369" i="13"/>
  <c r="CM369" i="13" s="1"/>
  <c r="Y369" i="13"/>
  <c r="CL369" i="13" s="1"/>
  <c r="X369" i="13"/>
  <c r="CK369" i="13" s="1"/>
  <c r="W369" i="13"/>
  <c r="CJ369" i="13" s="1"/>
  <c r="V369" i="13"/>
  <c r="CI369" i="13" s="1"/>
  <c r="U369" i="13"/>
  <c r="CH369" i="13" s="1"/>
  <c r="T369" i="13"/>
  <c r="CG369" i="13" s="1"/>
  <c r="S369" i="13"/>
  <c r="CF369" i="13" s="1"/>
  <c r="R369" i="13"/>
  <c r="CE369" i="13" s="1"/>
  <c r="Q369" i="13"/>
  <c r="CD369" i="13" s="1"/>
  <c r="P369" i="13"/>
  <c r="CC369" i="13" s="1"/>
  <c r="O369" i="13"/>
  <c r="CB369" i="13" s="1"/>
  <c r="N369" i="13"/>
  <c r="CA369" i="13" s="1"/>
  <c r="M369" i="13"/>
  <c r="BZ369" i="13" s="1"/>
  <c r="L369" i="13"/>
  <c r="BY369" i="13" s="1"/>
  <c r="K369" i="13"/>
  <c r="BX369" i="13" s="1"/>
  <c r="J369" i="13"/>
  <c r="BW369" i="13" s="1"/>
  <c r="I369" i="13"/>
  <c r="BV369" i="13" s="1"/>
  <c r="H369" i="13"/>
  <c r="BU369" i="13" s="1"/>
  <c r="G369" i="13"/>
  <c r="BT369" i="13" s="1"/>
  <c r="F369" i="13"/>
  <c r="BS369" i="13" s="1"/>
  <c r="E369" i="13"/>
  <c r="BR369" i="13" s="1"/>
  <c r="AB368" i="13"/>
  <c r="CO368" i="13" s="1"/>
  <c r="AA368" i="13"/>
  <c r="CN368" i="13" s="1"/>
  <c r="Z368" i="13"/>
  <c r="CM368" i="13" s="1"/>
  <c r="Y368" i="13"/>
  <c r="CL368" i="13" s="1"/>
  <c r="X368" i="13"/>
  <c r="CK368" i="13" s="1"/>
  <c r="W368" i="13"/>
  <c r="CJ368" i="13" s="1"/>
  <c r="V368" i="13"/>
  <c r="CI368" i="13" s="1"/>
  <c r="U368" i="13"/>
  <c r="CH368" i="13" s="1"/>
  <c r="T368" i="13"/>
  <c r="CG368" i="13" s="1"/>
  <c r="S368" i="13"/>
  <c r="CF368" i="13" s="1"/>
  <c r="R368" i="13"/>
  <c r="CE368" i="13" s="1"/>
  <c r="Q368" i="13"/>
  <c r="CD368" i="13" s="1"/>
  <c r="P368" i="13"/>
  <c r="CC368" i="13" s="1"/>
  <c r="O368" i="13"/>
  <c r="CB368" i="13" s="1"/>
  <c r="N368" i="13"/>
  <c r="CA368" i="13" s="1"/>
  <c r="M368" i="13"/>
  <c r="BZ368" i="13" s="1"/>
  <c r="L368" i="13"/>
  <c r="BY368" i="13" s="1"/>
  <c r="K368" i="13"/>
  <c r="BX368" i="13" s="1"/>
  <c r="J368" i="13"/>
  <c r="BW368" i="13" s="1"/>
  <c r="I368" i="13"/>
  <c r="BV368" i="13" s="1"/>
  <c r="H368" i="13"/>
  <c r="BU368" i="13" s="1"/>
  <c r="G368" i="13"/>
  <c r="BT368" i="13" s="1"/>
  <c r="F368" i="13"/>
  <c r="BS368" i="13" s="1"/>
  <c r="E368" i="13"/>
  <c r="BR368" i="13" s="1"/>
  <c r="AB367" i="13"/>
  <c r="CO367" i="13" s="1"/>
  <c r="AA367" i="13"/>
  <c r="CN367" i="13" s="1"/>
  <c r="Z367" i="13"/>
  <c r="CM367" i="13" s="1"/>
  <c r="Y367" i="13"/>
  <c r="CL367" i="13" s="1"/>
  <c r="X367" i="13"/>
  <c r="CK367" i="13" s="1"/>
  <c r="W367" i="13"/>
  <c r="CJ367" i="13" s="1"/>
  <c r="V367" i="13"/>
  <c r="CI367" i="13" s="1"/>
  <c r="U367" i="13"/>
  <c r="CH367" i="13" s="1"/>
  <c r="T367" i="13"/>
  <c r="CG367" i="13" s="1"/>
  <c r="S367" i="13"/>
  <c r="CF367" i="13" s="1"/>
  <c r="R367" i="13"/>
  <c r="CE367" i="13" s="1"/>
  <c r="Q367" i="13"/>
  <c r="CD367" i="13" s="1"/>
  <c r="P367" i="13"/>
  <c r="CC367" i="13" s="1"/>
  <c r="O367" i="13"/>
  <c r="CB367" i="13" s="1"/>
  <c r="N367" i="13"/>
  <c r="CA367" i="13" s="1"/>
  <c r="M367" i="13"/>
  <c r="BZ367" i="13" s="1"/>
  <c r="L367" i="13"/>
  <c r="BY367" i="13" s="1"/>
  <c r="K367" i="13"/>
  <c r="BX367" i="13" s="1"/>
  <c r="J367" i="13"/>
  <c r="BW367" i="13" s="1"/>
  <c r="I367" i="13"/>
  <c r="BV367" i="13" s="1"/>
  <c r="H367" i="13"/>
  <c r="BU367" i="13" s="1"/>
  <c r="G367" i="13"/>
  <c r="BT367" i="13" s="1"/>
  <c r="F367" i="13"/>
  <c r="BS367" i="13" s="1"/>
  <c r="E367" i="13"/>
  <c r="BR367" i="13" s="1"/>
  <c r="AB366" i="13"/>
  <c r="CO366" i="13" s="1"/>
  <c r="AA366" i="13"/>
  <c r="CN366" i="13" s="1"/>
  <c r="Z366" i="13"/>
  <c r="CM366" i="13" s="1"/>
  <c r="Y366" i="13"/>
  <c r="CL366" i="13" s="1"/>
  <c r="X366" i="13"/>
  <c r="CK366" i="13" s="1"/>
  <c r="W366" i="13"/>
  <c r="CJ366" i="13" s="1"/>
  <c r="V366" i="13"/>
  <c r="CI366" i="13" s="1"/>
  <c r="U366" i="13"/>
  <c r="CH366" i="13" s="1"/>
  <c r="T366" i="13"/>
  <c r="CG366" i="13" s="1"/>
  <c r="S366" i="13"/>
  <c r="CF366" i="13" s="1"/>
  <c r="R366" i="13"/>
  <c r="CE366" i="13" s="1"/>
  <c r="Q366" i="13"/>
  <c r="CD366" i="13" s="1"/>
  <c r="P366" i="13"/>
  <c r="CC366" i="13" s="1"/>
  <c r="O366" i="13"/>
  <c r="CB366" i="13" s="1"/>
  <c r="N366" i="13"/>
  <c r="CA366" i="13" s="1"/>
  <c r="M366" i="13"/>
  <c r="BZ366" i="13" s="1"/>
  <c r="L366" i="13"/>
  <c r="BY366" i="13" s="1"/>
  <c r="K366" i="13"/>
  <c r="BX366" i="13" s="1"/>
  <c r="J366" i="13"/>
  <c r="BW366" i="13" s="1"/>
  <c r="I366" i="13"/>
  <c r="BV366" i="13" s="1"/>
  <c r="H366" i="13"/>
  <c r="BU366" i="13" s="1"/>
  <c r="G366" i="13"/>
  <c r="BT366" i="13" s="1"/>
  <c r="F366" i="13"/>
  <c r="BS366" i="13" s="1"/>
  <c r="E366" i="13"/>
  <c r="BR366" i="13" s="1"/>
  <c r="AB365" i="13"/>
  <c r="CO365" i="13" s="1"/>
  <c r="AA365" i="13"/>
  <c r="CN365" i="13" s="1"/>
  <c r="Z365" i="13"/>
  <c r="CM365" i="13" s="1"/>
  <c r="Y365" i="13"/>
  <c r="CL365" i="13" s="1"/>
  <c r="X365" i="13"/>
  <c r="CK365" i="13" s="1"/>
  <c r="W365" i="13"/>
  <c r="CJ365" i="13" s="1"/>
  <c r="V365" i="13"/>
  <c r="CI365" i="13" s="1"/>
  <c r="U365" i="13"/>
  <c r="CH365" i="13" s="1"/>
  <c r="T365" i="13"/>
  <c r="CG365" i="13" s="1"/>
  <c r="S365" i="13"/>
  <c r="CF365" i="13" s="1"/>
  <c r="R365" i="13"/>
  <c r="CE365" i="13" s="1"/>
  <c r="Q365" i="13"/>
  <c r="CD365" i="13" s="1"/>
  <c r="P365" i="13"/>
  <c r="CC365" i="13" s="1"/>
  <c r="O365" i="13"/>
  <c r="CB365" i="13" s="1"/>
  <c r="N365" i="13"/>
  <c r="CA365" i="13" s="1"/>
  <c r="M365" i="13"/>
  <c r="BZ365" i="13" s="1"/>
  <c r="L365" i="13"/>
  <c r="BY365" i="13" s="1"/>
  <c r="K365" i="13"/>
  <c r="BX365" i="13" s="1"/>
  <c r="J365" i="13"/>
  <c r="BW365" i="13" s="1"/>
  <c r="I365" i="13"/>
  <c r="BV365" i="13" s="1"/>
  <c r="H365" i="13"/>
  <c r="BU365" i="13" s="1"/>
  <c r="G365" i="13"/>
  <c r="BT365" i="13" s="1"/>
  <c r="F365" i="13"/>
  <c r="BS365" i="13" s="1"/>
  <c r="E365" i="13"/>
  <c r="BR365" i="13" s="1"/>
  <c r="AB364" i="13"/>
  <c r="CO364" i="13" s="1"/>
  <c r="AA364" i="13"/>
  <c r="CN364" i="13" s="1"/>
  <c r="Z364" i="13"/>
  <c r="CM364" i="13" s="1"/>
  <c r="Y364" i="13"/>
  <c r="CL364" i="13" s="1"/>
  <c r="X364" i="13"/>
  <c r="CK364" i="13" s="1"/>
  <c r="W364" i="13"/>
  <c r="CJ364" i="13" s="1"/>
  <c r="V364" i="13"/>
  <c r="CI364" i="13" s="1"/>
  <c r="U364" i="13"/>
  <c r="CH364" i="13" s="1"/>
  <c r="T364" i="13"/>
  <c r="CG364" i="13" s="1"/>
  <c r="S364" i="13"/>
  <c r="CF364" i="13" s="1"/>
  <c r="R364" i="13"/>
  <c r="CE364" i="13" s="1"/>
  <c r="Q364" i="13"/>
  <c r="CD364" i="13" s="1"/>
  <c r="P364" i="13"/>
  <c r="CC364" i="13" s="1"/>
  <c r="O364" i="13"/>
  <c r="CB364" i="13" s="1"/>
  <c r="N364" i="13"/>
  <c r="CA364" i="13" s="1"/>
  <c r="M364" i="13"/>
  <c r="BZ364" i="13" s="1"/>
  <c r="L364" i="13"/>
  <c r="BY364" i="13" s="1"/>
  <c r="K364" i="13"/>
  <c r="BX364" i="13" s="1"/>
  <c r="J364" i="13"/>
  <c r="BW364" i="13" s="1"/>
  <c r="I364" i="13"/>
  <c r="BV364" i="13" s="1"/>
  <c r="H364" i="13"/>
  <c r="BU364" i="13" s="1"/>
  <c r="G364" i="13"/>
  <c r="BT364" i="13" s="1"/>
  <c r="F364" i="13"/>
  <c r="BS364" i="13" s="1"/>
  <c r="E364" i="13"/>
  <c r="BR364" i="13" s="1"/>
  <c r="AB363" i="13"/>
  <c r="CO363" i="13" s="1"/>
  <c r="AA363" i="13"/>
  <c r="CN363" i="13" s="1"/>
  <c r="Z363" i="13"/>
  <c r="CM363" i="13" s="1"/>
  <c r="Y363" i="13"/>
  <c r="CL363" i="13" s="1"/>
  <c r="X363" i="13"/>
  <c r="CK363" i="13" s="1"/>
  <c r="W363" i="13"/>
  <c r="CJ363" i="13" s="1"/>
  <c r="V363" i="13"/>
  <c r="CI363" i="13" s="1"/>
  <c r="U363" i="13"/>
  <c r="CH363" i="13" s="1"/>
  <c r="T363" i="13"/>
  <c r="CG363" i="13" s="1"/>
  <c r="S363" i="13"/>
  <c r="CF363" i="13" s="1"/>
  <c r="R363" i="13"/>
  <c r="CE363" i="13" s="1"/>
  <c r="Q363" i="13"/>
  <c r="CD363" i="13" s="1"/>
  <c r="P363" i="13"/>
  <c r="CC363" i="13" s="1"/>
  <c r="O363" i="13"/>
  <c r="CB363" i="13" s="1"/>
  <c r="N363" i="13"/>
  <c r="CA363" i="13" s="1"/>
  <c r="M363" i="13"/>
  <c r="BZ363" i="13" s="1"/>
  <c r="L363" i="13"/>
  <c r="BY363" i="13" s="1"/>
  <c r="K363" i="13"/>
  <c r="BX363" i="13" s="1"/>
  <c r="J363" i="13"/>
  <c r="BW363" i="13" s="1"/>
  <c r="I363" i="13"/>
  <c r="BV363" i="13" s="1"/>
  <c r="H363" i="13"/>
  <c r="BU363" i="13" s="1"/>
  <c r="G363" i="13"/>
  <c r="BT363" i="13" s="1"/>
  <c r="F363" i="13"/>
  <c r="BS363" i="13" s="1"/>
  <c r="E363" i="13"/>
  <c r="BR363" i="13" s="1"/>
  <c r="AB362" i="13"/>
  <c r="CO362" i="13" s="1"/>
  <c r="AA362" i="13"/>
  <c r="CN362" i="13" s="1"/>
  <c r="Z362" i="13"/>
  <c r="CM362" i="13" s="1"/>
  <c r="Y362" i="13"/>
  <c r="CL362" i="13" s="1"/>
  <c r="X362" i="13"/>
  <c r="CK362" i="13" s="1"/>
  <c r="W362" i="13"/>
  <c r="CJ362" i="13" s="1"/>
  <c r="V362" i="13"/>
  <c r="CI362" i="13" s="1"/>
  <c r="U362" i="13"/>
  <c r="CH362" i="13" s="1"/>
  <c r="T362" i="13"/>
  <c r="CG362" i="13" s="1"/>
  <c r="S362" i="13"/>
  <c r="CF362" i="13" s="1"/>
  <c r="R362" i="13"/>
  <c r="CE362" i="13" s="1"/>
  <c r="Q362" i="13"/>
  <c r="CD362" i="13" s="1"/>
  <c r="P362" i="13"/>
  <c r="CC362" i="13" s="1"/>
  <c r="O362" i="13"/>
  <c r="CB362" i="13" s="1"/>
  <c r="N362" i="13"/>
  <c r="CA362" i="13" s="1"/>
  <c r="M362" i="13"/>
  <c r="BZ362" i="13" s="1"/>
  <c r="L362" i="13"/>
  <c r="BY362" i="13" s="1"/>
  <c r="K362" i="13"/>
  <c r="BX362" i="13" s="1"/>
  <c r="J362" i="13"/>
  <c r="BW362" i="13" s="1"/>
  <c r="I362" i="13"/>
  <c r="BV362" i="13" s="1"/>
  <c r="H362" i="13"/>
  <c r="BU362" i="13" s="1"/>
  <c r="G362" i="13"/>
  <c r="BT362" i="13" s="1"/>
  <c r="F362" i="13"/>
  <c r="BS362" i="13" s="1"/>
  <c r="E362" i="13"/>
  <c r="BR362" i="13" s="1"/>
  <c r="AB361" i="13"/>
  <c r="CO361" i="13" s="1"/>
  <c r="AA361" i="13"/>
  <c r="CN361" i="13" s="1"/>
  <c r="Z361" i="13"/>
  <c r="CM361" i="13" s="1"/>
  <c r="Y361" i="13"/>
  <c r="CL361" i="13" s="1"/>
  <c r="X361" i="13"/>
  <c r="CK361" i="13" s="1"/>
  <c r="W361" i="13"/>
  <c r="CJ361" i="13" s="1"/>
  <c r="V361" i="13"/>
  <c r="CI361" i="13" s="1"/>
  <c r="U361" i="13"/>
  <c r="CH361" i="13" s="1"/>
  <c r="T361" i="13"/>
  <c r="CG361" i="13" s="1"/>
  <c r="S361" i="13"/>
  <c r="CF361" i="13" s="1"/>
  <c r="R361" i="13"/>
  <c r="CE361" i="13" s="1"/>
  <c r="Q361" i="13"/>
  <c r="CD361" i="13" s="1"/>
  <c r="P361" i="13"/>
  <c r="CC361" i="13" s="1"/>
  <c r="O361" i="13"/>
  <c r="CB361" i="13" s="1"/>
  <c r="N361" i="13"/>
  <c r="CA361" i="13" s="1"/>
  <c r="M361" i="13"/>
  <c r="BZ361" i="13" s="1"/>
  <c r="L361" i="13"/>
  <c r="BY361" i="13" s="1"/>
  <c r="K361" i="13"/>
  <c r="BX361" i="13" s="1"/>
  <c r="J361" i="13"/>
  <c r="BW361" i="13" s="1"/>
  <c r="I361" i="13"/>
  <c r="BV361" i="13" s="1"/>
  <c r="H361" i="13"/>
  <c r="BU361" i="13" s="1"/>
  <c r="G361" i="13"/>
  <c r="BT361" i="13" s="1"/>
  <c r="F361" i="13"/>
  <c r="BS361" i="13" s="1"/>
  <c r="E361" i="13"/>
  <c r="BR361" i="13" s="1"/>
  <c r="AB360" i="13"/>
  <c r="CO360" i="13" s="1"/>
  <c r="AA360" i="13"/>
  <c r="CN360" i="13" s="1"/>
  <c r="Z360" i="13"/>
  <c r="CM360" i="13" s="1"/>
  <c r="Y360" i="13"/>
  <c r="CL360" i="13" s="1"/>
  <c r="X360" i="13"/>
  <c r="CK360" i="13" s="1"/>
  <c r="W360" i="13"/>
  <c r="CJ360" i="13" s="1"/>
  <c r="V360" i="13"/>
  <c r="CI360" i="13" s="1"/>
  <c r="U360" i="13"/>
  <c r="CH360" i="13" s="1"/>
  <c r="T360" i="13"/>
  <c r="CG360" i="13" s="1"/>
  <c r="S360" i="13"/>
  <c r="CF360" i="13" s="1"/>
  <c r="R360" i="13"/>
  <c r="CE360" i="13" s="1"/>
  <c r="Q360" i="13"/>
  <c r="CD360" i="13" s="1"/>
  <c r="P360" i="13"/>
  <c r="CC360" i="13" s="1"/>
  <c r="O360" i="13"/>
  <c r="CB360" i="13" s="1"/>
  <c r="N360" i="13"/>
  <c r="CA360" i="13" s="1"/>
  <c r="M360" i="13"/>
  <c r="BZ360" i="13" s="1"/>
  <c r="L360" i="13"/>
  <c r="BY360" i="13" s="1"/>
  <c r="K360" i="13"/>
  <c r="BX360" i="13" s="1"/>
  <c r="J360" i="13"/>
  <c r="BW360" i="13" s="1"/>
  <c r="I360" i="13"/>
  <c r="BV360" i="13" s="1"/>
  <c r="H360" i="13"/>
  <c r="BU360" i="13" s="1"/>
  <c r="G360" i="13"/>
  <c r="BT360" i="13" s="1"/>
  <c r="F360" i="13"/>
  <c r="BS360" i="13" s="1"/>
  <c r="E360" i="13"/>
  <c r="BR360" i="13" s="1"/>
  <c r="AB359" i="13"/>
  <c r="CO359" i="13" s="1"/>
  <c r="AA359" i="13"/>
  <c r="CN359" i="13" s="1"/>
  <c r="Z359" i="13"/>
  <c r="CM359" i="13" s="1"/>
  <c r="Y359" i="13"/>
  <c r="CL359" i="13" s="1"/>
  <c r="X359" i="13"/>
  <c r="CK359" i="13" s="1"/>
  <c r="W359" i="13"/>
  <c r="CJ359" i="13" s="1"/>
  <c r="V359" i="13"/>
  <c r="CI359" i="13" s="1"/>
  <c r="U359" i="13"/>
  <c r="CH359" i="13" s="1"/>
  <c r="T359" i="13"/>
  <c r="CG359" i="13" s="1"/>
  <c r="S359" i="13"/>
  <c r="CF359" i="13" s="1"/>
  <c r="R359" i="13"/>
  <c r="CE359" i="13" s="1"/>
  <c r="Q359" i="13"/>
  <c r="CD359" i="13" s="1"/>
  <c r="P359" i="13"/>
  <c r="CC359" i="13" s="1"/>
  <c r="O359" i="13"/>
  <c r="CB359" i="13" s="1"/>
  <c r="N359" i="13"/>
  <c r="CA359" i="13" s="1"/>
  <c r="M359" i="13"/>
  <c r="BZ359" i="13" s="1"/>
  <c r="L359" i="13"/>
  <c r="BY359" i="13" s="1"/>
  <c r="K359" i="13"/>
  <c r="BX359" i="13" s="1"/>
  <c r="J359" i="13"/>
  <c r="BW359" i="13" s="1"/>
  <c r="I359" i="13"/>
  <c r="BV359" i="13" s="1"/>
  <c r="H359" i="13"/>
  <c r="BU359" i="13" s="1"/>
  <c r="G359" i="13"/>
  <c r="BT359" i="13" s="1"/>
  <c r="F359" i="13"/>
  <c r="BS359" i="13" s="1"/>
  <c r="E359" i="13"/>
  <c r="BR359" i="13" s="1"/>
  <c r="AB358" i="13"/>
  <c r="CO358" i="13" s="1"/>
  <c r="AA358" i="13"/>
  <c r="CN358" i="13" s="1"/>
  <c r="Z358" i="13"/>
  <c r="CM358" i="13" s="1"/>
  <c r="Y358" i="13"/>
  <c r="CL358" i="13" s="1"/>
  <c r="X358" i="13"/>
  <c r="CK358" i="13" s="1"/>
  <c r="W358" i="13"/>
  <c r="CJ358" i="13" s="1"/>
  <c r="V358" i="13"/>
  <c r="CI358" i="13" s="1"/>
  <c r="U358" i="13"/>
  <c r="CH358" i="13" s="1"/>
  <c r="T358" i="13"/>
  <c r="CG358" i="13" s="1"/>
  <c r="S358" i="13"/>
  <c r="CF358" i="13" s="1"/>
  <c r="R358" i="13"/>
  <c r="CE358" i="13" s="1"/>
  <c r="Q358" i="13"/>
  <c r="CD358" i="13" s="1"/>
  <c r="P358" i="13"/>
  <c r="CC358" i="13" s="1"/>
  <c r="O358" i="13"/>
  <c r="CB358" i="13" s="1"/>
  <c r="N358" i="13"/>
  <c r="CA358" i="13" s="1"/>
  <c r="M358" i="13"/>
  <c r="BZ358" i="13" s="1"/>
  <c r="L358" i="13"/>
  <c r="BY358" i="13" s="1"/>
  <c r="K358" i="13"/>
  <c r="BX358" i="13" s="1"/>
  <c r="J358" i="13"/>
  <c r="BW358" i="13" s="1"/>
  <c r="I358" i="13"/>
  <c r="BV358" i="13" s="1"/>
  <c r="H358" i="13"/>
  <c r="BU358" i="13" s="1"/>
  <c r="G358" i="13"/>
  <c r="BT358" i="13" s="1"/>
  <c r="F358" i="13"/>
  <c r="BS358" i="13" s="1"/>
  <c r="E358" i="13"/>
  <c r="BR358" i="13" s="1"/>
  <c r="AB357" i="13"/>
  <c r="CO357" i="13" s="1"/>
  <c r="AA357" i="13"/>
  <c r="CN357" i="13" s="1"/>
  <c r="Z357" i="13"/>
  <c r="CM357" i="13" s="1"/>
  <c r="Y357" i="13"/>
  <c r="CL357" i="13" s="1"/>
  <c r="X357" i="13"/>
  <c r="CK357" i="13" s="1"/>
  <c r="W357" i="13"/>
  <c r="CJ357" i="13" s="1"/>
  <c r="V357" i="13"/>
  <c r="CI357" i="13" s="1"/>
  <c r="U357" i="13"/>
  <c r="CH357" i="13" s="1"/>
  <c r="T357" i="13"/>
  <c r="CG357" i="13" s="1"/>
  <c r="S357" i="13"/>
  <c r="CF357" i="13" s="1"/>
  <c r="R357" i="13"/>
  <c r="CE357" i="13" s="1"/>
  <c r="Q357" i="13"/>
  <c r="CD357" i="13" s="1"/>
  <c r="P357" i="13"/>
  <c r="CC357" i="13" s="1"/>
  <c r="O357" i="13"/>
  <c r="CB357" i="13" s="1"/>
  <c r="N357" i="13"/>
  <c r="CA357" i="13" s="1"/>
  <c r="M357" i="13"/>
  <c r="BZ357" i="13" s="1"/>
  <c r="L357" i="13"/>
  <c r="BY357" i="13" s="1"/>
  <c r="K357" i="13"/>
  <c r="BX357" i="13" s="1"/>
  <c r="J357" i="13"/>
  <c r="BW357" i="13" s="1"/>
  <c r="I357" i="13"/>
  <c r="BV357" i="13" s="1"/>
  <c r="H357" i="13"/>
  <c r="BU357" i="13" s="1"/>
  <c r="G357" i="13"/>
  <c r="BT357" i="13" s="1"/>
  <c r="F357" i="13"/>
  <c r="BS357" i="13" s="1"/>
  <c r="E357" i="13"/>
  <c r="BR357" i="13" s="1"/>
  <c r="AB356" i="13"/>
  <c r="CO356" i="13" s="1"/>
  <c r="AA356" i="13"/>
  <c r="CN356" i="13" s="1"/>
  <c r="Z356" i="13"/>
  <c r="CM356" i="13" s="1"/>
  <c r="Y356" i="13"/>
  <c r="CL356" i="13" s="1"/>
  <c r="X356" i="13"/>
  <c r="CK356" i="13" s="1"/>
  <c r="W356" i="13"/>
  <c r="CJ356" i="13" s="1"/>
  <c r="V356" i="13"/>
  <c r="CI356" i="13" s="1"/>
  <c r="U356" i="13"/>
  <c r="CH356" i="13" s="1"/>
  <c r="T356" i="13"/>
  <c r="CG356" i="13" s="1"/>
  <c r="S356" i="13"/>
  <c r="CF356" i="13" s="1"/>
  <c r="R356" i="13"/>
  <c r="CE356" i="13" s="1"/>
  <c r="Q356" i="13"/>
  <c r="CD356" i="13" s="1"/>
  <c r="P356" i="13"/>
  <c r="CC356" i="13" s="1"/>
  <c r="O356" i="13"/>
  <c r="CB356" i="13" s="1"/>
  <c r="N356" i="13"/>
  <c r="CA356" i="13" s="1"/>
  <c r="M356" i="13"/>
  <c r="BZ356" i="13" s="1"/>
  <c r="L356" i="13"/>
  <c r="BY356" i="13" s="1"/>
  <c r="K356" i="13"/>
  <c r="BX356" i="13" s="1"/>
  <c r="J356" i="13"/>
  <c r="BW356" i="13" s="1"/>
  <c r="I356" i="13"/>
  <c r="BV356" i="13" s="1"/>
  <c r="H356" i="13"/>
  <c r="BU356" i="13" s="1"/>
  <c r="G356" i="13"/>
  <c r="BT356" i="13" s="1"/>
  <c r="F356" i="13"/>
  <c r="BS356" i="13" s="1"/>
  <c r="E356" i="13"/>
  <c r="BR356" i="13" s="1"/>
  <c r="AB355" i="13"/>
  <c r="CO355" i="13" s="1"/>
  <c r="AA355" i="13"/>
  <c r="CN355" i="13" s="1"/>
  <c r="Z355" i="13"/>
  <c r="CM355" i="13" s="1"/>
  <c r="Y355" i="13"/>
  <c r="CL355" i="13" s="1"/>
  <c r="X355" i="13"/>
  <c r="CK355" i="13" s="1"/>
  <c r="W355" i="13"/>
  <c r="CJ355" i="13" s="1"/>
  <c r="V355" i="13"/>
  <c r="CI355" i="13" s="1"/>
  <c r="U355" i="13"/>
  <c r="CH355" i="13" s="1"/>
  <c r="T355" i="13"/>
  <c r="CG355" i="13" s="1"/>
  <c r="S355" i="13"/>
  <c r="CF355" i="13" s="1"/>
  <c r="R355" i="13"/>
  <c r="CE355" i="13" s="1"/>
  <c r="Q355" i="13"/>
  <c r="CD355" i="13" s="1"/>
  <c r="P355" i="13"/>
  <c r="CC355" i="13" s="1"/>
  <c r="O355" i="13"/>
  <c r="CB355" i="13" s="1"/>
  <c r="N355" i="13"/>
  <c r="CA355" i="13" s="1"/>
  <c r="M355" i="13"/>
  <c r="BZ355" i="13" s="1"/>
  <c r="L355" i="13"/>
  <c r="BY355" i="13" s="1"/>
  <c r="K355" i="13"/>
  <c r="BX355" i="13" s="1"/>
  <c r="J355" i="13"/>
  <c r="BW355" i="13" s="1"/>
  <c r="I355" i="13"/>
  <c r="BV355" i="13" s="1"/>
  <c r="H355" i="13"/>
  <c r="BU355" i="13" s="1"/>
  <c r="G355" i="13"/>
  <c r="BT355" i="13" s="1"/>
  <c r="F355" i="13"/>
  <c r="BS355" i="13" s="1"/>
  <c r="E355" i="13"/>
  <c r="BR355" i="13" s="1"/>
  <c r="AB354" i="13"/>
  <c r="CO354" i="13" s="1"/>
  <c r="AA354" i="13"/>
  <c r="CN354" i="13" s="1"/>
  <c r="Z354" i="13"/>
  <c r="CM354" i="13" s="1"/>
  <c r="Y354" i="13"/>
  <c r="CL354" i="13" s="1"/>
  <c r="X354" i="13"/>
  <c r="CK354" i="13" s="1"/>
  <c r="W354" i="13"/>
  <c r="CJ354" i="13" s="1"/>
  <c r="V354" i="13"/>
  <c r="CI354" i="13" s="1"/>
  <c r="U354" i="13"/>
  <c r="CH354" i="13" s="1"/>
  <c r="T354" i="13"/>
  <c r="CG354" i="13" s="1"/>
  <c r="S354" i="13"/>
  <c r="CF354" i="13" s="1"/>
  <c r="R354" i="13"/>
  <c r="CE354" i="13" s="1"/>
  <c r="Q354" i="13"/>
  <c r="CD354" i="13" s="1"/>
  <c r="P354" i="13"/>
  <c r="CC354" i="13" s="1"/>
  <c r="O354" i="13"/>
  <c r="CB354" i="13" s="1"/>
  <c r="N354" i="13"/>
  <c r="CA354" i="13" s="1"/>
  <c r="M354" i="13"/>
  <c r="BZ354" i="13" s="1"/>
  <c r="L354" i="13"/>
  <c r="BY354" i="13" s="1"/>
  <c r="K354" i="13"/>
  <c r="BX354" i="13" s="1"/>
  <c r="J354" i="13"/>
  <c r="BW354" i="13" s="1"/>
  <c r="I354" i="13"/>
  <c r="BV354" i="13" s="1"/>
  <c r="H354" i="13"/>
  <c r="BU354" i="13" s="1"/>
  <c r="G354" i="13"/>
  <c r="BT354" i="13" s="1"/>
  <c r="F354" i="13"/>
  <c r="BS354" i="13" s="1"/>
  <c r="E354" i="13"/>
  <c r="BR354" i="13" s="1"/>
  <c r="AB353" i="13"/>
  <c r="CO353" i="13" s="1"/>
  <c r="AA353" i="13"/>
  <c r="CN353" i="13" s="1"/>
  <c r="Z353" i="13"/>
  <c r="CM353" i="13" s="1"/>
  <c r="Y353" i="13"/>
  <c r="CL353" i="13" s="1"/>
  <c r="X353" i="13"/>
  <c r="CK353" i="13" s="1"/>
  <c r="W353" i="13"/>
  <c r="CJ353" i="13" s="1"/>
  <c r="V353" i="13"/>
  <c r="CI353" i="13" s="1"/>
  <c r="U353" i="13"/>
  <c r="CH353" i="13" s="1"/>
  <c r="T353" i="13"/>
  <c r="CG353" i="13" s="1"/>
  <c r="S353" i="13"/>
  <c r="CF353" i="13" s="1"/>
  <c r="R353" i="13"/>
  <c r="CE353" i="13" s="1"/>
  <c r="Q353" i="13"/>
  <c r="CD353" i="13" s="1"/>
  <c r="P353" i="13"/>
  <c r="CC353" i="13" s="1"/>
  <c r="O353" i="13"/>
  <c r="CB353" i="13" s="1"/>
  <c r="N353" i="13"/>
  <c r="CA353" i="13" s="1"/>
  <c r="M353" i="13"/>
  <c r="BZ353" i="13" s="1"/>
  <c r="L353" i="13"/>
  <c r="BY353" i="13" s="1"/>
  <c r="K353" i="13"/>
  <c r="BX353" i="13" s="1"/>
  <c r="J353" i="13"/>
  <c r="BW353" i="13" s="1"/>
  <c r="I353" i="13"/>
  <c r="BV353" i="13" s="1"/>
  <c r="H353" i="13"/>
  <c r="BU353" i="13" s="1"/>
  <c r="G353" i="13"/>
  <c r="BT353" i="13" s="1"/>
  <c r="F353" i="13"/>
  <c r="BS353" i="13" s="1"/>
  <c r="E353" i="13"/>
  <c r="BR353" i="13" s="1"/>
  <c r="AB352" i="13"/>
  <c r="CO352" i="13" s="1"/>
  <c r="AA352" i="13"/>
  <c r="CN352" i="13" s="1"/>
  <c r="Z352" i="13"/>
  <c r="CM352" i="13" s="1"/>
  <c r="Y352" i="13"/>
  <c r="CL352" i="13" s="1"/>
  <c r="X352" i="13"/>
  <c r="CK352" i="13" s="1"/>
  <c r="W352" i="13"/>
  <c r="CJ352" i="13" s="1"/>
  <c r="V352" i="13"/>
  <c r="CI352" i="13" s="1"/>
  <c r="U352" i="13"/>
  <c r="CH352" i="13" s="1"/>
  <c r="T352" i="13"/>
  <c r="CG352" i="13" s="1"/>
  <c r="S352" i="13"/>
  <c r="CF352" i="13" s="1"/>
  <c r="R352" i="13"/>
  <c r="CE352" i="13" s="1"/>
  <c r="Q352" i="13"/>
  <c r="CD352" i="13" s="1"/>
  <c r="P352" i="13"/>
  <c r="CC352" i="13" s="1"/>
  <c r="O352" i="13"/>
  <c r="CB352" i="13" s="1"/>
  <c r="N352" i="13"/>
  <c r="CA352" i="13" s="1"/>
  <c r="M352" i="13"/>
  <c r="BZ352" i="13" s="1"/>
  <c r="L352" i="13"/>
  <c r="BY352" i="13" s="1"/>
  <c r="K352" i="13"/>
  <c r="BX352" i="13" s="1"/>
  <c r="J352" i="13"/>
  <c r="BW352" i="13" s="1"/>
  <c r="I352" i="13"/>
  <c r="BV352" i="13" s="1"/>
  <c r="H352" i="13"/>
  <c r="BU352" i="13" s="1"/>
  <c r="G352" i="13"/>
  <c r="BT352" i="13" s="1"/>
  <c r="F352" i="13"/>
  <c r="BS352" i="13" s="1"/>
  <c r="E352" i="13"/>
  <c r="BR352" i="13" s="1"/>
  <c r="AB351" i="13"/>
  <c r="CO351" i="13" s="1"/>
  <c r="AA351" i="13"/>
  <c r="CN351" i="13" s="1"/>
  <c r="Z351" i="13"/>
  <c r="CM351" i="13" s="1"/>
  <c r="Y351" i="13"/>
  <c r="CL351" i="13" s="1"/>
  <c r="X351" i="13"/>
  <c r="CK351" i="13" s="1"/>
  <c r="W351" i="13"/>
  <c r="CJ351" i="13" s="1"/>
  <c r="V351" i="13"/>
  <c r="CI351" i="13" s="1"/>
  <c r="U351" i="13"/>
  <c r="CH351" i="13" s="1"/>
  <c r="T351" i="13"/>
  <c r="CG351" i="13" s="1"/>
  <c r="S351" i="13"/>
  <c r="CF351" i="13" s="1"/>
  <c r="R351" i="13"/>
  <c r="CE351" i="13" s="1"/>
  <c r="Q351" i="13"/>
  <c r="CD351" i="13" s="1"/>
  <c r="P351" i="13"/>
  <c r="CC351" i="13" s="1"/>
  <c r="O351" i="13"/>
  <c r="CB351" i="13" s="1"/>
  <c r="N351" i="13"/>
  <c r="CA351" i="13" s="1"/>
  <c r="M351" i="13"/>
  <c r="BZ351" i="13" s="1"/>
  <c r="L351" i="13"/>
  <c r="BY351" i="13" s="1"/>
  <c r="K351" i="13"/>
  <c r="BX351" i="13" s="1"/>
  <c r="J351" i="13"/>
  <c r="BW351" i="13" s="1"/>
  <c r="I351" i="13"/>
  <c r="BV351" i="13" s="1"/>
  <c r="H351" i="13"/>
  <c r="BU351" i="13" s="1"/>
  <c r="G351" i="13"/>
  <c r="BT351" i="13" s="1"/>
  <c r="F351" i="13"/>
  <c r="BS351" i="13" s="1"/>
  <c r="E351" i="13"/>
  <c r="BR351" i="13" s="1"/>
  <c r="AB350" i="13"/>
  <c r="CO350" i="13" s="1"/>
  <c r="AA350" i="13"/>
  <c r="CN350" i="13" s="1"/>
  <c r="Z350" i="13"/>
  <c r="CM350" i="13" s="1"/>
  <c r="Y350" i="13"/>
  <c r="CL350" i="13" s="1"/>
  <c r="X350" i="13"/>
  <c r="CK350" i="13" s="1"/>
  <c r="W350" i="13"/>
  <c r="CJ350" i="13" s="1"/>
  <c r="V350" i="13"/>
  <c r="CI350" i="13" s="1"/>
  <c r="U350" i="13"/>
  <c r="CH350" i="13" s="1"/>
  <c r="T350" i="13"/>
  <c r="CG350" i="13" s="1"/>
  <c r="S350" i="13"/>
  <c r="CF350" i="13" s="1"/>
  <c r="R350" i="13"/>
  <c r="CE350" i="13" s="1"/>
  <c r="Q350" i="13"/>
  <c r="CD350" i="13" s="1"/>
  <c r="P350" i="13"/>
  <c r="CC350" i="13" s="1"/>
  <c r="O350" i="13"/>
  <c r="CB350" i="13" s="1"/>
  <c r="N350" i="13"/>
  <c r="CA350" i="13" s="1"/>
  <c r="M350" i="13"/>
  <c r="BZ350" i="13" s="1"/>
  <c r="L350" i="13"/>
  <c r="BY350" i="13" s="1"/>
  <c r="K350" i="13"/>
  <c r="BX350" i="13" s="1"/>
  <c r="J350" i="13"/>
  <c r="BW350" i="13" s="1"/>
  <c r="I350" i="13"/>
  <c r="BV350" i="13" s="1"/>
  <c r="H350" i="13"/>
  <c r="BU350" i="13" s="1"/>
  <c r="G350" i="13"/>
  <c r="BT350" i="13" s="1"/>
  <c r="F350" i="13"/>
  <c r="BS350" i="13" s="1"/>
  <c r="E350" i="13"/>
  <c r="BR350" i="13" s="1"/>
  <c r="AB349" i="13"/>
  <c r="CO349" i="13" s="1"/>
  <c r="AA349" i="13"/>
  <c r="CN349" i="13" s="1"/>
  <c r="Z349" i="13"/>
  <c r="CM349" i="13" s="1"/>
  <c r="Y349" i="13"/>
  <c r="CL349" i="13" s="1"/>
  <c r="X349" i="13"/>
  <c r="CK349" i="13" s="1"/>
  <c r="W349" i="13"/>
  <c r="CJ349" i="13" s="1"/>
  <c r="V349" i="13"/>
  <c r="CI349" i="13" s="1"/>
  <c r="U349" i="13"/>
  <c r="CH349" i="13" s="1"/>
  <c r="T349" i="13"/>
  <c r="CG349" i="13" s="1"/>
  <c r="S349" i="13"/>
  <c r="CF349" i="13" s="1"/>
  <c r="R349" i="13"/>
  <c r="CE349" i="13" s="1"/>
  <c r="Q349" i="13"/>
  <c r="CD349" i="13" s="1"/>
  <c r="P349" i="13"/>
  <c r="CC349" i="13" s="1"/>
  <c r="O349" i="13"/>
  <c r="CB349" i="13" s="1"/>
  <c r="N349" i="13"/>
  <c r="CA349" i="13" s="1"/>
  <c r="M349" i="13"/>
  <c r="BZ349" i="13" s="1"/>
  <c r="L349" i="13"/>
  <c r="BY349" i="13" s="1"/>
  <c r="K349" i="13"/>
  <c r="BX349" i="13" s="1"/>
  <c r="J349" i="13"/>
  <c r="BW349" i="13" s="1"/>
  <c r="I349" i="13"/>
  <c r="BV349" i="13" s="1"/>
  <c r="H349" i="13"/>
  <c r="BU349" i="13" s="1"/>
  <c r="G349" i="13"/>
  <c r="BT349" i="13" s="1"/>
  <c r="F349" i="13"/>
  <c r="BS349" i="13" s="1"/>
  <c r="E349" i="13"/>
  <c r="BR349" i="13" s="1"/>
  <c r="AB348" i="13"/>
  <c r="CO348" i="13" s="1"/>
  <c r="AA348" i="13"/>
  <c r="CN348" i="13" s="1"/>
  <c r="Z348" i="13"/>
  <c r="CM348" i="13" s="1"/>
  <c r="Y348" i="13"/>
  <c r="CL348" i="13" s="1"/>
  <c r="X348" i="13"/>
  <c r="CK348" i="13" s="1"/>
  <c r="W348" i="13"/>
  <c r="CJ348" i="13" s="1"/>
  <c r="V348" i="13"/>
  <c r="CI348" i="13" s="1"/>
  <c r="U348" i="13"/>
  <c r="CH348" i="13" s="1"/>
  <c r="T348" i="13"/>
  <c r="CG348" i="13" s="1"/>
  <c r="S348" i="13"/>
  <c r="CF348" i="13" s="1"/>
  <c r="R348" i="13"/>
  <c r="CE348" i="13" s="1"/>
  <c r="Q348" i="13"/>
  <c r="CD348" i="13" s="1"/>
  <c r="P348" i="13"/>
  <c r="CC348" i="13" s="1"/>
  <c r="O348" i="13"/>
  <c r="CB348" i="13" s="1"/>
  <c r="N348" i="13"/>
  <c r="CA348" i="13" s="1"/>
  <c r="M348" i="13"/>
  <c r="BZ348" i="13" s="1"/>
  <c r="L348" i="13"/>
  <c r="BY348" i="13" s="1"/>
  <c r="K348" i="13"/>
  <c r="BX348" i="13" s="1"/>
  <c r="J348" i="13"/>
  <c r="BW348" i="13" s="1"/>
  <c r="I348" i="13"/>
  <c r="BV348" i="13" s="1"/>
  <c r="H348" i="13"/>
  <c r="BU348" i="13" s="1"/>
  <c r="G348" i="13"/>
  <c r="BT348" i="13" s="1"/>
  <c r="F348" i="13"/>
  <c r="BS348" i="13" s="1"/>
  <c r="E348" i="13"/>
  <c r="BR348" i="13" s="1"/>
  <c r="AB347" i="13"/>
  <c r="CO347" i="13" s="1"/>
  <c r="AA347" i="13"/>
  <c r="CN347" i="13" s="1"/>
  <c r="Z347" i="13"/>
  <c r="CM347" i="13" s="1"/>
  <c r="Y347" i="13"/>
  <c r="CL347" i="13" s="1"/>
  <c r="X347" i="13"/>
  <c r="CK347" i="13" s="1"/>
  <c r="W347" i="13"/>
  <c r="CJ347" i="13" s="1"/>
  <c r="V347" i="13"/>
  <c r="CI347" i="13" s="1"/>
  <c r="U347" i="13"/>
  <c r="CH347" i="13" s="1"/>
  <c r="T347" i="13"/>
  <c r="CG347" i="13" s="1"/>
  <c r="S347" i="13"/>
  <c r="CF347" i="13" s="1"/>
  <c r="R347" i="13"/>
  <c r="CE347" i="13" s="1"/>
  <c r="Q347" i="13"/>
  <c r="CD347" i="13" s="1"/>
  <c r="P347" i="13"/>
  <c r="CC347" i="13" s="1"/>
  <c r="O347" i="13"/>
  <c r="CB347" i="13" s="1"/>
  <c r="N347" i="13"/>
  <c r="CA347" i="13" s="1"/>
  <c r="M347" i="13"/>
  <c r="BZ347" i="13" s="1"/>
  <c r="L347" i="13"/>
  <c r="BY347" i="13" s="1"/>
  <c r="K347" i="13"/>
  <c r="BX347" i="13" s="1"/>
  <c r="J347" i="13"/>
  <c r="BW347" i="13" s="1"/>
  <c r="I347" i="13"/>
  <c r="BV347" i="13" s="1"/>
  <c r="H347" i="13"/>
  <c r="BU347" i="13" s="1"/>
  <c r="G347" i="13"/>
  <c r="BT347" i="13" s="1"/>
  <c r="F347" i="13"/>
  <c r="BS347" i="13" s="1"/>
  <c r="E347" i="13"/>
  <c r="BR347" i="13" s="1"/>
  <c r="AB346" i="13"/>
  <c r="CO346" i="13" s="1"/>
  <c r="AA346" i="13"/>
  <c r="CN346" i="13" s="1"/>
  <c r="Z346" i="13"/>
  <c r="CM346" i="13" s="1"/>
  <c r="Y346" i="13"/>
  <c r="CL346" i="13" s="1"/>
  <c r="X346" i="13"/>
  <c r="CK346" i="13" s="1"/>
  <c r="W346" i="13"/>
  <c r="CJ346" i="13" s="1"/>
  <c r="V346" i="13"/>
  <c r="CI346" i="13" s="1"/>
  <c r="U346" i="13"/>
  <c r="CH346" i="13" s="1"/>
  <c r="T346" i="13"/>
  <c r="CG346" i="13" s="1"/>
  <c r="S346" i="13"/>
  <c r="CF346" i="13" s="1"/>
  <c r="R346" i="13"/>
  <c r="CE346" i="13" s="1"/>
  <c r="Q346" i="13"/>
  <c r="CD346" i="13" s="1"/>
  <c r="P346" i="13"/>
  <c r="CC346" i="13" s="1"/>
  <c r="O346" i="13"/>
  <c r="CB346" i="13" s="1"/>
  <c r="N346" i="13"/>
  <c r="CA346" i="13" s="1"/>
  <c r="M346" i="13"/>
  <c r="BZ346" i="13" s="1"/>
  <c r="L346" i="13"/>
  <c r="BY346" i="13" s="1"/>
  <c r="K346" i="13"/>
  <c r="BX346" i="13" s="1"/>
  <c r="J346" i="13"/>
  <c r="BW346" i="13" s="1"/>
  <c r="I346" i="13"/>
  <c r="BV346" i="13" s="1"/>
  <c r="H346" i="13"/>
  <c r="BU346" i="13" s="1"/>
  <c r="G346" i="13"/>
  <c r="BT346" i="13" s="1"/>
  <c r="F346" i="13"/>
  <c r="BS346" i="13" s="1"/>
  <c r="E346" i="13"/>
  <c r="BR346" i="13" s="1"/>
  <c r="AB345" i="13"/>
  <c r="CO345" i="13" s="1"/>
  <c r="AA345" i="13"/>
  <c r="CN345" i="13" s="1"/>
  <c r="Z345" i="13"/>
  <c r="CM345" i="13" s="1"/>
  <c r="Y345" i="13"/>
  <c r="CL345" i="13" s="1"/>
  <c r="X345" i="13"/>
  <c r="CK345" i="13" s="1"/>
  <c r="W345" i="13"/>
  <c r="CJ345" i="13" s="1"/>
  <c r="V345" i="13"/>
  <c r="CI345" i="13" s="1"/>
  <c r="U345" i="13"/>
  <c r="CH345" i="13" s="1"/>
  <c r="T345" i="13"/>
  <c r="CG345" i="13" s="1"/>
  <c r="S345" i="13"/>
  <c r="CF345" i="13" s="1"/>
  <c r="R345" i="13"/>
  <c r="CE345" i="13" s="1"/>
  <c r="Q345" i="13"/>
  <c r="CD345" i="13" s="1"/>
  <c r="P345" i="13"/>
  <c r="CC345" i="13" s="1"/>
  <c r="O345" i="13"/>
  <c r="CB345" i="13" s="1"/>
  <c r="N345" i="13"/>
  <c r="CA345" i="13" s="1"/>
  <c r="M345" i="13"/>
  <c r="BZ345" i="13" s="1"/>
  <c r="L345" i="13"/>
  <c r="BY345" i="13" s="1"/>
  <c r="K345" i="13"/>
  <c r="BX345" i="13" s="1"/>
  <c r="J345" i="13"/>
  <c r="BW345" i="13" s="1"/>
  <c r="I345" i="13"/>
  <c r="BV345" i="13" s="1"/>
  <c r="H345" i="13"/>
  <c r="BU345" i="13" s="1"/>
  <c r="G345" i="13"/>
  <c r="BT345" i="13" s="1"/>
  <c r="F345" i="13"/>
  <c r="BS345" i="13" s="1"/>
  <c r="E345" i="13"/>
  <c r="BR345" i="13" s="1"/>
  <c r="AB344" i="13"/>
  <c r="CO344" i="13" s="1"/>
  <c r="AA344" i="13"/>
  <c r="CN344" i="13" s="1"/>
  <c r="Z344" i="13"/>
  <c r="CM344" i="13" s="1"/>
  <c r="Y344" i="13"/>
  <c r="CL344" i="13" s="1"/>
  <c r="X344" i="13"/>
  <c r="CK344" i="13" s="1"/>
  <c r="W344" i="13"/>
  <c r="CJ344" i="13" s="1"/>
  <c r="V344" i="13"/>
  <c r="CI344" i="13" s="1"/>
  <c r="U344" i="13"/>
  <c r="CH344" i="13" s="1"/>
  <c r="T344" i="13"/>
  <c r="CG344" i="13" s="1"/>
  <c r="S344" i="13"/>
  <c r="CF344" i="13" s="1"/>
  <c r="R344" i="13"/>
  <c r="CE344" i="13" s="1"/>
  <c r="Q344" i="13"/>
  <c r="CD344" i="13" s="1"/>
  <c r="P344" i="13"/>
  <c r="CC344" i="13" s="1"/>
  <c r="O344" i="13"/>
  <c r="CB344" i="13" s="1"/>
  <c r="N344" i="13"/>
  <c r="CA344" i="13" s="1"/>
  <c r="M344" i="13"/>
  <c r="BZ344" i="13" s="1"/>
  <c r="L344" i="13"/>
  <c r="BY344" i="13" s="1"/>
  <c r="K344" i="13"/>
  <c r="BX344" i="13" s="1"/>
  <c r="J344" i="13"/>
  <c r="BW344" i="13" s="1"/>
  <c r="I344" i="13"/>
  <c r="BV344" i="13" s="1"/>
  <c r="H344" i="13"/>
  <c r="BU344" i="13" s="1"/>
  <c r="G344" i="13"/>
  <c r="BT344" i="13" s="1"/>
  <c r="F344" i="13"/>
  <c r="BS344" i="13" s="1"/>
  <c r="E344" i="13"/>
  <c r="BR344" i="13" s="1"/>
  <c r="AB343" i="13"/>
  <c r="CO343" i="13" s="1"/>
  <c r="AA343" i="13"/>
  <c r="CN343" i="13" s="1"/>
  <c r="Z343" i="13"/>
  <c r="CM343" i="13" s="1"/>
  <c r="Y343" i="13"/>
  <c r="CL343" i="13" s="1"/>
  <c r="X343" i="13"/>
  <c r="CK343" i="13" s="1"/>
  <c r="W343" i="13"/>
  <c r="CJ343" i="13" s="1"/>
  <c r="V343" i="13"/>
  <c r="CI343" i="13" s="1"/>
  <c r="U343" i="13"/>
  <c r="CH343" i="13" s="1"/>
  <c r="T343" i="13"/>
  <c r="CG343" i="13" s="1"/>
  <c r="S343" i="13"/>
  <c r="CF343" i="13" s="1"/>
  <c r="R343" i="13"/>
  <c r="CE343" i="13" s="1"/>
  <c r="Q343" i="13"/>
  <c r="CD343" i="13" s="1"/>
  <c r="P343" i="13"/>
  <c r="CC343" i="13" s="1"/>
  <c r="O343" i="13"/>
  <c r="CB343" i="13" s="1"/>
  <c r="N343" i="13"/>
  <c r="CA343" i="13" s="1"/>
  <c r="M343" i="13"/>
  <c r="BZ343" i="13" s="1"/>
  <c r="L343" i="13"/>
  <c r="BY343" i="13" s="1"/>
  <c r="K343" i="13"/>
  <c r="BX343" i="13" s="1"/>
  <c r="J343" i="13"/>
  <c r="BW343" i="13" s="1"/>
  <c r="I343" i="13"/>
  <c r="BV343" i="13" s="1"/>
  <c r="H343" i="13"/>
  <c r="BU343" i="13" s="1"/>
  <c r="G343" i="13"/>
  <c r="BT343" i="13" s="1"/>
  <c r="F343" i="13"/>
  <c r="BS343" i="13" s="1"/>
  <c r="E343" i="13"/>
  <c r="BR343" i="13" s="1"/>
  <c r="AB342" i="13"/>
  <c r="CO342" i="13" s="1"/>
  <c r="AA342" i="13"/>
  <c r="CN342" i="13" s="1"/>
  <c r="Z342" i="13"/>
  <c r="CM342" i="13" s="1"/>
  <c r="Y342" i="13"/>
  <c r="CL342" i="13" s="1"/>
  <c r="X342" i="13"/>
  <c r="CK342" i="13" s="1"/>
  <c r="W342" i="13"/>
  <c r="CJ342" i="13" s="1"/>
  <c r="V342" i="13"/>
  <c r="CI342" i="13" s="1"/>
  <c r="U342" i="13"/>
  <c r="CH342" i="13" s="1"/>
  <c r="T342" i="13"/>
  <c r="CG342" i="13" s="1"/>
  <c r="S342" i="13"/>
  <c r="CF342" i="13" s="1"/>
  <c r="R342" i="13"/>
  <c r="CE342" i="13" s="1"/>
  <c r="Q342" i="13"/>
  <c r="CD342" i="13" s="1"/>
  <c r="P342" i="13"/>
  <c r="CC342" i="13" s="1"/>
  <c r="O342" i="13"/>
  <c r="CB342" i="13" s="1"/>
  <c r="N342" i="13"/>
  <c r="CA342" i="13" s="1"/>
  <c r="M342" i="13"/>
  <c r="BZ342" i="13" s="1"/>
  <c r="L342" i="13"/>
  <c r="BY342" i="13" s="1"/>
  <c r="K342" i="13"/>
  <c r="BX342" i="13" s="1"/>
  <c r="J342" i="13"/>
  <c r="BW342" i="13" s="1"/>
  <c r="I342" i="13"/>
  <c r="BV342" i="13" s="1"/>
  <c r="H342" i="13"/>
  <c r="BU342" i="13" s="1"/>
  <c r="G342" i="13"/>
  <c r="BT342" i="13" s="1"/>
  <c r="F342" i="13"/>
  <c r="BS342" i="13" s="1"/>
  <c r="E342" i="13"/>
  <c r="BR342" i="13" s="1"/>
  <c r="AB341" i="13"/>
  <c r="CO341" i="13" s="1"/>
  <c r="AA341" i="13"/>
  <c r="CN341" i="13" s="1"/>
  <c r="Z341" i="13"/>
  <c r="CM341" i="13" s="1"/>
  <c r="Y341" i="13"/>
  <c r="CL341" i="13" s="1"/>
  <c r="X341" i="13"/>
  <c r="CK341" i="13" s="1"/>
  <c r="W341" i="13"/>
  <c r="CJ341" i="13" s="1"/>
  <c r="V341" i="13"/>
  <c r="CI341" i="13" s="1"/>
  <c r="U341" i="13"/>
  <c r="CH341" i="13" s="1"/>
  <c r="T341" i="13"/>
  <c r="CG341" i="13" s="1"/>
  <c r="S341" i="13"/>
  <c r="CF341" i="13" s="1"/>
  <c r="R341" i="13"/>
  <c r="CE341" i="13" s="1"/>
  <c r="Q341" i="13"/>
  <c r="CD341" i="13" s="1"/>
  <c r="P341" i="13"/>
  <c r="CC341" i="13" s="1"/>
  <c r="O341" i="13"/>
  <c r="CB341" i="13" s="1"/>
  <c r="N341" i="13"/>
  <c r="CA341" i="13" s="1"/>
  <c r="M341" i="13"/>
  <c r="BZ341" i="13" s="1"/>
  <c r="L341" i="13"/>
  <c r="BY341" i="13" s="1"/>
  <c r="K341" i="13"/>
  <c r="BX341" i="13" s="1"/>
  <c r="J341" i="13"/>
  <c r="BW341" i="13" s="1"/>
  <c r="I341" i="13"/>
  <c r="BV341" i="13" s="1"/>
  <c r="H341" i="13"/>
  <c r="BU341" i="13" s="1"/>
  <c r="G341" i="13"/>
  <c r="BT341" i="13" s="1"/>
  <c r="F341" i="13"/>
  <c r="BS341" i="13" s="1"/>
  <c r="E341" i="13"/>
  <c r="BR341" i="13" s="1"/>
  <c r="AB340" i="13"/>
  <c r="CO340" i="13" s="1"/>
  <c r="AA340" i="13"/>
  <c r="CN340" i="13" s="1"/>
  <c r="Z340" i="13"/>
  <c r="CM340" i="13" s="1"/>
  <c r="Y340" i="13"/>
  <c r="CL340" i="13" s="1"/>
  <c r="X340" i="13"/>
  <c r="CK340" i="13" s="1"/>
  <c r="W340" i="13"/>
  <c r="CJ340" i="13" s="1"/>
  <c r="V340" i="13"/>
  <c r="CI340" i="13" s="1"/>
  <c r="U340" i="13"/>
  <c r="CH340" i="13" s="1"/>
  <c r="T340" i="13"/>
  <c r="CG340" i="13" s="1"/>
  <c r="S340" i="13"/>
  <c r="CF340" i="13" s="1"/>
  <c r="R340" i="13"/>
  <c r="CE340" i="13" s="1"/>
  <c r="Q340" i="13"/>
  <c r="CD340" i="13" s="1"/>
  <c r="P340" i="13"/>
  <c r="CC340" i="13" s="1"/>
  <c r="O340" i="13"/>
  <c r="CB340" i="13" s="1"/>
  <c r="N340" i="13"/>
  <c r="CA340" i="13" s="1"/>
  <c r="M340" i="13"/>
  <c r="BZ340" i="13" s="1"/>
  <c r="L340" i="13"/>
  <c r="BY340" i="13" s="1"/>
  <c r="K340" i="13"/>
  <c r="BX340" i="13" s="1"/>
  <c r="J340" i="13"/>
  <c r="BW340" i="13" s="1"/>
  <c r="I340" i="13"/>
  <c r="BV340" i="13" s="1"/>
  <c r="H340" i="13"/>
  <c r="BU340" i="13" s="1"/>
  <c r="G340" i="13"/>
  <c r="BT340" i="13" s="1"/>
  <c r="F340" i="13"/>
  <c r="BS340" i="13" s="1"/>
  <c r="E340" i="13"/>
  <c r="BR340" i="13" s="1"/>
  <c r="AB339" i="13"/>
  <c r="CO339" i="13" s="1"/>
  <c r="AA339" i="13"/>
  <c r="CN339" i="13" s="1"/>
  <c r="Z339" i="13"/>
  <c r="CM339" i="13" s="1"/>
  <c r="Y339" i="13"/>
  <c r="CL339" i="13" s="1"/>
  <c r="X339" i="13"/>
  <c r="CK339" i="13" s="1"/>
  <c r="W339" i="13"/>
  <c r="CJ339" i="13" s="1"/>
  <c r="V339" i="13"/>
  <c r="CI339" i="13" s="1"/>
  <c r="U339" i="13"/>
  <c r="CH339" i="13" s="1"/>
  <c r="T339" i="13"/>
  <c r="CG339" i="13" s="1"/>
  <c r="S339" i="13"/>
  <c r="CF339" i="13" s="1"/>
  <c r="R339" i="13"/>
  <c r="CE339" i="13" s="1"/>
  <c r="Q339" i="13"/>
  <c r="CD339" i="13" s="1"/>
  <c r="P339" i="13"/>
  <c r="CC339" i="13" s="1"/>
  <c r="O339" i="13"/>
  <c r="CB339" i="13" s="1"/>
  <c r="N339" i="13"/>
  <c r="CA339" i="13" s="1"/>
  <c r="M339" i="13"/>
  <c r="BZ339" i="13" s="1"/>
  <c r="L339" i="13"/>
  <c r="BY339" i="13" s="1"/>
  <c r="K339" i="13"/>
  <c r="BX339" i="13" s="1"/>
  <c r="J339" i="13"/>
  <c r="BW339" i="13" s="1"/>
  <c r="I339" i="13"/>
  <c r="BV339" i="13" s="1"/>
  <c r="H339" i="13"/>
  <c r="BU339" i="13" s="1"/>
  <c r="G339" i="13"/>
  <c r="BT339" i="13" s="1"/>
  <c r="F339" i="13"/>
  <c r="BS339" i="13" s="1"/>
  <c r="E339" i="13"/>
  <c r="BR339" i="13" s="1"/>
  <c r="AB338" i="13"/>
  <c r="CO338" i="13" s="1"/>
  <c r="AA338" i="13"/>
  <c r="CN338" i="13" s="1"/>
  <c r="Z338" i="13"/>
  <c r="CM338" i="13" s="1"/>
  <c r="Y338" i="13"/>
  <c r="CL338" i="13" s="1"/>
  <c r="X338" i="13"/>
  <c r="CK338" i="13" s="1"/>
  <c r="W338" i="13"/>
  <c r="CJ338" i="13" s="1"/>
  <c r="V338" i="13"/>
  <c r="CI338" i="13" s="1"/>
  <c r="U338" i="13"/>
  <c r="CH338" i="13" s="1"/>
  <c r="T338" i="13"/>
  <c r="CG338" i="13" s="1"/>
  <c r="S338" i="13"/>
  <c r="CF338" i="13" s="1"/>
  <c r="R338" i="13"/>
  <c r="CE338" i="13" s="1"/>
  <c r="Q338" i="13"/>
  <c r="CD338" i="13" s="1"/>
  <c r="P338" i="13"/>
  <c r="CC338" i="13" s="1"/>
  <c r="O338" i="13"/>
  <c r="CB338" i="13" s="1"/>
  <c r="N338" i="13"/>
  <c r="CA338" i="13" s="1"/>
  <c r="M338" i="13"/>
  <c r="BZ338" i="13" s="1"/>
  <c r="L338" i="13"/>
  <c r="BY338" i="13" s="1"/>
  <c r="K338" i="13"/>
  <c r="BX338" i="13" s="1"/>
  <c r="J338" i="13"/>
  <c r="BW338" i="13" s="1"/>
  <c r="I338" i="13"/>
  <c r="BV338" i="13" s="1"/>
  <c r="H338" i="13"/>
  <c r="BU338" i="13" s="1"/>
  <c r="G338" i="13"/>
  <c r="BT338" i="13" s="1"/>
  <c r="F338" i="13"/>
  <c r="BS338" i="13" s="1"/>
  <c r="E338" i="13"/>
  <c r="BR338" i="13" s="1"/>
  <c r="AB337" i="13"/>
  <c r="CO337" i="13" s="1"/>
  <c r="AA337" i="13"/>
  <c r="CN337" i="13" s="1"/>
  <c r="Z337" i="13"/>
  <c r="CM337" i="13" s="1"/>
  <c r="Y337" i="13"/>
  <c r="CL337" i="13" s="1"/>
  <c r="X337" i="13"/>
  <c r="CK337" i="13" s="1"/>
  <c r="W337" i="13"/>
  <c r="CJ337" i="13" s="1"/>
  <c r="V337" i="13"/>
  <c r="CI337" i="13" s="1"/>
  <c r="U337" i="13"/>
  <c r="CH337" i="13" s="1"/>
  <c r="T337" i="13"/>
  <c r="CG337" i="13" s="1"/>
  <c r="S337" i="13"/>
  <c r="CF337" i="13" s="1"/>
  <c r="R337" i="13"/>
  <c r="CE337" i="13" s="1"/>
  <c r="Q337" i="13"/>
  <c r="CD337" i="13" s="1"/>
  <c r="P337" i="13"/>
  <c r="CC337" i="13" s="1"/>
  <c r="O337" i="13"/>
  <c r="CB337" i="13" s="1"/>
  <c r="N337" i="13"/>
  <c r="CA337" i="13" s="1"/>
  <c r="M337" i="13"/>
  <c r="BZ337" i="13" s="1"/>
  <c r="L337" i="13"/>
  <c r="BY337" i="13" s="1"/>
  <c r="K337" i="13"/>
  <c r="BX337" i="13" s="1"/>
  <c r="J337" i="13"/>
  <c r="BW337" i="13" s="1"/>
  <c r="I337" i="13"/>
  <c r="BV337" i="13" s="1"/>
  <c r="H337" i="13"/>
  <c r="BU337" i="13" s="1"/>
  <c r="G337" i="13"/>
  <c r="BT337" i="13" s="1"/>
  <c r="F337" i="13"/>
  <c r="BS337" i="13" s="1"/>
  <c r="E337" i="13"/>
  <c r="BR337" i="13" s="1"/>
  <c r="AB336" i="13"/>
  <c r="CO336" i="13" s="1"/>
  <c r="AA336" i="13"/>
  <c r="CN336" i="13" s="1"/>
  <c r="Z336" i="13"/>
  <c r="CM336" i="13" s="1"/>
  <c r="Y336" i="13"/>
  <c r="CL336" i="13" s="1"/>
  <c r="X336" i="13"/>
  <c r="CK336" i="13" s="1"/>
  <c r="W336" i="13"/>
  <c r="CJ336" i="13" s="1"/>
  <c r="V336" i="13"/>
  <c r="CI336" i="13" s="1"/>
  <c r="U336" i="13"/>
  <c r="CH336" i="13" s="1"/>
  <c r="T336" i="13"/>
  <c r="CG336" i="13" s="1"/>
  <c r="S336" i="13"/>
  <c r="CF336" i="13" s="1"/>
  <c r="R336" i="13"/>
  <c r="CE336" i="13" s="1"/>
  <c r="Q336" i="13"/>
  <c r="CD336" i="13" s="1"/>
  <c r="P336" i="13"/>
  <c r="CC336" i="13" s="1"/>
  <c r="O336" i="13"/>
  <c r="CB336" i="13" s="1"/>
  <c r="N336" i="13"/>
  <c r="CA336" i="13" s="1"/>
  <c r="M336" i="13"/>
  <c r="BZ336" i="13" s="1"/>
  <c r="L336" i="13"/>
  <c r="BY336" i="13" s="1"/>
  <c r="K336" i="13"/>
  <c r="BX336" i="13" s="1"/>
  <c r="J336" i="13"/>
  <c r="BW336" i="13" s="1"/>
  <c r="I336" i="13"/>
  <c r="BV336" i="13" s="1"/>
  <c r="H336" i="13"/>
  <c r="BU336" i="13" s="1"/>
  <c r="G336" i="13"/>
  <c r="BT336" i="13" s="1"/>
  <c r="F336" i="13"/>
  <c r="BS336" i="13" s="1"/>
  <c r="E336" i="13"/>
  <c r="BR336" i="13" s="1"/>
  <c r="AB335" i="13"/>
  <c r="CO335" i="13" s="1"/>
  <c r="AA335" i="13"/>
  <c r="CN335" i="13" s="1"/>
  <c r="Z335" i="13"/>
  <c r="CM335" i="13" s="1"/>
  <c r="Y335" i="13"/>
  <c r="CL335" i="13" s="1"/>
  <c r="X335" i="13"/>
  <c r="CK335" i="13" s="1"/>
  <c r="W335" i="13"/>
  <c r="CJ335" i="13" s="1"/>
  <c r="V335" i="13"/>
  <c r="CI335" i="13" s="1"/>
  <c r="U335" i="13"/>
  <c r="CH335" i="13" s="1"/>
  <c r="T335" i="13"/>
  <c r="CG335" i="13" s="1"/>
  <c r="S335" i="13"/>
  <c r="CF335" i="13" s="1"/>
  <c r="R335" i="13"/>
  <c r="CE335" i="13" s="1"/>
  <c r="Q335" i="13"/>
  <c r="CD335" i="13" s="1"/>
  <c r="P335" i="13"/>
  <c r="CC335" i="13" s="1"/>
  <c r="O335" i="13"/>
  <c r="CB335" i="13" s="1"/>
  <c r="N335" i="13"/>
  <c r="CA335" i="13" s="1"/>
  <c r="M335" i="13"/>
  <c r="BZ335" i="13" s="1"/>
  <c r="L335" i="13"/>
  <c r="BY335" i="13" s="1"/>
  <c r="K335" i="13"/>
  <c r="BX335" i="13" s="1"/>
  <c r="J335" i="13"/>
  <c r="BW335" i="13" s="1"/>
  <c r="I335" i="13"/>
  <c r="BV335" i="13" s="1"/>
  <c r="H335" i="13"/>
  <c r="BU335" i="13" s="1"/>
  <c r="G335" i="13"/>
  <c r="BT335" i="13" s="1"/>
  <c r="F335" i="13"/>
  <c r="BS335" i="13" s="1"/>
  <c r="E335" i="13"/>
  <c r="BR335" i="13" s="1"/>
  <c r="AB334" i="13"/>
  <c r="CO334" i="13" s="1"/>
  <c r="AA334" i="13"/>
  <c r="CN334" i="13" s="1"/>
  <c r="Z334" i="13"/>
  <c r="CM334" i="13" s="1"/>
  <c r="Y334" i="13"/>
  <c r="CL334" i="13" s="1"/>
  <c r="X334" i="13"/>
  <c r="CK334" i="13" s="1"/>
  <c r="W334" i="13"/>
  <c r="CJ334" i="13" s="1"/>
  <c r="V334" i="13"/>
  <c r="CI334" i="13" s="1"/>
  <c r="U334" i="13"/>
  <c r="CH334" i="13" s="1"/>
  <c r="T334" i="13"/>
  <c r="CG334" i="13" s="1"/>
  <c r="S334" i="13"/>
  <c r="CF334" i="13" s="1"/>
  <c r="R334" i="13"/>
  <c r="CE334" i="13" s="1"/>
  <c r="Q334" i="13"/>
  <c r="CD334" i="13" s="1"/>
  <c r="P334" i="13"/>
  <c r="CC334" i="13" s="1"/>
  <c r="O334" i="13"/>
  <c r="CB334" i="13" s="1"/>
  <c r="N334" i="13"/>
  <c r="CA334" i="13" s="1"/>
  <c r="M334" i="13"/>
  <c r="BZ334" i="13" s="1"/>
  <c r="L334" i="13"/>
  <c r="BY334" i="13" s="1"/>
  <c r="K334" i="13"/>
  <c r="BX334" i="13" s="1"/>
  <c r="J334" i="13"/>
  <c r="BW334" i="13" s="1"/>
  <c r="I334" i="13"/>
  <c r="BV334" i="13" s="1"/>
  <c r="H334" i="13"/>
  <c r="BU334" i="13" s="1"/>
  <c r="G334" i="13"/>
  <c r="BT334" i="13" s="1"/>
  <c r="F334" i="13"/>
  <c r="BS334" i="13" s="1"/>
  <c r="E334" i="13"/>
  <c r="BR334" i="13" s="1"/>
  <c r="AB333" i="13"/>
  <c r="CO333" i="13" s="1"/>
  <c r="AA333" i="13"/>
  <c r="CN333" i="13" s="1"/>
  <c r="Z333" i="13"/>
  <c r="CM333" i="13" s="1"/>
  <c r="Y333" i="13"/>
  <c r="CL333" i="13" s="1"/>
  <c r="X333" i="13"/>
  <c r="CK333" i="13" s="1"/>
  <c r="W333" i="13"/>
  <c r="CJ333" i="13" s="1"/>
  <c r="V333" i="13"/>
  <c r="CI333" i="13" s="1"/>
  <c r="U333" i="13"/>
  <c r="CH333" i="13" s="1"/>
  <c r="T333" i="13"/>
  <c r="CG333" i="13" s="1"/>
  <c r="S333" i="13"/>
  <c r="CF333" i="13" s="1"/>
  <c r="R333" i="13"/>
  <c r="CE333" i="13" s="1"/>
  <c r="Q333" i="13"/>
  <c r="CD333" i="13" s="1"/>
  <c r="P333" i="13"/>
  <c r="CC333" i="13" s="1"/>
  <c r="O333" i="13"/>
  <c r="CB333" i="13" s="1"/>
  <c r="N333" i="13"/>
  <c r="CA333" i="13" s="1"/>
  <c r="M333" i="13"/>
  <c r="BZ333" i="13" s="1"/>
  <c r="L333" i="13"/>
  <c r="BY333" i="13" s="1"/>
  <c r="K333" i="13"/>
  <c r="BX333" i="13" s="1"/>
  <c r="J333" i="13"/>
  <c r="BW333" i="13" s="1"/>
  <c r="I333" i="13"/>
  <c r="BV333" i="13" s="1"/>
  <c r="H333" i="13"/>
  <c r="BU333" i="13" s="1"/>
  <c r="G333" i="13"/>
  <c r="BT333" i="13" s="1"/>
  <c r="F333" i="13"/>
  <c r="BS333" i="13" s="1"/>
  <c r="E333" i="13"/>
  <c r="BR333" i="13" s="1"/>
  <c r="AB332" i="13"/>
  <c r="CO332" i="13" s="1"/>
  <c r="AA332" i="13"/>
  <c r="CN332" i="13" s="1"/>
  <c r="Z332" i="13"/>
  <c r="CM332" i="13" s="1"/>
  <c r="Y332" i="13"/>
  <c r="CL332" i="13" s="1"/>
  <c r="X332" i="13"/>
  <c r="CK332" i="13" s="1"/>
  <c r="W332" i="13"/>
  <c r="CJ332" i="13" s="1"/>
  <c r="V332" i="13"/>
  <c r="CI332" i="13" s="1"/>
  <c r="U332" i="13"/>
  <c r="CH332" i="13" s="1"/>
  <c r="T332" i="13"/>
  <c r="CG332" i="13" s="1"/>
  <c r="S332" i="13"/>
  <c r="CF332" i="13" s="1"/>
  <c r="R332" i="13"/>
  <c r="CE332" i="13" s="1"/>
  <c r="Q332" i="13"/>
  <c r="CD332" i="13" s="1"/>
  <c r="P332" i="13"/>
  <c r="CC332" i="13" s="1"/>
  <c r="O332" i="13"/>
  <c r="CB332" i="13" s="1"/>
  <c r="N332" i="13"/>
  <c r="CA332" i="13" s="1"/>
  <c r="M332" i="13"/>
  <c r="BZ332" i="13" s="1"/>
  <c r="L332" i="13"/>
  <c r="BY332" i="13" s="1"/>
  <c r="K332" i="13"/>
  <c r="BX332" i="13" s="1"/>
  <c r="J332" i="13"/>
  <c r="BW332" i="13" s="1"/>
  <c r="I332" i="13"/>
  <c r="BV332" i="13" s="1"/>
  <c r="H332" i="13"/>
  <c r="BU332" i="13" s="1"/>
  <c r="G332" i="13"/>
  <c r="BT332" i="13" s="1"/>
  <c r="F332" i="13"/>
  <c r="BS332" i="13" s="1"/>
  <c r="E332" i="13"/>
  <c r="BR332" i="13" s="1"/>
  <c r="AB331" i="13"/>
  <c r="CO331" i="13" s="1"/>
  <c r="AA331" i="13"/>
  <c r="CN331" i="13" s="1"/>
  <c r="Z331" i="13"/>
  <c r="CM331" i="13" s="1"/>
  <c r="Y331" i="13"/>
  <c r="CL331" i="13" s="1"/>
  <c r="X331" i="13"/>
  <c r="CK331" i="13" s="1"/>
  <c r="W331" i="13"/>
  <c r="CJ331" i="13" s="1"/>
  <c r="V331" i="13"/>
  <c r="CI331" i="13" s="1"/>
  <c r="U331" i="13"/>
  <c r="CH331" i="13" s="1"/>
  <c r="T331" i="13"/>
  <c r="CG331" i="13" s="1"/>
  <c r="S331" i="13"/>
  <c r="CF331" i="13" s="1"/>
  <c r="R331" i="13"/>
  <c r="CE331" i="13" s="1"/>
  <c r="Q331" i="13"/>
  <c r="CD331" i="13" s="1"/>
  <c r="P331" i="13"/>
  <c r="CC331" i="13" s="1"/>
  <c r="O331" i="13"/>
  <c r="CB331" i="13" s="1"/>
  <c r="N331" i="13"/>
  <c r="CA331" i="13" s="1"/>
  <c r="M331" i="13"/>
  <c r="BZ331" i="13" s="1"/>
  <c r="L331" i="13"/>
  <c r="BY331" i="13" s="1"/>
  <c r="K331" i="13"/>
  <c r="BX331" i="13" s="1"/>
  <c r="J331" i="13"/>
  <c r="BW331" i="13" s="1"/>
  <c r="I331" i="13"/>
  <c r="BV331" i="13" s="1"/>
  <c r="H331" i="13"/>
  <c r="BU331" i="13" s="1"/>
  <c r="G331" i="13"/>
  <c r="BT331" i="13" s="1"/>
  <c r="F331" i="13"/>
  <c r="BS331" i="13" s="1"/>
  <c r="E331" i="13"/>
  <c r="BR331" i="13" s="1"/>
  <c r="AB330" i="13"/>
  <c r="CO330" i="13" s="1"/>
  <c r="AA330" i="13"/>
  <c r="CN330" i="13" s="1"/>
  <c r="Z330" i="13"/>
  <c r="CM330" i="13" s="1"/>
  <c r="Y330" i="13"/>
  <c r="CL330" i="13" s="1"/>
  <c r="X330" i="13"/>
  <c r="CK330" i="13" s="1"/>
  <c r="W330" i="13"/>
  <c r="CJ330" i="13" s="1"/>
  <c r="V330" i="13"/>
  <c r="CI330" i="13" s="1"/>
  <c r="U330" i="13"/>
  <c r="CH330" i="13" s="1"/>
  <c r="T330" i="13"/>
  <c r="CG330" i="13" s="1"/>
  <c r="S330" i="13"/>
  <c r="CF330" i="13" s="1"/>
  <c r="R330" i="13"/>
  <c r="CE330" i="13" s="1"/>
  <c r="Q330" i="13"/>
  <c r="CD330" i="13" s="1"/>
  <c r="P330" i="13"/>
  <c r="CC330" i="13" s="1"/>
  <c r="O330" i="13"/>
  <c r="CB330" i="13" s="1"/>
  <c r="N330" i="13"/>
  <c r="CA330" i="13" s="1"/>
  <c r="M330" i="13"/>
  <c r="BZ330" i="13" s="1"/>
  <c r="L330" i="13"/>
  <c r="BY330" i="13" s="1"/>
  <c r="K330" i="13"/>
  <c r="BX330" i="13" s="1"/>
  <c r="J330" i="13"/>
  <c r="BW330" i="13" s="1"/>
  <c r="I330" i="13"/>
  <c r="BV330" i="13" s="1"/>
  <c r="H330" i="13"/>
  <c r="BU330" i="13" s="1"/>
  <c r="G330" i="13"/>
  <c r="BT330" i="13" s="1"/>
  <c r="F330" i="13"/>
  <c r="BS330" i="13" s="1"/>
  <c r="E330" i="13"/>
  <c r="BR330" i="13" s="1"/>
  <c r="AB329" i="13"/>
  <c r="CO329" i="13" s="1"/>
  <c r="AA329" i="13"/>
  <c r="CN329" i="13" s="1"/>
  <c r="Z329" i="13"/>
  <c r="CM329" i="13" s="1"/>
  <c r="Y329" i="13"/>
  <c r="CL329" i="13" s="1"/>
  <c r="X329" i="13"/>
  <c r="CK329" i="13" s="1"/>
  <c r="W329" i="13"/>
  <c r="CJ329" i="13" s="1"/>
  <c r="V329" i="13"/>
  <c r="CI329" i="13" s="1"/>
  <c r="U329" i="13"/>
  <c r="CH329" i="13" s="1"/>
  <c r="T329" i="13"/>
  <c r="CG329" i="13" s="1"/>
  <c r="S329" i="13"/>
  <c r="CF329" i="13" s="1"/>
  <c r="R329" i="13"/>
  <c r="CE329" i="13" s="1"/>
  <c r="Q329" i="13"/>
  <c r="CD329" i="13" s="1"/>
  <c r="P329" i="13"/>
  <c r="CC329" i="13" s="1"/>
  <c r="O329" i="13"/>
  <c r="CB329" i="13" s="1"/>
  <c r="N329" i="13"/>
  <c r="CA329" i="13" s="1"/>
  <c r="M329" i="13"/>
  <c r="BZ329" i="13" s="1"/>
  <c r="L329" i="13"/>
  <c r="BY329" i="13" s="1"/>
  <c r="K329" i="13"/>
  <c r="BX329" i="13" s="1"/>
  <c r="J329" i="13"/>
  <c r="BW329" i="13" s="1"/>
  <c r="I329" i="13"/>
  <c r="BV329" i="13" s="1"/>
  <c r="H329" i="13"/>
  <c r="BU329" i="13" s="1"/>
  <c r="G329" i="13"/>
  <c r="BT329" i="13" s="1"/>
  <c r="F329" i="13"/>
  <c r="BS329" i="13" s="1"/>
  <c r="E329" i="13"/>
  <c r="BR329" i="13" s="1"/>
  <c r="AB328" i="13"/>
  <c r="CO328" i="13" s="1"/>
  <c r="AA328" i="13"/>
  <c r="CN328" i="13" s="1"/>
  <c r="Z328" i="13"/>
  <c r="CM328" i="13" s="1"/>
  <c r="Y328" i="13"/>
  <c r="CL328" i="13" s="1"/>
  <c r="X328" i="13"/>
  <c r="CK328" i="13" s="1"/>
  <c r="W328" i="13"/>
  <c r="CJ328" i="13" s="1"/>
  <c r="V328" i="13"/>
  <c r="CI328" i="13" s="1"/>
  <c r="U328" i="13"/>
  <c r="CH328" i="13" s="1"/>
  <c r="T328" i="13"/>
  <c r="CG328" i="13" s="1"/>
  <c r="S328" i="13"/>
  <c r="CF328" i="13" s="1"/>
  <c r="R328" i="13"/>
  <c r="CE328" i="13" s="1"/>
  <c r="Q328" i="13"/>
  <c r="CD328" i="13" s="1"/>
  <c r="P328" i="13"/>
  <c r="CC328" i="13" s="1"/>
  <c r="O328" i="13"/>
  <c r="CB328" i="13" s="1"/>
  <c r="N328" i="13"/>
  <c r="CA328" i="13" s="1"/>
  <c r="M328" i="13"/>
  <c r="BZ328" i="13" s="1"/>
  <c r="L328" i="13"/>
  <c r="BY328" i="13" s="1"/>
  <c r="K328" i="13"/>
  <c r="BX328" i="13" s="1"/>
  <c r="J328" i="13"/>
  <c r="BW328" i="13" s="1"/>
  <c r="I328" i="13"/>
  <c r="BV328" i="13" s="1"/>
  <c r="H328" i="13"/>
  <c r="BU328" i="13" s="1"/>
  <c r="G328" i="13"/>
  <c r="BT328" i="13" s="1"/>
  <c r="F328" i="13"/>
  <c r="BS328" i="13" s="1"/>
  <c r="E328" i="13"/>
  <c r="BR328" i="13" s="1"/>
  <c r="AB327" i="13"/>
  <c r="CO327" i="13" s="1"/>
  <c r="AA327" i="13"/>
  <c r="CN327" i="13" s="1"/>
  <c r="Z327" i="13"/>
  <c r="CM327" i="13" s="1"/>
  <c r="Y327" i="13"/>
  <c r="CL327" i="13" s="1"/>
  <c r="X327" i="13"/>
  <c r="CK327" i="13" s="1"/>
  <c r="W327" i="13"/>
  <c r="CJ327" i="13" s="1"/>
  <c r="V327" i="13"/>
  <c r="CI327" i="13" s="1"/>
  <c r="U327" i="13"/>
  <c r="CH327" i="13" s="1"/>
  <c r="T327" i="13"/>
  <c r="CG327" i="13" s="1"/>
  <c r="S327" i="13"/>
  <c r="CF327" i="13" s="1"/>
  <c r="R327" i="13"/>
  <c r="CE327" i="13" s="1"/>
  <c r="Q327" i="13"/>
  <c r="CD327" i="13" s="1"/>
  <c r="P327" i="13"/>
  <c r="CC327" i="13" s="1"/>
  <c r="O327" i="13"/>
  <c r="CB327" i="13" s="1"/>
  <c r="N327" i="13"/>
  <c r="CA327" i="13" s="1"/>
  <c r="M327" i="13"/>
  <c r="BZ327" i="13" s="1"/>
  <c r="L327" i="13"/>
  <c r="BY327" i="13" s="1"/>
  <c r="K327" i="13"/>
  <c r="BX327" i="13" s="1"/>
  <c r="J327" i="13"/>
  <c r="BW327" i="13" s="1"/>
  <c r="I327" i="13"/>
  <c r="BV327" i="13" s="1"/>
  <c r="H327" i="13"/>
  <c r="BU327" i="13" s="1"/>
  <c r="G327" i="13"/>
  <c r="BT327" i="13" s="1"/>
  <c r="F327" i="13"/>
  <c r="BS327" i="13" s="1"/>
  <c r="E327" i="13"/>
  <c r="BR327" i="13" s="1"/>
  <c r="AB326" i="13"/>
  <c r="CO326" i="13" s="1"/>
  <c r="AA326" i="13"/>
  <c r="CN326" i="13" s="1"/>
  <c r="Z326" i="13"/>
  <c r="CM326" i="13" s="1"/>
  <c r="Y326" i="13"/>
  <c r="CL326" i="13" s="1"/>
  <c r="X326" i="13"/>
  <c r="CK326" i="13" s="1"/>
  <c r="W326" i="13"/>
  <c r="CJ326" i="13" s="1"/>
  <c r="V326" i="13"/>
  <c r="CI326" i="13" s="1"/>
  <c r="U326" i="13"/>
  <c r="CH326" i="13" s="1"/>
  <c r="T326" i="13"/>
  <c r="CG326" i="13" s="1"/>
  <c r="S326" i="13"/>
  <c r="CF326" i="13" s="1"/>
  <c r="R326" i="13"/>
  <c r="CE326" i="13" s="1"/>
  <c r="Q326" i="13"/>
  <c r="CD326" i="13" s="1"/>
  <c r="P326" i="13"/>
  <c r="CC326" i="13" s="1"/>
  <c r="O326" i="13"/>
  <c r="CB326" i="13" s="1"/>
  <c r="N326" i="13"/>
  <c r="CA326" i="13" s="1"/>
  <c r="M326" i="13"/>
  <c r="BZ326" i="13" s="1"/>
  <c r="L326" i="13"/>
  <c r="BY326" i="13" s="1"/>
  <c r="K326" i="13"/>
  <c r="BX326" i="13" s="1"/>
  <c r="J326" i="13"/>
  <c r="BW326" i="13" s="1"/>
  <c r="I326" i="13"/>
  <c r="BV326" i="13" s="1"/>
  <c r="H326" i="13"/>
  <c r="BU326" i="13" s="1"/>
  <c r="G326" i="13"/>
  <c r="BT326" i="13" s="1"/>
  <c r="F326" i="13"/>
  <c r="BS326" i="13" s="1"/>
  <c r="E326" i="13"/>
  <c r="BR326" i="13" s="1"/>
  <c r="AB325" i="13"/>
  <c r="CO325" i="13" s="1"/>
  <c r="AA325" i="13"/>
  <c r="CN325" i="13" s="1"/>
  <c r="Z325" i="13"/>
  <c r="CM325" i="13" s="1"/>
  <c r="Y325" i="13"/>
  <c r="CL325" i="13" s="1"/>
  <c r="X325" i="13"/>
  <c r="CK325" i="13" s="1"/>
  <c r="W325" i="13"/>
  <c r="CJ325" i="13" s="1"/>
  <c r="V325" i="13"/>
  <c r="CI325" i="13" s="1"/>
  <c r="U325" i="13"/>
  <c r="CH325" i="13" s="1"/>
  <c r="T325" i="13"/>
  <c r="CG325" i="13" s="1"/>
  <c r="S325" i="13"/>
  <c r="CF325" i="13" s="1"/>
  <c r="R325" i="13"/>
  <c r="CE325" i="13" s="1"/>
  <c r="Q325" i="13"/>
  <c r="CD325" i="13" s="1"/>
  <c r="P325" i="13"/>
  <c r="CC325" i="13" s="1"/>
  <c r="O325" i="13"/>
  <c r="CB325" i="13" s="1"/>
  <c r="N325" i="13"/>
  <c r="CA325" i="13" s="1"/>
  <c r="M325" i="13"/>
  <c r="BZ325" i="13" s="1"/>
  <c r="L325" i="13"/>
  <c r="BY325" i="13" s="1"/>
  <c r="K325" i="13"/>
  <c r="BX325" i="13" s="1"/>
  <c r="J325" i="13"/>
  <c r="BW325" i="13" s="1"/>
  <c r="I325" i="13"/>
  <c r="BV325" i="13" s="1"/>
  <c r="H325" i="13"/>
  <c r="BU325" i="13" s="1"/>
  <c r="G325" i="13"/>
  <c r="BT325" i="13" s="1"/>
  <c r="F325" i="13"/>
  <c r="BS325" i="13" s="1"/>
  <c r="E325" i="13"/>
  <c r="BR325" i="13" s="1"/>
  <c r="AB324" i="13"/>
  <c r="CO324" i="13" s="1"/>
  <c r="AA324" i="13"/>
  <c r="CN324" i="13" s="1"/>
  <c r="Z324" i="13"/>
  <c r="CM324" i="13" s="1"/>
  <c r="Y324" i="13"/>
  <c r="CL324" i="13" s="1"/>
  <c r="X324" i="13"/>
  <c r="CK324" i="13" s="1"/>
  <c r="W324" i="13"/>
  <c r="CJ324" i="13" s="1"/>
  <c r="V324" i="13"/>
  <c r="CI324" i="13" s="1"/>
  <c r="U324" i="13"/>
  <c r="CH324" i="13" s="1"/>
  <c r="T324" i="13"/>
  <c r="CG324" i="13" s="1"/>
  <c r="S324" i="13"/>
  <c r="CF324" i="13" s="1"/>
  <c r="R324" i="13"/>
  <c r="CE324" i="13" s="1"/>
  <c r="Q324" i="13"/>
  <c r="CD324" i="13" s="1"/>
  <c r="P324" i="13"/>
  <c r="CC324" i="13" s="1"/>
  <c r="O324" i="13"/>
  <c r="CB324" i="13" s="1"/>
  <c r="N324" i="13"/>
  <c r="CA324" i="13" s="1"/>
  <c r="M324" i="13"/>
  <c r="BZ324" i="13" s="1"/>
  <c r="L324" i="13"/>
  <c r="BY324" i="13" s="1"/>
  <c r="K324" i="13"/>
  <c r="BX324" i="13" s="1"/>
  <c r="J324" i="13"/>
  <c r="BW324" i="13" s="1"/>
  <c r="I324" i="13"/>
  <c r="BV324" i="13" s="1"/>
  <c r="H324" i="13"/>
  <c r="BU324" i="13" s="1"/>
  <c r="G324" i="13"/>
  <c r="BT324" i="13" s="1"/>
  <c r="F324" i="13"/>
  <c r="BS324" i="13" s="1"/>
  <c r="E324" i="13"/>
  <c r="BR324" i="13" s="1"/>
  <c r="AB323" i="13"/>
  <c r="CO323" i="13" s="1"/>
  <c r="AA323" i="13"/>
  <c r="CN323" i="13" s="1"/>
  <c r="Z323" i="13"/>
  <c r="CM323" i="13" s="1"/>
  <c r="Y323" i="13"/>
  <c r="CL323" i="13" s="1"/>
  <c r="X323" i="13"/>
  <c r="CK323" i="13" s="1"/>
  <c r="W323" i="13"/>
  <c r="CJ323" i="13" s="1"/>
  <c r="V323" i="13"/>
  <c r="CI323" i="13" s="1"/>
  <c r="U323" i="13"/>
  <c r="CH323" i="13" s="1"/>
  <c r="T323" i="13"/>
  <c r="CG323" i="13" s="1"/>
  <c r="S323" i="13"/>
  <c r="CF323" i="13" s="1"/>
  <c r="R323" i="13"/>
  <c r="CE323" i="13" s="1"/>
  <c r="Q323" i="13"/>
  <c r="CD323" i="13" s="1"/>
  <c r="P323" i="13"/>
  <c r="CC323" i="13" s="1"/>
  <c r="O323" i="13"/>
  <c r="CB323" i="13" s="1"/>
  <c r="N323" i="13"/>
  <c r="CA323" i="13" s="1"/>
  <c r="M323" i="13"/>
  <c r="BZ323" i="13" s="1"/>
  <c r="L323" i="13"/>
  <c r="BY323" i="13" s="1"/>
  <c r="K323" i="13"/>
  <c r="BX323" i="13" s="1"/>
  <c r="J323" i="13"/>
  <c r="BW323" i="13" s="1"/>
  <c r="I323" i="13"/>
  <c r="BV323" i="13" s="1"/>
  <c r="H323" i="13"/>
  <c r="BU323" i="13" s="1"/>
  <c r="G323" i="13"/>
  <c r="BT323" i="13" s="1"/>
  <c r="F323" i="13"/>
  <c r="BS323" i="13" s="1"/>
  <c r="E323" i="13"/>
  <c r="BR323" i="13" s="1"/>
  <c r="AB322" i="13"/>
  <c r="CO322" i="13" s="1"/>
  <c r="AA322" i="13"/>
  <c r="CN322" i="13" s="1"/>
  <c r="Z322" i="13"/>
  <c r="CM322" i="13" s="1"/>
  <c r="Y322" i="13"/>
  <c r="CL322" i="13" s="1"/>
  <c r="X322" i="13"/>
  <c r="CK322" i="13" s="1"/>
  <c r="W322" i="13"/>
  <c r="CJ322" i="13" s="1"/>
  <c r="V322" i="13"/>
  <c r="CI322" i="13" s="1"/>
  <c r="U322" i="13"/>
  <c r="CH322" i="13" s="1"/>
  <c r="T322" i="13"/>
  <c r="CG322" i="13" s="1"/>
  <c r="S322" i="13"/>
  <c r="CF322" i="13" s="1"/>
  <c r="R322" i="13"/>
  <c r="CE322" i="13" s="1"/>
  <c r="Q322" i="13"/>
  <c r="CD322" i="13" s="1"/>
  <c r="P322" i="13"/>
  <c r="CC322" i="13" s="1"/>
  <c r="O322" i="13"/>
  <c r="CB322" i="13" s="1"/>
  <c r="N322" i="13"/>
  <c r="CA322" i="13" s="1"/>
  <c r="M322" i="13"/>
  <c r="BZ322" i="13" s="1"/>
  <c r="L322" i="13"/>
  <c r="BY322" i="13" s="1"/>
  <c r="K322" i="13"/>
  <c r="BX322" i="13" s="1"/>
  <c r="J322" i="13"/>
  <c r="BW322" i="13" s="1"/>
  <c r="I322" i="13"/>
  <c r="BV322" i="13" s="1"/>
  <c r="H322" i="13"/>
  <c r="BU322" i="13" s="1"/>
  <c r="G322" i="13"/>
  <c r="BT322" i="13" s="1"/>
  <c r="F322" i="13"/>
  <c r="BS322" i="13" s="1"/>
  <c r="E322" i="13"/>
  <c r="BR322" i="13" s="1"/>
  <c r="AB321" i="13"/>
  <c r="CO321" i="13" s="1"/>
  <c r="AA321" i="13"/>
  <c r="CN321" i="13" s="1"/>
  <c r="Z321" i="13"/>
  <c r="CM321" i="13" s="1"/>
  <c r="Y321" i="13"/>
  <c r="CL321" i="13" s="1"/>
  <c r="X321" i="13"/>
  <c r="CK321" i="13" s="1"/>
  <c r="W321" i="13"/>
  <c r="CJ321" i="13" s="1"/>
  <c r="V321" i="13"/>
  <c r="CI321" i="13" s="1"/>
  <c r="U321" i="13"/>
  <c r="CH321" i="13" s="1"/>
  <c r="T321" i="13"/>
  <c r="CG321" i="13" s="1"/>
  <c r="S321" i="13"/>
  <c r="CF321" i="13" s="1"/>
  <c r="R321" i="13"/>
  <c r="CE321" i="13" s="1"/>
  <c r="Q321" i="13"/>
  <c r="CD321" i="13" s="1"/>
  <c r="P321" i="13"/>
  <c r="CC321" i="13" s="1"/>
  <c r="O321" i="13"/>
  <c r="CB321" i="13" s="1"/>
  <c r="N321" i="13"/>
  <c r="CA321" i="13" s="1"/>
  <c r="M321" i="13"/>
  <c r="BZ321" i="13" s="1"/>
  <c r="L321" i="13"/>
  <c r="BY321" i="13" s="1"/>
  <c r="K321" i="13"/>
  <c r="BX321" i="13" s="1"/>
  <c r="J321" i="13"/>
  <c r="BW321" i="13" s="1"/>
  <c r="I321" i="13"/>
  <c r="BV321" i="13" s="1"/>
  <c r="H321" i="13"/>
  <c r="BU321" i="13" s="1"/>
  <c r="G321" i="13"/>
  <c r="BT321" i="13" s="1"/>
  <c r="F321" i="13"/>
  <c r="BS321" i="13" s="1"/>
  <c r="E321" i="13"/>
  <c r="BR321" i="13" s="1"/>
  <c r="AB320" i="13"/>
  <c r="CO320" i="13" s="1"/>
  <c r="AA320" i="13"/>
  <c r="CN320" i="13" s="1"/>
  <c r="Z320" i="13"/>
  <c r="CM320" i="13" s="1"/>
  <c r="Y320" i="13"/>
  <c r="CL320" i="13" s="1"/>
  <c r="X320" i="13"/>
  <c r="CK320" i="13" s="1"/>
  <c r="W320" i="13"/>
  <c r="CJ320" i="13" s="1"/>
  <c r="V320" i="13"/>
  <c r="CI320" i="13" s="1"/>
  <c r="U320" i="13"/>
  <c r="CH320" i="13" s="1"/>
  <c r="T320" i="13"/>
  <c r="CG320" i="13" s="1"/>
  <c r="S320" i="13"/>
  <c r="CF320" i="13" s="1"/>
  <c r="R320" i="13"/>
  <c r="CE320" i="13" s="1"/>
  <c r="Q320" i="13"/>
  <c r="CD320" i="13" s="1"/>
  <c r="P320" i="13"/>
  <c r="CC320" i="13" s="1"/>
  <c r="O320" i="13"/>
  <c r="CB320" i="13" s="1"/>
  <c r="N320" i="13"/>
  <c r="CA320" i="13" s="1"/>
  <c r="M320" i="13"/>
  <c r="BZ320" i="13" s="1"/>
  <c r="L320" i="13"/>
  <c r="BY320" i="13" s="1"/>
  <c r="K320" i="13"/>
  <c r="BX320" i="13" s="1"/>
  <c r="J320" i="13"/>
  <c r="BW320" i="13" s="1"/>
  <c r="I320" i="13"/>
  <c r="BV320" i="13" s="1"/>
  <c r="H320" i="13"/>
  <c r="BU320" i="13" s="1"/>
  <c r="G320" i="13"/>
  <c r="BT320" i="13" s="1"/>
  <c r="F320" i="13"/>
  <c r="BS320" i="13" s="1"/>
  <c r="E320" i="13"/>
  <c r="BR320" i="13" s="1"/>
  <c r="AB319" i="13"/>
  <c r="CO319" i="13" s="1"/>
  <c r="AA319" i="13"/>
  <c r="CN319" i="13" s="1"/>
  <c r="Z319" i="13"/>
  <c r="CM319" i="13" s="1"/>
  <c r="Y319" i="13"/>
  <c r="CL319" i="13" s="1"/>
  <c r="X319" i="13"/>
  <c r="CK319" i="13" s="1"/>
  <c r="W319" i="13"/>
  <c r="CJ319" i="13" s="1"/>
  <c r="V319" i="13"/>
  <c r="CI319" i="13" s="1"/>
  <c r="U319" i="13"/>
  <c r="CH319" i="13" s="1"/>
  <c r="T319" i="13"/>
  <c r="CG319" i="13" s="1"/>
  <c r="S319" i="13"/>
  <c r="CF319" i="13" s="1"/>
  <c r="R319" i="13"/>
  <c r="CE319" i="13" s="1"/>
  <c r="Q319" i="13"/>
  <c r="CD319" i="13" s="1"/>
  <c r="P319" i="13"/>
  <c r="CC319" i="13" s="1"/>
  <c r="O319" i="13"/>
  <c r="CB319" i="13" s="1"/>
  <c r="N319" i="13"/>
  <c r="CA319" i="13" s="1"/>
  <c r="M319" i="13"/>
  <c r="BZ319" i="13" s="1"/>
  <c r="L319" i="13"/>
  <c r="BY319" i="13" s="1"/>
  <c r="K319" i="13"/>
  <c r="BX319" i="13" s="1"/>
  <c r="J319" i="13"/>
  <c r="BW319" i="13" s="1"/>
  <c r="I319" i="13"/>
  <c r="BV319" i="13" s="1"/>
  <c r="H319" i="13"/>
  <c r="BU319" i="13" s="1"/>
  <c r="G319" i="13"/>
  <c r="BT319" i="13" s="1"/>
  <c r="F319" i="13"/>
  <c r="BS319" i="13" s="1"/>
  <c r="E319" i="13"/>
  <c r="BR319" i="13" s="1"/>
  <c r="AB318" i="13"/>
  <c r="CO318" i="13" s="1"/>
  <c r="AA318" i="13"/>
  <c r="CN318" i="13" s="1"/>
  <c r="Z318" i="13"/>
  <c r="CM318" i="13" s="1"/>
  <c r="Y318" i="13"/>
  <c r="CL318" i="13" s="1"/>
  <c r="X318" i="13"/>
  <c r="CK318" i="13" s="1"/>
  <c r="W318" i="13"/>
  <c r="CJ318" i="13" s="1"/>
  <c r="V318" i="13"/>
  <c r="CI318" i="13" s="1"/>
  <c r="U318" i="13"/>
  <c r="CH318" i="13" s="1"/>
  <c r="T318" i="13"/>
  <c r="CG318" i="13" s="1"/>
  <c r="S318" i="13"/>
  <c r="CF318" i="13" s="1"/>
  <c r="R318" i="13"/>
  <c r="CE318" i="13" s="1"/>
  <c r="Q318" i="13"/>
  <c r="CD318" i="13" s="1"/>
  <c r="P318" i="13"/>
  <c r="CC318" i="13" s="1"/>
  <c r="O318" i="13"/>
  <c r="CB318" i="13" s="1"/>
  <c r="N318" i="13"/>
  <c r="CA318" i="13" s="1"/>
  <c r="M318" i="13"/>
  <c r="BZ318" i="13" s="1"/>
  <c r="L318" i="13"/>
  <c r="BY318" i="13" s="1"/>
  <c r="K318" i="13"/>
  <c r="BX318" i="13" s="1"/>
  <c r="J318" i="13"/>
  <c r="BW318" i="13" s="1"/>
  <c r="I318" i="13"/>
  <c r="BV318" i="13" s="1"/>
  <c r="H318" i="13"/>
  <c r="BU318" i="13" s="1"/>
  <c r="G318" i="13"/>
  <c r="BT318" i="13" s="1"/>
  <c r="F318" i="13"/>
  <c r="BS318" i="13" s="1"/>
  <c r="E318" i="13"/>
  <c r="BR318" i="13" s="1"/>
  <c r="AB317" i="13"/>
  <c r="CO317" i="13" s="1"/>
  <c r="AA317" i="13"/>
  <c r="CN317" i="13" s="1"/>
  <c r="Z317" i="13"/>
  <c r="CM317" i="13" s="1"/>
  <c r="Y317" i="13"/>
  <c r="CL317" i="13" s="1"/>
  <c r="X317" i="13"/>
  <c r="CK317" i="13" s="1"/>
  <c r="W317" i="13"/>
  <c r="CJ317" i="13" s="1"/>
  <c r="V317" i="13"/>
  <c r="CI317" i="13" s="1"/>
  <c r="U317" i="13"/>
  <c r="CH317" i="13" s="1"/>
  <c r="T317" i="13"/>
  <c r="CG317" i="13" s="1"/>
  <c r="S317" i="13"/>
  <c r="CF317" i="13" s="1"/>
  <c r="R317" i="13"/>
  <c r="CE317" i="13" s="1"/>
  <c r="Q317" i="13"/>
  <c r="CD317" i="13" s="1"/>
  <c r="P317" i="13"/>
  <c r="CC317" i="13" s="1"/>
  <c r="O317" i="13"/>
  <c r="CB317" i="13" s="1"/>
  <c r="N317" i="13"/>
  <c r="CA317" i="13" s="1"/>
  <c r="M317" i="13"/>
  <c r="BZ317" i="13" s="1"/>
  <c r="L317" i="13"/>
  <c r="BY317" i="13" s="1"/>
  <c r="K317" i="13"/>
  <c r="BX317" i="13" s="1"/>
  <c r="J317" i="13"/>
  <c r="BW317" i="13" s="1"/>
  <c r="I317" i="13"/>
  <c r="BV317" i="13" s="1"/>
  <c r="H317" i="13"/>
  <c r="BU317" i="13" s="1"/>
  <c r="G317" i="13"/>
  <c r="BT317" i="13" s="1"/>
  <c r="F317" i="13"/>
  <c r="BS317" i="13" s="1"/>
  <c r="E317" i="13"/>
  <c r="BR317" i="13" s="1"/>
  <c r="AB316" i="13"/>
  <c r="CO316" i="13" s="1"/>
  <c r="AA316" i="13"/>
  <c r="CN316" i="13" s="1"/>
  <c r="Z316" i="13"/>
  <c r="CM316" i="13" s="1"/>
  <c r="Y316" i="13"/>
  <c r="CL316" i="13" s="1"/>
  <c r="X316" i="13"/>
  <c r="CK316" i="13" s="1"/>
  <c r="W316" i="13"/>
  <c r="CJ316" i="13" s="1"/>
  <c r="V316" i="13"/>
  <c r="CI316" i="13" s="1"/>
  <c r="U316" i="13"/>
  <c r="CH316" i="13" s="1"/>
  <c r="T316" i="13"/>
  <c r="CG316" i="13" s="1"/>
  <c r="S316" i="13"/>
  <c r="CF316" i="13" s="1"/>
  <c r="R316" i="13"/>
  <c r="CE316" i="13" s="1"/>
  <c r="Q316" i="13"/>
  <c r="CD316" i="13" s="1"/>
  <c r="P316" i="13"/>
  <c r="CC316" i="13" s="1"/>
  <c r="O316" i="13"/>
  <c r="CB316" i="13" s="1"/>
  <c r="N316" i="13"/>
  <c r="CA316" i="13" s="1"/>
  <c r="M316" i="13"/>
  <c r="BZ316" i="13" s="1"/>
  <c r="L316" i="13"/>
  <c r="BY316" i="13" s="1"/>
  <c r="K316" i="13"/>
  <c r="BX316" i="13" s="1"/>
  <c r="J316" i="13"/>
  <c r="BW316" i="13" s="1"/>
  <c r="I316" i="13"/>
  <c r="BV316" i="13" s="1"/>
  <c r="H316" i="13"/>
  <c r="BU316" i="13" s="1"/>
  <c r="G316" i="13"/>
  <c r="BT316" i="13" s="1"/>
  <c r="F316" i="13"/>
  <c r="BS316" i="13" s="1"/>
  <c r="E316" i="13"/>
  <c r="BR316" i="13" s="1"/>
  <c r="AB315" i="13"/>
  <c r="CO315" i="13" s="1"/>
  <c r="AA315" i="13"/>
  <c r="CN315" i="13" s="1"/>
  <c r="Z315" i="13"/>
  <c r="CM315" i="13" s="1"/>
  <c r="Y315" i="13"/>
  <c r="CL315" i="13" s="1"/>
  <c r="X315" i="13"/>
  <c r="CK315" i="13" s="1"/>
  <c r="W315" i="13"/>
  <c r="CJ315" i="13" s="1"/>
  <c r="V315" i="13"/>
  <c r="CI315" i="13" s="1"/>
  <c r="U315" i="13"/>
  <c r="CH315" i="13" s="1"/>
  <c r="T315" i="13"/>
  <c r="CG315" i="13" s="1"/>
  <c r="S315" i="13"/>
  <c r="CF315" i="13" s="1"/>
  <c r="R315" i="13"/>
  <c r="CE315" i="13" s="1"/>
  <c r="Q315" i="13"/>
  <c r="CD315" i="13" s="1"/>
  <c r="P315" i="13"/>
  <c r="CC315" i="13" s="1"/>
  <c r="O315" i="13"/>
  <c r="CB315" i="13" s="1"/>
  <c r="N315" i="13"/>
  <c r="CA315" i="13" s="1"/>
  <c r="M315" i="13"/>
  <c r="BZ315" i="13" s="1"/>
  <c r="L315" i="13"/>
  <c r="BY315" i="13" s="1"/>
  <c r="K315" i="13"/>
  <c r="BX315" i="13" s="1"/>
  <c r="J315" i="13"/>
  <c r="BW315" i="13" s="1"/>
  <c r="I315" i="13"/>
  <c r="BV315" i="13" s="1"/>
  <c r="H315" i="13"/>
  <c r="BU315" i="13" s="1"/>
  <c r="G315" i="13"/>
  <c r="BT315" i="13" s="1"/>
  <c r="F315" i="13"/>
  <c r="BS315" i="13" s="1"/>
  <c r="E315" i="13"/>
  <c r="BR315" i="13" s="1"/>
  <c r="AB314" i="13"/>
  <c r="CO314" i="13" s="1"/>
  <c r="AA314" i="13"/>
  <c r="CN314" i="13" s="1"/>
  <c r="Z314" i="13"/>
  <c r="CM314" i="13" s="1"/>
  <c r="Y314" i="13"/>
  <c r="CL314" i="13" s="1"/>
  <c r="X314" i="13"/>
  <c r="CK314" i="13" s="1"/>
  <c r="W314" i="13"/>
  <c r="CJ314" i="13" s="1"/>
  <c r="V314" i="13"/>
  <c r="CI314" i="13" s="1"/>
  <c r="U314" i="13"/>
  <c r="CH314" i="13" s="1"/>
  <c r="T314" i="13"/>
  <c r="CG314" i="13" s="1"/>
  <c r="S314" i="13"/>
  <c r="CF314" i="13" s="1"/>
  <c r="R314" i="13"/>
  <c r="CE314" i="13" s="1"/>
  <c r="Q314" i="13"/>
  <c r="CD314" i="13" s="1"/>
  <c r="P314" i="13"/>
  <c r="CC314" i="13" s="1"/>
  <c r="O314" i="13"/>
  <c r="CB314" i="13" s="1"/>
  <c r="N314" i="13"/>
  <c r="CA314" i="13" s="1"/>
  <c r="M314" i="13"/>
  <c r="BZ314" i="13" s="1"/>
  <c r="L314" i="13"/>
  <c r="BY314" i="13" s="1"/>
  <c r="K314" i="13"/>
  <c r="BX314" i="13" s="1"/>
  <c r="J314" i="13"/>
  <c r="BW314" i="13" s="1"/>
  <c r="I314" i="13"/>
  <c r="BV314" i="13" s="1"/>
  <c r="H314" i="13"/>
  <c r="BU314" i="13" s="1"/>
  <c r="G314" i="13"/>
  <c r="BT314" i="13" s="1"/>
  <c r="F314" i="13"/>
  <c r="BS314" i="13" s="1"/>
  <c r="E314" i="13"/>
  <c r="BR314" i="13" s="1"/>
  <c r="AB313" i="13"/>
  <c r="CO313" i="13" s="1"/>
  <c r="AA313" i="13"/>
  <c r="CN313" i="13" s="1"/>
  <c r="Z313" i="13"/>
  <c r="CM313" i="13" s="1"/>
  <c r="Y313" i="13"/>
  <c r="CL313" i="13" s="1"/>
  <c r="X313" i="13"/>
  <c r="CK313" i="13" s="1"/>
  <c r="W313" i="13"/>
  <c r="CJ313" i="13" s="1"/>
  <c r="V313" i="13"/>
  <c r="CI313" i="13" s="1"/>
  <c r="U313" i="13"/>
  <c r="CH313" i="13" s="1"/>
  <c r="T313" i="13"/>
  <c r="CG313" i="13" s="1"/>
  <c r="S313" i="13"/>
  <c r="CF313" i="13" s="1"/>
  <c r="R313" i="13"/>
  <c r="CE313" i="13" s="1"/>
  <c r="Q313" i="13"/>
  <c r="CD313" i="13" s="1"/>
  <c r="P313" i="13"/>
  <c r="CC313" i="13" s="1"/>
  <c r="O313" i="13"/>
  <c r="CB313" i="13" s="1"/>
  <c r="N313" i="13"/>
  <c r="CA313" i="13" s="1"/>
  <c r="M313" i="13"/>
  <c r="BZ313" i="13" s="1"/>
  <c r="L313" i="13"/>
  <c r="BY313" i="13" s="1"/>
  <c r="K313" i="13"/>
  <c r="BX313" i="13" s="1"/>
  <c r="J313" i="13"/>
  <c r="BW313" i="13" s="1"/>
  <c r="I313" i="13"/>
  <c r="BV313" i="13" s="1"/>
  <c r="H313" i="13"/>
  <c r="BU313" i="13" s="1"/>
  <c r="G313" i="13"/>
  <c r="BT313" i="13" s="1"/>
  <c r="F313" i="13"/>
  <c r="BS313" i="13" s="1"/>
  <c r="E313" i="13"/>
  <c r="BR313" i="13" s="1"/>
  <c r="AB312" i="13"/>
  <c r="CO312" i="13" s="1"/>
  <c r="AA312" i="13"/>
  <c r="CN312" i="13" s="1"/>
  <c r="Z312" i="13"/>
  <c r="CM312" i="13" s="1"/>
  <c r="Y312" i="13"/>
  <c r="CL312" i="13" s="1"/>
  <c r="X312" i="13"/>
  <c r="CK312" i="13" s="1"/>
  <c r="W312" i="13"/>
  <c r="CJ312" i="13" s="1"/>
  <c r="V312" i="13"/>
  <c r="CI312" i="13" s="1"/>
  <c r="U312" i="13"/>
  <c r="CH312" i="13" s="1"/>
  <c r="T312" i="13"/>
  <c r="CG312" i="13" s="1"/>
  <c r="S312" i="13"/>
  <c r="CF312" i="13" s="1"/>
  <c r="R312" i="13"/>
  <c r="CE312" i="13" s="1"/>
  <c r="Q312" i="13"/>
  <c r="CD312" i="13" s="1"/>
  <c r="P312" i="13"/>
  <c r="CC312" i="13" s="1"/>
  <c r="O312" i="13"/>
  <c r="CB312" i="13" s="1"/>
  <c r="N312" i="13"/>
  <c r="CA312" i="13" s="1"/>
  <c r="M312" i="13"/>
  <c r="BZ312" i="13" s="1"/>
  <c r="L312" i="13"/>
  <c r="BY312" i="13" s="1"/>
  <c r="K312" i="13"/>
  <c r="BX312" i="13" s="1"/>
  <c r="J312" i="13"/>
  <c r="BW312" i="13" s="1"/>
  <c r="I312" i="13"/>
  <c r="BV312" i="13" s="1"/>
  <c r="H312" i="13"/>
  <c r="BU312" i="13" s="1"/>
  <c r="G312" i="13"/>
  <c r="BT312" i="13" s="1"/>
  <c r="F312" i="13"/>
  <c r="BS312" i="13" s="1"/>
  <c r="E312" i="13"/>
  <c r="BR312" i="13" s="1"/>
  <c r="AB311" i="13"/>
  <c r="CO311" i="13" s="1"/>
  <c r="AA311" i="13"/>
  <c r="CN311" i="13" s="1"/>
  <c r="Z311" i="13"/>
  <c r="CM311" i="13" s="1"/>
  <c r="Y311" i="13"/>
  <c r="CL311" i="13" s="1"/>
  <c r="X311" i="13"/>
  <c r="CK311" i="13" s="1"/>
  <c r="W311" i="13"/>
  <c r="CJ311" i="13" s="1"/>
  <c r="V311" i="13"/>
  <c r="CI311" i="13" s="1"/>
  <c r="U311" i="13"/>
  <c r="CH311" i="13" s="1"/>
  <c r="T311" i="13"/>
  <c r="CG311" i="13" s="1"/>
  <c r="S311" i="13"/>
  <c r="CF311" i="13" s="1"/>
  <c r="R311" i="13"/>
  <c r="CE311" i="13" s="1"/>
  <c r="Q311" i="13"/>
  <c r="CD311" i="13" s="1"/>
  <c r="P311" i="13"/>
  <c r="CC311" i="13" s="1"/>
  <c r="O311" i="13"/>
  <c r="CB311" i="13" s="1"/>
  <c r="N311" i="13"/>
  <c r="CA311" i="13" s="1"/>
  <c r="M311" i="13"/>
  <c r="BZ311" i="13" s="1"/>
  <c r="L311" i="13"/>
  <c r="BY311" i="13" s="1"/>
  <c r="K311" i="13"/>
  <c r="BX311" i="13" s="1"/>
  <c r="J311" i="13"/>
  <c r="BW311" i="13" s="1"/>
  <c r="I311" i="13"/>
  <c r="BV311" i="13" s="1"/>
  <c r="H311" i="13"/>
  <c r="BU311" i="13" s="1"/>
  <c r="G311" i="13"/>
  <c r="BT311" i="13" s="1"/>
  <c r="F311" i="13"/>
  <c r="BS311" i="13" s="1"/>
  <c r="E311" i="13"/>
  <c r="BR311" i="13" s="1"/>
  <c r="AB310" i="13"/>
  <c r="CO310" i="13" s="1"/>
  <c r="AA310" i="13"/>
  <c r="CN310" i="13" s="1"/>
  <c r="Z310" i="13"/>
  <c r="CM310" i="13" s="1"/>
  <c r="Y310" i="13"/>
  <c r="CL310" i="13" s="1"/>
  <c r="X310" i="13"/>
  <c r="CK310" i="13" s="1"/>
  <c r="W310" i="13"/>
  <c r="CJ310" i="13" s="1"/>
  <c r="V310" i="13"/>
  <c r="CI310" i="13" s="1"/>
  <c r="U310" i="13"/>
  <c r="CH310" i="13" s="1"/>
  <c r="T310" i="13"/>
  <c r="CG310" i="13" s="1"/>
  <c r="S310" i="13"/>
  <c r="CF310" i="13" s="1"/>
  <c r="R310" i="13"/>
  <c r="CE310" i="13" s="1"/>
  <c r="Q310" i="13"/>
  <c r="CD310" i="13" s="1"/>
  <c r="P310" i="13"/>
  <c r="CC310" i="13" s="1"/>
  <c r="O310" i="13"/>
  <c r="CB310" i="13" s="1"/>
  <c r="N310" i="13"/>
  <c r="CA310" i="13" s="1"/>
  <c r="M310" i="13"/>
  <c r="BZ310" i="13" s="1"/>
  <c r="L310" i="13"/>
  <c r="BY310" i="13" s="1"/>
  <c r="K310" i="13"/>
  <c r="BX310" i="13" s="1"/>
  <c r="J310" i="13"/>
  <c r="BW310" i="13" s="1"/>
  <c r="I310" i="13"/>
  <c r="BV310" i="13" s="1"/>
  <c r="H310" i="13"/>
  <c r="BU310" i="13" s="1"/>
  <c r="G310" i="13"/>
  <c r="BT310" i="13" s="1"/>
  <c r="F310" i="13"/>
  <c r="BS310" i="13" s="1"/>
  <c r="E310" i="13"/>
  <c r="BR310" i="13" s="1"/>
  <c r="AB309" i="13"/>
  <c r="CO309" i="13" s="1"/>
  <c r="AA309" i="13"/>
  <c r="CN309" i="13" s="1"/>
  <c r="Z309" i="13"/>
  <c r="CM309" i="13" s="1"/>
  <c r="Y309" i="13"/>
  <c r="CL309" i="13" s="1"/>
  <c r="X309" i="13"/>
  <c r="CK309" i="13" s="1"/>
  <c r="W309" i="13"/>
  <c r="CJ309" i="13" s="1"/>
  <c r="V309" i="13"/>
  <c r="CI309" i="13" s="1"/>
  <c r="U309" i="13"/>
  <c r="CH309" i="13" s="1"/>
  <c r="T309" i="13"/>
  <c r="CG309" i="13" s="1"/>
  <c r="S309" i="13"/>
  <c r="CF309" i="13" s="1"/>
  <c r="R309" i="13"/>
  <c r="CE309" i="13" s="1"/>
  <c r="Q309" i="13"/>
  <c r="CD309" i="13" s="1"/>
  <c r="P309" i="13"/>
  <c r="CC309" i="13" s="1"/>
  <c r="O309" i="13"/>
  <c r="CB309" i="13" s="1"/>
  <c r="N309" i="13"/>
  <c r="CA309" i="13" s="1"/>
  <c r="M309" i="13"/>
  <c r="BZ309" i="13" s="1"/>
  <c r="L309" i="13"/>
  <c r="BY309" i="13" s="1"/>
  <c r="K309" i="13"/>
  <c r="BX309" i="13" s="1"/>
  <c r="J309" i="13"/>
  <c r="BW309" i="13" s="1"/>
  <c r="I309" i="13"/>
  <c r="BV309" i="13" s="1"/>
  <c r="H309" i="13"/>
  <c r="BU309" i="13" s="1"/>
  <c r="G309" i="13"/>
  <c r="BT309" i="13" s="1"/>
  <c r="F309" i="13"/>
  <c r="BS309" i="13" s="1"/>
  <c r="E309" i="13"/>
  <c r="BR309" i="13" s="1"/>
  <c r="AB308" i="13"/>
  <c r="CO308" i="13" s="1"/>
  <c r="AA308" i="13"/>
  <c r="CN308" i="13" s="1"/>
  <c r="Z308" i="13"/>
  <c r="CM308" i="13" s="1"/>
  <c r="Y308" i="13"/>
  <c r="CL308" i="13" s="1"/>
  <c r="X308" i="13"/>
  <c r="CK308" i="13" s="1"/>
  <c r="W308" i="13"/>
  <c r="CJ308" i="13" s="1"/>
  <c r="V308" i="13"/>
  <c r="CI308" i="13" s="1"/>
  <c r="U308" i="13"/>
  <c r="CH308" i="13" s="1"/>
  <c r="T308" i="13"/>
  <c r="CG308" i="13" s="1"/>
  <c r="S308" i="13"/>
  <c r="CF308" i="13" s="1"/>
  <c r="R308" i="13"/>
  <c r="CE308" i="13" s="1"/>
  <c r="Q308" i="13"/>
  <c r="CD308" i="13" s="1"/>
  <c r="P308" i="13"/>
  <c r="CC308" i="13" s="1"/>
  <c r="O308" i="13"/>
  <c r="CB308" i="13" s="1"/>
  <c r="N308" i="13"/>
  <c r="CA308" i="13" s="1"/>
  <c r="M308" i="13"/>
  <c r="BZ308" i="13" s="1"/>
  <c r="L308" i="13"/>
  <c r="BY308" i="13" s="1"/>
  <c r="K308" i="13"/>
  <c r="BX308" i="13" s="1"/>
  <c r="J308" i="13"/>
  <c r="BW308" i="13" s="1"/>
  <c r="I308" i="13"/>
  <c r="BV308" i="13" s="1"/>
  <c r="H308" i="13"/>
  <c r="BU308" i="13" s="1"/>
  <c r="G308" i="13"/>
  <c r="BT308" i="13" s="1"/>
  <c r="F308" i="13"/>
  <c r="BS308" i="13" s="1"/>
  <c r="E308" i="13"/>
  <c r="BR308" i="13" s="1"/>
  <c r="AB307" i="13"/>
  <c r="CO307" i="13" s="1"/>
  <c r="AA307" i="13"/>
  <c r="CN307" i="13" s="1"/>
  <c r="Z307" i="13"/>
  <c r="CM307" i="13" s="1"/>
  <c r="Y307" i="13"/>
  <c r="CL307" i="13" s="1"/>
  <c r="X307" i="13"/>
  <c r="CK307" i="13" s="1"/>
  <c r="W307" i="13"/>
  <c r="CJ307" i="13" s="1"/>
  <c r="V307" i="13"/>
  <c r="CI307" i="13" s="1"/>
  <c r="U307" i="13"/>
  <c r="CH307" i="13" s="1"/>
  <c r="T307" i="13"/>
  <c r="CG307" i="13" s="1"/>
  <c r="S307" i="13"/>
  <c r="CF307" i="13" s="1"/>
  <c r="R307" i="13"/>
  <c r="CE307" i="13" s="1"/>
  <c r="Q307" i="13"/>
  <c r="CD307" i="13" s="1"/>
  <c r="P307" i="13"/>
  <c r="CC307" i="13" s="1"/>
  <c r="O307" i="13"/>
  <c r="CB307" i="13" s="1"/>
  <c r="N307" i="13"/>
  <c r="CA307" i="13" s="1"/>
  <c r="M307" i="13"/>
  <c r="BZ307" i="13" s="1"/>
  <c r="L307" i="13"/>
  <c r="BY307" i="13" s="1"/>
  <c r="K307" i="13"/>
  <c r="BX307" i="13" s="1"/>
  <c r="J307" i="13"/>
  <c r="BW307" i="13" s="1"/>
  <c r="I307" i="13"/>
  <c r="BV307" i="13" s="1"/>
  <c r="H307" i="13"/>
  <c r="BU307" i="13" s="1"/>
  <c r="G307" i="13"/>
  <c r="BT307" i="13" s="1"/>
  <c r="F307" i="13"/>
  <c r="BS307" i="13" s="1"/>
  <c r="E307" i="13"/>
  <c r="BR307" i="13" s="1"/>
  <c r="AB306" i="13"/>
  <c r="CO306" i="13" s="1"/>
  <c r="AA306" i="13"/>
  <c r="CN306" i="13" s="1"/>
  <c r="Z306" i="13"/>
  <c r="CM306" i="13" s="1"/>
  <c r="Y306" i="13"/>
  <c r="CL306" i="13" s="1"/>
  <c r="X306" i="13"/>
  <c r="CK306" i="13" s="1"/>
  <c r="W306" i="13"/>
  <c r="CJ306" i="13" s="1"/>
  <c r="V306" i="13"/>
  <c r="CI306" i="13" s="1"/>
  <c r="U306" i="13"/>
  <c r="CH306" i="13" s="1"/>
  <c r="T306" i="13"/>
  <c r="CG306" i="13" s="1"/>
  <c r="S306" i="13"/>
  <c r="CF306" i="13" s="1"/>
  <c r="R306" i="13"/>
  <c r="CE306" i="13" s="1"/>
  <c r="Q306" i="13"/>
  <c r="CD306" i="13" s="1"/>
  <c r="P306" i="13"/>
  <c r="CC306" i="13" s="1"/>
  <c r="O306" i="13"/>
  <c r="CB306" i="13" s="1"/>
  <c r="N306" i="13"/>
  <c r="CA306" i="13" s="1"/>
  <c r="M306" i="13"/>
  <c r="BZ306" i="13" s="1"/>
  <c r="L306" i="13"/>
  <c r="BY306" i="13" s="1"/>
  <c r="K306" i="13"/>
  <c r="BX306" i="13" s="1"/>
  <c r="J306" i="13"/>
  <c r="BW306" i="13" s="1"/>
  <c r="I306" i="13"/>
  <c r="BV306" i="13" s="1"/>
  <c r="H306" i="13"/>
  <c r="BU306" i="13" s="1"/>
  <c r="G306" i="13"/>
  <c r="BT306" i="13" s="1"/>
  <c r="F306" i="13"/>
  <c r="BS306" i="13" s="1"/>
  <c r="E306" i="13"/>
  <c r="BR306" i="13" s="1"/>
  <c r="AB305" i="13"/>
  <c r="CO305" i="13" s="1"/>
  <c r="AA305" i="13"/>
  <c r="CN305" i="13" s="1"/>
  <c r="Z305" i="13"/>
  <c r="CM305" i="13" s="1"/>
  <c r="Y305" i="13"/>
  <c r="CL305" i="13" s="1"/>
  <c r="X305" i="13"/>
  <c r="CK305" i="13" s="1"/>
  <c r="W305" i="13"/>
  <c r="CJ305" i="13" s="1"/>
  <c r="V305" i="13"/>
  <c r="CI305" i="13" s="1"/>
  <c r="U305" i="13"/>
  <c r="CH305" i="13" s="1"/>
  <c r="T305" i="13"/>
  <c r="CG305" i="13" s="1"/>
  <c r="S305" i="13"/>
  <c r="CF305" i="13" s="1"/>
  <c r="R305" i="13"/>
  <c r="CE305" i="13" s="1"/>
  <c r="Q305" i="13"/>
  <c r="CD305" i="13" s="1"/>
  <c r="P305" i="13"/>
  <c r="CC305" i="13" s="1"/>
  <c r="O305" i="13"/>
  <c r="CB305" i="13" s="1"/>
  <c r="N305" i="13"/>
  <c r="CA305" i="13" s="1"/>
  <c r="M305" i="13"/>
  <c r="BZ305" i="13" s="1"/>
  <c r="L305" i="13"/>
  <c r="BY305" i="13" s="1"/>
  <c r="K305" i="13"/>
  <c r="BX305" i="13" s="1"/>
  <c r="J305" i="13"/>
  <c r="BW305" i="13" s="1"/>
  <c r="I305" i="13"/>
  <c r="BV305" i="13" s="1"/>
  <c r="H305" i="13"/>
  <c r="BU305" i="13" s="1"/>
  <c r="G305" i="13"/>
  <c r="BT305" i="13" s="1"/>
  <c r="F305" i="13"/>
  <c r="BS305" i="13" s="1"/>
  <c r="E305" i="13"/>
  <c r="BR305" i="13" s="1"/>
  <c r="AB304" i="13"/>
  <c r="CO304" i="13" s="1"/>
  <c r="AA304" i="13"/>
  <c r="CN304" i="13" s="1"/>
  <c r="Z304" i="13"/>
  <c r="CM304" i="13" s="1"/>
  <c r="Y304" i="13"/>
  <c r="CL304" i="13" s="1"/>
  <c r="X304" i="13"/>
  <c r="CK304" i="13" s="1"/>
  <c r="W304" i="13"/>
  <c r="CJ304" i="13" s="1"/>
  <c r="V304" i="13"/>
  <c r="CI304" i="13" s="1"/>
  <c r="U304" i="13"/>
  <c r="CH304" i="13" s="1"/>
  <c r="T304" i="13"/>
  <c r="CG304" i="13" s="1"/>
  <c r="S304" i="13"/>
  <c r="CF304" i="13" s="1"/>
  <c r="R304" i="13"/>
  <c r="CE304" i="13" s="1"/>
  <c r="Q304" i="13"/>
  <c r="CD304" i="13" s="1"/>
  <c r="P304" i="13"/>
  <c r="CC304" i="13" s="1"/>
  <c r="O304" i="13"/>
  <c r="CB304" i="13" s="1"/>
  <c r="N304" i="13"/>
  <c r="CA304" i="13" s="1"/>
  <c r="M304" i="13"/>
  <c r="BZ304" i="13" s="1"/>
  <c r="L304" i="13"/>
  <c r="BY304" i="13" s="1"/>
  <c r="K304" i="13"/>
  <c r="BX304" i="13" s="1"/>
  <c r="J304" i="13"/>
  <c r="BW304" i="13" s="1"/>
  <c r="I304" i="13"/>
  <c r="BV304" i="13" s="1"/>
  <c r="H304" i="13"/>
  <c r="BU304" i="13" s="1"/>
  <c r="G304" i="13"/>
  <c r="BT304" i="13" s="1"/>
  <c r="F304" i="13"/>
  <c r="BS304" i="13" s="1"/>
  <c r="E304" i="13"/>
  <c r="BR304" i="13" s="1"/>
  <c r="AB303" i="13"/>
  <c r="CO303" i="13" s="1"/>
  <c r="AA303" i="13"/>
  <c r="CN303" i="13" s="1"/>
  <c r="Z303" i="13"/>
  <c r="CM303" i="13" s="1"/>
  <c r="Y303" i="13"/>
  <c r="CL303" i="13" s="1"/>
  <c r="X303" i="13"/>
  <c r="CK303" i="13" s="1"/>
  <c r="W303" i="13"/>
  <c r="CJ303" i="13" s="1"/>
  <c r="V303" i="13"/>
  <c r="CI303" i="13" s="1"/>
  <c r="U303" i="13"/>
  <c r="CH303" i="13" s="1"/>
  <c r="T303" i="13"/>
  <c r="CG303" i="13" s="1"/>
  <c r="S303" i="13"/>
  <c r="CF303" i="13" s="1"/>
  <c r="R303" i="13"/>
  <c r="CE303" i="13" s="1"/>
  <c r="Q303" i="13"/>
  <c r="CD303" i="13" s="1"/>
  <c r="P303" i="13"/>
  <c r="CC303" i="13" s="1"/>
  <c r="O303" i="13"/>
  <c r="CB303" i="13" s="1"/>
  <c r="N303" i="13"/>
  <c r="CA303" i="13" s="1"/>
  <c r="M303" i="13"/>
  <c r="BZ303" i="13" s="1"/>
  <c r="L303" i="13"/>
  <c r="BY303" i="13" s="1"/>
  <c r="K303" i="13"/>
  <c r="BX303" i="13" s="1"/>
  <c r="J303" i="13"/>
  <c r="BW303" i="13" s="1"/>
  <c r="I303" i="13"/>
  <c r="BV303" i="13" s="1"/>
  <c r="H303" i="13"/>
  <c r="BU303" i="13" s="1"/>
  <c r="G303" i="13"/>
  <c r="BT303" i="13" s="1"/>
  <c r="F303" i="13"/>
  <c r="BS303" i="13" s="1"/>
  <c r="E303" i="13"/>
  <c r="BR303" i="13" s="1"/>
  <c r="AB302" i="13"/>
  <c r="CO302" i="13" s="1"/>
  <c r="AA302" i="13"/>
  <c r="CN302" i="13" s="1"/>
  <c r="Z302" i="13"/>
  <c r="CM302" i="13" s="1"/>
  <c r="Y302" i="13"/>
  <c r="CL302" i="13" s="1"/>
  <c r="X302" i="13"/>
  <c r="CK302" i="13" s="1"/>
  <c r="W302" i="13"/>
  <c r="CJ302" i="13" s="1"/>
  <c r="V302" i="13"/>
  <c r="CI302" i="13" s="1"/>
  <c r="U302" i="13"/>
  <c r="CH302" i="13" s="1"/>
  <c r="T302" i="13"/>
  <c r="CG302" i="13" s="1"/>
  <c r="S302" i="13"/>
  <c r="CF302" i="13" s="1"/>
  <c r="R302" i="13"/>
  <c r="CE302" i="13" s="1"/>
  <c r="Q302" i="13"/>
  <c r="CD302" i="13" s="1"/>
  <c r="P302" i="13"/>
  <c r="CC302" i="13" s="1"/>
  <c r="O302" i="13"/>
  <c r="CB302" i="13" s="1"/>
  <c r="N302" i="13"/>
  <c r="CA302" i="13" s="1"/>
  <c r="M302" i="13"/>
  <c r="BZ302" i="13" s="1"/>
  <c r="L302" i="13"/>
  <c r="BY302" i="13" s="1"/>
  <c r="K302" i="13"/>
  <c r="BX302" i="13" s="1"/>
  <c r="J302" i="13"/>
  <c r="BW302" i="13" s="1"/>
  <c r="I302" i="13"/>
  <c r="BV302" i="13" s="1"/>
  <c r="H302" i="13"/>
  <c r="BU302" i="13" s="1"/>
  <c r="G302" i="13"/>
  <c r="BT302" i="13" s="1"/>
  <c r="F302" i="13"/>
  <c r="BS302" i="13" s="1"/>
  <c r="E302" i="13"/>
  <c r="BR302" i="13" s="1"/>
  <c r="AB301" i="13"/>
  <c r="CO301" i="13" s="1"/>
  <c r="AA301" i="13"/>
  <c r="CN301" i="13" s="1"/>
  <c r="Z301" i="13"/>
  <c r="CM301" i="13" s="1"/>
  <c r="Y301" i="13"/>
  <c r="CL301" i="13" s="1"/>
  <c r="X301" i="13"/>
  <c r="CK301" i="13" s="1"/>
  <c r="W301" i="13"/>
  <c r="CJ301" i="13" s="1"/>
  <c r="V301" i="13"/>
  <c r="CI301" i="13" s="1"/>
  <c r="U301" i="13"/>
  <c r="CH301" i="13" s="1"/>
  <c r="T301" i="13"/>
  <c r="CG301" i="13" s="1"/>
  <c r="S301" i="13"/>
  <c r="CF301" i="13" s="1"/>
  <c r="R301" i="13"/>
  <c r="CE301" i="13" s="1"/>
  <c r="Q301" i="13"/>
  <c r="CD301" i="13" s="1"/>
  <c r="P301" i="13"/>
  <c r="CC301" i="13" s="1"/>
  <c r="O301" i="13"/>
  <c r="CB301" i="13" s="1"/>
  <c r="N301" i="13"/>
  <c r="CA301" i="13" s="1"/>
  <c r="M301" i="13"/>
  <c r="BZ301" i="13" s="1"/>
  <c r="L301" i="13"/>
  <c r="BY301" i="13" s="1"/>
  <c r="K301" i="13"/>
  <c r="BX301" i="13" s="1"/>
  <c r="J301" i="13"/>
  <c r="BW301" i="13" s="1"/>
  <c r="I301" i="13"/>
  <c r="BV301" i="13" s="1"/>
  <c r="H301" i="13"/>
  <c r="BU301" i="13" s="1"/>
  <c r="G301" i="13"/>
  <c r="BT301" i="13" s="1"/>
  <c r="F301" i="13"/>
  <c r="BS301" i="13" s="1"/>
  <c r="E301" i="13"/>
  <c r="BR301" i="13" s="1"/>
  <c r="AB300" i="13"/>
  <c r="CO300" i="13" s="1"/>
  <c r="AA300" i="13"/>
  <c r="CN300" i="13" s="1"/>
  <c r="Z300" i="13"/>
  <c r="CM300" i="13" s="1"/>
  <c r="Y300" i="13"/>
  <c r="CL300" i="13" s="1"/>
  <c r="X300" i="13"/>
  <c r="CK300" i="13" s="1"/>
  <c r="W300" i="13"/>
  <c r="CJ300" i="13" s="1"/>
  <c r="V300" i="13"/>
  <c r="CI300" i="13" s="1"/>
  <c r="U300" i="13"/>
  <c r="CH300" i="13" s="1"/>
  <c r="T300" i="13"/>
  <c r="CG300" i="13" s="1"/>
  <c r="S300" i="13"/>
  <c r="CF300" i="13" s="1"/>
  <c r="R300" i="13"/>
  <c r="CE300" i="13" s="1"/>
  <c r="Q300" i="13"/>
  <c r="CD300" i="13" s="1"/>
  <c r="P300" i="13"/>
  <c r="CC300" i="13" s="1"/>
  <c r="O300" i="13"/>
  <c r="CB300" i="13" s="1"/>
  <c r="N300" i="13"/>
  <c r="CA300" i="13" s="1"/>
  <c r="M300" i="13"/>
  <c r="BZ300" i="13" s="1"/>
  <c r="L300" i="13"/>
  <c r="BY300" i="13" s="1"/>
  <c r="K300" i="13"/>
  <c r="BX300" i="13" s="1"/>
  <c r="J300" i="13"/>
  <c r="BW300" i="13" s="1"/>
  <c r="I300" i="13"/>
  <c r="BV300" i="13" s="1"/>
  <c r="H300" i="13"/>
  <c r="BU300" i="13" s="1"/>
  <c r="G300" i="13"/>
  <c r="BT300" i="13" s="1"/>
  <c r="F300" i="13"/>
  <c r="BS300" i="13" s="1"/>
  <c r="E300" i="13"/>
  <c r="BR300" i="13" s="1"/>
  <c r="AB299" i="13"/>
  <c r="CO299" i="13" s="1"/>
  <c r="AA299" i="13"/>
  <c r="CN299" i="13" s="1"/>
  <c r="Z299" i="13"/>
  <c r="CM299" i="13" s="1"/>
  <c r="Y299" i="13"/>
  <c r="CL299" i="13" s="1"/>
  <c r="X299" i="13"/>
  <c r="CK299" i="13" s="1"/>
  <c r="W299" i="13"/>
  <c r="CJ299" i="13" s="1"/>
  <c r="V299" i="13"/>
  <c r="CI299" i="13" s="1"/>
  <c r="U299" i="13"/>
  <c r="CH299" i="13" s="1"/>
  <c r="T299" i="13"/>
  <c r="CG299" i="13" s="1"/>
  <c r="S299" i="13"/>
  <c r="CF299" i="13" s="1"/>
  <c r="R299" i="13"/>
  <c r="CE299" i="13" s="1"/>
  <c r="Q299" i="13"/>
  <c r="CD299" i="13" s="1"/>
  <c r="P299" i="13"/>
  <c r="CC299" i="13" s="1"/>
  <c r="O299" i="13"/>
  <c r="CB299" i="13" s="1"/>
  <c r="N299" i="13"/>
  <c r="CA299" i="13" s="1"/>
  <c r="M299" i="13"/>
  <c r="BZ299" i="13" s="1"/>
  <c r="L299" i="13"/>
  <c r="BY299" i="13" s="1"/>
  <c r="K299" i="13"/>
  <c r="BX299" i="13" s="1"/>
  <c r="J299" i="13"/>
  <c r="BW299" i="13" s="1"/>
  <c r="I299" i="13"/>
  <c r="BV299" i="13" s="1"/>
  <c r="H299" i="13"/>
  <c r="BU299" i="13" s="1"/>
  <c r="G299" i="13"/>
  <c r="BT299" i="13" s="1"/>
  <c r="F299" i="13"/>
  <c r="BS299" i="13" s="1"/>
  <c r="E299" i="13"/>
  <c r="BR299" i="13" s="1"/>
  <c r="AB298" i="13"/>
  <c r="CO298" i="13" s="1"/>
  <c r="AA298" i="13"/>
  <c r="CN298" i="13" s="1"/>
  <c r="Z298" i="13"/>
  <c r="CM298" i="13" s="1"/>
  <c r="Y298" i="13"/>
  <c r="CL298" i="13" s="1"/>
  <c r="X298" i="13"/>
  <c r="CK298" i="13" s="1"/>
  <c r="W298" i="13"/>
  <c r="CJ298" i="13" s="1"/>
  <c r="V298" i="13"/>
  <c r="CI298" i="13" s="1"/>
  <c r="U298" i="13"/>
  <c r="CH298" i="13" s="1"/>
  <c r="T298" i="13"/>
  <c r="CG298" i="13" s="1"/>
  <c r="S298" i="13"/>
  <c r="CF298" i="13" s="1"/>
  <c r="R298" i="13"/>
  <c r="CE298" i="13" s="1"/>
  <c r="Q298" i="13"/>
  <c r="CD298" i="13" s="1"/>
  <c r="P298" i="13"/>
  <c r="CC298" i="13" s="1"/>
  <c r="O298" i="13"/>
  <c r="CB298" i="13" s="1"/>
  <c r="N298" i="13"/>
  <c r="CA298" i="13" s="1"/>
  <c r="M298" i="13"/>
  <c r="BZ298" i="13" s="1"/>
  <c r="L298" i="13"/>
  <c r="BY298" i="13" s="1"/>
  <c r="K298" i="13"/>
  <c r="BX298" i="13" s="1"/>
  <c r="J298" i="13"/>
  <c r="BW298" i="13" s="1"/>
  <c r="I298" i="13"/>
  <c r="BV298" i="13" s="1"/>
  <c r="H298" i="13"/>
  <c r="BU298" i="13" s="1"/>
  <c r="G298" i="13"/>
  <c r="BT298" i="13" s="1"/>
  <c r="F298" i="13"/>
  <c r="BS298" i="13" s="1"/>
  <c r="E298" i="13"/>
  <c r="BR298" i="13" s="1"/>
  <c r="AB297" i="13"/>
  <c r="CO297" i="13" s="1"/>
  <c r="AA297" i="13"/>
  <c r="CN297" i="13" s="1"/>
  <c r="Z297" i="13"/>
  <c r="CM297" i="13" s="1"/>
  <c r="Y297" i="13"/>
  <c r="CL297" i="13" s="1"/>
  <c r="X297" i="13"/>
  <c r="CK297" i="13" s="1"/>
  <c r="W297" i="13"/>
  <c r="CJ297" i="13" s="1"/>
  <c r="V297" i="13"/>
  <c r="CI297" i="13" s="1"/>
  <c r="U297" i="13"/>
  <c r="CH297" i="13" s="1"/>
  <c r="T297" i="13"/>
  <c r="CG297" i="13" s="1"/>
  <c r="S297" i="13"/>
  <c r="CF297" i="13" s="1"/>
  <c r="R297" i="13"/>
  <c r="CE297" i="13" s="1"/>
  <c r="Q297" i="13"/>
  <c r="CD297" i="13" s="1"/>
  <c r="P297" i="13"/>
  <c r="CC297" i="13" s="1"/>
  <c r="O297" i="13"/>
  <c r="CB297" i="13" s="1"/>
  <c r="N297" i="13"/>
  <c r="CA297" i="13" s="1"/>
  <c r="M297" i="13"/>
  <c r="BZ297" i="13" s="1"/>
  <c r="L297" i="13"/>
  <c r="BY297" i="13" s="1"/>
  <c r="K297" i="13"/>
  <c r="BX297" i="13" s="1"/>
  <c r="J297" i="13"/>
  <c r="BW297" i="13" s="1"/>
  <c r="I297" i="13"/>
  <c r="BV297" i="13" s="1"/>
  <c r="H297" i="13"/>
  <c r="BU297" i="13" s="1"/>
  <c r="G297" i="13"/>
  <c r="BT297" i="13" s="1"/>
  <c r="F297" i="13"/>
  <c r="BS297" i="13" s="1"/>
  <c r="E297" i="13"/>
  <c r="BR297" i="13" s="1"/>
  <c r="AB296" i="13"/>
  <c r="CO296" i="13" s="1"/>
  <c r="AA296" i="13"/>
  <c r="CN296" i="13" s="1"/>
  <c r="Z296" i="13"/>
  <c r="CM296" i="13" s="1"/>
  <c r="Y296" i="13"/>
  <c r="CL296" i="13" s="1"/>
  <c r="X296" i="13"/>
  <c r="CK296" i="13" s="1"/>
  <c r="W296" i="13"/>
  <c r="CJ296" i="13" s="1"/>
  <c r="V296" i="13"/>
  <c r="CI296" i="13" s="1"/>
  <c r="U296" i="13"/>
  <c r="CH296" i="13" s="1"/>
  <c r="T296" i="13"/>
  <c r="CG296" i="13" s="1"/>
  <c r="S296" i="13"/>
  <c r="CF296" i="13" s="1"/>
  <c r="R296" i="13"/>
  <c r="CE296" i="13" s="1"/>
  <c r="Q296" i="13"/>
  <c r="CD296" i="13" s="1"/>
  <c r="P296" i="13"/>
  <c r="CC296" i="13" s="1"/>
  <c r="O296" i="13"/>
  <c r="CB296" i="13" s="1"/>
  <c r="N296" i="13"/>
  <c r="CA296" i="13" s="1"/>
  <c r="M296" i="13"/>
  <c r="BZ296" i="13" s="1"/>
  <c r="L296" i="13"/>
  <c r="BY296" i="13" s="1"/>
  <c r="K296" i="13"/>
  <c r="BX296" i="13" s="1"/>
  <c r="J296" i="13"/>
  <c r="BW296" i="13" s="1"/>
  <c r="I296" i="13"/>
  <c r="BV296" i="13" s="1"/>
  <c r="H296" i="13"/>
  <c r="BU296" i="13" s="1"/>
  <c r="G296" i="13"/>
  <c r="BT296" i="13" s="1"/>
  <c r="F296" i="13"/>
  <c r="BS296" i="13" s="1"/>
  <c r="E296" i="13"/>
  <c r="BR296" i="13" s="1"/>
  <c r="AB295" i="13"/>
  <c r="CO295" i="13" s="1"/>
  <c r="AA295" i="13"/>
  <c r="CN295" i="13" s="1"/>
  <c r="Z295" i="13"/>
  <c r="CM295" i="13" s="1"/>
  <c r="Y295" i="13"/>
  <c r="CL295" i="13" s="1"/>
  <c r="X295" i="13"/>
  <c r="CK295" i="13" s="1"/>
  <c r="W295" i="13"/>
  <c r="CJ295" i="13" s="1"/>
  <c r="V295" i="13"/>
  <c r="CI295" i="13" s="1"/>
  <c r="U295" i="13"/>
  <c r="CH295" i="13" s="1"/>
  <c r="T295" i="13"/>
  <c r="CG295" i="13" s="1"/>
  <c r="S295" i="13"/>
  <c r="CF295" i="13" s="1"/>
  <c r="R295" i="13"/>
  <c r="CE295" i="13" s="1"/>
  <c r="Q295" i="13"/>
  <c r="CD295" i="13" s="1"/>
  <c r="P295" i="13"/>
  <c r="CC295" i="13" s="1"/>
  <c r="O295" i="13"/>
  <c r="CB295" i="13" s="1"/>
  <c r="N295" i="13"/>
  <c r="CA295" i="13" s="1"/>
  <c r="M295" i="13"/>
  <c r="BZ295" i="13" s="1"/>
  <c r="L295" i="13"/>
  <c r="BY295" i="13" s="1"/>
  <c r="K295" i="13"/>
  <c r="BX295" i="13" s="1"/>
  <c r="J295" i="13"/>
  <c r="BW295" i="13" s="1"/>
  <c r="I295" i="13"/>
  <c r="BV295" i="13" s="1"/>
  <c r="H295" i="13"/>
  <c r="BU295" i="13" s="1"/>
  <c r="G295" i="13"/>
  <c r="BT295" i="13" s="1"/>
  <c r="F295" i="13"/>
  <c r="BS295" i="13" s="1"/>
  <c r="E295" i="13"/>
  <c r="BR295" i="13" s="1"/>
  <c r="AB294" i="13"/>
  <c r="CO294" i="13" s="1"/>
  <c r="AA294" i="13"/>
  <c r="CN294" i="13" s="1"/>
  <c r="Z294" i="13"/>
  <c r="CM294" i="13" s="1"/>
  <c r="Y294" i="13"/>
  <c r="CL294" i="13" s="1"/>
  <c r="X294" i="13"/>
  <c r="CK294" i="13" s="1"/>
  <c r="W294" i="13"/>
  <c r="CJ294" i="13" s="1"/>
  <c r="V294" i="13"/>
  <c r="CI294" i="13" s="1"/>
  <c r="U294" i="13"/>
  <c r="CH294" i="13" s="1"/>
  <c r="T294" i="13"/>
  <c r="CG294" i="13" s="1"/>
  <c r="S294" i="13"/>
  <c r="CF294" i="13" s="1"/>
  <c r="R294" i="13"/>
  <c r="CE294" i="13" s="1"/>
  <c r="Q294" i="13"/>
  <c r="CD294" i="13" s="1"/>
  <c r="P294" i="13"/>
  <c r="CC294" i="13" s="1"/>
  <c r="O294" i="13"/>
  <c r="CB294" i="13" s="1"/>
  <c r="N294" i="13"/>
  <c r="CA294" i="13" s="1"/>
  <c r="M294" i="13"/>
  <c r="BZ294" i="13" s="1"/>
  <c r="L294" i="13"/>
  <c r="BY294" i="13" s="1"/>
  <c r="K294" i="13"/>
  <c r="BX294" i="13" s="1"/>
  <c r="J294" i="13"/>
  <c r="BW294" i="13" s="1"/>
  <c r="I294" i="13"/>
  <c r="BV294" i="13" s="1"/>
  <c r="H294" i="13"/>
  <c r="BU294" i="13" s="1"/>
  <c r="G294" i="13"/>
  <c r="BT294" i="13" s="1"/>
  <c r="F294" i="13"/>
  <c r="BS294" i="13" s="1"/>
  <c r="E294" i="13"/>
  <c r="BR294" i="13" s="1"/>
  <c r="AB293" i="13"/>
  <c r="CO293" i="13" s="1"/>
  <c r="AA293" i="13"/>
  <c r="CN293" i="13" s="1"/>
  <c r="Z293" i="13"/>
  <c r="CM293" i="13" s="1"/>
  <c r="Y293" i="13"/>
  <c r="CL293" i="13" s="1"/>
  <c r="X293" i="13"/>
  <c r="CK293" i="13" s="1"/>
  <c r="W293" i="13"/>
  <c r="CJ293" i="13" s="1"/>
  <c r="V293" i="13"/>
  <c r="CI293" i="13" s="1"/>
  <c r="U293" i="13"/>
  <c r="CH293" i="13" s="1"/>
  <c r="T293" i="13"/>
  <c r="CG293" i="13" s="1"/>
  <c r="S293" i="13"/>
  <c r="CF293" i="13" s="1"/>
  <c r="R293" i="13"/>
  <c r="CE293" i="13" s="1"/>
  <c r="Q293" i="13"/>
  <c r="CD293" i="13" s="1"/>
  <c r="P293" i="13"/>
  <c r="CC293" i="13" s="1"/>
  <c r="O293" i="13"/>
  <c r="CB293" i="13" s="1"/>
  <c r="N293" i="13"/>
  <c r="CA293" i="13" s="1"/>
  <c r="M293" i="13"/>
  <c r="BZ293" i="13" s="1"/>
  <c r="L293" i="13"/>
  <c r="BY293" i="13" s="1"/>
  <c r="K293" i="13"/>
  <c r="BX293" i="13" s="1"/>
  <c r="J293" i="13"/>
  <c r="BW293" i="13" s="1"/>
  <c r="I293" i="13"/>
  <c r="BV293" i="13" s="1"/>
  <c r="H293" i="13"/>
  <c r="BU293" i="13" s="1"/>
  <c r="G293" i="13"/>
  <c r="BT293" i="13" s="1"/>
  <c r="F293" i="13"/>
  <c r="BS293" i="13" s="1"/>
  <c r="E293" i="13"/>
  <c r="BR293" i="13" s="1"/>
  <c r="AB292" i="13"/>
  <c r="CO292" i="13" s="1"/>
  <c r="AA292" i="13"/>
  <c r="CN292" i="13" s="1"/>
  <c r="Z292" i="13"/>
  <c r="CM292" i="13" s="1"/>
  <c r="Y292" i="13"/>
  <c r="CL292" i="13" s="1"/>
  <c r="X292" i="13"/>
  <c r="CK292" i="13" s="1"/>
  <c r="W292" i="13"/>
  <c r="CJ292" i="13" s="1"/>
  <c r="V292" i="13"/>
  <c r="CI292" i="13" s="1"/>
  <c r="U292" i="13"/>
  <c r="CH292" i="13" s="1"/>
  <c r="T292" i="13"/>
  <c r="CG292" i="13" s="1"/>
  <c r="S292" i="13"/>
  <c r="CF292" i="13" s="1"/>
  <c r="R292" i="13"/>
  <c r="CE292" i="13" s="1"/>
  <c r="Q292" i="13"/>
  <c r="CD292" i="13" s="1"/>
  <c r="P292" i="13"/>
  <c r="CC292" i="13" s="1"/>
  <c r="O292" i="13"/>
  <c r="CB292" i="13" s="1"/>
  <c r="N292" i="13"/>
  <c r="CA292" i="13" s="1"/>
  <c r="M292" i="13"/>
  <c r="BZ292" i="13" s="1"/>
  <c r="L292" i="13"/>
  <c r="BY292" i="13" s="1"/>
  <c r="K292" i="13"/>
  <c r="BX292" i="13" s="1"/>
  <c r="J292" i="13"/>
  <c r="BW292" i="13" s="1"/>
  <c r="I292" i="13"/>
  <c r="BV292" i="13" s="1"/>
  <c r="H292" i="13"/>
  <c r="BU292" i="13" s="1"/>
  <c r="G292" i="13"/>
  <c r="BT292" i="13" s="1"/>
  <c r="F292" i="13"/>
  <c r="BS292" i="13" s="1"/>
  <c r="E292" i="13"/>
  <c r="BR292" i="13" s="1"/>
  <c r="AB291" i="13"/>
  <c r="CO291" i="13" s="1"/>
  <c r="AA291" i="13"/>
  <c r="CN291" i="13" s="1"/>
  <c r="Z291" i="13"/>
  <c r="CM291" i="13" s="1"/>
  <c r="Y291" i="13"/>
  <c r="CL291" i="13" s="1"/>
  <c r="X291" i="13"/>
  <c r="CK291" i="13" s="1"/>
  <c r="W291" i="13"/>
  <c r="CJ291" i="13" s="1"/>
  <c r="V291" i="13"/>
  <c r="CI291" i="13" s="1"/>
  <c r="U291" i="13"/>
  <c r="CH291" i="13" s="1"/>
  <c r="T291" i="13"/>
  <c r="CG291" i="13" s="1"/>
  <c r="S291" i="13"/>
  <c r="CF291" i="13" s="1"/>
  <c r="R291" i="13"/>
  <c r="CE291" i="13" s="1"/>
  <c r="Q291" i="13"/>
  <c r="CD291" i="13" s="1"/>
  <c r="P291" i="13"/>
  <c r="CC291" i="13" s="1"/>
  <c r="O291" i="13"/>
  <c r="CB291" i="13" s="1"/>
  <c r="N291" i="13"/>
  <c r="CA291" i="13" s="1"/>
  <c r="M291" i="13"/>
  <c r="BZ291" i="13" s="1"/>
  <c r="L291" i="13"/>
  <c r="BY291" i="13" s="1"/>
  <c r="K291" i="13"/>
  <c r="BX291" i="13" s="1"/>
  <c r="J291" i="13"/>
  <c r="BW291" i="13" s="1"/>
  <c r="I291" i="13"/>
  <c r="BV291" i="13" s="1"/>
  <c r="H291" i="13"/>
  <c r="BU291" i="13" s="1"/>
  <c r="G291" i="13"/>
  <c r="BT291" i="13" s="1"/>
  <c r="F291" i="13"/>
  <c r="BS291" i="13" s="1"/>
  <c r="E291" i="13"/>
  <c r="BR291" i="13" s="1"/>
  <c r="AB290" i="13"/>
  <c r="CO290" i="13" s="1"/>
  <c r="AA290" i="13"/>
  <c r="CN290" i="13" s="1"/>
  <c r="Z290" i="13"/>
  <c r="CM290" i="13" s="1"/>
  <c r="Y290" i="13"/>
  <c r="CL290" i="13" s="1"/>
  <c r="X290" i="13"/>
  <c r="CK290" i="13" s="1"/>
  <c r="W290" i="13"/>
  <c r="CJ290" i="13" s="1"/>
  <c r="V290" i="13"/>
  <c r="CI290" i="13" s="1"/>
  <c r="U290" i="13"/>
  <c r="CH290" i="13" s="1"/>
  <c r="T290" i="13"/>
  <c r="CG290" i="13" s="1"/>
  <c r="S290" i="13"/>
  <c r="CF290" i="13" s="1"/>
  <c r="R290" i="13"/>
  <c r="CE290" i="13" s="1"/>
  <c r="Q290" i="13"/>
  <c r="CD290" i="13" s="1"/>
  <c r="P290" i="13"/>
  <c r="CC290" i="13" s="1"/>
  <c r="O290" i="13"/>
  <c r="CB290" i="13" s="1"/>
  <c r="N290" i="13"/>
  <c r="CA290" i="13" s="1"/>
  <c r="M290" i="13"/>
  <c r="BZ290" i="13" s="1"/>
  <c r="L290" i="13"/>
  <c r="BY290" i="13" s="1"/>
  <c r="K290" i="13"/>
  <c r="BX290" i="13" s="1"/>
  <c r="J290" i="13"/>
  <c r="BW290" i="13" s="1"/>
  <c r="I290" i="13"/>
  <c r="BV290" i="13" s="1"/>
  <c r="H290" i="13"/>
  <c r="BU290" i="13" s="1"/>
  <c r="G290" i="13"/>
  <c r="BT290" i="13" s="1"/>
  <c r="F290" i="13"/>
  <c r="BS290" i="13" s="1"/>
  <c r="E290" i="13"/>
  <c r="BR290" i="13" s="1"/>
  <c r="AB289" i="13"/>
  <c r="CO289" i="13" s="1"/>
  <c r="AA289" i="13"/>
  <c r="CN289" i="13" s="1"/>
  <c r="Z289" i="13"/>
  <c r="CM289" i="13" s="1"/>
  <c r="Y289" i="13"/>
  <c r="CL289" i="13" s="1"/>
  <c r="X289" i="13"/>
  <c r="CK289" i="13" s="1"/>
  <c r="W289" i="13"/>
  <c r="CJ289" i="13" s="1"/>
  <c r="V289" i="13"/>
  <c r="CI289" i="13" s="1"/>
  <c r="U289" i="13"/>
  <c r="CH289" i="13" s="1"/>
  <c r="T289" i="13"/>
  <c r="CG289" i="13" s="1"/>
  <c r="S289" i="13"/>
  <c r="CF289" i="13" s="1"/>
  <c r="R289" i="13"/>
  <c r="CE289" i="13" s="1"/>
  <c r="Q289" i="13"/>
  <c r="CD289" i="13" s="1"/>
  <c r="P289" i="13"/>
  <c r="CC289" i="13" s="1"/>
  <c r="O289" i="13"/>
  <c r="CB289" i="13" s="1"/>
  <c r="N289" i="13"/>
  <c r="CA289" i="13" s="1"/>
  <c r="M289" i="13"/>
  <c r="BZ289" i="13" s="1"/>
  <c r="L289" i="13"/>
  <c r="BY289" i="13" s="1"/>
  <c r="K289" i="13"/>
  <c r="BX289" i="13" s="1"/>
  <c r="J289" i="13"/>
  <c r="BW289" i="13" s="1"/>
  <c r="I289" i="13"/>
  <c r="BV289" i="13" s="1"/>
  <c r="H289" i="13"/>
  <c r="BU289" i="13" s="1"/>
  <c r="G289" i="13"/>
  <c r="BT289" i="13" s="1"/>
  <c r="F289" i="13"/>
  <c r="BS289" i="13" s="1"/>
  <c r="E289" i="13"/>
  <c r="BR289" i="13" s="1"/>
  <c r="AB288" i="13"/>
  <c r="CO288" i="13" s="1"/>
  <c r="AA288" i="13"/>
  <c r="CN288" i="13" s="1"/>
  <c r="Z288" i="13"/>
  <c r="CM288" i="13" s="1"/>
  <c r="Y288" i="13"/>
  <c r="CL288" i="13" s="1"/>
  <c r="X288" i="13"/>
  <c r="CK288" i="13" s="1"/>
  <c r="W288" i="13"/>
  <c r="CJ288" i="13" s="1"/>
  <c r="V288" i="13"/>
  <c r="CI288" i="13" s="1"/>
  <c r="U288" i="13"/>
  <c r="CH288" i="13" s="1"/>
  <c r="T288" i="13"/>
  <c r="CG288" i="13" s="1"/>
  <c r="S288" i="13"/>
  <c r="CF288" i="13" s="1"/>
  <c r="R288" i="13"/>
  <c r="CE288" i="13" s="1"/>
  <c r="Q288" i="13"/>
  <c r="CD288" i="13" s="1"/>
  <c r="P288" i="13"/>
  <c r="CC288" i="13" s="1"/>
  <c r="O288" i="13"/>
  <c r="CB288" i="13" s="1"/>
  <c r="N288" i="13"/>
  <c r="CA288" i="13" s="1"/>
  <c r="M288" i="13"/>
  <c r="BZ288" i="13" s="1"/>
  <c r="L288" i="13"/>
  <c r="BY288" i="13" s="1"/>
  <c r="K288" i="13"/>
  <c r="BX288" i="13" s="1"/>
  <c r="J288" i="13"/>
  <c r="BW288" i="13" s="1"/>
  <c r="I288" i="13"/>
  <c r="BV288" i="13" s="1"/>
  <c r="H288" i="13"/>
  <c r="BU288" i="13" s="1"/>
  <c r="G288" i="13"/>
  <c r="BT288" i="13" s="1"/>
  <c r="F288" i="13"/>
  <c r="BS288" i="13" s="1"/>
  <c r="E288" i="13"/>
  <c r="BR288" i="13" s="1"/>
  <c r="AB287" i="13"/>
  <c r="CO287" i="13" s="1"/>
  <c r="AA287" i="13"/>
  <c r="CN287" i="13" s="1"/>
  <c r="Z287" i="13"/>
  <c r="CM287" i="13" s="1"/>
  <c r="Y287" i="13"/>
  <c r="CL287" i="13" s="1"/>
  <c r="X287" i="13"/>
  <c r="CK287" i="13" s="1"/>
  <c r="W287" i="13"/>
  <c r="CJ287" i="13" s="1"/>
  <c r="V287" i="13"/>
  <c r="CI287" i="13" s="1"/>
  <c r="U287" i="13"/>
  <c r="CH287" i="13" s="1"/>
  <c r="T287" i="13"/>
  <c r="CG287" i="13" s="1"/>
  <c r="S287" i="13"/>
  <c r="CF287" i="13" s="1"/>
  <c r="R287" i="13"/>
  <c r="CE287" i="13" s="1"/>
  <c r="Q287" i="13"/>
  <c r="CD287" i="13" s="1"/>
  <c r="P287" i="13"/>
  <c r="CC287" i="13" s="1"/>
  <c r="O287" i="13"/>
  <c r="CB287" i="13" s="1"/>
  <c r="N287" i="13"/>
  <c r="CA287" i="13" s="1"/>
  <c r="M287" i="13"/>
  <c r="BZ287" i="13" s="1"/>
  <c r="L287" i="13"/>
  <c r="BY287" i="13" s="1"/>
  <c r="K287" i="13"/>
  <c r="BX287" i="13" s="1"/>
  <c r="J287" i="13"/>
  <c r="BW287" i="13" s="1"/>
  <c r="I287" i="13"/>
  <c r="BV287" i="13" s="1"/>
  <c r="H287" i="13"/>
  <c r="BU287" i="13" s="1"/>
  <c r="G287" i="13"/>
  <c r="BT287" i="13" s="1"/>
  <c r="F287" i="13"/>
  <c r="BS287" i="13" s="1"/>
  <c r="E287" i="13"/>
  <c r="BR287" i="13" s="1"/>
  <c r="AB286" i="13"/>
  <c r="CO286" i="13" s="1"/>
  <c r="AA286" i="13"/>
  <c r="CN286" i="13" s="1"/>
  <c r="Z286" i="13"/>
  <c r="CM286" i="13" s="1"/>
  <c r="Y286" i="13"/>
  <c r="CL286" i="13" s="1"/>
  <c r="X286" i="13"/>
  <c r="CK286" i="13" s="1"/>
  <c r="W286" i="13"/>
  <c r="CJ286" i="13" s="1"/>
  <c r="V286" i="13"/>
  <c r="CI286" i="13" s="1"/>
  <c r="U286" i="13"/>
  <c r="CH286" i="13" s="1"/>
  <c r="T286" i="13"/>
  <c r="CG286" i="13" s="1"/>
  <c r="S286" i="13"/>
  <c r="CF286" i="13" s="1"/>
  <c r="R286" i="13"/>
  <c r="CE286" i="13" s="1"/>
  <c r="Q286" i="13"/>
  <c r="CD286" i="13" s="1"/>
  <c r="P286" i="13"/>
  <c r="CC286" i="13" s="1"/>
  <c r="O286" i="13"/>
  <c r="CB286" i="13" s="1"/>
  <c r="N286" i="13"/>
  <c r="CA286" i="13" s="1"/>
  <c r="M286" i="13"/>
  <c r="BZ286" i="13" s="1"/>
  <c r="L286" i="13"/>
  <c r="BY286" i="13" s="1"/>
  <c r="K286" i="13"/>
  <c r="BX286" i="13" s="1"/>
  <c r="J286" i="13"/>
  <c r="BW286" i="13" s="1"/>
  <c r="I286" i="13"/>
  <c r="BV286" i="13" s="1"/>
  <c r="H286" i="13"/>
  <c r="BU286" i="13" s="1"/>
  <c r="G286" i="13"/>
  <c r="BT286" i="13" s="1"/>
  <c r="F286" i="13"/>
  <c r="BS286" i="13" s="1"/>
  <c r="E286" i="13"/>
  <c r="BR286" i="13" s="1"/>
  <c r="AB285" i="13"/>
  <c r="CO285" i="13" s="1"/>
  <c r="AA285" i="13"/>
  <c r="CN285" i="13" s="1"/>
  <c r="Z285" i="13"/>
  <c r="CM285" i="13" s="1"/>
  <c r="Y285" i="13"/>
  <c r="CL285" i="13" s="1"/>
  <c r="X285" i="13"/>
  <c r="CK285" i="13" s="1"/>
  <c r="W285" i="13"/>
  <c r="CJ285" i="13" s="1"/>
  <c r="V285" i="13"/>
  <c r="CI285" i="13" s="1"/>
  <c r="U285" i="13"/>
  <c r="CH285" i="13" s="1"/>
  <c r="T285" i="13"/>
  <c r="CG285" i="13" s="1"/>
  <c r="S285" i="13"/>
  <c r="CF285" i="13" s="1"/>
  <c r="R285" i="13"/>
  <c r="CE285" i="13" s="1"/>
  <c r="Q285" i="13"/>
  <c r="CD285" i="13" s="1"/>
  <c r="P285" i="13"/>
  <c r="CC285" i="13" s="1"/>
  <c r="O285" i="13"/>
  <c r="CB285" i="13" s="1"/>
  <c r="N285" i="13"/>
  <c r="CA285" i="13" s="1"/>
  <c r="M285" i="13"/>
  <c r="BZ285" i="13" s="1"/>
  <c r="L285" i="13"/>
  <c r="BY285" i="13" s="1"/>
  <c r="K285" i="13"/>
  <c r="BX285" i="13" s="1"/>
  <c r="J285" i="13"/>
  <c r="BW285" i="13" s="1"/>
  <c r="I285" i="13"/>
  <c r="BV285" i="13" s="1"/>
  <c r="H285" i="13"/>
  <c r="BU285" i="13" s="1"/>
  <c r="G285" i="13"/>
  <c r="BT285" i="13" s="1"/>
  <c r="F285" i="13"/>
  <c r="BS285" i="13" s="1"/>
  <c r="E285" i="13"/>
  <c r="BR285" i="13" s="1"/>
  <c r="AB284" i="13"/>
  <c r="CO284" i="13" s="1"/>
  <c r="AA284" i="13"/>
  <c r="CN284" i="13" s="1"/>
  <c r="Z284" i="13"/>
  <c r="CM284" i="13" s="1"/>
  <c r="Y284" i="13"/>
  <c r="CL284" i="13" s="1"/>
  <c r="X284" i="13"/>
  <c r="CK284" i="13" s="1"/>
  <c r="W284" i="13"/>
  <c r="CJ284" i="13" s="1"/>
  <c r="V284" i="13"/>
  <c r="CI284" i="13" s="1"/>
  <c r="U284" i="13"/>
  <c r="CH284" i="13" s="1"/>
  <c r="T284" i="13"/>
  <c r="CG284" i="13" s="1"/>
  <c r="S284" i="13"/>
  <c r="CF284" i="13" s="1"/>
  <c r="R284" i="13"/>
  <c r="CE284" i="13" s="1"/>
  <c r="Q284" i="13"/>
  <c r="CD284" i="13" s="1"/>
  <c r="P284" i="13"/>
  <c r="CC284" i="13" s="1"/>
  <c r="O284" i="13"/>
  <c r="CB284" i="13" s="1"/>
  <c r="N284" i="13"/>
  <c r="CA284" i="13" s="1"/>
  <c r="M284" i="13"/>
  <c r="BZ284" i="13" s="1"/>
  <c r="L284" i="13"/>
  <c r="BY284" i="13" s="1"/>
  <c r="K284" i="13"/>
  <c r="BX284" i="13" s="1"/>
  <c r="J284" i="13"/>
  <c r="BW284" i="13" s="1"/>
  <c r="I284" i="13"/>
  <c r="BV284" i="13" s="1"/>
  <c r="H284" i="13"/>
  <c r="BU284" i="13" s="1"/>
  <c r="G284" i="13"/>
  <c r="BT284" i="13" s="1"/>
  <c r="F284" i="13"/>
  <c r="BS284" i="13" s="1"/>
  <c r="E284" i="13"/>
  <c r="BR284" i="13" s="1"/>
  <c r="AB283" i="13"/>
  <c r="CO283" i="13" s="1"/>
  <c r="AA283" i="13"/>
  <c r="CN283" i="13" s="1"/>
  <c r="Z283" i="13"/>
  <c r="CM283" i="13" s="1"/>
  <c r="Y283" i="13"/>
  <c r="CL283" i="13" s="1"/>
  <c r="X283" i="13"/>
  <c r="CK283" i="13" s="1"/>
  <c r="W283" i="13"/>
  <c r="CJ283" i="13" s="1"/>
  <c r="V283" i="13"/>
  <c r="CI283" i="13" s="1"/>
  <c r="U283" i="13"/>
  <c r="CH283" i="13" s="1"/>
  <c r="T283" i="13"/>
  <c r="CG283" i="13" s="1"/>
  <c r="S283" i="13"/>
  <c r="CF283" i="13" s="1"/>
  <c r="R283" i="13"/>
  <c r="CE283" i="13" s="1"/>
  <c r="Q283" i="13"/>
  <c r="CD283" i="13" s="1"/>
  <c r="P283" i="13"/>
  <c r="CC283" i="13" s="1"/>
  <c r="O283" i="13"/>
  <c r="CB283" i="13" s="1"/>
  <c r="N283" i="13"/>
  <c r="CA283" i="13" s="1"/>
  <c r="M283" i="13"/>
  <c r="BZ283" i="13" s="1"/>
  <c r="L283" i="13"/>
  <c r="BY283" i="13" s="1"/>
  <c r="K283" i="13"/>
  <c r="BX283" i="13" s="1"/>
  <c r="J283" i="13"/>
  <c r="BW283" i="13" s="1"/>
  <c r="I283" i="13"/>
  <c r="BV283" i="13" s="1"/>
  <c r="H283" i="13"/>
  <c r="BU283" i="13" s="1"/>
  <c r="G283" i="13"/>
  <c r="BT283" i="13" s="1"/>
  <c r="F283" i="13"/>
  <c r="BS283" i="13" s="1"/>
  <c r="E283" i="13"/>
  <c r="BR283" i="13" s="1"/>
  <c r="AB282" i="13"/>
  <c r="CO282" i="13" s="1"/>
  <c r="AA282" i="13"/>
  <c r="CN282" i="13" s="1"/>
  <c r="Z282" i="13"/>
  <c r="CM282" i="13" s="1"/>
  <c r="Y282" i="13"/>
  <c r="CL282" i="13" s="1"/>
  <c r="X282" i="13"/>
  <c r="CK282" i="13" s="1"/>
  <c r="W282" i="13"/>
  <c r="CJ282" i="13" s="1"/>
  <c r="V282" i="13"/>
  <c r="CI282" i="13" s="1"/>
  <c r="U282" i="13"/>
  <c r="CH282" i="13" s="1"/>
  <c r="T282" i="13"/>
  <c r="CG282" i="13" s="1"/>
  <c r="S282" i="13"/>
  <c r="CF282" i="13" s="1"/>
  <c r="R282" i="13"/>
  <c r="CE282" i="13" s="1"/>
  <c r="Q282" i="13"/>
  <c r="CD282" i="13" s="1"/>
  <c r="P282" i="13"/>
  <c r="CC282" i="13" s="1"/>
  <c r="O282" i="13"/>
  <c r="CB282" i="13" s="1"/>
  <c r="N282" i="13"/>
  <c r="CA282" i="13" s="1"/>
  <c r="M282" i="13"/>
  <c r="BZ282" i="13" s="1"/>
  <c r="L282" i="13"/>
  <c r="BY282" i="13" s="1"/>
  <c r="K282" i="13"/>
  <c r="BX282" i="13" s="1"/>
  <c r="J282" i="13"/>
  <c r="BW282" i="13" s="1"/>
  <c r="I282" i="13"/>
  <c r="BV282" i="13" s="1"/>
  <c r="H282" i="13"/>
  <c r="BU282" i="13" s="1"/>
  <c r="G282" i="13"/>
  <c r="BT282" i="13" s="1"/>
  <c r="F282" i="13"/>
  <c r="BS282" i="13" s="1"/>
  <c r="E282" i="13"/>
  <c r="BR282" i="13" s="1"/>
  <c r="AB281" i="13"/>
  <c r="CO281" i="13" s="1"/>
  <c r="AA281" i="13"/>
  <c r="CN281" i="13" s="1"/>
  <c r="Z281" i="13"/>
  <c r="CM281" i="13" s="1"/>
  <c r="Y281" i="13"/>
  <c r="CL281" i="13" s="1"/>
  <c r="X281" i="13"/>
  <c r="CK281" i="13" s="1"/>
  <c r="W281" i="13"/>
  <c r="CJ281" i="13" s="1"/>
  <c r="V281" i="13"/>
  <c r="CI281" i="13" s="1"/>
  <c r="U281" i="13"/>
  <c r="CH281" i="13" s="1"/>
  <c r="T281" i="13"/>
  <c r="CG281" i="13" s="1"/>
  <c r="S281" i="13"/>
  <c r="CF281" i="13" s="1"/>
  <c r="R281" i="13"/>
  <c r="CE281" i="13" s="1"/>
  <c r="Q281" i="13"/>
  <c r="CD281" i="13" s="1"/>
  <c r="P281" i="13"/>
  <c r="CC281" i="13" s="1"/>
  <c r="O281" i="13"/>
  <c r="CB281" i="13" s="1"/>
  <c r="N281" i="13"/>
  <c r="CA281" i="13" s="1"/>
  <c r="M281" i="13"/>
  <c r="BZ281" i="13" s="1"/>
  <c r="L281" i="13"/>
  <c r="BY281" i="13" s="1"/>
  <c r="K281" i="13"/>
  <c r="BX281" i="13" s="1"/>
  <c r="J281" i="13"/>
  <c r="BW281" i="13" s="1"/>
  <c r="I281" i="13"/>
  <c r="BV281" i="13" s="1"/>
  <c r="H281" i="13"/>
  <c r="BU281" i="13" s="1"/>
  <c r="G281" i="13"/>
  <c r="BT281" i="13" s="1"/>
  <c r="F281" i="13"/>
  <c r="BS281" i="13" s="1"/>
  <c r="E281" i="13"/>
  <c r="BR281" i="13" s="1"/>
  <c r="AB280" i="13"/>
  <c r="CO280" i="13" s="1"/>
  <c r="AA280" i="13"/>
  <c r="CN280" i="13" s="1"/>
  <c r="Z280" i="13"/>
  <c r="CM280" i="13" s="1"/>
  <c r="Y280" i="13"/>
  <c r="CL280" i="13" s="1"/>
  <c r="X280" i="13"/>
  <c r="CK280" i="13" s="1"/>
  <c r="W280" i="13"/>
  <c r="CJ280" i="13" s="1"/>
  <c r="V280" i="13"/>
  <c r="CI280" i="13" s="1"/>
  <c r="U280" i="13"/>
  <c r="CH280" i="13" s="1"/>
  <c r="T280" i="13"/>
  <c r="CG280" i="13" s="1"/>
  <c r="S280" i="13"/>
  <c r="CF280" i="13" s="1"/>
  <c r="R280" i="13"/>
  <c r="CE280" i="13" s="1"/>
  <c r="Q280" i="13"/>
  <c r="CD280" i="13" s="1"/>
  <c r="P280" i="13"/>
  <c r="CC280" i="13" s="1"/>
  <c r="O280" i="13"/>
  <c r="CB280" i="13" s="1"/>
  <c r="N280" i="13"/>
  <c r="CA280" i="13" s="1"/>
  <c r="M280" i="13"/>
  <c r="BZ280" i="13" s="1"/>
  <c r="L280" i="13"/>
  <c r="BY280" i="13" s="1"/>
  <c r="K280" i="13"/>
  <c r="BX280" i="13" s="1"/>
  <c r="J280" i="13"/>
  <c r="BW280" i="13" s="1"/>
  <c r="I280" i="13"/>
  <c r="BV280" i="13" s="1"/>
  <c r="H280" i="13"/>
  <c r="BU280" i="13" s="1"/>
  <c r="G280" i="13"/>
  <c r="BT280" i="13" s="1"/>
  <c r="F280" i="13"/>
  <c r="BS280" i="13" s="1"/>
  <c r="E280" i="13"/>
  <c r="BR280" i="13" s="1"/>
  <c r="AB279" i="13"/>
  <c r="CO279" i="13" s="1"/>
  <c r="AA279" i="13"/>
  <c r="CN279" i="13" s="1"/>
  <c r="Z279" i="13"/>
  <c r="CM279" i="13" s="1"/>
  <c r="Y279" i="13"/>
  <c r="CL279" i="13" s="1"/>
  <c r="X279" i="13"/>
  <c r="CK279" i="13" s="1"/>
  <c r="W279" i="13"/>
  <c r="CJ279" i="13" s="1"/>
  <c r="V279" i="13"/>
  <c r="CI279" i="13" s="1"/>
  <c r="U279" i="13"/>
  <c r="CH279" i="13" s="1"/>
  <c r="T279" i="13"/>
  <c r="CG279" i="13" s="1"/>
  <c r="S279" i="13"/>
  <c r="CF279" i="13" s="1"/>
  <c r="R279" i="13"/>
  <c r="CE279" i="13" s="1"/>
  <c r="Q279" i="13"/>
  <c r="CD279" i="13" s="1"/>
  <c r="P279" i="13"/>
  <c r="CC279" i="13" s="1"/>
  <c r="O279" i="13"/>
  <c r="CB279" i="13" s="1"/>
  <c r="N279" i="13"/>
  <c r="CA279" i="13" s="1"/>
  <c r="M279" i="13"/>
  <c r="BZ279" i="13" s="1"/>
  <c r="L279" i="13"/>
  <c r="BY279" i="13" s="1"/>
  <c r="K279" i="13"/>
  <c r="BX279" i="13" s="1"/>
  <c r="J279" i="13"/>
  <c r="BW279" i="13" s="1"/>
  <c r="I279" i="13"/>
  <c r="BV279" i="13" s="1"/>
  <c r="H279" i="13"/>
  <c r="BU279" i="13" s="1"/>
  <c r="G279" i="13"/>
  <c r="BT279" i="13" s="1"/>
  <c r="F279" i="13"/>
  <c r="BS279" i="13" s="1"/>
  <c r="E279" i="13"/>
  <c r="BR279" i="13" s="1"/>
  <c r="AB278" i="13"/>
  <c r="CO278" i="13" s="1"/>
  <c r="AA278" i="13"/>
  <c r="CN278" i="13" s="1"/>
  <c r="Z278" i="13"/>
  <c r="CM278" i="13" s="1"/>
  <c r="Y278" i="13"/>
  <c r="CL278" i="13" s="1"/>
  <c r="X278" i="13"/>
  <c r="CK278" i="13" s="1"/>
  <c r="W278" i="13"/>
  <c r="CJ278" i="13" s="1"/>
  <c r="V278" i="13"/>
  <c r="CI278" i="13" s="1"/>
  <c r="U278" i="13"/>
  <c r="CH278" i="13" s="1"/>
  <c r="T278" i="13"/>
  <c r="CG278" i="13" s="1"/>
  <c r="S278" i="13"/>
  <c r="CF278" i="13" s="1"/>
  <c r="R278" i="13"/>
  <c r="CE278" i="13" s="1"/>
  <c r="Q278" i="13"/>
  <c r="CD278" i="13" s="1"/>
  <c r="P278" i="13"/>
  <c r="CC278" i="13" s="1"/>
  <c r="O278" i="13"/>
  <c r="CB278" i="13" s="1"/>
  <c r="N278" i="13"/>
  <c r="CA278" i="13" s="1"/>
  <c r="M278" i="13"/>
  <c r="BZ278" i="13" s="1"/>
  <c r="L278" i="13"/>
  <c r="BY278" i="13" s="1"/>
  <c r="K278" i="13"/>
  <c r="BX278" i="13" s="1"/>
  <c r="J278" i="13"/>
  <c r="BW278" i="13" s="1"/>
  <c r="I278" i="13"/>
  <c r="BV278" i="13" s="1"/>
  <c r="H278" i="13"/>
  <c r="BU278" i="13" s="1"/>
  <c r="G278" i="13"/>
  <c r="BT278" i="13" s="1"/>
  <c r="F278" i="13"/>
  <c r="BS278" i="13" s="1"/>
  <c r="E278" i="13"/>
  <c r="BR278" i="13" s="1"/>
  <c r="AB277" i="13"/>
  <c r="CO277" i="13" s="1"/>
  <c r="AA277" i="13"/>
  <c r="CN277" i="13" s="1"/>
  <c r="Z277" i="13"/>
  <c r="CM277" i="13" s="1"/>
  <c r="Y277" i="13"/>
  <c r="CL277" i="13" s="1"/>
  <c r="X277" i="13"/>
  <c r="CK277" i="13" s="1"/>
  <c r="W277" i="13"/>
  <c r="CJ277" i="13" s="1"/>
  <c r="V277" i="13"/>
  <c r="CI277" i="13" s="1"/>
  <c r="U277" i="13"/>
  <c r="CH277" i="13" s="1"/>
  <c r="T277" i="13"/>
  <c r="CG277" i="13" s="1"/>
  <c r="S277" i="13"/>
  <c r="CF277" i="13" s="1"/>
  <c r="R277" i="13"/>
  <c r="CE277" i="13" s="1"/>
  <c r="Q277" i="13"/>
  <c r="CD277" i="13" s="1"/>
  <c r="P277" i="13"/>
  <c r="CC277" i="13" s="1"/>
  <c r="O277" i="13"/>
  <c r="CB277" i="13" s="1"/>
  <c r="N277" i="13"/>
  <c r="CA277" i="13" s="1"/>
  <c r="M277" i="13"/>
  <c r="BZ277" i="13" s="1"/>
  <c r="L277" i="13"/>
  <c r="BY277" i="13" s="1"/>
  <c r="K277" i="13"/>
  <c r="BX277" i="13" s="1"/>
  <c r="J277" i="13"/>
  <c r="BW277" i="13" s="1"/>
  <c r="I277" i="13"/>
  <c r="BV277" i="13" s="1"/>
  <c r="H277" i="13"/>
  <c r="BU277" i="13" s="1"/>
  <c r="G277" i="13"/>
  <c r="BT277" i="13" s="1"/>
  <c r="F277" i="13"/>
  <c r="BS277" i="13" s="1"/>
  <c r="E277" i="13"/>
  <c r="BR277" i="13" s="1"/>
  <c r="AB276" i="13"/>
  <c r="CO276" i="13" s="1"/>
  <c r="AA276" i="13"/>
  <c r="CN276" i="13" s="1"/>
  <c r="Z276" i="13"/>
  <c r="CM276" i="13" s="1"/>
  <c r="Y276" i="13"/>
  <c r="CL276" i="13" s="1"/>
  <c r="X276" i="13"/>
  <c r="CK276" i="13" s="1"/>
  <c r="W276" i="13"/>
  <c r="CJ276" i="13" s="1"/>
  <c r="V276" i="13"/>
  <c r="CI276" i="13" s="1"/>
  <c r="U276" i="13"/>
  <c r="CH276" i="13" s="1"/>
  <c r="T276" i="13"/>
  <c r="CG276" i="13" s="1"/>
  <c r="S276" i="13"/>
  <c r="CF276" i="13" s="1"/>
  <c r="R276" i="13"/>
  <c r="CE276" i="13" s="1"/>
  <c r="Q276" i="13"/>
  <c r="CD276" i="13" s="1"/>
  <c r="P276" i="13"/>
  <c r="CC276" i="13" s="1"/>
  <c r="O276" i="13"/>
  <c r="CB276" i="13" s="1"/>
  <c r="N276" i="13"/>
  <c r="CA276" i="13" s="1"/>
  <c r="M276" i="13"/>
  <c r="BZ276" i="13" s="1"/>
  <c r="L276" i="13"/>
  <c r="BY276" i="13" s="1"/>
  <c r="K276" i="13"/>
  <c r="BX276" i="13" s="1"/>
  <c r="J276" i="13"/>
  <c r="BW276" i="13" s="1"/>
  <c r="I276" i="13"/>
  <c r="BV276" i="13" s="1"/>
  <c r="H276" i="13"/>
  <c r="BU276" i="13" s="1"/>
  <c r="G276" i="13"/>
  <c r="BT276" i="13" s="1"/>
  <c r="F276" i="13"/>
  <c r="BS276" i="13" s="1"/>
  <c r="E276" i="13"/>
  <c r="BR276" i="13" s="1"/>
  <c r="AB275" i="13"/>
  <c r="CO275" i="13" s="1"/>
  <c r="AA275" i="13"/>
  <c r="CN275" i="13" s="1"/>
  <c r="Z275" i="13"/>
  <c r="CM275" i="13" s="1"/>
  <c r="Y275" i="13"/>
  <c r="CL275" i="13" s="1"/>
  <c r="X275" i="13"/>
  <c r="CK275" i="13" s="1"/>
  <c r="W275" i="13"/>
  <c r="CJ275" i="13" s="1"/>
  <c r="V275" i="13"/>
  <c r="CI275" i="13" s="1"/>
  <c r="U275" i="13"/>
  <c r="CH275" i="13" s="1"/>
  <c r="T275" i="13"/>
  <c r="CG275" i="13" s="1"/>
  <c r="S275" i="13"/>
  <c r="CF275" i="13" s="1"/>
  <c r="R275" i="13"/>
  <c r="CE275" i="13" s="1"/>
  <c r="Q275" i="13"/>
  <c r="CD275" i="13" s="1"/>
  <c r="P275" i="13"/>
  <c r="CC275" i="13" s="1"/>
  <c r="O275" i="13"/>
  <c r="CB275" i="13" s="1"/>
  <c r="N275" i="13"/>
  <c r="CA275" i="13" s="1"/>
  <c r="M275" i="13"/>
  <c r="BZ275" i="13" s="1"/>
  <c r="L275" i="13"/>
  <c r="BY275" i="13" s="1"/>
  <c r="K275" i="13"/>
  <c r="BX275" i="13" s="1"/>
  <c r="J275" i="13"/>
  <c r="BW275" i="13" s="1"/>
  <c r="I275" i="13"/>
  <c r="BV275" i="13" s="1"/>
  <c r="H275" i="13"/>
  <c r="BU275" i="13" s="1"/>
  <c r="G275" i="13"/>
  <c r="BT275" i="13" s="1"/>
  <c r="F275" i="13"/>
  <c r="BS275" i="13" s="1"/>
  <c r="E275" i="13"/>
  <c r="BR275" i="13" s="1"/>
  <c r="AB274" i="13"/>
  <c r="CO274" i="13" s="1"/>
  <c r="AA274" i="13"/>
  <c r="CN274" i="13" s="1"/>
  <c r="Z274" i="13"/>
  <c r="CM274" i="13" s="1"/>
  <c r="Y274" i="13"/>
  <c r="CL274" i="13" s="1"/>
  <c r="X274" i="13"/>
  <c r="CK274" i="13" s="1"/>
  <c r="W274" i="13"/>
  <c r="CJ274" i="13" s="1"/>
  <c r="V274" i="13"/>
  <c r="CI274" i="13" s="1"/>
  <c r="U274" i="13"/>
  <c r="CH274" i="13" s="1"/>
  <c r="T274" i="13"/>
  <c r="CG274" i="13" s="1"/>
  <c r="S274" i="13"/>
  <c r="CF274" i="13" s="1"/>
  <c r="R274" i="13"/>
  <c r="CE274" i="13" s="1"/>
  <c r="Q274" i="13"/>
  <c r="CD274" i="13" s="1"/>
  <c r="P274" i="13"/>
  <c r="CC274" i="13" s="1"/>
  <c r="O274" i="13"/>
  <c r="CB274" i="13" s="1"/>
  <c r="N274" i="13"/>
  <c r="CA274" i="13" s="1"/>
  <c r="M274" i="13"/>
  <c r="BZ274" i="13" s="1"/>
  <c r="L274" i="13"/>
  <c r="BY274" i="13" s="1"/>
  <c r="K274" i="13"/>
  <c r="BX274" i="13" s="1"/>
  <c r="J274" i="13"/>
  <c r="BW274" i="13" s="1"/>
  <c r="I274" i="13"/>
  <c r="BV274" i="13" s="1"/>
  <c r="H274" i="13"/>
  <c r="BU274" i="13" s="1"/>
  <c r="G274" i="13"/>
  <c r="BT274" i="13" s="1"/>
  <c r="F274" i="13"/>
  <c r="BS274" i="13" s="1"/>
  <c r="E274" i="13"/>
  <c r="BR274" i="13" s="1"/>
  <c r="AB273" i="13"/>
  <c r="CO273" i="13" s="1"/>
  <c r="AA273" i="13"/>
  <c r="CN273" i="13" s="1"/>
  <c r="Z273" i="13"/>
  <c r="CM273" i="13" s="1"/>
  <c r="Y273" i="13"/>
  <c r="CL273" i="13" s="1"/>
  <c r="X273" i="13"/>
  <c r="CK273" i="13" s="1"/>
  <c r="W273" i="13"/>
  <c r="CJ273" i="13" s="1"/>
  <c r="V273" i="13"/>
  <c r="CI273" i="13" s="1"/>
  <c r="U273" i="13"/>
  <c r="CH273" i="13" s="1"/>
  <c r="T273" i="13"/>
  <c r="CG273" i="13" s="1"/>
  <c r="S273" i="13"/>
  <c r="CF273" i="13" s="1"/>
  <c r="R273" i="13"/>
  <c r="CE273" i="13" s="1"/>
  <c r="Q273" i="13"/>
  <c r="CD273" i="13" s="1"/>
  <c r="P273" i="13"/>
  <c r="CC273" i="13" s="1"/>
  <c r="O273" i="13"/>
  <c r="CB273" i="13" s="1"/>
  <c r="N273" i="13"/>
  <c r="CA273" i="13" s="1"/>
  <c r="M273" i="13"/>
  <c r="BZ273" i="13" s="1"/>
  <c r="L273" i="13"/>
  <c r="BY273" i="13" s="1"/>
  <c r="K273" i="13"/>
  <c r="BX273" i="13" s="1"/>
  <c r="J273" i="13"/>
  <c r="BW273" i="13" s="1"/>
  <c r="I273" i="13"/>
  <c r="BV273" i="13" s="1"/>
  <c r="H273" i="13"/>
  <c r="BU273" i="13" s="1"/>
  <c r="G273" i="13"/>
  <c r="BT273" i="13" s="1"/>
  <c r="F273" i="13"/>
  <c r="BS273" i="13" s="1"/>
  <c r="E273" i="13"/>
  <c r="BR273" i="13" s="1"/>
  <c r="AB272" i="13"/>
  <c r="CO272" i="13" s="1"/>
  <c r="AA272" i="13"/>
  <c r="CN272" i="13" s="1"/>
  <c r="Z272" i="13"/>
  <c r="CM272" i="13" s="1"/>
  <c r="Y272" i="13"/>
  <c r="CL272" i="13" s="1"/>
  <c r="X272" i="13"/>
  <c r="CK272" i="13" s="1"/>
  <c r="W272" i="13"/>
  <c r="CJ272" i="13" s="1"/>
  <c r="V272" i="13"/>
  <c r="CI272" i="13" s="1"/>
  <c r="U272" i="13"/>
  <c r="CH272" i="13" s="1"/>
  <c r="T272" i="13"/>
  <c r="CG272" i="13" s="1"/>
  <c r="S272" i="13"/>
  <c r="CF272" i="13" s="1"/>
  <c r="R272" i="13"/>
  <c r="CE272" i="13" s="1"/>
  <c r="Q272" i="13"/>
  <c r="CD272" i="13" s="1"/>
  <c r="P272" i="13"/>
  <c r="CC272" i="13" s="1"/>
  <c r="O272" i="13"/>
  <c r="CB272" i="13" s="1"/>
  <c r="N272" i="13"/>
  <c r="CA272" i="13" s="1"/>
  <c r="M272" i="13"/>
  <c r="BZ272" i="13" s="1"/>
  <c r="L272" i="13"/>
  <c r="BY272" i="13" s="1"/>
  <c r="K272" i="13"/>
  <c r="BX272" i="13" s="1"/>
  <c r="J272" i="13"/>
  <c r="BW272" i="13" s="1"/>
  <c r="I272" i="13"/>
  <c r="BV272" i="13" s="1"/>
  <c r="H272" i="13"/>
  <c r="BU272" i="13" s="1"/>
  <c r="G272" i="13"/>
  <c r="BT272" i="13" s="1"/>
  <c r="F272" i="13"/>
  <c r="BS272" i="13" s="1"/>
  <c r="E272" i="13"/>
  <c r="BR272" i="13" s="1"/>
  <c r="AB271" i="13"/>
  <c r="CO271" i="13" s="1"/>
  <c r="AA271" i="13"/>
  <c r="CN271" i="13" s="1"/>
  <c r="Z271" i="13"/>
  <c r="CM271" i="13" s="1"/>
  <c r="Y271" i="13"/>
  <c r="CL271" i="13" s="1"/>
  <c r="X271" i="13"/>
  <c r="CK271" i="13" s="1"/>
  <c r="W271" i="13"/>
  <c r="CJ271" i="13" s="1"/>
  <c r="V271" i="13"/>
  <c r="CI271" i="13" s="1"/>
  <c r="U271" i="13"/>
  <c r="CH271" i="13" s="1"/>
  <c r="T271" i="13"/>
  <c r="CG271" i="13" s="1"/>
  <c r="S271" i="13"/>
  <c r="CF271" i="13" s="1"/>
  <c r="R271" i="13"/>
  <c r="CE271" i="13" s="1"/>
  <c r="Q271" i="13"/>
  <c r="CD271" i="13" s="1"/>
  <c r="P271" i="13"/>
  <c r="CC271" i="13" s="1"/>
  <c r="O271" i="13"/>
  <c r="CB271" i="13" s="1"/>
  <c r="N271" i="13"/>
  <c r="CA271" i="13" s="1"/>
  <c r="M271" i="13"/>
  <c r="BZ271" i="13" s="1"/>
  <c r="L271" i="13"/>
  <c r="BY271" i="13" s="1"/>
  <c r="K271" i="13"/>
  <c r="BX271" i="13" s="1"/>
  <c r="J271" i="13"/>
  <c r="BW271" i="13" s="1"/>
  <c r="I271" i="13"/>
  <c r="BV271" i="13" s="1"/>
  <c r="H271" i="13"/>
  <c r="BU271" i="13" s="1"/>
  <c r="G271" i="13"/>
  <c r="BT271" i="13" s="1"/>
  <c r="F271" i="13"/>
  <c r="BS271" i="13" s="1"/>
  <c r="E271" i="13"/>
  <c r="BR271" i="13" s="1"/>
  <c r="AB270" i="13"/>
  <c r="CO270" i="13" s="1"/>
  <c r="AA270" i="13"/>
  <c r="CN270" i="13" s="1"/>
  <c r="Z270" i="13"/>
  <c r="CM270" i="13" s="1"/>
  <c r="Y270" i="13"/>
  <c r="CL270" i="13" s="1"/>
  <c r="X270" i="13"/>
  <c r="CK270" i="13" s="1"/>
  <c r="W270" i="13"/>
  <c r="CJ270" i="13" s="1"/>
  <c r="V270" i="13"/>
  <c r="CI270" i="13" s="1"/>
  <c r="U270" i="13"/>
  <c r="CH270" i="13" s="1"/>
  <c r="T270" i="13"/>
  <c r="CG270" i="13" s="1"/>
  <c r="S270" i="13"/>
  <c r="CF270" i="13" s="1"/>
  <c r="R270" i="13"/>
  <c r="CE270" i="13" s="1"/>
  <c r="Q270" i="13"/>
  <c r="CD270" i="13" s="1"/>
  <c r="P270" i="13"/>
  <c r="CC270" i="13" s="1"/>
  <c r="O270" i="13"/>
  <c r="CB270" i="13" s="1"/>
  <c r="N270" i="13"/>
  <c r="CA270" i="13" s="1"/>
  <c r="M270" i="13"/>
  <c r="BZ270" i="13" s="1"/>
  <c r="L270" i="13"/>
  <c r="BY270" i="13" s="1"/>
  <c r="K270" i="13"/>
  <c r="BX270" i="13" s="1"/>
  <c r="J270" i="13"/>
  <c r="BW270" i="13" s="1"/>
  <c r="I270" i="13"/>
  <c r="BV270" i="13" s="1"/>
  <c r="H270" i="13"/>
  <c r="BU270" i="13" s="1"/>
  <c r="G270" i="13"/>
  <c r="BT270" i="13" s="1"/>
  <c r="F270" i="13"/>
  <c r="BS270" i="13" s="1"/>
  <c r="E270" i="13"/>
  <c r="BR270" i="13" s="1"/>
  <c r="AB269" i="13"/>
  <c r="CO269" i="13" s="1"/>
  <c r="AA269" i="13"/>
  <c r="CN269" i="13" s="1"/>
  <c r="Z269" i="13"/>
  <c r="CM269" i="13" s="1"/>
  <c r="Y269" i="13"/>
  <c r="CL269" i="13" s="1"/>
  <c r="X269" i="13"/>
  <c r="CK269" i="13" s="1"/>
  <c r="W269" i="13"/>
  <c r="CJ269" i="13" s="1"/>
  <c r="V269" i="13"/>
  <c r="CI269" i="13" s="1"/>
  <c r="U269" i="13"/>
  <c r="CH269" i="13" s="1"/>
  <c r="T269" i="13"/>
  <c r="CG269" i="13" s="1"/>
  <c r="S269" i="13"/>
  <c r="CF269" i="13" s="1"/>
  <c r="R269" i="13"/>
  <c r="CE269" i="13" s="1"/>
  <c r="Q269" i="13"/>
  <c r="CD269" i="13" s="1"/>
  <c r="P269" i="13"/>
  <c r="CC269" i="13" s="1"/>
  <c r="O269" i="13"/>
  <c r="CB269" i="13" s="1"/>
  <c r="N269" i="13"/>
  <c r="CA269" i="13" s="1"/>
  <c r="M269" i="13"/>
  <c r="BZ269" i="13" s="1"/>
  <c r="L269" i="13"/>
  <c r="BY269" i="13" s="1"/>
  <c r="K269" i="13"/>
  <c r="BX269" i="13" s="1"/>
  <c r="J269" i="13"/>
  <c r="BW269" i="13" s="1"/>
  <c r="I269" i="13"/>
  <c r="BV269" i="13" s="1"/>
  <c r="H269" i="13"/>
  <c r="BU269" i="13" s="1"/>
  <c r="G269" i="13"/>
  <c r="BT269" i="13" s="1"/>
  <c r="F269" i="13"/>
  <c r="BS269" i="13" s="1"/>
  <c r="E269" i="13"/>
  <c r="BR269" i="13" s="1"/>
  <c r="AB268" i="13"/>
  <c r="CO268" i="13" s="1"/>
  <c r="AA268" i="13"/>
  <c r="CN268" i="13" s="1"/>
  <c r="Z268" i="13"/>
  <c r="CM268" i="13" s="1"/>
  <c r="Y268" i="13"/>
  <c r="CL268" i="13" s="1"/>
  <c r="X268" i="13"/>
  <c r="CK268" i="13" s="1"/>
  <c r="W268" i="13"/>
  <c r="CJ268" i="13" s="1"/>
  <c r="V268" i="13"/>
  <c r="CI268" i="13" s="1"/>
  <c r="U268" i="13"/>
  <c r="CH268" i="13" s="1"/>
  <c r="T268" i="13"/>
  <c r="CG268" i="13" s="1"/>
  <c r="S268" i="13"/>
  <c r="CF268" i="13" s="1"/>
  <c r="R268" i="13"/>
  <c r="CE268" i="13" s="1"/>
  <c r="Q268" i="13"/>
  <c r="CD268" i="13" s="1"/>
  <c r="P268" i="13"/>
  <c r="CC268" i="13" s="1"/>
  <c r="O268" i="13"/>
  <c r="CB268" i="13" s="1"/>
  <c r="N268" i="13"/>
  <c r="CA268" i="13" s="1"/>
  <c r="M268" i="13"/>
  <c r="BZ268" i="13" s="1"/>
  <c r="L268" i="13"/>
  <c r="BY268" i="13" s="1"/>
  <c r="K268" i="13"/>
  <c r="BX268" i="13" s="1"/>
  <c r="J268" i="13"/>
  <c r="BW268" i="13" s="1"/>
  <c r="I268" i="13"/>
  <c r="BV268" i="13" s="1"/>
  <c r="H268" i="13"/>
  <c r="BU268" i="13" s="1"/>
  <c r="G268" i="13"/>
  <c r="BT268" i="13" s="1"/>
  <c r="F268" i="13"/>
  <c r="BS268" i="13" s="1"/>
  <c r="E268" i="13"/>
  <c r="BR268" i="13" s="1"/>
  <c r="AB267" i="13"/>
  <c r="CO267" i="13" s="1"/>
  <c r="AA267" i="13"/>
  <c r="CN267" i="13" s="1"/>
  <c r="Z267" i="13"/>
  <c r="CM267" i="13" s="1"/>
  <c r="Y267" i="13"/>
  <c r="CL267" i="13" s="1"/>
  <c r="X267" i="13"/>
  <c r="CK267" i="13" s="1"/>
  <c r="W267" i="13"/>
  <c r="CJ267" i="13" s="1"/>
  <c r="V267" i="13"/>
  <c r="CI267" i="13" s="1"/>
  <c r="U267" i="13"/>
  <c r="CH267" i="13" s="1"/>
  <c r="T267" i="13"/>
  <c r="CG267" i="13" s="1"/>
  <c r="S267" i="13"/>
  <c r="CF267" i="13" s="1"/>
  <c r="R267" i="13"/>
  <c r="CE267" i="13" s="1"/>
  <c r="Q267" i="13"/>
  <c r="CD267" i="13" s="1"/>
  <c r="P267" i="13"/>
  <c r="CC267" i="13" s="1"/>
  <c r="O267" i="13"/>
  <c r="CB267" i="13" s="1"/>
  <c r="N267" i="13"/>
  <c r="CA267" i="13" s="1"/>
  <c r="M267" i="13"/>
  <c r="BZ267" i="13" s="1"/>
  <c r="L267" i="13"/>
  <c r="BY267" i="13" s="1"/>
  <c r="K267" i="13"/>
  <c r="BX267" i="13" s="1"/>
  <c r="J267" i="13"/>
  <c r="BW267" i="13" s="1"/>
  <c r="I267" i="13"/>
  <c r="BV267" i="13" s="1"/>
  <c r="H267" i="13"/>
  <c r="BU267" i="13" s="1"/>
  <c r="G267" i="13"/>
  <c r="BT267" i="13" s="1"/>
  <c r="F267" i="13"/>
  <c r="BS267" i="13" s="1"/>
  <c r="E267" i="13"/>
  <c r="BR267" i="13" s="1"/>
  <c r="AB266" i="13"/>
  <c r="CO266" i="13" s="1"/>
  <c r="AA266" i="13"/>
  <c r="CN266" i="13" s="1"/>
  <c r="Z266" i="13"/>
  <c r="CM266" i="13" s="1"/>
  <c r="Y266" i="13"/>
  <c r="CL266" i="13" s="1"/>
  <c r="X266" i="13"/>
  <c r="CK266" i="13" s="1"/>
  <c r="W266" i="13"/>
  <c r="CJ266" i="13" s="1"/>
  <c r="V266" i="13"/>
  <c r="CI266" i="13" s="1"/>
  <c r="U266" i="13"/>
  <c r="CH266" i="13" s="1"/>
  <c r="T266" i="13"/>
  <c r="CG266" i="13" s="1"/>
  <c r="S266" i="13"/>
  <c r="CF266" i="13" s="1"/>
  <c r="R266" i="13"/>
  <c r="CE266" i="13" s="1"/>
  <c r="Q266" i="13"/>
  <c r="CD266" i="13" s="1"/>
  <c r="P266" i="13"/>
  <c r="CC266" i="13" s="1"/>
  <c r="O266" i="13"/>
  <c r="CB266" i="13" s="1"/>
  <c r="N266" i="13"/>
  <c r="CA266" i="13" s="1"/>
  <c r="M266" i="13"/>
  <c r="BZ266" i="13" s="1"/>
  <c r="L266" i="13"/>
  <c r="BY266" i="13" s="1"/>
  <c r="K266" i="13"/>
  <c r="BX266" i="13" s="1"/>
  <c r="J266" i="13"/>
  <c r="BW266" i="13" s="1"/>
  <c r="I266" i="13"/>
  <c r="BV266" i="13" s="1"/>
  <c r="H266" i="13"/>
  <c r="BU266" i="13" s="1"/>
  <c r="G266" i="13"/>
  <c r="BT266" i="13" s="1"/>
  <c r="F266" i="13"/>
  <c r="BS266" i="13" s="1"/>
  <c r="E266" i="13"/>
  <c r="BR266" i="13" s="1"/>
  <c r="AB265" i="13"/>
  <c r="CO265" i="13" s="1"/>
  <c r="AA265" i="13"/>
  <c r="CN265" i="13" s="1"/>
  <c r="Z265" i="13"/>
  <c r="CM265" i="13" s="1"/>
  <c r="Y265" i="13"/>
  <c r="CL265" i="13" s="1"/>
  <c r="X265" i="13"/>
  <c r="CK265" i="13" s="1"/>
  <c r="W265" i="13"/>
  <c r="CJ265" i="13" s="1"/>
  <c r="V265" i="13"/>
  <c r="CI265" i="13" s="1"/>
  <c r="U265" i="13"/>
  <c r="CH265" i="13" s="1"/>
  <c r="T265" i="13"/>
  <c r="CG265" i="13" s="1"/>
  <c r="S265" i="13"/>
  <c r="CF265" i="13" s="1"/>
  <c r="R265" i="13"/>
  <c r="CE265" i="13" s="1"/>
  <c r="Q265" i="13"/>
  <c r="CD265" i="13" s="1"/>
  <c r="P265" i="13"/>
  <c r="CC265" i="13" s="1"/>
  <c r="O265" i="13"/>
  <c r="CB265" i="13" s="1"/>
  <c r="N265" i="13"/>
  <c r="CA265" i="13" s="1"/>
  <c r="M265" i="13"/>
  <c r="BZ265" i="13" s="1"/>
  <c r="L265" i="13"/>
  <c r="BY265" i="13" s="1"/>
  <c r="K265" i="13"/>
  <c r="BX265" i="13" s="1"/>
  <c r="J265" i="13"/>
  <c r="BW265" i="13" s="1"/>
  <c r="I265" i="13"/>
  <c r="BV265" i="13" s="1"/>
  <c r="H265" i="13"/>
  <c r="BU265" i="13" s="1"/>
  <c r="G265" i="13"/>
  <c r="BT265" i="13" s="1"/>
  <c r="F265" i="13"/>
  <c r="BS265" i="13" s="1"/>
  <c r="E265" i="13"/>
  <c r="BR265" i="13" s="1"/>
  <c r="AB264" i="13"/>
  <c r="CO264" i="13" s="1"/>
  <c r="AA264" i="13"/>
  <c r="CN264" i="13" s="1"/>
  <c r="Z264" i="13"/>
  <c r="CM264" i="13" s="1"/>
  <c r="Y264" i="13"/>
  <c r="CL264" i="13" s="1"/>
  <c r="X264" i="13"/>
  <c r="CK264" i="13" s="1"/>
  <c r="W264" i="13"/>
  <c r="CJ264" i="13" s="1"/>
  <c r="V264" i="13"/>
  <c r="CI264" i="13" s="1"/>
  <c r="U264" i="13"/>
  <c r="CH264" i="13" s="1"/>
  <c r="T264" i="13"/>
  <c r="CG264" i="13" s="1"/>
  <c r="S264" i="13"/>
  <c r="CF264" i="13" s="1"/>
  <c r="R264" i="13"/>
  <c r="CE264" i="13" s="1"/>
  <c r="Q264" i="13"/>
  <c r="CD264" i="13" s="1"/>
  <c r="P264" i="13"/>
  <c r="CC264" i="13" s="1"/>
  <c r="O264" i="13"/>
  <c r="CB264" i="13" s="1"/>
  <c r="N264" i="13"/>
  <c r="CA264" i="13" s="1"/>
  <c r="M264" i="13"/>
  <c r="BZ264" i="13" s="1"/>
  <c r="L264" i="13"/>
  <c r="BY264" i="13" s="1"/>
  <c r="K264" i="13"/>
  <c r="BX264" i="13" s="1"/>
  <c r="J264" i="13"/>
  <c r="BW264" i="13" s="1"/>
  <c r="I264" i="13"/>
  <c r="BV264" i="13" s="1"/>
  <c r="H264" i="13"/>
  <c r="BU264" i="13" s="1"/>
  <c r="G264" i="13"/>
  <c r="BT264" i="13" s="1"/>
  <c r="F264" i="13"/>
  <c r="BS264" i="13" s="1"/>
  <c r="E264" i="13"/>
  <c r="BR264" i="13" s="1"/>
  <c r="AB263" i="13"/>
  <c r="CO263" i="13" s="1"/>
  <c r="AA263" i="13"/>
  <c r="CN263" i="13" s="1"/>
  <c r="Z263" i="13"/>
  <c r="CM263" i="13" s="1"/>
  <c r="Y263" i="13"/>
  <c r="CL263" i="13" s="1"/>
  <c r="X263" i="13"/>
  <c r="CK263" i="13" s="1"/>
  <c r="W263" i="13"/>
  <c r="CJ263" i="13" s="1"/>
  <c r="V263" i="13"/>
  <c r="CI263" i="13" s="1"/>
  <c r="U263" i="13"/>
  <c r="CH263" i="13" s="1"/>
  <c r="T263" i="13"/>
  <c r="CG263" i="13" s="1"/>
  <c r="S263" i="13"/>
  <c r="CF263" i="13" s="1"/>
  <c r="R263" i="13"/>
  <c r="CE263" i="13" s="1"/>
  <c r="Q263" i="13"/>
  <c r="CD263" i="13" s="1"/>
  <c r="P263" i="13"/>
  <c r="CC263" i="13" s="1"/>
  <c r="O263" i="13"/>
  <c r="CB263" i="13" s="1"/>
  <c r="N263" i="13"/>
  <c r="CA263" i="13" s="1"/>
  <c r="M263" i="13"/>
  <c r="BZ263" i="13" s="1"/>
  <c r="L263" i="13"/>
  <c r="BY263" i="13" s="1"/>
  <c r="K263" i="13"/>
  <c r="BX263" i="13" s="1"/>
  <c r="J263" i="13"/>
  <c r="BW263" i="13" s="1"/>
  <c r="I263" i="13"/>
  <c r="BV263" i="13" s="1"/>
  <c r="H263" i="13"/>
  <c r="BU263" i="13" s="1"/>
  <c r="G263" i="13"/>
  <c r="BT263" i="13" s="1"/>
  <c r="F263" i="13"/>
  <c r="BS263" i="13" s="1"/>
  <c r="E263" i="13"/>
  <c r="BR263" i="13" s="1"/>
  <c r="AB262" i="13"/>
  <c r="CO262" i="13" s="1"/>
  <c r="AA262" i="13"/>
  <c r="CN262" i="13" s="1"/>
  <c r="Z262" i="13"/>
  <c r="CM262" i="13" s="1"/>
  <c r="Y262" i="13"/>
  <c r="CL262" i="13" s="1"/>
  <c r="X262" i="13"/>
  <c r="CK262" i="13" s="1"/>
  <c r="W262" i="13"/>
  <c r="CJ262" i="13" s="1"/>
  <c r="V262" i="13"/>
  <c r="CI262" i="13" s="1"/>
  <c r="U262" i="13"/>
  <c r="CH262" i="13" s="1"/>
  <c r="T262" i="13"/>
  <c r="CG262" i="13" s="1"/>
  <c r="S262" i="13"/>
  <c r="CF262" i="13" s="1"/>
  <c r="R262" i="13"/>
  <c r="CE262" i="13" s="1"/>
  <c r="Q262" i="13"/>
  <c r="CD262" i="13" s="1"/>
  <c r="P262" i="13"/>
  <c r="CC262" i="13" s="1"/>
  <c r="O262" i="13"/>
  <c r="CB262" i="13" s="1"/>
  <c r="N262" i="13"/>
  <c r="CA262" i="13" s="1"/>
  <c r="M262" i="13"/>
  <c r="BZ262" i="13" s="1"/>
  <c r="L262" i="13"/>
  <c r="BY262" i="13" s="1"/>
  <c r="K262" i="13"/>
  <c r="BX262" i="13" s="1"/>
  <c r="J262" i="13"/>
  <c r="BW262" i="13" s="1"/>
  <c r="I262" i="13"/>
  <c r="BV262" i="13" s="1"/>
  <c r="H262" i="13"/>
  <c r="BU262" i="13" s="1"/>
  <c r="G262" i="13"/>
  <c r="BT262" i="13" s="1"/>
  <c r="F262" i="13"/>
  <c r="BS262" i="13" s="1"/>
  <c r="E262" i="13"/>
  <c r="BR262" i="13" s="1"/>
  <c r="AB261" i="13"/>
  <c r="CO261" i="13" s="1"/>
  <c r="AA261" i="13"/>
  <c r="CN261" i="13" s="1"/>
  <c r="Z261" i="13"/>
  <c r="CM261" i="13" s="1"/>
  <c r="Y261" i="13"/>
  <c r="CL261" i="13" s="1"/>
  <c r="X261" i="13"/>
  <c r="CK261" i="13" s="1"/>
  <c r="W261" i="13"/>
  <c r="CJ261" i="13" s="1"/>
  <c r="V261" i="13"/>
  <c r="CI261" i="13" s="1"/>
  <c r="U261" i="13"/>
  <c r="CH261" i="13" s="1"/>
  <c r="T261" i="13"/>
  <c r="CG261" i="13" s="1"/>
  <c r="S261" i="13"/>
  <c r="CF261" i="13" s="1"/>
  <c r="R261" i="13"/>
  <c r="CE261" i="13" s="1"/>
  <c r="Q261" i="13"/>
  <c r="CD261" i="13" s="1"/>
  <c r="P261" i="13"/>
  <c r="CC261" i="13" s="1"/>
  <c r="O261" i="13"/>
  <c r="CB261" i="13" s="1"/>
  <c r="N261" i="13"/>
  <c r="CA261" i="13" s="1"/>
  <c r="M261" i="13"/>
  <c r="BZ261" i="13" s="1"/>
  <c r="L261" i="13"/>
  <c r="BY261" i="13" s="1"/>
  <c r="K261" i="13"/>
  <c r="BX261" i="13" s="1"/>
  <c r="J261" i="13"/>
  <c r="BW261" i="13" s="1"/>
  <c r="I261" i="13"/>
  <c r="BV261" i="13" s="1"/>
  <c r="H261" i="13"/>
  <c r="BU261" i="13" s="1"/>
  <c r="G261" i="13"/>
  <c r="BT261" i="13" s="1"/>
  <c r="F261" i="13"/>
  <c r="BS261" i="13" s="1"/>
  <c r="E261" i="13"/>
  <c r="BR261" i="13" s="1"/>
  <c r="AB260" i="13"/>
  <c r="CO260" i="13" s="1"/>
  <c r="AA260" i="13"/>
  <c r="CN260" i="13" s="1"/>
  <c r="Z260" i="13"/>
  <c r="CM260" i="13" s="1"/>
  <c r="Y260" i="13"/>
  <c r="CL260" i="13" s="1"/>
  <c r="X260" i="13"/>
  <c r="CK260" i="13" s="1"/>
  <c r="W260" i="13"/>
  <c r="CJ260" i="13" s="1"/>
  <c r="V260" i="13"/>
  <c r="CI260" i="13" s="1"/>
  <c r="U260" i="13"/>
  <c r="CH260" i="13" s="1"/>
  <c r="T260" i="13"/>
  <c r="CG260" i="13" s="1"/>
  <c r="S260" i="13"/>
  <c r="CF260" i="13" s="1"/>
  <c r="R260" i="13"/>
  <c r="CE260" i="13" s="1"/>
  <c r="Q260" i="13"/>
  <c r="CD260" i="13" s="1"/>
  <c r="P260" i="13"/>
  <c r="CC260" i="13" s="1"/>
  <c r="O260" i="13"/>
  <c r="CB260" i="13" s="1"/>
  <c r="N260" i="13"/>
  <c r="CA260" i="13" s="1"/>
  <c r="M260" i="13"/>
  <c r="BZ260" i="13" s="1"/>
  <c r="L260" i="13"/>
  <c r="BY260" i="13" s="1"/>
  <c r="K260" i="13"/>
  <c r="BX260" i="13" s="1"/>
  <c r="J260" i="13"/>
  <c r="BW260" i="13" s="1"/>
  <c r="I260" i="13"/>
  <c r="BV260" i="13" s="1"/>
  <c r="H260" i="13"/>
  <c r="BU260" i="13" s="1"/>
  <c r="G260" i="13"/>
  <c r="BT260" i="13" s="1"/>
  <c r="F260" i="13"/>
  <c r="BS260" i="13" s="1"/>
  <c r="E260" i="13"/>
  <c r="BR260" i="13" s="1"/>
  <c r="AB259" i="13"/>
  <c r="CO259" i="13" s="1"/>
  <c r="AA259" i="13"/>
  <c r="CN259" i="13" s="1"/>
  <c r="Z259" i="13"/>
  <c r="CM259" i="13" s="1"/>
  <c r="Y259" i="13"/>
  <c r="CL259" i="13" s="1"/>
  <c r="X259" i="13"/>
  <c r="CK259" i="13" s="1"/>
  <c r="W259" i="13"/>
  <c r="CJ259" i="13" s="1"/>
  <c r="V259" i="13"/>
  <c r="CI259" i="13" s="1"/>
  <c r="U259" i="13"/>
  <c r="CH259" i="13" s="1"/>
  <c r="T259" i="13"/>
  <c r="CG259" i="13" s="1"/>
  <c r="S259" i="13"/>
  <c r="CF259" i="13" s="1"/>
  <c r="R259" i="13"/>
  <c r="CE259" i="13" s="1"/>
  <c r="Q259" i="13"/>
  <c r="CD259" i="13" s="1"/>
  <c r="P259" i="13"/>
  <c r="CC259" i="13" s="1"/>
  <c r="O259" i="13"/>
  <c r="CB259" i="13" s="1"/>
  <c r="N259" i="13"/>
  <c r="CA259" i="13" s="1"/>
  <c r="M259" i="13"/>
  <c r="BZ259" i="13" s="1"/>
  <c r="L259" i="13"/>
  <c r="BY259" i="13" s="1"/>
  <c r="K259" i="13"/>
  <c r="BX259" i="13" s="1"/>
  <c r="J259" i="13"/>
  <c r="BW259" i="13" s="1"/>
  <c r="I259" i="13"/>
  <c r="BV259" i="13" s="1"/>
  <c r="H259" i="13"/>
  <c r="BU259" i="13" s="1"/>
  <c r="G259" i="13"/>
  <c r="BT259" i="13" s="1"/>
  <c r="F259" i="13"/>
  <c r="BS259" i="13" s="1"/>
  <c r="E259" i="13"/>
  <c r="BR259" i="13" s="1"/>
  <c r="AB258" i="13"/>
  <c r="CO258" i="13" s="1"/>
  <c r="AA258" i="13"/>
  <c r="CN258" i="13" s="1"/>
  <c r="Z258" i="13"/>
  <c r="CM258" i="13" s="1"/>
  <c r="Y258" i="13"/>
  <c r="CL258" i="13" s="1"/>
  <c r="X258" i="13"/>
  <c r="CK258" i="13" s="1"/>
  <c r="W258" i="13"/>
  <c r="CJ258" i="13" s="1"/>
  <c r="V258" i="13"/>
  <c r="CI258" i="13" s="1"/>
  <c r="U258" i="13"/>
  <c r="CH258" i="13" s="1"/>
  <c r="T258" i="13"/>
  <c r="CG258" i="13" s="1"/>
  <c r="S258" i="13"/>
  <c r="CF258" i="13" s="1"/>
  <c r="R258" i="13"/>
  <c r="CE258" i="13" s="1"/>
  <c r="Q258" i="13"/>
  <c r="CD258" i="13" s="1"/>
  <c r="P258" i="13"/>
  <c r="CC258" i="13" s="1"/>
  <c r="O258" i="13"/>
  <c r="CB258" i="13" s="1"/>
  <c r="N258" i="13"/>
  <c r="CA258" i="13" s="1"/>
  <c r="M258" i="13"/>
  <c r="BZ258" i="13" s="1"/>
  <c r="L258" i="13"/>
  <c r="BY258" i="13" s="1"/>
  <c r="K258" i="13"/>
  <c r="BX258" i="13" s="1"/>
  <c r="J258" i="13"/>
  <c r="BW258" i="13" s="1"/>
  <c r="I258" i="13"/>
  <c r="BV258" i="13" s="1"/>
  <c r="H258" i="13"/>
  <c r="BU258" i="13" s="1"/>
  <c r="G258" i="13"/>
  <c r="BT258" i="13" s="1"/>
  <c r="F258" i="13"/>
  <c r="BS258" i="13" s="1"/>
  <c r="E258" i="13"/>
  <c r="BR258" i="13" s="1"/>
  <c r="AB257" i="13"/>
  <c r="CO257" i="13" s="1"/>
  <c r="AA257" i="13"/>
  <c r="CN257" i="13" s="1"/>
  <c r="Z257" i="13"/>
  <c r="CM257" i="13" s="1"/>
  <c r="Y257" i="13"/>
  <c r="CL257" i="13" s="1"/>
  <c r="X257" i="13"/>
  <c r="CK257" i="13" s="1"/>
  <c r="W257" i="13"/>
  <c r="CJ257" i="13" s="1"/>
  <c r="V257" i="13"/>
  <c r="CI257" i="13" s="1"/>
  <c r="U257" i="13"/>
  <c r="CH257" i="13" s="1"/>
  <c r="T257" i="13"/>
  <c r="CG257" i="13" s="1"/>
  <c r="S257" i="13"/>
  <c r="CF257" i="13" s="1"/>
  <c r="R257" i="13"/>
  <c r="CE257" i="13" s="1"/>
  <c r="Q257" i="13"/>
  <c r="CD257" i="13" s="1"/>
  <c r="P257" i="13"/>
  <c r="CC257" i="13" s="1"/>
  <c r="O257" i="13"/>
  <c r="CB257" i="13" s="1"/>
  <c r="N257" i="13"/>
  <c r="CA257" i="13" s="1"/>
  <c r="M257" i="13"/>
  <c r="BZ257" i="13" s="1"/>
  <c r="L257" i="13"/>
  <c r="BY257" i="13" s="1"/>
  <c r="K257" i="13"/>
  <c r="BX257" i="13" s="1"/>
  <c r="J257" i="13"/>
  <c r="BW257" i="13" s="1"/>
  <c r="I257" i="13"/>
  <c r="BV257" i="13" s="1"/>
  <c r="H257" i="13"/>
  <c r="BU257" i="13" s="1"/>
  <c r="G257" i="13"/>
  <c r="BT257" i="13" s="1"/>
  <c r="F257" i="13"/>
  <c r="BS257" i="13" s="1"/>
  <c r="E257" i="13"/>
  <c r="BR257" i="13" s="1"/>
  <c r="AB256" i="13"/>
  <c r="CO256" i="13" s="1"/>
  <c r="AA256" i="13"/>
  <c r="CN256" i="13" s="1"/>
  <c r="Z256" i="13"/>
  <c r="CM256" i="13" s="1"/>
  <c r="Y256" i="13"/>
  <c r="CL256" i="13" s="1"/>
  <c r="X256" i="13"/>
  <c r="CK256" i="13" s="1"/>
  <c r="W256" i="13"/>
  <c r="CJ256" i="13" s="1"/>
  <c r="V256" i="13"/>
  <c r="CI256" i="13" s="1"/>
  <c r="U256" i="13"/>
  <c r="CH256" i="13" s="1"/>
  <c r="T256" i="13"/>
  <c r="CG256" i="13" s="1"/>
  <c r="S256" i="13"/>
  <c r="CF256" i="13" s="1"/>
  <c r="R256" i="13"/>
  <c r="CE256" i="13" s="1"/>
  <c r="Q256" i="13"/>
  <c r="CD256" i="13" s="1"/>
  <c r="P256" i="13"/>
  <c r="CC256" i="13" s="1"/>
  <c r="O256" i="13"/>
  <c r="CB256" i="13" s="1"/>
  <c r="N256" i="13"/>
  <c r="CA256" i="13" s="1"/>
  <c r="M256" i="13"/>
  <c r="BZ256" i="13" s="1"/>
  <c r="L256" i="13"/>
  <c r="BY256" i="13" s="1"/>
  <c r="K256" i="13"/>
  <c r="BX256" i="13" s="1"/>
  <c r="J256" i="13"/>
  <c r="BW256" i="13" s="1"/>
  <c r="I256" i="13"/>
  <c r="BV256" i="13" s="1"/>
  <c r="H256" i="13"/>
  <c r="BU256" i="13" s="1"/>
  <c r="G256" i="13"/>
  <c r="BT256" i="13" s="1"/>
  <c r="F256" i="13"/>
  <c r="BS256" i="13" s="1"/>
  <c r="E256" i="13"/>
  <c r="BR256" i="13" s="1"/>
  <c r="AB255" i="13"/>
  <c r="CO255" i="13" s="1"/>
  <c r="AA255" i="13"/>
  <c r="CN255" i="13" s="1"/>
  <c r="Z255" i="13"/>
  <c r="CM255" i="13" s="1"/>
  <c r="Y255" i="13"/>
  <c r="CL255" i="13" s="1"/>
  <c r="X255" i="13"/>
  <c r="CK255" i="13" s="1"/>
  <c r="W255" i="13"/>
  <c r="CJ255" i="13" s="1"/>
  <c r="V255" i="13"/>
  <c r="CI255" i="13" s="1"/>
  <c r="U255" i="13"/>
  <c r="CH255" i="13" s="1"/>
  <c r="T255" i="13"/>
  <c r="CG255" i="13" s="1"/>
  <c r="S255" i="13"/>
  <c r="CF255" i="13" s="1"/>
  <c r="R255" i="13"/>
  <c r="CE255" i="13" s="1"/>
  <c r="Q255" i="13"/>
  <c r="CD255" i="13" s="1"/>
  <c r="P255" i="13"/>
  <c r="CC255" i="13" s="1"/>
  <c r="O255" i="13"/>
  <c r="CB255" i="13" s="1"/>
  <c r="N255" i="13"/>
  <c r="CA255" i="13" s="1"/>
  <c r="M255" i="13"/>
  <c r="BZ255" i="13" s="1"/>
  <c r="L255" i="13"/>
  <c r="BY255" i="13" s="1"/>
  <c r="K255" i="13"/>
  <c r="BX255" i="13" s="1"/>
  <c r="J255" i="13"/>
  <c r="BW255" i="13" s="1"/>
  <c r="I255" i="13"/>
  <c r="BV255" i="13" s="1"/>
  <c r="H255" i="13"/>
  <c r="BU255" i="13" s="1"/>
  <c r="G255" i="13"/>
  <c r="BT255" i="13" s="1"/>
  <c r="F255" i="13"/>
  <c r="BS255" i="13" s="1"/>
  <c r="E255" i="13"/>
  <c r="BR255" i="13" s="1"/>
  <c r="AB254" i="13"/>
  <c r="CO254" i="13" s="1"/>
  <c r="AA254" i="13"/>
  <c r="CN254" i="13" s="1"/>
  <c r="Z254" i="13"/>
  <c r="CM254" i="13" s="1"/>
  <c r="Y254" i="13"/>
  <c r="CL254" i="13" s="1"/>
  <c r="X254" i="13"/>
  <c r="CK254" i="13" s="1"/>
  <c r="W254" i="13"/>
  <c r="CJ254" i="13" s="1"/>
  <c r="V254" i="13"/>
  <c r="CI254" i="13" s="1"/>
  <c r="U254" i="13"/>
  <c r="CH254" i="13" s="1"/>
  <c r="T254" i="13"/>
  <c r="CG254" i="13" s="1"/>
  <c r="S254" i="13"/>
  <c r="CF254" i="13" s="1"/>
  <c r="R254" i="13"/>
  <c r="CE254" i="13" s="1"/>
  <c r="Q254" i="13"/>
  <c r="CD254" i="13" s="1"/>
  <c r="P254" i="13"/>
  <c r="CC254" i="13" s="1"/>
  <c r="O254" i="13"/>
  <c r="CB254" i="13" s="1"/>
  <c r="N254" i="13"/>
  <c r="CA254" i="13" s="1"/>
  <c r="M254" i="13"/>
  <c r="BZ254" i="13" s="1"/>
  <c r="L254" i="13"/>
  <c r="BY254" i="13" s="1"/>
  <c r="K254" i="13"/>
  <c r="BX254" i="13" s="1"/>
  <c r="J254" i="13"/>
  <c r="BW254" i="13" s="1"/>
  <c r="I254" i="13"/>
  <c r="BV254" i="13" s="1"/>
  <c r="H254" i="13"/>
  <c r="BU254" i="13" s="1"/>
  <c r="G254" i="13"/>
  <c r="BT254" i="13" s="1"/>
  <c r="F254" i="13"/>
  <c r="BS254" i="13" s="1"/>
  <c r="E254" i="13"/>
  <c r="BR254" i="13" s="1"/>
  <c r="AB253" i="13"/>
  <c r="CO253" i="13" s="1"/>
  <c r="AA253" i="13"/>
  <c r="CN253" i="13" s="1"/>
  <c r="Z253" i="13"/>
  <c r="CM253" i="13" s="1"/>
  <c r="Y253" i="13"/>
  <c r="CL253" i="13" s="1"/>
  <c r="X253" i="13"/>
  <c r="CK253" i="13" s="1"/>
  <c r="W253" i="13"/>
  <c r="CJ253" i="13" s="1"/>
  <c r="V253" i="13"/>
  <c r="CI253" i="13" s="1"/>
  <c r="U253" i="13"/>
  <c r="CH253" i="13" s="1"/>
  <c r="T253" i="13"/>
  <c r="CG253" i="13" s="1"/>
  <c r="S253" i="13"/>
  <c r="CF253" i="13" s="1"/>
  <c r="R253" i="13"/>
  <c r="CE253" i="13" s="1"/>
  <c r="Q253" i="13"/>
  <c r="CD253" i="13" s="1"/>
  <c r="P253" i="13"/>
  <c r="CC253" i="13" s="1"/>
  <c r="O253" i="13"/>
  <c r="CB253" i="13" s="1"/>
  <c r="N253" i="13"/>
  <c r="CA253" i="13" s="1"/>
  <c r="M253" i="13"/>
  <c r="BZ253" i="13" s="1"/>
  <c r="L253" i="13"/>
  <c r="BY253" i="13" s="1"/>
  <c r="K253" i="13"/>
  <c r="BX253" i="13" s="1"/>
  <c r="J253" i="13"/>
  <c r="BW253" i="13" s="1"/>
  <c r="I253" i="13"/>
  <c r="BV253" i="13" s="1"/>
  <c r="H253" i="13"/>
  <c r="BU253" i="13" s="1"/>
  <c r="G253" i="13"/>
  <c r="BT253" i="13" s="1"/>
  <c r="F253" i="13"/>
  <c r="BS253" i="13" s="1"/>
  <c r="E253" i="13"/>
  <c r="BR253" i="13" s="1"/>
  <c r="AB252" i="13"/>
  <c r="CO252" i="13" s="1"/>
  <c r="AA252" i="13"/>
  <c r="CN252" i="13" s="1"/>
  <c r="Z252" i="13"/>
  <c r="CM252" i="13" s="1"/>
  <c r="Y252" i="13"/>
  <c r="CL252" i="13" s="1"/>
  <c r="X252" i="13"/>
  <c r="CK252" i="13" s="1"/>
  <c r="W252" i="13"/>
  <c r="CJ252" i="13" s="1"/>
  <c r="V252" i="13"/>
  <c r="CI252" i="13" s="1"/>
  <c r="U252" i="13"/>
  <c r="CH252" i="13" s="1"/>
  <c r="T252" i="13"/>
  <c r="CG252" i="13" s="1"/>
  <c r="S252" i="13"/>
  <c r="CF252" i="13" s="1"/>
  <c r="R252" i="13"/>
  <c r="CE252" i="13" s="1"/>
  <c r="Q252" i="13"/>
  <c r="CD252" i="13" s="1"/>
  <c r="P252" i="13"/>
  <c r="CC252" i="13" s="1"/>
  <c r="O252" i="13"/>
  <c r="CB252" i="13" s="1"/>
  <c r="N252" i="13"/>
  <c r="CA252" i="13" s="1"/>
  <c r="M252" i="13"/>
  <c r="BZ252" i="13" s="1"/>
  <c r="L252" i="13"/>
  <c r="BY252" i="13" s="1"/>
  <c r="K252" i="13"/>
  <c r="BX252" i="13" s="1"/>
  <c r="J252" i="13"/>
  <c r="BW252" i="13" s="1"/>
  <c r="I252" i="13"/>
  <c r="BV252" i="13" s="1"/>
  <c r="H252" i="13"/>
  <c r="BU252" i="13" s="1"/>
  <c r="G252" i="13"/>
  <c r="BT252" i="13" s="1"/>
  <c r="F252" i="13"/>
  <c r="BS252" i="13" s="1"/>
  <c r="E252" i="13"/>
  <c r="BR252" i="13" s="1"/>
  <c r="AB251" i="13"/>
  <c r="CO251" i="13" s="1"/>
  <c r="AA251" i="13"/>
  <c r="CN251" i="13" s="1"/>
  <c r="Z251" i="13"/>
  <c r="CM251" i="13" s="1"/>
  <c r="Y251" i="13"/>
  <c r="CL251" i="13" s="1"/>
  <c r="X251" i="13"/>
  <c r="CK251" i="13" s="1"/>
  <c r="W251" i="13"/>
  <c r="CJ251" i="13" s="1"/>
  <c r="V251" i="13"/>
  <c r="CI251" i="13" s="1"/>
  <c r="U251" i="13"/>
  <c r="CH251" i="13" s="1"/>
  <c r="T251" i="13"/>
  <c r="CG251" i="13" s="1"/>
  <c r="S251" i="13"/>
  <c r="CF251" i="13" s="1"/>
  <c r="R251" i="13"/>
  <c r="CE251" i="13" s="1"/>
  <c r="Q251" i="13"/>
  <c r="CD251" i="13" s="1"/>
  <c r="P251" i="13"/>
  <c r="CC251" i="13" s="1"/>
  <c r="O251" i="13"/>
  <c r="CB251" i="13" s="1"/>
  <c r="N251" i="13"/>
  <c r="CA251" i="13" s="1"/>
  <c r="M251" i="13"/>
  <c r="BZ251" i="13" s="1"/>
  <c r="L251" i="13"/>
  <c r="BY251" i="13" s="1"/>
  <c r="K251" i="13"/>
  <c r="BX251" i="13" s="1"/>
  <c r="J251" i="13"/>
  <c r="BW251" i="13" s="1"/>
  <c r="I251" i="13"/>
  <c r="BV251" i="13" s="1"/>
  <c r="H251" i="13"/>
  <c r="BU251" i="13" s="1"/>
  <c r="G251" i="13"/>
  <c r="BT251" i="13" s="1"/>
  <c r="F251" i="13"/>
  <c r="BS251" i="13" s="1"/>
  <c r="E251" i="13"/>
  <c r="BR251" i="13" s="1"/>
  <c r="AB250" i="13"/>
  <c r="CO250" i="13" s="1"/>
  <c r="AA250" i="13"/>
  <c r="CN250" i="13" s="1"/>
  <c r="Z250" i="13"/>
  <c r="CM250" i="13" s="1"/>
  <c r="Y250" i="13"/>
  <c r="CL250" i="13" s="1"/>
  <c r="X250" i="13"/>
  <c r="CK250" i="13" s="1"/>
  <c r="W250" i="13"/>
  <c r="CJ250" i="13" s="1"/>
  <c r="V250" i="13"/>
  <c r="CI250" i="13" s="1"/>
  <c r="U250" i="13"/>
  <c r="CH250" i="13" s="1"/>
  <c r="T250" i="13"/>
  <c r="CG250" i="13" s="1"/>
  <c r="S250" i="13"/>
  <c r="CF250" i="13" s="1"/>
  <c r="R250" i="13"/>
  <c r="CE250" i="13" s="1"/>
  <c r="Q250" i="13"/>
  <c r="CD250" i="13" s="1"/>
  <c r="P250" i="13"/>
  <c r="CC250" i="13" s="1"/>
  <c r="O250" i="13"/>
  <c r="CB250" i="13" s="1"/>
  <c r="N250" i="13"/>
  <c r="CA250" i="13" s="1"/>
  <c r="M250" i="13"/>
  <c r="BZ250" i="13" s="1"/>
  <c r="L250" i="13"/>
  <c r="BY250" i="13" s="1"/>
  <c r="K250" i="13"/>
  <c r="BX250" i="13" s="1"/>
  <c r="J250" i="13"/>
  <c r="BW250" i="13" s="1"/>
  <c r="I250" i="13"/>
  <c r="BV250" i="13" s="1"/>
  <c r="H250" i="13"/>
  <c r="BU250" i="13" s="1"/>
  <c r="G250" i="13"/>
  <c r="BT250" i="13" s="1"/>
  <c r="F250" i="13"/>
  <c r="BS250" i="13" s="1"/>
  <c r="E250" i="13"/>
  <c r="BR250" i="13" s="1"/>
  <c r="AB249" i="13"/>
  <c r="CO249" i="13" s="1"/>
  <c r="AA249" i="13"/>
  <c r="CN249" i="13" s="1"/>
  <c r="Z249" i="13"/>
  <c r="CM249" i="13" s="1"/>
  <c r="Y249" i="13"/>
  <c r="CL249" i="13" s="1"/>
  <c r="X249" i="13"/>
  <c r="CK249" i="13" s="1"/>
  <c r="W249" i="13"/>
  <c r="CJ249" i="13" s="1"/>
  <c r="V249" i="13"/>
  <c r="CI249" i="13" s="1"/>
  <c r="U249" i="13"/>
  <c r="CH249" i="13" s="1"/>
  <c r="T249" i="13"/>
  <c r="CG249" i="13" s="1"/>
  <c r="S249" i="13"/>
  <c r="CF249" i="13" s="1"/>
  <c r="R249" i="13"/>
  <c r="CE249" i="13" s="1"/>
  <c r="Q249" i="13"/>
  <c r="CD249" i="13" s="1"/>
  <c r="P249" i="13"/>
  <c r="CC249" i="13" s="1"/>
  <c r="O249" i="13"/>
  <c r="CB249" i="13" s="1"/>
  <c r="N249" i="13"/>
  <c r="CA249" i="13" s="1"/>
  <c r="M249" i="13"/>
  <c r="BZ249" i="13" s="1"/>
  <c r="L249" i="13"/>
  <c r="BY249" i="13" s="1"/>
  <c r="K249" i="13"/>
  <c r="BX249" i="13" s="1"/>
  <c r="J249" i="13"/>
  <c r="BW249" i="13" s="1"/>
  <c r="I249" i="13"/>
  <c r="BV249" i="13" s="1"/>
  <c r="H249" i="13"/>
  <c r="BU249" i="13" s="1"/>
  <c r="G249" i="13"/>
  <c r="BT249" i="13" s="1"/>
  <c r="F249" i="13"/>
  <c r="BS249" i="13" s="1"/>
  <c r="E249" i="13"/>
  <c r="BR249" i="13" s="1"/>
  <c r="AB248" i="13"/>
  <c r="CO248" i="13" s="1"/>
  <c r="AA248" i="13"/>
  <c r="CN248" i="13" s="1"/>
  <c r="Z248" i="13"/>
  <c r="CM248" i="13" s="1"/>
  <c r="Y248" i="13"/>
  <c r="CL248" i="13" s="1"/>
  <c r="X248" i="13"/>
  <c r="CK248" i="13" s="1"/>
  <c r="W248" i="13"/>
  <c r="CJ248" i="13" s="1"/>
  <c r="V248" i="13"/>
  <c r="CI248" i="13" s="1"/>
  <c r="U248" i="13"/>
  <c r="CH248" i="13" s="1"/>
  <c r="T248" i="13"/>
  <c r="CG248" i="13" s="1"/>
  <c r="S248" i="13"/>
  <c r="CF248" i="13" s="1"/>
  <c r="R248" i="13"/>
  <c r="CE248" i="13" s="1"/>
  <c r="Q248" i="13"/>
  <c r="CD248" i="13" s="1"/>
  <c r="P248" i="13"/>
  <c r="CC248" i="13" s="1"/>
  <c r="O248" i="13"/>
  <c r="CB248" i="13" s="1"/>
  <c r="N248" i="13"/>
  <c r="CA248" i="13" s="1"/>
  <c r="M248" i="13"/>
  <c r="BZ248" i="13" s="1"/>
  <c r="L248" i="13"/>
  <c r="BY248" i="13" s="1"/>
  <c r="K248" i="13"/>
  <c r="BX248" i="13" s="1"/>
  <c r="J248" i="13"/>
  <c r="BW248" i="13" s="1"/>
  <c r="I248" i="13"/>
  <c r="BV248" i="13" s="1"/>
  <c r="H248" i="13"/>
  <c r="BU248" i="13" s="1"/>
  <c r="G248" i="13"/>
  <c r="BT248" i="13" s="1"/>
  <c r="F248" i="13"/>
  <c r="BS248" i="13" s="1"/>
  <c r="E248" i="13"/>
  <c r="BR248" i="13" s="1"/>
  <c r="AB247" i="13"/>
  <c r="CO247" i="13" s="1"/>
  <c r="AA247" i="13"/>
  <c r="CN247" i="13" s="1"/>
  <c r="Z247" i="13"/>
  <c r="CM247" i="13" s="1"/>
  <c r="Y247" i="13"/>
  <c r="CL247" i="13" s="1"/>
  <c r="X247" i="13"/>
  <c r="CK247" i="13" s="1"/>
  <c r="W247" i="13"/>
  <c r="CJ247" i="13" s="1"/>
  <c r="V247" i="13"/>
  <c r="CI247" i="13" s="1"/>
  <c r="U247" i="13"/>
  <c r="CH247" i="13" s="1"/>
  <c r="T247" i="13"/>
  <c r="CG247" i="13" s="1"/>
  <c r="S247" i="13"/>
  <c r="CF247" i="13" s="1"/>
  <c r="R247" i="13"/>
  <c r="CE247" i="13" s="1"/>
  <c r="Q247" i="13"/>
  <c r="CD247" i="13" s="1"/>
  <c r="P247" i="13"/>
  <c r="CC247" i="13" s="1"/>
  <c r="O247" i="13"/>
  <c r="CB247" i="13" s="1"/>
  <c r="N247" i="13"/>
  <c r="CA247" i="13" s="1"/>
  <c r="M247" i="13"/>
  <c r="BZ247" i="13" s="1"/>
  <c r="L247" i="13"/>
  <c r="BY247" i="13" s="1"/>
  <c r="K247" i="13"/>
  <c r="BX247" i="13" s="1"/>
  <c r="J247" i="13"/>
  <c r="BW247" i="13" s="1"/>
  <c r="I247" i="13"/>
  <c r="BV247" i="13" s="1"/>
  <c r="H247" i="13"/>
  <c r="BU247" i="13" s="1"/>
  <c r="G247" i="13"/>
  <c r="BT247" i="13" s="1"/>
  <c r="F247" i="13"/>
  <c r="BS247" i="13" s="1"/>
  <c r="E247" i="13"/>
  <c r="BR247" i="13" s="1"/>
  <c r="AB246" i="13"/>
  <c r="CO246" i="13" s="1"/>
  <c r="AA246" i="13"/>
  <c r="CN246" i="13" s="1"/>
  <c r="Z246" i="13"/>
  <c r="CM246" i="13" s="1"/>
  <c r="Y246" i="13"/>
  <c r="CL246" i="13" s="1"/>
  <c r="X246" i="13"/>
  <c r="CK246" i="13" s="1"/>
  <c r="W246" i="13"/>
  <c r="CJ246" i="13" s="1"/>
  <c r="V246" i="13"/>
  <c r="CI246" i="13" s="1"/>
  <c r="U246" i="13"/>
  <c r="CH246" i="13" s="1"/>
  <c r="T246" i="13"/>
  <c r="CG246" i="13" s="1"/>
  <c r="S246" i="13"/>
  <c r="CF246" i="13" s="1"/>
  <c r="R246" i="13"/>
  <c r="CE246" i="13" s="1"/>
  <c r="Q246" i="13"/>
  <c r="CD246" i="13" s="1"/>
  <c r="P246" i="13"/>
  <c r="CC246" i="13" s="1"/>
  <c r="O246" i="13"/>
  <c r="CB246" i="13" s="1"/>
  <c r="N246" i="13"/>
  <c r="CA246" i="13" s="1"/>
  <c r="M246" i="13"/>
  <c r="BZ246" i="13" s="1"/>
  <c r="L246" i="13"/>
  <c r="BY246" i="13" s="1"/>
  <c r="K246" i="13"/>
  <c r="BX246" i="13" s="1"/>
  <c r="J246" i="13"/>
  <c r="BW246" i="13" s="1"/>
  <c r="I246" i="13"/>
  <c r="BV246" i="13" s="1"/>
  <c r="H246" i="13"/>
  <c r="BU246" i="13" s="1"/>
  <c r="G246" i="13"/>
  <c r="BT246" i="13" s="1"/>
  <c r="F246" i="13"/>
  <c r="BS246" i="13" s="1"/>
  <c r="E246" i="13"/>
  <c r="BR246" i="13" s="1"/>
  <c r="AB245" i="13"/>
  <c r="CO245" i="13" s="1"/>
  <c r="AA245" i="13"/>
  <c r="CN245" i="13" s="1"/>
  <c r="Z245" i="13"/>
  <c r="CM245" i="13" s="1"/>
  <c r="Y245" i="13"/>
  <c r="CL245" i="13" s="1"/>
  <c r="X245" i="13"/>
  <c r="CK245" i="13" s="1"/>
  <c r="W245" i="13"/>
  <c r="CJ245" i="13" s="1"/>
  <c r="V245" i="13"/>
  <c r="CI245" i="13" s="1"/>
  <c r="U245" i="13"/>
  <c r="CH245" i="13" s="1"/>
  <c r="T245" i="13"/>
  <c r="CG245" i="13" s="1"/>
  <c r="S245" i="13"/>
  <c r="CF245" i="13" s="1"/>
  <c r="R245" i="13"/>
  <c r="CE245" i="13" s="1"/>
  <c r="Q245" i="13"/>
  <c r="CD245" i="13" s="1"/>
  <c r="P245" i="13"/>
  <c r="CC245" i="13" s="1"/>
  <c r="O245" i="13"/>
  <c r="CB245" i="13" s="1"/>
  <c r="N245" i="13"/>
  <c r="CA245" i="13" s="1"/>
  <c r="M245" i="13"/>
  <c r="BZ245" i="13" s="1"/>
  <c r="L245" i="13"/>
  <c r="BY245" i="13" s="1"/>
  <c r="K245" i="13"/>
  <c r="BX245" i="13" s="1"/>
  <c r="J245" i="13"/>
  <c r="BW245" i="13" s="1"/>
  <c r="I245" i="13"/>
  <c r="BV245" i="13" s="1"/>
  <c r="H245" i="13"/>
  <c r="BU245" i="13" s="1"/>
  <c r="G245" i="13"/>
  <c r="BT245" i="13" s="1"/>
  <c r="F245" i="13"/>
  <c r="BS245" i="13" s="1"/>
  <c r="E245" i="13"/>
  <c r="BR245" i="13" s="1"/>
  <c r="AB244" i="13"/>
  <c r="CO244" i="13" s="1"/>
  <c r="AA244" i="13"/>
  <c r="CN244" i="13" s="1"/>
  <c r="Z244" i="13"/>
  <c r="CM244" i="13" s="1"/>
  <c r="Y244" i="13"/>
  <c r="CL244" i="13" s="1"/>
  <c r="X244" i="13"/>
  <c r="CK244" i="13" s="1"/>
  <c r="W244" i="13"/>
  <c r="CJ244" i="13" s="1"/>
  <c r="V244" i="13"/>
  <c r="CI244" i="13" s="1"/>
  <c r="U244" i="13"/>
  <c r="CH244" i="13" s="1"/>
  <c r="T244" i="13"/>
  <c r="CG244" i="13" s="1"/>
  <c r="S244" i="13"/>
  <c r="CF244" i="13" s="1"/>
  <c r="R244" i="13"/>
  <c r="CE244" i="13" s="1"/>
  <c r="Q244" i="13"/>
  <c r="CD244" i="13" s="1"/>
  <c r="P244" i="13"/>
  <c r="CC244" i="13" s="1"/>
  <c r="O244" i="13"/>
  <c r="CB244" i="13" s="1"/>
  <c r="N244" i="13"/>
  <c r="CA244" i="13" s="1"/>
  <c r="M244" i="13"/>
  <c r="BZ244" i="13" s="1"/>
  <c r="L244" i="13"/>
  <c r="BY244" i="13" s="1"/>
  <c r="K244" i="13"/>
  <c r="BX244" i="13" s="1"/>
  <c r="J244" i="13"/>
  <c r="BW244" i="13" s="1"/>
  <c r="I244" i="13"/>
  <c r="BV244" i="13" s="1"/>
  <c r="H244" i="13"/>
  <c r="BU244" i="13" s="1"/>
  <c r="G244" i="13"/>
  <c r="BT244" i="13" s="1"/>
  <c r="F244" i="13"/>
  <c r="BS244" i="13" s="1"/>
  <c r="E244" i="13"/>
  <c r="BR244" i="13" s="1"/>
  <c r="AB243" i="13"/>
  <c r="CO243" i="13" s="1"/>
  <c r="AA243" i="13"/>
  <c r="CN243" i="13" s="1"/>
  <c r="Z243" i="13"/>
  <c r="CM243" i="13" s="1"/>
  <c r="Y243" i="13"/>
  <c r="CL243" i="13" s="1"/>
  <c r="X243" i="13"/>
  <c r="CK243" i="13" s="1"/>
  <c r="W243" i="13"/>
  <c r="CJ243" i="13" s="1"/>
  <c r="V243" i="13"/>
  <c r="CI243" i="13" s="1"/>
  <c r="U243" i="13"/>
  <c r="CH243" i="13" s="1"/>
  <c r="T243" i="13"/>
  <c r="CG243" i="13" s="1"/>
  <c r="S243" i="13"/>
  <c r="CF243" i="13" s="1"/>
  <c r="R243" i="13"/>
  <c r="CE243" i="13" s="1"/>
  <c r="Q243" i="13"/>
  <c r="CD243" i="13" s="1"/>
  <c r="P243" i="13"/>
  <c r="CC243" i="13" s="1"/>
  <c r="O243" i="13"/>
  <c r="CB243" i="13" s="1"/>
  <c r="N243" i="13"/>
  <c r="CA243" i="13" s="1"/>
  <c r="M243" i="13"/>
  <c r="BZ243" i="13" s="1"/>
  <c r="L243" i="13"/>
  <c r="BY243" i="13" s="1"/>
  <c r="K243" i="13"/>
  <c r="BX243" i="13" s="1"/>
  <c r="J243" i="13"/>
  <c r="BW243" i="13" s="1"/>
  <c r="I243" i="13"/>
  <c r="BV243" i="13" s="1"/>
  <c r="H243" i="13"/>
  <c r="BU243" i="13" s="1"/>
  <c r="G243" i="13"/>
  <c r="BT243" i="13" s="1"/>
  <c r="F243" i="13"/>
  <c r="BS243" i="13" s="1"/>
  <c r="E243" i="13"/>
  <c r="BR243" i="13" s="1"/>
  <c r="AB242" i="13"/>
  <c r="CO242" i="13" s="1"/>
  <c r="AA242" i="13"/>
  <c r="CN242" i="13" s="1"/>
  <c r="Z242" i="13"/>
  <c r="CM242" i="13" s="1"/>
  <c r="Y242" i="13"/>
  <c r="CL242" i="13" s="1"/>
  <c r="X242" i="13"/>
  <c r="CK242" i="13" s="1"/>
  <c r="W242" i="13"/>
  <c r="CJ242" i="13" s="1"/>
  <c r="V242" i="13"/>
  <c r="CI242" i="13" s="1"/>
  <c r="U242" i="13"/>
  <c r="CH242" i="13" s="1"/>
  <c r="T242" i="13"/>
  <c r="CG242" i="13" s="1"/>
  <c r="S242" i="13"/>
  <c r="CF242" i="13" s="1"/>
  <c r="R242" i="13"/>
  <c r="CE242" i="13" s="1"/>
  <c r="Q242" i="13"/>
  <c r="CD242" i="13" s="1"/>
  <c r="P242" i="13"/>
  <c r="CC242" i="13" s="1"/>
  <c r="O242" i="13"/>
  <c r="CB242" i="13" s="1"/>
  <c r="N242" i="13"/>
  <c r="CA242" i="13" s="1"/>
  <c r="M242" i="13"/>
  <c r="BZ242" i="13" s="1"/>
  <c r="L242" i="13"/>
  <c r="BY242" i="13" s="1"/>
  <c r="K242" i="13"/>
  <c r="BX242" i="13" s="1"/>
  <c r="J242" i="13"/>
  <c r="BW242" i="13" s="1"/>
  <c r="I242" i="13"/>
  <c r="BV242" i="13" s="1"/>
  <c r="H242" i="13"/>
  <c r="BU242" i="13" s="1"/>
  <c r="G242" i="13"/>
  <c r="BT242" i="13" s="1"/>
  <c r="F242" i="13"/>
  <c r="BS242" i="13" s="1"/>
  <c r="E242" i="13"/>
  <c r="BR242" i="13" s="1"/>
  <c r="AB241" i="13"/>
  <c r="CO241" i="13" s="1"/>
  <c r="AA241" i="13"/>
  <c r="CN241" i="13" s="1"/>
  <c r="Z241" i="13"/>
  <c r="CM241" i="13" s="1"/>
  <c r="Y241" i="13"/>
  <c r="CL241" i="13" s="1"/>
  <c r="X241" i="13"/>
  <c r="CK241" i="13" s="1"/>
  <c r="W241" i="13"/>
  <c r="CJ241" i="13" s="1"/>
  <c r="V241" i="13"/>
  <c r="CI241" i="13" s="1"/>
  <c r="U241" i="13"/>
  <c r="CH241" i="13" s="1"/>
  <c r="T241" i="13"/>
  <c r="CG241" i="13" s="1"/>
  <c r="S241" i="13"/>
  <c r="CF241" i="13" s="1"/>
  <c r="R241" i="13"/>
  <c r="CE241" i="13" s="1"/>
  <c r="Q241" i="13"/>
  <c r="CD241" i="13" s="1"/>
  <c r="P241" i="13"/>
  <c r="CC241" i="13" s="1"/>
  <c r="O241" i="13"/>
  <c r="CB241" i="13" s="1"/>
  <c r="N241" i="13"/>
  <c r="CA241" i="13" s="1"/>
  <c r="M241" i="13"/>
  <c r="BZ241" i="13" s="1"/>
  <c r="L241" i="13"/>
  <c r="BY241" i="13" s="1"/>
  <c r="K241" i="13"/>
  <c r="BX241" i="13" s="1"/>
  <c r="J241" i="13"/>
  <c r="BW241" i="13" s="1"/>
  <c r="I241" i="13"/>
  <c r="BV241" i="13" s="1"/>
  <c r="H241" i="13"/>
  <c r="BU241" i="13" s="1"/>
  <c r="G241" i="13"/>
  <c r="BT241" i="13" s="1"/>
  <c r="F241" i="13"/>
  <c r="BS241" i="13" s="1"/>
  <c r="E241" i="13"/>
  <c r="BR241" i="13" s="1"/>
  <c r="AB240" i="13"/>
  <c r="CO240" i="13" s="1"/>
  <c r="AA240" i="13"/>
  <c r="CN240" i="13" s="1"/>
  <c r="Z240" i="13"/>
  <c r="CM240" i="13" s="1"/>
  <c r="Y240" i="13"/>
  <c r="CL240" i="13" s="1"/>
  <c r="X240" i="13"/>
  <c r="CK240" i="13" s="1"/>
  <c r="W240" i="13"/>
  <c r="CJ240" i="13" s="1"/>
  <c r="V240" i="13"/>
  <c r="CI240" i="13" s="1"/>
  <c r="U240" i="13"/>
  <c r="CH240" i="13" s="1"/>
  <c r="T240" i="13"/>
  <c r="CG240" i="13" s="1"/>
  <c r="S240" i="13"/>
  <c r="CF240" i="13" s="1"/>
  <c r="R240" i="13"/>
  <c r="CE240" i="13" s="1"/>
  <c r="Q240" i="13"/>
  <c r="CD240" i="13" s="1"/>
  <c r="P240" i="13"/>
  <c r="CC240" i="13" s="1"/>
  <c r="O240" i="13"/>
  <c r="CB240" i="13" s="1"/>
  <c r="N240" i="13"/>
  <c r="CA240" i="13" s="1"/>
  <c r="M240" i="13"/>
  <c r="BZ240" i="13" s="1"/>
  <c r="L240" i="13"/>
  <c r="BY240" i="13" s="1"/>
  <c r="K240" i="13"/>
  <c r="BX240" i="13" s="1"/>
  <c r="J240" i="13"/>
  <c r="BW240" i="13" s="1"/>
  <c r="I240" i="13"/>
  <c r="BV240" i="13" s="1"/>
  <c r="H240" i="13"/>
  <c r="BU240" i="13" s="1"/>
  <c r="G240" i="13"/>
  <c r="BT240" i="13" s="1"/>
  <c r="F240" i="13"/>
  <c r="BS240" i="13" s="1"/>
  <c r="E240" i="13"/>
  <c r="BR240" i="13" s="1"/>
  <c r="AB239" i="13"/>
  <c r="CO239" i="13" s="1"/>
  <c r="AA239" i="13"/>
  <c r="CN239" i="13" s="1"/>
  <c r="Z239" i="13"/>
  <c r="CM239" i="13" s="1"/>
  <c r="Y239" i="13"/>
  <c r="CL239" i="13" s="1"/>
  <c r="X239" i="13"/>
  <c r="CK239" i="13" s="1"/>
  <c r="W239" i="13"/>
  <c r="CJ239" i="13" s="1"/>
  <c r="V239" i="13"/>
  <c r="CI239" i="13" s="1"/>
  <c r="U239" i="13"/>
  <c r="CH239" i="13" s="1"/>
  <c r="T239" i="13"/>
  <c r="CG239" i="13" s="1"/>
  <c r="S239" i="13"/>
  <c r="CF239" i="13" s="1"/>
  <c r="R239" i="13"/>
  <c r="CE239" i="13" s="1"/>
  <c r="Q239" i="13"/>
  <c r="CD239" i="13" s="1"/>
  <c r="P239" i="13"/>
  <c r="CC239" i="13" s="1"/>
  <c r="O239" i="13"/>
  <c r="CB239" i="13" s="1"/>
  <c r="N239" i="13"/>
  <c r="CA239" i="13" s="1"/>
  <c r="M239" i="13"/>
  <c r="BZ239" i="13" s="1"/>
  <c r="L239" i="13"/>
  <c r="BY239" i="13" s="1"/>
  <c r="K239" i="13"/>
  <c r="BX239" i="13" s="1"/>
  <c r="J239" i="13"/>
  <c r="BW239" i="13" s="1"/>
  <c r="I239" i="13"/>
  <c r="BV239" i="13" s="1"/>
  <c r="H239" i="13"/>
  <c r="BU239" i="13" s="1"/>
  <c r="G239" i="13"/>
  <c r="BT239" i="13" s="1"/>
  <c r="F239" i="13"/>
  <c r="BS239" i="13" s="1"/>
  <c r="E239" i="13"/>
  <c r="BR239" i="13" s="1"/>
  <c r="AB238" i="13"/>
  <c r="CO238" i="13" s="1"/>
  <c r="AA238" i="13"/>
  <c r="CN238" i="13" s="1"/>
  <c r="Z238" i="13"/>
  <c r="CM238" i="13" s="1"/>
  <c r="Y238" i="13"/>
  <c r="CL238" i="13" s="1"/>
  <c r="X238" i="13"/>
  <c r="CK238" i="13" s="1"/>
  <c r="W238" i="13"/>
  <c r="CJ238" i="13" s="1"/>
  <c r="V238" i="13"/>
  <c r="CI238" i="13" s="1"/>
  <c r="U238" i="13"/>
  <c r="CH238" i="13" s="1"/>
  <c r="T238" i="13"/>
  <c r="CG238" i="13" s="1"/>
  <c r="S238" i="13"/>
  <c r="CF238" i="13" s="1"/>
  <c r="R238" i="13"/>
  <c r="CE238" i="13" s="1"/>
  <c r="Q238" i="13"/>
  <c r="CD238" i="13" s="1"/>
  <c r="P238" i="13"/>
  <c r="CC238" i="13" s="1"/>
  <c r="O238" i="13"/>
  <c r="CB238" i="13" s="1"/>
  <c r="N238" i="13"/>
  <c r="CA238" i="13" s="1"/>
  <c r="M238" i="13"/>
  <c r="BZ238" i="13" s="1"/>
  <c r="L238" i="13"/>
  <c r="BY238" i="13" s="1"/>
  <c r="K238" i="13"/>
  <c r="BX238" i="13" s="1"/>
  <c r="J238" i="13"/>
  <c r="BW238" i="13" s="1"/>
  <c r="I238" i="13"/>
  <c r="BV238" i="13" s="1"/>
  <c r="H238" i="13"/>
  <c r="BU238" i="13" s="1"/>
  <c r="G238" i="13"/>
  <c r="BT238" i="13" s="1"/>
  <c r="F238" i="13"/>
  <c r="BS238" i="13" s="1"/>
  <c r="E238" i="13"/>
  <c r="BR238" i="13" s="1"/>
  <c r="AB237" i="13"/>
  <c r="CO237" i="13" s="1"/>
  <c r="AA237" i="13"/>
  <c r="CN237" i="13" s="1"/>
  <c r="Z237" i="13"/>
  <c r="CM237" i="13" s="1"/>
  <c r="Y237" i="13"/>
  <c r="CL237" i="13" s="1"/>
  <c r="X237" i="13"/>
  <c r="CK237" i="13" s="1"/>
  <c r="W237" i="13"/>
  <c r="CJ237" i="13" s="1"/>
  <c r="V237" i="13"/>
  <c r="CI237" i="13" s="1"/>
  <c r="U237" i="13"/>
  <c r="CH237" i="13" s="1"/>
  <c r="T237" i="13"/>
  <c r="CG237" i="13" s="1"/>
  <c r="S237" i="13"/>
  <c r="CF237" i="13" s="1"/>
  <c r="R237" i="13"/>
  <c r="CE237" i="13" s="1"/>
  <c r="Q237" i="13"/>
  <c r="CD237" i="13" s="1"/>
  <c r="P237" i="13"/>
  <c r="CC237" i="13" s="1"/>
  <c r="O237" i="13"/>
  <c r="CB237" i="13" s="1"/>
  <c r="N237" i="13"/>
  <c r="CA237" i="13" s="1"/>
  <c r="M237" i="13"/>
  <c r="BZ237" i="13" s="1"/>
  <c r="L237" i="13"/>
  <c r="BY237" i="13" s="1"/>
  <c r="K237" i="13"/>
  <c r="BX237" i="13" s="1"/>
  <c r="J237" i="13"/>
  <c r="BW237" i="13" s="1"/>
  <c r="I237" i="13"/>
  <c r="BV237" i="13" s="1"/>
  <c r="H237" i="13"/>
  <c r="BU237" i="13" s="1"/>
  <c r="G237" i="13"/>
  <c r="BT237" i="13" s="1"/>
  <c r="F237" i="13"/>
  <c r="BS237" i="13" s="1"/>
  <c r="E237" i="13"/>
  <c r="BR237" i="13" s="1"/>
  <c r="AB236" i="13"/>
  <c r="CO236" i="13" s="1"/>
  <c r="AA236" i="13"/>
  <c r="CN236" i="13" s="1"/>
  <c r="Z236" i="13"/>
  <c r="CM236" i="13" s="1"/>
  <c r="Y236" i="13"/>
  <c r="CL236" i="13" s="1"/>
  <c r="X236" i="13"/>
  <c r="CK236" i="13" s="1"/>
  <c r="W236" i="13"/>
  <c r="CJ236" i="13" s="1"/>
  <c r="V236" i="13"/>
  <c r="CI236" i="13" s="1"/>
  <c r="U236" i="13"/>
  <c r="CH236" i="13" s="1"/>
  <c r="T236" i="13"/>
  <c r="CG236" i="13" s="1"/>
  <c r="S236" i="13"/>
  <c r="CF236" i="13" s="1"/>
  <c r="R236" i="13"/>
  <c r="CE236" i="13" s="1"/>
  <c r="Q236" i="13"/>
  <c r="CD236" i="13" s="1"/>
  <c r="P236" i="13"/>
  <c r="CC236" i="13" s="1"/>
  <c r="O236" i="13"/>
  <c r="CB236" i="13" s="1"/>
  <c r="N236" i="13"/>
  <c r="CA236" i="13" s="1"/>
  <c r="M236" i="13"/>
  <c r="BZ236" i="13" s="1"/>
  <c r="L236" i="13"/>
  <c r="BY236" i="13" s="1"/>
  <c r="K236" i="13"/>
  <c r="BX236" i="13" s="1"/>
  <c r="J236" i="13"/>
  <c r="BW236" i="13" s="1"/>
  <c r="I236" i="13"/>
  <c r="BV236" i="13" s="1"/>
  <c r="H236" i="13"/>
  <c r="BU236" i="13" s="1"/>
  <c r="G236" i="13"/>
  <c r="BT236" i="13" s="1"/>
  <c r="F236" i="13"/>
  <c r="BS236" i="13" s="1"/>
  <c r="E236" i="13"/>
  <c r="BR236" i="13" s="1"/>
  <c r="AB235" i="13"/>
  <c r="CO235" i="13" s="1"/>
  <c r="AA235" i="13"/>
  <c r="CN235" i="13" s="1"/>
  <c r="Z235" i="13"/>
  <c r="CM235" i="13" s="1"/>
  <c r="Y235" i="13"/>
  <c r="CL235" i="13" s="1"/>
  <c r="X235" i="13"/>
  <c r="CK235" i="13" s="1"/>
  <c r="W235" i="13"/>
  <c r="CJ235" i="13" s="1"/>
  <c r="V235" i="13"/>
  <c r="CI235" i="13" s="1"/>
  <c r="U235" i="13"/>
  <c r="CH235" i="13" s="1"/>
  <c r="T235" i="13"/>
  <c r="CG235" i="13" s="1"/>
  <c r="S235" i="13"/>
  <c r="CF235" i="13" s="1"/>
  <c r="R235" i="13"/>
  <c r="CE235" i="13" s="1"/>
  <c r="Q235" i="13"/>
  <c r="CD235" i="13" s="1"/>
  <c r="P235" i="13"/>
  <c r="CC235" i="13" s="1"/>
  <c r="O235" i="13"/>
  <c r="CB235" i="13" s="1"/>
  <c r="N235" i="13"/>
  <c r="CA235" i="13" s="1"/>
  <c r="M235" i="13"/>
  <c r="BZ235" i="13" s="1"/>
  <c r="L235" i="13"/>
  <c r="BY235" i="13" s="1"/>
  <c r="K235" i="13"/>
  <c r="BX235" i="13" s="1"/>
  <c r="J235" i="13"/>
  <c r="BW235" i="13" s="1"/>
  <c r="I235" i="13"/>
  <c r="BV235" i="13" s="1"/>
  <c r="H235" i="13"/>
  <c r="BU235" i="13" s="1"/>
  <c r="G235" i="13"/>
  <c r="BT235" i="13" s="1"/>
  <c r="F235" i="13"/>
  <c r="BS235" i="13" s="1"/>
  <c r="E235" i="13"/>
  <c r="BR235" i="13" s="1"/>
  <c r="AB234" i="13"/>
  <c r="CO234" i="13" s="1"/>
  <c r="AA234" i="13"/>
  <c r="CN234" i="13" s="1"/>
  <c r="Z234" i="13"/>
  <c r="CM234" i="13" s="1"/>
  <c r="Y234" i="13"/>
  <c r="CL234" i="13" s="1"/>
  <c r="X234" i="13"/>
  <c r="CK234" i="13" s="1"/>
  <c r="W234" i="13"/>
  <c r="CJ234" i="13" s="1"/>
  <c r="V234" i="13"/>
  <c r="CI234" i="13" s="1"/>
  <c r="U234" i="13"/>
  <c r="CH234" i="13" s="1"/>
  <c r="T234" i="13"/>
  <c r="CG234" i="13" s="1"/>
  <c r="S234" i="13"/>
  <c r="CF234" i="13" s="1"/>
  <c r="R234" i="13"/>
  <c r="CE234" i="13" s="1"/>
  <c r="Q234" i="13"/>
  <c r="CD234" i="13" s="1"/>
  <c r="P234" i="13"/>
  <c r="CC234" i="13" s="1"/>
  <c r="O234" i="13"/>
  <c r="CB234" i="13" s="1"/>
  <c r="N234" i="13"/>
  <c r="CA234" i="13" s="1"/>
  <c r="M234" i="13"/>
  <c r="BZ234" i="13" s="1"/>
  <c r="L234" i="13"/>
  <c r="BY234" i="13" s="1"/>
  <c r="K234" i="13"/>
  <c r="BX234" i="13" s="1"/>
  <c r="J234" i="13"/>
  <c r="BW234" i="13" s="1"/>
  <c r="I234" i="13"/>
  <c r="BV234" i="13" s="1"/>
  <c r="H234" i="13"/>
  <c r="BU234" i="13" s="1"/>
  <c r="G234" i="13"/>
  <c r="BT234" i="13" s="1"/>
  <c r="F234" i="13"/>
  <c r="BS234" i="13" s="1"/>
  <c r="E234" i="13"/>
  <c r="BR234" i="13" s="1"/>
  <c r="AB233" i="13"/>
  <c r="CO233" i="13" s="1"/>
  <c r="AA233" i="13"/>
  <c r="CN233" i="13" s="1"/>
  <c r="Z233" i="13"/>
  <c r="CM233" i="13" s="1"/>
  <c r="Y233" i="13"/>
  <c r="CL233" i="13" s="1"/>
  <c r="X233" i="13"/>
  <c r="CK233" i="13" s="1"/>
  <c r="W233" i="13"/>
  <c r="CJ233" i="13" s="1"/>
  <c r="V233" i="13"/>
  <c r="CI233" i="13" s="1"/>
  <c r="U233" i="13"/>
  <c r="CH233" i="13" s="1"/>
  <c r="T233" i="13"/>
  <c r="CG233" i="13" s="1"/>
  <c r="S233" i="13"/>
  <c r="CF233" i="13" s="1"/>
  <c r="R233" i="13"/>
  <c r="CE233" i="13" s="1"/>
  <c r="Q233" i="13"/>
  <c r="CD233" i="13" s="1"/>
  <c r="P233" i="13"/>
  <c r="CC233" i="13" s="1"/>
  <c r="O233" i="13"/>
  <c r="CB233" i="13" s="1"/>
  <c r="N233" i="13"/>
  <c r="CA233" i="13" s="1"/>
  <c r="M233" i="13"/>
  <c r="BZ233" i="13" s="1"/>
  <c r="L233" i="13"/>
  <c r="BY233" i="13" s="1"/>
  <c r="K233" i="13"/>
  <c r="BX233" i="13" s="1"/>
  <c r="J233" i="13"/>
  <c r="BW233" i="13" s="1"/>
  <c r="I233" i="13"/>
  <c r="BV233" i="13" s="1"/>
  <c r="H233" i="13"/>
  <c r="BU233" i="13" s="1"/>
  <c r="G233" i="13"/>
  <c r="BT233" i="13" s="1"/>
  <c r="F233" i="13"/>
  <c r="BS233" i="13" s="1"/>
  <c r="E233" i="13"/>
  <c r="BR233" i="13" s="1"/>
  <c r="AB232" i="13"/>
  <c r="CO232" i="13" s="1"/>
  <c r="AA232" i="13"/>
  <c r="CN232" i="13" s="1"/>
  <c r="Z232" i="13"/>
  <c r="CM232" i="13" s="1"/>
  <c r="Y232" i="13"/>
  <c r="CL232" i="13" s="1"/>
  <c r="X232" i="13"/>
  <c r="CK232" i="13" s="1"/>
  <c r="W232" i="13"/>
  <c r="CJ232" i="13" s="1"/>
  <c r="V232" i="13"/>
  <c r="CI232" i="13" s="1"/>
  <c r="U232" i="13"/>
  <c r="CH232" i="13" s="1"/>
  <c r="T232" i="13"/>
  <c r="CG232" i="13" s="1"/>
  <c r="S232" i="13"/>
  <c r="CF232" i="13" s="1"/>
  <c r="R232" i="13"/>
  <c r="CE232" i="13" s="1"/>
  <c r="Q232" i="13"/>
  <c r="CD232" i="13" s="1"/>
  <c r="P232" i="13"/>
  <c r="CC232" i="13" s="1"/>
  <c r="O232" i="13"/>
  <c r="CB232" i="13" s="1"/>
  <c r="N232" i="13"/>
  <c r="CA232" i="13" s="1"/>
  <c r="M232" i="13"/>
  <c r="BZ232" i="13" s="1"/>
  <c r="L232" i="13"/>
  <c r="BY232" i="13" s="1"/>
  <c r="K232" i="13"/>
  <c r="BX232" i="13" s="1"/>
  <c r="J232" i="13"/>
  <c r="BW232" i="13" s="1"/>
  <c r="I232" i="13"/>
  <c r="BV232" i="13" s="1"/>
  <c r="H232" i="13"/>
  <c r="BU232" i="13" s="1"/>
  <c r="G232" i="13"/>
  <c r="BT232" i="13" s="1"/>
  <c r="F232" i="13"/>
  <c r="BS232" i="13" s="1"/>
  <c r="E232" i="13"/>
  <c r="BR232" i="13" s="1"/>
  <c r="AB231" i="13"/>
  <c r="CO231" i="13" s="1"/>
  <c r="AA231" i="13"/>
  <c r="CN231" i="13" s="1"/>
  <c r="Z231" i="13"/>
  <c r="CM231" i="13" s="1"/>
  <c r="Y231" i="13"/>
  <c r="CL231" i="13" s="1"/>
  <c r="X231" i="13"/>
  <c r="CK231" i="13" s="1"/>
  <c r="W231" i="13"/>
  <c r="CJ231" i="13" s="1"/>
  <c r="V231" i="13"/>
  <c r="CI231" i="13" s="1"/>
  <c r="U231" i="13"/>
  <c r="CH231" i="13" s="1"/>
  <c r="T231" i="13"/>
  <c r="CG231" i="13" s="1"/>
  <c r="S231" i="13"/>
  <c r="CF231" i="13" s="1"/>
  <c r="R231" i="13"/>
  <c r="CE231" i="13" s="1"/>
  <c r="Q231" i="13"/>
  <c r="CD231" i="13" s="1"/>
  <c r="P231" i="13"/>
  <c r="CC231" i="13" s="1"/>
  <c r="O231" i="13"/>
  <c r="CB231" i="13" s="1"/>
  <c r="N231" i="13"/>
  <c r="CA231" i="13" s="1"/>
  <c r="M231" i="13"/>
  <c r="BZ231" i="13" s="1"/>
  <c r="L231" i="13"/>
  <c r="BY231" i="13" s="1"/>
  <c r="K231" i="13"/>
  <c r="BX231" i="13" s="1"/>
  <c r="J231" i="13"/>
  <c r="BW231" i="13" s="1"/>
  <c r="I231" i="13"/>
  <c r="BV231" i="13" s="1"/>
  <c r="H231" i="13"/>
  <c r="BU231" i="13" s="1"/>
  <c r="G231" i="13"/>
  <c r="BT231" i="13" s="1"/>
  <c r="F231" i="13"/>
  <c r="BS231" i="13" s="1"/>
  <c r="E231" i="13"/>
  <c r="BR231" i="13" s="1"/>
  <c r="AB230" i="13"/>
  <c r="CO230" i="13" s="1"/>
  <c r="AA230" i="13"/>
  <c r="CN230" i="13" s="1"/>
  <c r="Z230" i="13"/>
  <c r="CM230" i="13" s="1"/>
  <c r="Y230" i="13"/>
  <c r="CL230" i="13" s="1"/>
  <c r="X230" i="13"/>
  <c r="CK230" i="13" s="1"/>
  <c r="W230" i="13"/>
  <c r="CJ230" i="13" s="1"/>
  <c r="V230" i="13"/>
  <c r="CI230" i="13" s="1"/>
  <c r="U230" i="13"/>
  <c r="CH230" i="13" s="1"/>
  <c r="T230" i="13"/>
  <c r="CG230" i="13" s="1"/>
  <c r="S230" i="13"/>
  <c r="CF230" i="13" s="1"/>
  <c r="R230" i="13"/>
  <c r="CE230" i="13" s="1"/>
  <c r="Q230" i="13"/>
  <c r="CD230" i="13" s="1"/>
  <c r="P230" i="13"/>
  <c r="CC230" i="13" s="1"/>
  <c r="O230" i="13"/>
  <c r="CB230" i="13" s="1"/>
  <c r="N230" i="13"/>
  <c r="CA230" i="13" s="1"/>
  <c r="M230" i="13"/>
  <c r="BZ230" i="13" s="1"/>
  <c r="L230" i="13"/>
  <c r="BY230" i="13" s="1"/>
  <c r="K230" i="13"/>
  <c r="BX230" i="13" s="1"/>
  <c r="J230" i="13"/>
  <c r="BW230" i="13" s="1"/>
  <c r="I230" i="13"/>
  <c r="BV230" i="13" s="1"/>
  <c r="H230" i="13"/>
  <c r="BU230" i="13" s="1"/>
  <c r="G230" i="13"/>
  <c r="BT230" i="13" s="1"/>
  <c r="F230" i="13"/>
  <c r="BS230" i="13" s="1"/>
  <c r="E230" i="13"/>
  <c r="BR230" i="13" s="1"/>
  <c r="AB229" i="13"/>
  <c r="CO229" i="13" s="1"/>
  <c r="AA229" i="13"/>
  <c r="CN229" i="13" s="1"/>
  <c r="Z229" i="13"/>
  <c r="CM229" i="13" s="1"/>
  <c r="Y229" i="13"/>
  <c r="CL229" i="13" s="1"/>
  <c r="X229" i="13"/>
  <c r="CK229" i="13" s="1"/>
  <c r="W229" i="13"/>
  <c r="CJ229" i="13" s="1"/>
  <c r="V229" i="13"/>
  <c r="CI229" i="13" s="1"/>
  <c r="U229" i="13"/>
  <c r="CH229" i="13" s="1"/>
  <c r="T229" i="13"/>
  <c r="CG229" i="13" s="1"/>
  <c r="S229" i="13"/>
  <c r="CF229" i="13" s="1"/>
  <c r="R229" i="13"/>
  <c r="CE229" i="13" s="1"/>
  <c r="Q229" i="13"/>
  <c r="CD229" i="13" s="1"/>
  <c r="P229" i="13"/>
  <c r="CC229" i="13" s="1"/>
  <c r="O229" i="13"/>
  <c r="CB229" i="13" s="1"/>
  <c r="N229" i="13"/>
  <c r="CA229" i="13" s="1"/>
  <c r="M229" i="13"/>
  <c r="BZ229" i="13" s="1"/>
  <c r="L229" i="13"/>
  <c r="BY229" i="13" s="1"/>
  <c r="K229" i="13"/>
  <c r="BX229" i="13" s="1"/>
  <c r="J229" i="13"/>
  <c r="BW229" i="13" s="1"/>
  <c r="I229" i="13"/>
  <c r="BV229" i="13" s="1"/>
  <c r="H229" i="13"/>
  <c r="BU229" i="13" s="1"/>
  <c r="G229" i="13"/>
  <c r="BT229" i="13" s="1"/>
  <c r="F229" i="13"/>
  <c r="BS229" i="13" s="1"/>
  <c r="E229" i="13"/>
  <c r="BR229" i="13" s="1"/>
  <c r="AB228" i="13"/>
  <c r="CO228" i="13" s="1"/>
  <c r="AA228" i="13"/>
  <c r="CN228" i="13" s="1"/>
  <c r="Z228" i="13"/>
  <c r="CM228" i="13" s="1"/>
  <c r="Y228" i="13"/>
  <c r="CL228" i="13" s="1"/>
  <c r="X228" i="13"/>
  <c r="CK228" i="13" s="1"/>
  <c r="W228" i="13"/>
  <c r="CJ228" i="13" s="1"/>
  <c r="V228" i="13"/>
  <c r="CI228" i="13" s="1"/>
  <c r="U228" i="13"/>
  <c r="CH228" i="13" s="1"/>
  <c r="T228" i="13"/>
  <c r="CG228" i="13" s="1"/>
  <c r="S228" i="13"/>
  <c r="CF228" i="13" s="1"/>
  <c r="R228" i="13"/>
  <c r="CE228" i="13" s="1"/>
  <c r="Q228" i="13"/>
  <c r="CD228" i="13" s="1"/>
  <c r="P228" i="13"/>
  <c r="CC228" i="13" s="1"/>
  <c r="O228" i="13"/>
  <c r="CB228" i="13" s="1"/>
  <c r="N228" i="13"/>
  <c r="CA228" i="13" s="1"/>
  <c r="M228" i="13"/>
  <c r="BZ228" i="13" s="1"/>
  <c r="L228" i="13"/>
  <c r="BY228" i="13" s="1"/>
  <c r="K228" i="13"/>
  <c r="BX228" i="13" s="1"/>
  <c r="J228" i="13"/>
  <c r="BW228" i="13" s="1"/>
  <c r="I228" i="13"/>
  <c r="BV228" i="13" s="1"/>
  <c r="H228" i="13"/>
  <c r="BU228" i="13" s="1"/>
  <c r="G228" i="13"/>
  <c r="BT228" i="13" s="1"/>
  <c r="F228" i="13"/>
  <c r="BS228" i="13" s="1"/>
  <c r="E228" i="13"/>
  <c r="BR228" i="13" s="1"/>
  <c r="AB227" i="13"/>
  <c r="CO227" i="13" s="1"/>
  <c r="AA227" i="13"/>
  <c r="CN227" i="13" s="1"/>
  <c r="Z227" i="13"/>
  <c r="CM227" i="13" s="1"/>
  <c r="Y227" i="13"/>
  <c r="CL227" i="13" s="1"/>
  <c r="X227" i="13"/>
  <c r="CK227" i="13" s="1"/>
  <c r="W227" i="13"/>
  <c r="CJ227" i="13" s="1"/>
  <c r="V227" i="13"/>
  <c r="CI227" i="13" s="1"/>
  <c r="U227" i="13"/>
  <c r="CH227" i="13" s="1"/>
  <c r="T227" i="13"/>
  <c r="CG227" i="13" s="1"/>
  <c r="S227" i="13"/>
  <c r="CF227" i="13" s="1"/>
  <c r="R227" i="13"/>
  <c r="CE227" i="13" s="1"/>
  <c r="Q227" i="13"/>
  <c r="CD227" i="13" s="1"/>
  <c r="P227" i="13"/>
  <c r="CC227" i="13" s="1"/>
  <c r="O227" i="13"/>
  <c r="CB227" i="13" s="1"/>
  <c r="N227" i="13"/>
  <c r="CA227" i="13" s="1"/>
  <c r="M227" i="13"/>
  <c r="BZ227" i="13" s="1"/>
  <c r="L227" i="13"/>
  <c r="BY227" i="13" s="1"/>
  <c r="K227" i="13"/>
  <c r="BX227" i="13" s="1"/>
  <c r="J227" i="13"/>
  <c r="BW227" i="13" s="1"/>
  <c r="I227" i="13"/>
  <c r="BV227" i="13" s="1"/>
  <c r="H227" i="13"/>
  <c r="BU227" i="13" s="1"/>
  <c r="G227" i="13"/>
  <c r="BT227" i="13" s="1"/>
  <c r="F227" i="13"/>
  <c r="BS227" i="13" s="1"/>
  <c r="E227" i="13"/>
  <c r="BR227" i="13" s="1"/>
  <c r="AB226" i="13"/>
  <c r="CO226" i="13" s="1"/>
  <c r="AA226" i="13"/>
  <c r="CN226" i="13" s="1"/>
  <c r="Z226" i="13"/>
  <c r="CM226" i="13" s="1"/>
  <c r="Y226" i="13"/>
  <c r="CL226" i="13" s="1"/>
  <c r="X226" i="13"/>
  <c r="CK226" i="13" s="1"/>
  <c r="W226" i="13"/>
  <c r="CJ226" i="13" s="1"/>
  <c r="V226" i="13"/>
  <c r="CI226" i="13" s="1"/>
  <c r="U226" i="13"/>
  <c r="CH226" i="13" s="1"/>
  <c r="T226" i="13"/>
  <c r="CG226" i="13" s="1"/>
  <c r="S226" i="13"/>
  <c r="CF226" i="13" s="1"/>
  <c r="R226" i="13"/>
  <c r="CE226" i="13" s="1"/>
  <c r="Q226" i="13"/>
  <c r="CD226" i="13" s="1"/>
  <c r="P226" i="13"/>
  <c r="CC226" i="13" s="1"/>
  <c r="O226" i="13"/>
  <c r="CB226" i="13" s="1"/>
  <c r="N226" i="13"/>
  <c r="CA226" i="13" s="1"/>
  <c r="M226" i="13"/>
  <c r="BZ226" i="13" s="1"/>
  <c r="L226" i="13"/>
  <c r="BY226" i="13" s="1"/>
  <c r="K226" i="13"/>
  <c r="BX226" i="13" s="1"/>
  <c r="J226" i="13"/>
  <c r="BW226" i="13" s="1"/>
  <c r="I226" i="13"/>
  <c r="BV226" i="13" s="1"/>
  <c r="H226" i="13"/>
  <c r="BU226" i="13" s="1"/>
  <c r="G226" i="13"/>
  <c r="BT226" i="13" s="1"/>
  <c r="F226" i="13"/>
  <c r="BS226" i="13" s="1"/>
  <c r="E226" i="13"/>
  <c r="BR226" i="13" s="1"/>
  <c r="AB225" i="13"/>
  <c r="CO225" i="13" s="1"/>
  <c r="AA225" i="13"/>
  <c r="CN225" i="13" s="1"/>
  <c r="Z225" i="13"/>
  <c r="CM225" i="13" s="1"/>
  <c r="Y225" i="13"/>
  <c r="CL225" i="13" s="1"/>
  <c r="X225" i="13"/>
  <c r="CK225" i="13" s="1"/>
  <c r="W225" i="13"/>
  <c r="CJ225" i="13" s="1"/>
  <c r="V225" i="13"/>
  <c r="CI225" i="13" s="1"/>
  <c r="U225" i="13"/>
  <c r="CH225" i="13" s="1"/>
  <c r="T225" i="13"/>
  <c r="CG225" i="13" s="1"/>
  <c r="S225" i="13"/>
  <c r="CF225" i="13" s="1"/>
  <c r="R225" i="13"/>
  <c r="CE225" i="13" s="1"/>
  <c r="Q225" i="13"/>
  <c r="CD225" i="13" s="1"/>
  <c r="P225" i="13"/>
  <c r="CC225" i="13" s="1"/>
  <c r="O225" i="13"/>
  <c r="CB225" i="13" s="1"/>
  <c r="N225" i="13"/>
  <c r="CA225" i="13" s="1"/>
  <c r="M225" i="13"/>
  <c r="BZ225" i="13" s="1"/>
  <c r="L225" i="13"/>
  <c r="BY225" i="13" s="1"/>
  <c r="K225" i="13"/>
  <c r="BX225" i="13" s="1"/>
  <c r="J225" i="13"/>
  <c r="BW225" i="13" s="1"/>
  <c r="I225" i="13"/>
  <c r="BV225" i="13" s="1"/>
  <c r="H225" i="13"/>
  <c r="BU225" i="13" s="1"/>
  <c r="G225" i="13"/>
  <c r="BT225" i="13" s="1"/>
  <c r="F225" i="13"/>
  <c r="BS225" i="13" s="1"/>
  <c r="E225" i="13"/>
  <c r="BR225" i="13" s="1"/>
  <c r="AB224" i="13"/>
  <c r="CO224" i="13" s="1"/>
  <c r="AA224" i="13"/>
  <c r="CN224" i="13" s="1"/>
  <c r="Z224" i="13"/>
  <c r="CM224" i="13" s="1"/>
  <c r="Y224" i="13"/>
  <c r="CL224" i="13" s="1"/>
  <c r="X224" i="13"/>
  <c r="CK224" i="13" s="1"/>
  <c r="W224" i="13"/>
  <c r="CJ224" i="13" s="1"/>
  <c r="V224" i="13"/>
  <c r="CI224" i="13" s="1"/>
  <c r="U224" i="13"/>
  <c r="CH224" i="13" s="1"/>
  <c r="T224" i="13"/>
  <c r="CG224" i="13" s="1"/>
  <c r="S224" i="13"/>
  <c r="CF224" i="13" s="1"/>
  <c r="R224" i="13"/>
  <c r="CE224" i="13" s="1"/>
  <c r="Q224" i="13"/>
  <c r="CD224" i="13" s="1"/>
  <c r="P224" i="13"/>
  <c r="CC224" i="13" s="1"/>
  <c r="O224" i="13"/>
  <c r="CB224" i="13" s="1"/>
  <c r="N224" i="13"/>
  <c r="CA224" i="13" s="1"/>
  <c r="M224" i="13"/>
  <c r="BZ224" i="13" s="1"/>
  <c r="L224" i="13"/>
  <c r="BY224" i="13" s="1"/>
  <c r="K224" i="13"/>
  <c r="BX224" i="13" s="1"/>
  <c r="J224" i="13"/>
  <c r="BW224" i="13" s="1"/>
  <c r="I224" i="13"/>
  <c r="BV224" i="13" s="1"/>
  <c r="H224" i="13"/>
  <c r="BU224" i="13" s="1"/>
  <c r="G224" i="13"/>
  <c r="BT224" i="13" s="1"/>
  <c r="F224" i="13"/>
  <c r="BS224" i="13" s="1"/>
  <c r="E224" i="13"/>
  <c r="BR224" i="13" s="1"/>
  <c r="AB223" i="13"/>
  <c r="CO223" i="13" s="1"/>
  <c r="AA223" i="13"/>
  <c r="CN223" i="13" s="1"/>
  <c r="Z223" i="13"/>
  <c r="CM223" i="13" s="1"/>
  <c r="Y223" i="13"/>
  <c r="CL223" i="13" s="1"/>
  <c r="X223" i="13"/>
  <c r="CK223" i="13" s="1"/>
  <c r="W223" i="13"/>
  <c r="CJ223" i="13" s="1"/>
  <c r="V223" i="13"/>
  <c r="CI223" i="13" s="1"/>
  <c r="U223" i="13"/>
  <c r="CH223" i="13" s="1"/>
  <c r="T223" i="13"/>
  <c r="CG223" i="13" s="1"/>
  <c r="S223" i="13"/>
  <c r="CF223" i="13" s="1"/>
  <c r="R223" i="13"/>
  <c r="CE223" i="13" s="1"/>
  <c r="Q223" i="13"/>
  <c r="CD223" i="13" s="1"/>
  <c r="P223" i="13"/>
  <c r="CC223" i="13" s="1"/>
  <c r="O223" i="13"/>
  <c r="CB223" i="13" s="1"/>
  <c r="N223" i="13"/>
  <c r="CA223" i="13" s="1"/>
  <c r="M223" i="13"/>
  <c r="BZ223" i="13" s="1"/>
  <c r="L223" i="13"/>
  <c r="BY223" i="13" s="1"/>
  <c r="K223" i="13"/>
  <c r="BX223" i="13" s="1"/>
  <c r="J223" i="13"/>
  <c r="BW223" i="13" s="1"/>
  <c r="I223" i="13"/>
  <c r="BV223" i="13" s="1"/>
  <c r="H223" i="13"/>
  <c r="BU223" i="13" s="1"/>
  <c r="G223" i="13"/>
  <c r="BT223" i="13" s="1"/>
  <c r="F223" i="13"/>
  <c r="BS223" i="13" s="1"/>
  <c r="E223" i="13"/>
  <c r="BR223" i="13" s="1"/>
  <c r="AB222" i="13"/>
  <c r="CO222" i="13" s="1"/>
  <c r="AA222" i="13"/>
  <c r="CN222" i="13" s="1"/>
  <c r="Z222" i="13"/>
  <c r="CM222" i="13" s="1"/>
  <c r="Y222" i="13"/>
  <c r="CL222" i="13" s="1"/>
  <c r="X222" i="13"/>
  <c r="CK222" i="13" s="1"/>
  <c r="W222" i="13"/>
  <c r="CJ222" i="13" s="1"/>
  <c r="V222" i="13"/>
  <c r="CI222" i="13" s="1"/>
  <c r="U222" i="13"/>
  <c r="CH222" i="13" s="1"/>
  <c r="T222" i="13"/>
  <c r="CG222" i="13" s="1"/>
  <c r="S222" i="13"/>
  <c r="CF222" i="13" s="1"/>
  <c r="R222" i="13"/>
  <c r="CE222" i="13" s="1"/>
  <c r="Q222" i="13"/>
  <c r="CD222" i="13" s="1"/>
  <c r="P222" i="13"/>
  <c r="CC222" i="13" s="1"/>
  <c r="O222" i="13"/>
  <c r="CB222" i="13" s="1"/>
  <c r="N222" i="13"/>
  <c r="CA222" i="13" s="1"/>
  <c r="M222" i="13"/>
  <c r="BZ222" i="13" s="1"/>
  <c r="L222" i="13"/>
  <c r="BY222" i="13" s="1"/>
  <c r="K222" i="13"/>
  <c r="BX222" i="13" s="1"/>
  <c r="J222" i="13"/>
  <c r="BW222" i="13" s="1"/>
  <c r="I222" i="13"/>
  <c r="BV222" i="13" s="1"/>
  <c r="H222" i="13"/>
  <c r="BU222" i="13" s="1"/>
  <c r="G222" i="13"/>
  <c r="BT222" i="13" s="1"/>
  <c r="F222" i="13"/>
  <c r="BS222" i="13" s="1"/>
  <c r="E222" i="13"/>
  <c r="BR222" i="13" s="1"/>
  <c r="AB221" i="13"/>
  <c r="CO221" i="13" s="1"/>
  <c r="AA221" i="13"/>
  <c r="CN221" i="13" s="1"/>
  <c r="Z221" i="13"/>
  <c r="CM221" i="13" s="1"/>
  <c r="Y221" i="13"/>
  <c r="CL221" i="13" s="1"/>
  <c r="X221" i="13"/>
  <c r="CK221" i="13" s="1"/>
  <c r="W221" i="13"/>
  <c r="CJ221" i="13" s="1"/>
  <c r="V221" i="13"/>
  <c r="CI221" i="13" s="1"/>
  <c r="U221" i="13"/>
  <c r="CH221" i="13" s="1"/>
  <c r="T221" i="13"/>
  <c r="CG221" i="13" s="1"/>
  <c r="S221" i="13"/>
  <c r="CF221" i="13" s="1"/>
  <c r="R221" i="13"/>
  <c r="CE221" i="13" s="1"/>
  <c r="Q221" i="13"/>
  <c r="CD221" i="13" s="1"/>
  <c r="P221" i="13"/>
  <c r="CC221" i="13" s="1"/>
  <c r="O221" i="13"/>
  <c r="CB221" i="13" s="1"/>
  <c r="N221" i="13"/>
  <c r="CA221" i="13" s="1"/>
  <c r="M221" i="13"/>
  <c r="BZ221" i="13" s="1"/>
  <c r="L221" i="13"/>
  <c r="BY221" i="13" s="1"/>
  <c r="K221" i="13"/>
  <c r="BX221" i="13" s="1"/>
  <c r="J221" i="13"/>
  <c r="BW221" i="13" s="1"/>
  <c r="I221" i="13"/>
  <c r="BV221" i="13" s="1"/>
  <c r="H221" i="13"/>
  <c r="BU221" i="13" s="1"/>
  <c r="G221" i="13"/>
  <c r="BT221" i="13" s="1"/>
  <c r="F221" i="13"/>
  <c r="BS221" i="13" s="1"/>
  <c r="E221" i="13"/>
  <c r="BR221" i="13" s="1"/>
  <c r="AB220" i="13"/>
  <c r="CO220" i="13" s="1"/>
  <c r="AA220" i="13"/>
  <c r="CN220" i="13" s="1"/>
  <c r="Z220" i="13"/>
  <c r="CM220" i="13" s="1"/>
  <c r="Y220" i="13"/>
  <c r="CL220" i="13" s="1"/>
  <c r="X220" i="13"/>
  <c r="CK220" i="13" s="1"/>
  <c r="W220" i="13"/>
  <c r="CJ220" i="13" s="1"/>
  <c r="V220" i="13"/>
  <c r="CI220" i="13" s="1"/>
  <c r="U220" i="13"/>
  <c r="CH220" i="13" s="1"/>
  <c r="T220" i="13"/>
  <c r="CG220" i="13" s="1"/>
  <c r="S220" i="13"/>
  <c r="CF220" i="13" s="1"/>
  <c r="R220" i="13"/>
  <c r="CE220" i="13" s="1"/>
  <c r="Q220" i="13"/>
  <c r="CD220" i="13" s="1"/>
  <c r="P220" i="13"/>
  <c r="CC220" i="13" s="1"/>
  <c r="O220" i="13"/>
  <c r="CB220" i="13" s="1"/>
  <c r="N220" i="13"/>
  <c r="CA220" i="13" s="1"/>
  <c r="M220" i="13"/>
  <c r="BZ220" i="13" s="1"/>
  <c r="L220" i="13"/>
  <c r="BY220" i="13" s="1"/>
  <c r="K220" i="13"/>
  <c r="BX220" i="13" s="1"/>
  <c r="J220" i="13"/>
  <c r="BW220" i="13" s="1"/>
  <c r="I220" i="13"/>
  <c r="BV220" i="13" s="1"/>
  <c r="H220" i="13"/>
  <c r="BU220" i="13" s="1"/>
  <c r="G220" i="13"/>
  <c r="BT220" i="13" s="1"/>
  <c r="F220" i="13"/>
  <c r="BS220" i="13" s="1"/>
  <c r="E220" i="13"/>
  <c r="BR220" i="13" s="1"/>
  <c r="AB219" i="13"/>
  <c r="CO219" i="13" s="1"/>
  <c r="AA219" i="13"/>
  <c r="CN219" i="13" s="1"/>
  <c r="Z219" i="13"/>
  <c r="CM219" i="13" s="1"/>
  <c r="Y219" i="13"/>
  <c r="CL219" i="13" s="1"/>
  <c r="X219" i="13"/>
  <c r="CK219" i="13" s="1"/>
  <c r="W219" i="13"/>
  <c r="CJ219" i="13" s="1"/>
  <c r="V219" i="13"/>
  <c r="CI219" i="13" s="1"/>
  <c r="U219" i="13"/>
  <c r="CH219" i="13" s="1"/>
  <c r="T219" i="13"/>
  <c r="CG219" i="13" s="1"/>
  <c r="S219" i="13"/>
  <c r="CF219" i="13" s="1"/>
  <c r="R219" i="13"/>
  <c r="CE219" i="13" s="1"/>
  <c r="Q219" i="13"/>
  <c r="CD219" i="13" s="1"/>
  <c r="P219" i="13"/>
  <c r="CC219" i="13" s="1"/>
  <c r="O219" i="13"/>
  <c r="CB219" i="13" s="1"/>
  <c r="N219" i="13"/>
  <c r="CA219" i="13" s="1"/>
  <c r="M219" i="13"/>
  <c r="BZ219" i="13" s="1"/>
  <c r="L219" i="13"/>
  <c r="BY219" i="13" s="1"/>
  <c r="K219" i="13"/>
  <c r="BX219" i="13" s="1"/>
  <c r="J219" i="13"/>
  <c r="BW219" i="13" s="1"/>
  <c r="I219" i="13"/>
  <c r="BV219" i="13" s="1"/>
  <c r="H219" i="13"/>
  <c r="BU219" i="13" s="1"/>
  <c r="G219" i="13"/>
  <c r="BT219" i="13" s="1"/>
  <c r="F219" i="13"/>
  <c r="BS219" i="13" s="1"/>
  <c r="E219" i="13"/>
  <c r="BR219" i="13" s="1"/>
  <c r="AB218" i="13"/>
  <c r="CO218" i="13" s="1"/>
  <c r="AA218" i="13"/>
  <c r="CN218" i="13" s="1"/>
  <c r="Z218" i="13"/>
  <c r="CM218" i="13" s="1"/>
  <c r="Y218" i="13"/>
  <c r="CL218" i="13" s="1"/>
  <c r="X218" i="13"/>
  <c r="CK218" i="13" s="1"/>
  <c r="W218" i="13"/>
  <c r="CJ218" i="13" s="1"/>
  <c r="V218" i="13"/>
  <c r="CI218" i="13" s="1"/>
  <c r="U218" i="13"/>
  <c r="CH218" i="13" s="1"/>
  <c r="T218" i="13"/>
  <c r="CG218" i="13" s="1"/>
  <c r="S218" i="13"/>
  <c r="CF218" i="13" s="1"/>
  <c r="R218" i="13"/>
  <c r="CE218" i="13" s="1"/>
  <c r="Q218" i="13"/>
  <c r="CD218" i="13" s="1"/>
  <c r="P218" i="13"/>
  <c r="CC218" i="13" s="1"/>
  <c r="O218" i="13"/>
  <c r="CB218" i="13" s="1"/>
  <c r="N218" i="13"/>
  <c r="CA218" i="13" s="1"/>
  <c r="M218" i="13"/>
  <c r="BZ218" i="13" s="1"/>
  <c r="L218" i="13"/>
  <c r="BY218" i="13" s="1"/>
  <c r="K218" i="13"/>
  <c r="BX218" i="13" s="1"/>
  <c r="J218" i="13"/>
  <c r="BW218" i="13" s="1"/>
  <c r="I218" i="13"/>
  <c r="BV218" i="13" s="1"/>
  <c r="H218" i="13"/>
  <c r="BU218" i="13" s="1"/>
  <c r="G218" i="13"/>
  <c r="BT218" i="13" s="1"/>
  <c r="F218" i="13"/>
  <c r="BS218" i="13" s="1"/>
  <c r="E218" i="13"/>
  <c r="BR218" i="13" s="1"/>
  <c r="AB217" i="13"/>
  <c r="CO217" i="13" s="1"/>
  <c r="AA217" i="13"/>
  <c r="CN217" i="13" s="1"/>
  <c r="Z217" i="13"/>
  <c r="CM217" i="13" s="1"/>
  <c r="Y217" i="13"/>
  <c r="CL217" i="13" s="1"/>
  <c r="X217" i="13"/>
  <c r="CK217" i="13" s="1"/>
  <c r="W217" i="13"/>
  <c r="CJ217" i="13" s="1"/>
  <c r="V217" i="13"/>
  <c r="CI217" i="13" s="1"/>
  <c r="U217" i="13"/>
  <c r="CH217" i="13" s="1"/>
  <c r="T217" i="13"/>
  <c r="CG217" i="13" s="1"/>
  <c r="S217" i="13"/>
  <c r="CF217" i="13" s="1"/>
  <c r="R217" i="13"/>
  <c r="CE217" i="13" s="1"/>
  <c r="Q217" i="13"/>
  <c r="CD217" i="13" s="1"/>
  <c r="P217" i="13"/>
  <c r="CC217" i="13" s="1"/>
  <c r="O217" i="13"/>
  <c r="CB217" i="13" s="1"/>
  <c r="N217" i="13"/>
  <c r="CA217" i="13" s="1"/>
  <c r="M217" i="13"/>
  <c r="BZ217" i="13" s="1"/>
  <c r="L217" i="13"/>
  <c r="BY217" i="13" s="1"/>
  <c r="K217" i="13"/>
  <c r="BX217" i="13" s="1"/>
  <c r="J217" i="13"/>
  <c r="BW217" i="13" s="1"/>
  <c r="I217" i="13"/>
  <c r="BV217" i="13" s="1"/>
  <c r="H217" i="13"/>
  <c r="BU217" i="13" s="1"/>
  <c r="G217" i="13"/>
  <c r="BT217" i="13" s="1"/>
  <c r="F217" i="13"/>
  <c r="BS217" i="13" s="1"/>
  <c r="E217" i="13"/>
  <c r="BR217" i="13" s="1"/>
  <c r="AB216" i="13"/>
  <c r="CO216" i="13" s="1"/>
  <c r="AA216" i="13"/>
  <c r="CN216" i="13" s="1"/>
  <c r="Z216" i="13"/>
  <c r="CM216" i="13" s="1"/>
  <c r="Y216" i="13"/>
  <c r="CL216" i="13" s="1"/>
  <c r="X216" i="13"/>
  <c r="CK216" i="13" s="1"/>
  <c r="W216" i="13"/>
  <c r="CJ216" i="13" s="1"/>
  <c r="V216" i="13"/>
  <c r="CI216" i="13" s="1"/>
  <c r="U216" i="13"/>
  <c r="CH216" i="13" s="1"/>
  <c r="T216" i="13"/>
  <c r="CG216" i="13" s="1"/>
  <c r="S216" i="13"/>
  <c r="CF216" i="13" s="1"/>
  <c r="R216" i="13"/>
  <c r="CE216" i="13" s="1"/>
  <c r="Q216" i="13"/>
  <c r="CD216" i="13" s="1"/>
  <c r="P216" i="13"/>
  <c r="CC216" i="13" s="1"/>
  <c r="O216" i="13"/>
  <c r="CB216" i="13" s="1"/>
  <c r="N216" i="13"/>
  <c r="CA216" i="13" s="1"/>
  <c r="M216" i="13"/>
  <c r="BZ216" i="13" s="1"/>
  <c r="L216" i="13"/>
  <c r="BY216" i="13" s="1"/>
  <c r="K216" i="13"/>
  <c r="BX216" i="13" s="1"/>
  <c r="J216" i="13"/>
  <c r="BW216" i="13" s="1"/>
  <c r="I216" i="13"/>
  <c r="BV216" i="13" s="1"/>
  <c r="H216" i="13"/>
  <c r="BU216" i="13" s="1"/>
  <c r="G216" i="13"/>
  <c r="BT216" i="13" s="1"/>
  <c r="F216" i="13"/>
  <c r="BS216" i="13" s="1"/>
  <c r="E216" i="13"/>
  <c r="BR216" i="13" s="1"/>
  <c r="AB215" i="13"/>
  <c r="CO215" i="13" s="1"/>
  <c r="AA215" i="13"/>
  <c r="CN215" i="13" s="1"/>
  <c r="Z215" i="13"/>
  <c r="CM215" i="13" s="1"/>
  <c r="Y215" i="13"/>
  <c r="CL215" i="13" s="1"/>
  <c r="X215" i="13"/>
  <c r="CK215" i="13" s="1"/>
  <c r="W215" i="13"/>
  <c r="CJ215" i="13" s="1"/>
  <c r="V215" i="13"/>
  <c r="CI215" i="13" s="1"/>
  <c r="U215" i="13"/>
  <c r="CH215" i="13" s="1"/>
  <c r="T215" i="13"/>
  <c r="CG215" i="13" s="1"/>
  <c r="S215" i="13"/>
  <c r="CF215" i="13" s="1"/>
  <c r="R215" i="13"/>
  <c r="CE215" i="13" s="1"/>
  <c r="Q215" i="13"/>
  <c r="CD215" i="13" s="1"/>
  <c r="P215" i="13"/>
  <c r="CC215" i="13" s="1"/>
  <c r="O215" i="13"/>
  <c r="CB215" i="13" s="1"/>
  <c r="N215" i="13"/>
  <c r="CA215" i="13" s="1"/>
  <c r="M215" i="13"/>
  <c r="BZ215" i="13" s="1"/>
  <c r="L215" i="13"/>
  <c r="BY215" i="13" s="1"/>
  <c r="K215" i="13"/>
  <c r="BX215" i="13" s="1"/>
  <c r="J215" i="13"/>
  <c r="BW215" i="13" s="1"/>
  <c r="I215" i="13"/>
  <c r="BV215" i="13" s="1"/>
  <c r="H215" i="13"/>
  <c r="BU215" i="13" s="1"/>
  <c r="G215" i="13"/>
  <c r="BT215" i="13" s="1"/>
  <c r="F215" i="13"/>
  <c r="BS215" i="13" s="1"/>
  <c r="E215" i="13"/>
  <c r="BR215" i="13" s="1"/>
  <c r="AB214" i="13"/>
  <c r="CO214" i="13" s="1"/>
  <c r="AA214" i="13"/>
  <c r="CN214" i="13" s="1"/>
  <c r="Z214" i="13"/>
  <c r="CM214" i="13" s="1"/>
  <c r="Y214" i="13"/>
  <c r="CL214" i="13" s="1"/>
  <c r="X214" i="13"/>
  <c r="CK214" i="13" s="1"/>
  <c r="W214" i="13"/>
  <c r="CJ214" i="13" s="1"/>
  <c r="V214" i="13"/>
  <c r="CI214" i="13" s="1"/>
  <c r="U214" i="13"/>
  <c r="CH214" i="13" s="1"/>
  <c r="T214" i="13"/>
  <c r="CG214" i="13" s="1"/>
  <c r="S214" i="13"/>
  <c r="CF214" i="13" s="1"/>
  <c r="R214" i="13"/>
  <c r="CE214" i="13" s="1"/>
  <c r="Q214" i="13"/>
  <c r="CD214" i="13" s="1"/>
  <c r="P214" i="13"/>
  <c r="CC214" i="13" s="1"/>
  <c r="O214" i="13"/>
  <c r="CB214" i="13" s="1"/>
  <c r="N214" i="13"/>
  <c r="CA214" i="13" s="1"/>
  <c r="M214" i="13"/>
  <c r="BZ214" i="13" s="1"/>
  <c r="L214" i="13"/>
  <c r="BY214" i="13" s="1"/>
  <c r="K214" i="13"/>
  <c r="BX214" i="13" s="1"/>
  <c r="J214" i="13"/>
  <c r="BW214" i="13" s="1"/>
  <c r="I214" i="13"/>
  <c r="BV214" i="13" s="1"/>
  <c r="H214" i="13"/>
  <c r="BU214" i="13" s="1"/>
  <c r="G214" i="13"/>
  <c r="BT214" i="13" s="1"/>
  <c r="F214" i="13"/>
  <c r="BS214" i="13" s="1"/>
  <c r="E214" i="13"/>
  <c r="BR214" i="13" s="1"/>
  <c r="AB213" i="13"/>
  <c r="CO213" i="13" s="1"/>
  <c r="AA213" i="13"/>
  <c r="CN213" i="13" s="1"/>
  <c r="Z213" i="13"/>
  <c r="CM213" i="13" s="1"/>
  <c r="Y213" i="13"/>
  <c r="CL213" i="13" s="1"/>
  <c r="X213" i="13"/>
  <c r="CK213" i="13" s="1"/>
  <c r="W213" i="13"/>
  <c r="CJ213" i="13" s="1"/>
  <c r="V213" i="13"/>
  <c r="CI213" i="13" s="1"/>
  <c r="U213" i="13"/>
  <c r="CH213" i="13" s="1"/>
  <c r="T213" i="13"/>
  <c r="CG213" i="13" s="1"/>
  <c r="S213" i="13"/>
  <c r="CF213" i="13" s="1"/>
  <c r="R213" i="13"/>
  <c r="CE213" i="13" s="1"/>
  <c r="Q213" i="13"/>
  <c r="CD213" i="13" s="1"/>
  <c r="P213" i="13"/>
  <c r="CC213" i="13" s="1"/>
  <c r="O213" i="13"/>
  <c r="CB213" i="13" s="1"/>
  <c r="N213" i="13"/>
  <c r="CA213" i="13" s="1"/>
  <c r="M213" i="13"/>
  <c r="BZ213" i="13" s="1"/>
  <c r="L213" i="13"/>
  <c r="BY213" i="13" s="1"/>
  <c r="K213" i="13"/>
  <c r="BX213" i="13" s="1"/>
  <c r="J213" i="13"/>
  <c r="BW213" i="13" s="1"/>
  <c r="I213" i="13"/>
  <c r="BV213" i="13" s="1"/>
  <c r="H213" i="13"/>
  <c r="BU213" i="13" s="1"/>
  <c r="G213" i="13"/>
  <c r="BT213" i="13" s="1"/>
  <c r="F213" i="13"/>
  <c r="BS213" i="13" s="1"/>
  <c r="E213" i="13"/>
  <c r="BR213" i="13" s="1"/>
  <c r="AB212" i="13"/>
  <c r="CO212" i="13" s="1"/>
  <c r="AA212" i="13"/>
  <c r="CN212" i="13" s="1"/>
  <c r="Z212" i="13"/>
  <c r="CM212" i="13" s="1"/>
  <c r="Y212" i="13"/>
  <c r="CL212" i="13" s="1"/>
  <c r="X212" i="13"/>
  <c r="CK212" i="13" s="1"/>
  <c r="W212" i="13"/>
  <c r="CJ212" i="13" s="1"/>
  <c r="V212" i="13"/>
  <c r="CI212" i="13" s="1"/>
  <c r="U212" i="13"/>
  <c r="CH212" i="13" s="1"/>
  <c r="T212" i="13"/>
  <c r="CG212" i="13" s="1"/>
  <c r="S212" i="13"/>
  <c r="CF212" i="13" s="1"/>
  <c r="R212" i="13"/>
  <c r="CE212" i="13" s="1"/>
  <c r="Q212" i="13"/>
  <c r="CD212" i="13" s="1"/>
  <c r="P212" i="13"/>
  <c r="CC212" i="13" s="1"/>
  <c r="O212" i="13"/>
  <c r="CB212" i="13" s="1"/>
  <c r="N212" i="13"/>
  <c r="CA212" i="13" s="1"/>
  <c r="M212" i="13"/>
  <c r="BZ212" i="13" s="1"/>
  <c r="L212" i="13"/>
  <c r="BY212" i="13" s="1"/>
  <c r="K212" i="13"/>
  <c r="BX212" i="13" s="1"/>
  <c r="J212" i="13"/>
  <c r="BW212" i="13" s="1"/>
  <c r="I212" i="13"/>
  <c r="BV212" i="13" s="1"/>
  <c r="H212" i="13"/>
  <c r="BU212" i="13" s="1"/>
  <c r="G212" i="13"/>
  <c r="BT212" i="13" s="1"/>
  <c r="F212" i="13"/>
  <c r="BS212" i="13" s="1"/>
  <c r="E212" i="13"/>
  <c r="BR212" i="13" s="1"/>
  <c r="AB211" i="13"/>
  <c r="CO211" i="13" s="1"/>
  <c r="AA211" i="13"/>
  <c r="CN211" i="13" s="1"/>
  <c r="Z211" i="13"/>
  <c r="CM211" i="13" s="1"/>
  <c r="Y211" i="13"/>
  <c r="CL211" i="13" s="1"/>
  <c r="X211" i="13"/>
  <c r="CK211" i="13" s="1"/>
  <c r="W211" i="13"/>
  <c r="CJ211" i="13" s="1"/>
  <c r="V211" i="13"/>
  <c r="CI211" i="13" s="1"/>
  <c r="U211" i="13"/>
  <c r="CH211" i="13" s="1"/>
  <c r="T211" i="13"/>
  <c r="CG211" i="13" s="1"/>
  <c r="S211" i="13"/>
  <c r="CF211" i="13" s="1"/>
  <c r="R211" i="13"/>
  <c r="CE211" i="13" s="1"/>
  <c r="Q211" i="13"/>
  <c r="CD211" i="13" s="1"/>
  <c r="P211" i="13"/>
  <c r="CC211" i="13" s="1"/>
  <c r="O211" i="13"/>
  <c r="CB211" i="13" s="1"/>
  <c r="N211" i="13"/>
  <c r="CA211" i="13" s="1"/>
  <c r="M211" i="13"/>
  <c r="BZ211" i="13" s="1"/>
  <c r="L211" i="13"/>
  <c r="BY211" i="13" s="1"/>
  <c r="K211" i="13"/>
  <c r="BX211" i="13" s="1"/>
  <c r="J211" i="13"/>
  <c r="BW211" i="13" s="1"/>
  <c r="I211" i="13"/>
  <c r="BV211" i="13" s="1"/>
  <c r="H211" i="13"/>
  <c r="BU211" i="13" s="1"/>
  <c r="G211" i="13"/>
  <c r="BT211" i="13" s="1"/>
  <c r="F211" i="13"/>
  <c r="BS211" i="13" s="1"/>
  <c r="E211" i="13"/>
  <c r="BR211" i="13" s="1"/>
  <c r="AB210" i="13"/>
  <c r="CO210" i="13" s="1"/>
  <c r="AA210" i="13"/>
  <c r="CN210" i="13" s="1"/>
  <c r="Z210" i="13"/>
  <c r="CM210" i="13" s="1"/>
  <c r="Y210" i="13"/>
  <c r="CL210" i="13" s="1"/>
  <c r="X210" i="13"/>
  <c r="CK210" i="13" s="1"/>
  <c r="W210" i="13"/>
  <c r="CJ210" i="13" s="1"/>
  <c r="V210" i="13"/>
  <c r="CI210" i="13" s="1"/>
  <c r="U210" i="13"/>
  <c r="CH210" i="13" s="1"/>
  <c r="T210" i="13"/>
  <c r="CG210" i="13" s="1"/>
  <c r="S210" i="13"/>
  <c r="CF210" i="13" s="1"/>
  <c r="R210" i="13"/>
  <c r="CE210" i="13" s="1"/>
  <c r="Q210" i="13"/>
  <c r="CD210" i="13" s="1"/>
  <c r="P210" i="13"/>
  <c r="CC210" i="13" s="1"/>
  <c r="O210" i="13"/>
  <c r="CB210" i="13" s="1"/>
  <c r="N210" i="13"/>
  <c r="CA210" i="13" s="1"/>
  <c r="M210" i="13"/>
  <c r="BZ210" i="13" s="1"/>
  <c r="L210" i="13"/>
  <c r="BY210" i="13" s="1"/>
  <c r="K210" i="13"/>
  <c r="BX210" i="13" s="1"/>
  <c r="J210" i="13"/>
  <c r="BW210" i="13" s="1"/>
  <c r="I210" i="13"/>
  <c r="BV210" i="13" s="1"/>
  <c r="H210" i="13"/>
  <c r="BU210" i="13" s="1"/>
  <c r="G210" i="13"/>
  <c r="BT210" i="13" s="1"/>
  <c r="F210" i="13"/>
  <c r="BS210" i="13" s="1"/>
  <c r="E210" i="13"/>
  <c r="BR210" i="13" s="1"/>
  <c r="AB209" i="13"/>
  <c r="CO209" i="13" s="1"/>
  <c r="AA209" i="13"/>
  <c r="CN209" i="13" s="1"/>
  <c r="Z209" i="13"/>
  <c r="CM209" i="13" s="1"/>
  <c r="Y209" i="13"/>
  <c r="CL209" i="13" s="1"/>
  <c r="X209" i="13"/>
  <c r="CK209" i="13" s="1"/>
  <c r="W209" i="13"/>
  <c r="CJ209" i="13" s="1"/>
  <c r="V209" i="13"/>
  <c r="CI209" i="13" s="1"/>
  <c r="U209" i="13"/>
  <c r="CH209" i="13" s="1"/>
  <c r="T209" i="13"/>
  <c r="CG209" i="13" s="1"/>
  <c r="S209" i="13"/>
  <c r="CF209" i="13" s="1"/>
  <c r="R209" i="13"/>
  <c r="CE209" i="13" s="1"/>
  <c r="Q209" i="13"/>
  <c r="CD209" i="13" s="1"/>
  <c r="P209" i="13"/>
  <c r="CC209" i="13" s="1"/>
  <c r="O209" i="13"/>
  <c r="CB209" i="13" s="1"/>
  <c r="N209" i="13"/>
  <c r="CA209" i="13" s="1"/>
  <c r="M209" i="13"/>
  <c r="BZ209" i="13" s="1"/>
  <c r="L209" i="13"/>
  <c r="BY209" i="13" s="1"/>
  <c r="K209" i="13"/>
  <c r="BX209" i="13" s="1"/>
  <c r="J209" i="13"/>
  <c r="BW209" i="13" s="1"/>
  <c r="I209" i="13"/>
  <c r="BV209" i="13" s="1"/>
  <c r="H209" i="13"/>
  <c r="BU209" i="13" s="1"/>
  <c r="G209" i="13"/>
  <c r="BT209" i="13" s="1"/>
  <c r="F209" i="13"/>
  <c r="BS209" i="13" s="1"/>
  <c r="E209" i="13"/>
  <c r="BR209" i="13" s="1"/>
  <c r="AB208" i="13"/>
  <c r="CO208" i="13" s="1"/>
  <c r="AA208" i="13"/>
  <c r="CN208" i="13" s="1"/>
  <c r="Z208" i="13"/>
  <c r="CM208" i="13" s="1"/>
  <c r="Y208" i="13"/>
  <c r="CL208" i="13" s="1"/>
  <c r="X208" i="13"/>
  <c r="CK208" i="13" s="1"/>
  <c r="W208" i="13"/>
  <c r="CJ208" i="13" s="1"/>
  <c r="V208" i="13"/>
  <c r="CI208" i="13" s="1"/>
  <c r="U208" i="13"/>
  <c r="CH208" i="13" s="1"/>
  <c r="T208" i="13"/>
  <c r="CG208" i="13" s="1"/>
  <c r="S208" i="13"/>
  <c r="CF208" i="13" s="1"/>
  <c r="R208" i="13"/>
  <c r="CE208" i="13" s="1"/>
  <c r="Q208" i="13"/>
  <c r="CD208" i="13" s="1"/>
  <c r="P208" i="13"/>
  <c r="CC208" i="13" s="1"/>
  <c r="O208" i="13"/>
  <c r="CB208" i="13" s="1"/>
  <c r="N208" i="13"/>
  <c r="CA208" i="13" s="1"/>
  <c r="M208" i="13"/>
  <c r="BZ208" i="13" s="1"/>
  <c r="L208" i="13"/>
  <c r="BY208" i="13" s="1"/>
  <c r="K208" i="13"/>
  <c r="BX208" i="13" s="1"/>
  <c r="J208" i="13"/>
  <c r="BW208" i="13" s="1"/>
  <c r="I208" i="13"/>
  <c r="BV208" i="13" s="1"/>
  <c r="H208" i="13"/>
  <c r="BU208" i="13" s="1"/>
  <c r="G208" i="13"/>
  <c r="BT208" i="13" s="1"/>
  <c r="F208" i="13"/>
  <c r="BS208" i="13" s="1"/>
  <c r="E208" i="13"/>
  <c r="BR208" i="13" s="1"/>
  <c r="AB207" i="13"/>
  <c r="CO207" i="13" s="1"/>
  <c r="AA207" i="13"/>
  <c r="CN207" i="13" s="1"/>
  <c r="Z207" i="13"/>
  <c r="CM207" i="13" s="1"/>
  <c r="Y207" i="13"/>
  <c r="CL207" i="13" s="1"/>
  <c r="X207" i="13"/>
  <c r="CK207" i="13" s="1"/>
  <c r="W207" i="13"/>
  <c r="CJ207" i="13" s="1"/>
  <c r="V207" i="13"/>
  <c r="CI207" i="13" s="1"/>
  <c r="U207" i="13"/>
  <c r="CH207" i="13" s="1"/>
  <c r="T207" i="13"/>
  <c r="CG207" i="13" s="1"/>
  <c r="S207" i="13"/>
  <c r="CF207" i="13" s="1"/>
  <c r="R207" i="13"/>
  <c r="CE207" i="13" s="1"/>
  <c r="Q207" i="13"/>
  <c r="CD207" i="13" s="1"/>
  <c r="P207" i="13"/>
  <c r="CC207" i="13" s="1"/>
  <c r="O207" i="13"/>
  <c r="CB207" i="13" s="1"/>
  <c r="N207" i="13"/>
  <c r="CA207" i="13" s="1"/>
  <c r="M207" i="13"/>
  <c r="BZ207" i="13" s="1"/>
  <c r="L207" i="13"/>
  <c r="BY207" i="13" s="1"/>
  <c r="K207" i="13"/>
  <c r="BX207" i="13" s="1"/>
  <c r="J207" i="13"/>
  <c r="BW207" i="13" s="1"/>
  <c r="I207" i="13"/>
  <c r="BV207" i="13" s="1"/>
  <c r="H207" i="13"/>
  <c r="BU207" i="13" s="1"/>
  <c r="G207" i="13"/>
  <c r="BT207" i="13" s="1"/>
  <c r="F207" i="13"/>
  <c r="BS207" i="13" s="1"/>
  <c r="E207" i="13"/>
  <c r="BR207" i="13" s="1"/>
  <c r="AB206" i="13"/>
  <c r="CO206" i="13" s="1"/>
  <c r="AA206" i="13"/>
  <c r="CN206" i="13" s="1"/>
  <c r="Z206" i="13"/>
  <c r="CM206" i="13" s="1"/>
  <c r="Y206" i="13"/>
  <c r="CL206" i="13" s="1"/>
  <c r="X206" i="13"/>
  <c r="CK206" i="13" s="1"/>
  <c r="W206" i="13"/>
  <c r="CJ206" i="13" s="1"/>
  <c r="V206" i="13"/>
  <c r="CI206" i="13" s="1"/>
  <c r="U206" i="13"/>
  <c r="CH206" i="13" s="1"/>
  <c r="T206" i="13"/>
  <c r="CG206" i="13" s="1"/>
  <c r="S206" i="13"/>
  <c r="CF206" i="13" s="1"/>
  <c r="R206" i="13"/>
  <c r="CE206" i="13" s="1"/>
  <c r="Q206" i="13"/>
  <c r="CD206" i="13" s="1"/>
  <c r="P206" i="13"/>
  <c r="CC206" i="13" s="1"/>
  <c r="O206" i="13"/>
  <c r="CB206" i="13" s="1"/>
  <c r="N206" i="13"/>
  <c r="CA206" i="13" s="1"/>
  <c r="M206" i="13"/>
  <c r="BZ206" i="13" s="1"/>
  <c r="L206" i="13"/>
  <c r="BY206" i="13" s="1"/>
  <c r="K206" i="13"/>
  <c r="BX206" i="13" s="1"/>
  <c r="J206" i="13"/>
  <c r="BW206" i="13" s="1"/>
  <c r="I206" i="13"/>
  <c r="BV206" i="13" s="1"/>
  <c r="H206" i="13"/>
  <c r="BU206" i="13" s="1"/>
  <c r="G206" i="13"/>
  <c r="BT206" i="13" s="1"/>
  <c r="F206" i="13"/>
  <c r="BS206" i="13" s="1"/>
  <c r="E206" i="13"/>
  <c r="BR206" i="13" s="1"/>
  <c r="AB205" i="13"/>
  <c r="CO205" i="13" s="1"/>
  <c r="AA205" i="13"/>
  <c r="CN205" i="13" s="1"/>
  <c r="Z205" i="13"/>
  <c r="CM205" i="13" s="1"/>
  <c r="Y205" i="13"/>
  <c r="CL205" i="13" s="1"/>
  <c r="X205" i="13"/>
  <c r="CK205" i="13" s="1"/>
  <c r="W205" i="13"/>
  <c r="CJ205" i="13" s="1"/>
  <c r="V205" i="13"/>
  <c r="CI205" i="13" s="1"/>
  <c r="U205" i="13"/>
  <c r="CH205" i="13" s="1"/>
  <c r="T205" i="13"/>
  <c r="CG205" i="13" s="1"/>
  <c r="S205" i="13"/>
  <c r="CF205" i="13" s="1"/>
  <c r="R205" i="13"/>
  <c r="CE205" i="13" s="1"/>
  <c r="Q205" i="13"/>
  <c r="CD205" i="13" s="1"/>
  <c r="P205" i="13"/>
  <c r="CC205" i="13" s="1"/>
  <c r="O205" i="13"/>
  <c r="CB205" i="13" s="1"/>
  <c r="N205" i="13"/>
  <c r="CA205" i="13" s="1"/>
  <c r="M205" i="13"/>
  <c r="BZ205" i="13" s="1"/>
  <c r="L205" i="13"/>
  <c r="BY205" i="13" s="1"/>
  <c r="K205" i="13"/>
  <c r="BX205" i="13" s="1"/>
  <c r="J205" i="13"/>
  <c r="BW205" i="13" s="1"/>
  <c r="I205" i="13"/>
  <c r="BV205" i="13" s="1"/>
  <c r="H205" i="13"/>
  <c r="BU205" i="13" s="1"/>
  <c r="G205" i="13"/>
  <c r="BT205" i="13" s="1"/>
  <c r="F205" i="13"/>
  <c r="BS205" i="13" s="1"/>
  <c r="E205" i="13"/>
  <c r="BR205" i="13" s="1"/>
  <c r="AB204" i="13"/>
  <c r="CO204" i="13" s="1"/>
  <c r="AA204" i="13"/>
  <c r="CN204" i="13" s="1"/>
  <c r="Z204" i="13"/>
  <c r="CM204" i="13" s="1"/>
  <c r="Y204" i="13"/>
  <c r="CL204" i="13" s="1"/>
  <c r="X204" i="13"/>
  <c r="CK204" i="13" s="1"/>
  <c r="W204" i="13"/>
  <c r="CJ204" i="13" s="1"/>
  <c r="V204" i="13"/>
  <c r="CI204" i="13" s="1"/>
  <c r="U204" i="13"/>
  <c r="CH204" i="13" s="1"/>
  <c r="T204" i="13"/>
  <c r="CG204" i="13" s="1"/>
  <c r="S204" i="13"/>
  <c r="CF204" i="13" s="1"/>
  <c r="R204" i="13"/>
  <c r="CE204" i="13" s="1"/>
  <c r="Q204" i="13"/>
  <c r="CD204" i="13" s="1"/>
  <c r="P204" i="13"/>
  <c r="CC204" i="13" s="1"/>
  <c r="O204" i="13"/>
  <c r="CB204" i="13" s="1"/>
  <c r="N204" i="13"/>
  <c r="CA204" i="13" s="1"/>
  <c r="M204" i="13"/>
  <c r="BZ204" i="13" s="1"/>
  <c r="L204" i="13"/>
  <c r="BY204" i="13" s="1"/>
  <c r="K204" i="13"/>
  <c r="BX204" i="13" s="1"/>
  <c r="J204" i="13"/>
  <c r="BW204" i="13" s="1"/>
  <c r="I204" i="13"/>
  <c r="BV204" i="13" s="1"/>
  <c r="H204" i="13"/>
  <c r="BU204" i="13" s="1"/>
  <c r="G204" i="13"/>
  <c r="BT204" i="13" s="1"/>
  <c r="F204" i="13"/>
  <c r="BS204" i="13" s="1"/>
  <c r="E204" i="13"/>
  <c r="BR204" i="13" s="1"/>
  <c r="AB203" i="13"/>
  <c r="CO203" i="13" s="1"/>
  <c r="AA203" i="13"/>
  <c r="CN203" i="13" s="1"/>
  <c r="Z203" i="13"/>
  <c r="CM203" i="13" s="1"/>
  <c r="Y203" i="13"/>
  <c r="CL203" i="13" s="1"/>
  <c r="X203" i="13"/>
  <c r="CK203" i="13" s="1"/>
  <c r="W203" i="13"/>
  <c r="CJ203" i="13" s="1"/>
  <c r="V203" i="13"/>
  <c r="CI203" i="13" s="1"/>
  <c r="U203" i="13"/>
  <c r="CH203" i="13" s="1"/>
  <c r="T203" i="13"/>
  <c r="CG203" i="13" s="1"/>
  <c r="S203" i="13"/>
  <c r="CF203" i="13" s="1"/>
  <c r="R203" i="13"/>
  <c r="CE203" i="13" s="1"/>
  <c r="Q203" i="13"/>
  <c r="CD203" i="13" s="1"/>
  <c r="P203" i="13"/>
  <c r="CC203" i="13" s="1"/>
  <c r="O203" i="13"/>
  <c r="CB203" i="13" s="1"/>
  <c r="N203" i="13"/>
  <c r="CA203" i="13" s="1"/>
  <c r="M203" i="13"/>
  <c r="BZ203" i="13" s="1"/>
  <c r="L203" i="13"/>
  <c r="BY203" i="13" s="1"/>
  <c r="K203" i="13"/>
  <c r="BX203" i="13" s="1"/>
  <c r="J203" i="13"/>
  <c r="BW203" i="13" s="1"/>
  <c r="I203" i="13"/>
  <c r="BV203" i="13" s="1"/>
  <c r="H203" i="13"/>
  <c r="BU203" i="13" s="1"/>
  <c r="G203" i="13"/>
  <c r="BT203" i="13" s="1"/>
  <c r="F203" i="13"/>
  <c r="BS203" i="13" s="1"/>
  <c r="E203" i="13"/>
  <c r="BR203" i="13" s="1"/>
  <c r="AB202" i="13"/>
  <c r="CO202" i="13" s="1"/>
  <c r="AA202" i="13"/>
  <c r="CN202" i="13" s="1"/>
  <c r="Z202" i="13"/>
  <c r="CM202" i="13" s="1"/>
  <c r="Y202" i="13"/>
  <c r="CL202" i="13" s="1"/>
  <c r="X202" i="13"/>
  <c r="CK202" i="13" s="1"/>
  <c r="W202" i="13"/>
  <c r="CJ202" i="13" s="1"/>
  <c r="V202" i="13"/>
  <c r="CI202" i="13" s="1"/>
  <c r="U202" i="13"/>
  <c r="CH202" i="13" s="1"/>
  <c r="T202" i="13"/>
  <c r="CG202" i="13" s="1"/>
  <c r="S202" i="13"/>
  <c r="CF202" i="13" s="1"/>
  <c r="R202" i="13"/>
  <c r="CE202" i="13" s="1"/>
  <c r="Q202" i="13"/>
  <c r="CD202" i="13" s="1"/>
  <c r="P202" i="13"/>
  <c r="CC202" i="13" s="1"/>
  <c r="O202" i="13"/>
  <c r="CB202" i="13" s="1"/>
  <c r="N202" i="13"/>
  <c r="CA202" i="13" s="1"/>
  <c r="M202" i="13"/>
  <c r="BZ202" i="13" s="1"/>
  <c r="L202" i="13"/>
  <c r="BY202" i="13" s="1"/>
  <c r="K202" i="13"/>
  <c r="BX202" i="13" s="1"/>
  <c r="J202" i="13"/>
  <c r="BW202" i="13" s="1"/>
  <c r="I202" i="13"/>
  <c r="BV202" i="13" s="1"/>
  <c r="H202" i="13"/>
  <c r="BU202" i="13" s="1"/>
  <c r="G202" i="13"/>
  <c r="BT202" i="13" s="1"/>
  <c r="F202" i="13"/>
  <c r="BS202" i="13" s="1"/>
  <c r="E202" i="13"/>
  <c r="BR202" i="13" s="1"/>
  <c r="AB201" i="13"/>
  <c r="CO201" i="13" s="1"/>
  <c r="AA201" i="13"/>
  <c r="CN201" i="13" s="1"/>
  <c r="Z201" i="13"/>
  <c r="CM201" i="13" s="1"/>
  <c r="Y201" i="13"/>
  <c r="CL201" i="13" s="1"/>
  <c r="X201" i="13"/>
  <c r="CK201" i="13" s="1"/>
  <c r="W201" i="13"/>
  <c r="CJ201" i="13" s="1"/>
  <c r="V201" i="13"/>
  <c r="CI201" i="13" s="1"/>
  <c r="U201" i="13"/>
  <c r="CH201" i="13" s="1"/>
  <c r="T201" i="13"/>
  <c r="CG201" i="13" s="1"/>
  <c r="S201" i="13"/>
  <c r="CF201" i="13" s="1"/>
  <c r="R201" i="13"/>
  <c r="CE201" i="13" s="1"/>
  <c r="Q201" i="13"/>
  <c r="CD201" i="13" s="1"/>
  <c r="P201" i="13"/>
  <c r="CC201" i="13" s="1"/>
  <c r="O201" i="13"/>
  <c r="CB201" i="13" s="1"/>
  <c r="N201" i="13"/>
  <c r="CA201" i="13" s="1"/>
  <c r="M201" i="13"/>
  <c r="BZ201" i="13" s="1"/>
  <c r="L201" i="13"/>
  <c r="BY201" i="13" s="1"/>
  <c r="K201" i="13"/>
  <c r="BX201" i="13" s="1"/>
  <c r="J201" i="13"/>
  <c r="BW201" i="13" s="1"/>
  <c r="I201" i="13"/>
  <c r="BV201" i="13" s="1"/>
  <c r="H201" i="13"/>
  <c r="BU201" i="13" s="1"/>
  <c r="G201" i="13"/>
  <c r="BT201" i="13" s="1"/>
  <c r="F201" i="13"/>
  <c r="BS201" i="13" s="1"/>
  <c r="E201" i="13"/>
  <c r="BR201" i="13" s="1"/>
  <c r="AB200" i="13"/>
  <c r="CO200" i="13" s="1"/>
  <c r="AA200" i="13"/>
  <c r="CN200" i="13" s="1"/>
  <c r="Z200" i="13"/>
  <c r="CM200" i="13" s="1"/>
  <c r="Y200" i="13"/>
  <c r="CL200" i="13" s="1"/>
  <c r="X200" i="13"/>
  <c r="CK200" i="13" s="1"/>
  <c r="W200" i="13"/>
  <c r="CJ200" i="13" s="1"/>
  <c r="V200" i="13"/>
  <c r="CI200" i="13" s="1"/>
  <c r="U200" i="13"/>
  <c r="CH200" i="13" s="1"/>
  <c r="T200" i="13"/>
  <c r="CG200" i="13" s="1"/>
  <c r="S200" i="13"/>
  <c r="CF200" i="13" s="1"/>
  <c r="R200" i="13"/>
  <c r="CE200" i="13" s="1"/>
  <c r="Q200" i="13"/>
  <c r="CD200" i="13" s="1"/>
  <c r="P200" i="13"/>
  <c r="CC200" i="13" s="1"/>
  <c r="O200" i="13"/>
  <c r="CB200" i="13" s="1"/>
  <c r="N200" i="13"/>
  <c r="CA200" i="13" s="1"/>
  <c r="M200" i="13"/>
  <c r="BZ200" i="13" s="1"/>
  <c r="L200" i="13"/>
  <c r="BY200" i="13" s="1"/>
  <c r="K200" i="13"/>
  <c r="BX200" i="13" s="1"/>
  <c r="J200" i="13"/>
  <c r="BW200" i="13" s="1"/>
  <c r="I200" i="13"/>
  <c r="BV200" i="13" s="1"/>
  <c r="H200" i="13"/>
  <c r="BU200" i="13" s="1"/>
  <c r="G200" i="13"/>
  <c r="BT200" i="13" s="1"/>
  <c r="F200" i="13"/>
  <c r="BS200" i="13" s="1"/>
  <c r="E200" i="13"/>
  <c r="BR200" i="13" s="1"/>
  <c r="AB199" i="13"/>
  <c r="CO199" i="13" s="1"/>
  <c r="AA199" i="13"/>
  <c r="CN199" i="13" s="1"/>
  <c r="Z199" i="13"/>
  <c r="CM199" i="13" s="1"/>
  <c r="Y199" i="13"/>
  <c r="CL199" i="13" s="1"/>
  <c r="X199" i="13"/>
  <c r="CK199" i="13" s="1"/>
  <c r="W199" i="13"/>
  <c r="CJ199" i="13" s="1"/>
  <c r="V199" i="13"/>
  <c r="CI199" i="13" s="1"/>
  <c r="U199" i="13"/>
  <c r="CH199" i="13" s="1"/>
  <c r="T199" i="13"/>
  <c r="CG199" i="13" s="1"/>
  <c r="S199" i="13"/>
  <c r="CF199" i="13" s="1"/>
  <c r="R199" i="13"/>
  <c r="CE199" i="13" s="1"/>
  <c r="Q199" i="13"/>
  <c r="CD199" i="13" s="1"/>
  <c r="P199" i="13"/>
  <c r="CC199" i="13" s="1"/>
  <c r="O199" i="13"/>
  <c r="CB199" i="13" s="1"/>
  <c r="N199" i="13"/>
  <c r="CA199" i="13" s="1"/>
  <c r="M199" i="13"/>
  <c r="BZ199" i="13" s="1"/>
  <c r="L199" i="13"/>
  <c r="BY199" i="13" s="1"/>
  <c r="K199" i="13"/>
  <c r="BX199" i="13" s="1"/>
  <c r="J199" i="13"/>
  <c r="BW199" i="13" s="1"/>
  <c r="I199" i="13"/>
  <c r="BV199" i="13" s="1"/>
  <c r="H199" i="13"/>
  <c r="BU199" i="13" s="1"/>
  <c r="G199" i="13"/>
  <c r="BT199" i="13" s="1"/>
  <c r="F199" i="13"/>
  <c r="BS199" i="13" s="1"/>
  <c r="E199" i="13"/>
  <c r="BR199" i="13" s="1"/>
  <c r="AB198" i="13"/>
  <c r="CO198" i="13" s="1"/>
  <c r="AA198" i="13"/>
  <c r="CN198" i="13" s="1"/>
  <c r="Z198" i="13"/>
  <c r="CM198" i="13" s="1"/>
  <c r="Y198" i="13"/>
  <c r="CL198" i="13" s="1"/>
  <c r="X198" i="13"/>
  <c r="CK198" i="13" s="1"/>
  <c r="W198" i="13"/>
  <c r="CJ198" i="13" s="1"/>
  <c r="V198" i="13"/>
  <c r="CI198" i="13" s="1"/>
  <c r="U198" i="13"/>
  <c r="CH198" i="13" s="1"/>
  <c r="T198" i="13"/>
  <c r="CG198" i="13" s="1"/>
  <c r="S198" i="13"/>
  <c r="CF198" i="13" s="1"/>
  <c r="R198" i="13"/>
  <c r="CE198" i="13" s="1"/>
  <c r="Q198" i="13"/>
  <c r="CD198" i="13" s="1"/>
  <c r="P198" i="13"/>
  <c r="CC198" i="13" s="1"/>
  <c r="O198" i="13"/>
  <c r="CB198" i="13" s="1"/>
  <c r="N198" i="13"/>
  <c r="CA198" i="13" s="1"/>
  <c r="M198" i="13"/>
  <c r="BZ198" i="13" s="1"/>
  <c r="L198" i="13"/>
  <c r="BY198" i="13" s="1"/>
  <c r="K198" i="13"/>
  <c r="BX198" i="13" s="1"/>
  <c r="J198" i="13"/>
  <c r="BW198" i="13" s="1"/>
  <c r="I198" i="13"/>
  <c r="BV198" i="13" s="1"/>
  <c r="H198" i="13"/>
  <c r="BU198" i="13" s="1"/>
  <c r="G198" i="13"/>
  <c r="BT198" i="13" s="1"/>
  <c r="F198" i="13"/>
  <c r="BS198" i="13" s="1"/>
  <c r="E198" i="13"/>
  <c r="BR198" i="13" s="1"/>
  <c r="AB197" i="13"/>
  <c r="CO197" i="13" s="1"/>
  <c r="AA197" i="13"/>
  <c r="CN197" i="13" s="1"/>
  <c r="Z197" i="13"/>
  <c r="CM197" i="13" s="1"/>
  <c r="Y197" i="13"/>
  <c r="CL197" i="13" s="1"/>
  <c r="X197" i="13"/>
  <c r="CK197" i="13" s="1"/>
  <c r="W197" i="13"/>
  <c r="CJ197" i="13" s="1"/>
  <c r="V197" i="13"/>
  <c r="CI197" i="13" s="1"/>
  <c r="U197" i="13"/>
  <c r="CH197" i="13" s="1"/>
  <c r="T197" i="13"/>
  <c r="CG197" i="13" s="1"/>
  <c r="S197" i="13"/>
  <c r="CF197" i="13" s="1"/>
  <c r="R197" i="13"/>
  <c r="CE197" i="13" s="1"/>
  <c r="Q197" i="13"/>
  <c r="CD197" i="13" s="1"/>
  <c r="P197" i="13"/>
  <c r="CC197" i="13" s="1"/>
  <c r="O197" i="13"/>
  <c r="CB197" i="13" s="1"/>
  <c r="N197" i="13"/>
  <c r="CA197" i="13" s="1"/>
  <c r="M197" i="13"/>
  <c r="BZ197" i="13" s="1"/>
  <c r="L197" i="13"/>
  <c r="BY197" i="13" s="1"/>
  <c r="K197" i="13"/>
  <c r="BX197" i="13" s="1"/>
  <c r="J197" i="13"/>
  <c r="BW197" i="13" s="1"/>
  <c r="I197" i="13"/>
  <c r="BV197" i="13" s="1"/>
  <c r="H197" i="13"/>
  <c r="BU197" i="13" s="1"/>
  <c r="G197" i="13"/>
  <c r="BT197" i="13" s="1"/>
  <c r="F197" i="13"/>
  <c r="BS197" i="13" s="1"/>
  <c r="E197" i="13"/>
  <c r="BR197" i="13" s="1"/>
  <c r="AB196" i="13"/>
  <c r="CO196" i="13" s="1"/>
  <c r="AA196" i="13"/>
  <c r="CN196" i="13" s="1"/>
  <c r="Z196" i="13"/>
  <c r="CM196" i="13" s="1"/>
  <c r="Y196" i="13"/>
  <c r="CL196" i="13" s="1"/>
  <c r="X196" i="13"/>
  <c r="CK196" i="13" s="1"/>
  <c r="W196" i="13"/>
  <c r="CJ196" i="13" s="1"/>
  <c r="V196" i="13"/>
  <c r="CI196" i="13" s="1"/>
  <c r="U196" i="13"/>
  <c r="CH196" i="13" s="1"/>
  <c r="T196" i="13"/>
  <c r="CG196" i="13" s="1"/>
  <c r="S196" i="13"/>
  <c r="CF196" i="13" s="1"/>
  <c r="R196" i="13"/>
  <c r="CE196" i="13" s="1"/>
  <c r="Q196" i="13"/>
  <c r="CD196" i="13" s="1"/>
  <c r="P196" i="13"/>
  <c r="CC196" i="13" s="1"/>
  <c r="O196" i="13"/>
  <c r="CB196" i="13" s="1"/>
  <c r="N196" i="13"/>
  <c r="CA196" i="13" s="1"/>
  <c r="M196" i="13"/>
  <c r="BZ196" i="13" s="1"/>
  <c r="L196" i="13"/>
  <c r="BY196" i="13" s="1"/>
  <c r="K196" i="13"/>
  <c r="BX196" i="13" s="1"/>
  <c r="J196" i="13"/>
  <c r="BW196" i="13" s="1"/>
  <c r="I196" i="13"/>
  <c r="BV196" i="13" s="1"/>
  <c r="H196" i="13"/>
  <c r="BU196" i="13" s="1"/>
  <c r="G196" i="13"/>
  <c r="BT196" i="13" s="1"/>
  <c r="F196" i="13"/>
  <c r="BS196" i="13" s="1"/>
  <c r="E196" i="13"/>
  <c r="BR196" i="13" s="1"/>
  <c r="AB195" i="13"/>
  <c r="CO195" i="13" s="1"/>
  <c r="AA195" i="13"/>
  <c r="CN195" i="13" s="1"/>
  <c r="Z195" i="13"/>
  <c r="CM195" i="13" s="1"/>
  <c r="Y195" i="13"/>
  <c r="CL195" i="13" s="1"/>
  <c r="X195" i="13"/>
  <c r="CK195" i="13" s="1"/>
  <c r="W195" i="13"/>
  <c r="CJ195" i="13" s="1"/>
  <c r="V195" i="13"/>
  <c r="CI195" i="13" s="1"/>
  <c r="U195" i="13"/>
  <c r="CH195" i="13" s="1"/>
  <c r="T195" i="13"/>
  <c r="CG195" i="13" s="1"/>
  <c r="S195" i="13"/>
  <c r="CF195" i="13" s="1"/>
  <c r="R195" i="13"/>
  <c r="CE195" i="13" s="1"/>
  <c r="Q195" i="13"/>
  <c r="CD195" i="13" s="1"/>
  <c r="P195" i="13"/>
  <c r="CC195" i="13" s="1"/>
  <c r="O195" i="13"/>
  <c r="CB195" i="13" s="1"/>
  <c r="N195" i="13"/>
  <c r="CA195" i="13" s="1"/>
  <c r="M195" i="13"/>
  <c r="BZ195" i="13" s="1"/>
  <c r="L195" i="13"/>
  <c r="BY195" i="13" s="1"/>
  <c r="K195" i="13"/>
  <c r="BX195" i="13" s="1"/>
  <c r="J195" i="13"/>
  <c r="BW195" i="13" s="1"/>
  <c r="I195" i="13"/>
  <c r="BV195" i="13" s="1"/>
  <c r="H195" i="13"/>
  <c r="BU195" i="13" s="1"/>
  <c r="G195" i="13"/>
  <c r="BT195" i="13" s="1"/>
  <c r="F195" i="13"/>
  <c r="BS195" i="13" s="1"/>
  <c r="E195" i="13"/>
  <c r="BR195" i="13" s="1"/>
  <c r="AB194" i="13"/>
  <c r="CO194" i="13" s="1"/>
  <c r="AA194" i="13"/>
  <c r="CN194" i="13" s="1"/>
  <c r="Z194" i="13"/>
  <c r="CM194" i="13" s="1"/>
  <c r="Y194" i="13"/>
  <c r="CL194" i="13" s="1"/>
  <c r="X194" i="13"/>
  <c r="CK194" i="13" s="1"/>
  <c r="W194" i="13"/>
  <c r="CJ194" i="13" s="1"/>
  <c r="V194" i="13"/>
  <c r="CI194" i="13" s="1"/>
  <c r="U194" i="13"/>
  <c r="CH194" i="13" s="1"/>
  <c r="T194" i="13"/>
  <c r="CG194" i="13" s="1"/>
  <c r="S194" i="13"/>
  <c r="CF194" i="13" s="1"/>
  <c r="R194" i="13"/>
  <c r="CE194" i="13" s="1"/>
  <c r="Q194" i="13"/>
  <c r="CD194" i="13" s="1"/>
  <c r="P194" i="13"/>
  <c r="CC194" i="13" s="1"/>
  <c r="O194" i="13"/>
  <c r="CB194" i="13" s="1"/>
  <c r="N194" i="13"/>
  <c r="CA194" i="13" s="1"/>
  <c r="M194" i="13"/>
  <c r="BZ194" i="13" s="1"/>
  <c r="L194" i="13"/>
  <c r="BY194" i="13" s="1"/>
  <c r="K194" i="13"/>
  <c r="BX194" i="13" s="1"/>
  <c r="J194" i="13"/>
  <c r="BW194" i="13" s="1"/>
  <c r="I194" i="13"/>
  <c r="BV194" i="13" s="1"/>
  <c r="H194" i="13"/>
  <c r="BU194" i="13" s="1"/>
  <c r="G194" i="13"/>
  <c r="BT194" i="13" s="1"/>
  <c r="F194" i="13"/>
  <c r="BS194" i="13" s="1"/>
  <c r="E194" i="13"/>
  <c r="BR194" i="13" s="1"/>
  <c r="AB193" i="13"/>
  <c r="CO193" i="13" s="1"/>
  <c r="AA193" i="13"/>
  <c r="CN193" i="13" s="1"/>
  <c r="Z193" i="13"/>
  <c r="CM193" i="13" s="1"/>
  <c r="Y193" i="13"/>
  <c r="CL193" i="13" s="1"/>
  <c r="X193" i="13"/>
  <c r="CK193" i="13" s="1"/>
  <c r="W193" i="13"/>
  <c r="CJ193" i="13" s="1"/>
  <c r="V193" i="13"/>
  <c r="CI193" i="13" s="1"/>
  <c r="U193" i="13"/>
  <c r="CH193" i="13" s="1"/>
  <c r="T193" i="13"/>
  <c r="CG193" i="13" s="1"/>
  <c r="S193" i="13"/>
  <c r="CF193" i="13" s="1"/>
  <c r="R193" i="13"/>
  <c r="CE193" i="13" s="1"/>
  <c r="Q193" i="13"/>
  <c r="CD193" i="13" s="1"/>
  <c r="P193" i="13"/>
  <c r="CC193" i="13" s="1"/>
  <c r="O193" i="13"/>
  <c r="CB193" i="13" s="1"/>
  <c r="N193" i="13"/>
  <c r="CA193" i="13" s="1"/>
  <c r="M193" i="13"/>
  <c r="BZ193" i="13" s="1"/>
  <c r="L193" i="13"/>
  <c r="BY193" i="13" s="1"/>
  <c r="K193" i="13"/>
  <c r="BX193" i="13" s="1"/>
  <c r="J193" i="13"/>
  <c r="BW193" i="13" s="1"/>
  <c r="I193" i="13"/>
  <c r="BV193" i="13" s="1"/>
  <c r="H193" i="13"/>
  <c r="BU193" i="13" s="1"/>
  <c r="G193" i="13"/>
  <c r="BT193" i="13" s="1"/>
  <c r="F193" i="13"/>
  <c r="BS193" i="13" s="1"/>
  <c r="E193" i="13"/>
  <c r="BR193" i="13" s="1"/>
  <c r="AB192" i="13"/>
  <c r="CO192" i="13" s="1"/>
  <c r="AA192" i="13"/>
  <c r="CN192" i="13" s="1"/>
  <c r="Z192" i="13"/>
  <c r="CM192" i="13" s="1"/>
  <c r="Y192" i="13"/>
  <c r="CL192" i="13" s="1"/>
  <c r="X192" i="13"/>
  <c r="CK192" i="13" s="1"/>
  <c r="W192" i="13"/>
  <c r="CJ192" i="13" s="1"/>
  <c r="V192" i="13"/>
  <c r="CI192" i="13" s="1"/>
  <c r="U192" i="13"/>
  <c r="CH192" i="13" s="1"/>
  <c r="T192" i="13"/>
  <c r="CG192" i="13" s="1"/>
  <c r="S192" i="13"/>
  <c r="CF192" i="13" s="1"/>
  <c r="R192" i="13"/>
  <c r="CE192" i="13" s="1"/>
  <c r="Q192" i="13"/>
  <c r="CD192" i="13" s="1"/>
  <c r="P192" i="13"/>
  <c r="CC192" i="13" s="1"/>
  <c r="O192" i="13"/>
  <c r="CB192" i="13" s="1"/>
  <c r="N192" i="13"/>
  <c r="CA192" i="13" s="1"/>
  <c r="M192" i="13"/>
  <c r="BZ192" i="13" s="1"/>
  <c r="L192" i="13"/>
  <c r="BY192" i="13" s="1"/>
  <c r="K192" i="13"/>
  <c r="BX192" i="13" s="1"/>
  <c r="J192" i="13"/>
  <c r="BW192" i="13" s="1"/>
  <c r="I192" i="13"/>
  <c r="BV192" i="13" s="1"/>
  <c r="H192" i="13"/>
  <c r="BU192" i="13" s="1"/>
  <c r="G192" i="13"/>
  <c r="BT192" i="13" s="1"/>
  <c r="F192" i="13"/>
  <c r="BS192" i="13" s="1"/>
  <c r="E192" i="13"/>
  <c r="BR192" i="13" s="1"/>
  <c r="AB191" i="13"/>
  <c r="CO191" i="13" s="1"/>
  <c r="AA191" i="13"/>
  <c r="CN191" i="13" s="1"/>
  <c r="Z191" i="13"/>
  <c r="CM191" i="13" s="1"/>
  <c r="Y191" i="13"/>
  <c r="CL191" i="13" s="1"/>
  <c r="X191" i="13"/>
  <c r="CK191" i="13" s="1"/>
  <c r="W191" i="13"/>
  <c r="CJ191" i="13" s="1"/>
  <c r="V191" i="13"/>
  <c r="CI191" i="13" s="1"/>
  <c r="U191" i="13"/>
  <c r="CH191" i="13" s="1"/>
  <c r="T191" i="13"/>
  <c r="CG191" i="13" s="1"/>
  <c r="S191" i="13"/>
  <c r="CF191" i="13" s="1"/>
  <c r="R191" i="13"/>
  <c r="CE191" i="13" s="1"/>
  <c r="Q191" i="13"/>
  <c r="CD191" i="13" s="1"/>
  <c r="P191" i="13"/>
  <c r="CC191" i="13" s="1"/>
  <c r="O191" i="13"/>
  <c r="CB191" i="13" s="1"/>
  <c r="N191" i="13"/>
  <c r="CA191" i="13" s="1"/>
  <c r="M191" i="13"/>
  <c r="BZ191" i="13" s="1"/>
  <c r="L191" i="13"/>
  <c r="BY191" i="13" s="1"/>
  <c r="K191" i="13"/>
  <c r="BX191" i="13" s="1"/>
  <c r="J191" i="13"/>
  <c r="BW191" i="13" s="1"/>
  <c r="I191" i="13"/>
  <c r="BV191" i="13" s="1"/>
  <c r="H191" i="13"/>
  <c r="BU191" i="13" s="1"/>
  <c r="G191" i="13"/>
  <c r="BT191" i="13" s="1"/>
  <c r="F191" i="13"/>
  <c r="BS191" i="13" s="1"/>
  <c r="E191" i="13"/>
  <c r="BR191" i="13" s="1"/>
  <c r="AB190" i="13"/>
  <c r="CO190" i="13" s="1"/>
  <c r="AA190" i="13"/>
  <c r="CN190" i="13" s="1"/>
  <c r="Z190" i="13"/>
  <c r="CM190" i="13" s="1"/>
  <c r="Y190" i="13"/>
  <c r="CL190" i="13" s="1"/>
  <c r="X190" i="13"/>
  <c r="CK190" i="13" s="1"/>
  <c r="W190" i="13"/>
  <c r="CJ190" i="13" s="1"/>
  <c r="V190" i="13"/>
  <c r="CI190" i="13" s="1"/>
  <c r="U190" i="13"/>
  <c r="CH190" i="13" s="1"/>
  <c r="T190" i="13"/>
  <c r="CG190" i="13" s="1"/>
  <c r="S190" i="13"/>
  <c r="CF190" i="13" s="1"/>
  <c r="R190" i="13"/>
  <c r="CE190" i="13" s="1"/>
  <c r="Q190" i="13"/>
  <c r="CD190" i="13" s="1"/>
  <c r="P190" i="13"/>
  <c r="CC190" i="13" s="1"/>
  <c r="O190" i="13"/>
  <c r="CB190" i="13" s="1"/>
  <c r="N190" i="13"/>
  <c r="CA190" i="13" s="1"/>
  <c r="M190" i="13"/>
  <c r="BZ190" i="13" s="1"/>
  <c r="L190" i="13"/>
  <c r="BY190" i="13" s="1"/>
  <c r="K190" i="13"/>
  <c r="BX190" i="13" s="1"/>
  <c r="J190" i="13"/>
  <c r="BW190" i="13" s="1"/>
  <c r="I190" i="13"/>
  <c r="BV190" i="13" s="1"/>
  <c r="H190" i="13"/>
  <c r="BU190" i="13" s="1"/>
  <c r="G190" i="13"/>
  <c r="BT190" i="13" s="1"/>
  <c r="F190" i="13"/>
  <c r="BS190" i="13" s="1"/>
  <c r="E190" i="13"/>
  <c r="BR190" i="13" s="1"/>
  <c r="AB189" i="13"/>
  <c r="CO189" i="13" s="1"/>
  <c r="AA189" i="13"/>
  <c r="CN189" i="13" s="1"/>
  <c r="Z189" i="13"/>
  <c r="CM189" i="13" s="1"/>
  <c r="Y189" i="13"/>
  <c r="CL189" i="13" s="1"/>
  <c r="X189" i="13"/>
  <c r="CK189" i="13" s="1"/>
  <c r="W189" i="13"/>
  <c r="CJ189" i="13" s="1"/>
  <c r="V189" i="13"/>
  <c r="CI189" i="13" s="1"/>
  <c r="U189" i="13"/>
  <c r="CH189" i="13" s="1"/>
  <c r="T189" i="13"/>
  <c r="CG189" i="13" s="1"/>
  <c r="S189" i="13"/>
  <c r="CF189" i="13" s="1"/>
  <c r="R189" i="13"/>
  <c r="CE189" i="13" s="1"/>
  <c r="Q189" i="13"/>
  <c r="CD189" i="13" s="1"/>
  <c r="P189" i="13"/>
  <c r="CC189" i="13" s="1"/>
  <c r="O189" i="13"/>
  <c r="CB189" i="13" s="1"/>
  <c r="N189" i="13"/>
  <c r="CA189" i="13" s="1"/>
  <c r="M189" i="13"/>
  <c r="BZ189" i="13" s="1"/>
  <c r="L189" i="13"/>
  <c r="BY189" i="13" s="1"/>
  <c r="K189" i="13"/>
  <c r="BX189" i="13" s="1"/>
  <c r="J189" i="13"/>
  <c r="BW189" i="13" s="1"/>
  <c r="I189" i="13"/>
  <c r="BV189" i="13" s="1"/>
  <c r="H189" i="13"/>
  <c r="BU189" i="13" s="1"/>
  <c r="G189" i="13"/>
  <c r="BT189" i="13" s="1"/>
  <c r="F189" i="13"/>
  <c r="BS189" i="13" s="1"/>
  <c r="E189" i="13"/>
  <c r="BR189" i="13" s="1"/>
  <c r="AB188" i="13"/>
  <c r="CO188" i="13" s="1"/>
  <c r="AA188" i="13"/>
  <c r="CN188" i="13" s="1"/>
  <c r="Z188" i="13"/>
  <c r="CM188" i="13" s="1"/>
  <c r="Y188" i="13"/>
  <c r="CL188" i="13" s="1"/>
  <c r="X188" i="13"/>
  <c r="CK188" i="13" s="1"/>
  <c r="W188" i="13"/>
  <c r="CJ188" i="13" s="1"/>
  <c r="V188" i="13"/>
  <c r="CI188" i="13" s="1"/>
  <c r="U188" i="13"/>
  <c r="CH188" i="13" s="1"/>
  <c r="T188" i="13"/>
  <c r="CG188" i="13" s="1"/>
  <c r="S188" i="13"/>
  <c r="CF188" i="13" s="1"/>
  <c r="R188" i="13"/>
  <c r="CE188" i="13" s="1"/>
  <c r="Q188" i="13"/>
  <c r="CD188" i="13" s="1"/>
  <c r="P188" i="13"/>
  <c r="CC188" i="13" s="1"/>
  <c r="O188" i="13"/>
  <c r="CB188" i="13" s="1"/>
  <c r="N188" i="13"/>
  <c r="CA188" i="13" s="1"/>
  <c r="M188" i="13"/>
  <c r="BZ188" i="13" s="1"/>
  <c r="L188" i="13"/>
  <c r="BY188" i="13" s="1"/>
  <c r="K188" i="13"/>
  <c r="BX188" i="13" s="1"/>
  <c r="J188" i="13"/>
  <c r="BW188" i="13" s="1"/>
  <c r="I188" i="13"/>
  <c r="BV188" i="13" s="1"/>
  <c r="H188" i="13"/>
  <c r="BU188" i="13" s="1"/>
  <c r="G188" i="13"/>
  <c r="BT188" i="13" s="1"/>
  <c r="F188" i="13"/>
  <c r="BS188" i="13" s="1"/>
  <c r="E188" i="13"/>
  <c r="BR188" i="13" s="1"/>
  <c r="AB187" i="13"/>
  <c r="CO187" i="13" s="1"/>
  <c r="AA187" i="13"/>
  <c r="CN187" i="13" s="1"/>
  <c r="Z187" i="13"/>
  <c r="CM187" i="13" s="1"/>
  <c r="Y187" i="13"/>
  <c r="CL187" i="13" s="1"/>
  <c r="X187" i="13"/>
  <c r="CK187" i="13" s="1"/>
  <c r="W187" i="13"/>
  <c r="CJ187" i="13" s="1"/>
  <c r="V187" i="13"/>
  <c r="CI187" i="13" s="1"/>
  <c r="U187" i="13"/>
  <c r="CH187" i="13" s="1"/>
  <c r="T187" i="13"/>
  <c r="CG187" i="13" s="1"/>
  <c r="S187" i="13"/>
  <c r="CF187" i="13" s="1"/>
  <c r="R187" i="13"/>
  <c r="CE187" i="13" s="1"/>
  <c r="Q187" i="13"/>
  <c r="CD187" i="13" s="1"/>
  <c r="P187" i="13"/>
  <c r="CC187" i="13" s="1"/>
  <c r="O187" i="13"/>
  <c r="CB187" i="13" s="1"/>
  <c r="N187" i="13"/>
  <c r="CA187" i="13" s="1"/>
  <c r="M187" i="13"/>
  <c r="BZ187" i="13" s="1"/>
  <c r="L187" i="13"/>
  <c r="BY187" i="13" s="1"/>
  <c r="K187" i="13"/>
  <c r="BX187" i="13" s="1"/>
  <c r="J187" i="13"/>
  <c r="BW187" i="13" s="1"/>
  <c r="I187" i="13"/>
  <c r="BV187" i="13" s="1"/>
  <c r="H187" i="13"/>
  <c r="BU187" i="13" s="1"/>
  <c r="G187" i="13"/>
  <c r="BT187" i="13" s="1"/>
  <c r="F187" i="13"/>
  <c r="BS187" i="13" s="1"/>
  <c r="E187" i="13"/>
  <c r="BR187" i="13" s="1"/>
  <c r="AB186" i="13"/>
  <c r="CO186" i="13" s="1"/>
  <c r="AA186" i="13"/>
  <c r="CN186" i="13" s="1"/>
  <c r="Z186" i="13"/>
  <c r="CM186" i="13" s="1"/>
  <c r="Y186" i="13"/>
  <c r="CL186" i="13" s="1"/>
  <c r="X186" i="13"/>
  <c r="CK186" i="13" s="1"/>
  <c r="W186" i="13"/>
  <c r="CJ186" i="13" s="1"/>
  <c r="V186" i="13"/>
  <c r="CI186" i="13" s="1"/>
  <c r="U186" i="13"/>
  <c r="CH186" i="13" s="1"/>
  <c r="T186" i="13"/>
  <c r="CG186" i="13" s="1"/>
  <c r="S186" i="13"/>
  <c r="CF186" i="13" s="1"/>
  <c r="R186" i="13"/>
  <c r="CE186" i="13" s="1"/>
  <c r="Q186" i="13"/>
  <c r="CD186" i="13" s="1"/>
  <c r="P186" i="13"/>
  <c r="CC186" i="13" s="1"/>
  <c r="O186" i="13"/>
  <c r="CB186" i="13" s="1"/>
  <c r="N186" i="13"/>
  <c r="CA186" i="13" s="1"/>
  <c r="M186" i="13"/>
  <c r="BZ186" i="13" s="1"/>
  <c r="L186" i="13"/>
  <c r="BY186" i="13" s="1"/>
  <c r="K186" i="13"/>
  <c r="BX186" i="13" s="1"/>
  <c r="J186" i="13"/>
  <c r="BW186" i="13" s="1"/>
  <c r="I186" i="13"/>
  <c r="BV186" i="13" s="1"/>
  <c r="H186" i="13"/>
  <c r="BU186" i="13" s="1"/>
  <c r="G186" i="13"/>
  <c r="BT186" i="13" s="1"/>
  <c r="F186" i="13"/>
  <c r="BS186" i="13" s="1"/>
  <c r="E186" i="13"/>
  <c r="BR186" i="13" s="1"/>
  <c r="AB185" i="13"/>
  <c r="CO185" i="13" s="1"/>
  <c r="AA185" i="13"/>
  <c r="CN185" i="13" s="1"/>
  <c r="Z185" i="13"/>
  <c r="CM185" i="13" s="1"/>
  <c r="Y185" i="13"/>
  <c r="CL185" i="13" s="1"/>
  <c r="X185" i="13"/>
  <c r="CK185" i="13" s="1"/>
  <c r="W185" i="13"/>
  <c r="CJ185" i="13" s="1"/>
  <c r="V185" i="13"/>
  <c r="CI185" i="13" s="1"/>
  <c r="U185" i="13"/>
  <c r="CH185" i="13" s="1"/>
  <c r="T185" i="13"/>
  <c r="CG185" i="13" s="1"/>
  <c r="S185" i="13"/>
  <c r="CF185" i="13" s="1"/>
  <c r="R185" i="13"/>
  <c r="CE185" i="13" s="1"/>
  <c r="Q185" i="13"/>
  <c r="CD185" i="13" s="1"/>
  <c r="P185" i="13"/>
  <c r="CC185" i="13" s="1"/>
  <c r="O185" i="13"/>
  <c r="CB185" i="13" s="1"/>
  <c r="N185" i="13"/>
  <c r="CA185" i="13" s="1"/>
  <c r="M185" i="13"/>
  <c r="BZ185" i="13" s="1"/>
  <c r="L185" i="13"/>
  <c r="BY185" i="13" s="1"/>
  <c r="K185" i="13"/>
  <c r="BX185" i="13" s="1"/>
  <c r="J185" i="13"/>
  <c r="BW185" i="13" s="1"/>
  <c r="I185" i="13"/>
  <c r="BV185" i="13" s="1"/>
  <c r="H185" i="13"/>
  <c r="BU185" i="13" s="1"/>
  <c r="G185" i="13"/>
  <c r="BT185" i="13" s="1"/>
  <c r="F185" i="13"/>
  <c r="BS185" i="13" s="1"/>
  <c r="E185" i="13"/>
  <c r="BR185" i="13" s="1"/>
  <c r="AB184" i="13"/>
  <c r="CO184" i="13" s="1"/>
  <c r="AA184" i="13"/>
  <c r="CN184" i="13" s="1"/>
  <c r="Z184" i="13"/>
  <c r="CM184" i="13" s="1"/>
  <c r="Y184" i="13"/>
  <c r="CL184" i="13" s="1"/>
  <c r="X184" i="13"/>
  <c r="CK184" i="13" s="1"/>
  <c r="W184" i="13"/>
  <c r="CJ184" i="13" s="1"/>
  <c r="V184" i="13"/>
  <c r="CI184" i="13" s="1"/>
  <c r="U184" i="13"/>
  <c r="CH184" i="13" s="1"/>
  <c r="T184" i="13"/>
  <c r="CG184" i="13" s="1"/>
  <c r="S184" i="13"/>
  <c r="CF184" i="13" s="1"/>
  <c r="R184" i="13"/>
  <c r="CE184" i="13" s="1"/>
  <c r="Q184" i="13"/>
  <c r="CD184" i="13" s="1"/>
  <c r="P184" i="13"/>
  <c r="CC184" i="13" s="1"/>
  <c r="O184" i="13"/>
  <c r="CB184" i="13" s="1"/>
  <c r="N184" i="13"/>
  <c r="CA184" i="13" s="1"/>
  <c r="M184" i="13"/>
  <c r="BZ184" i="13" s="1"/>
  <c r="L184" i="13"/>
  <c r="BY184" i="13" s="1"/>
  <c r="K184" i="13"/>
  <c r="BX184" i="13" s="1"/>
  <c r="J184" i="13"/>
  <c r="BW184" i="13" s="1"/>
  <c r="I184" i="13"/>
  <c r="BV184" i="13" s="1"/>
  <c r="H184" i="13"/>
  <c r="BU184" i="13" s="1"/>
  <c r="G184" i="13"/>
  <c r="BT184" i="13" s="1"/>
  <c r="F184" i="13"/>
  <c r="BS184" i="13" s="1"/>
  <c r="E184" i="13"/>
  <c r="BR184" i="13" s="1"/>
  <c r="AB183" i="13"/>
  <c r="CO183" i="13" s="1"/>
  <c r="AA183" i="13"/>
  <c r="CN183" i="13" s="1"/>
  <c r="Z183" i="13"/>
  <c r="CM183" i="13" s="1"/>
  <c r="Y183" i="13"/>
  <c r="CL183" i="13" s="1"/>
  <c r="X183" i="13"/>
  <c r="CK183" i="13" s="1"/>
  <c r="W183" i="13"/>
  <c r="CJ183" i="13" s="1"/>
  <c r="V183" i="13"/>
  <c r="CI183" i="13" s="1"/>
  <c r="U183" i="13"/>
  <c r="CH183" i="13" s="1"/>
  <c r="T183" i="13"/>
  <c r="CG183" i="13" s="1"/>
  <c r="S183" i="13"/>
  <c r="CF183" i="13" s="1"/>
  <c r="R183" i="13"/>
  <c r="CE183" i="13" s="1"/>
  <c r="Q183" i="13"/>
  <c r="CD183" i="13" s="1"/>
  <c r="P183" i="13"/>
  <c r="CC183" i="13" s="1"/>
  <c r="O183" i="13"/>
  <c r="CB183" i="13" s="1"/>
  <c r="N183" i="13"/>
  <c r="CA183" i="13" s="1"/>
  <c r="M183" i="13"/>
  <c r="BZ183" i="13" s="1"/>
  <c r="L183" i="13"/>
  <c r="BY183" i="13" s="1"/>
  <c r="K183" i="13"/>
  <c r="BX183" i="13" s="1"/>
  <c r="J183" i="13"/>
  <c r="BW183" i="13" s="1"/>
  <c r="I183" i="13"/>
  <c r="BV183" i="13" s="1"/>
  <c r="H183" i="13"/>
  <c r="BU183" i="13" s="1"/>
  <c r="G183" i="13"/>
  <c r="BT183" i="13" s="1"/>
  <c r="F183" i="13"/>
  <c r="BS183" i="13" s="1"/>
  <c r="E183" i="13"/>
  <c r="BR183" i="13" s="1"/>
  <c r="AB182" i="13"/>
  <c r="CO182" i="13" s="1"/>
  <c r="AA182" i="13"/>
  <c r="CN182" i="13" s="1"/>
  <c r="Z182" i="13"/>
  <c r="CM182" i="13" s="1"/>
  <c r="Y182" i="13"/>
  <c r="CL182" i="13" s="1"/>
  <c r="X182" i="13"/>
  <c r="CK182" i="13" s="1"/>
  <c r="W182" i="13"/>
  <c r="CJ182" i="13" s="1"/>
  <c r="V182" i="13"/>
  <c r="CI182" i="13" s="1"/>
  <c r="U182" i="13"/>
  <c r="CH182" i="13" s="1"/>
  <c r="T182" i="13"/>
  <c r="CG182" i="13" s="1"/>
  <c r="S182" i="13"/>
  <c r="CF182" i="13" s="1"/>
  <c r="R182" i="13"/>
  <c r="CE182" i="13" s="1"/>
  <c r="Q182" i="13"/>
  <c r="CD182" i="13" s="1"/>
  <c r="P182" i="13"/>
  <c r="CC182" i="13" s="1"/>
  <c r="O182" i="13"/>
  <c r="CB182" i="13" s="1"/>
  <c r="N182" i="13"/>
  <c r="CA182" i="13" s="1"/>
  <c r="M182" i="13"/>
  <c r="BZ182" i="13" s="1"/>
  <c r="L182" i="13"/>
  <c r="BY182" i="13" s="1"/>
  <c r="K182" i="13"/>
  <c r="BX182" i="13" s="1"/>
  <c r="J182" i="13"/>
  <c r="BW182" i="13" s="1"/>
  <c r="I182" i="13"/>
  <c r="BV182" i="13" s="1"/>
  <c r="H182" i="13"/>
  <c r="BU182" i="13" s="1"/>
  <c r="G182" i="13"/>
  <c r="BT182" i="13" s="1"/>
  <c r="F182" i="13"/>
  <c r="BS182" i="13" s="1"/>
  <c r="E182" i="13"/>
  <c r="BR182" i="13" s="1"/>
  <c r="AB181" i="13"/>
  <c r="CO181" i="13" s="1"/>
  <c r="AA181" i="13"/>
  <c r="CN181" i="13" s="1"/>
  <c r="Z181" i="13"/>
  <c r="CM181" i="13" s="1"/>
  <c r="Y181" i="13"/>
  <c r="CL181" i="13" s="1"/>
  <c r="X181" i="13"/>
  <c r="CK181" i="13" s="1"/>
  <c r="W181" i="13"/>
  <c r="CJ181" i="13" s="1"/>
  <c r="V181" i="13"/>
  <c r="CI181" i="13" s="1"/>
  <c r="U181" i="13"/>
  <c r="CH181" i="13" s="1"/>
  <c r="T181" i="13"/>
  <c r="CG181" i="13" s="1"/>
  <c r="S181" i="13"/>
  <c r="CF181" i="13" s="1"/>
  <c r="R181" i="13"/>
  <c r="CE181" i="13" s="1"/>
  <c r="Q181" i="13"/>
  <c r="CD181" i="13" s="1"/>
  <c r="P181" i="13"/>
  <c r="CC181" i="13" s="1"/>
  <c r="O181" i="13"/>
  <c r="CB181" i="13" s="1"/>
  <c r="N181" i="13"/>
  <c r="CA181" i="13" s="1"/>
  <c r="M181" i="13"/>
  <c r="BZ181" i="13" s="1"/>
  <c r="L181" i="13"/>
  <c r="BY181" i="13" s="1"/>
  <c r="K181" i="13"/>
  <c r="BX181" i="13" s="1"/>
  <c r="J181" i="13"/>
  <c r="BW181" i="13" s="1"/>
  <c r="I181" i="13"/>
  <c r="BV181" i="13" s="1"/>
  <c r="H181" i="13"/>
  <c r="BU181" i="13" s="1"/>
  <c r="G181" i="13"/>
  <c r="BT181" i="13" s="1"/>
  <c r="F181" i="13"/>
  <c r="BS181" i="13" s="1"/>
  <c r="E181" i="13"/>
  <c r="BR181" i="13" s="1"/>
  <c r="AB180" i="13"/>
  <c r="CO180" i="13" s="1"/>
  <c r="AA180" i="13"/>
  <c r="CN180" i="13" s="1"/>
  <c r="Z180" i="13"/>
  <c r="CM180" i="13" s="1"/>
  <c r="Y180" i="13"/>
  <c r="CL180" i="13" s="1"/>
  <c r="X180" i="13"/>
  <c r="CK180" i="13" s="1"/>
  <c r="W180" i="13"/>
  <c r="CJ180" i="13" s="1"/>
  <c r="V180" i="13"/>
  <c r="CI180" i="13" s="1"/>
  <c r="U180" i="13"/>
  <c r="CH180" i="13" s="1"/>
  <c r="T180" i="13"/>
  <c r="CG180" i="13" s="1"/>
  <c r="S180" i="13"/>
  <c r="CF180" i="13" s="1"/>
  <c r="R180" i="13"/>
  <c r="CE180" i="13" s="1"/>
  <c r="Q180" i="13"/>
  <c r="CD180" i="13" s="1"/>
  <c r="P180" i="13"/>
  <c r="CC180" i="13" s="1"/>
  <c r="O180" i="13"/>
  <c r="CB180" i="13" s="1"/>
  <c r="N180" i="13"/>
  <c r="CA180" i="13" s="1"/>
  <c r="M180" i="13"/>
  <c r="BZ180" i="13" s="1"/>
  <c r="L180" i="13"/>
  <c r="BY180" i="13" s="1"/>
  <c r="K180" i="13"/>
  <c r="BX180" i="13" s="1"/>
  <c r="J180" i="13"/>
  <c r="BW180" i="13" s="1"/>
  <c r="I180" i="13"/>
  <c r="BV180" i="13" s="1"/>
  <c r="H180" i="13"/>
  <c r="BU180" i="13" s="1"/>
  <c r="G180" i="13"/>
  <c r="BT180" i="13" s="1"/>
  <c r="F180" i="13"/>
  <c r="BS180" i="13" s="1"/>
  <c r="E180" i="13"/>
  <c r="BR180" i="13" s="1"/>
  <c r="AB179" i="13"/>
  <c r="CO179" i="13" s="1"/>
  <c r="AA179" i="13"/>
  <c r="CN179" i="13" s="1"/>
  <c r="Z179" i="13"/>
  <c r="CM179" i="13" s="1"/>
  <c r="Y179" i="13"/>
  <c r="CL179" i="13" s="1"/>
  <c r="X179" i="13"/>
  <c r="CK179" i="13" s="1"/>
  <c r="W179" i="13"/>
  <c r="CJ179" i="13" s="1"/>
  <c r="V179" i="13"/>
  <c r="CI179" i="13" s="1"/>
  <c r="U179" i="13"/>
  <c r="CH179" i="13" s="1"/>
  <c r="T179" i="13"/>
  <c r="CG179" i="13" s="1"/>
  <c r="S179" i="13"/>
  <c r="CF179" i="13" s="1"/>
  <c r="R179" i="13"/>
  <c r="CE179" i="13" s="1"/>
  <c r="Q179" i="13"/>
  <c r="CD179" i="13" s="1"/>
  <c r="P179" i="13"/>
  <c r="CC179" i="13" s="1"/>
  <c r="O179" i="13"/>
  <c r="CB179" i="13" s="1"/>
  <c r="N179" i="13"/>
  <c r="CA179" i="13" s="1"/>
  <c r="M179" i="13"/>
  <c r="BZ179" i="13" s="1"/>
  <c r="L179" i="13"/>
  <c r="BY179" i="13" s="1"/>
  <c r="K179" i="13"/>
  <c r="BX179" i="13" s="1"/>
  <c r="J179" i="13"/>
  <c r="BW179" i="13" s="1"/>
  <c r="I179" i="13"/>
  <c r="BV179" i="13" s="1"/>
  <c r="H179" i="13"/>
  <c r="BU179" i="13" s="1"/>
  <c r="G179" i="13"/>
  <c r="BT179" i="13" s="1"/>
  <c r="F179" i="13"/>
  <c r="BS179" i="13" s="1"/>
  <c r="E179" i="13"/>
  <c r="BR179" i="13" s="1"/>
  <c r="AB178" i="13"/>
  <c r="CO178" i="13" s="1"/>
  <c r="AA178" i="13"/>
  <c r="CN178" i="13" s="1"/>
  <c r="Z178" i="13"/>
  <c r="CM178" i="13" s="1"/>
  <c r="Y178" i="13"/>
  <c r="CL178" i="13" s="1"/>
  <c r="X178" i="13"/>
  <c r="CK178" i="13" s="1"/>
  <c r="W178" i="13"/>
  <c r="CJ178" i="13" s="1"/>
  <c r="V178" i="13"/>
  <c r="CI178" i="13" s="1"/>
  <c r="U178" i="13"/>
  <c r="CH178" i="13" s="1"/>
  <c r="T178" i="13"/>
  <c r="CG178" i="13" s="1"/>
  <c r="S178" i="13"/>
  <c r="CF178" i="13" s="1"/>
  <c r="R178" i="13"/>
  <c r="CE178" i="13" s="1"/>
  <c r="Q178" i="13"/>
  <c r="CD178" i="13" s="1"/>
  <c r="P178" i="13"/>
  <c r="CC178" i="13" s="1"/>
  <c r="O178" i="13"/>
  <c r="CB178" i="13" s="1"/>
  <c r="N178" i="13"/>
  <c r="CA178" i="13" s="1"/>
  <c r="M178" i="13"/>
  <c r="BZ178" i="13" s="1"/>
  <c r="L178" i="13"/>
  <c r="BY178" i="13" s="1"/>
  <c r="K178" i="13"/>
  <c r="BX178" i="13" s="1"/>
  <c r="J178" i="13"/>
  <c r="BW178" i="13" s="1"/>
  <c r="I178" i="13"/>
  <c r="BV178" i="13" s="1"/>
  <c r="H178" i="13"/>
  <c r="BU178" i="13" s="1"/>
  <c r="G178" i="13"/>
  <c r="BT178" i="13" s="1"/>
  <c r="F178" i="13"/>
  <c r="BS178" i="13" s="1"/>
  <c r="E178" i="13"/>
  <c r="BR178" i="13" s="1"/>
  <c r="AB177" i="13"/>
  <c r="CO177" i="13" s="1"/>
  <c r="AA177" i="13"/>
  <c r="CN177" i="13" s="1"/>
  <c r="Z177" i="13"/>
  <c r="CM177" i="13" s="1"/>
  <c r="Y177" i="13"/>
  <c r="CL177" i="13" s="1"/>
  <c r="X177" i="13"/>
  <c r="CK177" i="13" s="1"/>
  <c r="W177" i="13"/>
  <c r="CJ177" i="13" s="1"/>
  <c r="V177" i="13"/>
  <c r="CI177" i="13" s="1"/>
  <c r="U177" i="13"/>
  <c r="CH177" i="13" s="1"/>
  <c r="T177" i="13"/>
  <c r="CG177" i="13" s="1"/>
  <c r="S177" i="13"/>
  <c r="CF177" i="13" s="1"/>
  <c r="R177" i="13"/>
  <c r="CE177" i="13" s="1"/>
  <c r="Q177" i="13"/>
  <c r="CD177" i="13" s="1"/>
  <c r="P177" i="13"/>
  <c r="CC177" i="13" s="1"/>
  <c r="O177" i="13"/>
  <c r="CB177" i="13" s="1"/>
  <c r="N177" i="13"/>
  <c r="CA177" i="13" s="1"/>
  <c r="M177" i="13"/>
  <c r="BZ177" i="13" s="1"/>
  <c r="L177" i="13"/>
  <c r="BY177" i="13" s="1"/>
  <c r="K177" i="13"/>
  <c r="BX177" i="13" s="1"/>
  <c r="J177" i="13"/>
  <c r="BW177" i="13" s="1"/>
  <c r="I177" i="13"/>
  <c r="BV177" i="13" s="1"/>
  <c r="H177" i="13"/>
  <c r="BU177" i="13" s="1"/>
  <c r="G177" i="13"/>
  <c r="BT177" i="13" s="1"/>
  <c r="F177" i="13"/>
  <c r="BS177" i="13" s="1"/>
  <c r="E177" i="13"/>
  <c r="BR177" i="13" s="1"/>
  <c r="AB176" i="13"/>
  <c r="CO176" i="13" s="1"/>
  <c r="AA176" i="13"/>
  <c r="CN176" i="13" s="1"/>
  <c r="Z176" i="13"/>
  <c r="CM176" i="13" s="1"/>
  <c r="Y176" i="13"/>
  <c r="CL176" i="13" s="1"/>
  <c r="X176" i="13"/>
  <c r="CK176" i="13" s="1"/>
  <c r="W176" i="13"/>
  <c r="CJ176" i="13" s="1"/>
  <c r="V176" i="13"/>
  <c r="CI176" i="13" s="1"/>
  <c r="U176" i="13"/>
  <c r="CH176" i="13" s="1"/>
  <c r="T176" i="13"/>
  <c r="CG176" i="13" s="1"/>
  <c r="S176" i="13"/>
  <c r="CF176" i="13" s="1"/>
  <c r="R176" i="13"/>
  <c r="CE176" i="13" s="1"/>
  <c r="Q176" i="13"/>
  <c r="CD176" i="13" s="1"/>
  <c r="P176" i="13"/>
  <c r="CC176" i="13" s="1"/>
  <c r="O176" i="13"/>
  <c r="CB176" i="13" s="1"/>
  <c r="N176" i="13"/>
  <c r="CA176" i="13" s="1"/>
  <c r="M176" i="13"/>
  <c r="BZ176" i="13" s="1"/>
  <c r="L176" i="13"/>
  <c r="BY176" i="13" s="1"/>
  <c r="K176" i="13"/>
  <c r="BX176" i="13" s="1"/>
  <c r="J176" i="13"/>
  <c r="BW176" i="13" s="1"/>
  <c r="I176" i="13"/>
  <c r="BV176" i="13" s="1"/>
  <c r="H176" i="13"/>
  <c r="BU176" i="13" s="1"/>
  <c r="G176" i="13"/>
  <c r="BT176" i="13" s="1"/>
  <c r="F176" i="13"/>
  <c r="BS176" i="13" s="1"/>
  <c r="E176" i="13"/>
  <c r="BR176" i="13" s="1"/>
  <c r="AB175" i="13"/>
  <c r="CO175" i="13" s="1"/>
  <c r="AA175" i="13"/>
  <c r="CN175" i="13" s="1"/>
  <c r="Z175" i="13"/>
  <c r="CM175" i="13" s="1"/>
  <c r="Y175" i="13"/>
  <c r="CL175" i="13" s="1"/>
  <c r="X175" i="13"/>
  <c r="CK175" i="13" s="1"/>
  <c r="W175" i="13"/>
  <c r="CJ175" i="13" s="1"/>
  <c r="V175" i="13"/>
  <c r="CI175" i="13" s="1"/>
  <c r="U175" i="13"/>
  <c r="CH175" i="13" s="1"/>
  <c r="T175" i="13"/>
  <c r="CG175" i="13" s="1"/>
  <c r="S175" i="13"/>
  <c r="CF175" i="13" s="1"/>
  <c r="R175" i="13"/>
  <c r="CE175" i="13" s="1"/>
  <c r="Q175" i="13"/>
  <c r="CD175" i="13" s="1"/>
  <c r="P175" i="13"/>
  <c r="CC175" i="13" s="1"/>
  <c r="O175" i="13"/>
  <c r="CB175" i="13" s="1"/>
  <c r="N175" i="13"/>
  <c r="CA175" i="13" s="1"/>
  <c r="M175" i="13"/>
  <c r="BZ175" i="13" s="1"/>
  <c r="L175" i="13"/>
  <c r="BY175" i="13" s="1"/>
  <c r="K175" i="13"/>
  <c r="BX175" i="13" s="1"/>
  <c r="J175" i="13"/>
  <c r="BW175" i="13" s="1"/>
  <c r="I175" i="13"/>
  <c r="BV175" i="13" s="1"/>
  <c r="H175" i="13"/>
  <c r="BU175" i="13" s="1"/>
  <c r="G175" i="13"/>
  <c r="BT175" i="13" s="1"/>
  <c r="F175" i="13"/>
  <c r="BS175" i="13" s="1"/>
  <c r="E175" i="13"/>
  <c r="BR175" i="13" s="1"/>
  <c r="AB174" i="13"/>
  <c r="CO174" i="13" s="1"/>
  <c r="AA174" i="13"/>
  <c r="CN174" i="13" s="1"/>
  <c r="Z174" i="13"/>
  <c r="CM174" i="13" s="1"/>
  <c r="Y174" i="13"/>
  <c r="CL174" i="13" s="1"/>
  <c r="X174" i="13"/>
  <c r="CK174" i="13" s="1"/>
  <c r="W174" i="13"/>
  <c r="CJ174" i="13" s="1"/>
  <c r="V174" i="13"/>
  <c r="CI174" i="13" s="1"/>
  <c r="U174" i="13"/>
  <c r="CH174" i="13" s="1"/>
  <c r="T174" i="13"/>
  <c r="CG174" i="13" s="1"/>
  <c r="S174" i="13"/>
  <c r="CF174" i="13" s="1"/>
  <c r="R174" i="13"/>
  <c r="CE174" i="13" s="1"/>
  <c r="Q174" i="13"/>
  <c r="CD174" i="13" s="1"/>
  <c r="P174" i="13"/>
  <c r="CC174" i="13" s="1"/>
  <c r="O174" i="13"/>
  <c r="CB174" i="13" s="1"/>
  <c r="N174" i="13"/>
  <c r="CA174" i="13" s="1"/>
  <c r="M174" i="13"/>
  <c r="BZ174" i="13" s="1"/>
  <c r="L174" i="13"/>
  <c r="BY174" i="13" s="1"/>
  <c r="K174" i="13"/>
  <c r="BX174" i="13" s="1"/>
  <c r="J174" i="13"/>
  <c r="BW174" i="13" s="1"/>
  <c r="I174" i="13"/>
  <c r="BV174" i="13" s="1"/>
  <c r="H174" i="13"/>
  <c r="BU174" i="13" s="1"/>
  <c r="G174" i="13"/>
  <c r="BT174" i="13" s="1"/>
  <c r="F174" i="13"/>
  <c r="BS174" i="13" s="1"/>
  <c r="E174" i="13"/>
  <c r="BR174" i="13" s="1"/>
  <c r="AB173" i="13"/>
  <c r="CO173" i="13" s="1"/>
  <c r="AA173" i="13"/>
  <c r="CN173" i="13" s="1"/>
  <c r="Z173" i="13"/>
  <c r="CM173" i="13" s="1"/>
  <c r="Y173" i="13"/>
  <c r="CL173" i="13" s="1"/>
  <c r="X173" i="13"/>
  <c r="CK173" i="13" s="1"/>
  <c r="W173" i="13"/>
  <c r="CJ173" i="13" s="1"/>
  <c r="V173" i="13"/>
  <c r="CI173" i="13" s="1"/>
  <c r="U173" i="13"/>
  <c r="CH173" i="13" s="1"/>
  <c r="T173" i="13"/>
  <c r="CG173" i="13" s="1"/>
  <c r="S173" i="13"/>
  <c r="CF173" i="13" s="1"/>
  <c r="R173" i="13"/>
  <c r="CE173" i="13" s="1"/>
  <c r="Q173" i="13"/>
  <c r="CD173" i="13" s="1"/>
  <c r="P173" i="13"/>
  <c r="CC173" i="13" s="1"/>
  <c r="O173" i="13"/>
  <c r="CB173" i="13" s="1"/>
  <c r="N173" i="13"/>
  <c r="CA173" i="13" s="1"/>
  <c r="M173" i="13"/>
  <c r="BZ173" i="13" s="1"/>
  <c r="L173" i="13"/>
  <c r="BY173" i="13" s="1"/>
  <c r="K173" i="13"/>
  <c r="BX173" i="13" s="1"/>
  <c r="J173" i="13"/>
  <c r="BW173" i="13" s="1"/>
  <c r="I173" i="13"/>
  <c r="BV173" i="13" s="1"/>
  <c r="H173" i="13"/>
  <c r="BU173" i="13" s="1"/>
  <c r="G173" i="13"/>
  <c r="BT173" i="13" s="1"/>
  <c r="F173" i="13"/>
  <c r="BS173" i="13" s="1"/>
  <c r="E173" i="13"/>
  <c r="BR173" i="13" s="1"/>
  <c r="AB172" i="13"/>
  <c r="CO172" i="13" s="1"/>
  <c r="AA172" i="13"/>
  <c r="CN172" i="13" s="1"/>
  <c r="Z172" i="13"/>
  <c r="CM172" i="13" s="1"/>
  <c r="Y172" i="13"/>
  <c r="CL172" i="13" s="1"/>
  <c r="X172" i="13"/>
  <c r="CK172" i="13" s="1"/>
  <c r="W172" i="13"/>
  <c r="CJ172" i="13" s="1"/>
  <c r="V172" i="13"/>
  <c r="CI172" i="13" s="1"/>
  <c r="U172" i="13"/>
  <c r="CH172" i="13" s="1"/>
  <c r="T172" i="13"/>
  <c r="CG172" i="13" s="1"/>
  <c r="S172" i="13"/>
  <c r="CF172" i="13" s="1"/>
  <c r="R172" i="13"/>
  <c r="CE172" i="13" s="1"/>
  <c r="Q172" i="13"/>
  <c r="CD172" i="13" s="1"/>
  <c r="P172" i="13"/>
  <c r="CC172" i="13" s="1"/>
  <c r="O172" i="13"/>
  <c r="CB172" i="13" s="1"/>
  <c r="N172" i="13"/>
  <c r="CA172" i="13" s="1"/>
  <c r="M172" i="13"/>
  <c r="BZ172" i="13" s="1"/>
  <c r="L172" i="13"/>
  <c r="BY172" i="13" s="1"/>
  <c r="K172" i="13"/>
  <c r="BX172" i="13" s="1"/>
  <c r="J172" i="13"/>
  <c r="BW172" i="13" s="1"/>
  <c r="I172" i="13"/>
  <c r="BV172" i="13" s="1"/>
  <c r="H172" i="13"/>
  <c r="BU172" i="13" s="1"/>
  <c r="G172" i="13"/>
  <c r="BT172" i="13" s="1"/>
  <c r="F172" i="13"/>
  <c r="BS172" i="13" s="1"/>
  <c r="E172" i="13"/>
  <c r="BR172" i="13" s="1"/>
  <c r="AB171" i="13"/>
  <c r="CO171" i="13" s="1"/>
  <c r="AA171" i="13"/>
  <c r="CN171" i="13" s="1"/>
  <c r="Z171" i="13"/>
  <c r="CM171" i="13" s="1"/>
  <c r="Y171" i="13"/>
  <c r="CL171" i="13" s="1"/>
  <c r="X171" i="13"/>
  <c r="CK171" i="13" s="1"/>
  <c r="W171" i="13"/>
  <c r="CJ171" i="13" s="1"/>
  <c r="V171" i="13"/>
  <c r="CI171" i="13" s="1"/>
  <c r="U171" i="13"/>
  <c r="CH171" i="13" s="1"/>
  <c r="T171" i="13"/>
  <c r="CG171" i="13" s="1"/>
  <c r="S171" i="13"/>
  <c r="CF171" i="13" s="1"/>
  <c r="R171" i="13"/>
  <c r="CE171" i="13" s="1"/>
  <c r="Q171" i="13"/>
  <c r="CD171" i="13" s="1"/>
  <c r="P171" i="13"/>
  <c r="CC171" i="13" s="1"/>
  <c r="O171" i="13"/>
  <c r="CB171" i="13" s="1"/>
  <c r="N171" i="13"/>
  <c r="CA171" i="13" s="1"/>
  <c r="M171" i="13"/>
  <c r="BZ171" i="13" s="1"/>
  <c r="L171" i="13"/>
  <c r="BY171" i="13" s="1"/>
  <c r="K171" i="13"/>
  <c r="BX171" i="13" s="1"/>
  <c r="J171" i="13"/>
  <c r="BW171" i="13" s="1"/>
  <c r="I171" i="13"/>
  <c r="BV171" i="13" s="1"/>
  <c r="H171" i="13"/>
  <c r="BU171" i="13" s="1"/>
  <c r="G171" i="13"/>
  <c r="BT171" i="13" s="1"/>
  <c r="F171" i="13"/>
  <c r="BS171" i="13" s="1"/>
  <c r="E171" i="13"/>
  <c r="BR171" i="13" s="1"/>
  <c r="AB170" i="13"/>
  <c r="CO170" i="13" s="1"/>
  <c r="AA170" i="13"/>
  <c r="CN170" i="13" s="1"/>
  <c r="Z170" i="13"/>
  <c r="CM170" i="13" s="1"/>
  <c r="Y170" i="13"/>
  <c r="CL170" i="13" s="1"/>
  <c r="X170" i="13"/>
  <c r="CK170" i="13" s="1"/>
  <c r="W170" i="13"/>
  <c r="CJ170" i="13" s="1"/>
  <c r="V170" i="13"/>
  <c r="CI170" i="13" s="1"/>
  <c r="U170" i="13"/>
  <c r="CH170" i="13" s="1"/>
  <c r="T170" i="13"/>
  <c r="CG170" i="13" s="1"/>
  <c r="S170" i="13"/>
  <c r="CF170" i="13" s="1"/>
  <c r="R170" i="13"/>
  <c r="CE170" i="13" s="1"/>
  <c r="Q170" i="13"/>
  <c r="CD170" i="13" s="1"/>
  <c r="P170" i="13"/>
  <c r="CC170" i="13" s="1"/>
  <c r="O170" i="13"/>
  <c r="CB170" i="13" s="1"/>
  <c r="N170" i="13"/>
  <c r="CA170" i="13" s="1"/>
  <c r="M170" i="13"/>
  <c r="BZ170" i="13" s="1"/>
  <c r="L170" i="13"/>
  <c r="BY170" i="13" s="1"/>
  <c r="K170" i="13"/>
  <c r="BX170" i="13" s="1"/>
  <c r="J170" i="13"/>
  <c r="BW170" i="13" s="1"/>
  <c r="I170" i="13"/>
  <c r="BV170" i="13" s="1"/>
  <c r="H170" i="13"/>
  <c r="BU170" i="13" s="1"/>
  <c r="G170" i="13"/>
  <c r="BT170" i="13" s="1"/>
  <c r="F170" i="13"/>
  <c r="BS170" i="13" s="1"/>
  <c r="E170" i="13"/>
  <c r="BR170" i="13" s="1"/>
  <c r="AB169" i="13"/>
  <c r="CO169" i="13" s="1"/>
  <c r="AA169" i="13"/>
  <c r="CN169" i="13" s="1"/>
  <c r="Z169" i="13"/>
  <c r="CM169" i="13" s="1"/>
  <c r="Y169" i="13"/>
  <c r="CL169" i="13" s="1"/>
  <c r="X169" i="13"/>
  <c r="CK169" i="13" s="1"/>
  <c r="W169" i="13"/>
  <c r="CJ169" i="13" s="1"/>
  <c r="V169" i="13"/>
  <c r="CI169" i="13" s="1"/>
  <c r="U169" i="13"/>
  <c r="CH169" i="13" s="1"/>
  <c r="T169" i="13"/>
  <c r="CG169" i="13" s="1"/>
  <c r="S169" i="13"/>
  <c r="CF169" i="13" s="1"/>
  <c r="R169" i="13"/>
  <c r="CE169" i="13" s="1"/>
  <c r="Q169" i="13"/>
  <c r="CD169" i="13" s="1"/>
  <c r="P169" i="13"/>
  <c r="CC169" i="13" s="1"/>
  <c r="O169" i="13"/>
  <c r="CB169" i="13" s="1"/>
  <c r="N169" i="13"/>
  <c r="CA169" i="13" s="1"/>
  <c r="M169" i="13"/>
  <c r="BZ169" i="13" s="1"/>
  <c r="L169" i="13"/>
  <c r="BY169" i="13" s="1"/>
  <c r="K169" i="13"/>
  <c r="BX169" i="13" s="1"/>
  <c r="J169" i="13"/>
  <c r="BW169" i="13" s="1"/>
  <c r="I169" i="13"/>
  <c r="BV169" i="13" s="1"/>
  <c r="H169" i="13"/>
  <c r="BU169" i="13" s="1"/>
  <c r="G169" i="13"/>
  <c r="BT169" i="13" s="1"/>
  <c r="F169" i="13"/>
  <c r="BS169" i="13" s="1"/>
  <c r="E169" i="13"/>
  <c r="BR169" i="13" s="1"/>
  <c r="AB168" i="13"/>
  <c r="CO168" i="13" s="1"/>
  <c r="AA168" i="13"/>
  <c r="CN168" i="13" s="1"/>
  <c r="Z168" i="13"/>
  <c r="CM168" i="13" s="1"/>
  <c r="Y168" i="13"/>
  <c r="CL168" i="13" s="1"/>
  <c r="X168" i="13"/>
  <c r="CK168" i="13" s="1"/>
  <c r="W168" i="13"/>
  <c r="CJ168" i="13" s="1"/>
  <c r="V168" i="13"/>
  <c r="CI168" i="13" s="1"/>
  <c r="U168" i="13"/>
  <c r="CH168" i="13" s="1"/>
  <c r="T168" i="13"/>
  <c r="CG168" i="13" s="1"/>
  <c r="S168" i="13"/>
  <c r="CF168" i="13" s="1"/>
  <c r="R168" i="13"/>
  <c r="CE168" i="13" s="1"/>
  <c r="Q168" i="13"/>
  <c r="CD168" i="13" s="1"/>
  <c r="P168" i="13"/>
  <c r="CC168" i="13" s="1"/>
  <c r="O168" i="13"/>
  <c r="CB168" i="13" s="1"/>
  <c r="N168" i="13"/>
  <c r="CA168" i="13" s="1"/>
  <c r="M168" i="13"/>
  <c r="BZ168" i="13" s="1"/>
  <c r="L168" i="13"/>
  <c r="BY168" i="13" s="1"/>
  <c r="K168" i="13"/>
  <c r="BX168" i="13" s="1"/>
  <c r="J168" i="13"/>
  <c r="BW168" i="13" s="1"/>
  <c r="I168" i="13"/>
  <c r="BV168" i="13" s="1"/>
  <c r="H168" i="13"/>
  <c r="BU168" i="13" s="1"/>
  <c r="G168" i="13"/>
  <c r="BT168" i="13" s="1"/>
  <c r="F168" i="13"/>
  <c r="BS168" i="13" s="1"/>
  <c r="E168" i="13"/>
  <c r="BR168" i="13" s="1"/>
  <c r="AB167" i="13"/>
  <c r="CO167" i="13" s="1"/>
  <c r="AA167" i="13"/>
  <c r="CN167" i="13" s="1"/>
  <c r="Z167" i="13"/>
  <c r="CM167" i="13" s="1"/>
  <c r="Y167" i="13"/>
  <c r="CL167" i="13" s="1"/>
  <c r="X167" i="13"/>
  <c r="CK167" i="13" s="1"/>
  <c r="W167" i="13"/>
  <c r="CJ167" i="13" s="1"/>
  <c r="V167" i="13"/>
  <c r="CI167" i="13" s="1"/>
  <c r="U167" i="13"/>
  <c r="CH167" i="13" s="1"/>
  <c r="T167" i="13"/>
  <c r="CG167" i="13" s="1"/>
  <c r="S167" i="13"/>
  <c r="CF167" i="13" s="1"/>
  <c r="R167" i="13"/>
  <c r="CE167" i="13" s="1"/>
  <c r="Q167" i="13"/>
  <c r="CD167" i="13" s="1"/>
  <c r="P167" i="13"/>
  <c r="CC167" i="13" s="1"/>
  <c r="O167" i="13"/>
  <c r="CB167" i="13" s="1"/>
  <c r="N167" i="13"/>
  <c r="CA167" i="13" s="1"/>
  <c r="M167" i="13"/>
  <c r="BZ167" i="13" s="1"/>
  <c r="L167" i="13"/>
  <c r="BY167" i="13" s="1"/>
  <c r="K167" i="13"/>
  <c r="BX167" i="13" s="1"/>
  <c r="J167" i="13"/>
  <c r="BW167" i="13" s="1"/>
  <c r="I167" i="13"/>
  <c r="BV167" i="13" s="1"/>
  <c r="H167" i="13"/>
  <c r="BU167" i="13" s="1"/>
  <c r="G167" i="13"/>
  <c r="BT167" i="13" s="1"/>
  <c r="F167" i="13"/>
  <c r="BS167" i="13" s="1"/>
  <c r="E167" i="13"/>
  <c r="BR167" i="13" s="1"/>
  <c r="AB166" i="13"/>
  <c r="CO166" i="13" s="1"/>
  <c r="AA166" i="13"/>
  <c r="CN166" i="13" s="1"/>
  <c r="Z166" i="13"/>
  <c r="CM166" i="13" s="1"/>
  <c r="Y166" i="13"/>
  <c r="CL166" i="13" s="1"/>
  <c r="X166" i="13"/>
  <c r="CK166" i="13" s="1"/>
  <c r="W166" i="13"/>
  <c r="CJ166" i="13" s="1"/>
  <c r="V166" i="13"/>
  <c r="CI166" i="13" s="1"/>
  <c r="U166" i="13"/>
  <c r="CH166" i="13" s="1"/>
  <c r="T166" i="13"/>
  <c r="CG166" i="13" s="1"/>
  <c r="S166" i="13"/>
  <c r="CF166" i="13" s="1"/>
  <c r="R166" i="13"/>
  <c r="CE166" i="13" s="1"/>
  <c r="Q166" i="13"/>
  <c r="CD166" i="13" s="1"/>
  <c r="P166" i="13"/>
  <c r="CC166" i="13" s="1"/>
  <c r="O166" i="13"/>
  <c r="CB166" i="13" s="1"/>
  <c r="N166" i="13"/>
  <c r="CA166" i="13" s="1"/>
  <c r="M166" i="13"/>
  <c r="BZ166" i="13" s="1"/>
  <c r="L166" i="13"/>
  <c r="BY166" i="13" s="1"/>
  <c r="K166" i="13"/>
  <c r="BX166" i="13" s="1"/>
  <c r="J166" i="13"/>
  <c r="BW166" i="13" s="1"/>
  <c r="I166" i="13"/>
  <c r="BV166" i="13" s="1"/>
  <c r="H166" i="13"/>
  <c r="BU166" i="13" s="1"/>
  <c r="G166" i="13"/>
  <c r="BT166" i="13" s="1"/>
  <c r="F166" i="13"/>
  <c r="BS166" i="13" s="1"/>
  <c r="E166" i="13"/>
  <c r="BR166" i="13" s="1"/>
  <c r="AB165" i="13"/>
  <c r="CO165" i="13" s="1"/>
  <c r="AA165" i="13"/>
  <c r="CN165" i="13" s="1"/>
  <c r="Z165" i="13"/>
  <c r="CM165" i="13" s="1"/>
  <c r="Y165" i="13"/>
  <c r="CL165" i="13" s="1"/>
  <c r="X165" i="13"/>
  <c r="CK165" i="13" s="1"/>
  <c r="W165" i="13"/>
  <c r="CJ165" i="13" s="1"/>
  <c r="V165" i="13"/>
  <c r="CI165" i="13" s="1"/>
  <c r="U165" i="13"/>
  <c r="CH165" i="13" s="1"/>
  <c r="T165" i="13"/>
  <c r="CG165" i="13" s="1"/>
  <c r="S165" i="13"/>
  <c r="CF165" i="13" s="1"/>
  <c r="R165" i="13"/>
  <c r="CE165" i="13" s="1"/>
  <c r="Q165" i="13"/>
  <c r="CD165" i="13" s="1"/>
  <c r="P165" i="13"/>
  <c r="CC165" i="13" s="1"/>
  <c r="O165" i="13"/>
  <c r="CB165" i="13" s="1"/>
  <c r="N165" i="13"/>
  <c r="CA165" i="13" s="1"/>
  <c r="M165" i="13"/>
  <c r="BZ165" i="13" s="1"/>
  <c r="L165" i="13"/>
  <c r="BY165" i="13" s="1"/>
  <c r="K165" i="13"/>
  <c r="BX165" i="13" s="1"/>
  <c r="J165" i="13"/>
  <c r="BW165" i="13" s="1"/>
  <c r="I165" i="13"/>
  <c r="BV165" i="13" s="1"/>
  <c r="H165" i="13"/>
  <c r="BU165" i="13" s="1"/>
  <c r="G165" i="13"/>
  <c r="BT165" i="13" s="1"/>
  <c r="F165" i="13"/>
  <c r="BS165" i="13" s="1"/>
  <c r="E165" i="13"/>
  <c r="BR165" i="13" s="1"/>
  <c r="AB164" i="13"/>
  <c r="CO164" i="13" s="1"/>
  <c r="AA164" i="13"/>
  <c r="CN164" i="13" s="1"/>
  <c r="Z164" i="13"/>
  <c r="CM164" i="13" s="1"/>
  <c r="Y164" i="13"/>
  <c r="CL164" i="13" s="1"/>
  <c r="X164" i="13"/>
  <c r="CK164" i="13" s="1"/>
  <c r="W164" i="13"/>
  <c r="CJ164" i="13" s="1"/>
  <c r="V164" i="13"/>
  <c r="CI164" i="13" s="1"/>
  <c r="U164" i="13"/>
  <c r="CH164" i="13" s="1"/>
  <c r="T164" i="13"/>
  <c r="CG164" i="13" s="1"/>
  <c r="S164" i="13"/>
  <c r="CF164" i="13" s="1"/>
  <c r="R164" i="13"/>
  <c r="CE164" i="13" s="1"/>
  <c r="Q164" i="13"/>
  <c r="CD164" i="13" s="1"/>
  <c r="P164" i="13"/>
  <c r="CC164" i="13" s="1"/>
  <c r="O164" i="13"/>
  <c r="CB164" i="13" s="1"/>
  <c r="N164" i="13"/>
  <c r="CA164" i="13" s="1"/>
  <c r="M164" i="13"/>
  <c r="BZ164" i="13" s="1"/>
  <c r="L164" i="13"/>
  <c r="BY164" i="13" s="1"/>
  <c r="K164" i="13"/>
  <c r="BX164" i="13" s="1"/>
  <c r="J164" i="13"/>
  <c r="BW164" i="13" s="1"/>
  <c r="I164" i="13"/>
  <c r="BV164" i="13" s="1"/>
  <c r="H164" i="13"/>
  <c r="BU164" i="13" s="1"/>
  <c r="G164" i="13"/>
  <c r="BT164" i="13" s="1"/>
  <c r="F164" i="13"/>
  <c r="BS164" i="13" s="1"/>
  <c r="E164" i="13"/>
  <c r="BR164" i="13" s="1"/>
  <c r="AB163" i="13"/>
  <c r="CO163" i="13" s="1"/>
  <c r="AA163" i="13"/>
  <c r="CN163" i="13" s="1"/>
  <c r="Z163" i="13"/>
  <c r="CM163" i="13" s="1"/>
  <c r="Y163" i="13"/>
  <c r="CL163" i="13" s="1"/>
  <c r="X163" i="13"/>
  <c r="CK163" i="13" s="1"/>
  <c r="W163" i="13"/>
  <c r="CJ163" i="13" s="1"/>
  <c r="V163" i="13"/>
  <c r="CI163" i="13" s="1"/>
  <c r="U163" i="13"/>
  <c r="CH163" i="13" s="1"/>
  <c r="T163" i="13"/>
  <c r="CG163" i="13" s="1"/>
  <c r="S163" i="13"/>
  <c r="CF163" i="13" s="1"/>
  <c r="R163" i="13"/>
  <c r="CE163" i="13" s="1"/>
  <c r="Q163" i="13"/>
  <c r="CD163" i="13" s="1"/>
  <c r="P163" i="13"/>
  <c r="CC163" i="13" s="1"/>
  <c r="O163" i="13"/>
  <c r="CB163" i="13" s="1"/>
  <c r="N163" i="13"/>
  <c r="CA163" i="13" s="1"/>
  <c r="M163" i="13"/>
  <c r="BZ163" i="13" s="1"/>
  <c r="L163" i="13"/>
  <c r="BY163" i="13" s="1"/>
  <c r="K163" i="13"/>
  <c r="BX163" i="13" s="1"/>
  <c r="J163" i="13"/>
  <c r="BW163" i="13" s="1"/>
  <c r="I163" i="13"/>
  <c r="BV163" i="13" s="1"/>
  <c r="H163" i="13"/>
  <c r="BU163" i="13" s="1"/>
  <c r="G163" i="13"/>
  <c r="BT163" i="13" s="1"/>
  <c r="F163" i="13"/>
  <c r="BS163" i="13" s="1"/>
  <c r="E163" i="13"/>
  <c r="BR163" i="13" s="1"/>
  <c r="AB162" i="13"/>
  <c r="CO162" i="13" s="1"/>
  <c r="AA162" i="13"/>
  <c r="CN162" i="13" s="1"/>
  <c r="Z162" i="13"/>
  <c r="CM162" i="13" s="1"/>
  <c r="Y162" i="13"/>
  <c r="CL162" i="13" s="1"/>
  <c r="X162" i="13"/>
  <c r="CK162" i="13" s="1"/>
  <c r="W162" i="13"/>
  <c r="CJ162" i="13" s="1"/>
  <c r="V162" i="13"/>
  <c r="CI162" i="13" s="1"/>
  <c r="U162" i="13"/>
  <c r="CH162" i="13" s="1"/>
  <c r="T162" i="13"/>
  <c r="CG162" i="13" s="1"/>
  <c r="S162" i="13"/>
  <c r="CF162" i="13" s="1"/>
  <c r="R162" i="13"/>
  <c r="CE162" i="13" s="1"/>
  <c r="Q162" i="13"/>
  <c r="CD162" i="13" s="1"/>
  <c r="P162" i="13"/>
  <c r="CC162" i="13" s="1"/>
  <c r="O162" i="13"/>
  <c r="CB162" i="13" s="1"/>
  <c r="N162" i="13"/>
  <c r="CA162" i="13" s="1"/>
  <c r="M162" i="13"/>
  <c r="BZ162" i="13" s="1"/>
  <c r="L162" i="13"/>
  <c r="BY162" i="13" s="1"/>
  <c r="K162" i="13"/>
  <c r="BX162" i="13" s="1"/>
  <c r="J162" i="13"/>
  <c r="BW162" i="13" s="1"/>
  <c r="I162" i="13"/>
  <c r="BV162" i="13" s="1"/>
  <c r="H162" i="13"/>
  <c r="BU162" i="13" s="1"/>
  <c r="G162" i="13"/>
  <c r="BT162" i="13" s="1"/>
  <c r="F162" i="13"/>
  <c r="BS162" i="13" s="1"/>
  <c r="E162" i="13"/>
  <c r="BR162" i="13" s="1"/>
  <c r="AB161" i="13"/>
  <c r="CO161" i="13" s="1"/>
  <c r="AA161" i="13"/>
  <c r="CN161" i="13" s="1"/>
  <c r="Z161" i="13"/>
  <c r="CM161" i="13" s="1"/>
  <c r="Y161" i="13"/>
  <c r="CL161" i="13" s="1"/>
  <c r="X161" i="13"/>
  <c r="CK161" i="13" s="1"/>
  <c r="W161" i="13"/>
  <c r="CJ161" i="13" s="1"/>
  <c r="V161" i="13"/>
  <c r="CI161" i="13" s="1"/>
  <c r="U161" i="13"/>
  <c r="CH161" i="13" s="1"/>
  <c r="T161" i="13"/>
  <c r="CG161" i="13" s="1"/>
  <c r="S161" i="13"/>
  <c r="CF161" i="13" s="1"/>
  <c r="R161" i="13"/>
  <c r="CE161" i="13" s="1"/>
  <c r="Q161" i="13"/>
  <c r="CD161" i="13" s="1"/>
  <c r="P161" i="13"/>
  <c r="CC161" i="13" s="1"/>
  <c r="O161" i="13"/>
  <c r="CB161" i="13" s="1"/>
  <c r="N161" i="13"/>
  <c r="CA161" i="13" s="1"/>
  <c r="M161" i="13"/>
  <c r="BZ161" i="13" s="1"/>
  <c r="L161" i="13"/>
  <c r="BY161" i="13" s="1"/>
  <c r="K161" i="13"/>
  <c r="BX161" i="13" s="1"/>
  <c r="J161" i="13"/>
  <c r="BW161" i="13" s="1"/>
  <c r="I161" i="13"/>
  <c r="BV161" i="13" s="1"/>
  <c r="H161" i="13"/>
  <c r="BU161" i="13" s="1"/>
  <c r="G161" i="13"/>
  <c r="BT161" i="13" s="1"/>
  <c r="F161" i="13"/>
  <c r="BS161" i="13" s="1"/>
  <c r="E161" i="13"/>
  <c r="BR161" i="13" s="1"/>
  <c r="AB160" i="13"/>
  <c r="CO160" i="13" s="1"/>
  <c r="AA160" i="13"/>
  <c r="CN160" i="13" s="1"/>
  <c r="Z160" i="13"/>
  <c r="CM160" i="13" s="1"/>
  <c r="Y160" i="13"/>
  <c r="CL160" i="13" s="1"/>
  <c r="X160" i="13"/>
  <c r="CK160" i="13" s="1"/>
  <c r="W160" i="13"/>
  <c r="CJ160" i="13" s="1"/>
  <c r="V160" i="13"/>
  <c r="CI160" i="13" s="1"/>
  <c r="U160" i="13"/>
  <c r="CH160" i="13" s="1"/>
  <c r="T160" i="13"/>
  <c r="CG160" i="13" s="1"/>
  <c r="S160" i="13"/>
  <c r="CF160" i="13" s="1"/>
  <c r="R160" i="13"/>
  <c r="CE160" i="13" s="1"/>
  <c r="Q160" i="13"/>
  <c r="CD160" i="13" s="1"/>
  <c r="P160" i="13"/>
  <c r="CC160" i="13" s="1"/>
  <c r="AB159" i="13"/>
  <c r="CO159" i="13" s="1"/>
  <c r="AA159" i="13"/>
  <c r="CN159" i="13" s="1"/>
  <c r="Z159" i="13"/>
  <c r="CM159" i="13" s="1"/>
  <c r="Y159" i="13"/>
  <c r="CL159" i="13" s="1"/>
  <c r="X159" i="13"/>
  <c r="CK159" i="13" s="1"/>
  <c r="W159" i="13"/>
  <c r="CJ159" i="13" s="1"/>
  <c r="V159" i="13"/>
  <c r="CI159" i="13" s="1"/>
  <c r="U159" i="13"/>
  <c r="CH159" i="13" s="1"/>
  <c r="T159" i="13"/>
  <c r="CG159" i="13" s="1"/>
  <c r="S159" i="13"/>
  <c r="CF159" i="13" s="1"/>
  <c r="R159" i="13"/>
  <c r="CE159" i="13" s="1"/>
  <c r="Q159" i="13"/>
  <c r="CD159" i="13" s="1"/>
  <c r="P159" i="13"/>
  <c r="CC159" i="13" s="1"/>
  <c r="O159" i="13"/>
  <c r="CB159" i="13" s="1"/>
  <c r="N159" i="13"/>
  <c r="CA159" i="13" s="1"/>
  <c r="M159" i="13"/>
  <c r="BZ159" i="13" s="1"/>
  <c r="L159" i="13"/>
  <c r="BY159" i="13" s="1"/>
  <c r="AB158" i="13"/>
  <c r="CO158" i="13" s="1"/>
  <c r="AA158" i="13"/>
  <c r="CN158" i="13" s="1"/>
  <c r="Z158" i="13"/>
  <c r="CM158" i="13" s="1"/>
  <c r="Y158" i="13"/>
  <c r="CL158" i="13" s="1"/>
  <c r="X158" i="13"/>
  <c r="CK158" i="13" s="1"/>
  <c r="W158" i="13"/>
  <c r="CJ158" i="13" s="1"/>
  <c r="V158" i="13"/>
  <c r="CI158" i="13" s="1"/>
  <c r="U158" i="13"/>
  <c r="CH158" i="13" s="1"/>
  <c r="T158" i="13"/>
  <c r="CG158" i="13" s="1"/>
  <c r="S158" i="13"/>
  <c r="CF158" i="13" s="1"/>
  <c r="R158" i="13"/>
  <c r="CE158" i="13" s="1"/>
  <c r="Q158" i="13"/>
  <c r="CD158" i="13" s="1"/>
  <c r="P158" i="13"/>
  <c r="CC158" i="13" s="1"/>
  <c r="O158" i="13"/>
  <c r="CB158" i="13" s="1"/>
  <c r="N158" i="13"/>
  <c r="CA158" i="13" s="1"/>
  <c r="M158" i="13"/>
  <c r="BZ158" i="13" s="1"/>
  <c r="L158" i="13"/>
  <c r="BY158" i="13" s="1"/>
  <c r="K158" i="13"/>
  <c r="BX158" i="13" s="1"/>
  <c r="J158" i="13"/>
  <c r="BW158" i="13" s="1"/>
  <c r="I158" i="13"/>
  <c r="BV158" i="13" s="1"/>
  <c r="H158" i="13"/>
  <c r="BU158" i="13" s="1"/>
  <c r="G158" i="13"/>
  <c r="BT158" i="13" s="1"/>
  <c r="F158" i="13"/>
  <c r="BS158" i="13" s="1"/>
  <c r="E158" i="13"/>
  <c r="AB157" i="13"/>
  <c r="CO157" i="13" s="1"/>
  <c r="AA157" i="13"/>
  <c r="CN157" i="13" s="1"/>
  <c r="Z157" i="13"/>
  <c r="CM157" i="13" s="1"/>
  <c r="Y157" i="13"/>
  <c r="CL157" i="13" s="1"/>
  <c r="X157" i="13"/>
  <c r="CK157" i="13" s="1"/>
  <c r="W157" i="13"/>
  <c r="CJ157" i="13" s="1"/>
  <c r="V157" i="13"/>
  <c r="CI157" i="13" s="1"/>
  <c r="U157" i="13"/>
  <c r="CH157" i="13" s="1"/>
  <c r="T157" i="13"/>
  <c r="CG157" i="13" s="1"/>
  <c r="AB156" i="13"/>
  <c r="CO156" i="13" s="1"/>
  <c r="AA156" i="13"/>
  <c r="CN156" i="13" s="1"/>
  <c r="Z156" i="13"/>
  <c r="CM156" i="13" s="1"/>
  <c r="Y156" i="13"/>
  <c r="CL156" i="13" s="1"/>
  <c r="X156" i="13"/>
  <c r="CK156" i="13" s="1"/>
  <c r="W156" i="13"/>
  <c r="CJ156" i="13" s="1"/>
  <c r="V156" i="13"/>
  <c r="CI156" i="13" s="1"/>
  <c r="U156" i="13"/>
  <c r="CH156" i="13" s="1"/>
  <c r="T156" i="13"/>
  <c r="CG156" i="13" s="1"/>
  <c r="S156" i="13"/>
  <c r="CF156" i="13" s="1"/>
  <c r="R156" i="13"/>
  <c r="CE156" i="13" s="1"/>
  <c r="Q156" i="13"/>
  <c r="CD156" i="13" s="1"/>
  <c r="P156" i="13"/>
  <c r="CC156" i="13" s="1"/>
  <c r="O156" i="13"/>
  <c r="CB156" i="13" s="1"/>
  <c r="N156" i="13"/>
  <c r="CA156" i="13" s="1"/>
  <c r="M156" i="13"/>
  <c r="BZ156" i="13" s="1"/>
  <c r="L156" i="13"/>
  <c r="BY156" i="13" s="1"/>
  <c r="AB155" i="13"/>
  <c r="CO155" i="13" s="1"/>
  <c r="AA155" i="13"/>
  <c r="CN155" i="13" s="1"/>
  <c r="Z155" i="13"/>
  <c r="CM155" i="13" s="1"/>
  <c r="Y155" i="13"/>
  <c r="CL155" i="13" s="1"/>
  <c r="X155" i="13"/>
  <c r="CK155" i="13" s="1"/>
  <c r="W155" i="13"/>
  <c r="CJ155" i="13" s="1"/>
  <c r="V155" i="13"/>
  <c r="CI155" i="13" s="1"/>
  <c r="U155" i="13"/>
  <c r="CH155" i="13" s="1"/>
  <c r="T155" i="13"/>
  <c r="CG155" i="13" s="1"/>
  <c r="S155" i="13"/>
  <c r="CF155" i="13" s="1"/>
  <c r="R155" i="13"/>
  <c r="CE155" i="13" s="1"/>
  <c r="Q155" i="13"/>
  <c r="CD155" i="13" s="1"/>
  <c r="P155" i="13"/>
  <c r="CC155" i="13" s="1"/>
  <c r="O155" i="13"/>
  <c r="CB155" i="13" s="1"/>
  <c r="N155" i="13"/>
  <c r="CA155" i="13" s="1"/>
  <c r="M155" i="13"/>
  <c r="BZ155" i="13" s="1"/>
  <c r="L155" i="13"/>
  <c r="BY155" i="13" s="1"/>
  <c r="AB154" i="13"/>
  <c r="CO154" i="13" s="1"/>
  <c r="AA154" i="13"/>
  <c r="CN154" i="13" s="1"/>
  <c r="Z154" i="13"/>
  <c r="CM154" i="13" s="1"/>
  <c r="Y154" i="13"/>
  <c r="CL154" i="13" s="1"/>
  <c r="X154" i="13"/>
  <c r="CK154" i="13" s="1"/>
  <c r="W154" i="13"/>
  <c r="CJ154" i="13" s="1"/>
  <c r="V154" i="13"/>
  <c r="CI154" i="13" s="1"/>
  <c r="U154" i="13"/>
  <c r="CH154" i="13" s="1"/>
  <c r="T154" i="13"/>
  <c r="CG154" i="13" s="1"/>
  <c r="S154" i="13"/>
  <c r="CF154" i="13" s="1"/>
  <c r="R154" i="13"/>
  <c r="CE154" i="13" s="1"/>
  <c r="Q154" i="13"/>
  <c r="CD154" i="13" s="1"/>
  <c r="P154" i="13"/>
  <c r="CC154" i="13" s="1"/>
  <c r="O154" i="13"/>
  <c r="CB154" i="13" s="1"/>
  <c r="N154" i="13"/>
  <c r="CA154" i="13" s="1"/>
  <c r="M154" i="13"/>
  <c r="BZ154" i="13" s="1"/>
  <c r="L154" i="13"/>
  <c r="BY154" i="13" s="1"/>
  <c r="AB153" i="13"/>
  <c r="CO153" i="13" s="1"/>
  <c r="AA153" i="13"/>
  <c r="CN153" i="13" s="1"/>
  <c r="Z153" i="13"/>
  <c r="CM153" i="13" s="1"/>
  <c r="Y153" i="13"/>
  <c r="CL153" i="13" s="1"/>
  <c r="X153" i="13"/>
  <c r="CK153" i="13" s="1"/>
  <c r="W153" i="13"/>
  <c r="CJ153" i="13" s="1"/>
  <c r="V153" i="13"/>
  <c r="CI153" i="13" s="1"/>
  <c r="U153" i="13"/>
  <c r="CH153" i="13" s="1"/>
  <c r="T153" i="13"/>
  <c r="CG153" i="13" s="1"/>
  <c r="S153" i="13"/>
  <c r="CF153" i="13" s="1"/>
  <c r="R153" i="13"/>
  <c r="CE153" i="13" s="1"/>
  <c r="Q153" i="13"/>
  <c r="CD153" i="13" s="1"/>
  <c r="P153" i="13"/>
  <c r="CC153" i="13" s="1"/>
  <c r="O153" i="13"/>
  <c r="CB153" i="13" s="1"/>
  <c r="N153" i="13"/>
  <c r="CA153" i="13" s="1"/>
  <c r="M153" i="13"/>
  <c r="BZ153" i="13" s="1"/>
  <c r="L153" i="13"/>
  <c r="BY153" i="13" s="1"/>
  <c r="K153" i="13"/>
  <c r="BX153" i="13" s="1"/>
  <c r="J153" i="13"/>
  <c r="BW153" i="13" s="1"/>
  <c r="I153" i="13"/>
  <c r="BV153" i="13" s="1"/>
  <c r="AB152" i="13"/>
  <c r="CO152" i="13" s="1"/>
  <c r="AA152" i="13"/>
  <c r="CN152" i="13" s="1"/>
  <c r="Z152" i="13"/>
  <c r="CM152" i="13" s="1"/>
  <c r="Y152" i="13"/>
  <c r="CL152" i="13" s="1"/>
  <c r="X152" i="13"/>
  <c r="CK152" i="13" s="1"/>
  <c r="W152" i="13"/>
  <c r="CJ152" i="13" s="1"/>
  <c r="V152" i="13"/>
  <c r="CI152" i="13" s="1"/>
  <c r="U152" i="13"/>
  <c r="CH152" i="13" s="1"/>
  <c r="T152" i="13"/>
  <c r="CG152" i="13" s="1"/>
  <c r="S152" i="13"/>
  <c r="CF152" i="13" s="1"/>
  <c r="R152" i="13"/>
  <c r="CE152" i="13" s="1"/>
  <c r="Q152" i="13"/>
  <c r="CD152" i="13" s="1"/>
  <c r="P152" i="13"/>
  <c r="CC152" i="13" s="1"/>
  <c r="O152" i="13"/>
  <c r="CB152" i="13" s="1"/>
  <c r="N152" i="13"/>
  <c r="CA152" i="13" s="1"/>
  <c r="M152" i="13"/>
  <c r="BZ152" i="13" s="1"/>
  <c r="L152" i="13"/>
  <c r="BY152" i="13" s="1"/>
  <c r="K152" i="13"/>
  <c r="BX152" i="13" s="1"/>
  <c r="J152" i="13"/>
  <c r="BW152" i="13" s="1"/>
  <c r="AB151" i="13"/>
  <c r="CO151" i="13" s="1"/>
  <c r="AA151" i="13"/>
  <c r="CN151" i="13" s="1"/>
  <c r="Z151" i="13"/>
  <c r="CM151" i="13" s="1"/>
  <c r="Y151" i="13"/>
  <c r="CL151" i="13" s="1"/>
  <c r="X151" i="13"/>
  <c r="CK151" i="13" s="1"/>
  <c r="W151" i="13"/>
  <c r="CJ151" i="13" s="1"/>
  <c r="V151" i="13"/>
  <c r="CI151" i="13" s="1"/>
  <c r="U151" i="13"/>
  <c r="CH151" i="13" s="1"/>
  <c r="T151" i="13"/>
  <c r="CG151" i="13" s="1"/>
  <c r="S151" i="13"/>
  <c r="CF151" i="13" s="1"/>
  <c r="R151" i="13"/>
  <c r="CE151" i="13" s="1"/>
  <c r="Q151" i="13"/>
  <c r="CD151" i="13" s="1"/>
  <c r="P151" i="13"/>
  <c r="CC151" i="13" s="1"/>
  <c r="O151" i="13"/>
  <c r="CB151" i="13" s="1"/>
  <c r="N151" i="13"/>
  <c r="CA151" i="13" s="1"/>
  <c r="M151" i="13"/>
  <c r="BZ151" i="13" s="1"/>
  <c r="L151" i="13"/>
  <c r="BY151" i="13" s="1"/>
  <c r="K151" i="13"/>
  <c r="BX151" i="13" s="1"/>
  <c r="AB150" i="13"/>
  <c r="CO150" i="13" s="1"/>
  <c r="AA150" i="13"/>
  <c r="CN150" i="13" s="1"/>
  <c r="Z150" i="13"/>
  <c r="CM150" i="13" s="1"/>
  <c r="Y150" i="13"/>
  <c r="CL150" i="13" s="1"/>
  <c r="X150" i="13"/>
  <c r="CK150" i="13" s="1"/>
  <c r="W150" i="13"/>
  <c r="CJ150" i="13" s="1"/>
  <c r="V150" i="13"/>
  <c r="CI150" i="13" s="1"/>
  <c r="U150" i="13"/>
  <c r="CH150" i="13" s="1"/>
  <c r="T150" i="13"/>
  <c r="CG150" i="13" s="1"/>
  <c r="S150" i="13"/>
  <c r="CF150" i="13" s="1"/>
  <c r="R150" i="13"/>
  <c r="CE150" i="13" s="1"/>
  <c r="Q150" i="13"/>
  <c r="CD150" i="13" s="1"/>
  <c r="P150" i="13"/>
  <c r="CC150" i="13" s="1"/>
  <c r="O150" i="13"/>
  <c r="CB150" i="13" s="1"/>
  <c r="N150" i="13"/>
  <c r="CA150" i="13" s="1"/>
  <c r="M150" i="13"/>
  <c r="BZ150" i="13" s="1"/>
  <c r="L150" i="13"/>
  <c r="BY150" i="13" s="1"/>
  <c r="K150" i="13"/>
  <c r="BX150" i="13" s="1"/>
  <c r="AB149" i="13"/>
  <c r="CO149" i="13" s="1"/>
  <c r="AA149" i="13"/>
  <c r="CN149" i="13" s="1"/>
  <c r="Z149" i="13"/>
  <c r="CM149" i="13" s="1"/>
  <c r="Y149" i="13"/>
  <c r="CL149" i="13" s="1"/>
  <c r="X149" i="13"/>
  <c r="CK149" i="13" s="1"/>
  <c r="W149" i="13"/>
  <c r="CJ149" i="13" s="1"/>
  <c r="V149" i="13"/>
  <c r="CI149" i="13" s="1"/>
  <c r="U149" i="13"/>
  <c r="CH149" i="13" s="1"/>
  <c r="T149" i="13"/>
  <c r="CG149" i="13" s="1"/>
  <c r="S149" i="13"/>
  <c r="CF149" i="13" s="1"/>
  <c r="R149" i="13"/>
  <c r="CE149" i="13" s="1"/>
  <c r="Q149" i="13"/>
  <c r="CD149" i="13" s="1"/>
  <c r="P149" i="13"/>
  <c r="CC149" i="13" s="1"/>
  <c r="O149" i="13"/>
  <c r="CB149" i="13" s="1"/>
  <c r="N149" i="13"/>
  <c r="CA149" i="13" s="1"/>
  <c r="M149" i="13"/>
  <c r="BZ149" i="13" s="1"/>
  <c r="L149" i="13"/>
  <c r="BY149" i="13" s="1"/>
  <c r="K149" i="13"/>
  <c r="BX149" i="13" s="1"/>
  <c r="AB148" i="13"/>
  <c r="CO148" i="13" s="1"/>
  <c r="AA148" i="13"/>
  <c r="CN148" i="13" s="1"/>
  <c r="Z148" i="13"/>
  <c r="CM148" i="13" s="1"/>
  <c r="Y148" i="13"/>
  <c r="CL148" i="13" s="1"/>
  <c r="X148" i="13"/>
  <c r="CK148" i="13" s="1"/>
  <c r="W148" i="13"/>
  <c r="CJ148" i="13" s="1"/>
  <c r="V148" i="13"/>
  <c r="CI148" i="13" s="1"/>
  <c r="U148" i="13"/>
  <c r="CH148" i="13" s="1"/>
  <c r="T148" i="13"/>
  <c r="CG148" i="13" s="1"/>
  <c r="S148" i="13"/>
  <c r="CF148" i="13" s="1"/>
  <c r="R148" i="13"/>
  <c r="CE148" i="13" s="1"/>
  <c r="Q148" i="13"/>
  <c r="CD148" i="13" s="1"/>
  <c r="P148" i="13"/>
  <c r="CC148" i="13" s="1"/>
  <c r="O148" i="13"/>
  <c r="CB148" i="13" s="1"/>
  <c r="N148" i="13"/>
  <c r="CA148" i="13" s="1"/>
  <c r="M148" i="13"/>
  <c r="BZ148" i="13" s="1"/>
  <c r="L148" i="13"/>
  <c r="BY148" i="13" s="1"/>
  <c r="K148" i="13"/>
  <c r="BX148" i="13" s="1"/>
  <c r="J148" i="13"/>
  <c r="BW148" i="13" s="1"/>
  <c r="AB147" i="13"/>
  <c r="CO147" i="13" s="1"/>
  <c r="AA147" i="13"/>
  <c r="CN147" i="13" s="1"/>
  <c r="Z147" i="13"/>
  <c r="CM147" i="13" s="1"/>
  <c r="Y147" i="13"/>
  <c r="CL147" i="13" s="1"/>
  <c r="X147" i="13"/>
  <c r="CK147" i="13" s="1"/>
  <c r="W147" i="13"/>
  <c r="CJ147" i="13" s="1"/>
  <c r="V147" i="13"/>
  <c r="CI147" i="13" s="1"/>
  <c r="U147" i="13"/>
  <c r="CH147" i="13" s="1"/>
  <c r="T147" i="13"/>
  <c r="CG147" i="13" s="1"/>
  <c r="S147" i="13"/>
  <c r="CF147" i="13" s="1"/>
  <c r="R147" i="13"/>
  <c r="CE147" i="13" s="1"/>
  <c r="Q147" i="13"/>
  <c r="CD147" i="13" s="1"/>
  <c r="P147" i="13"/>
  <c r="CC147" i="13" s="1"/>
  <c r="O147" i="13"/>
  <c r="CB147" i="13" s="1"/>
  <c r="N147" i="13"/>
  <c r="CA147" i="13" s="1"/>
  <c r="M147" i="13"/>
  <c r="BZ147" i="13" s="1"/>
  <c r="L147" i="13"/>
  <c r="BY147" i="13" s="1"/>
  <c r="K147" i="13"/>
  <c r="BX147" i="13" s="1"/>
  <c r="AB146" i="13"/>
  <c r="CO146" i="13" s="1"/>
  <c r="AA146" i="13"/>
  <c r="CN146" i="13" s="1"/>
  <c r="Z146" i="13"/>
  <c r="CM146" i="13" s="1"/>
  <c r="Y146" i="13"/>
  <c r="CL146" i="13" s="1"/>
  <c r="X146" i="13"/>
  <c r="CK146" i="13" s="1"/>
  <c r="W146" i="13"/>
  <c r="CJ146" i="13" s="1"/>
  <c r="V146" i="13"/>
  <c r="CI146" i="13" s="1"/>
  <c r="U146" i="13"/>
  <c r="CH146" i="13" s="1"/>
  <c r="T146" i="13"/>
  <c r="CG146" i="13" s="1"/>
  <c r="S146" i="13"/>
  <c r="CF146" i="13" s="1"/>
  <c r="R146" i="13"/>
  <c r="CE146" i="13" s="1"/>
  <c r="Q146" i="13"/>
  <c r="CD146" i="13" s="1"/>
  <c r="P146" i="13"/>
  <c r="CC146" i="13" s="1"/>
  <c r="O146" i="13"/>
  <c r="CB146" i="13" s="1"/>
  <c r="N146" i="13"/>
  <c r="CA146" i="13" s="1"/>
  <c r="M146" i="13"/>
  <c r="BZ146" i="13" s="1"/>
  <c r="L146" i="13"/>
  <c r="BY146" i="13" s="1"/>
  <c r="K146" i="13"/>
  <c r="BX146" i="13" s="1"/>
  <c r="AB145" i="13"/>
  <c r="CO145" i="13" s="1"/>
  <c r="AA145" i="13"/>
  <c r="CN145" i="13" s="1"/>
  <c r="Z145" i="13"/>
  <c r="CM145" i="13" s="1"/>
  <c r="Y145" i="13"/>
  <c r="CL145" i="13" s="1"/>
  <c r="X145" i="13"/>
  <c r="CK145" i="13" s="1"/>
  <c r="W145" i="13"/>
  <c r="CJ145" i="13" s="1"/>
  <c r="V145" i="13"/>
  <c r="CI145" i="13" s="1"/>
  <c r="U145" i="13"/>
  <c r="CH145" i="13" s="1"/>
  <c r="T145" i="13"/>
  <c r="CG145" i="13" s="1"/>
  <c r="S145" i="13"/>
  <c r="CF145" i="13" s="1"/>
  <c r="R145" i="13"/>
  <c r="CE145" i="13" s="1"/>
  <c r="Q145" i="13"/>
  <c r="CD145" i="13" s="1"/>
  <c r="P145" i="13"/>
  <c r="CC145" i="13" s="1"/>
  <c r="O145" i="13"/>
  <c r="CB145" i="13" s="1"/>
  <c r="N145" i="13"/>
  <c r="CA145" i="13" s="1"/>
  <c r="M145" i="13"/>
  <c r="BZ145" i="13" s="1"/>
  <c r="L145" i="13"/>
  <c r="BY145" i="13" s="1"/>
  <c r="AB144" i="13"/>
  <c r="CO144" i="13" s="1"/>
  <c r="AA144" i="13"/>
  <c r="CN144" i="13" s="1"/>
  <c r="Z144" i="13"/>
  <c r="CM144" i="13" s="1"/>
  <c r="Y144" i="13"/>
  <c r="CL144" i="13" s="1"/>
  <c r="X144" i="13"/>
  <c r="CK144" i="13" s="1"/>
  <c r="W144" i="13"/>
  <c r="CJ144" i="13" s="1"/>
  <c r="V144" i="13"/>
  <c r="CI144" i="13" s="1"/>
  <c r="U144" i="13"/>
  <c r="CH144" i="13" s="1"/>
  <c r="T144" i="13"/>
  <c r="CG144" i="13" s="1"/>
  <c r="S144" i="13"/>
  <c r="CF144" i="13" s="1"/>
  <c r="R144" i="13"/>
  <c r="CE144" i="13" s="1"/>
  <c r="Q144" i="13"/>
  <c r="CD144" i="13" s="1"/>
  <c r="P144" i="13"/>
  <c r="CC144" i="13" s="1"/>
  <c r="O144" i="13"/>
  <c r="CB144" i="13" s="1"/>
  <c r="N144" i="13"/>
  <c r="CA144" i="13" s="1"/>
  <c r="M144" i="13"/>
  <c r="BZ144" i="13" s="1"/>
  <c r="L144" i="13"/>
  <c r="BY144" i="13" s="1"/>
  <c r="AB143" i="13"/>
  <c r="CO143" i="13" s="1"/>
  <c r="AA143" i="13"/>
  <c r="CN143" i="13" s="1"/>
  <c r="Z143" i="13"/>
  <c r="CM143" i="13" s="1"/>
  <c r="Y143" i="13"/>
  <c r="CL143" i="13" s="1"/>
  <c r="X143" i="13"/>
  <c r="CK143" i="13" s="1"/>
  <c r="W143" i="13"/>
  <c r="CJ143" i="13" s="1"/>
  <c r="V143" i="13"/>
  <c r="CI143" i="13" s="1"/>
  <c r="U143" i="13"/>
  <c r="CH143" i="13" s="1"/>
  <c r="T143" i="13"/>
  <c r="CG143" i="13" s="1"/>
  <c r="S143" i="13"/>
  <c r="CF143" i="13" s="1"/>
  <c r="R143" i="13"/>
  <c r="CE143" i="13" s="1"/>
  <c r="Q143" i="13"/>
  <c r="CD143" i="13" s="1"/>
  <c r="P143" i="13"/>
  <c r="CC143" i="13" s="1"/>
  <c r="O143" i="13"/>
  <c r="CB143" i="13" s="1"/>
  <c r="N143" i="13"/>
  <c r="CA143" i="13" s="1"/>
  <c r="M143" i="13"/>
  <c r="BZ143" i="13" s="1"/>
  <c r="AB142" i="13"/>
  <c r="CO142" i="13" s="1"/>
  <c r="AA142" i="13"/>
  <c r="CN142" i="13" s="1"/>
  <c r="Z142" i="13"/>
  <c r="CM142" i="13" s="1"/>
  <c r="Y142" i="13"/>
  <c r="CL142" i="13" s="1"/>
  <c r="X142" i="13"/>
  <c r="CK142" i="13" s="1"/>
  <c r="W142" i="13"/>
  <c r="CJ142" i="13" s="1"/>
  <c r="V142" i="13"/>
  <c r="CI142" i="13" s="1"/>
  <c r="U142" i="13"/>
  <c r="CH142" i="13" s="1"/>
  <c r="T142" i="13"/>
  <c r="CG142" i="13" s="1"/>
  <c r="S142" i="13"/>
  <c r="CF142" i="13" s="1"/>
  <c r="R142" i="13"/>
  <c r="CE142" i="13" s="1"/>
  <c r="Q142" i="13"/>
  <c r="CD142" i="13" s="1"/>
  <c r="P142" i="13"/>
  <c r="CC142" i="13" s="1"/>
  <c r="O142" i="13"/>
  <c r="CB142" i="13" s="1"/>
  <c r="N142" i="13"/>
  <c r="CA142" i="13" s="1"/>
  <c r="M142" i="13"/>
  <c r="BZ142" i="13" s="1"/>
  <c r="AB141" i="13"/>
  <c r="CO141" i="13" s="1"/>
  <c r="AA141" i="13"/>
  <c r="CN141" i="13" s="1"/>
  <c r="Z141" i="13"/>
  <c r="CM141" i="13" s="1"/>
  <c r="AB140" i="13"/>
  <c r="CO140" i="13" s="1"/>
  <c r="AA140" i="13"/>
  <c r="CN140" i="13" s="1"/>
  <c r="Z140" i="13"/>
  <c r="CM140" i="13" s="1"/>
  <c r="Y140" i="13"/>
  <c r="CL140" i="13" s="1"/>
  <c r="X140" i="13"/>
  <c r="CK140" i="13" s="1"/>
  <c r="W140" i="13"/>
  <c r="CJ140" i="13" s="1"/>
  <c r="V140" i="13"/>
  <c r="CI140" i="13" s="1"/>
  <c r="U140" i="13"/>
  <c r="CH140" i="13" s="1"/>
  <c r="T140" i="13"/>
  <c r="CG140" i="13" s="1"/>
  <c r="S140" i="13"/>
  <c r="CF140" i="13" s="1"/>
  <c r="R140" i="13"/>
  <c r="CE140" i="13" s="1"/>
  <c r="Q140" i="13"/>
  <c r="CD140" i="13" s="1"/>
  <c r="P140" i="13"/>
  <c r="CC140" i="13" s="1"/>
  <c r="O140" i="13"/>
  <c r="CB140" i="13" s="1"/>
  <c r="N140" i="13"/>
  <c r="CA140" i="13" s="1"/>
  <c r="M140" i="13"/>
  <c r="BZ140" i="13" s="1"/>
  <c r="L140" i="13"/>
  <c r="BY140" i="13" s="1"/>
  <c r="K140" i="13"/>
  <c r="BX140" i="13" s="1"/>
  <c r="J140" i="13"/>
  <c r="BW140" i="13" s="1"/>
  <c r="AB139" i="13"/>
  <c r="CO139" i="13" s="1"/>
  <c r="AA139" i="13"/>
  <c r="CN139" i="13" s="1"/>
  <c r="Z139" i="13"/>
  <c r="CM139" i="13" s="1"/>
  <c r="Y139" i="13"/>
  <c r="CL139" i="13" s="1"/>
  <c r="X139" i="13"/>
  <c r="CK139" i="13" s="1"/>
  <c r="W139" i="13"/>
  <c r="CJ139" i="13" s="1"/>
  <c r="V139" i="13"/>
  <c r="CI139" i="13" s="1"/>
  <c r="U139" i="13"/>
  <c r="CH139" i="13" s="1"/>
  <c r="T139" i="13"/>
  <c r="CG139" i="13" s="1"/>
  <c r="S139" i="13"/>
  <c r="CF139" i="13" s="1"/>
  <c r="R139" i="13"/>
  <c r="CE139" i="13" s="1"/>
  <c r="Q139" i="13"/>
  <c r="CD139" i="13" s="1"/>
  <c r="P139" i="13"/>
  <c r="CC139" i="13" s="1"/>
  <c r="O139" i="13"/>
  <c r="CB139" i="13" s="1"/>
  <c r="N139" i="13"/>
  <c r="CA139" i="13" s="1"/>
  <c r="M139" i="13"/>
  <c r="BZ139" i="13" s="1"/>
  <c r="L139" i="13"/>
  <c r="BY139" i="13" s="1"/>
  <c r="AB138" i="13"/>
  <c r="CO138" i="13" s="1"/>
  <c r="AA138" i="13"/>
  <c r="CN138" i="13" s="1"/>
  <c r="Z138" i="13"/>
  <c r="CM138" i="13" s="1"/>
  <c r="Y138" i="13"/>
  <c r="CL138" i="13" s="1"/>
  <c r="X138" i="13"/>
  <c r="CK138" i="13" s="1"/>
  <c r="W138" i="13"/>
  <c r="CJ138" i="13" s="1"/>
  <c r="V138" i="13"/>
  <c r="CI138" i="13" s="1"/>
  <c r="U138" i="13"/>
  <c r="CH138" i="13" s="1"/>
  <c r="T138" i="13"/>
  <c r="CG138" i="13" s="1"/>
  <c r="S138" i="13"/>
  <c r="CF138" i="13" s="1"/>
  <c r="R138" i="13"/>
  <c r="CE138" i="13" s="1"/>
  <c r="Q138" i="13"/>
  <c r="CD138" i="13" s="1"/>
  <c r="P138" i="13"/>
  <c r="CC138" i="13" s="1"/>
  <c r="O138" i="13"/>
  <c r="CB138" i="13" s="1"/>
  <c r="N138" i="13"/>
  <c r="CA138" i="13" s="1"/>
  <c r="M138" i="13"/>
  <c r="BZ138" i="13" s="1"/>
  <c r="L138" i="13"/>
  <c r="BY138" i="13" s="1"/>
  <c r="AB137" i="13"/>
  <c r="CO137" i="13" s="1"/>
  <c r="AA137" i="13"/>
  <c r="CN137" i="13" s="1"/>
  <c r="Z137" i="13"/>
  <c r="CM137" i="13" s="1"/>
  <c r="Y137" i="13"/>
  <c r="CL137" i="13" s="1"/>
  <c r="X137" i="13"/>
  <c r="CK137" i="13" s="1"/>
  <c r="W137" i="13"/>
  <c r="CJ137" i="13" s="1"/>
  <c r="V137" i="13"/>
  <c r="CI137" i="13" s="1"/>
  <c r="U137" i="13"/>
  <c r="CH137" i="13" s="1"/>
  <c r="T137" i="13"/>
  <c r="CG137" i="13" s="1"/>
  <c r="S137" i="13"/>
  <c r="CF137" i="13" s="1"/>
  <c r="R137" i="13"/>
  <c r="CE137" i="13" s="1"/>
  <c r="Q137" i="13"/>
  <c r="CD137" i="13" s="1"/>
  <c r="P137" i="13"/>
  <c r="CC137" i="13" s="1"/>
  <c r="O137" i="13"/>
  <c r="CB137" i="13" s="1"/>
  <c r="N137" i="13"/>
  <c r="CA137" i="13" s="1"/>
  <c r="M137" i="13"/>
  <c r="BZ137" i="13" s="1"/>
  <c r="L137" i="13"/>
  <c r="BY137" i="13" s="1"/>
  <c r="K137" i="13"/>
  <c r="BX137" i="13" s="1"/>
  <c r="AB136" i="13"/>
  <c r="CO136" i="13" s="1"/>
  <c r="AA136" i="13"/>
  <c r="CN136" i="13" s="1"/>
  <c r="Z136" i="13"/>
  <c r="CM136" i="13" s="1"/>
  <c r="Y136" i="13"/>
  <c r="CL136" i="13" s="1"/>
  <c r="X136" i="13"/>
  <c r="CK136" i="13" s="1"/>
  <c r="W136" i="13"/>
  <c r="CJ136" i="13" s="1"/>
  <c r="V136" i="13"/>
  <c r="CI136" i="13" s="1"/>
  <c r="U136" i="13"/>
  <c r="CH136" i="13" s="1"/>
  <c r="T136" i="13"/>
  <c r="CG136" i="13" s="1"/>
  <c r="S136" i="13"/>
  <c r="CF136" i="13" s="1"/>
  <c r="R136" i="13"/>
  <c r="CE136" i="13" s="1"/>
  <c r="Q136" i="13"/>
  <c r="CD136" i="13" s="1"/>
  <c r="P136" i="13"/>
  <c r="CC136" i="13" s="1"/>
  <c r="O136" i="13"/>
  <c r="CB136" i="13" s="1"/>
  <c r="N136" i="13"/>
  <c r="CA136" i="13" s="1"/>
  <c r="M136" i="13"/>
  <c r="BZ136" i="13" s="1"/>
  <c r="L136" i="13"/>
  <c r="BY136" i="13" s="1"/>
  <c r="K136" i="13"/>
  <c r="BX136" i="13" s="1"/>
  <c r="AB135" i="13"/>
  <c r="CO135" i="13" s="1"/>
  <c r="AA135" i="13"/>
  <c r="CN135" i="13" s="1"/>
  <c r="Z135" i="13"/>
  <c r="CM135" i="13" s="1"/>
  <c r="Y135" i="13"/>
  <c r="CL135" i="13" s="1"/>
  <c r="X135" i="13"/>
  <c r="CK135" i="13" s="1"/>
  <c r="W135" i="13"/>
  <c r="CJ135" i="13" s="1"/>
  <c r="V135" i="13"/>
  <c r="CI135" i="13" s="1"/>
  <c r="U135" i="13"/>
  <c r="CH135" i="13" s="1"/>
  <c r="T135" i="13"/>
  <c r="CG135" i="13" s="1"/>
  <c r="S135" i="13"/>
  <c r="CF135" i="13" s="1"/>
  <c r="R135" i="13"/>
  <c r="CE135" i="13" s="1"/>
  <c r="Q135" i="13"/>
  <c r="CD135" i="13" s="1"/>
  <c r="P135" i="13"/>
  <c r="CC135" i="13" s="1"/>
  <c r="O135" i="13"/>
  <c r="CB135" i="13" s="1"/>
  <c r="N135" i="13"/>
  <c r="CA135" i="13" s="1"/>
  <c r="M135" i="13"/>
  <c r="BZ135" i="13" s="1"/>
  <c r="L135" i="13"/>
  <c r="BY135" i="13" s="1"/>
  <c r="K135" i="13"/>
  <c r="BX135" i="13" s="1"/>
  <c r="J135" i="13"/>
  <c r="BW135" i="13" s="1"/>
  <c r="I135" i="13"/>
  <c r="BV135" i="13" s="1"/>
  <c r="H135" i="13"/>
  <c r="BU135" i="13" s="1"/>
  <c r="AB134" i="13"/>
  <c r="CO134" i="13" s="1"/>
  <c r="AA134" i="13"/>
  <c r="CN134" i="13" s="1"/>
  <c r="Z134" i="13"/>
  <c r="CM134" i="13" s="1"/>
  <c r="Y134" i="13"/>
  <c r="CL134" i="13" s="1"/>
  <c r="X134" i="13"/>
  <c r="CK134" i="13" s="1"/>
  <c r="W134" i="13"/>
  <c r="CJ134" i="13" s="1"/>
  <c r="V134" i="13"/>
  <c r="CI134" i="13" s="1"/>
  <c r="U134" i="13"/>
  <c r="CH134" i="13" s="1"/>
  <c r="T134" i="13"/>
  <c r="CG134" i="13" s="1"/>
  <c r="S134" i="13"/>
  <c r="CF134" i="13" s="1"/>
  <c r="R134" i="13"/>
  <c r="CE134" i="13" s="1"/>
  <c r="Q134" i="13"/>
  <c r="CD134" i="13" s="1"/>
  <c r="P134" i="13"/>
  <c r="CC134" i="13" s="1"/>
  <c r="O134" i="13"/>
  <c r="CB134" i="13" s="1"/>
  <c r="N134" i="13"/>
  <c r="CA134" i="13" s="1"/>
  <c r="M134" i="13"/>
  <c r="BZ134" i="13" s="1"/>
  <c r="L134" i="13"/>
  <c r="BY134" i="13" s="1"/>
  <c r="K134" i="13"/>
  <c r="BX134" i="13" s="1"/>
  <c r="J134" i="13"/>
  <c r="BW134" i="13" s="1"/>
  <c r="I134" i="13"/>
  <c r="BV134" i="13" s="1"/>
  <c r="H134" i="13"/>
  <c r="BU134" i="13" s="1"/>
  <c r="AB133" i="13"/>
  <c r="CO133" i="13" s="1"/>
  <c r="AA133" i="13"/>
  <c r="CN133" i="13" s="1"/>
  <c r="Z133" i="13"/>
  <c r="CM133" i="13" s="1"/>
  <c r="Y133" i="13"/>
  <c r="CL133" i="13" s="1"/>
  <c r="X133" i="13"/>
  <c r="CK133" i="13" s="1"/>
  <c r="W133" i="13"/>
  <c r="CJ133" i="13" s="1"/>
  <c r="V133" i="13"/>
  <c r="CI133" i="13" s="1"/>
  <c r="U133" i="13"/>
  <c r="CH133" i="13" s="1"/>
  <c r="T133" i="13"/>
  <c r="CG133" i="13" s="1"/>
  <c r="S133" i="13"/>
  <c r="CF133" i="13" s="1"/>
  <c r="R133" i="13"/>
  <c r="CE133" i="13" s="1"/>
  <c r="Q133" i="13"/>
  <c r="CD133" i="13" s="1"/>
  <c r="P133" i="13"/>
  <c r="CC133" i="13" s="1"/>
  <c r="O133" i="13"/>
  <c r="CB133" i="13" s="1"/>
  <c r="N133" i="13"/>
  <c r="CA133" i="13" s="1"/>
  <c r="M133" i="13"/>
  <c r="BZ133" i="13" s="1"/>
  <c r="L133" i="13"/>
  <c r="BY133" i="13" s="1"/>
  <c r="K133" i="13"/>
  <c r="BX133" i="13" s="1"/>
  <c r="J133" i="13"/>
  <c r="BW133" i="13" s="1"/>
  <c r="I133" i="13"/>
  <c r="BV133" i="13" s="1"/>
  <c r="H133" i="13"/>
  <c r="BU133" i="13" s="1"/>
  <c r="AB132" i="13"/>
  <c r="CO132" i="13" s="1"/>
  <c r="AA132" i="13"/>
  <c r="CN132" i="13" s="1"/>
  <c r="Z132" i="13"/>
  <c r="CM132" i="13" s="1"/>
  <c r="Y132" i="13"/>
  <c r="CL132" i="13" s="1"/>
  <c r="X132" i="13"/>
  <c r="CK132" i="13" s="1"/>
  <c r="W132" i="13"/>
  <c r="CJ132" i="13" s="1"/>
  <c r="V132" i="13"/>
  <c r="CI132" i="13" s="1"/>
  <c r="U132" i="13"/>
  <c r="CH132" i="13" s="1"/>
  <c r="T132" i="13"/>
  <c r="CG132" i="13" s="1"/>
  <c r="S132" i="13"/>
  <c r="CF132" i="13" s="1"/>
  <c r="R132" i="13"/>
  <c r="CE132" i="13" s="1"/>
  <c r="Q132" i="13"/>
  <c r="CD132" i="13" s="1"/>
  <c r="P132" i="13"/>
  <c r="CC132" i="13" s="1"/>
  <c r="O132" i="13"/>
  <c r="CB132" i="13" s="1"/>
  <c r="N132" i="13"/>
  <c r="CA132" i="13" s="1"/>
  <c r="M132" i="13"/>
  <c r="BZ132" i="13" s="1"/>
  <c r="L132" i="13"/>
  <c r="BY132" i="13" s="1"/>
  <c r="AB131" i="13"/>
  <c r="CO131" i="13" s="1"/>
  <c r="AA131" i="13"/>
  <c r="CN131" i="13" s="1"/>
  <c r="Z131" i="13"/>
  <c r="CM131" i="13" s="1"/>
  <c r="Y131" i="13"/>
  <c r="CL131" i="13" s="1"/>
  <c r="X131" i="13"/>
  <c r="CK131" i="13" s="1"/>
  <c r="W131" i="13"/>
  <c r="CJ131" i="13" s="1"/>
  <c r="V131" i="13"/>
  <c r="CI131" i="13" s="1"/>
  <c r="U131" i="13"/>
  <c r="CH131" i="13" s="1"/>
  <c r="T131" i="13"/>
  <c r="CG131" i="13" s="1"/>
  <c r="S131" i="13"/>
  <c r="CF131" i="13" s="1"/>
  <c r="R131" i="13"/>
  <c r="CE131" i="13" s="1"/>
  <c r="Q131" i="13"/>
  <c r="CD131" i="13" s="1"/>
  <c r="P131" i="13"/>
  <c r="CC131" i="13" s="1"/>
  <c r="O131" i="13"/>
  <c r="CB131" i="13" s="1"/>
  <c r="N131" i="13"/>
  <c r="CA131" i="13" s="1"/>
  <c r="M131" i="13"/>
  <c r="BZ131" i="13" s="1"/>
  <c r="L131" i="13"/>
  <c r="BY131" i="13" s="1"/>
  <c r="K131" i="13"/>
  <c r="BX131" i="13" s="1"/>
  <c r="AB130" i="13"/>
  <c r="CO130" i="13" s="1"/>
  <c r="AA130" i="13"/>
  <c r="CN130" i="13" s="1"/>
  <c r="Z130" i="13"/>
  <c r="CM130" i="13" s="1"/>
  <c r="Y130" i="13"/>
  <c r="CL130" i="13" s="1"/>
  <c r="X130" i="13"/>
  <c r="CK130" i="13" s="1"/>
  <c r="W130" i="13"/>
  <c r="CJ130" i="13" s="1"/>
  <c r="V130" i="13"/>
  <c r="CI130" i="13" s="1"/>
  <c r="U130" i="13"/>
  <c r="CH130" i="13" s="1"/>
  <c r="T130" i="13"/>
  <c r="CG130" i="13" s="1"/>
  <c r="S130" i="13"/>
  <c r="CF130" i="13" s="1"/>
  <c r="R130" i="13"/>
  <c r="CE130" i="13" s="1"/>
  <c r="Q130" i="13"/>
  <c r="CD130" i="13" s="1"/>
  <c r="P130" i="13"/>
  <c r="CC130" i="13" s="1"/>
  <c r="O130" i="13"/>
  <c r="CB130" i="13" s="1"/>
  <c r="N130" i="13"/>
  <c r="CA130" i="13" s="1"/>
  <c r="M130" i="13"/>
  <c r="BZ130" i="13" s="1"/>
  <c r="L130" i="13"/>
  <c r="BY130" i="13" s="1"/>
  <c r="AB129" i="13"/>
  <c r="CO129" i="13" s="1"/>
  <c r="AA129" i="13"/>
  <c r="CN129" i="13" s="1"/>
  <c r="Z129" i="13"/>
  <c r="CM129" i="13" s="1"/>
  <c r="Y129" i="13"/>
  <c r="CL129" i="13" s="1"/>
  <c r="X129" i="13"/>
  <c r="CK129" i="13" s="1"/>
  <c r="W129" i="13"/>
  <c r="CJ129" i="13" s="1"/>
  <c r="V129" i="13"/>
  <c r="CI129" i="13" s="1"/>
  <c r="U129" i="13"/>
  <c r="CH129" i="13" s="1"/>
  <c r="T129" i="13"/>
  <c r="CG129" i="13" s="1"/>
  <c r="S129" i="13"/>
  <c r="CF129" i="13" s="1"/>
  <c r="R129" i="13"/>
  <c r="CE129" i="13" s="1"/>
  <c r="Q129" i="13"/>
  <c r="CD129" i="13" s="1"/>
  <c r="P129" i="13"/>
  <c r="CC129" i="13" s="1"/>
  <c r="O129" i="13"/>
  <c r="CB129" i="13" s="1"/>
  <c r="N129" i="13"/>
  <c r="CA129" i="13" s="1"/>
  <c r="M129" i="13"/>
  <c r="BZ129" i="13" s="1"/>
  <c r="L129" i="13"/>
  <c r="BY129" i="13" s="1"/>
  <c r="AB128" i="13"/>
  <c r="CO128" i="13" s="1"/>
  <c r="AA128" i="13"/>
  <c r="CN128" i="13" s="1"/>
  <c r="Z128" i="13"/>
  <c r="CM128" i="13" s="1"/>
  <c r="Y128" i="13"/>
  <c r="CL128" i="13" s="1"/>
  <c r="X128" i="13"/>
  <c r="CK128" i="13" s="1"/>
  <c r="W128" i="13"/>
  <c r="CJ128" i="13" s="1"/>
  <c r="V128" i="13"/>
  <c r="CI128" i="13" s="1"/>
  <c r="U128" i="13"/>
  <c r="CH128" i="13" s="1"/>
  <c r="T128" i="13"/>
  <c r="CG128" i="13" s="1"/>
  <c r="S128" i="13"/>
  <c r="CF128" i="13" s="1"/>
  <c r="R128" i="13"/>
  <c r="CE128" i="13" s="1"/>
  <c r="Q128" i="13"/>
  <c r="CD128" i="13" s="1"/>
  <c r="P128" i="13"/>
  <c r="CC128" i="13" s="1"/>
  <c r="O128" i="13"/>
  <c r="CB128" i="13" s="1"/>
  <c r="N128" i="13"/>
  <c r="CA128" i="13" s="1"/>
  <c r="AB127" i="13"/>
  <c r="CO127" i="13" s="1"/>
  <c r="AA127" i="13"/>
  <c r="CN127" i="13" s="1"/>
  <c r="Z127" i="13"/>
  <c r="CM127" i="13" s="1"/>
  <c r="Y127" i="13"/>
  <c r="CL127" i="13" s="1"/>
  <c r="X127" i="13"/>
  <c r="CK127" i="13" s="1"/>
  <c r="W127" i="13"/>
  <c r="CJ127" i="13" s="1"/>
  <c r="V127" i="13"/>
  <c r="CI127" i="13" s="1"/>
  <c r="U127" i="13"/>
  <c r="CH127" i="13" s="1"/>
  <c r="T127" i="13"/>
  <c r="CG127" i="13" s="1"/>
  <c r="S127" i="13"/>
  <c r="CF127" i="13" s="1"/>
  <c r="R127" i="13"/>
  <c r="CE127" i="13" s="1"/>
  <c r="Q127" i="13"/>
  <c r="CD127" i="13" s="1"/>
  <c r="P127" i="13"/>
  <c r="CC127" i="13" s="1"/>
  <c r="O127" i="13"/>
  <c r="CB127" i="13" s="1"/>
  <c r="N127" i="13"/>
  <c r="CA127" i="13" s="1"/>
  <c r="M127" i="13"/>
  <c r="BZ127" i="13" s="1"/>
  <c r="L127" i="13"/>
  <c r="BY127" i="13" s="1"/>
  <c r="K127" i="13"/>
  <c r="BX127" i="13" s="1"/>
  <c r="J127" i="13"/>
  <c r="BW127" i="13" s="1"/>
  <c r="AB126" i="13"/>
  <c r="CO126" i="13" s="1"/>
  <c r="AA126" i="13"/>
  <c r="CN126" i="13" s="1"/>
  <c r="Z126" i="13"/>
  <c r="CM126" i="13" s="1"/>
  <c r="Y126" i="13"/>
  <c r="CL126" i="13" s="1"/>
  <c r="X126" i="13"/>
  <c r="CK126" i="13" s="1"/>
  <c r="W126" i="13"/>
  <c r="CJ126" i="13" s="1"/>
  <c r="V126" i="13"/>
  <c r="CI126" i="13" s="1"/>
  <c r="U126" i="13"/>
  <c r="CH126" i="13" s="1"/>
  <c r="T126" i="13"/>
  <c r="CG126" i="13" s="1"/>
  <c r="S126" i="13"/>
  <c r="CF126" i="13" s="1"/>
  <c r="R126" i="13"/>
  <c r="CE126" i="13" s="1"/>
  <c r="Q126" i="13"/>
  <c r="CD126" i="13" s="1"/>
  <c r="P126" i="13"/>
  <c r="CC126" i="13" s="1"/>
  <c r="O126" i="13"/>
  <c r="CB126" i="13" s="1"/>
  <c r="N126" i="13"/>
  <c r="CA126" i="13" s="1"/>
  <c r="AB125" i="13"/>
  <c r="CO125" i="13" s="1"/>
  <c r="AA125" i="13"/>
  <c r="CN125" i="13" s="1"/>
  <c r="Z125" i="13"/>
  <c r="CM125" i="13" s="1"/>
  <c r="Y125" i="13"/>
  <c r="CL125" i="13" s="1"/>
  <c r="X125" i="13"/>
  <c r="CK125" i="13" s="1"/>
  <c r="W125" i="13"/>
  <c r="CJ125" i="13" s="1"/>
  <c r="V125" i="13"/>
  <c r="CI125" i="13" s="1"/>
  <c r="U125" i="13"/>
  <c r="CH125" i="13" s="1"/>
  <c r="T125" i="13"/>
  <c r="CG125" i="13" s="1"/>
  <c r="S125" i="13"/>
  <c r="CF125" i="13" s="1"/>
  <c r="R125" i="13"/>
  <c r="CE125" i="13" s="1"/>
  <c r="Q125" i="13"/>
  <c r="CD125" i="13" s="1"/>
  <c r="P125" i="13"/>
  <c r="CC125" i="13" s="1"/>
  <c r="O125" i="13"/>
  <c r="CB125" i="13" s="1"/>
  <c r="N125" i="13"/>
  <c r="CA125" i="13" s="1"/>
  <c r="M125" i="13"/>
  <c r="BZ125" i="13" s="1"/>
  <c r="AB124" i="13"/>
  <c r="CO124" i="13" s="1"/>
  <c r="AA124" i="13"/>
  <c r="CN124" i="13" s="1"/>
  <c r="Z124" i="13"/>
  <c r="CM124" i="13" s="1"/>
  <c r="Y124" i="13"/>
  <c r="CL124" i="13" s="1"/>
  <c r="X124" i="13"/>
  <c r="CK124" i="13" s="1"/>
  <c r="W124" i="13"/>
  <c r="CJ124" i="13" s="1"/>
  <c r="V124" i="13"/>
  <c r="CI124" i="13" s="1"/>
  <c r="U124" i="13"/>
  <c r="CH124" i="13" s="1"/>
  <c r="T124" i="13"/>
  <c r="CG124" i="13" s="1"/>
  <c r="S124" i="13"/>
  <c r="CF124" i="13" s="1"/>
  <c r="R124" i="13"/>
  <c r="CE124" i="13" s="1"/>
  <c r="Q124" i="13"/>
  <c r="CD124" i="13" s="1"/>
  <c r="P124" i="13"/>
  <c r="CC124" i="13" s="1"/>
  <c r="O124" i="13"/>
  <c r="CB124" i="13" s="1"/>
  <c r="N124" i="13"/>
  <c r="CA124" i="13" s="1"/>
  <c r="M124" i="13"/>
  <c r="BZ124" i="13" s="1"/>
  <c r="L124" i="13"/>
  <c r="BY124" i="13" s="1"/>
  <c r="K124" i="13"/>
  <c r="BX124" i="13" s="1"/>
  <c r="AB123" i="13"/>
  <c r="CO123" i="13" s="1"/>
  <c r="AA123" i="13"/>
  <c r="CN123" i="13" s="1"/>
  <c r="Z123" i="13"/>
  <c r="CM123" i="13" s="1"/>
  <c r="Y123" i="13"/>
  <c r="CL123" i="13" s="1"/>
  <c r="X123" i="13"/>
  <c r="CK123" i="13" s="1"/>
  <c r="W123" i="13"/>
  <c r="CJ123" i="13" s="1"/>
  <c r="V123" i="13"/>
  <c r="CI123" i="13" s="1"/>
  <c r="U123" i="13"/>
  <c r="CH123" i="13" s="1"/>
  <c r="T123" i="13"/>
  <c r="CG123" i="13" s="1"/>
  <c r="S123" i="13"/>
  <c r="CF123" i="13" s="1"/>
  <c r="R123" i="13"/>
  <c r="CE123" i="13" s="1"/>
  <c r="Q123" i="13"/>
  <c r="CD123" i="13" s="1"/>
  <c r="P123" i="13"/>
  <c r="CC123" i="13" s="1"/>
  <c r="O123" i="13"/>
  <c r="CB123" i="13" s="1"/>
  <c r="N123" i="13"/>
  <c r="CA123" i="13" s="1"/>
  <c r="M123" i="13"/>
  <c r="BZ123" i="13" s="1"/>
  <c r="L123" i="13"/>
  <c r="BY123" i="13" s="1"/>
  <c r="AB122" i="13"/>
  <c r="CO122" i="13" s="1"/>
  <c r="AA122" i="13"/>
  <c r="CN122" i="13" s="1"/>
  <c r="Z122" i="13"/>
  <c r="CM122" i="13" s="1"/>
  <c r="Y122" i="13"/>
  <c r="CL122" i="13" s="1"/>
  <c r="X122" i="13"/>
  <c r="CK122" i="13" s="1"/>
  <c r="W122" i="13"/>
  <c r="CJ122" i="13" s="1"/>
  <c r="V122" i="13"/>
  <c r="CI122" i="13" s="1"/>
  <c r="U122" i="13"/>
  <c r="CH122" i="13" s="1"/>
  <c r="T122" i="13"/>
  <c r="CG122" i="13" s="1"/>
  <c r="S122" i="13"/>
  <c r="CF122" i="13" s="1"/>
  <c r="R122" i="13"/>
  <c r="CE122" i="13" s="1"/>
  <c r="Q122" i="13"/>
  <c r="CD122" i="13" s="1"/>
  <c r="P122" i="13"/>
  <c r="CC122" i="13" s="1"/>
  <c r="O122" i="13"/>
  <c r="CB122" i="13" s="1"/>
  <c r="N122" i="13"/>
  <c r="CA122" i="13" s="1"/>
  <c r="M122" i="13"/>
  <c r="BZ122" i="13" s="1"/>
  <c r="L122" i="13"/>
  <c r="BY122" i="13" s="1"/>
  <c r="K122" i="13"/>
  <c r="BX122" i="13" s="1"/>
  <c r="J122" i="13"/>
  <c r="BW122" i="13" s="1"/>
  <c r="I122" i="13"/>
  <c r="BV122" i="13" s="1"/>
  <c r="AB121" i="13"/>
  <c r="CO121" i="13" s="1"/>
  <c r="AA121" i="13"/>
  <c r="CN121" i="13" s="1"/>
  <c r="Z121" i="13"/>
  <c r="CM121" i="13" s="1"/>
  <c r="Y121" i="13"/>
  <c r="CL121" i="13" s="1"/>
  <c r="X121" i="13"/>
  <c r="CK121" i="13" s="1"/>
  <c r="W121" i="13"/>
  <c r="CJ121" i="13" s="1"/>
  <c r="V121" i="13"/>
  <c r="CI121" i="13" s="1"/>
  <c r="U121" i="13"/>
  <c r="CH121" i="13" s="1"/>
  <c r="T121" i="13"/>
  <c r="CG121" i="13" s="1"/>
  <c r="S121" i="13"/>
  <c r="CF121" i="13" s="1"/>
  <c r="R121" i="13"/>
  <c r="CE121" i="13" s="1"/>
  <c r="Q121" i="13"/>
  <c r="CD121" i="13" s="1"/>
  <c r="P121" i="13"/>
  <c r="CC121" i="13" s="1"/>
  <c r="O121" i="13"/>
  <c r="CB121" i="13" s="1"/>
  <c r="N121" i="13"/>
  <c r="CA121" i="13" s="1"/>
  <c r="M121" i="13"/>
  <c r="BZ121" i="13" s="1"/>
  <c r="L121" i="13"/>
  <c r="BY121" i="13" s="1"/>
  <c r="K121" i="13"/>
  <c r="BX121" i="13" s="1"/>
  <c r="AB120" i="13"/>
  <c r="CO120" i="13" s="1"/>
  <c r="AA120" i="13"/>
  <c r="CN120" i="13" s="1"/>
  <c r="Z120" i="13"/>
  <c r="CM120" i="13" s="1"/>
  <c r="Y120" i="13"/>
  <c r="CL120" i="13" s="1"/>
  <c r="X120" i="13"/>
  <c r="CK120" i="13" s="1"/>
  <c r="W120" i="13"/>
  <c r="CJ120" i="13" s="1"/>
  <c r="V120" i="13"/>
  <c r="CI120" i="13" s="1"/>
  <c r="U120" i="13"/>
  <c r="CH120" i="13" s="1"/>
  <c r="T120" i="13"/>
  <c r="CG120" i="13" s="1"/>
  <c r="S120" i="13"/>
  <c r="CF120" i="13" s="1"/>
  <c r="R120" i="13"/>
  <c r="CE120" i="13" s="1"/>
  <c r="Q120" i="13"/>
  <c r="CD120" i="13" s="1"/>
  <c r="P120" i="13"/>
  <c r="CC120" i="13" s="1"/>
  <c r="O120" i="13"/>
  <c r="CB120" i="13" s="1"/>
  <c r="N120" i="13"/>
  <c r="CA120" i="13" s="1"/>
  <c r="M120" i="13"/>
  <c r="BZ120" i="13" s="1"/>
  <c r="L120" i="13"/>
  <c r="BY120" i="13" s="1"/>
  <c r="AB119" i="13"/>
  <c r="CO119" i="13" s="1"/>
  <c r="AA119" i="13"/>
  <c r="CN119" i="13" s="1"/>
  <c r="Z119" i="13"/>
  <c r="CM119" i="13" s="1"/>
  <c r="Y119" i="13"/>
  <c r="CL119" i="13" s="1"/>
  <c r="X119" i="13"/>
  <c r="CK119" i="13" s="1"/>
  <c r="W119" i="13"/>
  <c r="CJ119" i="13" s="1"/>
  <c r="V119" i="13"/>
  <c r="CI119" i="13" s="1"/>
  <c r="U119" i="13"/>
  <c r="CH119" i="13" s="1"/>
  <c r="T119" i="13"/>
  <c r="CG119" i="13" s="1"/>
  <c r="S119" i="13"/>
  <c r="CF119" i="13" s="1"/>
  <c r="R119" i="13"/>
  <c r="CE119" i="13" s="1"/>
  <c r="Q119" i="13"/>
  <c r="CD119" i="13" s="1"/>
  <c r="P119" i="13"/>
  <c r="CC119" i="13" s="1"/>
  <c r="O119" i="13"/>
  <c r="CB119" i="13" s="1"/>
  <c r="N119" i="13"/>
  <c r="CA119" i="13" s="1"/>
  <c r="M119" i="13"/>
  <c r="BZ119" i="13" s="1"/>
  <c r="L119" i="13"/>
  <c r="BY119" i="13" s="1"/>
  <c r="AB118" i="13"/>
  <c r="CO118" i="13" s="1"/>
  <c r="AA118" i="13"/>
  <c r="CN118" i="13" s="1"/>
  <c r="Z118" i="13"/>
  <c r="CM118" i="13" s="1"/>
  <c r="Y118" i="13"/>
  <c r="CL118" i="13" s="1"/>
  <c r="X118" i="13"/>
  <c r="CK118" i="13" s="1"/>
  <c r="W118" i="13"/>
  <c r="CJ118" i="13" s="1"/>
  <c r="V118" i="13"/>
  <c r="CI118" i="13" s="1"/>
  <c r="U118" i="13"/>
  <c r="CH118" i="13" s="1"/>
  <c r="T118" i="13"/>
  <c r="CG118" i="13" s="1"/>
  <c r="S118" i="13"/>
  <c r="CF118" i="13" s="1"/>
  <c r="R118" i="13"/>
  <c r="CE118" i="13" s="1"/>
  <c r="Q118" i="13"/>
  <c r="CD118" i="13" s="1"/>
  <c r="P118" i="13"/>
  <c r="CC118" i="13" s="1"/>
  <c r="O118" i="13"/>
  <c r="CB118" i="13" s="1"/>
  <c r="N118" i="13"/>
  <c r="CA118" i="13" s="1"/>
  <c r="M118" i="13"/>
  <c r="BZ118" i="13" s="1"/>
  <c r="L118" i="13"/>
  <c r="BY118" i="13" s="1"/>
  <c r="K118" i="13"/>
  <c r="BX118" i="13" s="1"/>
  <c r="J118" i="13"/>
  <c r="BW118" i="13" s="1"/>
  <c r="I118" i="13"/>
  <c r="BV118" i="13" s="1"/>
  <c r="H118" i="13"/>
  <c r="BU118" i="13" s="1"/>
  <c r="AB117" i="13"/>
  <c r="CO117" i="13" s="1"/>
  <c r="AA117" i="13"/>
  <c r="CN117" i="13" s="1"/>
  <c r="Z117" i="13"/>
  <c r="CM117" i="13" s="1"/>
  <c r="Y117" i="13"/>
  <c r="CL117" i="13" s="1"/>
  <c r="X117" i="13"/>
  <c r="CK117" i="13" s="1"/>
  <c r="W117" i="13"/>
  <c r="CJ117" i="13" s="1"/>
  <c r="V117" i="13"/>
  <c r="CI117" i="13" s="1"/>
  <c r="U117" i="13"/>
  <c r="CH117" i="13" s="1"/>
  <c r="T117" i="13"/>
  <c r="CG117" i="13" s="1"/>
  <c r="S117" i="13"/>
  <c r="CF117" i="13" s="1"/>
  <c r="R117" i="13"/>
  <c r="CE117" i="13" s="1"/>
  <c r="Q117" i="13"/>
  <c r="CD117" i="13" s="1"/>
  <c r="P117" i="13"/>
  <c r="CC117" i="13" s="1"/>
  <c r="O117" i="13"/>
  <c r="CB117" i="13" s="1"/>
  <c r="N117" i="13"/>
  <c r="CA117" i="13" s="1"/>
  <c r="M117" i="13"/>
  <c r="BZ117" i="13" s="1"/>
  <c r="L117" i="13"/>
  <c r="BY117" i="13" s="1"/>
  <c r="K117" i="13"/>
  <c r="BX117" i="13" s="1"/>
  <c r="J117" i="13"/>
  <c r="BW117" i="13" s="1"/>
  <c r="I117" i="13"/>
  <c r="BV117" i="13" s="1"/>
  <c r="AB116" i="13"/>
  <c r="CO116" i="13" s="1"/>
  <c r="AA116" i="13"/>
  <c r="CN116" i="13" s="1"/>
  <c r="Z116" i="13"/>
  <c r="CM116" i="13" s="1"/>
  <c r="Y116" i="13"/>
  <c r="CL116" i="13" s="1"/>
  <c r="X116" i="13"/>
  <c r="CK116" i="13" s="1"/>
  <c r="W116" i="13"/>
  <c r="CJ116" i="13" s="1"/>
  <c r="V116" i="13"/>
  <c r="CI116" i="13" s="1"/>
  <c r="U116" i="13"/>
  <c r="CH116" i="13" s="1"/>
  <c r="T116" i="13"/>
  <c r="CG116" i="13" s="1"/>
  <c r="S116" i="13"/>
  <c r="CF116" i="13" s="1"/>
  <c r="R116" i="13"/>
  <c r="CE116" i="13" s="1"/>
  <c r="Q116" i="13"/>
  <c r="CD116" i="13" s="1"/>
  <c r="P116" i="13"/>
  <c r="CC116" i="13" s="1"/>
  <c r="O116" i="13"/>
  <c r="CB116" i="13" s="1"/>
  <c r="N116" i="13"/>
  <c r="CA116" i="13" s="1"/>
  <c r="M116" i="13"/>
  <c r="BZ116" i="13" s="1"/>
  <c r="L116" i="13"/>
  <c r="BY116" i="13" s="1"/>
  <c r="K116" i="13"/>
  <c r="BX116" i="13" s="1"/>
  <c r="J116" i="13"/>
  <c r="BW116" i="13" s="1"/>
  <c r="I116" i="13"/>
  <c r="BV116" i="13" s="1"/>
  <c r="H116" i="13"/>
  <c r="BU116" i="13" s="1"/>
  <c r="G116" i="13"/>
  <c r="BT116" i="13" s="1"/>
  <c r="F116" i="13"/>
  <c r="BS116" i="13" s="1"/>
  <c r="E116" i="13"/>
  <c r="AB115" i="13"/>
  <c r="CO115" i="13" s="1"/>
  <c r="AA115" i="13"/>
  <c r="CN115" i="13" s="1"/>
  <c r="Z115" i="13"/>
  <c r="CM115" i="13" s="1"/>
  <c r="Y115" i="13"/>
  <c r="CL115" i="13" s="1"/>
  <c r="X115" i="13"/>
  <c r="CK115" i="13" s="1"/>
  <c r="W115" i="13"/>
  <c r="CJ115" i="13" s="1"/>
  <c r="V115" i="13"/>
  <c r="CI115" i="13" s="1"/>
  <c r="U115" i="13"/>
  <c r="CH115" i="13" s="1"/>
  <c r="T115" i="13"/>
  <c r="CG115" i="13" s="1"/>
  <c r="S115" i="13"/>
  <c r="CF115" i="13" s="1"/>
  <c r="R115" i="13"/>
  <c r="CE115" i="13" s="1"/>
  <c r="Q115" i="13"/>
  <c r="CD115" i="13" s="1"/>
  <c r="P115" i="13"/>
  <c r="CC115" i="13" s="1"/>
  <c r="O115" i="13"/>
  <c r="CB115" i="13" s="1"/>
  <c r="N115" i="13"/>
  <c r="CA115" i="13" s="1"/>
  <c r="AB114" i="13"/>
  <c r="CO114" i="13" s="1"/>
  <c r="AA114" i="13"/>
  <c r="CN114" i="13" s="1"/>
  <c r="Z114" i="13"/>
  <c r="CM114" i="13" s="1"/>
  <c r="Y114" i="13"/>
  <c r="CL114" i="13" s="1"/>
  <c r="X114" i="13"/>
  <c r="CK114" i="13" s="1"/>
  <c r="W114" i="13"/>
  <c r="CJ114" i="13" s="1"/>
  <c r="V114" i="13"/>
  <c r="CI114" i="13" s="1"/>
  <c r="U114" i="13"/>
  <c r="CH114" i="13" s="1"/>
  <c r="T114" i="13"/>
  <c r="CG114" i="13" s="1"/>
  <c r="S114" i="13"/>
  <c r="CF114" i="13" s="1"/>
  <c r="R114" i="13"/>
  <c r="CE114" i="13" s="1"/>
  <c r="Q114" i="13"/>
  <c r="CD114" i="13" s="1"/>
  <c r="P114" i="13"/>
  <c r="CC114" i="13" s="1"/>
  <c r="O114" i="13"/>
  <c r="CB114" i="13" s="1"/>
  <c r="N114" i="13"/>
  <c r="CA114" i="13" s="1"/>
  <c r="M114" i="13"/>
  <c r="BZ114" i="13" s="1"/>
  <c r="AB113" i="13"/>
  <c r="CO113" i="13" s="1"/>
  <c r="AA113" i="13"/>
  <c r="CN113" i="13" s="1"/>
  <c r="Z113" i="13"/>
  <c r="CM113" i="13" s="1"/>
  <c r="Y113" i="13"/>
  <c r="CL113" i="13" s="1"/>
  <c r="X113" i="13"/>
  <c r="CK113" i="13" s="1"/>
  <c r="W113" i="13"/>
  <c r="CJ113" i="13" s="1"/>
  <c r="V113" i="13"/>
  <c r="CI113" i="13" s="1"/>
  <c r="U113" i="13"/>
  <c r="CH113" i="13" s="1"/>
  <c r="T113" i="13"/>
  <c r="CG113" i="13" s="1"/>
  <c r="S113" i="13"/>
  <c r="CF113" i="13" s="1"/>
  <c r="R113" i="13"/>
  <c r="CE113" i="13" s="1"/>
  <c r="Q113" i="13"/>
  <c r="CD113" i="13" s="1"/>
  <c r="AB112" i="13"/>
  <c r="CO112" i="13" s="1"/>
  <c r="AA112" i="13"/>
  <c r="CN112" i="13" s="1"/>
  <c r="Z112" i="13"/>
  <c r="CM112" i="13" s="1"/>
  <c r="Y112" i="13"/>
  <c r="CL112" i="13" s="1"/>
  <c r="X112" i="13"/>
  <c r="CK112" i="13" s="1"/>
  <c r="W112" i="13"/>
  <c r="CJ112" i="13" s="1"/>
  <c r="V112" i="13"/>
  <c r="CI112" i="13" s="1"/>
  <c r="U112" i="13"/>
  <c r="CH112" i="13" s="1"/>
  <c r="T112" i="13"/>
  <c r="CG112" i="13" s="1"/>
  <c r="S112" i="13"/>
  <c r="CF112" i="13" s="1"/>
  <c r="AB111" i="13"/>
  <c r="CO111" i="13" s="1"/>
  <c r="AA111" i="13"/>
  <c r="CN111" i="13" s="1"/>
  <c r="Z111" i="13"/>
  <c r="CM111" i="13" s="1"/>
  <c r="Y111" i="13"/>
  <c r="CL111" i="13" s="1"/>
  <c r="X111" i="13"/>
  <c r="CK111" i="13" s="1"/>
  <c r="W111" i="13"/>
  <c r="CJ111" i="13" s="1"/>
  <c r="V111" i="13"/>
  <c r="CI111" i="13" s="1"/>
  <c r="U111" i="13"/>
  <c r="CH111" i="13" s="1"/>
  <c r="T111" i="13"/>
  <c r="CG111" i="13" s="1"/>
  <c r="S111" i="13"/>
  <c r="CF111" i="13" s="1"/>
  <c r="R111" i="13"/>
  <c r="CE111" i="13" s="1"/>
  <c r="Q111" i="13"/>
  <c r="CD111" i="13" s="1"/>
  <c r="P111" i="13"/>
  <c r="CC111" i="13" s="1"/>
  <c r="O111" i="13"/>
  <c r="CB111" i="13" s="1"/>
  <c r="N111" i="13"/>
  <c r="CA111" i="13" s="1"/>
  <c r="M111" i="13"/>
  <c r="BZ111" i="13" s="1"/>
  <c r="AB110" i="13"/>
  <c r="CO110" i="13" s="1"/>
  <c r="AA110" i="13"/>
  <c r="CN110" i="13" s="1"/>
  <c r="Z110" i="13"/>
  <c r="CM110" i="13" s="1"/>
  <c r="Y110" i="13"/>
  <c r="CL110" i="13" s="1"/>
  <c r="X110" i="13"/>
  <c r="CK110" i="13" s="1"/>
  <c r="W110" i="13"/>
  <c r="CJ110" i="13" s="1"/>
  <c r="V110" i="13"/>
  <c r="CI110" i="13" s="1"/>
  <c r="U110" i="13"/>
  <c r="CH110" i="13" s="1"/>
  <c r="T110" i="13"/>
  <c r="CG110" i="13" s="1"/>
  <c r="S110" i="13"/>
  <c r="CF110" i="13" s="1"/>
  <c r="R110" i="13"/>
  <c r="CE110" i="13" s="1"/>
  <c r="Q110" i="13"/>
  <c r="CD110" i="13" s="1"/>
  <c r="P110" i="13"/>
  <c r="CC110" i="13" s="1"/>
  <c r="O110" i="13"/>
  <c r="CB110" i="13" s="1"/>
  <c r="N110" i="13"/>
  <c r="CA110" i="13" s="1"/>
  <c r="AB109" i="13"/>
  <c r="CO109" i="13" s="1"/>
  <c r="AA109" i="13"/>
  <c r="CN109" i="13" s="1"/>
  <c r="Z109" i="13"/>
  <c r="CM109" i="13" s="1"/>
  <c r="Y109" i="13"/>
  <c r="CL109" i="13" s="1"/>
  <c r="X109" i="13"/>
  <c r="CK109" i="13" s="1"/>
  <c r="W109" i="13"/>
  <c r="CJ109" i="13" s="1"/>
  <c r="V109" i="13"/>
  <c r="CI109" i="13" s="1"/>
  <c r="U109" i="13"/>
  <c r="CH109" i="13" s="1"/>
  <c r="T109" i="13"/>
  <c r="CG109" i="13" s="1"/>
  <c r="S109" i="13"/>
  <c r="CF109" i="13" s="1"/>
  <c r="R109" i="13"/>
  <c r="CE109" i="13" s="1"/>
  <c r="Q109" i="13"/>
  <c r="CD109" i="13" s="1"/>
  <c r="P109" i="13"/>
  <c r="CC109" i="13" s="1"/>
  <c r="O109" i="13"/>
  <c r="CB109" i="13" s="1"/>
  <c r="N109" i="13"/>
  <c r="CA109" i="13" s="1"/>
  <c r="M109" i="13"/>
  <c r="BZ109" i="13" s="1"/>
  <c r="L109" i="13"/>
  <c r="BY109" i="13" s="1"/>
  <c r="K109" i="13"/>
  <c r="BX109" i="13" s="1"/>
  <c r="AB108" i="13"/>
  <c r="CO108" i="13" s="1"/>
  <c r="AA108" i="13"/>
  <c r="CN108" i="13" s="1"/>
  <c r="Z108" i="13"/>
  <c r="CM108" i="13" s="1"/>
  <c r="Y108" i="13"/>
  <c r="CL108" i="13" s="1"/>
  <c r="X108" i="13"/>
  <c r="CK108" i="13" s="1"/>
  <c r="W108" i="13"/>
  <c r="CJ108" i="13" s="1"/>
  <c r="V108" i="13"/>
  <c r="CI108" i="13" s="1"/>
  <c r="U108" i="13"/>
  <c r="CH108" i="13" s="1"/>
  <c r="T108" i="13"/>
  <c r="CG108" i="13" s="1"/>
  <c r="S108" i="13"/>
  <c r="CF108" i="13" s="1"/>
  <c r="R108" i="13"/>
  <c r="CE108" i="13" s="1"/>
  <c r="Q108" i="13"/>
  <c r="CD108" i="13" s="1"/>
  <c r="P108" i="13"/>
  <c r="CC108" i="13" s="1"/>
  <c r="O108" i="13"/>
  <c r="CB108" i="13" s="1"/>
  <c r="N108" i="13"/>
  <c r="CA108" i="13" s="1"/>
  <c r="M108" i="13"/>
  <c r="BZ108" i="13" s="1"/>
  <c r="L108" i="13"/>
  <c r="BY108" i="13" s="1"/>
  <c r="K108" i="13"/>
  <c r="BX108" i="13" s="1"/>
  <c r="J108" i="13"/>
  <c r="BW108" i="13" s="1"/>
  <c r="I108" i="13"/>
  <c r="BV108" i="13" s="1"/>
  <c r="AB107" i="13"/>
  <c r="CO107" i="13" s="1"/>
  <c r="AA107" i="13"/>
  <c r="CN107" i="13" s="1"/>
  <c r="Z107" i="13"/>
  <c r="CM107" i="13" s="1"/>
  <c r="Y107" i="13"/>
  <c r="CL107" i="13" s="1"/>
  <c r="X107" i="13"/>
  <c r="CK107" i="13" s="1"/>
  <c r="W107" i="13"/>
  <c r="CJ107" i="13" s="1"/>
  <c r="V107" i="13"/>
  <c r="CI107" i="13" s="1"/>
  <c r="U107" i="13"/>
  <c r="CH107" i="13" s="1"/>
  <c r="T107" i="13"/>
  <c r="CG107" i="13" s="1"/>
  <c r="S107" i="13"/>
  <c r="CF107" i="13" s="1"/>
  <c r="R107" i="13"/>
  <c r="CE107" i="13" s="1"/>
  <c r="Q107" i="13"/>
  <c r="CD107" i="13" s="1"/>
  <c r="P107" i="13"/>
  <c r="CC107" i="13" s="1"/>
  <c r="O107" i="13"/>
  <c r="CB107" i="13" s="1"/>
  <c r="N107" i="13"/>
  <c r="CA107" i="13" s="1"/>
  <c r="M107" i="13"/>
  <c r="BZ107" i="13" s="1"/>
  <c r="L107" i="13"/>
  <c r="BY107" i="13" s="1"/>
  <c r="K107" i="13"/>
  <c r="BX107" i="13" s="1"/>
  <c r="J107" i="13"/>
  <c r="BW107" i="13" s="1"/>
  <c r="I107" i="13"/>
  <c r="BV107" i="13" s="1"/>
  <c r="AB106" i="13"/>
  <c r="CO106" i="13" s="1"/>
  <c r="AA106" i="13"/>
  <c r="CN106" i="13" s="1"/>
  <c r="Z106" i="13"/>
  <c r="CM106" i="13" s="1"/>
  <c r="Y106" i="13"/>
  <c r="CL106" i="13" s="1"/>
  <c r="X106" i="13"/>
  <c r="CK106" i="13" s="1"/>
  <c r="W106" i="13"/>
  <c r="CJ106" i="13" s="1"/>
  <c r="V106" i="13"/>
  <c r="CI106" i="13" s="1"/>
  <c r="U106" i="13"/>
  <c r="CH106" i="13" s="1"/>
  <c r="T106" i="13"/>
  <c r="CG106" i="13" s="1"/>
  <c r="S106" i="13"/>
  <c r="CF106" i="13" s="1"/>
  <c r="R106" i="13"/>
  <c r="CE106" i="13" s="1"/>
  <c r="Q106" i="13"/>
  <c r="CD106" i="13" s="1"/>
  <c r="P106" i="13"/>
  <c r="CC106" i="13" s="1"/>
  <c r="O106" i="13"/>
  <c r="CB106" i="13" s="1"/>
  <c r="N106" i="13"/>
  <c r="CA106" i="13" s="1"/>
  <c r="M106" i="13"/>
  <c r="BZ106" i="13" s="1"/>
  <c r="L106" i="13"/>
  <c r="BY106" i="13" s="1"/>
  <c r="K106" i="13"/>
  <c r="BX106" i="13" s="1"/>
  <c r="AB105" i="13"/>
  <c r="CO105" i="13" s="1"/>
  <c r="AA105" i="13"/>
  <c r="CN105" i="13" s="1"/>
  <c r="Z105" i="13"/>
  <c r="CM105" i="13" s="1"/>
  <c r="Y105" i="13"/>
  <c r="CL105" i="13" s="1"/>
  <c r="X105" i="13"/>
  <c r="CK105" i="13" s="1"/>
  <c r="W105" i="13"/>
  <c r="CJ105" i="13" s="1"/>
  <c r="V105" i="13"/>
  <c r="CI105" i="13" s="1"/>
  <c r="U105" i="13"/>
  <c r="CH105" i="13" s="1"/>
  <c r="T105" i="13"/>
  <c r="CG105" i="13" s="1"/>
  <c r="S105" i="13"/>
  <c r="CF105" i="13" s="1"/>
  <c r="R105" i="13"/>
  <c r="CE105" i="13" s="1"/>
  <c r="Q105" i="13"/>
  <c r="CD105" i="13" s="1"/>
  <c r="P105" i="13"/>
  <c r="CC105" i="13" s="1"/>
  <c r="O105" i="13"/>
  <c r="CB105" i="13" s="1"/>
  <c r="N105" i="13"/>
  <c r="CA105" i="13" s="1"/>
  <c r="M105" i="13"/>
  <c r="BZ105" i="13" s="1"/>
  <c r="L105" i="13"/>
  <c r="BY105" i="13" s="1"/>
  <c r="K105" i="13"/>
  <c r="BX105" i="13" s="1"/>
  <c r="J105" i="13"/>
  <c r="BW105" i="13" s="1"/>
  <c r="AB104" i="13"/>
  <c r="CO104" i="13" s="1"/>
  <c r="AA104" i="13"/>
  <c r="CN104" i="13" s="1"/>
  <c r="Z104" i="13"/>
  <c r="CM104" i="13" s="1"/>
  <c r="Y104" i="13"/>
  <c r="CL104" i="13" s="1"/>
  <c r="X104" i="13"/>
  <c r="CK104" i="13" s="1"/>
  <c r="W104" i="13"/>
  <c r="CJ104" i="13" s="1"/>
  <c r="V104" i="13"/>
  <c r="CI104" i="13" s="1"/>
  <c r="U104" i="13"/>
  <c r="CH104" i="13" s="1"/>
  <c r="T104" i="13"/>
  <c r="CG104" i="13" s="1"/>
  <c r="S104" i="13"/>
  <c r="CF104" i="13" s="1"/>
  <c r="R104" i="13"/>
  <c r="CE104" i="13" s="1"/>
  <c r="Q104" i="13"/>
  <c r="CD104" i="13" s="1"/>
  <c r="P104" i="13"/>
  <c r="CC104" i="13" s="1"/>
  <c r="O104" i="13"/>
  <c r="CB104" i="13" s="1"/>
  <c r="N104" i="13"/>
  <c r="CA104" i="13" s="1"/>
  <c r="M104" i="13"/>
  <c r="BZ104" i="13" s="1"/>
  <c r="L104" i="13"/>
  <c r="BY104" i="13" s="1"/>
  <c r="K104" i="13"/>
  <c r="BX104" i="13" s="1"/>
  <c r="J104" i="13"/>
  <c r="BW104" i="13" s="1"/>
  <c r="AB103" i="13"/>
  <c r="CO103" i="13" s="1"/>
  <c r="AA103" i="13"/>
  <c r="CN103" i="13" s="1"/>
  <c r="Z103" i="13"/>
  <c r="CM103" i="13" s="1"/>
  <c r="Y103" i="13"/>
  <c r="CL103" i="13" s="1"/>
  <c r="X103" i="13"/>
  <c r="CK103" i="13" s="1"/>
  <c r="W103" i="13"/>
  <c r="CJ103" i="13" s="1"/>
  <c r="V103" i="13"/>
  <c r="CI103" i="13" s="1"/>
  <c r="U103" i="13"/>
  <c r="CH103" i="13" s="1"/>
  <c r="T103" i="13"/>
  <c r="CG103" i="13" s="1"/>
  <c r="S103" i="13"/>
  <c r="CF103" i="13" s="1"/>
  <c r="R103" i="13"/>
  <c r="CE103" i="13" s="1"/>
  <c r="Q103" i="13"/>
  <c r="CD103" i="13" s="1"/>
  <c r="P103" i="13"/>
  <c r="CC103" i="13" s="1"/>
  <c r="O103" i="13"/>
  <c r="CB103" i="13" s="1"/>
  <c r="N103" i="13"/>
  <c r="CA103" i="13" s="1"/>
  <c r="M103" i="13"/>
  <c r="BZ103" i="13" s="1"/>
  <c r="L103" i="13"/>
  <c r="BY103" i="13" s="1"/>
  <c r="K103" i="13"/>
  <c r="BX103" i="13" s="1"/>
  <c r="J103" i="13"/>
  <c r="BW103" i="13" s="1"/>
  <c r="AB102" i="13"/>
  <c r="CO102" i="13" s="1"/>
  <c r="AA102" i="13"/>
  <c r="CN102" i="13" s="1"/>
  <c r="Z102" i="13"/>
  <c r="CM102" i="13" s="1"/>
  <c r="Y102" i="13"/>
  <c r="CL102" i="13" s="1"/>
  <c r="X102" i="13"/>
  <c r="CK102" i="13" s="1"/>
  <c r="W102" i="13"/>
  <c r="CJ102" i="13" s="1"/>
  <c r="V102" i="13"/>
  <c r="CI102" i="13" s="1"/>
  <c r="U102" i="13"/>
  <c r="CH102" i="13" s="1"/>
  <c r="T102" i="13"/>
  <c r="CG102" i="13" s="1"/>
  <c r="S102" i="13"/>
  <c r="CF102" i="13" s="1"/>
  <c r="R102" i="13"/>
  <c r="CE102" i="13" s="1"/>
  <c r="Q102" i="13"/>
  <c r="CD102" i="13" s="1"/>
  <c r="P102" i="13"/>
  <c r="CC102" i="13" s="1"/>
  <c r="O102" i="13"/>
  <c r="CB102" i="13" s="1"/>
  <c r="N102" i="13"/>
  <c r="CA102" i="13" s="1"/>
  <c r="M102" i="13"/>
  <c r="BZ102" i="13" s="1"/>
  <c r="L102" i="13"/>
  <c r="BY102" i="13" s="1"/>
  <c r="K102" i="13"/>
  <c r="BX102" i="13" s="1"/>
  <c r="AB101" i="13"/>
  <c r="CO101" i="13" s="1"/>
  <c r="AA101" i="13"/>
  <c r="CN101" i="13" s="1"/>
  <c r="Z101" i="13"/>
  <c r="CM101" i="13" s="1"/>
  <c r="Y101" i="13"/>
  <c r="CL101" i="13" s="1"/>
  <c r="X101" i="13"/>
  <c r="CK101" i="13" s="1"/>
  <c r="W101" i="13"/>
  <c r="CJ101" i="13" s="1"/>
  <c r="V101" i="13"/>
  <c r="CI101" i="13" s="1"/>
  <c r="U101" i="13"/>
  <c r="CH101" i="13" s="1"/>
  <c r="T101" i="13"/>
  <c r="CG101" i="13" s="1"/>
  <c r="S101" i="13"/>
  <c r="CF101" i="13" s="1"/>
  <c r="R101" i="13"/>
  <c r="CE101" i="13" s="1"/>
  <c r="Q101" i="13"/>
  <c r="CD101" i="13" s="1"/>
  <c r="P101" i="13"/>
  <c r="CC101" i="13" s="1"/>
  <c r="O101" i="13"/>
  <c r="CB101" i="13" s="1"/>
  <c r="N101" i="13"/>
  <c r="CA101" i="13" s="1"/>
  <c r="M101" i="13"/>
  <c r="BZ101" i="13" s="1"/>
  <c r="L101" i="13"/>
  <c r="BY101" i="13" s="1"/>
  <c r="AB100" i="13"/>
  <c r="CO100" i="13" s="1"/>
  <c r="AA100" i="13"/>
  <c r="CN100" i="13" s="1"/>
  <c r="Z100" i="13"/>
  <c r="CM100" i="13" s="1"/>
  <c r="Y100" i="13"/>
  <c r="CL100" i="13" s="1"/>
  <c r="X100" i="13"/>
  <c r="CK100" i="13" s="1"/>
  <c r="W100" i="13"/>
  <c r="CJ100" i="13" s="1"/>
  <c r="AB99" i="13"/>
  <c r="CO99" i="13" s="1"/>
  <c r="AA99" i="13"/>
  <c r="CN99" i="13" s="1"/>
  <c r="Z99" i="13"/>
  <c r="CM99" i="13" s="1"/>
  <c r="Y99" i="13"/>
  <c r="CL99" i="13" s="1"/>
  <c r="X99" i="13"/>
  <c r="CK99" i="13" s="1"/>
  <c r="W99" i="13"/>
  <c r="CJ99" i="13" s="1"/>
  <c r="V99" i="13"/>
  <c r="CI99" i="13" s="1"/>
  <c r="U99" i="13"/>
  <c r="CH99" i="13" s="1"/>
  <c r="T99" i="13"/>
  <c r="CG99" i="13" s="1"/>
  <c r="S99" i="13"/>
  <c r="CF99" i="13" s="1"/>
  <c r="R99" i="13"/>
  <c r="CE99" i="13" s="1"/>
  <c r="Q99" i="13"/>
  <c r="CD99" i="13" s="1"/>
  <c r="P99" i="13"/>
  <c r="CC99" i="13" s="1"/>
  <c r="O99" i="13"/>
  <c r="CB99" i="13" s="1"/>
  <c r="AB98" i="13"/>
  <c r="CO98" i="13" s="1"/>
  <c r="AA98" i="13"/>
  <c r="CN98" i="13" s="1"/>
  <c r="Z98" i="13"/>
  <c r="CM98" i="13" s="1"/>
  <c r="Y98" i="13"/>
  <c r="CL98" i="13" s="1"/>
  <c r="X98" i="13"/>
  <c r="CK98" i="13" s="1"/>
  <c r="W98" i="13"/>
  <c r="CJ98" i="13" s="1"/>
  <c r="V98" i="13"/>
  <c r="CI98" i="13" s="1"/>
  <c r="U98" i="13"/>
  <c r="CH98" i="13" s="1"/>
  <c r="T98" i="13"/>
  <c r="CG98" i="13" s="1"/>
  <c r="S98" i="13"/>
  <c r="CF98" i="13" s="1"/>
  <c r="R98" i="13"/>
  <c r="CE98" i="13" s="1"/>
  <c r="Q98" i="13"/>
  <c r="CD98" i="13" s="1"/>
  <c r="P98" i="13"/>
  <c r="CC98" i="13" s="1"/>
  <c r="O98" i="13"/>
  <c r="CB98" i="13" s="1"/>
  <c r="N98" i="13"/>
  <c r="CA98" i="13" s="1"/>
  <c r="AB97" i="13"/>
  <c r="CO97" i="13" s="1"/>
  <c r="AA97" i="13"/>
  <c r="CN97" i="13" s="1"/>
  <c r="Z97" i="13"/>
  <c r="CM97" i="13" s="1"/>
  <c r="Y97" i="13"/>
  <c r="CL97" i="13" s="1"/>
  <c r="X97" i="13"/>
  <c r="CK97" i="13" s="1"/>
  <c r="W97" i="13"/>
  <c r="CJ97" i="13" s="1"/>
  <c r="V97" i="13"/>
  <c r="CI97" i="13" s="1"/>
  <c r="U97" i="13"/>
  <c r="CH97" i="13" s="1"/>
  <c r="T97" i="13"/>
  <c r="CG97" i="13" s="1"/>
  <c r="S97" i="13"/>
  <c r="CF97" i="13" s="1"/>
  <c r="R97" i="13"/>
  <c r="CE97" i="13" s="1"/>
  <c r="Q97" i="13"/>
  <c r="CD97" i="13" s="1"/>
  <c r="P97" i="13"/>
  <c r="CC97" i="13" s="1"/>
  <c r="O97" i="13"/>
  <c r="CB97" i="13" s="1"/>
  <c r="N97" i="13"/>
  <c r="CA97" i="13" s="1"/>
  <c r="M97" i="13"/>
  <c r="BZ97" i="13" s="1"/>
  <c r="L97" i="13"/>
  <c r="BY97" i="13" s="1"/>
  <c r="K97" i="13"/>
  <c r="BX97" i="13" s="1"/>
  <c r="J97" i="13"/>
  <c r="BW97" i="13" s="1"/>
  <c r="I97" i="13"/>
  <c r="BV97" i="13" s="1"/>
  <c r="H97" i="13"/>
  <c r="BU97" i="13" s="1"/>
  <c r="AB96" i="13"/>
  <c r="CO96" i="13" s="1"/>
  <c r="AA96" i="13"/>
  <c r="CN96" i="13" s="1"/>
  <c r="Z96" i="13"/>
  <c r="CM96" i="13" s="1"/>
  <c r="Y96" i="13"/>
  <c r="CL96" i="13" s="1"/>
  <c r="X96" i="13"/>
  <c r="CK96" i="13" s="1"/>
  <c r="W96" i="13"/>
  <c r="CJ96" i="13" s="1"/>
  <c r="V96" i="13"/>
  <c r="CI96" i="13" s="1"/>
  <c r="U96" i="13"/>
  <c r="CH96" i="13" s="1"/>
  <c r="T96" i="13"/>
  <c r="CG96" i="13" s="1"/>
  <c r="S96" i="13"/>
  <c r="CF96" i="13" s="1"/>
  <c r="R96" i="13"/>
  <c r="CE96" i="13" s="1"/>
  <c r="Q96" i="13"/>
  <c r="CD96" i="13" s="1"/>
  <c r="P96" i="13"/>
  <c r="CC96" i="13" s="1"/>
  <c r="O96" i="13"/>
  <c r="CB96" i="13" s="1"/>
  <c r="N96" i="13"/>
  <c r="CA96" i="13" s="1"/>
  <c r="M96" i="13"/>
  <c r="BZ96" i="13" s="1"/>
  <c r="L96" i="13"/>
  <c r="BY96" i="13" s="1"/>
  <c r="AB95" i="13"/>
  <c r="CO95" i="13" s="1"/>
  <c r="AA95" i="13"/>
  <c r="CN95" i="13" s="1"/>
  <c r="Z95" i="13"/>
  <c r="CM95" i="13" s="1"/>
  <c r="Y95" i="13"/>
  <c r="CL95" i="13" s="1"/>
  <c r="X95" i="13"/>
  <c r="CK95" i="13" s="1"/>
  <c r="W95" i="13"/>
  <c r="CJ95" i="13" s="1"/>
  <c r="V95" i="13"/>
  <c r="CI95" i="13" s="1"/>
  <c r="U95" i="13"/>
  <c r="CH95" i="13" s="1"/>
  <c r="T95" i="13"/>
  <c r="CG95" i="13" s="1"/>
  <c r="S95" i="13"/>
  <c r="CF95" i="13" s="1"/>
  <c r="R95" i="13"/>
  <c r="CE95" i="13" s="1"/>
  <c r="Q95" i="13"/>
  <c r="CD95" i="13" s="1"/>
  <c r="P95" i="13"/>
  <c r="CC95" i="13" s="1"/>
  <c r="O95" i="13"/>
  <c r="CB95" i="13" s="1"/>
  <c r="N95" i="13"/>
  <c r="CA95" i="13" s="1"/>
  <c r="M95" i="13"/>
  <c r="BZ95" i="13" s="1"/>
  <c r="L95" i="13"/>
  <c r="BY95" i="13" s="1"/>
  <c r="K95" i="13"/>
  <c r="BX95" i="13" s="1"/>
  <c r="J95" i="13"/>
  <c r="BW95" i="13" s="1"/>
  <c r="AB94" i="13"/>
  <c r="CO94" i="13" s="1"/>
  <c r="AA94" i="13"/>
  <c r="CN94" i="13" s="1"/>
  <c r="Z94" i="13"/>
  <c r="CM94" i="13" s="1"/>
  <c r="Y94" i="13"/>
  <c r="CL94" i="13" s="1"/>
  <c r="X94" i="13"/>
  <c r="CK94" i="13" s="1"/>
  <c r="W94" i="13"/>
  <c r="CJ94" i="13" s="1"/>
  <c r="V94" i="13"/>
  <c r="CI94" i="13" s="1"/>
  <c r="U94" i="13"/>
  <c r="CH94" i="13" s="1"/>
  <c r="T94" i="13"/>
  <c r="CG94" i="13" s="1"/>
  <c r="S94" i="13"/>
  <c r="CF94" i="13" s="1"/>
  <c r="R94" i="13"/>
  <c r="CE94" i="13" s="1"/>
  <c r="Q94" i="13"/>
  <c r="CD94" i="13" s="1"/>
  <c r="P94" i="13"/>
  <c r="CC94" i="13" s="1"/>
  <c r="O94" i="13"/>
  <c r="CB94" i="13" s="1"/>
  <c r="N94" i="13"/>
  <c r="CA94" i="13" s="1"/>
  <c r="M94" i="13"/>
  <c r="BZ94" i="13" s="1"/>
  <c r="L94" i="13"/>
  <c r="BY94" i="13" s="1"/>
  <c r="K94" i="13"/>
  <c r="BX94" i="13" s="1"/>
  <c r="AB93" i="13"/>
  <c r="CO93" i="13" s="1"/>
  <c r="AA93" i="13"/>
  <c r="CN93" i="13" s="1"/>
  <c r="Z93" i="13"/>
  <c r="CM93" i="13" s="1"/>
  <c r="Y93" i="13"/>
  <c r="CL93" i="13" s="1"/>
  <c r="X93" i="13"/>
  <c r="CK93" i="13" s="1"/>
  <c r="W93" i="13"/>
  <c r="CJ93" i="13" s="1"/>
  <c r="V93" i="13"/>
  <c r="CI93" i="13" s="1"/>
  <c r="U93" i="13"/>
  <c r="CH93" i="13" s="1"/>
  <c r="T93" i="13"/>
  <c r="CG93" i="13" s="1"/>
  <c r="S93" i="13"/>
  <c r="CF93" i="13" s="1"/>
  <c r="R93" i="13"/>
  <c r="CE93" i="13" s="1"/>
  <c r="Q93" i="13"/>
  <c r="CD93" i="13" s="1"/>
  <c r="P93" i="13"/>
  <c r="CC93" i="13" s="1"/>
  <c r="O93" i="13"/>
  <c r="CB93" i="13" s="1"/>
  <c r="N93" i="13"/>
  <c r="CA93" i="13" s="1"/>
  <c r="M93" i="13"/>
  <c r="BZ93" i="13" s="1"/>
  <c r="L93" i="13"/>
  <c r="BY93" i="13" s="1"/>
  <c r="K93" i="13"/>
  <c r="BX93" i="13" s="1"/>
  <c r="AB92" i="13"/>
  <c r="CO92" i="13" s="1"/>
  <c r="AA92" i="13"/>
  <c r="CN92" i="13" s="1"/>
  <c r="Z92" i="13"/>
  <c r="CM92" i="13" s="1"/>
  <c r="Y92" i="13"/>
  <c r="CL92" i="13" s="1"/>
  <c r="X92" i="13"/>
  <c r="CK92" i="13" s="1"/>
  <c r="W92" i="13"/>
  <c r="CJ92" i="13" s="1"/>
  <c r="V92" i="13"/>
  <c r="CI92" i="13" s="1"/>
  <c r="U92" i="13"/>
  <c r="CH92" i="13" s="1"/>
  <c r="T92" i="13"/>
  <c r="CG92" i="13" s="1"/>
  <c r="S92" i="13"/>
  <c r="CF92" i="13" s="1"/>
  <c r="R92" i="13"/>
  <c r="CE92" i="13" s="1"/>
  <c r="Q92" i="13"/>
  <c r="CD92" i="13" s="1"/>
  <c r="P92" i="13"/>
  <c r="CC92" i="13" s="1"/>
  <c r="O92" i="13"/>
  <c r="CB92" i="13" s="1"/>
  <c r="N92" i="13"/>
  <c r="CA92" i="13" s="1"/>
  <c r="AB91" i="13"/>
  <c r="CO91" i="13" s="1"/>
  <c r="AA91" i="13"/>
  <c r="CN91" i="13" s="1"/>
  <c r="Z91" i="13"/>
  <c r="CM91" i="13" s="1"/>
  <c r="Y91" i="13"/>
  <c r="CL91" i="13" s="1"/>
  <c r="X91" i="13"/>
  <c r="CK91" i="13" s="1"/>
  <c r="W91" i="13"/>
  <c r="CJ91" i="13" s="1"/>
  <c r="V91" i="13"/>
  <c r="CI91" i="13" s="1"/>
  <c r="U91" i="13"/>
  <c r="CH91" i="13" s="1"/>
  <c r="T91" i="13"/>
  <c r="CG91" i="13" s="1"/>
  <c r="S91" i="13"/>
  <c r="CF91" i="13" s="1"/>
  <c r="R91" i="13"/>
  <c r="CE91" i="13" s="1"/>
  <c r="Q91" i="13"/>
  <c r="CD91" i="13" s="1"/>
  <c r="P91" i="13"/>
  <c r="CC91" i="13" s="1"/>
  <c r="AB90" i="13"/>
  <c r="CO90" i="13" s="1"/>
  <c r="AA90" i="13"/>
  <c r="CN90" i="13" s="1"/>
  <c r="Z90" i="13"/>
  <c r="CM90" i="13" s="1"/>
  <c r="Y90" i="13"/>
  <c r="CL90" i="13" s="1"/>
  <c r="X90" i="13"/>
  <c r="CK90" i="13" s="1"/>
  <c r="W90" i="13"/>
  <c r="CJ90" i="13" s="1"/>
  <c r="V90" i="13"/>
  <c r="CI90" i="13" s="1"/>
  <c r="U90" i="13"/>
  <c r="CH90" i="13" s="1"/>
  <c r="T90" i="13"/>
  <c r="CG90" i="13" s="1"/>
  <c r="S90" i="13"/>
  <c r="CF90" i="13" s="1"/>
  <c r="R90" i="13"/>
  <c r="CE90" i="13" s="1"/>
  <c r="Q90" i="13"/>
  <c r="CD90" i="13" s="1"/>
  <c r="P90" i="13"/>
  <c r="CC90" i="13" s="1"/>
  <c r="AB89" i="13"/>
  <c r="CO89" i="13" s="1"/>
  <c r="AA89" i="13"/>
  <c r="CN89" i="13" s="1"/>
  <c r="Z89" i="13"/>
  <c r="CM89" i="13" s="1"/>
  <c r="Y89" i="13"/>
  <c r="CL89" i="13" s="1"/>
  <c r="X89" i="13"/>
  <c r="CK89" i="13" s="1"/>
  <c r="W89" i="13"/>
  <c r="CJ89" i="13" s="1"/>
  <c r="V89" i="13"/>
  <c r="CI89" i="13" s="1"/>
  <c r="U89" i="13"/>
  <c r="CH89" i="13" s="1"/>
  <c r="T89" i="13"/>
  <c r="CG89" i="13" s="1"/>
  <c r="S89" i="13"/>
  <c r="CF89" i="13" s="1"/>
  <c r="R89" i="13"/>
  <c r="CE89" i="13" s="1"/>
  <c r="Q89" i="13"/>
  <c r="CD89" i="13" s="1"/>
  <c r="P89" i="13"/>
  <c r="CC89" i="13" s="1"/>
  <c r="O89" i="13"/>
  <c r="CB89" i="13" s="1"/>
  <c r="N89" i="13"/>
  <c r="CA89" i="13" s="1"/>
  <c r="AB88" i="13"/>
  <c r="CO88" i="13" s="1"/>
  <c r="AA88" i="13"/>
  <c r="CN88" i="13" s="1"/>
  <c r="Z88" i="13"/>
  <c r="CM88" i="13" s="1"/>
  <c r="Y88" i="13"/>
  <c r="CL88" i="13" s="1"/>
  <c r="X88" i="13"/>
  <c r="CK88" i="13" s="1"/>
  <c r="W88" i="13"/>
  <c r="CJ88" i="13" s="1"/>
  <c r="V88" i="13"/>
  <c r="CI88" i="13" s="1"/>
  <c r="U88" i="13"/>
  <c r="CH88" i="13" s="1"/>
  <c r="T88" i="13"/>
  <c r="CG88" i="13" s="1"/>
  <c r="S88" i="13"/>
  <c r="CF88" i="13" s="1"/>
  <c r="R88" i="13"/>
  <c r="CE88" i="13" s="1"/>
  <c r="Q88" i="13"/>
  <c r="CD88" i="13" s="1"/>
  <c r="P88" i="13"/>
  <c r="CC88" i="13" s="1"/>
  <c r="AB87" i="13"/>
  <c r="CO87" i="13" s="1"/>
  <c r="AA87" i="13"/>
  <c r="CN87" i="13" s="1"/>
  <c r="Z87" i="13"/>
  <c r="CM87" i="13" s="1"/>
  <c r="Y87" i="13"/>
  <c r="CL87" i="13" s="1"/>
  <c r="X87" i="13"/>
  <c r="CK87" i="13" s="1"/>
  <c r="W87" i="13"/>
  <c r="CJ87" i="13" s="1"/>
  <c r="V87" i="13"/>
  <c r="CI87" i="13" s="1"/>
  <c r="U87" i="13"/>
  <c r="CH87" i="13" s="1"/>
  <c r="T87" i="13"/>
  <c r="CG87" i="13" s="1"/>
  <c r="S87" i="13"/>
  <c r="CF87" i="13" s="1"/>
  <c r="R87" i="13"/>
  <c r="CE87" i="13" s="1"/>
  <c r="Q87" i="13"/>
  <c r="CD87" i="13" s="1"/>
  <c r="P87" i="13"/>
  <c r="CC87" i="13" s="1"/>
  <c r="AB86" i="13"/>
  <c r="CO86" i="13" s="1"/>
  <c r="AA86" i="13"/>
  <c r="CN86" i="13" s="1"/>
  <c r="Z86" i="13"/>
  <c r="CM86" i="13" s="1"/>
  <c r="Y86" i="13"/>
  <c r="CL86" i="13" s="1"/>
  <c r="X86" i="13"/>
  <c r="CK86" i="13" s="1"/>
  <c r="W86" i="13"/>
  <c r="CJ86" i="13" s="1"/>
  <c r="V86" i="13"/>
  <c r="CI86" i="13" s="1"/>
  <c r="U86" i="13"/>
  <c r="CH86" i="13" s="1"/>
  <c r="T86" i="13"/>
  <c r="CG86" i="13" s="1"/>
  <c r="S86" i="13"/>
  <c r="CF86" i="13" s="1"/>
  <c r="R86" i="13"/>
  <c r="CE86" i="13" s="1"/>
  <c r="Q86" i="13"/>
  <c r="CD86" i="13" s="1"/>
  <c r="P86" i="13"/>
  <c r="CC86" i="13" s="1"/>
  <c r="O86" i="13"/>
  <c r="CB86" i="13" s="1"/>
  <c r="N86" i="13"/>
  <c r="CA86" i="13" s="1"/>
  <c r="M86" i="13"/>
  <c r="BZ86" i="13" s="1"/>
  <c r="L86" i="13"/>
  <c r="BY86" i="13" s="1"/>
  <c r="K86" i="13"/>
  <c r="BX86" i="13" s="1"/>
  <c r="J86" i="13"/>
  <c r="BW86" i="13" s="1"/>
  <c r="I86" i="13"/>
  <c r="BV86" i="13" s="1"/>
  <c r="AB85" i="13"/>
  <c r="CO85" i="13" s="1"/>
  <c r="AA85" i="13"/>
  <c r="CN85" i="13" s="1"/>
  <c r="Z85" i="13"/>
  <c r="CM85" i="13" s="1"/>
  <c r="Y85" i="13"/>
  <c r="CL85" i="13" s="1"/>
  <c r="X85" i="13"/>
  <c r="CK85" i="13" s="1"/>
  <c r="W85" i="13"/>
  <c r="CJ85" i="13" s="1"/>
  <c r="V85" i="13"/>
  <c r="CI85" i="13" s="1"/>
  <c r="U85" i="13"/>
  <c r="CH85" i="13" s="1"/>
  <c r="T85" i="13"/>
  <c r="CG85" i="13" s="1"/>
  <c r="S85" i="13"/>
  <c r="CF85" i="13" s="1"/>
  <c r="R85" i="13"/>
  <c r="CE85" i="13" s="1"/>
  <c r="Q85" i="13"/>
  <c r="CD85" i="13" s="1"/>
  <c r="P85" i="13"/>
  <c r="CC85" i="13" s="1"/>
  <c r="O85" i="13"/>
  <c r="CB85" i="13" s="1"/>
  <c r="N85" i="13"/>
  <c r="CA85" i="13" s="1"/>
  <c r="M85" i="13"/>
  <c r="BZ85" i="13" s="1"/>
  <c r="L85" i="13"/>
  <c r="BY85" i="13" s="1"/>
  <c r="K85" i="13"/>
  <c r="BX85" i="13" s="1"/>
  <c r="J85" i="13"/>
  <c r="BW85" i="13" s="1"/>
  <c r="I85" i="13"/>
  <c r="BV85" i="13" s="1"/>
  <c r="H85" i="13"/>
  <c r="BU85" i="13" s="1"/>
  <c r="AB84" i="13"/>
  <c r="CO84" i="13" s="1"/>
  <c r="AA84" i="13"/>
  <c r="CN84" i="13" s="1"/>
  <c r="Z84" i="13"/>
  <c r="CM84" i="13" s="1"/>
  <c r="Y84" i="13"/>
  <c r="CL84" i="13" s="1"/>
  <c r="X84" i="13"/>
  <c r="CK84" i="13" s="1"/>
  <c r="W84" i="13"/>
  <c r="CJ84" i="13" s="1"/>
  <c r="V84" i="13"/>
  <c r="CI84" i="13" s="1"/>
  <c r="U84" i="13"/>
  <c r="CH84" i="13" s="1"/>
  <c r="T84" i="13"/>
  <c r="CG84" i="13" s="1"/>
  <c r="S84" i="13"/>
  <c r="CF84" i="13" s="1"/>
  <c r="R84" i="13"/>
  <c r="CE84" i="13" s="1"/>
  <c r="Q84" i="13"/>
  <c r="CD84" i="13" s="1"/>
  <c r="P84" i="13"/>
  <c r="CC84" i="13" s="1"/>
  <c r="O84" i="13"/>
  <c r="CB84" i="13" s="1"/>
  <c r="N84" i="13"/>
  <c r="CA84" i="13" s="1"/>
  <c r="M84" i="13"/>
  <c r="BZ84" i="13" s="1"/>
  <c r="L84" i="13"/>
  <c r="BY84" i="13" s="1"/>
  <c r="K84" i="13"/>
  <c r="BX84" i="13" s="1"/>
  <c r="J84" i="13"/>
  <c r="BW84" i="13" s="1"/>
  <c r="AB83" i="13"/>
  <c r="CO83" i="13" s="1"/>
  <c r="AA83" i="13"/>
  <c r="CN83" i="13" s="1"/>
  <c r="Z83" i="13"/>
  <c r="CM83" i="13" s="1"/>
  <c r="Y83" i="13"/>
  <c r="CL83" i="13" s="1"/>
  <c r="X83" i="13"/>
  <c r="CK83" i="13" s="1"/>
  <c r="W83" i="13"/>
  <c r="CJ83" i="13" s="1"/>
  <c r="V83" i="13"/>
  <c r="CI83" i="13" s="1"/>
  <c r="U83" i="13"/>
  <c r="CH83" i="13" s="1"/>
  <c r="T83" i="13"/>
  <c r="CG83" i="13" s="1"/>
  <c r="S83" i="13"/>
  <c r="CF83" i="13" s="1"/>
  <c r="R83" i="13"/>
  <c r="CE83" i="13" s="1"/>
  <c r="Q83" i="13"/>
  <c r="CD83" i="13" s="1"/>
  <c r="P83" i="13"/>
  <c r="CC83" i="13" s="1"/>
  <c r="O83" i="13"/>
  <c r="CB83" i="13" s="1"/>
  <c r="N83" i="13"/>
  <c r="CA83" i="13" s="1"/>
  <c r="M83" i="13"/>
  <c r="BZ83" i="13" s="1"/>
  <c r="L83" i="13"/>
  <c r="BY83" i="13" s="1"/>
  <c r="K83" i="13"/>
  <c r="BX83" i="13" s="1"/>
  <c r="J83" i="13"/>
  <c r="BW83" i="13" s="1"/>
  <c r="I83" i="13"/>
  <c r="BV83" i="13" s="1"/>
  <c r="AB82" i="13"/>
  <c r="CO82" i="13" s="1"/>
  <c r="AA82" i="13"/>
  <c r="CN82" i="13" s="1"/>
  <c r="Z82" i="13"/>
  <c r="CM82" i="13" s="1"/>
  <c r="Y82" i="13"/>
  <c r="CL82" i="13" s="1"/>
  <c r="X82" i="13"/>
  <c r="CK82" i="13" s="1"/>
  <c r="W82" i="13"/>
  <c r="CJ82" i="13" s="1"/>
  <c r="V82" i="13"/>
  <c r="CI82" i="13" s="1"/>
  <c r="U82" i="13"/>
  <c r="CH82" i="13" s="1"/>
  <c r="T82" i="13"/>
  <c r="CG82" i="13" s="1"/>
  <c r="S82" i="13"/>
  <c r="CF82" i="13" s="1"/>
  <c r="R82" i="13"/>
  <c r="CE82" i="13" s="1"/>
  <c r="Q82" i="13"/>
  <c r="CD82" i="13" s="1"/>
  <c r="P82" i="13"/>
  <c r="CC82" i="13" s="1"/>
  <c r="O82" i="13"/>
  <c r="CB82" i="13" s="1"/>
  <c r="N82" i="13"/>
  <c r="CA82" i="13" s="1"/>
  <c r="M82" i="13"/>
  <c r="BZ82" i="13" s="1"/>
  <c r="L82" i="13"/>
  <c r="BY82" i="13" s="1"/>
  <c r="K82" i="13"/>
  <c r="BX82" i="13" s="1"/>
  <c r="J82" i="13"/>
  <c r="BW82" i="13" s="1"/>
  <c r="I82" i="13"/>
  <c r="BV82" i="13" s="1"/>
  <c r="AB81" i="13"/>
  <c r="CO81" i="13" s="1"/>
  <c r="AA81" i="13"/>
  <c r="CN81" i="13" s="1"/>
  <c r="Z81" i="13"/>
  <c r="CM81" i="13" s="1"/>
  <c r="Y81" i="13"/>
  <c r="CL81" i="13" s="1"/>
  <c r="X81" i="13"/>
  <c r="CK81" i="13" s="1"/>
  <c r="W81" i="13"/>
  <c r="CJ81" i="13" s="1"/>
  <c r="V81" i="13"/>
  <c r="CI81" i="13" s="1"/>
  <c r="U81" i="13"/>
  <c r="CH81" i="13" s="1"/>
  <c r="T81" i="13"/>
  <c r="CG81" i="13" s="1"/>
  <c r="S81" i="13"/>
  <c r="CF81" i="13" s="1"/>
  <c r="R81" i="13"/>
  <c r="CE81" i="13" s="1"/>
  <c r="Q81" i="13"/>
  <c r="CD81" i="13" s="1"/>
  <c r="P81" i="13"/>
  <c r="CC81" i="13" s="1"/>
  <c r="O81" i="13"/>
  <c r="CB81" i="13" s="1"/>
  <c r="N81" i="13"/>
  <c r="CA81" i="13" s="1"/>
  <c r="M81" i="13"/>
  <c r="BZ81" i="13" s="1"/>
  <c r="L81" i="13"/>
  <c r="BY81" i="13" s="1"/>
  <c r="K81" i="13"/>
  <c r="BX81" i="13" s="1"/>
  <c r="J81" i="13"/>
  <c r="BW81" i="13" s="1"/>
  <c r="I81" i="13"/>
  <c r="BV81" i="13" s="1"/>
  <c r="AB80" i="13"/>
  <c r="CO80" i="13" s="1"/>
  <c r="AA80" i="13"/>
  <c r="CN80" i="13" s="1"/>
  <c r="Z80" i="13"/>
  <c r="CM80" i="13" s="1"/>
  <c r="Y80" i="13"/>
  <c r="CL80" i="13" s="1"/>
  <c r="X80" i="13"/>
  <c r="CK80" i="13" s="1"/>
  <c r="W80" i="13"/>
  <c r="CJ80" i="13" s="1"/>
  <c r="V80" i="13"/>
  <c r="CI80" i="13" s="1"/>
  <c r="U80" i="13"/>
  <c r="CH80" i="13" s="1"/>
  <c r="T80" i="13"/>
  <c r="CG80" i="13" s="1"/>
  <c r="S80" i="13"/>
  <c r="CF80" i="13" s="1"/>
  <c r="R80" i="13"/>
  <c r="CE80" i="13" s="1"/>
  <c r="Q80" i="13"/>
  <c r="CD80" i="13" s="1"/>
  <c r="P80" i="13"/>
  <c r="CC80" i="13" s="1"/>
  <c r="O80" i="13"/>
  <c r="CB80" i="13" s="1"/>
  <c r="N80" i="13"/>
  <c r="CA80" i="13" s="1"/>
  <c r="M80" i="13"/>
  <c r="BZ80" i="13" s="1"/>
  <c r="L80" i="13"/>
  <c r="BY80" i="13" s="1"/>
  <c r="K80" i="13"/>
  <c r="BX80" i="13" s="1"/>
  <c r="J80" i="13"/>
  <c r="BW80" i="13" s="1"/>
  <c r="I80" i="13"/>
  <c r="BV80" i="13" s="1"/>
  <c r="AB79" i="13"/>
  <c r="CO79" i="13" s="1"/>
  <c r="AA79" i="13"/>
  <c r="CN79" i="13" s="1"/>
  <c r="Z79" i="13"/>
  <c r="CM79" i="13" s="1"/>
  <c r="Y79" i="13"/>
  <c r="CL79" i="13" s="1"/>
  <c r="X79" i="13"/>
  <c r="CK79" i="13" s="1"/>
  <c r="W79" i="13"/>
  <c r="CJ79" i="13" s="1"/>
  <c r="V79" i="13"/>
  <c r="CI79" i="13" s="1"/>
  <c r="U79" i="13"/>
  <c r="CH79" i="13" s="1"/>
  <c r="T79" i="13"/>
  <c r="CG79" i="13" s="1"/>
  <c r="S79" i="13"/>
  <c r="CF79" i="13" s="1"/>
  <c r="R79" i="13"/>
  <c r="CE79" i="13" s="1"/>
  <c r="Q79" i="13"/>
  <c r="CD79" i="13" s="1"/>
  <c r="P79" i="13"/>
  <c r="CC79" i="13" s="1"/>
  <c r="O79" i="13"/>
  <c r="CB79" i="13" s="1"/>
  <c r="N79" i="13"/>
  <c r="CA79" i="13" s="1"/>
  <c r="M79" i="13"/>
  <c r="BZ79" i="13" s="1"/>
  <c r="L79" i="13"/>
  <c r="BY79" i="13" s="1"/>
  <c r="K79" i="13"/>
  <c r="BX79" i="13" s="1"/>
  <c r="J79" i="13"/>
  <c r="BW79" i="13" s="1"/>
  <c r="I79" i="13"/>
  <c r="BV79" i="13" s="1"/>
  <c r="AB78" i="13"/>
  <c r="CO78" i="13" s="1"/>
  <c r="AA78" i="13"/>
  <c r="CN78" i="13" s="1"/>
  <c r="Z78" i="13"/>
  <c r="CM78" i="13" s="1"/>
  <c r="Y78" i="13"/>
  <c r="CL78" i="13" s="1"/>
  <c r="X78" i="13"/>
  <c r="CK78" i="13" s="1"/>
  <c r="W78" i="13"/>
  <c r="CJ78" i="13" s="1"/>
  <c r="V78" i="13"/>
  <c r="CI78" i="13" s="1"/>
  <c r="U78" i="13"/>
  <c r="CH78" i="13" s="1"/>
  <c r="T78" i="13"/>
  <c r="CG78" i="13" s="1"/>
  <c r="S78" i="13"/>
  <c r="CF78" i="13" s="1"/>
  <c r="R78" i="13"/>
  <c r="CE78" i="13" s="1"/>
  <c r="Q78" i="13"/>
  <c r="CD78" i="13" s="1"/>
  <c r="P78" i="13"/>
  <c r="CC78" i="13" s="1"/>
  <c r="O78" i="13"/>
  <c r="CB78" i="13" s="1"/>
  <c r="N78" i="13"/>
  <c r="CA78" i="13" s="1"/>
  <c r="M78" i="13"/>
  <c r="BZ78" i="13" s="1"/>
  <c r="L78" i="13"/>
  <c r="BY78" i="13" s="1"/>
  <c r="K78" i="13"/>
  <c r="BX78" i="13" s="1"/>
  <c r="J78" i="13"/>
  <c r="BW78" i="13" s="1"/>
  <c r="I78" i="13"/>
  <c r="BV78" i="13" s="1"/>
  <c r="AB77" i="13"/>
  <c r="CO77" i="13" s="1"/>
  <c r="AA77" i="13"/>
  <c r="CN77" i="13" s="1"/>
  <c r="Z77" i="13"/>
  <c r="CM77" i="13" s="1"/>
  <c r="Y77" i="13"/>
  <c r="CL77" i="13" s="1"/>
  <c r="X77" i="13"/>
  <c r="CK77" i="13" s="1"/>
  <c r="W77" i="13"/>
  <c r="CJ77" i="13" s="1"/>
  <c r="V77" i="13"/>
  <c r="CI77" i="13" s="1"/>
  <c r="U77" i="13"/>
  <c r="CH77" i="13" s="1"/>
  <c r="T77" i="13"/>
  <c r="CG77" i="13" s="1"/>
  <c r="S77" i="13"/>
  <c r="CF77" i="13" s="1"/>
  <c r="R77" i="13"/>
  <c r="CE77" i="13" s="1"/>
  <c r="Q77" i="13"/>
  <c r="CD77" i="13" s="1"/>
  <c r="P77" i="13"/>
  <c r="CC77" i="13" s="1"/>
  <c r="O77" i="13"/>
  <c r="CB77" i="13" s="1"/>
  <c r="N77" i="13"/>
  <c r="CA77" i="13" s="1"/>
  <c r="M77" i="13"/>
  <c r="BZ77" i="13" s="1"/>
  <c r="L77" i="13"/>
  <c r="BY77" i="13" s="1"/>
  <c r="K77" i="13"/>
  <c r="BX77" i="13" s="1"/>
  <c r="J77" i="13"/>
  <c r="BW77" i="13" s="1"/>
  <c r="I77" i="13"/>
  <c r="BV77" i="13" s="1"/>
  <c r="H77" i="13"/>
  <c r="BU77" i="13" s="1"/>
  <c r="G77" i="13"/>
  <c r="BT77" i="13" s="1"/>
  <c r="F77" i="13"/>
  <c r="BS77" i="13" s="1"/>
  <c r="E77" i="13"/>
  <c r="AB76" i="13"/>
  <c r="CO76" i="13" s="1"/>
  <c r="AA76" i="13"/>
  <c r="CN76" i="13" s="1"/>
  <c r="Z76" i="13"/>
  <c r="CM76" i="13" s="1"/>
  <c r="Y76" i="13"/>
  <c r="CL76" i="13" s="1"/>
  <c r="X76" i="13"/>
  <c r="CK76" i="13" s="1"/>
  <c r="W76" i="13"/>
  <c r="CJ76" i="13" s="1"/>
  <c r="V76" i="13"/>
  <c r="CI76" i="13" s="1"/>
  <c r="U76" i="13"/>
  <c r="CH76" i="13" s="1"/>
  <c r="T76" i="13"/>
  <c r="CG76" i="13" s="1"/>
  <c r="S76" i="13"/>
  <c r="CF76" i="13" s="1"/>
  <c r="R76" i="13"/>
  <c r="CE76" i="13" s="1"/>
  <c r="Q76" i="13"/>
  <c r="CD76" i="13" s="1"/>
  <c r="P76" i="13"/>
  <c r="CC76" i="13" s="1"/>
  <c r="O76" i="13"/>
  <c r="CB76" i="13" s="1"/>
  <c r="N76" i="13"/>
  <c r="CA76" i="13" s="1"/>
  <c r="M76" i="13"/>
  <c r="BZ76" i="13" s="1"/>
  <c r="L76" i="13"/>
  <c r="BY76" i="13" s="1"/>
  <c r="K76" i="13"/>
  <c r="BX76" i="13" s="1"/>
  <c r="J76" i="13"/>
  <c r="BW76" i="13" s="1"/>
  <c r="AB75" i="13"/>
  <c r="CO75" i="13" s="1"/>
  <c r="AA75" i="13"/>
  <c r="CN75" i="13" s="1"/>
  <c r="Z75" i="13"/>
  <c r="CM75" i="13" s="1"/>
  <c r="Y75" i="13"/>
  <c r="CL75" i="13" s="1"/>
  <c r="X75" i="13"/>
  <c r="CK75" i="13" s="1"/>
  <c r="W75" i="13"/>
  <c r="CJ75" i="13" s="1"/>
  <c r="V75" i="13"/>
  <c r="CI75" i="13" s="1"/>
  <c r="U75" i="13"/>
  <c r="CH75" i="13" s="1"/>
  <c r="T75" i="13"/>
  <c r="CG75" i="13" s="1"/>
  <c r="S75" i="13"/>
  <c r="CF75" i="13" s="1"/>
  <c r="R75" i="13"/>
  <c r="CE75" i="13" s="1"/>
  <c r="Q75" i="13"/>
  <c r="CD75" i="13" s="1"/>
  <c r="P75" i="13"/>
  <c r="CC75" i="13" s="1"/>
  <c r="O75" i="13"/>
  <c r="CB75" i="13" s="1"/>
  <c r="N75" i="13"/>
  <c r="CA75" i="13" s="1"/>
  <c r="M75" i="13"/>
  <c r="BZ75" i="13" s="1"/>
  <c r="L75" i="13"/>
  <c r="BY75" i="13" s="1"/>
  <c r="K75" i="13"/>
  <c r="BX75" i="13" s="1"/>
  <c r="J75" i="13"/>
  <c r="BW75" i="13" s="1"/>
  <c r="I75" i="13"/>
  <c r="BV75" i="13" s="1"/>
  <c r="AB74" i="13"/>
  <c r="CO74" i="13" s="1"/>
  <c r="AA74" i="13"/>
  <c r="CN74" i="13" s="1"/>
  <c r="Z74" i="13"/>
  <c r="CM74" i="13" s="1"/>
  <c r="Y74" i="13"/>
  <c r="CL74" i="13" s="1"/>
  <c r="X74" i="13"/>
  <c r="CK74" i="13" s="1"/>
  <c r="W74" i="13"/>
  <c r="CJ74" i="13" s="1"/>
  <c r="V74" i="13"/>
  <c r="CI74" i="13" s="1"/>
  <c r="U74" i="13"/>
  <c r="CH74" i="13" s="1"/>
  <c r="T74" i="13"/>
  <c r="CG74" i="13" s="1"/>
  <c r="S74" i="13"/>
  <c r="CF74" i="13" s="1"/>
  <c r="R74" i="13"/>
  <c r="CE74" i="13" s="1"/>
  <c r="Q74" i="13"/>
  <c r="CD74" i="13" s="1"/>
  <c r="P74" i="13"/>
  <c r="CC74" i="13" s="1"/>
  <c r="O74" i="13"/>
  <c r="CB74" i="13" s="1"/>
  <c r="N74" i="13"/>
  <c r="CA74" i="13" s="1"/>
  <c r="M74" i="13"/>
  <c r="BZ74" i="13" s="1"/>
  <c r="L74" i="13"/>
  <c r="BY74" i="13" s="1"/>
  <c r="K74" i="13"/>
  <c r="BX74" i="13" s="1"/>
  <c r="J74" i="13"/>
  <c r="BW74" i="13" s="1"/>
  <c r="I74" i="13"/>
  <c r="BV74" i="13" s="1"/>
  <c r="AB73" i="13"/>
  <c r="CO73" i="13" s="1"/>
  <c r="AA73" i="13"/>
  <c r="CN73" i="13" s="1"/>
  <c r="Z73" i="13"/>
  <c r="CM73" i="13" s="1"/>
  <c r="Y73" i="13"/>
  <c r="CL73" i="13" s="1"/>
  <c r="X73" i="13"/>
  <c r="CK73" i="13" s="1"/>
  <c r="W73" i="13"/>
  <c r="CJ73" i="13" s="1"/>
  <c r="V73" i="13"/>
  <c r="CI73" i="13" s="1"/>
  <c r="U73" i="13"/>
  <c r="CH73" i="13" s="1"/>
  <c r="T73" i="13"/>
  <c r="CG73" i="13" s="1"/>
  <c r="S73" i="13"/>
  <c r="CF73" i="13" s="1"/>
  <c r="R73" i="13"/>
  <c r="CE73" i="13" s="1"/>
  <c r="Q73" i="13"/>
  <c r="CD73" i="13" s="1"/>
  <c r="P73" i="13"/>
  <c r="CC73" i="13" s="1"/>
  <c r="O73" i="13"/>
  <c r="CB73" i="13" s="1"/>
  <c r="N73" i="13"/>
  <c r="CA73" i="13" s="1"/>
  <c r="M73" i="13"/>
  <c r="BZ73" i="13" s="1"/>
  <c r="L73" i="13"/>
  <c r="BY73" i="13" s="1"/>
  <c r="K73" i="13"/>
  <c r="BX73" i="13" s="1"/>
  <c r="J73" i="13"/>
  <c r="BW73" i="13" s="1"/>
  <c r="AB72" i="13"/>
  <c r="CO72" i="13" s="1"/>
  <c r="AA72" i="13"/>
  <c r="CN72" i="13" s="1"/>
  <c r="Z72" i="13"/>
  <c r="CM72" i="13" s="1"/>
  <c r="Y72" i="13"/>
  <c r="CL72" i="13" s="1"/>
  <c r="X72" i="13"/>
  <c r="CK72" i="13" s="1"/>
  <c r="W72" i="13"/>
  <c r="CJ72" i="13" s="1"/>
  <c r="V72" i="13"/>
  <c r="CI72" i="13" s="1"/>
  <c r="U72" i="13"/>
  <c r="CH72" i="13" s="1"/>
  <c r="T72" i="13"/>
  <c r="CG72" i="13" s="1"/>
  <c r="S72" i="13"/>
  <c r="CF72" i="13" s="1"/>
  <c r="R72" i="13"/>
  <c r="CE72" i="13" s="1"/>
  <c r="Q72" i="13"/>
  <c r="CD72" i="13" s="1"/>
  <c r="P72" i="13"/>
  <c r="CC72" i="13" s="1"/>
  <c r="O72" i="13"/>
  <c r="CB72" i="13" s="1"/>
  <c r="N72" i="13"/>
  <c r="CA72" i="13" s="1"/>
  <c r="M72" i="13"/>
  <c r="BZ72" i="13" s="1"/>
  <c r="L72" i="13"/>
  <c r="BY72" i="13" s="1"/>
  <c r="K72" i="13"/>
  <c r="BX72" i="13" s="1"/>
  <c r="J72" i="13"/>
  <c r="BW72" i="13" s="1"/>
  <c r="I72" i="13"/>
  <c r="BV72" i="13" s="1"/>
  <c r="AB71" i="13"/>
  <c r="CO71" i="13" s="1"/>
  <c r="AA71" i="13"/>
  <c r="CN71" i="13" s="1"/>
  <c r="Z71" i="13"/>
  <c r="CM71" i="13" s="1"/>
  <c r="Y71" i="13"/>
  <c r="CL71" i="13" s="1"/>
  <c r="X71" i="13"/>
  <c r="CK71" i="13" s="1"/>
  <c r="W71" i="13"/>
  <c r="CJ71" i="13" s="1"/>
  <c r="V71" i="13"/>
  <c r="CI71" i="13" s="1"/>
  <c r="U71" i="13"/>
  <c r="CH71" i="13" s="1"/>
  <c r="T71" i="13"/>
  <c r="CG71" i="13" s="1"/>
  <c r="S71" i="13"/>
  <c r="CF71" i="13" s="1"/>
  <c r="R71" i="13"/>
  <c r="CE71" i="13" s="1"/>
  <c r="Q71" i="13"/>
  <c r="CD71" i="13" s="1"/>
  <c r="P71" i="13"/>
  <c r="CC71" i="13" s="1"/>
  <c r="O71" i="13"/>
  <c r="CB71" i="13" s="1"/>
  <c r="N71" i="13"/>
  <c r="CA71" i="13" s="1"/>
  <c r="M71" i="13"/>
  <c r="BZ71" i="13" s="1"/>
  <c r="L71" i="13"/>
  <c r="BY71" i="13" s="1"/>
  <c r="K71" i="13"/>
  <c r="BX71" i="13" s="1"/>
  <c r="J71" i="13"/>
  <c r="BW71" i="13" s="1"/>
  <c r="I71" i="13"/>
  <c r="BV71" i="13" s="1"/>
  <c r="AB70" i="13"/>
  <c r="CO70" i="13" s="1"/>
  <c r="AA70" i="13"/>
  <c r="CN70" i="13" s="1"/>
  <c r="Z70" i="13"/>
  <c r="CM70" i="13" s="1"/>
  <c r="Y70" i="13"/>
  <c r="CL70" i="13" s="1"/>
  <c r="X70" i="13"/>
  <c r="CK70" i="13" s="1"/>
  <c r="W70" i="13"/>
  <c r="CJ70" i="13" s="1"/>
  <c r="V70" i="13"/>
  <c r="CI70" i="13" s="1"/>
  <c r="U70" i="13"/>
  <c r="CH70" i="13" s="1"/>
  <c r="T70" i="13"/>
  <c r="CG70" i="13" s="1"/>
  <c r="S70" i="13"/>
  <c r="CF70" i="13" s="1"/>
  <c r="R70" i="13"/>
  <c r="CE70" i="13" s="1"/>
  <c r="Q70" i="13"/>
  <c r="CD70" i="13" s="1"/>
  <c r="P70" i="13"/>
  <c r="CC70" i="13" s="1"/>
  <c r="O70" i="13"/>
  <c r="CB70" i="13" s="1"/>
  <c r="N70" i="13"/>
  <c r="CA70" i="13" s="1"/>
  <c r="M70" i="13"/>
  <c r="BZ70" i="13" s="1"/>
  <c r="L70" i="13"/>
  <c r="BY70" i="13" s="1"/>
  <c r="K70" i="13"/>
  <c r="BX70" i="13" s="1"/>
  <c r="J70" i="13"/>
  <c r="BW70" i="13" s="1"/>
  <c r="I70" i="13"/>
  <c r="BV70" i="13" s="1"/>
  <c r="AB69" i="13"/>
  <c r="CO69" i="13" s="1"/>
  <c r="AA69" i="13"/>
  <c r="CN69" i="13" s="1"/>
  <c r="Z69" i="13"/>
  <c r="CM69" i="13" s="1"/>
  <c r="Y69" i="13"/>
  <c r="CL69" i="13" s="1"/>
  <c r="X69" i="13"/>
  <c r="CK69" i="13" s="1"/>
  <c r="W69" i="13"/>
  <c r="CJ69" i="13" s="1"/>
  <c r="V69" i="13"/>
  <c r="CI69" i="13" s="1"/>
  <c r="U69" i="13"/>
  <c r="CH69" i="13" s="1"/>
  <c r="T69" i="13"/>
  <c r="CG69" i="13" s="1"/>
  <c r="S69" i="13"/>
  <c r="CF69" i="13" s="1"/>
  <c r="R69" i="13"/>
  <c r="CE69" i="13" s="1"/>
  <c r="Q69" i="13"/>
  <c r="CD69" i="13" s="1"/>
  <c r="P69" i="13"/>
  <c r="CC69" i="13" s="1"/>
  <c r="O69" i="13"/>
  <c r="CB69" i="13" s="1"/>
  <c r="N69" i="13"/>
  <c r="CA69" i="13" s="1"/>
  <c r="M69" i="13"/>
  <c r="BZ69" i="13" s="1"/>
  <c r="L69" i="13"/>
  <c r="BY69" i="13" s="1"/>
  <c r="K69" i="13"/>
  <c r="BX69" i="13" s="1"/>
  <c r="J69" i="13"/>
  <c r="BW69" i="13" s="1"/>
  <c r="I69" i="13"/>
  <c r="BV69" i="13" s="1"/>
  <c r="AB68" i="13"/>
  <c r="CO68" i="13" s="1"/>
  <c r="AA68" i="13"/>
  <c r="CN68" i="13" s="1"/>
  <c r="Z68" i="13"/>
  <c r="CM68" i="13" s="1"/>
  <c r="Y68" i="13"/>
  <c r="CL68" i="13" s="1"/>
  <c r="X68" i="13"/>
  <c r="CK68" i="13" s="1"/>
  <c r="W68" i="13"/>
  <c r="CJ68" i="13" s="1"/>
  <c r="V68" i="13"/>
  <c r="CI68" i="13" s="1"/>
  <c r="U68" i="13"/>
  <c r="CH68" i="13" s="1"/>
  <c r="T68" i="13"/>
  <c r="CG68" i="13" s="1"/>
  <c r="S68" i="13"/>
  <c r="CF68" i="13" s="1"/>
  <c r="R68" i="13"/>
  <c r="CE68" i="13" s="1"/>
  <c r="Q68" i="13"/>
  <c r="CD68" i="13" s="1"/>
  <c r="P68" i="13"/>
  <c r="CC68" i="13" s="1"/>
  <c r="O68" i="13"/>
  <c r="CB68" i="13" s="1"/>
  <c r="N68" i="13"/>
  <c r="CA68" i="13" s="1"/>
  <c r="M68" i="13"/>
  <c r="BZ68" i="13" s="1"/>
  <c r="L68" i="13"/>
  <c r="BY68" i="13" s="1"/>
  <c r="K68" i="13"/>
  <c r="BX68" i="13" s="1"/>
  <c r="J68" i="13"/>
  <c r="BW68" i="13" s="1"/>
  <c r="I68" i="13"/>
  <c r="BV68" i="13" s="1"/>
  <c r="AB67" i="13"/>
  <c r="CO67" i="13" s="1"/>
  <c r="AA67" i="13"/>
  <c r="CN67" i="13" s="1"/>
  <c r="Z67" i="13"/>
  <c r="CM67" i="13" s="1"/>
  <c r="Y67" i="13"/>
  <c r="CL67" i="13" s="1"/>
  <c r="X67" i="13"/>
  <c r="CK67" i="13" s="1"/>
  <c r="W67" i="13"/>
  <c r="CJ67" i="13" s="1"/>
  <c r="V67" i="13"/>
  <c r="CI67" i="13" s="1"/>
  <c r="U67" i="13"/>
  <c r="CH67" i="13" s="1"/>
  <c r="T67" i="13"/>
  <c r="CG67" i="13" s="1"/>
  <c r="S67" i="13"/>
  <c r="CF67" i="13" s="1"/>
  <c r="R67" i="13"/>
  <c r="CE67" i="13" s="1"/>
  <c r="Q67" i="13"/>
  <c r="CD67" i="13" s="1"/>
  <c r="P67" i="13"/>
  <c r="CC67" i="13" s="1"/>
  <c r="O67" i="13"/>
  <c r="CB67" i="13" s="1"/>
  <c r="N67" i="13"/>
  <c r="CA67" i="13" s="1"/>
  <c r="M67" i="13"/>
  <c r="BZ67" i="13" s="1"/>
  <c r="L67" i="13"/>
  <c r="BY67" i="13" s="1"/>
  <c r="K67" i="13"/>
  <c r="BX67" i="13" s="1"/>
  <c r="J67" i="13"/>
  <c r="BW67" i="13" s="1"/>
  <c r="I67" i="13"/>
  <c r="BV67" i="13" s="1"/>
  <c r="AB66" i="13"/>
  <c r="CO66" i="13" s="1"/>
  <c r="AA66" i="13"/>
  <c r="CN66" i="13" s="1"/>
  <c r="Z66" i="13"/>
  <c r="CM66" i="13" s="1"/>
  <c r="Y66" i="13"/>
  <c r="CL66" i="13" s="1"/>
  <c r="X66" i="13"/>
  <c r="CK66" i="13" s="1"/>
  <c r="W66" i="13"/>
  <c r="CJ66" i="13" s="1"/>
  <c r="V66" i="13"/>
  <c r="CI66" i="13" s="1"/>
  <c r="U66" i="13"/>
  <c r="CH66" i="13" s="1"/>
  <c r="T66" i="13"/>
  <c r="CG66" i="13" s="1"/>
  <c r="S66" i="13"/>
  <c r="CF66" i="13" s="1"/>
  <c r="R66" i="13"/>
  <c r="CE66" i="13" s="1"/>
  <c r="Q66" i="13"/>
  <c r="CD66" i="13" s="1"/>
  <c r="P66" i="13"/>
  <c r="CC66" i="13" s="1"/>
  <c r="O66" i="13"/>
  <c r="CB66" i="13" s="1"/>
  <c r="N66" i="13"/>
  <c r="CA66" i="13" s="1"/>
  <c r="M66" i="13"/>
  <c r="BZ66" i="13" s="1"/>
  <c r="L66" i="13"/>
  <c r="BY66" i="13" s="1"/>
  <c r="K66" i="13"/>
  <c r="BX66" i="13" s="1"/>
  <c r="AB65" i="13"/>
  <c r="CO65" i="13" s="1"/>
  <c r="AA65" i="13"/>
  <c r="CN65" i="13" s="1"/>
  <c r="Z65" i="13"/>
  <c r="CM65" i="13" s="1"/>
  <c r="Y65" i="13"/>
  <c r="CL65" i="13" s="1"/>
  <c r="X65" i="13"/>
  <c r="CK65" i="13" s="1"/>
  <c r="W65" i="13"/>
  <c r="CJ65" i="13" s="1"/>
  <c r="V65" i="13"/>
  <c r="CI65" i="13" s="1"/>
  <c r="U65" i="13"/>
  <c r="CH65" i="13" s="1"/>
  <c r="T65" i="13"/>
  <c r="CG65" i="13" s="1"/>
  <c r="S65" i="13"/>
  <c r="CF65" i="13" s="1"/>
  <c r="R65" i="13"/>
  <c r="CE65" i="13" s="1"/>
  <c r="Q65" i="13"/>
  <c r="CD65" i="13" s="1"/>
  <c r="P65" i="13"/>
  <c r="CC65" i="13" s="1"/>
  <c r="O65" i="13"/>
  <c r="CB65" i="13" s="1"/>
  <c r="N65" i="13"/>
  <c r="CA65" i="13" s="1"/>
  <c r="M65" i="13"/>
  <c r="BZ65" i="13" s="1"/>
  <c r="L65" i="13"/>
  <c r="BY65" i="13" s="1"/>
  <c r="K65" i="13"/>
  <c r="BX65" i="13" s="1"/>
  <c r="J65" i="13"/>
  <c r="BW65" i="13" s="1"/>
  <c r="AB64" i="13"/>
  <c r="CO64" i="13" s="1"/>
  <c r="AA64" i="13"/>
  <c r="CN64" i="13" s="1"/>
  <c r="Z64" i="13"/>
  <c r="CM64" i="13" s="1"/>
  <c r="Y64" i="13"/>
  <c r="CL64" i="13" s="1"/>
  <c r="X64" i="13"/>
  <c r="CK64" i="13" s="1"/>
  <c r="W64" i="13"/>
  <c r="CJ64" i="13" s="1"/>
  <c r="V64" i="13"/>
  <c r="CI64" i="13" s="1"/>
  <c r="U64" i="13"/>
  <c r="CH64" i="13" s="1"/>
  <c r="T64" i="13"/>
  <c r="CG64" i="13" s="1"/>
  <c r="AB63" i="13"/>
  <c r="CO63" i="13" s="1"/>
  <c r="AA63" i="13"/>
  <c r="CN63" i="13" s="1"/>
  <c r="Z63" i="13"/>
  <c r="CM63" i="13" s="1"/>
  <c r="Y63" i="13"/>
  <c r="CL63" i="13" s="1"/>
  <c r="X63" i="13"/>
  <c r="CK63" i="13" s="1"/>
  <c r="W63" i="13"/>
  <c r="CJ63" i="13" s="1"/>
  <c r="V63" i="13"/>
  <c r="CI63" i="13" s="1"/>
  <c r="U63" i="13"/>
  <c r="CH63" i="13" s="1"/>
  <c r="T63" i="13"/>
  <c r="CG63" i="13" s="1"/>
  <c r="S63" i="13"/>
  <c r="CF63" i="13" s="1"/>
  <c r="R63" i="13"/>
  <c r="CE63" i="13" s="1"/>
  <c r="Q63" i="13"/>
  <c r="CD63" i="13" s="1"/>
  <c r="P63" i="13"/>
  <c r="CC63" i="13" s="1"/>
  <c r="O63" i="13"/>
  <c r="CB63" i="13" s="1"/>
  <c r="N63" i="13"/>
  <c r="CA63" i="13" s="1"/>
  <c r="M63" i="13"/>
  <c r="BZ63" i="13" s="1"/>
  <c r="L63" i="13"/>
  <c r="BY63" i="13" s="1"/>
  <c r="K63" i="13"/>
  <c r="BX63" i="13" s="1"/>
  <c r="J63" i="13"/>
  <c r="BW63" i="13" s="1"/>
  <c r="AB62" i="13"/>
  <c r="CO62" i="13" s="1"/>
  <c r="AA62" i="13"/>
  <c r="CN62" i="13" s="1"/>
  <c r="Z62" i="13"/>
  <c r="CM62" i="13" s="1"/>
  <c r="Y62" i="13"/>
  <c r="CL62" i="13" s="1"/>
  <c r="X62" i="13"/>
  <c r="CK62" i="13" s="1"/>
  <c r="W62" i="13"/>
  <c r="CJ62" i="13" s="1"/>
  <c r="V62" i="13"/>
  <c r="CI62" i="13" s="1"/>
  <c r="U62" i="13"/>
  <c r="CH62" i="13" s="1"/>
  <c r="T62" i="13"/>
  <c r="CG62" i="13" s="1"/>
  <c r="S62" i="13"/>
  <c r="CF62" i="13" s="1"/>
  <c r="R62" i="13"/>
  <c r="CE62" i="13" s="1"/>
  <c r="Q62" i="13"/>
  <c r="CD62" i="13" s="1"/>
  <c r="P62" i="13"/>
  <c r="CC62" i="13" s="1"/>
  <c r="O62" i="13"/>
  <c r="CB62" i="13" s="1"/>
  <c r="N62" i="13"/>
  <c r="CA62" i="13" s="1"/>
  <c r="M62" i="13"/>
  <c r="BZ62" i="13" s="1"/>
  <c r="L62" i="13"/>
  <c r="BY62" i="13" s="1"/>
  <c r="K62" i="13"/>
  <c r="BX62" i="13" s="1"/>
  <c r="J62" i="13"/>
  <c r="BW62" i="13" s="1"/>
  <c r="I62" i="13"/>
  <c r="BV62" i="13" s="1"/>
  <c r="AB61" i="13"/>
  <c r="CO61" i="13" s="1"/>
  <c r="AA61" i="13"/>
  <c r="CN61" i="13" s="1"/>
  <c r="Z61" i="13"/>
  <c r="CM61" i="13" s="1"/>
  <c r="Y61" i="13"/>
  <c r="CL61" i="13" s="1"/>
  <c r="X61" i="13"/>
  <c r="CK61" i="13" s="1"/>
  <c r="W61" i="13"/>
  <c r="CJ61" i="13" s="1"/>
  <c r="V61" i="13"/>
  <c r="CI61" i="13" s="1"/>
  <c r="U61" i="13"/>
  <c r="CH61" i="13" s="1"/>
  <c r="T61" i="13"/>
  <c r="CG61" i="13" s="1"/>
  <c r="S61" i="13"/>
  <c r="CF61" i="13" s="1"/>
  <c r="R61" i="13"/>
  <c r="CE61" i="13" s="1"/>
  <c r="Q61" i="13"/>
  <c r="CD61" i="13" s="1"/>
  <c r="P61" i="13"/>
  <c r="CC61" i="13" s="1"/>
  <c r="O61" i="13"/>
  <c r="CB61" i="13" s="1"/>
  <c r="N61" i="13"/>
  <c r="CA61" i="13" s="1"/>
  <c r="M61" i="13"/>
  <c r="BZ61" i="13" s="1"/>
  <c r="L61" i="13"/>
  <c r="BY61" i="13" s="1"/>
  <c r="K61" i="13"/>
  <c r="BX61" i="13" s="1"/>
  <c r="J61" i="13"/>
  <c r="BW61" i="13" s="1"/>
  <c r="AB60" i="13"/>
  <c r="CO60" i="13" s="1"/>
  <c r="AA60" i="13"/>
  <c r="CN60" i="13" s="1"/>
  <c r="Z60" i="13"/>
  <c r="CM60" i="13" s="1"/>
  <c r="Y60" i="13"/>
  <c r="CL60" i="13" s="1"/>
  <c r="X60" i="13"/>
  <c r="CK60" i="13" s="1"/>
  <c r="W60" i="13"/>
  <c r="CJ60" i="13" s="1"/>
  <c r="V60" i="13"/>
  <c r="CI60" i="13" s="1"/>
  <c r="U60" i="13"/>
  <c r="CH60" i="13" s="1"/>
  <c r="T60" i="13"/>
  <c r="CG60" i="13" s="1"/>
  <c r="S60" i="13"/>
  <c r="CF60" i="13" s="1"/>
  <c r="R60" i="13"/>
  <c r="CE60" i="13" s="1"/>
  <c r="Q60" i="13"/>
  <c r="CD60" i="13" s="1"/>
  <c r="P60" i="13"/>
  <c r="CC60" i="13" s="1"/>
  <c r="O60" i="13"/>
  <c r="CB60" i="13" s="1"/>
  <c r="N60" i="13"/>
  <c r="CA60" i="13" s="1"/>
  <c r="M60" i="13"/>
  <c r="BZ60" i="13" s="1"/>
  <c r="L60" i="13"/>
  <c r="BY60" i="13" s="1"/>
  <c r="K60" i="13"/>
  <c r="BX60" i="13" s="1"/>
  <c r="J60" i="13"/>
  <c r="BW60" i="13" s="1"/>
  <c r="AB59" i="13"/>
  <c r="CO59" i="13" s="1"/>
  <c r="AA59" i="13"/>
  <c r="CN59" i="13" s="1"/>
  <c r="Z59" i="13"/>
  <c r="CM59" i="13" s="1"/>
  <c r="Y59" i="13"/>
  <c r="CL59" i="13" s="1"/>
  <c r="X59" i="13"/>
  <c r="CK59" i="13" s="1"/>
  <c r="W59" i="13"/>
  <c r="CJ59" i="13" s="1"/>
  <c r="V59" i="13"/>
  <c r="CI59" i="13" s="1"/>
  <c r="U59" i="13"/>
  <c r="CH59" i="13" s="1"/>
  <c r="T59" i="13"/>
  <c r="CG59" i="13" s="1"/>
  <c r="S59" i="13"/>
  <c r="CF59" i="13" s="1"/>
  <c r="R59" i="13"/>
  <c r="CE59" i="13" s="1"/>
  <c r="Q59" i="13"/>
  <c r="CD59" i="13" s="1"/>
  <c r="P59" i="13"/>
  <c r="CC59" i="13" s="1"/>
  <c r="O59" i="13"/>
  <c r="CB59" i="13" s="1"/>
  <c r="N59" i="13"/>
  <c r="CA59" i="13" s="1"/>
  <c r="M59" i="13"/>
  <c r="BZ59" i="13" s="1"/>
  <c r="L59" i="13"/>
  <c r="BY59" i="13" s="1"/>
  <c r="K59" i="13"/>
  <c r="BX59" i="13" s="1"/>
  <c r="AB58" i="13"/>
  <c r="CO58" i="13" s="1"/>
  <c r="AA58" i="13"/>
  <c r="CN58" i="13" s="1"/>
  <c r="Z58" i="13"/>
  <c r="CM58" i="13" s="1"/>
  <c r="Y58" i="13"/>
  <c r="CL58" i="13" s="1"/>
  <c r="X58" i="13"/>
  <c r="CK58" i="13" s="1"/>
  <c r="W58" i="13"/>
  <c r="CJ58" i="13" s="1"/>
  <c r="V58" i="13"/>
  <c r="CI58" i="13" s="1"/>
  <c r="U58" i="13"/>
  <c r="CH58" i="13" s="1"/>
  <c r="T58" i="13"/>
  <c r="CG58" i="13" s="1"/>
  <c r="S58" i="13"/>
  <c r="CF58" i="13" s="1"/>
  <c r="R58" i="13"/>
  <c r="CE58" i="13" s="1"/>
  <c r="Q58" i="13"/>
  <c r="CD58" i="13" s="1"/>
  <c r="P58" i="13"/>
  <c r="CC58" i="13" s="1"/>
  <c r="O58" i="13"/>
  <c r="CB58" i="13" s="1"/>
  <c r="N58" i="13"/>
  <c r="CA58" i="13" s="1"/>
  <c r="M58" i="13"/>
  <c r="BZ58" i="13" s="1"/>
  <c r="L58" i="13"/>
  <c r="BY58" i="13" s="1"/>
  <c r="K58" i="13"/>
  <c r="BX58" i="13" s="1"/>
  <c r="AB57" i="13"/>
  <c r="CO57" i="13" s="1"/>
  <c r="AA57" i="13"/>
  <c r="CN57" i="13" s="1"/>
  <c r="Z57" i="13"/>
  <c r="CM57" i="13" s="1"/>
  <c r="Y57" i="13"/>
  <c r="CL57" i="13" s="1"/>
  <c r="X57" i="13"/>
  <c r="CK57" i="13" s="1"/>
  <c r="W57" i="13"/>
  <c r="CJ57" i="13" s="1"/>
  <c r="V57" i="13"/>
  <c r="CI57" i="13" s="1"/>
  <c r="U57" i="13"/>
  <c r="CH57" i="13" s="1"/>
  <c r="T57" i="13"/>
  <c r="CG57" i="13" s="1"/>
  <c r="S57" i="13"/>
  <c r="CF57" i="13" s="1"/>
  <c r="R57" i="13"/>
  <c r="CE57" i="13" s="1"/>
  <c r="Q57" i="13"/>
  <c r="CD57" i="13" s="1"/>
  <c r="P57" i="13"/>
  <c r="CC57" i="13" s="1"/>
  <c r="O57" i="13"/>
  <c r="CB57" i="13" s="1"/>
  <c r="N57" i="13"/>
  <c r="CA57" i="13" s="1"/>
  <c r="M57" i="13"/>
  <c r="BZ57" i="13" s="1"/>
  <c r="L57" i="13"/>
  <c r="BY57" i="13" s="1"/>
  <c r="K57" i="13"/>
  <c r="BX57" i="13" s="1"/>
  <c r="J57" i="13"/>
  <c r="BW57" i="13" s="1"/>
  <c r="AB56" i="13"/>
  <c r="CO56" i="13" s="1"/>
  <c r="AA56" i="13"/>
  <c r="CN56" i="13" s="1"/>
  <c r="Z56" i="13"/>
  <c r="CM56" i="13" s="1"/>
  <c r="Y56" i="13"/>
  <c r="CL56" i="13" s="1"/>
  <c r="X56" i="13"/>
  <c r="CK56" i="13" s="1"/>
  <c r="W56" i="13"/>
  <c r="CJ56" i="13" s="1"/>
  <c r="V56" i="13"/>
  <c r="CI56" i="13" s="1"/>
  <c r="U56" i="13"/>
  <c r="CH56" i="13" s="1"/>
  <c r="T56" i="13"/>
  <c r="CG56" i="13" s="1"/>
  <c r="S56" i="13"/>
  <c r="CF56" i="13" s="1"/>
  <c r="R56" i="13"/>
  <c r="CE56" i="13" s="1"/>
  <c r="Q56" i="13"/>
  <c r="CD56" i="13" s="1"/>
  <c r="P56" i="13"/>
  <c r="CC56" i="13" s="1"/>
  <c r="O56" i="13"/>
  <c r="CB56" i="13" s="1"/>
  <c r="N56" i="13"/>
  <c r="CA56" i="13" s="1"/>
  <c r="M56" i="13"/>
  <c r="BZ56" i="13" s="1"/>
  <c r="L56" i="13"/>
  <c r="BY56" i="13" s="1"/>
  <c r="K56" i="13"/>
  <c r="BX56" i="13" s="1"/>
  <c r="J56" i="13"/>
  <c r="BW56" i="13" s="1"/>
  <c r="AB55" i="13"/>
  <c r="CO55" i="13" s="1"/>
  <c r="AA55" i="13"/>
  <c r="CN55" i="13" s="1"/>
  <c r="Z55" i="13"/>
  <c r="CM55" i="13" s="1"/>
  <c r="Y55" i="13"/>
  <c r="CL55" i="13" s="1"/>
  <c r="X55" i="13"/>
  <c r="CK55" i="13" s="1"/>
  <c r="W55" i="13"/>
  <c r="CJ55" i="13" s="1"/>
  <c r="V55" i="13"/>
  <c r="CI55" i="13" s="1"/>
  <c r="U55" i="13"/>
  <c r="CH55" i="13" s="1"/>
  <c r="T55" i="13"/>
  <c r="CG55" i="13" s="1"/>
  <c r="S55" i="13"/>
  <c r="CF55" i="13" s="1"/>
  <c r="R55" i="13"/>
  <c r="CE55" i="13" s="1"/>
  <c r="Q55" i="13"/>
  <c r="CD55" i="13" s="1"/>
  <c r="P55" i="13"/>
  <c r="CC55" i="13" s="1"/>
  <c r="O55" i="13"/>
  <c r="CB55" i="13" s="1"/>
  <c r="N55" i="13"/>
  <c r="CA55" i="13" s="1"/>
  <c r="M55" i="13"/>
  <c r="BZ55" i="13" s="1"/>
  <c r="L55" i="13"/>
  <c r="BY55" i="13" s="1"/>
  <c r="K55" i="13"/>
  <c r="BX55" i="13" s="1"/>
  <c r="J55" i="13"/>
  <c r="BW55" i="13" s="1"/>
  <c r="AB54" i="13"/>
  <c r="CO54" i="13" s="1"/>
  <c r="AA54" i="13"/>
  <c r="CN54" i="13" s="1"/>
  <c r="Z54" i="13"/>
  <c r="CM54" i="13" s="1"/>
  <c r="Y54" i="13"/>
  <c r="CL54" i="13" s="1"/>
  <c r="X54" i="13"/>
  <c r="CK54" i="13" s="1"/>
  <c r="W54" i="13"/>
  <c r="CJ54" i="13" s="1"/>
  <c r="V54" i="13"/>
  <c r="CI54" i="13" s="1"/>
  <c r="U54" i="13"/>
  <c r="CH54" i="13" s="1"/>
  <c r="T54" i="13"/>
  <c r="CG54" i="13" s="1"/>
  <c r="S54" i="13"/>
  <c r="CF54" i="13" s="1"/>
  <c r="R54" i="13"/>
  <c r="CE54" i="13" s="1"/>
  <c r="Q54" i="13"/>
  <c r="CD54" i="13" s="1"/>
  <c r="P54" i="13"/>
  <c r="CC54" i="13" s="1"/>
  <c r="O54" i="13"/>
  <c r="CB54" i="13" s="1"/>
  <c r="N54" i="13"/>
  <c r="CA54" i="13" s="1"/>
  <c r="M54" i="13"/>
  <c r="BZ54" i="13" s="1"/>
  <c r="L54" i="13"/>
  <c r="BY54" i="13" s="1"/>
  <c r="K54" i="13"/>
  <c r="BX54" i="13" s="1"/>
  <c r="AB53" i="13"/>
  <c r="CO53" i="13" s="1"/>
  <c r="AA53" i="13"/>
  <c r="CN53" i="13" s="1"/>
  <c r="Z53" i="13"/>
  <c r="CM53" i="13" s="1"/>
  <c r="Y53" i="13"/>
  <c r="CL53" i="13" s="1"/>
  <c r="X53" i="13"/>
  <c r="CK53" i="13" s="1"/>
  <c r="W53" i="13"/>
  <c r="CJ53" i="13" s="1"/>
  <c r="V53" i="13"/>
  <c r="CI53" i="13" s="1"/>
  <c r="U53" i="13"/>
  <c r="CH53" i="13" s="1"/>
  <c r="T53" i="13"/>
  <c r="CG53" i="13" s="1"/>
  <c r="S53" i="13"/>
  <c r="CF53" i="13" s="1"/>
  <c r="R53" i="13"/>
  <c r="CE53" i="13" s="1"/>
  <c r="Q53" i="13"/>
  <c r="CD53" i="13" s="1"/>
  <c r="P53" i="13"/>
  <c r="CC53" i="13" s="1"/>
  <c r="O53" i="13"/>
  <c r="CB53" i="13" s="1"/>
  <c r="N53" i="13"/>
  <c r="CA53" i="13" s="1"/>
  <c r="M53" i="13"/>
  <c r="BZ53" i="13" s="1"/>
  <c r="L53" i="13"/>
  <c r="BY53" i="13" s="1"/>
  <c r="K53" i="13"/>
  <c r="BX53" i="13" s="1"/>
  <c r="AB52" i="13"/>
  <c r="CO52" i="13" s="1"/>
  <c r="AA52" i="13"/>
  <c r="CN52" i="13" s="1"/>
  <c r="Z52" i="13"/>
  <c r="CM52" i="13" s="1"/>
  <c r="Y52" i="13"/>
  <c r="CL52" i="13" s="1"/>
  <c r="X52" i="13"/>
  <c r="CK52" i="13" s="1"/>
  <c r="W52" i="13"/>
  <c r="CJ52" i="13" s="1"/>
  <c r="V52" i="13"/>
  <c r="CI52" i="13" s="1"/>
  <c r="U52" i="13"/>
  <c r="CH52" i="13" s="1"/>
  <c r="T52" i="13"/>
  <c r="CG52" i="13" s="1"/>
  <c r="S52" i="13"/>
  <c r="CF52" i="13" s="1"/>
  <c r="R52" i="13"/>
  <c r="CE52" i="13" s="1"/>
  <c r="Q52" i="13"/>
  <c r="CD52" i="13" s="1"/>
  <c r="P52" i="13"/>
  <c r="CC52" i="13" s="1"/>
  <c r="O52" i="13"/>
  <c r="CB52" i="13" s="1"/>
  <c r="N52" i="13"/>
  <c r="CA52" i="13" s="1"/>
  <c r="M52" i="13"/>
  <c r="BZ52" i="13" s="1"/>
  <c r="L52" i="13"/>
  <c r="BY52" i="13" s="1"/>
  <c r="K52" i="13"/>
  <c r="BX52" i="13" s="1"/>
  <c r="AB51" i="13"/>
  <c r="CO51" i="13" s="1"/>
  <c r="AA51" i="13"/>
  <c r="CN51" i="13" s="1"/>
  <c r="Z51" i="13"/>
  <c r="CM51" i="13" s="1"/>
  <c r="Y51" i="13"/>
  <c r="CL51" i="13" s="1"/>
  <c r="X51" i="13"/>
  <c r="CK51" i="13" s="1"/>
  <c r="W51" i="13"/>
  <c r="CJ51" i="13" s="1"/>
  <c r="V51" i="13"/>
  <c r="CI51" i="13" s="1"/>
  <c r="U51" i="13"/>
  <c r="CH51" i="13" s="1"/>
  <c r="T51" i="13"/>
  <c r="CG51" i="13" s="1"/>
  <c r="S51" i="13"/>
  <c r="CF51" i="13" s="1"/>
  <c r="R51" i="13"/>
  <c r="CE51" i="13" s="1"/>
  <c r="Q51" i="13"/>
  <c r="CD51" i="13" s="1"/>
  <c r="P51" i="13"/>
  <c r="CC51" i="13" s="1"/>
  <c r="O51" i="13"/>
  <c r="CB51" i="13" s="1"/>
  <c r="N51" i="13"/>
  <c r="CA51" i="13" s="1"/>
  <c r="M51" i="13"/>
  <c r="BZ51" i="13" s="1"/>
  <c r="L51" i="13"/>
  <c r="BY51" i="13" s="1"/>
  <c r="K51" i="13"/>
  <c r="BX51" i="13" s="1"/>
  <c r="J51" i="13"/>
  <c r="BW51" i="13" s="1"/>
  <c r="AB50" i="13"/>
  <c r="CO50" i="13" s="1"/>
  <c r="AA50" i="13"/>
  <c r="CN50" i="13" s="1"/>
  <c r="Z50" i="13"/>
  <c r="CM50" i="13" s="1"/>
  <c r="Y50" i="13"/>
  <c r="CL50" i="13" s="1"/>
  <c r="X50" i="13"/>
  <c r="CK50" i="13" s="1"/>
  <c r="W50" i="13"/>
  <c r="CJ50" i="13" s="1"/>
  <c r="V50" i="13"/>
  <c r="CI50" i="13" s="1"/>
  <c r="U50" i="13"/>
  <c r="CH50" i="13" s="1"/>
  <c r="T50" i="13"/>
  <c r="CG50" i="13" s="1"/>
  <c r="S50" i="13"/>
  <c r="CF50" i="13" s="1"/>
  <c r="R50" i="13"/>
  <c r="CE50" i="13" s="1"/>
  <c r="Q50" i="13"/>
  <c r="CD50" i="13" s="1"/>
  <c r="P50" i="13"/>
  <c r="CC50" i="13" s="1"/>
  <c r="O50" i="13"/>
  <c r="CB50" i="13" s="1"/>
  <c r="N50" i="13"/>
  <c r="CA50" i="13" s="1"/>
  <c r="M50" i="13"/>
  <c r="BZ50" i="13" s="1"/>
  <c r="L50" i="13"/>
  <c r="BY50" i="13" s="1"/>
  <c r="K50" i="13"/>
  <c r="BX50" i="13" s="1"/>
  <c r="J50" i="13"/>
  <c r="BW50" i="13" s="1"/>
  <c r="AB49" i="13"/>
  <c r="CO49" i="13" s="1"/>
  <c r="AA49" i="13"/>
  <c r="CN49" i="13" s="1"/>
  <c r="Z49" i="13"/>
  <c r="CM49" i="13" s="1"/>
  <c r="Y49" i="13"/>
  <c r="CL49" i="13" s="1"/>
  <c r="X49" i="13"/>
  <c r="CK49" i="13" s="1"/>
  <c r="W49" i="13"/>
  <c r="CJ49" i="13" s="1"/>
  <c r="V49" i="13"/>
  <c r="CI49" i="13" s="1"/>
  <c r="U49" i="13"/>
  <c r="CH49" i="13" s="1"/>
  <c r="T49" i="13"/>
  <c r="CG49" i="13" s="1"/>
  <c r="S49" i="13"/>
  <c r="CF49" i="13" s="1"/>
  <c r="R49" i="13"/>
  <c r="CE49" i="13" s="1"/>
  <c r="Q49" i="13"/>
  <c r="CD49" i="13" s="1"/>
  <c r="P49" i="13"/>
  <c r="CC49" i="13" s="1"/>
  <c r="O49" i="13"/>
  <c r="CB49" i="13" s="1"/>
  <c r="N49" i="13"/>
  <c r="CA49" i="13" s="1"/>
  <c r="M49" i="13"/>
  <c r="BZ49" i="13" s="1"/>
  <c r="L49" i="13"/>
  <c r="BY49" i="13" s="1"/>
  <c r="K49" i="13"/>
  <c r="BX49" i="13" s="1"/>
  <c r="AB48" i="13"/>
  <c r="CO48" i="13" s="1"/>
  <c r="AA48" i="13"/>
  <c r="CN48" i="13" s="1"/>
  <c r="Z48" i="13"/>
  <c r="CM48" i="13" s="1"/>
  <c r="Y48" i="13"/>
  <c r="CL48" i="13" s="1"/>
  <c r="X48" i="13"/>
  <c r="CK48" i="13" s="1"/>
  <c r="W48" i="13"/>
  <c r="CJ48" i="13" s="1"/>
  <c r="V48" i="13"/>
  <c r="CI48" i="13" s="1"/>
  <c r="U48" i="13"/>
  <c r="CH48" i="13" s="1"/>
  <c r="T48" i="13"/>
  <c r="CG48" i="13" s="1"/>
  <c r="S48" i="13"/>
  <c r="CF48" i="13" s="1"/>
  <c r="R48" i="13"/>
  <c r="CE48" i="13" s="1"/>
  <c r="Q48" i="13"/>
  <c r="CD48" i="13" s="1"/>
  <c r="P48" i="13"/>
  <c r="CC48" i="13" s="1"/>
  <c r="O48" i="13"/>
  <c r="CB48" i="13" s="1"/>
  <c r="N48" i="13"/>
  <c r="CA48" i="13" s="1"/>
  <c r="M48" i="13"/>
  <c r="BZ48" i="13" s="1"/>
  <c r="L48" i="13"/>
  <c r="BY48" i="13" s="1"/>
  <c r="K48" i="13"/>
  <c r="BX48" i="13" s="1"/>
  <c r="J48" i="13"/>
  <c r="BW48" i="13" s="1"/>
  <c r="AB47" i="13"/>
  <c r="CO47" i="13" s="1"/>
  <c r="AA47" i="13"/>
  <c r="CN47" i="13" s="1"/>
  <c r="Z47" i="13"/>
  <c r="CM47" i="13" s="1"/>
  <c r="Y47" i="13"/>
  <c r="CL47" i="13" s="1"/>
  <c r="X47" i="13"/>
  <c r="CK47" i="13" s="1"/>
  <c r="W47" i="13"/>
  <c r="CJ47" i="13" s="1"/>
  <c r="V47" i="13"/>
  <c r="CI47" i="13" s="1"/>
  <c r="U47" i="13"/>
  <c r="CH47" i="13" s="1"/>
  <c r="T47" i="13"/>
  <c r="CG47" i="13" s="1"/>
  <c r="S47" i="13"/>
  <c r="CF47" i="13" s="1"/>
  <c r="R47" i="13"/>
  <c r="CE47" i="13" s="1"/>
  <c r="Q47" i="13"/>
  <c r="CD47" i="13" s="1"/>
  <c r="P47" i="13"/>
  <c r="CC47" i="13" s="1"/>
  <c r="O47" i="13"/>
  <c r="CB47" i="13" s="1"/>
  <c r="N47" i="13"/>
  <c r="CA47" i="13" s="1"/>
  <c r="M47" i="13"/>
  <c r="BZ47" i="13" s="1"/>
  <c r="L47" i="13"/>
  <c r="BY47" i="13" s="1"/>
  <c r="K47" i="13"/>
  <c r="BX47" i="13" s="1"/>
  <c r="AB46" i="13"/>
  <c r="CO46" i="13" s="1"/>
  <c r="AA46" i="13"/>
  <c r="CN46" i="13" s="1"/>
  <c r="Z46" i="13"/>
  <c r="CM46" i="13" s="1"/>
  <c r="Y46" i="13"/>
  <c r="CL46" i="13" s="1"/>
  <c r="X46" i="13"/>
  <c r="CK46" i="13" s="1"/>
  <c r="W46" i="13"/>
  <c r="CJ46" i="13" s="1"/>
  <c r="V46" i="13"/>
  <c r="CI46" i="13" s="1"/>
  <c r="U46" i="13"/>
  <c r="CH46" i="13" s="1"/>
  <c r="T46" i="13"/>
  <c r="CG46" i="13" s="1"/>
  <c r="S46" i="13"/>
  <c r="CF46" i="13" s="1"/>
  <c r="R46" i="13"/>
  <c r="CE46" i="13" s="1"/>
  <c r="Q46" i="13"/>
  <c r="CD46" i="13" s="1"/>
  <c r="P46" i="13"/>
  <c r="CC46" i="13" s="1"/>
  <c r="O46" i="13"/>
  <c r="CB46" i="13" s="1"/>
  <c r="N46" i="13"/>
  <c r="CA46" i="13" s="1"/>
  <c r="M46" i="13"/>
  <c r="BZ46" i="13" s="1"/>
  <c r="L46" i="13"/>
  <c r="BY46" i="13" s="1"/>
  <c r="K46" i="13"/>
  <c r="BX46" i="13" s="1"/>
  <c r="J46" i="13"/>
  <c r="BW46" i="13" s="1"/>
  <c r="AB45" i="13"/>
  <c r="CO45" i="13" s="1"/>
  <c r="AA45" i="13"/>
  <c r="CN45" i="13" s="1"/>
  <c r="Z45" i="13"/>
  <c r="CM45" i="13" s="1"/>
  <c r="Y45" i="13"/>
  <c r="CL45" i="13" s="1"/>
  <c r="X45" i="13"/>
  <c r="CK45" i="13" s="1"/>
  <c r="W45" i="13"/>
  <c r="CJ45" i="13" s="1"/>
  <c r="V45" i="13"/>
  <c r="CI45" i="13" s="1"/>
  <c r="U45" i="13"/>
  <c r="CH45" i="13" s="1"/>
  <c r="T45" i="13"/>
  <c r="CG45" i="13" s="1"/>
  <c r="S45" i="13"/>
  <c r="CF45" i="13" s="1"/>
  <c r="R45" i="13"/>
  <c r="CE45" i="13" s="1"/>
  <c r="Q45" i="13"/>
  <c r="CD45" i="13" s="1"/>
  <c r="P45" i="13"/>
  <c r="CC45" i="13" s="1"/>
  <c r="O45" i="13"/>
  <c r="CB45" i="13" s="1"/>
  <c r="N45" i="13"/>
  <c r="CA45" i="13" s="1"/>
  <c r="M45" i="13"/>
  <c r="BZ45" i="13" s="1"/>
  <c r="L45" i="13"/>
  <c r="BY45" i="13" s="1"/>
  <c r="K45" i="13"/>
  <c r="BX45" i="13" s="1"/>
  <c r="J45" i="13"/>
  <c r="BW45" i="13" s="1"/>
  <c r="AB44" i="13"/>
  <c r="CO44" i="13" s="1"/>
  <c r="AA44" i="13"/>
  <c r="CN44" i="13" s="1"/>
  <c r="Z44" i="13"/>
  <c r="CM44" i="13" s="1"/>
  <c r="Y44" i="13"/>
  <c r="CL44" i="13" s="1"/>
  <c r="X44" i="13"/>
  <c r="CK44" i="13" s="1"/>
  <c r="W44" i="13"/>
  <c r="CJ44" i="13" s="1"/>
  <c r="V44" i="13"/>
  <c r="CI44" i="13" s="1"/>
  <c r="U44" i="13"/>
  <c r="CH44" i="13" s="1"/>
  <c r="T44" i="13"/>
  <c r="CG44" i="13" s="1"/>
  <c r="S44" i="13"/>
  <c r="CF44" i="13" s="1"/>
  <c r="R44" i="13"/>
  <c r="CE44" i="13" s="1"/>
  <c r="Q44" i="13"/>
  <c r="CD44" i="13" s="1"/>
  <c r="P44" i="13"/>
  <c r="CC44" i="13" s="1"/>
  <c r="O44" i="13"/>
  <c r="CB44" i="13" s="1"/>
  <c r="N44" i="13"/>
  <c r="CA44" i="13" s="1"/>
  <c r="M44" i="13"/>
  <c r="BZ44" i="13" s="1"/>
  <c r="L44" i="13"/>
  <c r="BY44" i="13" s="1"/>
  <c r="K44" i="13"/>
  <c r="BX44" i="13" s="1"/>
  <c r="AB43" i="13"/>
  <c r="CO43" i="13" s="1"/>
  <c r="AA43" i="13"/>
  <c r="CN43" i="13" s="1"/>
  <c r="Z43" i="13"/>
  <c r="CM43" i="13" s="1"/>
  <c r="Y43" i="13"/>
  <c r="CL43" i="13" s="1"/>
  <c r="X43" i="13"/>
  <c r="CK43" i="13" s="1"/>
  <c r="W43" i="13"/>
  <c r="CJ43" i="13" s="1"/>
  <c r="V43" i="13"/>
  <c r="CI43" i="13" s="1"/>
  <c r="U43" i="13"/>
  <c r="CH43" i="13" s="1"/>
  <c r="T43" i="13"/>
  <c r="CG43" i="13" s="1"/>
  <c r="S43" i="13"/>
  <c r="CF43" i="13" s="1"/>
  <c r="R43" i="13"/>
  <c r="CE43" i="13" s="1"/>
  <c r="Q43" i="13"/>
  <c r="CD43" i="13" s="1"/>
  <c r="P43" i="13"/>
  <c r="CC43" i="13" s="1"/>
  <c r="O43" i="13"/>
  <c r="CB43" i="13" s="1"/>
  <c r="N43" i="13"/>
  <c r="CA43" i="13" s="1"/>
  <c r="M43" i="13"/>
  <c r="BZ43" i="13" s="1"/>
  <c r="L43" i="13"/>
  <c r="BY43" i="13" s="1"/>
  <c r="AB42" i="13"/>
  <c r="CO42" i="13" s="1"/>
  <c r="AA42" i="13"/>
  <c r="CN42" i="13" s="1"/>
  <c r="Z42" i="13"/>
  <c r="CM42" i="13" s="1"/>
  <c r="Y42" i="13"/>
  <c r="CL42" i="13" s="1"/>
  <c r="X42" i="13"/>
  <c r="CK42" i="13" s="1"/>
  <c r="W42" i="13"/>
  <c r="CJ42" i="13" s="1"/>
  <c r="V42" i="13"/>
  <c r="CI42" i="13" s="1"/>
  <c r="U42" i="13"/>
  <c r="CH42" i="13" s="1"/>
  <c r="T42" i="13"/>
  <c r="CG42" i="13" s="1"/>
  <c r="S42" i="13"/>
  <c r="CF42" i="13" s="1"/>
  <c r="R42" i="13"/>
  <c r="CE42" i="13" s="1"/>
  <c r="Q42" i="13"/>
  <c r="CD42" i="13" s="1"/>
  <c r="P42" i="13"/>
  <c r="CC42" i="13" s="1"/>
  <c r="O42" i="13"/>
  <c r="CB42" i="13" s="1"/>
  <c r="N42" i="13"/>
  <c r="CA42" i="13" s="1"/>
  <c r="M42" i="13"/>
  <c r="BZ42" i="13" s="1"/>
  <c r="L42" i="13"/>
  <c r="BY42" i="13" s="1"/>
  <c r="K42" i="13"/>
  <c r="BX42" i="13" s="1"/>
  <c r="J42" i="13"/>
  <c r="BW42" i="13" s="1"/>
  <c r="I42" i="13"/>
  <c r="BV42" i="13" s="1"/>
  <c r="AB41" i="13"/>
  <c r="CO41" i="13" s="1"/>
  <c r="AA41" i="13"/>
  <c r="CN41" i="13" s="1"/>
  <c r="Z41" i="13"/>
  <c r="CM41" i="13" s="1"/>
  <c r="Y41" i="13"/>
  <c r="CL41" i="13" s="1"/>
  <c r="X41" i="13"/>
  <c r="CK41" i="13" s="1"/>
  <c r="W41" i="13"/>
  <c r="CJ41" i="13" s="1"/>
  <c r="V41" i="13"/>
  <c r="CI41" i="13" s="1"/>
  <c r="U41" i="13"/>
  <c r="CH41" i="13" s="1"/>
  <c r="T41" i="13"/>
  <c r="CG41" i="13" s="1"/>
  <c r="S41" i="13"/>
  <c r="CF41" i="13" s="1"/>
  <c r="R41" i="13"/>
  <c r="CE41" i="13" s="1"/>
  <c r="Q41" i="13"/>
  <c r="CD41" i="13" s="1"/>
  <c r="P41" i="13"/>
  <c r="CC41" i="13" s="1"/>
  <c r="O41" i="13"/>
  <c r="CB41" i="13" s="1"/>
  <c r="N41" i="13"/>
  <c r="CA41" i="13" s="1"/>
  <c r="M41" i="13"/>
  <c r="BZ41" i="13" s="1"/>
  <c r="L41" i="13"/>
  <c r="BY41" i="13" s="1"/>
  <c r="K41" i="13"/>
  <c r="BX41" i="13" s="1"/>
  <c r="J41" i="13"/>
  <c r="BW41" i="13" s="1"/>
  <c r="AB40" i="13"/>
  <c r="CO40" i="13" s="1"/>
  <c r="AA40" i="13"/>
  <c r="CN40" i="13" s="1"/>
  <c r="Z40" i="13"/>
  <c r="CM40" i="13" s="1"/>
  <c r="Y40" i="13"/>
  <c r="CL40" i="13" s="1"/>
  <c r="X40" i="13"/>
  <c r="CK40" i="13" s="1"/>
  <c r="W40" i="13"/>
  <c r="CJ40" i="13" s="1"/>
  <c r="V40" i="13"/>
  <c r="CI40" i="13" s="1"/>
  <c r="U40" i="13"/>
  <c r="CH40" i="13" s="1"/>
  <c r="T40" i="13"/>
  <c r="CG40" i="13" s="1"/>
  <c r="S40" i="13"/>
  <c r="CF40" i="13" s="1"/>
  <c r="R40" i="13"/>
  <c r="CE40" i="13" s="1"/>
  <c r="Q40" i="13"/>
  <c r="CD40" i="13" s="1"/>
  <c r="P40" i="13"/>
  <c r="CC40" i="13" s="1"/>
  <c r="O40" i="13"/>
  <c r="CB40" i="13" s="1"/>
  <c r="N40" i="13"/>
  <c r="CA40" i="13" s="1"/>
  <c r="M40" i="13"/>
  <c r="BZ40" i="13" s="1"/>
  <c r="L40" i="13"/>
  <c r="BY40" i="13" s="1"/>
  <c r="K40" i="13"/>
  <c r="BX40" i="13" s="1"/>
  <c r="AB39" i="13"/>
  <c r="CO39" i="13" s="1"/>
  <c r="AA39" i="13"/>
  <c r="CN39" i="13" s="1"/>
  <c r="Z39" i="13"/>
  <c r="CM39" i="13" s="1"/>
  <c r="Y39" i="13"/>
  <c r="CL39" i="13" s="1"/>
  <c r="X39" i="13"/>
  <c r="CK39" i="13" s="1"/>
  <c r="W39" i="13"/>
  <c r="CJ39" i="13" s="1"/>
  <c r="V39" i="13"/>
  <c r="CI39" i="13" s="1"/>
  <c r="U39" i="13"/>
  <c r="CH39" i="13" s="1"/>
  <c r="T39" i="13"/>
  <c r="CG39" i="13" s="1"/>
  <c r="S39" i="13"/>
  <c r="CF39" i="13" s="1"/>
  <c r="R39" i="13"/>
  <c r="CE39" i="13" s="1"/>
  <c r="Q39" i="13"/>
  <c r="CD39" i="13" s="1"/>
  <c r="P39" i="13"/>
  <c r="CC39" i="13" s="1"/>
  <c r="O39" i="13"/>
  <c r="CB39" i="13" s="1"/>
  <c r="N39" i="13"/>
  <c r="CA39" i="13" s="1"/>
  <c r="M39" i="13"/>
  <c r="BZ39" i="13" s="1"/>
  <c r="L39" i="13"/>
  <c r="BY39" i="13" s="1"/>
  <c r="K39" i="13"/>
  <c r="BX39" i="13" s="1"/>
  <c r="J39" i="13"/>
  <c r="BW39" i="13" s="1"/>
  <c r="I39" i="13"/>
  <c r="BV39" i="13" s="1"/>
  <c r="H39" i="13"/>
  <c r="BU39" i="13" s="1"/>
  <c r="AB38" i="13"/>
  <c r="CO38" i="13" s="1"/>
  <c r="AA38" i="13"/>
  <c r="CN38" i="13" s="1"/>
  <c r="Z38" i="13"/>
  <c r="CM38" i="13" s="1"/>
  <c r="Y38" i="13"/>
  <c r="CL38" i="13" s="1"/>
  <c r="X38" i="13"/>
  <c r="CK38" i="13" s="1"/>
  <c r="W38" i="13"/>
  <c r="CJ38" i="13" s="1"/>
  <c r="V38" i="13"/>
  <c r="CI38" i="13" s="1"/>
  <c r="U38" i="13"/>
  <c r="CH38" i="13" s="1"/>
  <c r="T38" i="13"/>
  <c r="CG38" i="13" s="1"/>
  <c r="S38" i="13"/>
  <c r="CF38" i="13" s="1"/>
  <c r="R38" i="13"/>
  <c r="CE38" i="13" s="1"/>
  <c r="Q38" i="13"/>
  <c r="CD38" i="13" s="1"/>
  <c r="P38" i="13"/>
  <c r="CC38" i="13" s="1"/>
  <c r="O38" i="13"/>
  <c r="CB38" i="13" s="1"/>
  <c r="N38" i="13"/>
  <c r="CA38" i="13" s="1"/>
  <c r="M38" i="13"/>
  <c r="BZ38" i="13" s="1"/>
  <c r="L38" i="13"/>
  <c r="BY38" i="13" s="1"/>
  <c r="AB37" i="13"/>
  <c r="CO37" i="13" s="1"/>
  <c r="AA37" i="13"/>
  <c r="CN37" i="13" s="1"/>
  <c r="Z37" i="13"/>
  <c r="CM37" i="13" s="1"/>
  <c r="Y37" i="13"/>
  <c r="CL37" i="13" s="1"/>
  <c r="X37" i="13"/>
  <c r="CK37" i="13" s="1"/>
  <c r="W37" i="13"/>
  <c r="CJ37" i="13" s="1"/>
  <c r="V37" i="13"/>
  <c r="CI37" i="13" s="1"/>
  <c r="U37" i="13"/>
  <c r="CH37" i="13" s="1"/>
  <c r="T37" i="13"/>
  <c r="CG37" i="13" s="1"/>
  <c r="S37" i="13"/>
  <c r="CF37" i="13" s="1"/>
  <c r="R37" i="13"/>
  <c r="CE37" i="13" s="1"/>
  <c r="Q37" i="13"/>
  <c r="CD37" i="13" s="1"/>
  <c r="P37" i="13"/>
  <c r="CC37" i="13" s="1"/>
  <c r="O37" i="13"/>
  <c r="CB37" i="13" s="1"/>
  <c r="N37" i="13"/>
  <c r="CA37" i="13" s="1"/>
  <c r="M37" i="13"/>
  <c r="BZ37" i="13" s="1"/>
  <c r="L37" i="13"/>
  <c r="BY37" i="13" s="1"/>
  <c r="K37" i="13"/>
  <c r="BX37" i="13" s="1"/>
  <c r="J37" i="13"/>
  <c r="BW37" i="13" s="1"/>
  <c r="I37" i="13"/>
  <c r="BV37" i="13" s="1"/>
  <c r="AB36" i="13"/>
  <c r="CO36" i="13" s="1"/>
  <c r="AA36" i="13"/>
  <c r="CN36" i="13" s="1"/>
  <c r="Z36" i="13"/>
  <c r="CM36" i="13" s="1"/>
  <c r="Y36" i="13"/>
  <c r="CL36" i="13" s="1"/>
  <c r="X36" i="13"/>
  <c r="CK36" i="13" s="1"/>
  <c r="W36" i="13"/>
  <c r="CJ36" i="13" s="1"/>
  <c r="V36" i="13"/>
  <c r="CI36" i="13" s="1"/>
  <c r="U36" i="13"/>
  <c r="CH36" i="13" s="1"/>
  <c r="T36" i="13"/>
  <c r="CG36" i="13" s="1"/>
  <c r="S36" i="13"/>
  <c r="CF36" i="13" s="1"/>
  <c r="R36" i="13"/>
  <c r="CE36" i="13" s="1"/>
  <c r="Q36" i="13"/>
  <c r="CD36" i="13" s="1"/>
  <c r="P36" i="13"/>
  <c r="CC36" i="13" s="1"/>
  <c r="O36" i="13"/>
  <c r="CB36" i="13" s="1"/>
  <c r="N36" i="13"/>
  <c r="CA36" i="13" s="1"/>
  <c r="M36" i="13"/>
  <c r="BZ36" i="13" s="1"/>
  <c r="L36" i="13"/>
  <c r="BY36" i="13" s="1"/>
  <c r="K36" i="13"/>
  <c r="BX36" i="13" s="1"/>
  <c r="AB35" i="13"/>
  <c r="CO35" i="13" s="1"/>
  <c r="AA35" i="13"/>
  <c r="CN35" i="13" s="1"/>
  <c r="Z35" i="13"/>
  <c r="CM35" i="13" s="1"/>
  <c r="Y35" i="13"/>
  <c r="CL35" i="13" s="1"/>
  <c r="X35" i="13"/>
  <c r="CK35" i="13" s="1"/>
  <c r="W35" i="13"/>
  <c r="CJ35" i="13" s="1"/>
  <c r="V35" i="13"/>
  <c r="CI35" i="13" s="1"/>
  <c r="U35" i="13"/>
  <c r="CH35" i="13" s="1"/>
  <c r="T35" i="13"/>
  <c r="CG35" i="13" s="1"/>
  <c r="S35" i="13"/>
  <c r="CF35" i="13" s="1"/>
  <c r="R35" i="13"/>
  <c r="CE35" i="13" s="1"/>
  <c r="Q35" i="13"/>
  <c r="CD35" i="13" s="1"/>
  <c r="P35" i="13"/>
  <c r="CC35" i="13" s="1"/>
  <c r="O35" i="13"/>
  <c r="CB35" i="13" s="1"/>
  <c r="N35" i="13"/>
  <c r="CA35" i="13" s="1"/>
  <c r="M35" i="13"/>
  <c r="BZ35" i="13" s="1"/>
  <c r="L35" i="13"/>
  <c r="BY35" i="13" s="1"/>
  <c r="K35" i="13"/>
  <c r="BX35" i="13" s="1"/>
  <c r="J35" i="13"/>
  <c r="BW35" i="13" s="1"/>
  <c r="AB34" i="13"/>
  <c r="CO34" i="13" s="1"/>
  <c r="AA34" i="13"/>
  <c r="CN34" i="13" s="1"/>
  <c r="Z34" i="13"/>
  <c r="CM34" i="13" s="1"/>
  <c r="Y34" i="13"/>
  <c r="CL34" i="13" s="1"/>
  <c r="X34" i="13"/>
  <c r="CK34" i="13" s="1"/>
  <c r="W34" i="13"/>
  <c r="CJ34" i="13" s="1"/>
  <c r="V34" i="13"/>
  <c r="CI34" i="13" s="1"/>
  <c r="U34" i="13"/>
  <c r="CH34" i="13" s="1"/>
  <c r="T34" i="13"/>
  <c r="CG34" i="13" s="1"/>
  <c r="S34" i="13"/>
  <c r="CF34" i="13" s="1"/>
  <c r="R34" i="13"/>
  <c r="CE34" i="13" s="1"/>
  <c r="Q34" i="13"/>
  <c r="CD34" i="13" s="1"/>
  <c r="P34" i="13"/>
  <c r="CC34" i="13" s="1"/>
  <c r="O34" i="13"/>
  <c r="CB34" i="13" s="1"/>
  <c r="N34" i="13"/>
  <c r="CA34" i="13" s="1"/>
  <c r="M34" i="13"/>
  <c r="BZ34" i="13" s="1"/>
  <c r="L34" i="13"/>
  <c r="BY34" i="13" s="1"/>
  <c r="K34" i="13"/>
  <c r="BX34" i="13" s="1"/>
  <c r="J34" i="13"/>
  <c r="BW34" i="13" s="1"/>
  <c r="I34" i="13"/>
  <c r="BV34" i="13" s="1"/>
  <c r="H34" i="13"/>
  <c r="BU34" i="13" s="1"/>
  <c r="AB33" i="13"/>
  <c r="CO33" i="13" s="1"/>
  <c r="AA33" i="13"/>
  <c r="CN33" i="13" s="1"/>
  <c r="Z33" i="13"/>
  <c r="CM33" i="13" s="1"/>
  <c r="Y33" i="13"/>
  <c r="CL33" i="13" s="1"/>
  <c r="X33" i="13"/>
  <c r="CK33" i="13" s="1"/>
  <c r="W33" i="13"/>
  <c r="CJ33" i="13" s="1"/>
  <c r="V33" i="13"/>
  <c r="CI33" i="13" s="1"/>
  <c r="U33" i="13"/>
  <c r="CH33" i="13" s="1"/>
  <c r="T33" i="13"/>
  <c r="CG33" i="13" s="1"/>
  <c r="S33" i="13"/>
  <c r="CF33" i="13" s="1"/>
  <c r="R33" i="13"/>
  <c r="CE33" i="13" s="1"/>
  <c r="Q33" i="13"/>
  <c r="CD33" i="13" s="1"/>
  <c r="P33" i="13"/>
  <c r="CC33" i="13" s="1"/>
  <c r="O33" i="13"/>
  <c r="CB33" i="13" s="1"/>
  <c r="N33" i="13"/>
  <c r="CA33" i="13" s="1"/>
  <c r="M33" i="13"/>
  <c r="BZ33" i="13" s="1"/>
  <c r="L33" i="13"/>
  <c r="BY33" i="13" s="1"/>
  <c r="K33" i="13"/>
  <c r="BX33" i="13" s="1"/>
  <c r="J33" i="13"/>
  <c r="BW33" i="13" s="1"/>
  <c r="AB32" i="13"/>
  <c r="CO32" i="13" s="1"/>
  <c r="AA32" i="13"/>
  <c r="CN32" i="13" s="1"/>
  <c r="Z32" i="13"/>
  <c r="CM32" i="13" s="1"/>
  <c r="Y32" i="13"/>
  <c r="CL32" i="13" s="1"/>
  <c r="X32" i="13"/>
  <c r="CK32" i="13" s="1"/>
  <c r="W32" i="13"/>
  <c r="CJ32" i="13" s="1"/>
  <c r="V32" i="13"/>
  <c r="CI32" i="13" s="1"/>
  <c r="U32" i="13"/>
  <c r="CH32" i="13" s="1"/>
  <c r="T32" i="13"/>
  <c r="CG32" i="13" s="1"/>
  <c r="S32" i="13"/>
  <c r="CF32" i="13" s="1"/>
  <c r="R32" i="13"/>
  <c r="CE32" i="13" s="1"/>
  <c r="Q32" i="13"/>
  <c r="CD32" i="13" s="1"/>
  <c r="P32" i="13"/>
  <c r="CC32" i="13" s="1"/>
  <c r="O32" i="13"/>
  <c r="CB32" i="13" s="1"/>
  <c r="N32" i="13"/>
  <c r="CA32" i="13" s="1"/>
  <c r="M32" i="13"/>
  <c r="BZ32" i="13" s="1"/>
  <c r="L32" i="13"/>
  <c r="BY32" i="13" s="1"/>
  <c r="K32" i="13"/>
  <c r="BX32" i="13" s="1"/>
  <c r="J32" i="13"/>
  <c r="BW32" i="13" s="1"/>
  <c r="AB31" i="13"/>
  <c r="CO31" i="13" s="1"/>
  <c r="AA31" i="13"/>
  <c r="CN31" i="13" s="1"/>
  <c r="Z31" i="13"/>
  <c r="CM31" i="13" s="1"/>
  <c r="Y31" i="13"/>
  <c r="CL31" i="13" s="1"/>
  <c r="X31" i="13"/>
  <c r="CK31" i="13" s="1"/>
  <c r="W31" i="13"/>
  <c r="CJ31" i="13" s="1"/>
  <c r="V31" i="13"/>
  <c r="CI31" i="13" s="1"/>
  <c r="U31" i="13"/>
  <c r="CH31" i="13" s="1"/>
  <c r="T31" i="13"/>
  <c r="CG31" i="13" s="1"/>
  <c r="S31" i="13"/>
  <c r="CF31" i="13" s="1"/>
  <c r="R31" i="13"/>
  <c r="CE31" i="13" s="1"/>
  <c r="Q31" i="13"/>
  <c r="CD31" i="13" s="1"/>
  <c r="P31" i="13"/>
  <c r="CC31" i="13" s="1"/>
  <c r="O31" i="13"/>
  <c r="CB31" i="13" s="1"/>
  <c r="N31" i="13"/>
  <c r="CA31" i="13" s="1"/>
  <c r="M31" i="13"/>
  <c r="BZ31" i="13" s="1"/>
  <c r="L31" i="13"/>
  <c r="BY31" i="13" s="1"/>
  <c r="K31" i="13"/>
  <c r="BX31" i="13" s="1"/>
  <c r="J31" i="13"/>
  <c r="BW31" i="13" s="1"/>
  <c r="I31" i="13"/>
  <c r="BV31" i="13" s="1"/>
  <c r="H31" i="13"/>
  <c r="BU31" i="13" s="1"/>
  <c r="G31" i="13"/>
  <c r="BT31" i="13" s="1"/>
  <c r="F31" i="13"/>
  <c r="BS31" i="13" s="1"/>
  <c r="E31" i="13"/>
  <c r="AB30" i="13"/>
  <c r="CO30" i="13" s="1"/>
  <c r="AA30" i="13"/>
  <c r="CN30" i="13" s="1"/>
  <c r="Z30" i="13"/>
  <c r="CM30" i="13" s="1"/>
  <c r="Y30" i="13"/>
  <c r="CL30" i="13" s="1"/>
  <c r="X30" i="13"/>
  <c r="CK30" i="13" s="1"/>
  <c r="W30" i="13"/>
  <c r="CJ30" i="13" s="1"/>
  <c r="V30" i="13"/>
  <c r="CI30" i="13" s="1"/>
  <c r="U30" i="13"/>
  <c r="CH30" i="13" s="1"/>
  <c r="T30" i="13"/>
  <c r="CG30" i="13" s="1"/>
  <c r="S30" i="13"/>
  <c r="CF30" i="13" s="1"/>
  <c r="R30" i="13"/>
  <c r="CE30" i="13" s="1"/>
  <c r="Q30" i="13"/>
  <c r="CD30" i="13" s="1"/>
  <c r="P30" i="13"/>
  <c r="CC30" i="13" s="1"/>
  <c r="O30" i="13"/>
  <c r="CB30" i="13" s="1"/>
  <c r="N30" i="13"/>
  <c r="CA30" i="13" s="1"/>
  <c r="M30" i="13"/>
  <c r="BZ30" i="13" s="1"/>
  <c r="L30" i="13"/>
  <c r="BY30" i="13" s="1"/>
  <c r="K30" i="13"/>
  <c r="BX30" i="13" s="1"/>
  <c r="J30" i="13"/>
  <c r="BW30" i="13" s="1"/>
  <c r="AB29" i="13"/>
  <c r="CO29" i="13" s="1"/>
  <c r="AA29" i="13"/>
  <c r="CN29" i="13" s="1"/>
  <c r="Z29" i="13"/>
  <c r="CM29" i="13" s="1"/>
  <c r="Y29" i="13"/>
  <c r="CL29" i="13" s="1"/>
  <c r="X29" i="13"/>
  <c r="CK29" i="13" s="1"/>
  <c r="W29" i="13"/>
  <c r="CJ29" i="13" s="1"/>
  <c r="V29" i="13"/>
  <c r="CI29" i="13" s="1"/>
  <c r="U29" i="13"/>
  <c r="CH29" i="13" s="1"/>
  <c r="T29" i="13"/>
  <c r="CG29" i="13" s="1"/>
  <c r="S29" i="13"/>
  <c r="CF29" i="13" s="1"/>
  <c r="R29" i="13"/>
  <c r="CE29" i="13" s="1"/>
  <c r="Q29" i="13"/>
  <c r="CD29" i="13" s="1"/>
  <c r="P29" i="13"/>
  <c r="CC29" i="13" s="1"/>
  <c r="O29" i="13"/>
  <c r="CB29" i="13" s="1"/>
  <c r="N29" i="13"/>
  <c r="CA29" i="13" s="1"/>
  <c r="M29" i="13"/>
  <c r="BZ29" i="13" s="1"/>
  <c r="AB28" i="13"/>
  <c r="CO28" i="13" s="1"/>
  <c r="AA28" i="13"/>
  <c r="CN28" i="13" s="1"/>
  <c r="Z28" i="13"/>
  <c r="CM28" i="13" s="1"/>
  <c r="Y28" i="13"/>
  <c r="CL28" i="13" s="1"/>
  <c r="X28" i="13"/>
  <c r="CK28" i="13" s="1"/>
  <c r="W28" i="13"/>
  <c r="CJ28" i="13" s="1"/>
  <c r="V28" i="13"/>
  <c r="CI28" i="13" s="1"/>
  <c r="U28" i="13"/>
  <c r="CH28" i="13" s="1"/>
  <c r="T28" i="13"/>
  <c r="CG28" i="13" s="1"/>
  <c r="S28" i="13"/>
  <c r="CF28" i="13" s="1"/>
  <c r="R28" i="13"/>
  <c r="CE28" i="13" s="1"/>
  <c r="Q28" i="13"/>
  <c r="CD28" i="13" s="1"/>
  <c r="P28" i="13"/>
  <c r="CC28" i="13" s="1"/>
  <c r="O28" i="13"/>
  <c r="CB28" i="13" s="1"/>
  <c r="N28" i="13"/>
  <c r="CA28" i="13" s="1"/>
  <c r="M28" i="13"/>
  <c r="BZ28" i="13" s="1"/>
  <c r="L28" i="13"/>
  <c r="BY28" i="13" s="1"/>
  <c r="AB27" i="13"/>
  <c r="CO27" i="13" s="1"/>
  <c r="AA27" i="13"/>
  <c r="CN27" i="13" s="1"/>
  <c r="Z27" i="13"/>
  <c r="CM27" i="13" s="1"/>
  <c r="Y27" i="13"/>
  <c r="CL27" i="13" s="1"/>
  <c r="X27" i="13"/>
  <c r="CK27" i="13" s="1"/>
  <c r="W27" i="13"/>
  <c r="CJ27" i="13" s="1"/>
  <c r="V27" i="13"/>
  <c r="CI27" i="13" s="1"/>
  <c r="U27" i="13"/>
  <c r="CH27" i="13" s="1"/>
  <c r="T27" i="13"/>
  <c r="CG27" i="13" s="1"/>
  <c r="S27" i="13"/>
  <c r="CF27" i="13" s="1"/>
  <c r="R27" i="13"/>
  <c r="CE27" i="13" s="1"/>
  <c r="Q27" i="13"/>
  <c r="CD27" i="13" s="1"/>
  <c r="P27" i="13"/>
  <c r="CC27" i="13" s="1"/>
  <c r="O27" i="13"/>
  <c r="CB27" i="13" s="1"/>
  <c r="N27" i="13"/>
  <c r="CA27" i="13" s="1"/>
  <c r="M27" i="13"/>
  <c r="BZ27" i="13" s="1"/>
  <c r="AB26" i="13"/>
  <c r="CO26" i="13" s="1"/>
  <c r="AA26" i="13"/>
  <c r="CN26" i="13" s="1"/>
  <c r="Z26" i="13"/>
  <c r="CM26" i="13" s="1"/>
  <c r="Y26" i="13"/>
  <c r="CL26" i="13" s="1"/>
  <c r="X26" i="13"/>
  <c r="CK26" i="13" s="1"/>
  <c r="W26" i="13"/>
  <c r="CJ26" i="13" s="1"/>
  <c r="V26" i="13"/>
  <c r="CI26" i="13" s="1"/>
  <c r="U26" i="13"/>
  <c r="CH26" i="13" s="1"/>
  <c r="T26" i="13"/>
  <c r="CG26" i="13" s="1"/>
  <c r="S26" i="13"/>
  <c r="CF26" i="13" s="1"/>
  <c r="R26" i="13"/>
  <c r="CE26" i="13" s="1"/>
  <c r="Q26" i="13"/>
  <c r="CD26" i="13" s="1"/>
  <c r="P26" i="13"/>
  <c r="CC26" i="13" s="1"/>
  <c r="O26" i="13"/>
  <c r="CB26" i="13" s="1"/>
  <c r="N26" i="13"/>
  <c r="CA26" i="13" s="1"/>
  <c r="M26" i="13"/>
  <c r="BZ26" i="13" s="1"/>
  <c r="AB25" i="13"/>
  <c r="CO25" i="13" s="1"/>
  <c r="AA25" i="13"/>
  <c r="CN25" i="13" s="1"/>
  <c r="Z25" i="13"/>
  <c r="CM25" i="13" s="1"/>
  <c r="Y25" i="13"/>
  <c r="CL25" i="13" s="1"/>
  <c r="X25" i="13"/>
  <c r="CK25" i="13" s="1"/>
  <c r="W25" i="13"/>
  <c r="CJ25" i="13" s="1"/>
  <c r="V25" i="13"/>
  <c r="CI25" i="13" s="1"/>
  <c r="U25" i="13"/>
  <c r="CH25" i="13" s="1"/>
  <c r="T25" i="13"/>
  <c r="CG25" i="13" s="1"/>
  <c r="S25" i="13"/>
  <c r="CF25" i="13" s="1"/>
  <c r="R25" i="13"/>
  <c r="CE25" i="13" s="1"/>
  <c r="Q25" i="13"/>
  <c r="CD25" i="13" s="1"/>
  <c r="P25" i="13"/>
  <c r="CC25" i="13" s="1"/>
  <c r="O25" i="13"/>
  <c r="CB25" i="13" s="1"/>
  <c r="N25" i="13"/>
  <c r="CA25" i="13" s="1"/>
  <c r="M25" i="13"/>
  <c r="BZ25" i="13" s="1"/>
  <c r="AB24" i="13"/>
  <c r="CO24" i="13" s="1"/>
  <c r="AA24" i="13"/>
  <c r="CN24" i="13" s="1"/>
  <c r="Z24" i="13"/>
  <c r="CM24" i="13" s="1"/>
  <c r="Y24" i="13"/>
  <c r="CL24" i="13" s="1"/>
  <c r="X24" i="13"/>
  <c r="CK24" i="13" s="1"/>
  <c r="W24" i="13"/>
  <c r="CJ24" i="13" s="1"/>
  <c r="V24" i="13"/>
  <c r="CI24" i="13" s="1"/>
  <c r="U24" i="13"/>
  <c r="CH24" i="13" s="1"/>
  <c r="T24" i="13"/>
  <c r="CG24" i="13" s="1"/>
  <c r="S24" i="13"/>
  <c r="CF24" i="13" s="1"/>
  <c r="R24" i="13"/>
  <c r="CE24" i="13" s="1"/>
  <c r="Q24" i="13"/>
  <c r="CD24" i="13" s="1"/>
  <c r="P24" i="13"/>
  <c r="CC24" i="13" s="1"/>
  <c r="O24" i="13"/>
  <c r="CB24" i="13" s="1"/>
  <c r="N24" i="13"/>
  <c r="CA24" i="13" s="1"/>
  <c r="M24" i="13"/>
  <c r="BZ24" i="13" s="1"/>
  <c r="L24" i="13"/>
  <c r="BY24" i="13" s="1"/>
  <c r="K24" i="13"/>
  <c r="BX24" i="13" s="1"/>
  <c r="J24" i="13"/>
  <c r="BW24" i="13" s="1"/>
  <c r="I24" i="13"/>
  <c r="BV24" i="13" s="1"/>
  <c r="H24" i="13"/>
  <c r="BU24" i="13" s="1"/>
  <c r="G24" i="13"/>
  <c r="BT24" i="13" s="1"/>
  <c r="F24" i="13"/>
  <c r="BS24" i="13" s="1"/>
  <c r="E24" i="13"/>
  <c r="AB23" i="13"/>
  <c r="CO23" i="13" s="1"/>
  <c r="AA23" i="13"/>
  <c r="CN23" i="13" s="1"/>
  <c r="Z23" i="13"/>
  <c r="CM23" i="13" s="1"/>
  <c r="Y23" i="13"/>
  <c r="CL23" i="13" s="1"/>
  <c r="X23" i="13"/>
  <c r="CK23" i="13" s="1"/>
  <c r="W23" i="13"/>
  <c r="CJ23" i="13" s="1"/>
  <c r="V23" i="13"/>
  <c r="CI23" i="13" s="1"/>
  <c r="U23" i="13"/>
  <c r="CH23" i="13" s="1"/>
  <c r="T23" i="13"/>
  <c r="CG23" i="13" s="1"/>
  <c r="S23" i="13"/>
  <c r="CF23" i="13" s="1"/>
  <c r="R23" i="13"/>
  <c r="CE23" i="13" s="1"/>
  <c r="Q23" i="13"/>
  <c r="CD23" i="13" s="1"/>
  <c r="P23" i="13"/>
  <c r="CC23" i="13" s="1"/>
  <c r="O23" i="13"/>
  <c r="CB23" i="13" s="1"/>
  <c r="N23" i="13"/>
  <c r="CA23" i="13" s="1"/>
  <c r="M23" i="13"/>
  <c r="BZ23" i="13" s="1"/>
  <c r="L23" i="13"/>
  <c r="BY23" i="13" s="1"/>
  <c r="K23" i="13"/>
  <c r="BX23" i="13" s="1"/>
  <c r="J23" i="13"/>
  <c r="BW23" i="13" s="1"/>
  <c r="AB22" i="13"/>
  <c r="CO22" i="13" s="1"/>
  <c r="AA22" i="13"/>
  <c r="CN22" i="13" s="1"/>
  <c r="Z22" i="13"/>
  <c r="CM22" i="13" s="1"/>
  <c r="Y22" i="13"/>
  <c r="CL22" i="13" s="1"/>
  <c r="X22" i="13"/>
  <c r="CK22" i="13" s="1"/>
  <c r="W22" i="13"/>
  <c r="CJ22" i="13" s="1"/>
  <c r="V22" i="13"/>
  <c r="CI22" i="13" s="1"/>
  <c r="U22" i="13"/>
  <c r="CH22" i="13" s="1"/>
  <c r="T22" i="13"/>
  <c r="CG22" i="13" s="1"/>
  <c r="S22" i="13"/>
  <c r="CF22" i="13" s="1"/>
  <c r="R22" i="13"/>
  <c r="CE22" i="13" s="1"/>
  <c r="Q22" i="13"/>
  <c r="CD22" i="13" s="1"/>
  <c r="P22" i="13"/>
  <c r="CC22" i="13" s="1"/>
  <c r="O22" i="13"/>
  <c r="CB22" i="13" s="1"/>
  <c r="N22" i="13"/>
  <c r="CA22" i="13" s="1"/>
  <c r="AB21" i="13"/>
  <c r="CO21" i="13" s="1"/>
  <c r="AA21" i="13"/>
  <c r="CN21" i="13" s="1"/>
  <c r="Z21" i="13"/>
  <c r="CM21" i="13" s="1"/>
  <c r="Y21" i="13"/>
  <c r="CL21" i="13" s="1"/>
  <c r="X21" i="13"/>
  <c r="CK21" i="13" s="1"/>
  <c r="W21" i="13"/>
  <c r="CJ21" i="13" s="1"/>
  <c r="V21" i="13"/>
  <c r="CI21" i="13" s="1"/>
  <c r="U21" i="13"/>
  <c r="CH21" i="13" s="1"/>
  <c r="T21" i="13"/>
  <c r="CG21" i="13" s="1"/>
  <c r="S21" i="13"/>
  <c r="CF21" i="13" s="1"/>
  <c r="R21" i="13"/>
  <c r="CE21" i="13" s="1"/>
  <c r="Q21" i="13"/>
  <c r="CD21" i="13" s="1"/>
  <c r="P21" i="13"/>
  <c r="CC21" i="13" s="1"/>
  <c r="O21" i="13"/>
  <c r="CB21" i="13" s="1"/>
  <c r="N21" i="13"/>
  <c r="CA21" i="13" s="1"/>
  <c r="M21" i="13"/>
  <c r="BZ21" i="13" s="1"/>
  <c r="L21" i="13"/>
  <c r="BY21" i="13" s="1"/>
  <c r="K21" i="13"/>
  <c r="BX21" i="13" s="1"/>
  <c r="AB20" i="13"/>
  <c r="CO20" i="13" s="1"/>
  <c r="AA20" i="13"/>
  <c r="CN20" i="13" s="1"/>
  <c r="Z20" i="13"/>
  <c r="CM20" i="13" s="1"/>
  <c r="Y20" i="13"/>
  <c r="CL20" i="13" s="1"/>
  <c r="X20" i="13"/>
  <c r="CK20" i="13" s="1"/>
  <c r="W20" i="13"/>
  <c r="CJ20" i="13" s="1"/>
  <c r="V20" i="13"/>
  <c r="CI20" i="13" s="1"/>
  <c r="U20" i="13"/>
  <c r="CH20" i="13" s="1"/>
  <c r="T20" i="13"/>
  <c r="CG20" i="13" s="1"/>
  <c r="S20" i="13"/>
  <c r="CF20" i="13" s="1"/>
  <c r="R20" i="13"/>
  <c r="CE20" i="13" s="1"/>
  <c r="Q20" i="13"/>
  <c r="CD20" i="13" s="1"/>
  <c r="P20" i="13"/>
  <c r="CC20" i="13" s="1"/>
  <c r="O20" i="13"/>
  <c r="CB20" i="13" s="1"/>
  <c r="N20" i="13"/>
  <c r="CA20" i="13" s="1"/>
  <c r="M20" i="13"/>
  <c r="BZ20" i="13" s="1"/>
  <c r="L20" i="13"/>
  <c r="BY20" i="13" s="1"/>
  <c r="K20" i="13"/>
  <c r="BX20" i="13" s="1"/>
  <c r="J20" i="13"/>
  <c r="BW20" i="13" s="1"/>
  <c r="AB19" i="13"/>
  <c r="CO19" i="13" s="1"/>
  <c r="AA19" i="13"/>
  <c r="CN19" i="13" s="1"/>
  <c r="Z19" i="13"/>
  <c r="CM19" i="13" s="1"/>
  <c r="Y19" i="13"/>
  <c r="CL19" i="13" s="1"/>
  <c r="X19" i="13"/>
  <c r="CK19" i="13" s="1"/>
  <c r="W19" i="13"/>
  <c r="CJ19" i="13" s="1"/>
  <c r="V19" i="13"/>
  <c r="CI19" i="13" s="1"/>
  <c r="U19" i="13"/>
  <c r="CH19" i="13" s="1"/>
  <c r="T19" i="13"/>
  <c r="CG19" i="13" s="1"/>
  <c r="S19" i="13"/>
  <c r="CF19" i="13" s="1"/>
  <c r="R19" i="13"/>
  <c r="CE19" i="13" s="1"/>
  <c r="Q19" i="13"/>
  <c r="CD19" i="13" s="1"/>
  <c r="P19" i="13"/>
  <c r="CC19" i="13" s="1"/>
  <c r="O19" i="13"/>
  <c r="CB19" i="13" s="1"/>
  <c r="N19" i="13"/>
  <c r="CA19" i="13" s="1"/>
  <c r="M19" i="13"/>
  <c r="BZ19" i="13" s="1"/>
  <c r="L19" i="13"/>
  <c r="BY19" i="13" s="1"/>
  <c r="K19" i="13"/>
  <c r="BX19" i="13" s="1"/>
  <c r="AB18" i="13"/>
  <c r="CO18" i="13" s="1"/>
  <c r="AA18" i="13"/>
  <c r="CN18" i="13" s="1"/>
  <c r="Z18" i="13"/>
  <c r="CM18" i="13" s="1"/>
  <c r="Y18" i="13"/>
  <c r="CL18" i="13" s="1"/>
  <c r="X18" i="13"/>
  <c r="CK18" i="13" s="1"/>
  <c r="W18" i="13"/>
  <c r="CJ18" i="13" s="1"/>
  <c r="V18" i="13"/>
  <c r="CI18" i="13" s="1"/>
  <c r="U18" i="13"/>
  <c r="CH18" i="13" s="1"/>
  <c r="T18" i="13"/>
  <c r="CG18" i="13" s="1"/>
  <c r="S18" i="13"/>
  <c r="CF18" i="13" s="1"/>
  <c r="R18" i="13"/>
  <c r="CE18" i="13" s="1"/>
  <c r="Q18" i="13"/>
  <c r="CD18" i="13" s="1"/>
  <c r="P18" i="13"/>
  <c r="CC18" i="13" s="1"/>
  <c r="O18" i="13"/>
  <c r="CB18" i="13" s="1"/>
  <c r="N18" i="13"/>
  <c r="CA18" i="13" s="1"/>
  <c r="M18" i="13"/>
  <c r="BZ18" i="13" s="1"/>
  <c r="L18" i="13"/>
  <c r="BY18" i="13" s="1"/>
  <c r="AB17" i="13"/>
  <c r="CO17" i="13" s="1"/>
  <c r="AA17" i="13"/>
  <c r="CN17" i="13" s="1"/>
  <c r="Z17" i="13"/>
  <c r="CM17" i="13" s="1"/>
  <c r="Y17" i="13"/>
  <c r="CL17" i="13" s="1"/>
  <c r="X17" i="13"/>
  <c r="CK17" i="13" s="1"/>
  <c r="W17" i="13"/>
  <c r="CJ17" i="13" s="1"/>
  <c r="V17" i="13"/>
  <c r="CI17" i="13" s="1"/>
  <c r="U17" i="13"/>
  <c r="CH17" i="13" s="1"/>
  <c r="T17" i="13"/>
  <c r="CG17" i="13" s="1"/>
  <c r="S17" i="13"/>
  <c r="CF17" i="13" s="1"/>
  <c r="R17" i="13"/>
  <c r="CE17" i="13" s="1"/>
  <c r="Q17" i="13"/>
  <c r="CD17" i="13" s="1"/>
  <c r="P17" i="13"/>
  <c r="CC17" i="13" s="1"/>
  <c r="O17" i="13"/>
  <c r="CB17" i="13" s="1"/>
  <c r="N17" i="13"/>
  <c r="CA17" i="13" s="1"/>
  <c r="M17" i="13"/>
  <c r="BZ17" i="13" s="1"/>
  <c r="L17" i="13"/>
  <c r="BY17" i="13" s="1"/>
  <c r="K17" i="13"/>
  <c r="BX17" i="13" s="1"/>
  <c r="J17" i="13"/>
  <c r="BW17" i="13" s="1"/>
  <c r="I17" i="13"/>
  <c r="BV17" i="13" s="1"/>
  <c r="AB16" i="13"/>
  <c r="CO16" i="13" s="1"/>
  <c r="AA16" i="13"/>
  <c r="CN16" i="13" s="1"/>
  <c r="Z16" i="13"/>
  <c r="CM16" i="13" s="1"/>
  <c r="Y16" i="13"/>
  <c r="CL16" i="13" s="1"/>
  <c r="X16" i="13"/>
  <c r="CK16" i="13" s="1"/>
  <c r="W16" i="13"/>
  <c r="CJ16" i="13" s="1"/>
  <c r="V16" i="13"/>
  <c r="CI16" i="13" s="1"/>
  <c r="U16" i="13"/>
  <c r="CH16" i="13" s="1"/>
  <c r="T16" i="13"/>
  <c r="CG16" i="13" s="1"/>
  <c r="S16" i="13"/>
  <c r="CF16" i="13" s="1"/>
  <c r="R16" i="13"/>
  <c r="CE16" i="13" s="1"/>
  <c r="Q16" i="13"/>
  <c r="CD16" i="13" s="1"/>
  <c r="P16" i="13"/>
  <c r="CC16" i="13" s="1"/>
  <c r="O16" i="13"/>
  <c r="CB16" i="13" s="1"/>
  <c r="N16" i="13"/>
  <c r="CA16" i="13" s="1"/>
  <c r="M16" i="13"/>
  <c r="BZ16" i="13" s="1"/>
  <c r="L16" i="13"/>
  <c r="BY16" i="13" s="1"/>
  <c r="K16" i="13"/>
  <c r="BX16" i="13" s="1"/>
  <c r="J16" i="13"/>
  <c r="BW16" i="13" s="1"/>
  <c r="AB15" i="13"/>
  <c r="CO15" i="13" s="1"/>
  <c r="AA15" i="13"/>
  <c r="CN15" i="13" s="1"/>
  <c r="Z15" i="13"/>
  <c r="CM15" i="13" s="1"/>
  <c r="Y15" i="13"/>
  <c r="CL15" i="13" s="1"/>
  <c r="X15" i="13"/>
  <c r="CK15" i="13" s="1"/>
  <c r="W15" i="13"/>
  <c r="CJ15" i="13" s="1"/>
  <c r="V15" i="13"/>
  <c r="CI15" i="13" s="1"/>
  <c r="U15" i="13"/>
  <c r="CH15" i="13" s="1"/>
  <c r="T15" i="13"/>
  <c r="CG15" i="13" s="1"/>
  <c r="S15" i="13"/>
  <c r="CF15" i="13" s="1"/>
  <c r="R15" i="13"/>
  <c r="CE15" i="13" s="1"/>
  <c r="Q15" i="13"/>
  <c r="CD15" i="13" s="1"/>
  <c r="P15" i="13"/>
  <c r="CC15" i="13" s="1"/>
  <c r="O15" i="13"/>
  <c r="CB15" i="13" s="1"/>
  <c r="N15" i="13"/>
  <c r="CA15" i="13" s="1"/>
  <c r="M15" i="13"/>
  <c r="BZ15" i="13" s="1"/>
  <c r="L15" i="13"/>
  <c r="BY15" i="13" s="1"/>
  <c r="K15" i="13"/>
  <c r="BX15" i="13" s="1"/>
  <c r="J15" i="13"/>
  <c r="BW15" i="13" s="1"/>
  <c r="I15" i="13"/>
  <c r="BV15" i="13" s="1"/>
  <c r="AB14" i="13"/>
  <c r="CO14" i="13" s="1"/>
  <c r="AA14" i="13"/>
  <c r="CN14" i="13" s="1"/>
  <c r="Z14" i="13"/>
  <c r="CM14" i="13" s="1"/>
  <c r="Y14" i="13"/>
  <c r="CL14" i="13" s="1"/>
  <c r="X14" i="13"/>
  <c r="CK14" i="13" s="1"/>
  <c r="W14" i="13"/>
  <c r="CJ14" i="13" s="1"/>
  <c r="V14" i="13"/>
  <c r="CI14" i="13" s="1"/>
  <c r="U14" i="13"/>
  <c r="CH14" i="13" s="1"/>
  <c r="T14" i="13"/>
  <c r="CG14" i="13" s="1"/>
  <c r="S14" i="13"/>
  <c r="CF14" i="13" s="1"/>
  <c r="R14" i="13"/>
  <c r="CE14" i="13" s="1"/>
  <c r="Q14" i="13"/>
  <c r="CD14" i="13" s="1"/>
  <c r="P14" i="13"/>
  <c r="CC14" i="13" s="1"/>
  <c r="O14" i="13"/>
  <c r="CB14" i="13" s="1"/>
  <c r="N14" i="13"/>
  <c r="CA14" i="13" s="1"/>
  <c r="M14" i="13"/>
  <c r="BZ14" i="13" s="1"/>
  <c r="L14" i="13"/>
  <c r="BY14" i="13" s="1"/>
  <c r="K14" i="13"/>
  <c r="BX14" i="13" s="1"/>
  <c r="J14" i="13"/>
  <c r="BW14" i="13" s="1"/>
  <c r="AB13" i="13"/>
  <c r="CO13" i="13" s="1"/>
  <c r="AA13" i="13"/>
  <c r="CN13" i="13" s="1"/>
  <c r="Z13" i="13"/>
  <c r="CM13" i="13" s="1"/>
  <c r="Y13" i="13"/>
  <c r="CL13" i="13" s="1"/>
  <c r="X13" i="13"/>
  <c r="CK13" i="13" s="1"/>
  <c r="W13" i="13"/>
  <c r="CJ13" i="13" s="1"/>
  <c r="V13" i="13"/>
  <c r="CI13" i="13" s="1"/>
  <c r="U13" i="13"/>
  <c r="CH13" i="13" s="1"/>
  <c r="T13" i="13"/>
  <c r="CG13" i="13" s="1"/>
  <c r="S13" i="13"/>
  <c r="CF13" i="13" s="1"/>
  <c r="R13" i="13"/>
  <c r="CE13" i="13" s="1"/>
  <c r="Q13" i="13"/>
  <c r="CD13" i="13" s="1"/>
  <c r="P13" i="13"/>
  <c r="CC13" i="13" s="1"/>
  <c r="O13" i="13"/>
  <c r="CB13" i="13" s="1"/>
  <c r="N13" i="13"/>
  <c r="CA13" i="13" s="1"/>
  <c r="M13" i="13"/>
  <c r="BZ13" i="13" s="1"/>
  <c r="L13" i="13"/>
  <c r="BY13" i="13" s="1"/>
  <c r="K13" i="13"/>
  <c r="BX13" i="13" s="1"/>
  <c r="J13" i="13"/>
  <c r="BW13" i="13" s="1"/>
  <c r="I13" i="13"/>
  <c r="BV13" i="13" s="1"/>
  <c r="H13" i="13"/>
  <c r="BU13" i="13" s="1"/>
  <c r="G13" i="13"/>
  <c r="BT13" i="13" s="1"/>
  <c r="F13" i="13"/>
  <c r="BS13" i="13" s="1"/>
  <c r="E13" i="13"/>
  <c r="AB12" i="13"/>
  <c r="CO12" i="13" s="1"/>
  <c r="AA12" i="13"/>
  <c r="CN12" i="13" s="1"/>
  <c r="Z12" i="13"/>
  <c r="CM12" i="13" s="1"/>
  <c r="Y12" i="13"/>
  <c r="CL12" i="13" s="1"/>
  <c r="X12" i="13"/>
  <c r="CK12" i="13" s="1"/>
  <c r="W12" i="13"/>
  <c r="CJ12" i="13" s="1"/>
  <c r="V12" i="13"/>
  <c r="CI12" i="13" s="1"/>
  <c r="U12" i="13"/>
  <c r="CH12" i="13" s="1"/>
  <c r="T12" i="13"/>
  <c r="CG12" i="13" s="1"/>
  <c r="S12" i="13"/>
  <c r="CF12" i="13" s="1"/>
  <c r="R12" i="13"/>
  <c r="CE12" i="13" s="1"/>
  <c r="Q12" i="13"/>
  <c r="CD12" i="13" s="1"/>
  <c r="P12" i="13"/>
  <c r="CC12" i="13" s="1"/>
  <c r="O12" i="13"/>
  <c r="CB12" i="13" s="1"/>
  <c r="N12" i="13"/>
  <c r="CA12" i="13" s="1"/>
  <c r="AB11" i="13"/>
  <c r="CO11" i="13" s="1"/>
  <c r="AA11" i="13"/>
  <c r="CN11" i="13" s="1"/>
  <c r="Z11" i="13"/>
  <c r="CM11" i="13" s="1"/>
  <c r="Y11" i="13"/>
  <c r="CL11" i="13" s="1"/>
  <c r="X11" i="13"/>
  <c r="CK11" i="13" s="1"/>
  <c r="W11" i="13"/>
  <c r="CJ11" i="13" s="1"/>
  <c r="V11" i="13"/>
  <c r="CI11" i="13" s="1"/>
  <c r="U11" i="13"/>
  <c r="CH11" i="13" s="1"/>
  <c r="T11" i="13"/>
  <c r="CG11" i="13" s="1"/>
  <c r="S11" i="13"/>
  <c r="CF11" i="13" s="1"/>
  <c r="R11" i="13"/>
  <c r="CE11" i="13" s="1"/>
  <c r="Q11" i="13"/>
  <c r="CD11" i="13" s="1"/>
  <c r="P11" i="13"/>
  <c r="CC11" i="13" s="1"/>
  <c r="O11" i="13"/>
  <c r="CB11" i="13" s="1"/>
  <c r="N11" i="13"/>
  <c r="CA11" i="13" s="1"/>
  <c r="M11" i="13"/>
  <c r="BZ11" i="13" s="1"/>
  <c r="L11" i="13"/>
  <c r="BY11" i="13" s="1"/>
  <c r="K11" i="13"/>
  <c r="BX11" i="13" s="1"/>
  <c r="J11" i="13"/>
  <c r="BW11" i="13" s="1"/>
  <c r="I11" i="13"/>
  <c r="BV11" i="13" s="1"/>
  <c r="AB10" i="13"/>
  <c r="CO10" i="13" s="1"/>
  <c r="AA10" i="13"/>
  <c r="CN10" i="13" s="1"/>
  <c r="Z10" i="13"/>
  <c r="CM10" i="13" s="1"/>
  <c r="Y10" i="13"/>
  <c r="CL10" i="13" s="1"/>
  <c r="X10" i="13"/>
  <c r="CK10" i="13" s="1"/>
  <c r="W10" i="13"/>
  <c r="CJ10" i="13" s="1"/>
  <c r="V10" i="13"/>
  <c r="CI10" i="13" s="1"/>
  <c r="U10" i="13"/>
  <c r="CH10" i="13" s="1"/>
  <c r="T10" i="13"/>
  <c r="CG10" i="13" s="1"/>
  <c r="S10" i="13"/>
  <c r="CF10" i="13" s="1"/>
  <c r="R10" i="13"/>
  <c r="CE10" i="13" s="1"/>
  <c r="Q10" i="13"/>
  <c r="CD10" i="13" s="1"/>
  <c r="P10" i="13"/>
  <c r="CC10" i="13" s="1"/>
  <c r="O10" i="13"/>
  <c r="CB10" i="13" s="1"/>
  <c r="N10" i="13"/>
  <c r="CA10" i="13" s="1"/>
  <c r="M10" i="13"/>
  <c r="BZ10" i="13" s="1"/>
  <c r="L10" i="13"/>
  <c r="BY10" i="13" s="1"/>
  <c r="K10" i="13"/>
  <c r="BX10" i="13" s="1"/>
  <c r="AB9" i="13"/>
  <c r="CO9" i="13" s="1"/>
  <c r="AA9" i="13"/>
  <c r="CN9" i="13" s="1"/>
  <c r="Z9" i="13"/>
  <c r="CM9" i="13" s="1"/>
  <c r="Y9" i="13"/>
  <c r="CL9" i="13" s="1"/>
  <c r="X9" i="13"/>
  <c r="CK9" i="13" s="1"/>
  <c r="W9" i="13"/>
  <c r="CJ9" i="13" s="1"/>
  <c r="V9" i="13"/>
  <c r="CI9" i="13" s="1"/>
  <c r="U9" i="13"/>
  <c r="CH9" i="13" s="1"/>
  <c r="T9" i="13"/>
  <c r="CG9" i="13" s="1"/>
  <c r="S9" i="13"/>
  <c r="CF9" i="13" s="1"/>
  <c r="R9" i="13"/>
  <c r="CE9" i="13" s="1"/>
  <c r="Q9" i="13"/>
  <c r="CD9" i="13" s="1"/>
  <c r="P9" i="13"/>
  <c r="CC9" i="13" s="1"/>
  <c r="O9" i="13"/>
  <c r="CB9" i="13" s="1"/>
  <c r="N9" i="13"/>
  <c r="CA9" i="13" s="1"/>
  <c r="M9" i="13"/>
  <c r="BZ9" i="13" s="1"/>
  <c r="AB8" i="13"/>
  <c r="CO8" i="13" s="1"/>
  <c r="AA8" i="13"/>
  <c r="CN8" i="13" s="1"/>
  <c r="Z8" i="13"/>
  <c r="CM8" i="13" s="1"/>
  <c r="Y8" i="13"/>
  <c r="CL8" i="13" s="1"/>
  <c r="X8" i="13"/>
  <c r="CK8" i="13" s="1"/>
  <c r="W8" i="13"/>
  <c r="CJ8" i="13" s="1"/>
  <c r="V8" i="13"/>
  <c r="CI8" i="13" s="1"/>
  <c r="U8" i="13"/>
  <c r="CH8" i="13" s="1"/>
  <c r="T8" i="13"/>
  <c r="CG8" i="13" s="1"/>
  <c r="S8" i="13"/>
  <c r="CF8" i="13" s="1"/>
  <c r="R8" i="13"/>
  <c r="CE8" i="13" s="1"/>
  <c r="Q8" i="13"/>
  <c r="CD8" i="13" s="1"/>
  <c r="P8" i="13"/>
  <c r="CC8" i="13" s="1"/>
  <c r="O8" i="13"/>
  <c r="CB8" i="13" s="1"/>
  <c r="N8" i="13"/>
  <c r="CA8" i="13" s="1"/>
  <c r="M8" i="13"/>
  <c r="BZ8" i="13" s="1"/>
  <c r="L8" i="13"/>
  <c r="BY8" i="13" s="1"/>
  <c r="AB7" i="13"/>
  <c r="CO7" i="13" s="1"/>
  <c r="AA7" i="13"/>
  <c r="CN7" i="13" s="1"/>
  <c r="Z7" i="13"/>
  <c r="CM7" i="13" s="1"/>
  <c r="Y7" i="13"/>
  <c r="CL7" i="13" s="1"/>
  <c r="X7" i="13"/>
  <c r="CK7" i="13" s="1"/>
  <c r="W7" i="13"/>
  <c r="CJ7" i="13" s="1"/>
  <c r="V7" i="13"/>
  <c r="CI7" i="13" s="1"/>
  <c r="U7" i="13"/>
  <c r="CH7" i="13" s="1"/>
  <c r="T7" i="13"/>
  <c r="CG7" i="13" s="1"/>
  <c r="S7" i="13"/>
  <c r="CF7" i="13" s="1"/>
  <c r="R7" i="13"/>
  <c r="CE7" i="13" s="1"/>
  <c r="Q7" i="13"/>
  <c r="CD7" i="13" s="1"/>
  <c r="P7" i="13"/>
  <c r="CC7" i="13" s="1"/>
  <c r="O7" i="13"/>
  <c r="CB7" i="13" s="1"/>
  <c r="N7" i="13"/>
  <c r="CA7" i="13" s="1"/>
  <c r="M7" i="13"/>
  <c r="BZ7" i="13" s="1"/>
  <c r="L7" i="13"/>
  <c r="BY7" i="13" s="1"/>
  <c r="K7" i="13"/>
  <c r="BX7" i="13" s="1"/>
  <c r="J7" i="13"/>
  <c r="BW7" i="13" s="1"/>
  <c r="AB6" i="13"/>
  <c r="CO6" i="13" s="1"/>
  <c r="AA6" i="13"/>
  <c r="CN6" i="13" s="1"/>
  <c r="Z6" i="13"/>
  <c r="CM6" i="13" s="1"/>
  <c r="Y6" i="13"/>
  <c r="CL6" i="13" s="1"/>
  <c r="X6" i="13"/>
  <c r="CK6" i="13" s="1"/>
  <c r="W6" i="13"/>
  <c r="CJ6" i="13" s="1"/>
  <c r="V6" i="13"/>
  <c r="CI6" i="13" s="1"/>
  <c r="U6" i="13"/>
  <c r="CH6" i="13" s="1"/>
  <c r="T6" i="13"/>
  <c r="CG6" i="13" s="1"/>
  <c r="S6" i="13"/>
  <c r="CF6" i="13" s="1"/>
  <c r="R6" i="13"/>
  <c r="CE6" i="13" s="1"/>
  <c r="Q6" i="13"/>
  <c r="CD6" i="13" s="1"/>
  <c r="P6" i="13"/>
  <c r="CC6" i="13" s="1"/>
  <c r="O6" i="13"/>
  <c r="CB6" i="13" s="1"/>
  <c r="N6" i="13"/>
  <c r="CA6" i="13" s="1"/>
  <c r="M6" i="13"/>
  <c r="BZ6" i="13" s="1"/>
  <c r="L6" i="13"/>
  <c r="BY6" i="13" s="1"/>
  <c r="K6" i="13"/>
  <c r="BX6" i="13" s="1"/>
  <c r="J6" i="13"/>
  <c r="BW6" i="13" s="1"/>
  <c r="I6" i="13"/>
  <c r="BV6" i="13" s="1"/>
  <c r="AB5" i="13"/>
  <c r="CO5" i="13" s="1"/>
  <c r="AA5" i="13"/>
  <c r="CN5" i="13" s="1"/>
  <c r="Z5" i="13"/>
  <c r="CM5" i="13" s="1"/>
  <c r="Y5" i="13"/>
  <c r="CL5" i="13" s="1"/>
  <c r="X5" i="13"/>
  <c r="CK5" i="13" s="1"/>
  <c r="W5" i="13"/>
  <c r="CJ5" i="13" s="1"/>
  <c r="V5" i="13"/>
  <c r="CI5" i="13" s="1"/>
  <c r="U5" i="13"/>
  <c r="CH5" i="13" s="1"/>
  <c r="T5" i="13"/>
  <c r="CG5" i="13" s="1"/>
  <c r="S5" i="13"/>
  <c r="CF5" i="13" s="1"/>
  <c r="R5" i="13"/>
  <c r="CE5" i="13" s="1"/>
  <c r="Q5" i="13"/>
  <c r="CD5" i="13" s="1"/>
  <c r="P5" i="13"/>
  <c r="CC5" i="13" s="1"/>
  <c r="O5" i="13"/>
  <c r="CB5" i="13" s="1"/>
  <c r="N5" i="13"/>
  <c r="CA5" i="13" s="1"/>
  <c r="M5" i="13"/>
  <c r="BZ5" i="13" s="1"/>
  <c r="L5" i="13"/>
  <c r="BY5" i="13" s="1"/>
  <c r="K5" i="13"/>
  <c r="BX5" i="13" s="1"/>
  <c r="J5" i="13"/>
  <c r="BW5" i="13" s="1"/>
  <c r="I5" i="13"/>
  <c r="BV5" i="13" s="1"/>
  <c r="AB4" i="13"/>
  <c r="CO4" i="13" s="1"/>
  <c r="AA4" i="13"/>
  <c r="CN4" i="13" s="1"/>
  <c r="Z4" i="13"/>
  <c r="CM4" i="13" s="1"/>
  <c r="Y4" i="13"/>
  <c r="CL4" i="13" s="1"/>
  <c r="X4" i="13"/>
  <c r="CK4" i="13" s="1"/>
  <c r="W4" i="13"/>
  <c r="CJ4" i="13" s="1"/>
  <c r="V4" i="13"/>
  <c r="CI4" i="13" s="1"/>
  <c r="U4" i="13"/>
  <c r="CH4" i="13" s="1"/>
  <c r="T4" i="13"/>
  <c r="CG4" i="13" s="1"/>
  <c r="S4" i="13"/>
  <c r="CF4" i="13" s="1"/>
  <c r="R4" i="13"/>
  <c r="CE4" i="13" s="1"/>
  <c r="Q4" i="13"/>
  <c r="CD4" i="13" s="1"/>
  <c r="P4" i="13"/>
  <c r="CC4" i="13" s="1"/>
  <c r="O4" i="13"/>
  <c r="CB4" i="13" s="1"/>
  <c r="N4" i="13"/>
  <c r="CA4" i="13" s="1"/>
  <c r="M4" i="13"/>
  <c r="BZ4" i="13" s="1"/>
  <c r="L4" i="13"/>
  <c r="BY4" i="13" s="1"/>
  <c r="K4" i="13"/>
  <c r="BX4" i="13" s="1"/>
  <c r="J4" i="13"/>
  <c r="BW4" i="13" s="1"/>
  <c r="AB3" i="13"/>
  <c r="CO3" i="13" s="1"/>
  <c r="AA3" i="13"/>
  <c r="CN3" i="13" s="1"/>
  <c r="Z3" i="13"/>
  <c r="CM3" i="13" s="1"/>
  <c r="Y3" i="13"/>
  <c r="CL3" i="13" s="1"/>
  <c r="X3" i="13"/>
  <c r="CK3" i="13" s="1"/>
  <c r="W3" i="13"/>
  <c r="CJ3" i="13" s="1"/>
  <c r="V3" i="13"/>
  <c r="CI3" i="13" s="1"/>
  <c r="U3" i="13"/>
  <c r="CH3" i="13" s="1"/>
  <c r="T3" i="13"/>
  <c r="CG3" i="13" s="1"/>
  <c r="S3" i="13"/>
  <c r="CF3" i="13" s="1"/>
  <c r="R3" i="13"/>
  <c r="CE3" i="13" s="1"/>
  <c r="Q3" i="13"/>
  <c r="CD3" i="13" s="1"/>
  <c r="P3" i="13"/>
  <c r="CC3" i="13" s="1"/>
  <c r="O3" i="13"/>
  <c r="CB3" i="13" s="1"/>
  <c r="N3" i="13"/>
  <c r="CA3" i="13" s="1"/>
  <c r="M3" i="13"/>
  <c r="BZ3" i="13" s="1"/>
  <c r="L3" i="13"/>
  <c r="BY3" i="13" s="1"/>
  <c r="K3" i="13"/>
  <c r="BX3" i="13" s="1"/>
  <c r="AE3" i="13"/>
  <c r="BR158" i="13" l="1"/>
  <c r="CP158" i="13"/>
  <c r="CR158" i="13" s="1"/>
  <c r="CS158" i="13" s="1"/>
  <c r="BR116" i="13"/>
  <c r="CP116" i="13"/>
  <c r="CR116" i="13" s="1"/>
  <c r="CS116" i="13" s="1"/>
  <c r="BR77" i="13"/>
  <c r="CP77" i="13"/>
  <c r="CR77" i="13" s="1"/>
  <c r="CS77" i="13" s="1"/>
  <c r="BR31" i="13"/>
  <c r="CP31" i="13"/>
  <c r="CR31" i="13" s="1"/>
  <c r="CS31" i="13" s="1"/>
  <c r="BR24" i="13"/>
  <c r="CP24" i="13"/>
  <c r="CR24" i="13" s="1"/>
  <c r="CS24" i="13" s="1"/>
  <c r="BR13" i="13"/>
  <c r="CP13" i="13"/>
  <c r="CR13" i="13" s="1"/>
  <c r="CS13" i="13" s="1"/>
  <c r="U239" i="10"/>
  <c r="AD425" i="10"/>
  <c r="AX425" i="10"/>
  <c r="AV425" i="10"/>
  <c r="AR425" i="10"/>
  <c r="B425" i="10" s="1"/>
  <c r="U425" i="10"/>
  <c r="O425" i="10"/>
  <c r="L425" i="10"/>
  <c r="A425" i="10"/>
  <c r="AV534" i="10"/>
  <c r="AX534" i="10" s="1"/>
  <c r="AR534" i="10"/>
  <c r="B534" i="10" s="1"/>
  <c r="E534" i="10" s="1"/>
  <c r="AD534" i="10"/>
  <c r="U534" i="10"/>
  <c r="O534" i="10"/>
  <c r="L534" i="10"/>
  <c r="A534" i="10"/>
  <c r="E265" i="28" l="1"/>
  <c r="E264" i="28"/>
  <c r="E263" i="28"/>
  <c r="E262" i="28"/>
  <c r="E261" i="28"/>
  <c r="E260" i="28"/>
  <c r="E259" i="28"/>
  <c r="E258" i="28"/>
  <c r="E257" i="28"/>
  <c r="E256" i="28"/>
  <c r="E255" i="28"/>
  <c r="E254" i="28"/>
  <c r="E253" i="28"/>
  <c r="E252" i="28"/>
  <c r="E251" i="28"/>
  <c r="E250" i="28"/>
  <c r="E249" i="28"/>
  <c r="E248" i="28"/>
  <c r="E247" i="28"/>
  <c r="E246" i="28"/>
  <c r="E245" i="28"/>
  <c r="E244" i="28"/>
  <c r="E243" i="28"/>
  <c r="E242" i="28"/>
  <c r="E241" i="28"/>
  <c r="E240" i="28"/>
  <c r="E239" i="28"/>
  <c r="E238" i="28"/>
  <c r="E237" i="28"/>
  <c r="E236" i="28"/>
  <c r="E235" i="28"/>
  <c r="E234" i="28"/>
  <c r="E233" i="28"/>
  <c r="E232" i="28"/>
  <c r="E231" i="28"/>
  <c r="E230" i="28"/>
  <c r="E229" i="28"/>
  <c r="E228" i="28"/>
  <c r="E227" i="28"/>
  <c r="E226" i="28"/>
  <c r="E225" i="28"/>
  <c r="E224" i="28"/>
  <c r="E223" i="28"/>
  <c r="E222" i="28"/>
  <c r="E221" i="28"/>
  <c r="E220" i="28"/>
  <c r="E219" i="28"/>
  <c r="E218" i="28"/>
  <c r="E217" i="28"/>
  <c r="E216" i="28"/>
  <c r="E215" i="28"/>
  <c r="E214" i="28"/>
  <c r="E213" i="28"/>
  <c r="E212" i="28"/>
  <c r="E211" i="28"/>
  <c r="E210" i="28"/>
  <c r="E209" i="28"/>
  <c r="E208" i="28"/>
  <c r="E207" i="28"/>
  <c r="E206" i="28"/>
  <c r="E205" i="28"/>
  <c r="E204" i="28"/>
  <c r="E203" i="28"/>
  <c r="E202" i="28"/>
  <c r="E201" i="28"/>
  <c r="E200" i="28"/>
  <c r="E199" i="28"/>
  <c r="E198" i="28"/>
  <c r="E197" i="28"/>
  <c r="E196" i="28"/>
  <c r="E195" i="28"/>
  <c r="E194" i="28"/>
  <c r="E193" i="28"/>
  <c r="E192" i="28"/>
  <c r="E191" i="28"/>
  <c r="E190" i="28"/>
  <c r="E189" i="28"/>
  <c r="E188" i="28"/>
  <c r="E187" i="28"/>
  <c r="E186" i="28"/>
  <c r="E185" i="28"/>
  <c r="E184" i="28"/>
  <c r="E183" i="28"/>
  <c r="E182" i="28"/>
  <c r="E181" i="28"/>
  <c r="E180" i="28"/>
  <c r="E179" i="28"/>
  <c r="E178" i="28"/>
  <c r="E177" i="28"/>
  <c r="E176" i="28"/>
  <c r="E175" i="28"/>
  <c r="E174" i="28"/>
  <c r="E173" i="28"/>
  <c r="E172" i="28"/>
  <c r="E171" i="28"/>
  <c r="E170" i="28"/>
  <c r="E169" i="28"/>
  <c r="E168" i="28"/>
  <c r="E167" i="28"/>
  <c r="E166" i="28"/>
  <c r="E165" i="28"/>
  <c r="E164" i="28"/>
  <c r="E163" i="28"/>
  <c r="E162" i="28"/>
  <c r="E161" i="28"/>
  <c r="E160" i="28"/>
  <c r="E159" i="28"/>
  <c r="E158" i="28"/>
  <c r="E157" i="28"/>
  <c r="E156" i="28"/>
  <c r="E155" i="28"/>
  <c r="E154" i="28"/>
  <c r="E153" i="28"/>
  <c r="E152" i="28"/>
  <c r="E151" i="28"/>
  <c r="E150" i="28"/>
  <c r="E149" i="28"/>
  <c r="E148" i="28"/>
  <c r="E147" i="28"/>
  <c r="E146" i="28"/>
  <c r="E145" i="28"/>
  <c r="E144" i="28"/>
  <c r="E143" i="28"/>
  <c r="E142" i="28"/>
  <c r="E141" i="28"/>
  <c r="E140" i="28"/>
  <c r="E139" i="28"/>
  <c r="E138" i="28"/>
  <c r="E137" i="28"/>
  <c r="E136" i="28"/>
  <c r="E135" i="28"/>
  <c r="E134" i="28"/>
  <c r="E133" i="28"/>
  <c r="E132" i="28"/>
  <c r="E131" i="28"/>
  <c r="E130" i="28"/>
  <c r="E129" i="28"/>
  <c r="E128" i="28"/>
  <c r="E127" i="28"/>
  <c r="E126" i="28"/>
  <c r="E125" i="28"/>
  <c r="E124" i="28"/>
  <c r="E123" i="28"/>
  <c r="E122" i="28"/>
  <c r="E121" i="28"/>
  <c r="E120" i="28"/>
  <c r="E119" i="28"/>
  <c r="E118" i="28"/>
  <c r="E117" i="28"/>
  <c r="E116" i="28"/>
  <c r="E115" i="28"/>
  <c r="E114" i="28"/>
  <c r="E113" i="28"/>
  <c r="E112" i="28"/>
  <c r="E111" i="28"/>
  <c r="E110" i="28"/>
  <c r="E109" i="28"/>
  <c r="E108" i="28"/>
  <c r="E107" i="28"/>
  <c r="E106" i="28"/>
  <c r="E105" i="28"/>
  <c r="E104" i="28"/>
  <c r="E103" i="28"/>
  <c r="E102" i="28"/>
  <c r="E101" i="28"/>
  <c r="E100" i="28"/>
  <c r="E99" i="28"/>
  <c r="E98" i="28"/>
  <c r="E97" i="28"/>
  <c r="E96" i="28"/>
  <c r="E95" i="28"/>
  <c r="E94" i="28"/>
  <c r="E93" i="28"/>
  <c r="E92" i="28"/>
  <c r="E91" i="28"/>
  <c r="E90" i="28"/>
  <c r="E89" i="28"/>
  <c r="E88" i="28"/>
  <c r="E87" i="28"/>
  <c r="E86" i="28"/>
  <c r="E85" i="28"/>
  <c r="E84" i="28"/>
  <c r="E83" i="28"/>
  <c r="E82" i="28"/>
  <c r="E81" i="28"/>
  <c r="E80" i="28"/>
  <c r="E79" i="28"/>
  <c r="E78" i="28"/>
  <c r="E77" i="28"/>
  <c r="E76" i="28"/>
  <c r="E75" i="28"/>
  <c r="E74" i="28"/>
  <c r="E73" i="28"/>
  <c r="E72"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E36" i="28"/>
  <c r="E35" i="28"/>
  <c r="E34" i="28"/>
  <c r="E33" i="28"/>
  <c r="E32" i="28"/>
  <c r="E31" i="28"/>
  <c r="E30" i="28"/>
  <c r="E29" i="28"/>
  <c r="E28" i="28"/>
  <c r="E27" i="28"/>
  <c r="E26" i="28"/>
  <c r="E25" i="28"/>
  <c r="E24" i="28"/>
  <c r="E23" i="28"/>
  <c r="E22" i="28"/>
  <c r="E21" i="28"/>
  <c r="E20" i="28"/>
  <c r="E19" i="28"/>
  <c r="E18" i="28"/>
  <c r="E17" i="28"/>
  <c r="E16" i="28"/>
  <c r="E15" i="28"/>
  <c r="E14" i="28"/>
  <c r="E13" i="28"/>
  <c r="E12" i="28"/>
  <c r="E11" i="28"/>
  <c r="E10" i="28"/>
  <c r="E9" i="28"/>
  <c r="E8" i="28"/>
  <c r="E7" i="28"/>
  <c r="E6" i="28"/>
  <c r="E5" i="28"/>
  <c r="E4" i="28"/>
  <c r="E3" i="28"/>
  <c r="D517" i="10"/>
  <c r="D516" i="10"/>
  <c r="AF502" i="13" l="1"/>
  <c r="AG502" i="13" s="1"/>
  <c r="AH502" i="13" s="1"/>
  <c r="AI502" i="13" s="1"/>
  <c r="AJ502" i="13" s="1"/>
  <c r="AK502" i="13" s="1"/>
  <c r="AL502" i="13" s="1"/>
  <c r="AM502" i="13" s="1"/>
  <c r="AN502" i="13" s="1"/>
  <c r="AO502" i="13" s="1"/>
  <c r="AP502" i="13" s="1"/>
  <c r="AD502" i="13" s="1"/>
  <c r="AF501" i="13"/>
  <c r="AG501" i="13" s="1"/>
  <c r="AH501" i="13" s="1"/>
  <c r="AI501" i="13" s="1"/>
  <c r="AJ501" i="13" s="1"/>
  <c r="AK501" i="13" s="1"/>
  <c r="AL501" i="13" s="1"/>
  <c r="AM501" i="13" s="1"/>
  <c r="AN501" i="13" s="1"/>
  <c r="AO501" i="13" s="1"/>
  <c r="AP501" i="13" s="1"/>
  <c r="AD501" i="13" s="1"/>
  <c r="AF500" i="13"/>
  <c r="AG500" i="13" s="1"/>
  <c r="AH500" i="13" s="1"/>
  <c r="AI500" i="13" s="1"/>
  <c r="AJ500" i="13" s="1"/>
  <c r="AK500" i="13" s="1"/>
  <c r="AL500" i="13" s="1"/>
  <c r="AM500" i="13" s="1"/>
  <c r="AN500" i="13" s="1"/>
  <c r="AO500" i="13" s="1"/>
  <c r="AP500" i="13" s="1"/>
  <c r="AD500" i="13" s="1"/>
  <c r="AF499" i="13"/>
  <c r="AG499" i="13" s="1"/>
  <c r="AH499" i="13" s="1"/>
  <c r="AI499" i="13" s="1"/>
  <c r="AJ499" i="13" s="1"/>
  <c r="AK499" i="13" s="1"/>
  <c r="AL499" i="13" s="1"/>
  <c r="AM499" i="13" s="1"/>
  <c r="AN499" i="13" s="1"/>
  <c r="AO499" i="13" s="1"/>
  <c r="AP499" i="13" s="1"/>
  <c r="AD499" i="13" s="1"/>
  <c r="AF498" i="13"/>
  <c r="AG498" i="13" s="1"/>
  <c r="AH498" i="13" s="1"/>
  <c r="AI498" i="13" s="1"/>
  <c r="AJ498" i="13" s="1"/>
  <c r="AK498" i="13" s="1"/>
  <c r="AL498" i="13" s="1"/>
  <c r="AM498" i="13" s="1"/>
  <c r="AN498" i="13" s="1"/>
  <c r="AO498" i="13" s="1"/>
  <c r="AP498" i="13" s="1"/>
  <c r="AD498" i="13" s="1"/>
  <c r="AF497" i="13"/>
  <c r="AG497" i="13" s="1"/>
  <c r="AH497" i="13" s="1"/>
  <c r="AI497" i="13" s="1"/>
  <c r="AJ497" i="13" s="1"/>
  <c r="AK497" i="13" s="1"/>
  <c r="AL497" i="13" s="1"/>
  <c r="AM497" i="13" s="1"/>
  <c r="AN497" i="13" s="1"/>
  <c r="AO497" i="13" s="1"/>
  <c r="AP497" i="13" s="1"/>
  <c r="AD497" i="13" s="1"/>
  <c r="AF496" i="13"/>
  <c r="AG496" i="13" s="1"/>
  <c r="AH496" i="13" s="1"/>
  <c r="AI496" i="13" s="1"/>
  <c r="AJ496" i="13" s="1"/>
  <c r="AK496" i="13" s="1"/>
  <c r="AL496" i="13" s="1"/>
  <c r="AM496" i="13" s="1"/>
  <c r="AN496" i="13" s="1"/>
  <c r="AO496" i="13" s="1"/>
  <c r="AP496" i="13" s="1"/>
  <c r="AD496" i="13" s="1"/>
  <c r="AF495" i="13"/>
  <c r="AG495" i="13" s="1"/>
  <c r="AH495" i="13" s="1"/>
  <c r="AI495" i="13" s="1"/>
  <c r="AJ495" i="13" s="1"/>
  <c r="AK495" i="13" s="1"/>
  <c r="AL495" i="13" s="1"/>
  <c r="AM495" i="13" s="1"/>
  <c r="AN495" i="13" s="1"/>
  <c r="AO495" i="13" s="1"/>
  <c r="AP495" i="13" s="1"/>
  <c r="AD495" i="13" s="1"/>
  <c r="AF494" i="13"/>
  <c r="AG494" i="13" s="1"/>
  <c r="AH494" i="13" s="1"/>
  <c r="AI494" i="13" s="1"/>
  <c r="AJ494" i="13" s="1"/>
  <c r="AK494" i="13" s="1"/>
  <c r="AL494" i="13" s="1"/>
  <c r="AM494" i="13" s="1"/>
  <c r="AN494" i="13" s="1"/>
  <c r="AO494" i="13" s="1"/>
  <c r="AP494" i="13" s="1"/>
  <c r="AD494" i="13" s="1"/>
  <c r="AF493" i="13"/>
  <c r="AG493" i="13" s="1"/>
  <c r="AH493" i="13" s="1"/>
  <c r="AI493" i="13" s="1"/>
  <c r="AJ493" i="13" s="1"/>
  <c r="AK493" i="13" s="1"/>
  <c r="AL493" i="13" s="1"/>
  <c r="AM493" i="13" s="1"/>
  <c r="AN493" i="13" s="1"/>
  <c r="AO493" i="13" s="1"/>
  <c r="AP493" i="13" s="1"/>
  <c r="AD493" i="13" s="1"/>
  <c r="AF492" i="13"/>
  <c r="AG492" i="13" s="1"/>
  <c r="AH492" i="13" s="1"/>
  <c r="AI492" i="13" s="1"/>
  <c r="AJ492" i="13" s="1"/>
  <c r="AK492" i="13" s="1"/>
  <c r="AL492" i="13" s="1"/>
  <c r="AM492" i="13" s="1"/>
  <c r="AN492" i="13" s="1"/>
  <c r="AO492" i="13" s="1"/>
  <c r="AP492" i="13" s="1"/>
  <c r="AD492" i="13" s="1"/>
  <c r="AF491" i="13"/>
  <c r="AG491" i="13" s="1"/>
  <c r="AH491" i="13" s="1"/>
  <c r="AI491" i="13" s="1"/>
  <c r="AJ491" i="13" s="1"/>
  <c r="AK491" i="13" s="1"/>
  <c r="AL491" i="13" s="1"/>
  <c r="AM491" i="13" s="1"/>
  <c r="AN491" i="13" s="1"/>
  <c r="AO491" i="13" s="1"/>
  <c r="AP491" i="13" s="1"/>
  <c r="AD491" i="13" s="1"/>
  <c r="AF490" i="13"/>
  <c r="AG490" i="13" s="1"/>
  <c r="AH490" i="13" s="1"/>
  <c r="AI490" i="13" s="1"/>
  <c r="AJ490" i="13" s="1"/>
  <c r="AK490" i="13" s="1"/>
  <c r="AL490" i="13" s="1"/>
  <c r="AM490" i="13" s="1"/>
  <c r="AN490" i="13" s="1"/>
  <c r="AO490" i="13" s="1"/>
  <c r="AP490" i="13" s="1"/>
  <c r="AD490" i="13" s="1"/>
  <c r="AF489" i="13"/>
  <c r="AG489" i="13" s="1"/>
  <c r="AH489" i="13" s="1"/>
  <c r="AI489" i="13" s="1"/>
  <c r="AJ489" i="13" s="1"/>
  <c r="AK489" i="13" s="1"/>
  <c r="AL489" i="13" s="1"/>
  <c r="AM489" i="13" s="1"/>
  <c r="AN489" i="13" s="1"/>
  <c r="AO489" i="13" s="1"/>
  <c r="AP489" i="13" s="1"/>
  <c r="AD489" i="13" s="1"/>
  <c r="AF488" i="13"/>
  <c r="AG488" i="13" s="1"/>
  <c r="AH488" i="13" s="1"/>
  <c r="AI488" i="13" s="1"/>
  <c r="AJ488" i="13" s="1"/>
  <c r="AK488" i="13" s="1"/>
  <c r="AL488" i="13" s="1"/>
  <c r="AM488" i="13" s="1"/>
  <c r="AN488" i="13" s="1"/>
  <c r="AO488" i="13" s="1"/>
  <c r="AP488" i="13" s="1"/>
  <c r="AD488" i="13" s="1"/>
  <c r="AF487" i="13"/>
  <c r="AG487" i="13" s="1"/>
  <c r="AH487" i="13" s="1"/>
  <c r="AI487" i="13" s="1"/>
  <c r="AJ487" i="13" s="1"/>
  <c r="AK487" i="13" s="1"/>
  <c r="AL487" i="13" s="1"/>
  <c r="AM487" i="13" s="1"/>
  <c r="AN487" i="13" s="1"/>
  <c r="AO487" i="13" s="1"/>
  <c r="AP487" i="13" s="1"/>
  <c r="AD487" i="13" s="1"/>
  <c r="AF486" i="13"/>
  <c r="AG486" i="13" s="1"/>
  <c r="AH486" i="13" s="1"/>
  <c r="AI486" i="13" s="1"/>
  <c r="AJ486" i="13" s="1"/>
  <c r="AK486" i="13" s="1"/>
  <c r="AL486" i="13" s="1"/>
  <c r="AM486" i="13" s="1"/>
  <c r="AN486" i="13" s="1"/>
  <c r="AO486" i="13" s="1"/>
  <c r="AP486" i="13" s="1"/>
  <c r="AD486" i="13" s="1"/>
  <c r="AF485" i="13"/>
  <c r="AG485" i="13" s="1"/>
  <c r="AH485" i="13" s="1"/>
  <c r="AI485" i="13" s="1"/>
  <c r="AJ485" i="13" s="1"/>
  <c r="AK485" i="13" s="1"/>
  <c r="AL485" i="13" s="1"/>
  <c r="AM485" i="13" s="1"/>
  <c r="AN485" i="13" s="1"/>
  <c r="AO485" i="13" s="1"/>
  <c r="AP485" i="13" s="1"/>
  <c r="AD485" i="13" s="1"/>
  <c r="AF484" i="13"/>
  <c r="AG484" i="13" s="1"/>
  <c r="AH484" i="13" s="1"/>
  <c r="AI484" i="13" s="1"/>
  <c r="AJ484" i="13" s="1"/>
  <c r="AK484" i="13" s="1"/>
  <c r="AL484" i="13" s="1"/>
  <c r="AM484" i="13" s="1"/>
  <c r="AN484" i="13" s="1"/>
  <c r="AO484" i="13" s="1"/>
  <c r="AP484" i="13" s="1"/>
  <c r="AD484" i="13" s="1"/>
  <c r="AF483" i="13"/>
  <c r="AG483" i="13" s="1"/>
  <c r="AH483" i="13" s="1"/>
  <c r="AI483" i="13" s="1"/>
  <c r="AJ483" i="13" s="1"/>
  <c r="AK483" i="13" s="1"/>
  <c r="AL483" i="13" s="1"/>
  <c r="AM483" i="13" s="1"/>
  <c r="AN483" i="13" s="1"/>
  <c r="AO483" i="13" s="1"/>
  <c r="AP483" i="13" s="1"/>
  <c r="AD483" i="13" s="1"/>
  <c r="AF482" i="13"/>
  <c r="AG482" i="13" s="1"/>
  <c r="AH482" i="13" s="1"/>
  <c r="AI482" i="13" s="1"/>
  <c r="AJ482" i="13" s="1"/>
  <c r="AK482" i="13" s="1"/>
  <c r="AL482" i="13" s="1"/>
  <c r="AM482" i="13" s="1"/>
  <c r="AN482" i="13" s="1"/>
  <c r="AO482" i="13" s="1"/>
  <c r="AP482" i="13" s="1"/>
  <c r="AD482" i="13" s="1"/>
  <c r="AF481" i="13"/>
  <c r="AG481" i="13" s="1"/>
  <c r="AH481" i="13" s="1"/>
  <c r="AI481" i="13" s="1"/>
  <c r="AJ481" i="13" s="1"/>
  <c r="AK481" i="13" s="1"/>
  <c r="AL481" i="13" s="1"/>
  <c r="AM481" i="13" s="1"/>
  <c r="AN481" i="13" s="1"/>
  <c r="AO481" i="13" s="1"/>
  <c r="AP481" i="13" s="1"/>
  <c r="AD481" i="13" s="1"/>
  <c r="AF480" i="13"/>
  <c r="AG480" i="13" s="1"/>
  <c r="AH480" i="13" s="1"/>
  <c r="AI480" i="13" s="1"/>
  <c r="AJ480" i="13" s="1"/>
  <c r="AK480" i="13" s="1"/>
  <c r="AL480" i="13" s="1"/>
  <c r="AM480" i="13" s="1"/>
  <c r="AN480" i="13" s="1"/>
  <c r="AO480" i="13" s="1"/>
  <c r="AP480" i="13" s="1"/>
  <c r="AD480" i="13" s="1"/>
  <c r="AF479" i="13"/>
  <c r="AG479" i="13" s="1"/>
  <c r="AH479" i="13" s="1"/>
  <c r="AI479" i="13" s="1"/>
  <c r="AJ479" i="13" s="1"/>
  <c r="AK479" i="13" s="1"/>
  <c r="AL479" i="13" s="1"/>
  <c r="AM479" i="13" s="1"/>
  <c r="AN479" i="13" s="1"/>
  <c r="AO479" i="13" s="1"/>
  <c r="AP479" i="13" s="1"/>
  <c r="AD479" i="13" s="1"/>
  <c r="AF478" i="13"/>
  <c r="AG478" i="13" s="1"/>
  <c r="AH478" i="13" s="1"/>
  <c r="AI478" i="13" s="1"/>
  <c r="AJ478" i="13" s="1"/>
  <c r="AK478" i="13" s="1"/>
  <c r="AL478" i="13" s="1"/>
  <c r="AM478" i="13" s="1"/>
  <c r="AN478" i="13" s="1"/>
  <c r="AO478" i="13" s="1"/>
  <c r="AP478" i="13" s="1"/>
  <c r="AD478" i="13" s="1"/>
  <c r="AF477" i="13"/>
  <c r="AG477" i="13" s="1"/>
  <c r="AH477" i="13" s="1"/>
  <c r="AI477" i="13" s="1"/>
  <c r="AJ477" i="13" s="1"/>
  <c r="AK477" i="13" s="1"/>
  <c r="AL477" i="13" s="1"/>
  <c r="AM477" i="13" s="1"/>
  <c r="AN477" i="13" s="1"/>
  <c r="AO477" i="13" s="1"/>
  <c r="AP477" i="13" s="1"/>
  <c r="AD477" i="13" s="1"/>
  <c r="AF476" i="13"/>
  <c r="AG476" i="13" s="1"/>
  <c r="AH476" i="13" s="1"/>
  <c r="AI476" i="13" s="1"/>
  <c r="AJ476" i="13" s="1"/>
  <c r="AK476" i="13" s="1"/>
  <c r="AL476" i="13" s="1"/>
  <c r="AM476" i="13" s="1"/>
  <c r="AN476" i="13" s="1"/>
  <c r="AO476" i="13" s="1"/>
  <c r="AP476" i="13" s="1"/>
  <c r="AD476" i="13" s="1"/>
  <c r="AF475" i="13"/>
  <c r="AG475" i="13" s="1"/>
  <c r="AH475" i="13" s="1"/>
  <c r="AI475" i="13" s="1"/>
  <c r="AJ475" i="13" s="1"/>
  <c r="AK475" i="13" s="1"/>
  <c r="AL475" i="13" s="1"/>
  <c r="AM475" i="13" s="1"/>
  <c r="AN475" i="13" s="1"/>
  <c r="AO475" i="13" s="1"/>
  <c r="AP475" i="13" s="1"/>
  <c r="AD475" i="13" s="1"/>
  <c r="AF474" i="13"/>
  <c r="AG474" i="13" s="1"/>
  <c r="AH474" i="13" s="1"/>
  <c r="AI474" i="13" s="1"/>
  <c r="AJ474" i="13" s="1"/>
  <c r="AK474" i="13" s="1"/>
  <c r="AL474" i="13" s="1"/>
  <c r="AM474" i="13" s="1"/>
  <c r="AN474" i="13" s="1"/>
  <c r="AO474" i="13" s="1"/>
  <c r="AP474" i="13" s="1"/>
  <c r="AD474" i="13" s="1"/>
  <c r="AF473" i="13"/>
  <c r="AG473" i="13" s="1"/>
  <c r="AH473" i="13" s="1"/>
  <c r="AI473" i="13" s="1"/>
  <c r="AJ473" i="13" s="1"/>
  <c r="AK473" i="13" s="1"/>
  <c r="AL473" i="13" s="1"/>
  <c r="AM473" i="13" s="1"/>
  <c r="AN473" i="13" s="1"/>
  <c r="AO473" i="13" s="1"/>
  <c r="AP473" i="13" s="1"/>
  <c r="AD473" i="13" s="1"/>
  <c r="AF472" i="13"/>
  <c r="AG472" i="13" s="1"/>
  <c r="AH472" i="13" s="1"/>
  <c r="AI472" i="13" s="1"/>
  <c r="AJ472" i="13" s="1"/>
  <c r="AK472" i="13" s="1"/>
  <c r="AL472" i="13" s="1"/>
  <c r="AM472" i="13" s="1"/>
  <c r="AN472" i="13" s="1"/>
  <c r="AO472" i="13" s="1"/>
  <c r="AP472" i="13" s="1"/>
  <c r="AD472" i="13" s="1"/>
  <c r="AF471" i="13"/>
  <c r="AG471" i="13" s="1"/>
  <c r="AH471" i="13" s="1"/>
  <c r="AI471" i="13" s="1"/>
  <c r="AJ471" i="13" s="1"/>
  <c r="AK471" i="13" s="1"/>
  <c r="AL471" i="13" s="1"/>
  <c r="AM471" i="13" s="1"/>
  <c r="AN471" i="13" s="1"/>
  <c r="AO471" i="13" s="1"/>
  <c r="AP471" i="13" s="1"/>
  <c r="AD471" i="13" s="1"/>
  <c r="AF470" i="13"/>
  <c r="AG470" i="13" s="1"/>
  <c r="AH470" i="13" s="1"/>
  <c r="AI470" i="13" s="1"/>
  <c r="AJ470" i="13" s="1"/>
  <c r="AK470" i="13" s="1"/>
  <c r="AL470" i="13" s="1"/>
  <c r="AM470" i="13" s="1"/>
  <c r="AN470" i="13" s="1"/>
  <c r="AO470" i="13" s="1"/>
  <c r="AP470" i="13" s="1"/>
  <c r="AD470" i="13" s="1"/>
  <c r="AF469" i="13"/>
  <c r="AG469" i="13" s="1"/>
  <c r="AH469" i="13" s="1"/>
  <c r="AI469" i="13" s="1"/>
  <c r="AJ469" i="13" s="1"/>
  <c r="AK469" i="13" s="1"/>
  <c r="AL469" i="13" s="1"/>
  <c r="AM469" i="13" s="1"/>
  <c r="AN469" i="13" s="1"/>
  <c r="AO469" i="13" s="1"/>
  <c r="AP469" i="13" s="1"/>
  <c r="AD469" i="13" s="1"/>
  <c r="AF468" i="13"/>
  <c r="AG468" i="13" s="1"/>
  <c r="AH468" i="13" s="1"/>
  <c r="AI468" i="13" s="1"/>
  <c r="AJ468" i="13" s="1"/>
  <c r="AK468" i="13" s="1"/>
  <c r="AL468" i="13" s="1"/>
  <c r="AM468" i="13" s="1"/>
  <c r="AN468" i="13" s="1"/>
  <c r="AO468" i="13" s="1"/>
  <c r="AP468" i="13" s="1"/>
  <c r="AD468" i="13" s="1"/>
  <c r="AF467" i="13"/>
  <c r="AG467" i="13" s="1"/>
  <c r="AH467" i="13" s="1"/>
  <c r="AI467" i="13" s="1"/>
  <c r="AJ467" i="13" s="1"/>
  <c r="AK467" i="13" s="1"/>
  <c r="AL467" i="13" s="1"/>
  <c r="AM467" i="13" s="1"/>
  <c r="AN467" i="13" s="1"/>
  <c r="AO467" i="13" s="1"/>
  <c r="AP467" i="13" s="1"/>
  <c r="AD467" i="13" s="1"/>
  <c r="AF466" i="13"/>
  <c r="AG466" i="13" s="1"/>
  <c r="AH466" i="13" s="1"/>
  <c r="AI466" i="13" s="1"/>
  <c r="AJ466" i="13" s="1"/>
  <c r="AK466" i="13" s="1"/>
  <c r="AL466" i="13" s="1"/>
  <c r="AM466" i="13" s="1"/>
  <c r="AN466" i="13" s="1"/>
  <c r="AO466" i="13" s="1"/>
  <c r="AP466" i="13" s="1"/>
  <c r="AD466" i="13" s="1"/>
  <c r="AF465" i="13"/>
  <c r="AG465" i="13" s="1"/>
  <c r="AH465" i="13" s="1"/>
  <c r="AI465" i="13" s="1"/>
  <c r="AJ465" i="13" s="1"/>
  <c r="AK465" i="13" s="1"/>
  <c r="AL465" i="13" s="1"/>
  <c r="AM465" i="13" s="1"/>
  <c r="AN465" i="13" s="1"/>
  <c r="AO465" i="13" s="1"/>
  <c r="AP465" i="13" s="1"/>
  <c r="AD465" i="13" s="1"/>
  <c r="AF464" i="13"/>
  <c r="AG464" i="13" s="1"/>
  <c r="AH464" i="13" s="1"/>
  <c r="AI464" i="13" s="1"/>
  <c r="AJ464" i="13" s="1"/>
  <c r="AK464" i="13" s="1"/>
  <c r="AL464" i="13" s="1"/>
  <c r="AM464" i="13" s="1"/>
  <c r="AN464" i="13" s="1"/>
  <c r="AO464" i="13" s="1"/>
  <c r="AP464" i="13" s="1"/>
  <c r="AD464" i="13" s="1"/>
  <c r="AF463" i="13"/>
  <c r="AG463" i="13" s="1"/>
  <c r="AH463" i="13" s="1"/>
  <c r="AI463" i="13" s="1"/>
  <c r="AJ463" i="13" s="1"/>
  <c r="AK463" i="13" s="1"/>
  <c r="AL463" i="13" s="1"/>
  <c r="AM463" i="13" s="1"/>
  <c r="AN463" i="13" s="1"/>
  <c r="AO463" i="13" s="1"/>
  <c r="AP463" i="13" s="1"/>
  <c r="AD463" i="13" s="1"/>
  <c r="AF462" i="13"/>
  <c r="AG462" i="13" s="1"/>
  <c r="AH462" i="13" s="1"/>
  <c r="AI462" i="13" s="1"/>
  <c r="AJ462" i="13" s="1"/>
  <c r="AK462" i="13" s="1"/>
  <c r="AL462" i="13" s="1"/>
  <c r="AM462" i="13" s="1"/>
  <c r="AN462" i="13" s="1"/>
  <c r="AO462" i="13" s="1"/>
  <c r="AP462" i="13" s="1"/>
  <c r="AD462" i="13" s="1"/>
  <c r="AF461" i="13"/>
  <c r="AG461" i="13" s="1"/>
  <c r="AH461" i="13" s="1"/>
  <c r="AI461" i="13" s="1"/>
  <c r="AJ461" i="13" s="1"/>
  <c r="AK461" i="13" s="1"/>
  <c r="AL461" i="13" s="1"/>
  <c r="AM461" i="13" s="1"/>
  <c r="AN461" i="13" s="1"/>
  <c r="AO461" i="13" s="1"/>
  <c r="AP461" i="13" s="1"/>
  <c r="AD461" i="13" s="1"/>
  <c r="AF460" i="13"/>
  <c r="AG460" i="13" s="1"/>
  <c r="AH460" i="13" s="1"/>
  <c r="AI460" i="13" s="1"/>
  <c r="AJ460" i="13" s="1"/>
  <c r="AK460" i="13" s="1"/>
  <c r="AL460" i="13" s="1"/>
  <c r="AM460" i="13" s="1"/>
  <c r="AN460" i="13" s="1"/>
  <c r="AO460" i="13" s="1"/>
  <c r="AP460" i="13" s="1"/>
  <c r="AD460" i="13" s="1"/>
  <c r="AF459" i="13"/>
  <c r="AG459" i="13" s="1"/>
  <c r="AH459" i="13" s="1"/>
  <c r="AI459" i="13" s="1"/>
  <c r="AJ459" i="13" s="1"/>
  <c r="AK459" i="13" s="1"/>
  <c r="AL459" i="13" s="1"/>
  <c r="AM459" i="13" s="1"/>
  <c r="AN459" i="13" s="1"/>
  <c r="AO459" i="13" s="1"/>
  <c r="AP459" i="13" s="1"/>
  <c r="AD459" i="13" s="1"/>
  <c r="AF458" i="13"/>
  <c r="AG458" i="13" s="1"/>
  <c r="AH458" i="13" s="1"/>
  <c r="AI458" i="13" s="1"/>
  <c r="AJ458" i="13" s="1"/>
  <c r="AK458" i="13" s="1"/>
  <c r="AL458" i="13" s="1"/>
  <c r="AM458" i="13" s="1"/>
  <c r="AN458" i="13" s="1"/>
  <c r="AO458" i="13" s="1"/>
  <c r="AP458" i="13" s="1"/>
  <c r="AD458" i="13" s="1"/>
  <c r="AF457" i="13"/>
  <c r="AG457" i="13" s="1"/>
  <c r="AH457" i="13" s="1"/>
  <c r="AI457" i="13" s="1"/>
  <c r="AJ457" i="13" s="1"/>
  <c r="AK457" i="13" s="1"/>
  <c r="AL457" i="13" s="1"/>
  <c r="AM457" i="13" s="1"/>
  <c r="AN457" i="13" s="1"/>
  <c r="AO457" i="13" s="1"/>
  <c r="AP457" i="13" s="1"/>
  <c r="AD457" i="13" s="1"/>
  <c r="AF456" i="13"/>
  <c r="AG456" i="13" s="1"/>
  <c r="AH456" i="13" s="1"/>
  <c r="AI456" i="13" s="1"/>
  <c r="AJ456" i="13" s="1"/>
  <c r="AK456" i="13" s="1"/>
  <c r="AL456" i="13" s="1"/>
  <c r="AM456" i="13" s="1"/>
  <c r="AN456" i="13" s="1"/>
  <c r="AO456" i="13" s="1"/>
  <c r="AP456" i="13" s="1"/>
  <c r="AD456" i="13" s="1"/>
  <c r="AF455" i="13"/>
  <c r="AG455" i="13" s="1"/>
  <c r="AH455" i="13" s="1"/>
  <c r="AI455" i="13" s="1"/>
  <c r="AJ455" i="13" s="1"/>
  <c r="AK455" i="13" s="1"/>
  <c r="AL455" i="13" s="1"/>
  <c r="AM455" i="13" s="1"/>
  <c r="AN455" i="13" s="1"/>
  <c r="AO455" i="13" s="1"/>
  <c r="AP455" i="13" s="1"/>
  <c r="AD455" i="13" s="1"/>
  <c r="AF454" i="13"/>
  <c r="AG454" i="13" s="1"/>
  <c r="AH454" i="13" s="1"/>
  <c r="AI454" i="13" s="1"/>
  <c r="AJ454" i="13" s="1"/>
  <c r="AK454" i="13" s="1"/>
  <c r="AL454" i="13" s="1"/>
  <c r="AM454" i="13" s="1"/>
  <c r="AN454" i="13" s="1"/>
  <c r="AO454" i="13" s="1"/>
  <c r="AP454" i="13" s="1"/>
  <c r="AD454" i="13" s="1"/>
  <c r="AF453" i="13"/>
  <c r="AG453" i="13" s="1"/>
  <c r="AH453" i="13" s="1"/>
  <c r="AI453" i="13" s="1"/>
  <c r="AJ453" i="13" s="1"/>
  <c r="AK453" i="13" s="1"/>
  <c r="AL453" i="13" s="1"/>
  <c r="AM453" i="13" s="1"/>
  <c r="AN453" i="13" s="1"/>
  <c r="AO453" i="13" s="1"/>
  <c r="AP453" i="13" s="1"/>
  <c r="AD453" i="13" s="1"/>
  <c r="AF452" i="13"/>
  <c r="AG452" i="13" s="1"/>
  <c r="AH452" i="13" s="1"/>
  <c r="AI452" i="13" s="1"/>
  <c r="AJ452" i="13" s="1"/>
  <c r="AK452" i="13" s="1"/>
  <c r="AL452" i="13" s="1"/>
  <c r="AM452" i="13" s="1"/>
  <c r="AN452" i="13" s="1"/>
  <c r="AO452" i="13" s="1"/>
  <c r="AP452" i="13" s="1"/>
  <c r="AD452" i="13" s="1"/>
  <c r="AF451" i="13"/>
  <c r="AG451" i="13" s="1"/>
  <c r="AH451" i="13" s="1"/>
  <c r="AI451" i="13" s="1"/>
  <c r="AJ451" i="13" s="1"/>
  <c r="AK451" i="13" s="1"/>
  <c r="AL451" i="13" s="1"/>
  <c r="AM451" i="13" s="1"/>
  <c r="AN451" i="13" s="1"/>
  <c r="AO451" i="13" s="1"/>
  <c r="AP451" i="13" s="1"/>
  <c r="AD451" i="13" s="1"/>
  <c r="AF450" i="13"/>
  <c r="AG450" i="13" s="1"/>
  <c r="AH450" i="13" s="1"/>
  <c r="AI450" i="13" s="1"/>
  <c r="AJ450" i="13" s="1"/>
  <c r="AK450" i="13" s="1"/>
  <c r="AL450" i="13" s="1"/>
  <c r="AM450" i="13" s="1"/>
  <c r="AN450" i="13" s="1"/>
  <c r="AO450" i="13" s="1"/>
  <c r="AP450" i="13" s="1"/>
  <c r="AD450" i="13" s="1"/>
  <c r="AF449" i="13"/>
  <c r="AG449" i="13" s="1"/>
  <c r="AH449" i="13" s="1"/>
  <c r="AI449" i="13" s="1"/>
  <c r="AJ449" i="13" s="1"/>
  <c r="AK449" i="13" s="1"/>
  <c r="AL449" i="13" s="1"/>
  <c r="AM449" i="13" s="1"/>
  <c r="AN449" i="13" s="1"/>
  <c r="AO449" i="13" s="1"/>
  <c r="AP449" i="13" s="1"/>
  <c r="AD449" i="13" s="1"/>
  <c r="AF448" i="13"/>
  <c r="AG448" i="13" s="1"/>
  <c r="AH448" i="13" s="1"/>
  <c r="AI448" i="13" s="1"/>
  <c r="AJ448" i="13" s="1"/>
  <c r="AK448" i="13" s="1"/>
  <c r="AL448" i="13" s="1"/>
  <c r="AM448" i="13" s="1"/>
  <c r="AN448" i="13" s="1"/>
  <c r="AO448" i="13" s="1"/>
  <c r="AP448" i="13" s="1"/>
  <c r="AD448" i="13" s="1"/>
  <c r="AF447" i="13"/>
  <c r="AG447" i="13" s="1"/>
  <c r="AH447" i="13" s="1"/>
  <c r="AI447" i="13" s="1"/>
  <c r="AJ447" i="13" s="1"/>
  <c r="AK447" i="13" s="1"/>
  <c r="AL447" i="13" s="1"/>
  <c r="AM447" i="13" s="1"/>
  <c r="AN447" i="13" s="1"/>
  <c r="AO447" i="13" s="1"/>
  <c r="AP447" i="13" s="1"/>
  <c r="AD447" i="13" s="1"/>
  <c r="AF446" i="13"/>
  <c r="AG446" i="13" s="1"/>
  <c r="AH446" i="13" s="1"/>
  <c r="AI446" i="13" s="1"/>
  <c r="AJ446" i="13" s="1"/>
  <c r="AK446" i="13" s="1"/>
  <c r="AL446" i="13" s="1"/>
  <c r="AM446" i="13" s="1"/>
  <c r="AN446" i="13" s="1"/>
  <c r="AO446" i="13" s="1"/>
  <c r="AP446" i="13" s="1"/>
  <c r="AD446" i="13" s="1"/>
  <c r="AF445" i="13"/>
  <c r="AG445" i="13" s="1"/>
  <c r="AH445" i="13" s="1"/>
  <c r="AI445" i="13" s="1"/>
  <c r="AJ445" i="13" s="1"/>
  <c r="AK445" i="13" s="1"/>
  <c r="AL445" i="13" s="1"/>
  <c r="AM445" i="13" s="1"/>
  <c r="AN445" i="13" s="1"/>
  <c r="AO445" i="13" s="1"/>
  <c r="AP445" i="13" s="1"/>
  <c r="AD445" i="13" s="1"/>
  <c r="AF444" i="13"/>
  <c r="AG444" i="13" s="1"/>
  <c r="AH444" i="13" s="1"/>
  <c r="AI444" i="13" s="1"/>
  <c r="AJ444" i="13" s="1"/>
  <c r="AK444" i="13" s="1"/>
  <c r="AL444" i="13" s="1"/>
  <c r="AM444" i="13" s="1"/>
  <c r="AN444" i="13" s="1"/>
  <c r="AO444" i="13" s="1"/>
  <c r="AP444" i="13" s="1"/>
  <c r="AD444" i="13" s="1"/>
  <c r="AF443" i="13"/>
  <c r="AG443" i="13" s="1"/>
  <c r="AH443" i="13" s="1"/>
  <c r="AI443" i="13" s="1"/>
  <c r="AJ443" i="13" s="1"/>
  <c r="AK443" i="13" s="1"/>
  <c r="AL443" i="13" s="1"/>
  <c r="AM443" i="13" s="1"/>
  <c r="AN443" i="13" s="1"/>
  <c r="AO443" i="13" s="1"/>
  <c r="AP443" i="13" s="1"/>
  <c r="AD443" i="13" s="1"/>
  <c r="AF442" i="13"/>
  <c r="AG442" i="13" s="1"/>
  <c r="AH442" i="13" s="1"/>
  <c r="AI442" i="13" s="1"/>
  <c r="AJ442" i="13" s="1"/>
  <c r="AK442" i="13" s="1"/>
  <c r="AL442" i="13" s="1"/>
  <c r="AM442" i="13" s="1"/>
  <c r="AN442" i="13" s="1"/>
  <c r="AO442" i="13" s="1"/>
  <c r="AP442" i="13" s="1"/>
  <c r="AD442" i="13" s="1"/>
  <c r="AF441" i="13"/>
  <c r="AG441" i="13" s="1"/>
  <c r="AH441" i="13" s="1"/>
  <c r="AI441" i="13" s="1"/>
  <c r="AJ441" i="13" s="1"/>
  <c r="AK441" i="13" s="1"/>
  <c r="AL441" i="13" s="1"/>
  <c r="AM441" i="13" s="1"/>
  <c r="AN441" i="13" s="1"/>
  <c r="AO441" i="13" s="1"/>
  <c r="AP441" i="13" s="1"/>
  <c r="AD441" i="13" s="1"/>
  <c r="AF440" i="13"/>
  <c r="AG440" i="13" s="1"/>
  <c r="AH440" i="13" s="1"/>
  <c r="AI440" i="13" s="1"/>
  <c r="AJ440" i="13" s="1"/>
  <c r="AK440" i="13" s="1"/>
  <c r="AL440" i="13" s="1"/>
  <c r="AM440" i="13" s="1"/>
  <c r="AN440" i="13" s="1"/>
  <c r="AO440" i="13" s="1"/>
  <c r="AP440" i="13" s="1"/>
  <c r="AD440" i="13" s="1"/>
  <c r="AF439" i="13"/>
  <c r="AG439" i="13" s="1"/>
  <c r="AH439" i="13" s="1"/>
  <c r="AI439" i="13" s="1"/>
  <c r="AJ439" i="13" s="1"/>
  <c r="AK439" i="13" s="1"/>
  <c r="AL439" i="13" s="1"/>
  <c r="AM439" i="13" s="1"/>
  <c r="AN439" i="13" s="1"/>
  <c r="AO439" i="13" s="1"/>
  <c r="AP439" i="13" s="1"/>
  <c r="AD439" i="13" s="1"/>
  <c r="AF438" i="13"/>
  <c r="AG438" i="13" s="1"/>
  <c r="AH438" i="13" s="1"/>
  <c r="AI438" i="13" s="1"/>
  <c r="AJ438" i="13" s="1"/>
  <c r="AK438" i="13" s="1"/>
  <c r="AL438" i="13" s="1"/>
  <c r="AM438" i="13" s="1"/>
  <c r="AN438" i="13" s="1"/>
  <c r="AO438" i="13" s="1"/>
  <c r="AP438" i="13" s="1"/>
  <c r="AD438" i="13" s="1"/>
  <c r="AF437" i="13"/>
  <c r="AG437" i="13" s="1"/>
  <c r="AH437" i="13" s="1"/>
  <c r="AI437" i="13" s="1"/>
  <c r="AJ437" i="13" s="1"/>
  <c r="AK437" i="13" s="1"/>
  <c r="AL437" i="13" s="1"/>
  <c r="AM437" i="13" s="1"/>
  <c r="AN437" i="13" s="1"/>
  <c r="AO437" i="13" s="1"/>
  <c r="AP437" i="13" s="1"/>
  <c r="AD437" i="13" s="1"/>
  <c r="AF436" i="13"/>
  <c r="AG436" i="13" s="1"/>
  <c r="AH436" i="13" s="1"/>
  <c r="AI436" i="13" s="1"/>
  <c r="AJ436" i="13" s="1"/>
  <c r="AK436" i="13" s="1"/>
  <c r="AL436" i="13" s="1"/>
  <c r="AM436" i="13" s="1"/>
  <c r="AN436" i="13" s="1"/>
  <c r="AO436" i="13" s="1"/>
  <c r="AP436" i="13" s="1"/>
  <c r="AD436" i="13" s="1"/>
  <c r="AF435" i="13"/>
  <c r="AG435" i="13" s="1"/>
  <c r="AH435" i="13" s="1"/>
  <c r="AI435" i="13" s="1"/>
  <c r="AJ435" i="13" s="1"/>
  <c r="AK435" i="13" s="1"/>
  <c r="AL435" i="13" s="1"/>
  <c r="AM435" i="13" s="1"/>
  <c r="AN435" i="13" s="1"/>
  <c r="AO435" i="13" s="1"/>
  <c r="AP435" i="13" s="1"/>
  <c r="AD435" i="13" s="1"/>
  <c r="AF434" i="13"/>
  <c r="AG434" i="13" s="1"/>
  <c r="AH434" i="13" s="1"/>
  <c r="AI434" i="13" s="1"/>
  <c r="AJ434" i="13" s="1"/>
  <c r="AK434" i="13" s="1"/>
  <c r="AL434" i="13" s="1"/>
  <c r="AM434" i="13" s="1"/>
  <c r="AN434" i="13" s="1"/>
  <c r="AO434" i="13" s="1"/>
  <c r="AP434" i="13" s="1"/>
  <c r="AD434" i="13" s="1"/>
  <c r="AF433" i="13"/>
  <c r="AG433" i="13" s="1"/>
  <c r="AH433" i="13" s="1"/>
  <c r="AI433" i="13" s="1"/>
  <c r="AJ433" i="13" s="1"/>
  <c r="AK433" i="13" s="1"/>
  <c r="AL433" i="13" s="1"/>
  <c r="AM433" i="13" s="1"/>
  <c r="AN433" i="13" s="1"/>
  <c r="AO433" i="13" s="1"/>
  <c r="AP433" i="13" s="1"/>
  <c r="AD433" i="13" s="1"/>
  <c r="AF432" i="13"/>
  <c r="AG432" i="13" s="1"/>
  <c r="AH432" i="13" s="1"/>
  <c r="AI432" i="13" s="1"/>
  <c r="AJ432" i="13" s="1"/>
  <c r="AK432" i="13" s="1"/>
  <c r="AL432" i="13" s="1"/>
  <c r="AM432" i="13" s="1"/>
  <c r="AN432" i="13" s="1"/>
  <c r="AO432" i="13" s="1"/>
  <c r="AP432" i="13" s="1"/>
  <c r="AD432" i="13" s="1"/>
  <c r="AF431" i="13"/>
  <c r="AG431" i="13" s="1"/>
  <c r="AH431" i="13" s="1"/>
  <c r="AI431" i="13" s="1"/>
  <c r="AJ431" i="13" s="1"/>
  <c r="AK431" i="13" s="1"/>
  <c r="AL431" i="13" s="1"/>
  <c r="AM431" i="13" s="1"/>
  <c r="AN431" i="13" s="1"/>
  <c r="AO431" i="13" s="1"/>
  <c r="AP431" i="13" s="1"/>
  <c r="AD431" i="13" s="1"/>
  <c r="AF430" i="13"/>
  <c r="AG430" i="13" s="1"/>
  <c r="AH430" i="13" s="1"/>
  <c r="AI430" i="13" s="1"/>
  <c r="AJ430" i="13" s="1"/>
  <c r="AK430" i="13" s="1"/>
  <c r="AL430" i="13" s="1"/>
  <c r="AM430" i="13" s="1"/>
  <c r="AN430" i="13" s="1"/>
  <c r="AO430" i="13" s="1"/>
  <c r="AP430" i="13" s="1"/>
  <c r="AD430" i="13" s="1"/>
  <c r="AF429" i="13"/>
  <c r="AG429" i="13" s="1"/>
  <c r="AH429" i="13" s="1"/>
  <c r="AI429" i="13" s="1"/>
  <c r="AJ429" i="13" s="1"/>
  <c r="AK429" i="13" s="1"/>
  <c r="AL429" i="13" s="1"/>
  <c r="AM429" i="13" s="1"/>
  <c r="AN429" i="13" s="1"/>
  <c r="AO429" i="13" s="1"/>
  <c r="AP429" i="13" s="1"/>
  <c r="AD429" i="13" s="1"/>
  <c r="AF428" i="13"/>
  <c r="AG428" i="13" s="1"/>
  <c r="AH428" i="13" s="1"/>
  <c r="AI428" i="13" s="1"/>
  <c r="AJ428" i="13" s="1"/>
  <c r="AK428" i="13" s="1"/>
  <c r="AL428" i="13" s="1"/>
  <c r="AM428" i="13" s="1"/>
  <c r="AN428" i="13" s="1"/>
  <c r="AO428" i="13" s="1"/>
  <c r="AP428" i="13" s="1"/>
  <c r="AD428" i="13" s="1"/>
  <c r="AF427" i="13"/>
  <c r="AG427" i="13" s="1"/>
  <c r="AH427" i="13" s="1"/>
  <c r="AI427" i="13" s="1"/>
  <c r="AJ427" i="13" s="1"/>
  <c r="AK427" i="13" s="1"/>
  <c r="AL427" i="13" s="1"/>
  <c r="AM427" i="13" s="1"/>
  <c r="AN427" i="13" s="1"/>
  <c r="AO427" i="13" s="1"/>
  <c r="AP427" i="13" s="1"/>
  <c r="AD427" i="13" s="1"/>
  <c r="AF426" i="13"/>
  <c r="AG426" i="13" s="1"/>
  <c r="AH426" i="13" s="1"/>
  <c r="AI426" i="13" s="1"/>
  <c r="AJ426" i="13" s="1"/>
  <c r="AK426" i="13" s="1"/>
  <c r="AL426" i="13" s="1"/>
  <c r="AM426" i="13" s="1"/>
  <c r="AN426" i="13" s="1"/>
  <c r="AO426" i="13" s="1"/>
  <c r="AP426" i="13" s="1"/>
  <c r="AD426" i="13" s="1"/>
  <c r="AF425" i="13"/>
  <c r="AG425" i="13" s="1"/>
  <c r="AH425" i="13" s="1"/>
  <c r="AI425" i="13" s="1"/>
  <c r="AJ425" i="13" s="1"/>
  <c r="AK425" i="13" s="1"/>
  <c r="AL425" i="13" s="1"/>
  <c r="AM425" i="13" s="1"/>
  <c r="AN425" i="13" s="1"/>
  <c r="AO425" i="13" s="1"/>
  <c r="AP425" i="13" s="1"/>
  <c r="AD425" i="13" s="1"/>
  <c r="AF424" i="13"/>
  <c r="AG424" i="13" s="1"/>
  <c r="AH424" i="13" s="1"/>
  <c r="AI424" i="13" s="1"/>
  <c r="AJ424" i="13" s="1"/>
  <c r="AK424" i="13" s="1"/>
  <c r="AL424" i="13" s="1"/>
  <c r="AM424" i="13" s="1"/>
  <c r="AN424" i="13" s="1"/>
  <c r="AO424" i="13" s="1"/>
  <c r="AP424" i="13" s="1"/>
  <c r="AD424" i="13" s="1"/>
  <c r="AF423" i="13"/>
  <c r="AG423" i="13" s="1"/>
  <c r="AH423" i="13" s="1"/>
  <c r="AI423" i="13" s="1"/>
  <c r="AJ423" i="13" s="1"/>
  <c r="AK423" i="13" s="1"/>
  <c r="AL423" i="13" s="1"/>
  <c r="AM423" i="13" s="1"/>
  <c r="AN423" i="13" s="1"/>
  <c r="AO423" i="13" s="1"/>
  <c r="AP423" i="13" s="1"/>
  <c r="AD423" i="13" s="1"/>
  <c r="AF422" i="13"/>
  <c r="AG422" i="13" s="1"/>
  <c r="AH422" i="13" s="1"/>
  <c r="AI422" i="13" s="1"/>
  <c r="AJ422" i="13" s="1"/>
  <c r="AK422" i="13" s="1"/>
  <c r="AL422" i="13" s="1"/>
  <c r="AM422" i="13" s="1"/>
  <c r="AN422" i="13" s="1"/>
  <c r="AO422" i="13" s="1"/>
  <c r="AP422" i="13" s="1"/>
  <c r="AD422" i="13" s="1"/>
  <c r="AF421" i="13"/>
  <c r="AG421" i="13" s="1"/>
  <c r="AH421" i="13" s="1"/>
  <c r="AI421" i="13" s="1"/>
  <c r="AJ421" i="13" s="1"/>
  <c r="AK421" i="13" s="1"/>
  <c r="AL421" i="13" s="1"/>
  <c r="AM421" i="13" s="1"/>
  <c r="AN421" i="13" s="1"/>
  <c r="AO421" i="13" s="1"/>
  <c r="AP421" i="13" s="1"/>
  <c r="AD421" i="13" s="1"/>
  <c r="AF420" i="13"/>
  <c r="AG420" i="13" s="1"/>
  <c r="AH420" i="13" s="1"/>
  <c r="AI420" i="13" s="1"/>
  <c r="AJ420" i="13" s="1"/>
  <c r="AK420" i="13" s="1"/>
  <c r="AL420" i="13" s="1"/>
  <c r="AM420" i="13" s="1"/>
  <c r="AN420" i="13" s="1"/>
  <c r="AO420" i="13" s="1"/>
  <c r="AP420" i="13" s="1"/>
  <c r="AD420" i="13" s="1"/>
  <c r="AF419" i="13"/>
  <c r="AG419" i="13" s="1"/>
  <c r="AH419" i="13" s="1"/>
  <c r="AI419" i="13" s="1"/>
  <c r="AJ419" i="13" s="1"/>
  <c r="AK419" i="13" s="1"/>
  <c r="AL419" i="13" s="1"/>
  <c r="AM419" i="13" s="1"/>
  <c r="AN419" i="13" s="1"/>
  <c r="AO419" i="13" s="1"/>
  <c r="AP419" i="13" s="1"/>
  <c r="AD419" i="13" s="1"/>
  <c r="AF418" i="13"/>
  <c r="AG418" i="13" s="1"/>
  <c r="AH418" i="13" s="1"/>
  <c r="AI418" i="13" s="1"/>
  <c r="AJ418" i="13" s="1"/>
  <c r="AK418" i="13" s="1"/>
  <c r="AL418" i="13" s="1"/>
  <c r="AM418" i="13" s="1"/>
  <c r="AN418" i="13" s="1"/>
  <c r="AO418" i="13" s="1"/>
  <c r="AP418" i="13" s="1"/>
  <c r="AD418" i="13" s="1"/>
  <c r="AF417" i="13"/>
  <c r="AG417" i="13" s="1"/>
  <c r="AH417" i="13" s="1"/>
  <c r="AI417" i="13" s="1"/>
  <c r="AJ417" i="13" s="1"/>
  <c r="AK417" i="13" s="1"/>
  <c r="AL417" i="13" s="1"/>
  <c r="AM417" i="13" s="1"/>
  <c r="AN417" i="13" s="1"/>
  <c r="AO417" i="13" s="1"/>
  <c r="AP417" i="13" s="1"/>
  <c r="AD417" i="13" s="1"/>
  <c r="AF416" i="13"/>
  <c r="AG416" i="13" s="1"/>
  <c r="AH416" i="13" s="1"/>
  <c r="AI416" i="13" s="1"/>
  <c r="AJ416" i="13" s="1"/>
  <c r="AK416" i="13" s="1"/>
  <c r="AL416" i="13" s="1"/>
  <c r="AM416" i="13" s="1"/>
  <c r="AN416" i="13" s="1"/>
  <c r="AO416" i="13" s="1"/>
  <c r="AP416" i="13" s="1"/>
  <c r="AD416" i="13" s="1"/>
  <c r="AF415" i="13"/>
  <c r="AG415" i="13" s="1"/>
  <c r="AH415" i="13" s="1"/>
  <c r="AI415" i="13" s="1"/>
  <c r="AJ415" i="13" s="1"/>
  <c r="AK415" i="13" s="1"/>
  <c r="AL415" i="13" s="1"/>
  <c r="AM415" i="13" s="1"/>
  <c r="AN415" i="13" s="1"/>
  <c r="AO415" i="13" s="1"/>
  <c r="AP415" i="13" s="1"/>
  <c r="AD415" i="13" s="1"/>
  <c r="AF414" i="13"/>
  <c r="AG414" i="13" s="1"/>
  <c r="AH414" i="13" s="1"/>
  <c r="AI414" i="13" s="1"/>
  <c r="AJ414" i="13" s="1"/>
  <c r="AK414" i="13" s="1"/>
  <c r="AL414" i="13" s="1"/>
  <c r="AM414" i="13" s="1"/>
  <c r="AN414" i="13" s="1"/>
  <c r="AO414" i="13" s="1"/>
  <c r="AP414" i="13" s="1"/>
  <c r="AD414" i="13" s="1"/>
  <c r="AF413" i="13"/>
  <c r="AG413" i="13" s="1"/>
  <c r="AH413" i="13" s="1"/>
  <c r="AI413" i="13" s="1"/>
  <c r="AJ413" i="13" s="1"/>
  <c r="AK413" i="13" s="1"/>
  <c r="AL413" i="13" s="1"/>
  <c r="AM413" i="13" s="1"/>
  <c r="AN413" i="13" s="1"/>
  <c r="AO413" i="13" s="1"/>
  <c r="AP413" i="13" s="1"/>
  <c r="AD413" i="13" s="1"/>
  <c r="AF412" i="13"/>
  <c r="AG412" i="13" s="1"/>
  <c r="AH412" i="13" s="1"/>
  <c r="AI412" i="13" s="1"/>
  <c r="AJ412" i="13" s="1"/>
  <c r="AK412" i="13" s="1"/>
  <c r="AL412" i="13" s="1"/>
  <c r="AM412" i="13" s="1"/>
  <c r="AN412" i="13" s="1"/>
  <c r="AO412" i="13" s="1"/>
  <c r="AP412" i="13" s="1"/>
  <c r="AD412" i="13" s="1"/>
  <c r="AF411" i="13"/>
  <c r="AG411" i="13" s="1"/>
  <c r="AH411" i="13" s="1"/>
  <c r="AI411" i="13" s="1"/>
  <c r="AJ411" i="13" s="1"/>
  <c r="AK411" i="13" s="1"/>
  <c r="AL411" i="13" s="1"/>
  <c r="AM411" i="13" s="1"/>
  <c r="AN411" i="13" s="1"/>
  <c r="AO411" i="13" s="1"/>
  <c r="AP411" i="13" s="1"/>
  <c r="AD411" i="13" s="1"/>
  <c r="AF410" i="13"/>
  <c r="AG410" i="13" s="1"/>
  <c r="AH410" i="13" s="1"/>
  <c r="AI410" i="13" s="1"/>
  <c r="AJ410" i="13" s="1"/>
  <c r="AK410" i="13" s="1"/>
  <c r="AL410" i="13" s="1"/>
  <c r="AM410" i="13" s="1"/>
  <c r="AN410" i="13" s="1"/>
  <c r="AO410" i="13" s="1"/>
  <c r="AP410" i="13" s="1"/>
  <c r="AD410" i="13" s="1"/>
  <c r="AF409" i="13"/>
  <c r="AG409" i="13" s="1"/>
  <c r="AH409" i="13" s="1"/>
  <c r="AI409" i="13" s="1"/>
  <c r="AJ409" i="13" s="1"/>
  <c r="AK409" i="13" s="1"/>
  <c r="AL409" i="13" s="1"/>
  <c r="AM409" i="13" s="1"/>
  <c r="AN409" i="13" s="1"/>
  <c r="AO409" i="13" s="1"/>
  <c r="AP409" i="13" s="1"/>
  <c r="AD409" i="13" s="1"/>
  <c r="AF408" i="13"/>
  <c r="AG408" i="13" s="1"/>
  <c r="AH408" i="13" s="1"/>
  <c r="AI408" i="13" s="1"/>
  <c r="AJ408" i="13" s="1"/>
  <c r="AK408" i="13" s="1"/>
  <c r="AL408" i="13" s="1"/>
  <c r="AM408" i="13" s="1"/>
  <c r="AN408" i="13" s="1"/>
  <c r="AO408" i="13" s="1"/>
  <c r="AP408" i="13" s="1"/>
  <c r="AD408" i="13" s="1"/>
  <c r="AF407" i="13"/>
  <c r="AG407" i="13" s="1"/>
  <c r="AH407" i="13" s="1"/>
  <c r="AI407" i="13" s="1"/>
  <c r="AJ407" i="13" s="1"/>
  <c r="AK407" i="13" s="1"/>
  <c r="AL407" i="13" s="1"/>
  <c r="AM407" i="13" s="1"/>
  <c r="AN407" i="13" s="1"/>
  <c r="AO407" i="13" s="1"/>
  <c r="AP407" i="13" s="1"/>
  <c r="AD407" i="13" s="1"/>
  <c r="AF406" i="13"/>
  <c r="AG406" i="13" s="1"/>
  <c r="AH406" i="13" s="1"/>
  <c r="AI406" i="13" s="1"/>
  <c r="AJ406" i="13" s="1"/>
  <c r="AK406" i="13" s="1"/>
  <c r="AL406" i="13" s="1"/>
  <c r="AM406" i="13" s="1"/>
  <c r="AN406" i="13" s="1"/>
  <c r="AO406" i="13" s="1"/>
  <c r="AP406" i="13" s="1"/>
  <c r="AD406" i="13" s="1"/>
  <c r="AF405" i="13"/>
  <c r="AG405" i="13" s="1"/>
  <c r="AH405" i="13" s="1"/>
  <c r="AI405" i="13" s="1"/>
  <c r="AJ405" i="13" s="1"/>
  <c r="AK405" i="13" s="1"/>
  <c r="AL405" i="13" s="1"/>
  <c r="AM405" i="13" s="1"/>
  <c r="AN405" i="13" s="1"/>
  <c r="AO405" i="13" s="1"/>
  <c r="AP405" i="13" s="1"/>
  <c r="AD405" i="13" s="1"/>
  <c r="AF404" i="13"/>
  <c r="AG404" i="13" s="1"/>
  <c r="AH404" i="13" s="1"/>
  <c r="AI404" i="13" s="1"/>
  <c r="AJ404" i="13" s="1"/>
  <c r="AK404" i="13" s="1"/>
  <c r="AL404" i="13" s="1"/>
  <c r="AM404" i="13" s="1"/>
  <c r="AN404" i="13" s="1"/>
  <c r="AO404" i="13" s="1"/>
  <c r="AP404" i="13" s="1"/>
  <c r="AD404" i="13" s="1"/>
  <c r="AF403" i="13"/>
  <c r="AG403" i="13" s="1"/>
  <c r="AH403" i="13" s="1"/>
  <c r="AI403" i="13" s="1"/>
  <c r="AJ403" i="13" s="1"/>
  <c r="AK403" i="13" s="1"/>
  <c r="AL403" i="13" s="1"/>
  <c r="AM403" i="13" s="1"/>
  <c r="AN403" i="13" s="1"/>
  <c r="AO403" i="13" s="1"/>
  <c r="AP403" i="13" s="1"/>
  <c r="AD403" i="13" s="1"/>
  <c r="AF402" i="13"/>
  <c r="AG402" i="13" s="1"/>
  <c r="AH402" i="13" s="1"/>
  <c r="AI402" i="13" s="1"/>
  <c r="AJ402" i="13" s="1"/>
  <c r="AK402" i="13" s="1"/>
  <c r="AL402" i="13" s="1"/>
  <c r="AM402" i="13" s="1"/>
  <c r="AN402" i="13" s="1"/>
  <c r="AO402" i="13" s="1"/>
  <c r="AP402" i="13" s="1"/>
  <c r="AD402" i="13" s="1"/>
  <c r="AF401" i="13"/>
  <c r="AG401" i="13" s="1"/>
  <c r="AH401" i="13" s="1"/>
  <c r="AI401" i="13" s="1"/>
  <c r="AJ401" i="13" s="1"/>
  <c r="AK401" i="13" s="1"/>
  <c r="AL401" i="13" s="1"/>
  <c r="AM401" i="13" s="1"/>
  <c r="AN401" i="13" s="1"/>
  <c r="AO401" i="13" s="1"/>
  <c r="AP401" i="13" s="1"/>
  <c r="AD401" i="13" s="1"/>
  <c r="AF400" i="13"/>
  <c r="AG400" i="13" s="1"/>
  <c r="AH400" i="13" s="1"/>
  <c r="AI400" i="13" s="1"/>
  <c r="AJ400" i="13" s="1"/>
  <c r="AK400" i="13" s="1"/>
  <c r="AL400" i="13" s="1"/>
  <c r="AM400" i="13" s="1"/>
  <c r="AN400" i="13" s="1"/>
  <c r="AO400" i="13" s="1"/>
  <c r="AP400" i="13" s="1"/>
  <c r="AD400" i="13" s="1"/>
  <c r="AF399" i="13"/>
  <c r="AG399" i="13" s="1"/>
  <c r="AH399" i="13" s="1"/>
  <c r="AI399" i="13" s="1"/>
  <c r="AJ399" i="13" s="1"/>
  <c r="AK399" i="13" s="1"/>
  <c r="AL399" i="13" s="1"/>
  <c r="AM399" i="13" s="1"/>
  <c r="AN399" i="13" s="1"/>
  <c r="AO399" i="13" s="1"/>
  <c r="AP399" i="13" s="1"/>
  <c r="AD399" i="13" s="1"/>
  <c r="AF398" i="13"/>
  <c r="AG398" i="13" s="1"/>
  <c r="AH398" i="13" s="1"/>
  <c r="AI398" i="13" s="1"/>
  <c r="AJ398" i="13" s="1"/>
  <c r="AK398" i="13" s="1"/>
  <c r="AL398" i="13" s="1"/>
  <c r="AM398" i="13" s="1"/>
  <c r="AN398" i="13" s="1"/>
  <c r="AO398" i="13" s="1"/>
  <c r="AP398" i="13" s="1"/>
  <c r="AD398" i="13" s="1"/>
  <c r="AF397" i="13"/>
  <c r="AG397" i="13" s="1"/>
  <c r="AH397" i="13" s="1"/>
  <c r="AI397" i="13" s="1"/>
  <c r="AJ397" i="13" s="1"/>
  <c r="AK397" i="13" s="1"/>
  <c r="AL397" i="13" s="1"/>
  <c r="AM397" i="13" s="1"/>
  <c r="AN397" i="13" s="1"/>
  <c r="AO397" i="13" s="1"/>
  <c r="AP397" i="13" s="1"/>
  <c r="AD397" i="13" s="1"/>
  <c r="AF396" i="13"/>
  <c r="AG396" i="13" s="1"/>
  <c r="AH396" i="13" s="1"/>
  <c r="AI396" i="13" s="1"/>
  <c r="AJ396" i="13" s="1"/>
  <c r="AK396" i="13" s="1"/>
  <c r="AL396" i="13" s="1"/>
  <c r="AM396" i="13" s="1"/>
  <c r="AN396" i="13" s="1"/>
  <c r="AO396" i="13" s="1"/>
  <c r="AP396" i="13" s="1"/>
  <c r="AD396" i="13" s="1"/>
  <c r="AF395" i="13"/>
  <c r="AG395" i="13" s="1"/>
  <c r="AH395" i="13" s="1"/>
  <c r="AI395" i="13" s="1"/>
  <c r="AJ395" i="13" s="1"/>
  <c r="AK395" i="13" s="1"/>
  <c r="AL395" i="13" s="1"/>
  <c r="AM395" i="13" s="1"/>
  <c r="AN395" i="13" s="1"/>
  <c r="AO395" i="13" s="1"/>
  <c r="AP395" i="13" s="1"/>
  <c r="AD395" i="13" s="1"/>
  <c r="AF394" i="13"/>
  <c r="AG394" i="13" s="1"/>
  <c r="AH394" i="13" s="1"/>
  <c r="AI394" i="13" s="1"/>
  <c r="AJ394" i="13" s="1"/>
  <c r="AK394" i="13" s="1"/>
  <c r="AL394" i="13" s="1"/>
  <c r="AM394" i="13" s="1"/>
  <c r="AN394" i="13" s="1"/>
  <c r="AO394" i="13" s="1"/>
  <c r="AP394" i="13" s="1"/>
  <c r="AD394" i="13" s="1"/>
  <c r="AF393" i="13"/>
  <c r="AG393" i="13" s="1"/>
  <c r="AH393" i="13" s="1"/>
  <c r="AI393" i="13" s="1"/>
  <c r="AJ393" i="13" s="1"/>
  <c r="AK393" i="13" s="1"/>
  <c r="AL393" i="13" s="1"/>
  <c r="AM393" i="13" s="1"/>
  <c r="AN393" i="13" s="1"/>
  <c r="AO393" i="13" s="1"/>
  <c r="AP393" i="13" s="1"/>
  <c r="AD393" i="13" s="1"/>
  <c r="AF392" i="13"/>
  <c r="AG392" i="13" s="1"/>
  <c r="AH392" i="13" s="1"/>
  <c r="AI392" i="13" s="1"/>
  <c r="AJ392" i="13" s="1"/>
  <c r="AK392" i="13" s="1"/>
  <c r="AL392" i="13" s="1"/>
  <c r="AM392" i="13" s="1"/>
  <c r="AN392" i="13" s="1"/>
  <c r="AO392" i="13" s="1"/>
  <c r="AP392" i="13" s="1"/>
  <c r="AD392" i="13" s="1"/>
  <c r="AF391" i="13"/>
  <c r="AG391" i="13" s="1"/>
  <c r="AH391" i="13" s="1"/>
  <c r="AI391" i="13" s="1"/>
  <c r="AJ391" i="13" s="1"/>
  <c r="AK391" i="13" s="1"/>
  <c r="AL391" i="13" s="1"/>
  <c r="AM391" i="13" s="1"/>
  <c r="AN391" i="13" s="1"/>
  <c r="AO391" i="13" s="1"/>
  <c r="AP391" i="13" s="1"/>
  <c r="AD391" i="13" s="1"/>
  <c r="AF390" i="13"/>
  <c r="AG390" i="13" s="1"/>
  <c r="AH390" i="13" s="1"/>
  <c r="AI390" i="13" s="1"/>
  <c r="AJ390" i="13" s="1"/>
  <c r="AK390" i="13" s="1"/>
  <c r="AL390" i="13" s="1"/>
  <c r="AM390" i="13" s="1"/>
  <c r="AN390" i="13" s="1"/>
  <c r="AO390" i="13" s="1"/>
  <c r="AP390" i="13" s="1"/>
  <c r="AD390" i="13" s="1"/>
  <c r="AF389" i="13"/>
  <c r="AG389" i="13" s="1"/>
  <c r="AH389" i="13" s="1"/>
  <c r="AI389" i="13" s="1"/>
  <c r="AJ389" i="13" s="1"/>
  <c r="AK389" i="13" s="1"/>
  <c r="AL389" i="13" s="1"/>
  <c r="AM389" i="13" s="1"/>
  <c r="AN389" i="13" s="1"/>
  <c r="AO389" i="13" s="1"/>
  <c r="AP389" i="13" s="1"/>
  <c r="AD389" i="13" s="1"/>
  <c r="AF388" i="13"/>
  <c r="AG388" i="13" s="1"/>
  <c r="AH388" i="13" s="1"/>
  <c r="AI388" i="13" s="1"/>
  <c r="AJ388" i="13" s="1"/>
  <c r="AK388" i="13" s="1"/>
  <c r="AL388" i="13" s="1"/>
  <c r="AM388" i="13" s="1"/>
  <c r="AN388" i="13" s="1"/>
  <c r="AO388" i="13" s="1"/>
  <c r="AP388" i="13" s="1"/>
  <c r="AD388" i="13" s="1"/>
  <c r="AF387" i="13"/>
  <c r="AG387" i="13" s="1"/>
  <c r="AH387" i="13" s="1"/>
  <c r="AI387" i="13" s="1"/>
  <c r="AJ387" i="13" s="1"/>
  <c r="AK387" i="13" s="1"/>
  <c r="AL387" i="13" s="1"/>
  <c r="AM387" i="13" s="1"/>
  <c r="AN387" i="13" s="1"/>
  <c r="AO387" i="13" s="1"/>
  <c r="AP387" i="13" s="1"/>
  <c r="AD387" i="13" s="1"/>
  <c r="AF386" i="13"/>
  <c r="AG386" i="13" s="1"/>
  <c r="AH386" i="13" s="1"/>
  <c r="AI386" i="13" s="1"/>
  <c r="AJ386" i="13" s="1"/>
  <c r="AK386" i="13" s="1"/>
  <c r="AL386" i="13" s="1"/>
  <c r="AM386" i="13" s="1"/>
  <c r="AN386" i="13" s="1"/>
  <c r="AO386" i="13" s="1"/>
  <c r="AP386" i="13" s="1"/>
  <c r="AD386" i="13" s="1"/>
  <c r="AF385" i="13"/>
  <c r="AG385" i="13" s="1"/>
  <c r="AH385" i="13" s="1"/>
  <c r="AI385" i="13" s="1"/>
  <c r="AJ385" i="13" s="1"/>
  <c r="AK385" i="13" s="1"/>
  <c r="AL385" i="13" s="1"/>
  <c r="AM385" i="13" s="1"/>
  <c r="AN385" i="13" s="1"/>
  <c r="AO385" i="13" s="1"/>
  <c r="AP385" i="13" s="1"/>
  <c r="AD385" i="13" s="1"/>
  <c r="AF384" i="13"/>
  <c r="AG384" i="13" s="1"/>
  <c r="AH384" i="13" s="1"/>
  <c r="AI384" i="13" s="1"/>
  <c r="AJ384" i="13" s="1"/>
  <c r="AK384" i="13" s="1"/>
  <c r="AL384" i="13" s="1"/>
  <c r="AM384" i="13" s="1"/>
  <c r="AN384" i="13" s="1"/>
  <c r="AO384" i="13" s="1"/>
  <c r="AP384" i="13" s="1"/>
  <c r="AD384" i="13" s="1"/>
  <c r="AF383" i="13"/>
  <c r="AG383" i="13" s="1"/>
  <c r="AH383" i="13" s="1"/>
  <c r="AI383" i="13" s="1"/>
  <c r="AJ383" i="13" s="1"/>
  <c r="AK383" i="13" s="1"/>
  <c r="AL383" i="13" s="1"/>
  <c r="AM383" i="13" s="1"/>
  <c r="AN383" i="13" s="1"/>
  <c r="AO383" i="13" s="1"/>
  <c r="AP383" i="13" s="1"/>
  <c r="AD383" i="13" s="1"/>
  <c r="AF382" i="13"/>
  <c r="AG382" i="13" s="1"/>
  <c r="AH382" i="13" s="1"/>
  <c r="AI382" i="13" s="1"/>
  <c r="AJ382" i="13" s="1"/>
  <c r="AK382" i="13" s="1"/>
  <c r="AL382" i="13" s="1"/>
  <c r="AM382" i="13" s="1"/>
  <c r="AN382" i="13" s="1"/>
  <c r="AO382" i="13" s="1"/>
  <c r="AP382" i="13" s="1"/>
  <c r="AD382" i="13" s="1"/>
  <c r="AF381" i="13"/>
  <c r="AG381" i="13" s="1"/>
  <c r="AH381" i="13" s="1"/>
  <c r="AI381" i="13" s="1"/>
  <c r="AJ381" i="13" s="1"/>
  <c r="AK381" i="13" s="1"/>
  <c r="AL381" i="13" s="1"/>
  <c r="AM381" i="13" s="1"/>
  <c r="AN381" i="13" s="1"/>
  <c r="AO381" i="13" s="1"/>
  <c r="AP381" i="13" s="1"/>
  <c r="AD381" i="13" s="1"/>
  <c r="AF380" i="13"/>
  <c r="AG380" i="13" s="1"/>
  <c r="AH380" i="13" s="1"/>
  <c r="AI380" i="13" s="1"/>
  <c r="AJ380" i="13" s="1"/>
  <c r="AK380" i="13" s="1"/>
  <c r="AL380" i="13" s="1"/>
  <c r="AM380" i="13" s="1"/>
  <c r="AN380" i="13" s="1"/>
  <c r="AO380" i="13" s="1"/>
  <c r="AP380" i="13" s="1"/>
  <c r="AD380" i="13" s="1"/>
  <c r="AF379" i="13"/>
  <c r="AG379" i="13" s="1"/>
  <c r="AH379" i="13" s="1"/>
  <c r="AI379" i="13" s="1"/>
  <c r="AJ379" i="13" s="1"/>
  <c r="AK379" i="13" s="1"/>
  <c r="AL379" i="13" s="1"/>
  <c r="AM379" i="13" s="1"/>
  <c r="AN379" i="13" s="1"/>
  <c r="AO379" i="13" s="1"/>
  <c r="AP379" i="13" s="1"/>
  <c r="AD379" i="13" s="1"/>
  <c r="AF378" i="13"/>
  <c r="AG378" i="13" s="1"/>
  <c r="AH378" i="13" s="1"/>
  <c r="AI378" i="13" s="1"/>
  <c r="AJ378" i="13" s="1"/>
  <c r="AK378" i="13" s="1"/>
  <c r="AL378" i="13" s="1"/>
  <c r="AM378" i="13" s="1"/>
  <c r="AN378" i="13" s="1"/>
  <c r="AO378" i="13" s="1"/>
  <c r="AP378" i="13" s="1"/>
  <c r="AD378" i="13" s="1"/>
  <c r="AF377" i="13"/>
  <c r="AG377" i="13" s="1"/>
  <c r="AH377" i="13" s="1"/>
  <c r="AI377" i="13" s="1"/>
  <c r="AJ377" i="13" s="1"/>
  <c r="AK377" i="13" s="1"/>
  <c r="AL377" i="13" s="1"/>
  <c r="AM377" i="13" s="1"/>
  <c r="AN377" i="13" s="1"/>
  <c r="AO377" i="13" s="1"/>
  <c r="AP377" i="13" s="1"/>
  <c r="AD377" i="13" s="1"/>
  <c r="AF376" i="13"/>
  <c r="AG376" i="13" s="1"/>
  <c r="AH376" i="13" s="1"/>
  <c r="AI376" i="13" s="1"/>
  <c r="AJ376" i="13" s="1"/>
  <c r="AK376" i="13" s="1"/>
  <c r="AL376" i="13" s="1"/>
  <c r="AM376" i="13" s="1"/>
  <c r="AN376" i="13" s="1"/>
  <c r="AO376" i="13" s="1"/>
  <c r="AP376" i="13" s="1"/>
  <c r="AD376" i="13" s="1"/>
  <c r="AF375" i="13"/>
  <c r="AG375" i="13" s="1"/>
  <c r="AH375" i="13" s="1"/>
  <c r="AI375" i="13" s="1"/>
  <c r="AJ375" i="13" s="1"/>
  <c r="AK375" i="13" s="1"/>
  <c r="AL375" i="13" s="1"/>
  <c r="AM375" i="13" s="1"/>
  <c r="AN375" i="13" s="1"/>
  <c r="AO375" i="13" s="1"/>
  <c r="AP375" i="13" s="1"/>
  <c r="AD375" i="13" s="1"/>
  <c r="AF374" i="13"/>
  <c r="AG374" i="13" s="1"/>
  <c r="AH374" i="13" s="1"/>
  <c r="AI374" i="13" s="1"/>
  <c r="AJ374" i="13" s="1"/>
  <c r="AK374" i="13" s="1"/>
  <c r="AL374" i="13" s="1"/>
  <c r="AM374" i="13" s="1"/>
  <c r="AN374" i="13" s="1"/>
  <c r="AO374" i="13" s="1"/>
  <c r="AP374" i="13" s="1"/>
  <c r="AD374" i="13" s="1"/>
  <c r="AF373" i="13"/>
  <c r="AG373" i="13" s="1"/>
  <c r="AH373" i="13" s="1"/>
  <c r="AI373" i="13" s="1"/>
  <c r="AJ373" i="13" s="1"/>
  <c r="AK373" i="13" s="1"/>
  <c r="AL373" i="13" s="1"/>
  <c r="AM373" i="13" s="1"/>
  <c r="AN373" i="13" s="1"/>
  <c r="AO373" i="13" s="1"/>
  <c r="AP373" i="13" s="1"/>
  <c r="AD373" i="13" s="1"/>
  <c r="AF372" i="13"/>
  <c r="AG372" i="13" s="1"/>
  <c r="AH372" i="13" s="1"/>
  <c r="AI372" i="13" s="1"/>
  <c r="AJ372" i="13" s="1"/>
  <c r="AK372" i="13" s="1"/>
  <c r="AL372" i="13" s="1"/>
  <c r="AM372" i="13" s="1"/>
  <c r="AN372" i="13" s="1"/>
  <c r="AO372" i="13" s="1"/>
  <c r="AP372" i="13" s="1"/>
  <c r="AD372" i="13" s="1"/>
  <c r="AF371" i="13"/>
  <c r="AG371" i="13" s="1"/>
  <c r="AH371" i="13" s="1"/>
  <c r="AI371" i="13" s="1"/>
  <c r="AJ371" i="13" s="1"/>
  <c r="AK371" i="13" s="1"/>
  <c r="AL371" i="13" s="1"/>
  <c r="AM371" i="13" s="1"/>
  <c r="AN371" i="13" s="1"/>
  <c r="AO371" i="13" s="1"/>
  <c r="AP371" i="13" s="1"/>
  <c r="AD371" i="13" s="1"/>
  <c r="AF370" i="13"/>
  <c r="AG370" i="13" s="1"/>
  <c r="AH370" i="13" s="1"/>
  <c r="AI370" i="13" s="1"/>
  <c r="AJ370" i="13" s="1"/>
  <c r="AK370" i="13" s="1"/>
  <c r="AL370" i="13" s="1"/>
  <c r="AM370" i="13" s="1"/>
  <c r="AN370" i="13" s="1"/>
  <c r="AO370" i="13" s="1"/>
  <c r="AP370" i="13" s="1"/>
  <c r="AD370" i="13" s="1"/>
  <c r="AF369" i="13"/>
  <c r="AG369" i="13" s="1"/>
  <c r="AH369" i="13" s="1"/>
  <c r="AI369" i="13" s="1"/>
  <c r="AJ369" i="13" s="1"/>
  <c r="AK369" i="13" s="1"/>
  <c r="AL369" i="13" s="1"/>
  <c r="AM369" i="13" s="1"/>
  <c r="AN369" i="13" s="1"/>
  <c r="AO369" i="13" s="1"/>
  <c r="AP369" i="13" s="1"/>
  <c r="AD369" i="13" s="1"/>
  <c r="AF368" i="13"/>
  <c r="AG368" i="13" s="1"/>
  <c r="AH368" i="13" s="1"/>
  <c r="AI368" i="13" s="1"/>
  <c r="AJ368" i="13" s="1"/>
  <c r="AK368" i="13" s="1"/>
  <c r="AL368" i="13" s="1"/>
  <c r="AM368" i="13" s="1"/>
  <c r="AN368" i="13" s="1"/>
  <c r="AO368" i="13" s="1"/>
  <c r="AP368" i="13" s="1"/>
  <c r="AD368" i="13" s="1"/>
  <c r="AF367" i="13"/>
  <c r="AG367" i="13" s="1"/>
  <c r="AH367" i="13" s="1"/>
  <c r="AI367" i="13" s="1"/>
  <c r="AJ367" i="13" s="1"/>
  <c r="AK367" i="13" s="1"/>
  <c r="AL367" i="13" s="1"/>
  <c r="AM367" i="13" s="1"/>
  <c r="AN367" i="13" s="1"/>
  <c r="AO367" i="13" s="1"/>
  <c r="AP367" i="13" s="1"/>
  <c r="AD367" i="13" s="1"/>
  <c r="AF366" i="13"/>
  <c r="AG366" i="13" s="1"/>
  <c r="AH366" i="13" s="1"/>
  <c r="AI366" i="13" s="1"/>
  <c r="AJ366" i="13" s="1"/>
  <c r="AK366" i="13" s="1"/>
  <c r="AL366" i="13" s="1"/>
  <c r="AM366" i="13" s="1"/>
  <c r="AN366" i="13" s="1"/>
  <c r="AO366" i="13" s="1"/>
  <c r="AP366" i="13" s="1"/>
  <c r="AD366" i="13" s="1"/>
  <c r="AF365" i="13"/>
  <c r="AG365" i="13" s="1"/>
  <c r="AH365" i="13" s="1"/>
  <c r="AI365" i="13" s="1"/>
  <c r="AJ365" i="13" s="1"/>
  <c r="AK365" i="13" s="1"/>
  <c r="AL365" i="13" s="1"/>
  <c r="AM365" i="13" s="1"/>
  <c r="AN365" i="13" s="1"/>
  <c r="AO365" i="13" s="1"/>
  <c r="AP365" i="13" s="1"/>
  <c r="AD365" i="13" s="1"/>
  <c r="AF364" i="13"/>
  <c r="AG364" i="13" s="1"/>
  <c r="AH364" i="13" s="1"/>
  <c r="AI364" i="13" s="1"/>
  <c r="AJ364" i="13" s="1"/>
  <c r="AK364" i="13" s="1"/>
  <c r="AL364" i="13" s="1"/>
  <c r="AM364" i="13" s="1"/>
  <c r="AN364" i="13" s="1"/>
  <c r="AO364" i="13" s="1"/>
  <c r="AP364" i="13" s="1"/>
  <c r="AD364" i="13" s="1"/>
  <c r="AF363" i="13"/>
  <c r="AG363" i="13" s="1"/>
  <c r="AH363" i="13" s="1"/>
  <c r="AI363" i="13" s="1"/>
  <c r="AJ363" i="13" s="1"/>
  <c r="AK363" i="13" s="1"/>
  <c r="AL363" i="13" s="1"/>
  <c r="AM363" i="13" s="1"/>
  <c r="AN363" i="13" s="1"/>
  <c r="AO363" i="13" s="1"/>
  <c r="AP363" i="13" s="1"/>
  <c r="AD363" i="13" s="1"/>
  <c r="AF362" i="13"/>
  <c r="AG362" i="13" s="1"/>
  <c r="AH362" i="13" s="1"/>
  <c r="AI362" i="13" s="1"/>
  <c r="AJ362" i="13" s="1"/>
  <c r="AK362" i="13" s="1"/>
  <c r="AL362" i="13" s="1"/>
  <c r="AM362" i="13" s="1"/>
  <c r="AN362" i="13" s="1"/>
  <c r="AO362" i="13" s="1"/>
  <c r="AP362" i="13" s="1"/>
  <c r="AD362" i="13" s="1"/>
  <c r="AF361" i="13"/>
  <c r="AG361" i="13" s="1"/>
  <c r="AH361" i="13" s="1"/>
  <c r="AI361" i="13" s="1"/>
  <c r="AJ361" i="13" s="1"/>
  <c r="AK361" i="13" s="1"/>
  <c r="AL361" i="13" s="1"/>
  <c r="AM361" i="13" s="1"/>
  <c r="AN361" i="13" s="1"/>
  <c r="AO361" i="13" s="1"/>
  <c r="AP361" i="13" s="1"/>
  <c r="AD361" i="13" s="1"/>
  <c r="AF360" i="13"/>
  <c r="AG360" i="13" s="1"/>
  <c r="AH360" i="13" s="1"/>
  <c r="AI360" i="13" s="1"/>
  <c r="AJ360" i="13" s="1"/>
  <c r="AK360" i="13" s="1"/>
  <c r="AL360" i="13" s="1"/>
  <c r="AM360" i="13" s="1"/>
  <c r="AN360" i="13" s="1"/>
  <c r="AO360" i="13" s="1"/>
  <c r="AP360" i="13" s="1"/>
  <c r="AD360" i="13" s="1"/>
  <c r="AF359" i="13"/>
  <c r="AG359" i="13" s="1"/>
  <c r="AH359" i="13" s="1"/>
  <c r="AI359" i="13" s="1"/>
  <c r="AJ359" i="13" s="1"/>
  <c r="AK359" i="13" s="1"/>
  <c r="AL359" i="13" s="1"/>
  <c r="AM359" i="13" s="1"/>
  <c r="AN359" i="13" s="1"/>
  <c r="AO359" i="13" s="1"/>
  <c r="AP359" i="13" s="1"/>
  <c r="AD359" i="13" s="1"/>
  <c r="AF358" i="13"/>
  <c r="AG358" i="13" s="1"/>
  <c r="AH358" i="13" s="1"/>
  <c r="AI358" i="13" s="1"/>
  <c r="AJ358" i="13" s="1"/>
  <c r="AK358" i="13" s="1"/>
  <c r="AL358" i="13" s="1"/>
  <c r="AM358" i="13" s="1"/>
  <c r="AN358" i="13" s="1"/>
  <c r="AO358" i="13" s="1"/>
  <c r="AP358" i="13" s="1"/>
  <c r="AD358" i="13" s="1"/>
  <c r="AF357" i="13"/>
  <c r="AG357" i="13" s="1"/>
  <c r="AH357" i="13" s="1"/>
  <c r="AI357" i="13" s="1"/>
  <c r="AJ357" i="13" s="1"/>
  <c r="AK357" i="13" s="1"/>
  <c r="AL357" i="13" s="1"/>
  <c r="AM357" i="13" s="1"/>
  <c r="AN357" i="13" s="1"/>
  <c r="AO357" i="13" s="1"/>
  <c r="AP357" i="13" s="1"/>
  <c r="AD357" i="13" s="1"/>
  <c r="AF356" i="13"/>
  <c r="AG356" i="13" s="1"/>
  <c r="AH356" i="13" s="1"/>
  <c r="AI356" i="13" s="1"/>
  <c r="AJ356" i="13" s="1"/>
  <c r="AK356" i="13" s="1"/>
  <c r="AL356" i="13" s="1"/>
  <c r="AM356" i="13" s="1"/>
  <c r="AN356" i="13" s="1"/>
  <c r="AO356" i="13" s="1"/>
  <c r="AP356" i="13" s="1"/>
  <c r="AD356" i="13" s="1"/>
  <c r="AF355" i="13"/>
  <c r="AG355" i="13" s="1"/>
  <c r="AH355" i="13" s="1"/>
  <c r="AI355" i="13" s="1"/>
  <c r="AJ355" i="13" s="1"/>
  <c r="AK355" i="13" s="1"/>
  <c r="AL355" i="13" s="1"/>
  <c r="AM355" i="13" s="1"/>
  <c r="AN355" i="13" s="1"/>
  <c r="AO355" i="13" s="1"/>
  <c r="AP355" i="13" s="1"/>
  <c r="AD355" i="13" s="1"/>
  <c r="AF354" i="13"/>
  <c r="AG354" i="13" s="1"/>
  <c r="AH354" i="13" s="1"/>
  <c r="AI354" i="13" s="1"/>
  <c r="AJ354" i="13" s="1"/>
  <c r="AK354" i="13" s="1"/>
  <c r="AL354" i="13" s="1"/>
  <c r="AM354" i="13" s="1"/>
  <c r="AN354" i="13" s="1"/>
  <c r="AO354" i="13" s="1"/>
  <c r="AP354" i="13" s="1"/>
  <c r="AD354" i="13" s="1"/>
  <c r="AF353" i="13"/>
  <c r="AG353" i="13" s="1"/>
  <c r="AH353" i="13" s="1"/>
  <c r="AI353" i="13" s="1"/>
  <c r="AJ353" i="13" s="1"/>
  <c r="AK353" i="13" s="1"/>
  <c r="AL353" i="13" s="1"/>
  <c r="AM353" i="13" s="1"/>
  <c r="AN353" i="13" s="1"/>
  <c r="AO353" i="13" s="1"/>
  <c r="AP353" i="13" s="1"/>
  <c r="AD353" i="13" s="1"/>
  <c r="AF352" i="13"/>
  <c r="AG352" i="13" s="1"/>
  <c r="AH352" i="13" s="1"/>
  <c r="AI352" i="13" s="1"/>
  <c r="AJ352" i="13" s="1"/>
  <c r="AK352" i="13" s="1"/>
  <c r="AL352" i="13" s="1"/>
  <c r="AM352" i="13" s="1"/>
  <c r="AN352" i="13" s="1"/>
  <c r="AO352" i="13" s="1"/>
  <c r="AP352" i="13" s="1"/>
  <c r="AD352" i="13" s="1"/>
  <c r="AF351" i="13"/>
  <c r="AG351" i="13" s="1"/>
  <c r="AH351" i="13" s="1"/>
  <c r="AI351" i="13" s="1"/>
  <c r="AJ351" i="13" s="1"/>
  <c r="AK351" i="13" s="1"/>
  <c r="AL351" i="13" s="1"/>
  <c r="AM351" i="13" s="1"/>
  <c r="AN351" i="13" s="1"/>
  <c r="AO351" i="13" s="1"/>
  <c r="AP351" i="13" s="1"/>
  <c r="AD351" i="13" s="1"/>
  <c r="AF350" i="13"/>
  <c r="AG350" i="13" s="1"/>
  <c r="AH350" i="13" s="1"/>
  <c r="AI350" i="13" s="1"/>
  <c r="AJ350" i="13" s="1"/>
  <c r="AK350" i="13" s="1"/>
  <c r="AL350" i="13" s="1"/>
  <c r="AM350" i="13" s="1"/>
  <c r="AN350" i="13" s="1"/>
  <c r="AO350" i="13" s="1"/>
  <c r="AP350" i="13" s="1"/>
  <c r="AD350" i="13" s="1"/>
  <c r="AF349" i="13"/>
  <c r="AG349" i="13" s="1"/>
  <c r="AH349" i="13" s="1"/>
  <c r="AI349" i="13" s="1"/>
  <c r="AJ349" i="13" s="1"/>
  <c r="AK349" i="13" s="1"/>
  <c r="AL349" i="13" s="1"/>
  <c r="AM349" i="13" s="1"/>
  <c r="AN349" i="13" s="1"/>
  <c r="AO349" i="13" s="1"/>
  <c r="AP349" i="13" s="1"/>
  <c r="AD349" i="13" s="1"/>
  <c r="AF348" i="13"/>
  <c r="AG348" i="13" s="1"/>
  <c r="AH348" i="13" s="1"/>
  <c r="AI348" i="13" s="1"/>
  <c r="AJ348" i="13" s="1"/>
  <c r="AK348" i="13" s="1"/>
  <c r="AL348" i="13" s="1"/>
  <c r="AM348" i="13" s="1"/>
  <c r="AN348" i="13" s="1"/>
  <c r="AO348" i="13" s="1"/>
  <c r="AP348" i="13" s="1"/>
  <c r="AD348" i="13" s="1"/>
  <c r="AF347" i="13"/>
  <c r="AG347" i="13" s="1"/>
  <c r="AH347" i="13" s="1"/>
  <c r="AI347" i="13" s="1"/>
  <c r="AJ347" i="13" s="1"/>
  <c r="AK347" i="13" s="1"/>
  <c r="AL347" i="13" s="1"/>
  <c r="AM347" i="13" s="1"/>
  <c r="AN347" i="13" s="1"/>
  <c r="AO347" i="13" s="1"/>
  <c r="AP347" i="13" s="1"/>
  <c r="AD347" i="13" s="1"/>
  <c r="AF346" i="13"/>
  <c r="AG346" i="13" s="1"/>
  <c r="AH346" i="13" s="1"/>
  <c r="AI346" i="13" s="1"/>
  <c r="AJ346" i="13" s="1"/>
  <c r="AK346" i="13" s="1"/>
  <c r="AL346" i="13" s="1"/>
  <c r="AM346" i="13" s="1"/>
  <c r="AN346" i="13" s="1"/>
  <c r="AO346" i="13" s="1"/>
  <c r="AP346" i="13" s="1"/>
  <c r="AD346" i="13" s="1"/>
  <c r="AF345" i="13"/>
  <c r="AG345" i="13" s="1"/>
  <c r="AH345" i="13" s="1"/>
  <c r="AI345" i="13" s="1"/>
  <c r="AJ345" i="13" s="1"/>
  <c r="AK345" i="13" s="1"/>
  <c r="AL345" i="13" s="1"/>
  <c r="AM345" i="13" s="1"/>
  <c r="AN345" i="13" s="1"/>
  <c r="AO345" i="13" s="1"/>
  <c r="AP345" i="13" s="1"/>
  <c r="AD345" i="13" s="1"/>
  <c r="AF344" i="13"/>
  <c r="AG344" i="13" s="1"/>
  <c r="AH344" i="13" s="1"/>
  <c r="AI344" i="13" s="1"/>
  <c r="AJ344" i="13" s="1"/>
  <c r="AK344" i="13" s="1"/>
  <c r="AL344" i="13" s="1"/>
  <c r="AM344" i="13" s="1"/>
  <c r="AN344" i="13" s="1"/>
  <c r="AO344" i="13" s="1"/>
  <c r="AP344" i="13" s="1"/>
  <c r="AD344" i="13" s="1"/>
  <c r="AF343" i="13"/>
  <c r="AG343" i="13" s="1"/>
  <c r="AH343" i="13" s="1"/>
  <c r="AI343" i="13" s="1"/>
  <c r="AJ343" i="13" s="1"/>
  <c r="AK343" i="13" s="1"/>
  <c r="AL343" i="13" s="1"/>
  <c r="AM343" i="13" s="1"/>
  <c r="AN343" i="13" s="1"/>
  <c r="AO343" i="13" s="1"/>
  <c r="AP343" i="13" s="1"/>
  <c r="AD343" i="13" s="1"/>
  <c r="AF342" i="13"/>
  <c r="AG342" i="13" s="1"/>
  <c r="AH342" i="13" s="1"/>
  <c r="AI342" i="13" s="1"/>
  <c r="AJ342" i="13" s="1"/>
  <c r="AK342" i="13" s="1"/>
  <c r="AL342" i="13" s="1"/>
  <c r="AM342" i="13" s="1"/>
  <c r="AN342" i="13" s="1"/>
  <c r="AO342" i="13" s="1"/>
  <c r="AP342" i="13" s="1"/>
  <c r="AD342" i="13" s="1"/>
  <c r="AF341" i="13"/>
  <c r="AG341" i="13" s="1"/>
  <c r="AH341" i="13" s="1"/>
  <c r="AI341" i="13" s="1"/>
  <c r="AJ341" i="13" s="1"/>
  <c r="AK341" i="13" s="1"/>
  <c r="AL341" i="13" s="1"/>
  <c r="AM341" i="13" s="1"/>
  <c r="AN341" i="13" s="1"/>
  <c r="AO341" i="13" s="1"/>
  <c r="AP341" i="13" s="1"/>
  <c r="AD341" i="13" s="1"/>
  <c r="AF340" i="13"/>
  <c r="AG340" i="13" s="1"/>
  <c r="AH340" i="13" s="1"/>
  <c r="AI340" i="13" s="1"/>
  <c r="AJ340" i="13" s="1"/>
  <c r="AK340" i="13" s="1"/>
  <c r="AL340" i="13" s="1"/>
  <c r="AM340" i="13" s="1"/>
  <c r="AN340" i="13" s="1"/>
  <c r="AO340" i="13" s="1"/>
  <c r="AP340" i="13" s="1"/>
  <c r="AD340" i="13" s="1"/>
  <c r="AF339" i="13"/>
  <c r="AG339" i="13" s="1"/>
  <c r="AH339" i="13" s="1"/>
  <c r="AI339" i="13" s="1"/>
  <c r="AJ339" i="13" s="1"/>
  <c r="AK339" i="13" s="1"/>
  <c r="AL339" i="13" s="1"/>
  <c r="AM339" i="13" s="1"/>
  <c r="AN339" i="13" s="1"/>
  <c r="AO339" i="13" s="1"/>
  <c r="AP339" i="13" s="1"/>
  <c r="AD339" i="13" s="1"/>
  <c r="AF338" i="13"/>
  <c r="AG338" i="13" s="1"/>
  <c r="AH338" i="13" s="1"/>
  <c r="AI338" i="13" s="1"/>
  <c r="AJ338" i="13" s="1"/>
  <c r="AK338" i="13" s="1"/>
  <c r="AL338" i="13" s="1"/>
  <c r="AM338" i="13" s="1"/>
  <c r="AN338" i="13" s="1"/>
  <c r="AO338" i="13" s="1"/>
  <c r="AP338" i="13" s="1"/>
  <c r="AD338" i="13" s="1"/>
  <c r="AF337" i="13"/>
  <c r="AG337" i="13" s="1"/>
  <c r="AH337" i="13" s="1"/>
  <c r="AI337" i="13" s="1"/>
  <c r="AJ337" i="13" s="1"/>
  <c r="AK337" i="13" s="1"/>
  <c r="AL337" i="13" s="1"/>
  <c r="AM337" i="13" s="1"/>
  <c r="AN337" i="13" s="1"/>
  <c r="AO337" i="13" s="1"/>
  <c r="AP337" i="13" s="1"/>
  <c r="AD337" i="13" s="1"/>
  <c r="AF336" i="13"/>
  <c r="AG336" i="13" s="1"/>
  <c r="AH336" i="13" s="1"/>
  <c r="AI336" i="13" s="1"/>
  <c r="AJ336" i="13" s="1"/>
  <c r="AK336" i="13" s="1"/>
  <c r="AL336" i="13" s="1"/>
  <c r="AM336" i="13" s="1"/>
  <c r="AN336" i="13" s="1"/>
  <c r="AO336" i="13" s="1"/>
  <c r="AP336" i="13" s="1"/>
  <c r="AD336" i="13" s="1"/>
  <c r="AF335" i="13"/>
  <c r="AG335" i="13" s="1"/>
  <c r="AH335" i="13" s="1"/>
  <c r="AI335" i="13" s="1"/>
  <c r="AJ335" i="13" s="1"/>
  <c r="AK335" i="13" s="1"/>
  <c r="AL335" i="13" s="1"/>
  <c r="AM335" i="13" s="1"/>
  <c r="AN335" i="13" s="1"/>
  <c r="AO335" i="13" s="1"/>
  <c r="AP335" i="13" s="1"/>
  <c r="AD335" i="13" s="1"/>
  <c r="AF334" i="13"/>
  <c r="AG334" i="13" s="1"/>
  <c r="AH334" i="13" s="1"/>
  <c r="AI334" i="13" s="1"/>
  <c r="AJ334" i="13" s="1"/>
  <c r="AK334" i="13" s="1"/>
  <c r="AL334" i="13" s="1"/>
  <c r="AM334" i="13" s="1"/>
  <c r="AN334" i="13" s="1"/>
  <c r="AO334" i="13" s="1"/>
  <c r="AP334" i="13" s="1"/>
  <c r="AD334" i="13" s="1"/>
  <c r="AF333" i="13"/>
  <c r="AG333" i="13" s="1"/>
  <c r="AH333" i="13" s="1"/>
  <c r="AI333" i="13" s="1"/>
  <c r="AJ333" i="13" s="1"/>
  <c r="AK333" i="13" s="1"/>
  <c r="AL333" i="13" s="1"/>
  <c r="AM333" i="13" s="1"/>
  <c r="AN333" i="13" s="1"/>
  <c r="AO333" i="13" s="1"/>
  <c r="AP333" i="13" s="1"/>
  <c r="AD333" i="13" s="1"/>
  <c r="AF332" i="13"/>
  <c r="AG332" i="13" s="1"/>
  <c r="AH332" i="13" s="1"/>
  <c r="AI332" i="13" s="1"/>
  <c r="AJ332" i="13" s="1"/>
  <c r="AK332" i="13" s="1"/>
  <c r="AL332" i="13" s="1"/>
  <c r="AM332" i="13" s="1"/>
  <c r="AN332" i="13" s="1"/>
  <c r="AO332" i="13" s="1"/>
  <c r="AP332" i="13" s="1"/>
  <c r="AD332" i="13" s="1"/>
  <c r="AF331" i="13"/>
  <c r="AG331" i="13" s="1"/>
  <c r="AH331" i="13" s="1"/>
  <c r="AI331" i="13" s="1"/>
  <c r="AJ331" i="13" s="1"/>
  <c r="AK331" i="13" s="1"/>
  <c r="AL331" i="13" s="1"/>
  <c r="AM331" i="13" s="1"/>
  <c r="AN331" i="13" s="1"/>
  <c r="AO331" i="13" s="1"/>
  <c r="AP331" i="13" s="1"/>
  <c r="AD331" i="13" s="1"/>
  <c r="AF330" i="13"/>
  <c r="AG330" i="13" s="1"/>
  <c r="AH330" i="13" s="1"/>
  <c r="AI330" i="13" s="1"/>
  <c r="AJ330" i="13" s="1"/>
  <c r="AK330" i="13" s="1"/>
  <c r="AL330" i="13" s="1"/>
  <c r="AM330" i="13" s="1"/>
  <c r="AN330" i="13" s="1"/>
  <c r="AO330" i="13" s="1"/>
  <c r="AP330" i="13" s="1"/>
  <c r="AD330" i="13" s="1"/>
  <c r="AF329" i="13"/>
  <c r="AG329" i="13" s="1"/>
  <c r="AH329" i="13" s="1"/>
  <c r="AI329" i="13" s="1"/>
  <c r="AJ329" i="13" s="1"/>
  <c r="AK329" i="13" s="1"/>
  <c r="AL329" i="13" s="1"/>
  <c r="AM329" i="13" s="1"/>
  <c r="AN329" i="13" s="1"/>
  <c r="AO329" i="13" s="1"/>
  <c r="AP329" i="13" s="1"/>
  <c r="AD329" i="13" s="1"/>
  <c r="AF328" i="13"/>
  <c r="AG328" i="13" s="1"/>
  <c r="AH328" i="13" s="1"/>
  <c r="AI328" i="13" s="1"/>
  <c r="AJ328" i="13" s="1"/>
  <c r="AK328" i="13" s="1"/>
  <c r="AL328" i="13" s="1"/>
  <c r="AM328" i="13" s="1"/>
  <c r="AN328" i="13" s="1"/>
  <c r="AO328" i="13" s="1"/>
  <c r="AP328" i="13" s="1"/>
  <c r="AD328" i="13" s="1"/>
  <c r="AF327" i="13"/>
  <c r="AG327" i="13" s="1"/>
  <c r="AH327" i="13" s="1"/>
  <c r="AI327" i="13" s="1"/>
  <c r="AJ327" i="13" s="1"/>
  <c r="AK327" i="13" s="1"/>
  <c r="AL327" i="13" s="1"/>
  <c r="AM327" i="13" s="1"/>
  <c r="AN327" i="13" s="1"/>
  <c r="AO327" i="13" s="1"/>
  <c r="AP327" i="13" s="1"/>
  <c r="AD327" i="13" s="1"/>
  <c r="AF326" i="13"/>
  <c r="AG326" i="13" s="1"/>
  <c r="AH326" i="13" s="1"/>
  <c r="AI326" i="13" s="1"/>
  <c r="AJ326" i="13" s="1"/>
  <c r="AK326" i="13" s="1"/>
  <c r="AL326" i="13" s="1"/>
  <c r="AM326" i="13" s="1"/>
  <c r="AN326" i="13" s="1"/>
  <c r="AO326" i="13" s="1"/>
  <c r="AP326" i="13" s="1"/>
  <c r="AD326" i="13" s="1"/>
  <c r="AF325" i="13"/>
  <c r="AG325" i="13" s="1"/>
  <c r="AH325" i="13" s="1"/>
  <c r="AI325" i="13" s="1"/>
  <c r="AJ325" i="13" s="1"/>
  <c r="AK325" i="13" s="1"/>
  <c r="AL325" i="13" s="1"/>
  <c r="AM325" i="13" s="1"/>
  <c r="AN325" i="13" s="1"/>
  <c r="AO325" i="13" s="1"/>
  <c r="AP325" i="13" s="1"/>
  <c r="AD325" i="13" s="1"/>
  <c r="AF324" i="13"/>
  <c r="AG324" i="13" s="1"/>
  <c r="AH324" i="13" s="1"/>
  <c r="AI324" i="13" s="1"/>
  <c r="AJ324" i="13" s="1"/>
  <c r="AK324" i="13" s="1"/>
  <c r="AL324" i="13" s="1"/>
  <c r="AM324" i="13" s="1"/>
  <c r="AN324" i="13" s="1"/>
  <c r="AO324" i="13" s="1"/>
  <c r="AP324" i="13" s="1"/>
  <c r="AD324" i="13" s="1"/>
  <c r="AF323" i="13"/>
  <c r="AG323" i="13" s="1"/>
  <c r="AH323" i="13" s="1"/>
  <c r="AI323" i="13" s="1"/>
  <c r="AJ323" i="13" s="1"/>
  <c r="AK323" i="13" s="1"/>
  <c r="AL323" i="13" s="1"/>
  <c r="AM323" i="13" s="1"/>
  <c r="AN323" i="13" s="1"/>
  <c r="AO323" i="13" s="1"/>
  <c r="AP323" i="13" s="1"/>
  <c r="AD323" i="13" s="1"/>
  <c r="AF322" i="13"/>
  <c r="AG322" i="13" s="1"/>
  <c r="AH322" i="13" s="1"/>
  <c r="AI322" i="13" s="1"/>
  <c r="AJ322" i="13" s="1"/>
  <c r="AK322" i="13" s="1"/>
  <c r="AL322" i="13" s="1"/>
  <c r="AM322" i="13" s="1"/>
  <c r="AN322" i="13" s="1"/>
  <c r="AO322" i="13" s="1"/>
  <c r="AP322" i="13" s="1"/>
  <c r="AD322" i="13" s="1"/>
  <c r="AF321" i="13"/>
  <c r="AG321" i="13" s="1"/>
  <c r="AH321" i="13" s="1"/>
  <c r="AI321" i="13" s="1"/>
  <c r="AJ321" i="13" s="1"/>
  <c r="AK321" i="13" s="1"/>
  <c r="AL321" i="13" s="1"/>
  <c r="AM321" i="13" s="1"/>
  <c r="AN321" i="13" s="1"/>
  <c r="AO321" i="13" s="1"/>
  <c r="AP321" i="13" s="1"/>
  <c r="AD321" i="13" s="1"/>
  <c r="AF320" i="13"/>
  <c r="AG320" i="13" s="1"/>
  <c r="AH320" i="13" s="1"/>
  <c r="AI320" i="13" s="1"/>
  <c r="AJ320" i="13" s="1"/>
  <c r="AK320" i="13" s="1"/>
  <c r="AL320" i="13" s="1"/>
  <c r="AM320" i="13" s="1"/>
  <c r="AN320" i="13" s="1"/>
  <c r="AO320" i="13" s="1"/>
  <c r="AP320" i="13" s="1"/>
  <c r="AD320" i="13" s="1"/>
  <c r="AF319" i="13"/>
  <c r="AG319" i="13" s="1"/>
  <c r="AH319" i="13" s="1"/>
  <c r="AI319" i="13" s="1"/>
  <c r="AJ319" i="13" s="1"/>
  <c r="AK319" i="13" s="1"/>
  <c r="AL319" i="13" s="1"/>
  <c r="AM319" i="13" s="1"/>
  <c r="AN319" i="13" s="1"/>
  <c r="AO319" i="13" s="1"/>
  <c r="AP319" i="13" s="1"/>
  <c r="AD319" i="13" s="1"/>
  <c r="AF318" i="13"/>
  <c r="AG318" i="13" s="1"/>
  <c r="AH318" i="13" s="1"/>
  <c r="AI318" i="13" s="1"/>
  <c r="AJ318" i="13" s="1"/>
  <c r="AK318" i="13" s="1"/>
  <c r="AL318" i="13" s="1"/>
  <c r="AM318" i="13" s="1"/>
  <c r="AN318" i="13" s="1"/>
  <c r="AO318" i="13" s="1"/>
  <c r="AP318" i="13" s="1"/>
  <c r="AD318" i="13" s="1"/>
  <c r="AF317" i="13"/>
  <c r="AG317" i="13" s="1"/>
  <c r="AH317" i="13" s="1"/>
  <c r="AI317" i="13" s="1"/>
  <c r="AJ317" i="13" s="1"/>
  <c r="AK317" i="13" s="1"/>
  <c r="AL317" i="13" s="1"/>
  <c r="AM317" i="13" s="1"/>
  <c r="AN317" i="13" s="1"/>
  <c r="AO317" i="13" s="1"/>
  <c r="AP317" i="13" s="1"/>
  <c r="AD317" i="13" s="1"/>
  <c r="AF316" i="13"/>
  <c r="AG316" i="13" s="1"/>
  <c r="AH316" i="13" s="1"/>
  <c r="AI316" i="13" s="1"/>
  <c r="AJ316" i="13" s="1"/>
  <c r="AK316" i="13" s="1"/>
  <c r="AL316" i="13" s="1"/>
  <c r="AM316" i="13" s="1"/>
  <c r="AN316" i="13" s="1"/>
  <c r="AO316" i="13" s="1"/>
  <c r="AP316" i="13" s="1"/>
  <c r="AD316" i="13" s="1"/>
  <c r="AF315" i="13"/>
  <c r="AG315" i="13" s="1"/>
  <c r="AH315" i="13" s="1"/>
  <c r="AI315" i="13" s="1"/>
  <c r="AJ315" i="13" s="1"/>
  <c r="AK315" i="13" s="1"/>
  <c r="AL315" i="13" s="1"/>
  <c r="AM315" i="13" s="1"/>
  <c r="AN315" i="13" s="1"/>
  <c r="AO315" i="13" s="1"/>
  <c r="AP315" i="13" s="1"/>
  <c r="AD315" i="13" s="1"/>
  <c r="AF314" i="13"/>
  <c r="AG314" i="13" s="1"/>
  <c r="AH314" i="13" s="1"/>
  <c r="AI314" i="13" s="1"/>
  <c r="AJ314" i="13" s="1"/>
  <c r="AK314" i="13" s="1"/>
  <c r="AL314" i="13" s="1"/>
  <c r="AM314" i="13" s="1"/>
  <c r="AN314" i="13" s="1"/>
  <c r="AO314" i="13" s="1"/>
  <c r="AP314" i="13" s="1"/>
  <c r="AD314" i="13" s="1"/>
  <c r="AF313" i="13"/>
  <c r="AG313" i="13" s="1"/>
  <c r="AH313" i="13" s="1"/>
  <c r="AI313" i="13" s="1"/>
  <c r="AJ313" i="13" s="1"/>
  <c r="AK313" i="13" s="1"/>
  <c r="AL313" i="13" s="1"/>
  <c r="AM313" i="13" s="1"/>
  <c r="AN313" i="13" s="1"/>
  <c r="AO313" i="13" s="1"/>
  <c r="AP313" i="13" s="1"/>
  <c r="AD313" i="13" s="1"/>
  <c r="AF312" i="13"/>
  <c r="AG312" i="13" s="1"/>
  <c r="AH312" i="13" s="1"/>
  <c r="AI312" i="13" s="1"/>
  <c r="AJ312" i="13" s="1"/>
  <c r="AK312" i="13" s="1"/>
  <c r="AL312" i="13" s="1"/>
  <c r="AM312" i="13" s="1"/>
  <c r="AN312" i="13" s="1"/>
  <c r="AO312" i="13" s="1"/>
  <c r="AP312" i="13" s="1"/>
  <c r="AD312" i="13" s="1"/>
  <c r="AF311" i="13"/>
  <c r="AG311" i="13" s="1"/>
  <c r="AH311" i="13" s="1"/>
  <c r="AI311" i="13" s="1"/>
  <c r="AJ311" i="13" s="1"/>
  <c r="AK311" i="13" s="1"/>
  <c r="AL311" i="13" s="1"/>
  <c r="AM311" i="13" s="1"/>
  <c r="AN311" i="13" s="1"/>
  <c r="AO311" i="13" s="1"/>
  <c r="AP311" i="13" s="1"/>
  <c r="AD311" i="13" s="1"/>
  <c r="AF310" i="13"/>
  <c r="AG310" i="13" s="1"/>
  <c r="AH310" i="13" s="1"/>
  <c r="AI310" i="13" s="1"/>
  <c r="AJ310" i="13" s="1"/>
  <c r="AK310" i="13" s="1"/>
  <c r="AL310" i="13" s="1"/>
  <c r="AM310" i="13" s="1"/>
  <c r="AN310" i="13" s="1"/>
  <c r="AO310" i="13" s="1"/>
  <c r="AP310" i="13" s="1"/>
  <c r="AD310" i="13" s="1"/>
  <c r="AF309" i="13"/>
  <c r="AG309" i="13" s="1"/>
  <c r="AH309" i="13" s="1"/>
  <c r="AI309" i="13" s="1"/>
  <c r="AJ309" i="13" s="1"/>
  <c r="AK309" i="13" s="1"/>
  <c r="AL309" i="13" s="1"/>
  <c r="AM309" i="13" s="1"/>
  <c r="AN309" i="13" s="1"/>
  <c r="AO309" i="13" s="1"/>
  <c r="AP309" i="13" s="1"/>
  <c r="AD309" i="13" s="1"/>
  <c r="AF308" i="13"/>
  <c r="AG308" i="13" s="1"/>
  <c r="AH308" i="13" s="1"/>
  <c r="AI308" i="13" s="1"/>
  <c r="AJ308" i="13" s="1"/>
  <c r="AK308" i="13" s="1"/>
  <c r="AL308" i="13" s="1"/>
  <c r="AM308" i="13" s="1"/>
  <c r="AN308" i="13" s="1"/>
  <c r="AO308" i="13" s="1"/>
  <c r="AP308" i="13" s="1"/>
  <c r="AD308" i="13" s="1"/>
  <c r="AF307" i="13"/>
  <c r="AG307" i="13" s="1"/>
  <c r="AH307" i="13" s="1"/>
  <c r="AI307" i="13" s="1"/>
  <c r="AJ307" i="13" s="1"/>
  <c r="AK307" i="13" s="1"/>
  <c r="AL307" i="13" s="1"/>
  <c r="AM307" i="13" s="1"/>
  <c r="AN307" i="13" s="1"/>
  <c r="AO307" i="13" s="1"/>
  <c r="AP307" i="13" s="1"/>
  <c r="AD307" i="13" s="1"/>
  <c r="AF306" i="13"/>
  <c r="AG306" i="13" s="1"/>
  <c r="AH306" i="13" s="1"/>
  <c r="AI306" i="13" s="1"/>
  <c r="AJ306" i="13" s="1"/>
  <c r="AK306" i="13" s="1"/>
  <c r="AL306" i="13" s="1"/>
  <c r="AM306" i="13" s="1"/>
  <c r="AN306" i="13" s="1"/>
  <c r="AO306" i="13" s="1"/>
  <c r="AP306" i="13" s="1"/>
  <c r="AD306" i="13" s="1"/>
  <c r="AF305" i="13"/>
  <c r="AG305" i="13" s="1"/>
  <c r="AH305" i="13" s="1"/>
  <c r="AI305" i="13" s="1"/>
  <c r="AJ305" i="13" s="1"/>
  <c r="AK305" i="13" s="1"/>
  <c r="AL305" i="13" s="1"/>
  <c r="AM305" i="13" s="1"/>
  <c r="AN305" i="13" s="1"/>
  <c r="AO305" i="13" s="1"/>
  <c r="AP305" i="13" s="1"/>
  <c r="AD305" i="13" s="1"/>
  <c r="AF304" i="13"/>
  <c r="AG304" i="13" s="1"/>
  <c r="AH304" i="13" s="1"/>
  <c r="AI304" i="13" s="1"/>
  <c r="AJ304" i="13" s="1"/>
  <c r="AK304" i="13" s="1"/>
  <c r="AL304" i="13" s="1"/>
  <c r="AM304" i="13" s="1"/>
  <c r="AN304" i="13" s="1"/>
  <c r="AO304" i="13" s="1"/>
  <c r="AP304" i="13" s="1"/>
  <c r="AD304" i="13" s="1"/>
  <c r="AF303" i="13"/>
  <c r="AG303" i="13" s="1"/>
  <c r="AH303" i="13" s="1"/>
  <c r="AI303" i="13" s="1"/>
  <c r="AJ303" i="13" s="1"/>
  <c r="AK303" i="13" s="1"/>
  <c r="AL303" i="13" s="1"/>
  <c r="AM303" i="13" s="1"/>
  <c r="AN303" i="13" s="1"/>
  <c r="AO303" i="13" s="1"/>
  <c r="AP303" i="13" s="1"/>
  <c r="AD303" i="13" s="1"/>
  <c r="AZ565" i="10" l="1"/>
  <c r="AX565" i="10"/>
  <c r="AV565" i="10"/>
  <c r="AR565" i="10"/>
  <c r="B565" i="10" s="1"/>
  <c r="E565" i="10" s="1"/>
  <c r="AD565" i="10"/>
  <c r="U565" i="10"/>
  <c r="O565" i="10"/>
  <c r="L565" i="10"/>
  <c r="A565" i="10"/>
  <c r="AZ564" i="10"/>
  <c r="AX564" i="10"/>
  <c r="AV564" i="10"/>
  <c r="AR564" i="10"/>
  <c r="B564" i="10" s="1"/>
  <c r="E564" i="10" s="1"/>
  <c r="AD564" i="10"/>
  <c r="U564" i="10"/>
  <c r="O564" i="10"/>
  <c r="L564" i="10"/>
  <c r="A564" i="10"/>
  <c r="AZ563" i="10"/>
  <c r="AX563" i="10"/>
  <c r="AV563" i="10"/>
  <c r="AR563" i="10"/>
  <c r="B563" i="10" s="1"/>
  <c r="E563" i="10" s="1"/>
  <c r="AD563" i="10"/>
  <c r="U563" i="10"/>
  <c r="O563" i="10"/>
  <c r="L563" i="10"/>
  <c r="A563" i="10"/>
  <c r="AZ562" i="10"/>
  <c r="AX562" i="10"/>
  <c r="AV562" i="10"/>
  <c r="AR562" i="10"/>
  <c r="B562" i="10" s="1"/>
  <c r="E562" i="10" s="1"/>
  <c r="AD562" i="10"/>
  <c r="U562" i="10"/>
  <c r="O562" i="10"/>
  <c r="L562" i="10"/>
  <c r="A562" i="10"/>
  <c r="AZ561" i="10"/>
  <c r="AX561" i="10"/>
  <c r="AV561" i="10"/>
  <c r="AR561" i="10"/>
  <c r="B561" i="10" s="1"/>
  <c r="E561" i="10" s="1"/>
  <c r="AD561" i="10"/>
  <c r="U561" i="10"/>
  <c r="O561" i="10"/>
  <c r="L561" i="10"/>
  <c r="A561" i="10"/>
  <c r="AZ560" i="10"/>
  <c r="AX560" i="10"/>
  <c r="AV560" i="10"/>
  <c r="AR560" i="10"/>
  <c r="B560" i="10" s="1"/>
  <c r="E560" i="10" s="1"/>
  <c r="AD560" i="10"/>
  <c r="U560" i="10"/>
  <c r="O560" i="10"/>
  <c r="L560" i="10"/>
  <c r="A560" i="10"/>
  <c r="AZ559" i="10"/>
  <c r="AX559" i="10"/>
  <c r="AV559" i="10"/>
  <c r="AR559" i="10"/>
  <c r="B559" i="10" s="1"/>
  <c r="E559" i="10" s="1"/>
  <c r="AD559" i="10"/>
  <c r="U559" i="10"/>
  <c r="O559" i="10"/>
  <c r="L559" i="10"/>
  <c r="A559" i="10"/>
  <c r="AZ558" i="10"/>
  <c r="AX558" i="10"/>
  <c r="AV558" i="10"/>
  <c r="AR558" i="10"/>
  <c r="B558" i="10" s="1"/>
  <c r="E558" i="10" s="1"/>
  <c r="AD558" i="10"/>
  <c r="U558" i="10"/>
  <c r="O558" i="10"/>
  <c r="L558" i="10"/>
  <c r="A558" i="10"/>
  <c r="AZ557" i="10"/>
  <c r="AX557" i="10"/>
  <c r="AV557" i="10"/>
  <c r="AR557" i="10"/>
  <c r="B557" i="10" s="1"/>
  <c r="E557" i="10" s="1"/>
  <c r="AD557" i="10"/>
  <c r="U557" i="10"/>
  <c r="O557" i="10"/>
  <c r="L557" i="10"/>
  <c r="A557" i="10"/>
  <c r="AZ556" i="10"/>
  <c r="AX556" i="10"/>
  <c r="AV556" i="10"/>
  <c r="AR556" i="10"/>
  <c r="B556" i="10" s="1"/>
  <c r="E556" i="10" s="1"/>
  <c r="AD556" i="10"/>
  <c r="U556" i="10"/>
  <c r="O556" i="10"/>
  <c r="L556" i="10"/>
  <c r="A556" i="10"/>
  <c r="AZ555" i="10"/>
  <c r="AX555" i="10"/>
  <c r="AV555" i="10"/>
  <c r="AR555" i="10"/>
  <c r="B555" i="10" s="1"/>
  <c r="E555" i="10" s="1"/>
  <c r="AD555" i="10"/>
  <c r="U555" i="10"/>
  <c r="O555" i="10"/>
  <c r="L555" i="10"/>
  <c r="A555" i="10"/>
  <c r="AZ554" i="10"/>
  <c r="AX554" i="10"/>
  <c r="AV554" i="10"/>
  <c r="AR554" i="10"/>
  <c r="B554" i="10" s="1"/>
  <c r="E554" i="10" s="1"/>
  <c r="AD554" i="10"/>
  <c r="U554" i="10"/>
  <c r="O554" i="10"/>
  <c r="L554" i="10"/>
  <c r="A554" i="10"/>
  <c r="AZ553" i="10"/>
  <c r="AX553" i="10"/>
  <c r="AV553" i="10"/>
  <c r="AR553" i="10"/>
  <c r="B553" i="10" s="1"/>
  <c r="E553" i="10" s="1"/>
  <c r="AD553" i="10"/>
  <c r="U553" i="10"/>
  <c r="O553" i="10"/>
  <c r="L553" i="10"/>
  <c r="A553" i="10"/>
  <c r="AZ552" i="10"/>
  <c r="AX552" i="10"/>
  <c r="AV552" i="10"/>
  <c r="AR552" i="10"/>
  <c r="B552" i="10" s="1"/>
  <c r="E552" i="10" s="1"/>
  <c r="AD552" i="10"/>
  <c r="U552" i="10"/>
  <c r="O552" i="10"/>
  <c r="L552" i="10"/>
  <c r="A552" i="10"/>
  <c r="AZ551" i="10"/>
  <c r="AX551" i="10"/>
  <c r="AV551" i="10"/>
  <c r="AR551" i="10"/>
  <c r="B551" i="10" s="1"/>
  <c r="E551" i="10" s="1"/>
  <c r="AD551" i="10"/>
  <c r="U551" i="10"/>
  <c r="O551" i="10"/>
  <c r="L551" i="10"/>
  <c r="A551" i="10"/>
  <c r="AZ550" i="10"/>
  <c r="AX550" i="10"/>
  <c r="AV550" i="10"/>
  <c r="AR550" i="10"/>
  <c r="B550" i="10" s="1"/>
  <c r="E550" i="10" s="1"/>
  <c r="AD550" i="10"/>
  <c r="U550" i="10"/>
  <c r="O550" i="10"/>
  <c r="L550" i="10"/>
  <c r="A550" i="10"/>
  <c r="AZ549" i="10"/>
  <c r="AX549" i="10"/>
  <c r="AV549" i="10"/>
  <c r="AR549" i="10"/>
  <c r="B549" i="10" s="1"/>
  <c r="E549" i="10" s="1"/>
  <c r="AD549" i="10"/>
  <c r="U549" i="10"/>
  <c r="O549" i="10"/>
  <c r="L549" i="10"/>
  <c r="A549" i="10"/>
  <c r="AZ548" i="10"/>
  <c r="AX548" i="10"/>
  <c r="AV548" i="10"/>
  <c r="AR548" i="10"/>
  <c r="B548" i="10" s="1"/>
  <c r="E548" i="10" s="1"/>
  <c r="AD548" i="10"/>
  <c r="U548" i="10"/>
  <c r="O548" i="10"/>
  <c r="L548" i="10"/>
  <c r="A548" i="10"/>
  <c r="AZ547" i="10"/>
  <c r="AX547" i="10"/>
  <c r="AV547" i="10"/>
  <c r="AR547" i="10"/>
  <c r="B547" i="10" s="1"/>
  <c r="E547" i="10" s="1"/>
  <c r="AD547" i="10"/>
  <c r="U547" i="10"/>
  <c r="O547" i="10"/>
  <c r="L547" i="10"/>
  <c r="A547" i="10"/>
  <c r="AZ546" i="10"/>
  <c r="AX546" i="10"/>
  <c r="AV546" i="10"/>
  <c r="AR546" i="10"/>
  <c r="B546" i="10" s="1"/>
  <c r="E546" i="10" s="1"/>
  <c r="AD546" i="10"/>
  <c r="U546" i="10"/>
  <c r="O546" i="10"/>
  <c r="L546" i="10"/>
  <c r="A546" i="10"/>
  <c r="AZ545" i="10"/>
  <c r="AX545" i="10"/>
  <c r="AV545" i="10"/>
  <c r="AR545" i="10"/>
  <c r="B545" i="10" s="1"/>
  <c r="E545" i="10" s="1"/>
  <c r="AD545" i="10"/>
  <c r="U545" i="10"/>
  <c r="O545" i="10"/>
  <c r="L545" i="10"/>
  <c r="A545" i="10"/>
  <c r="AZ544" i="10"/>
  <c r="AX544" i="10"/>
  <c r="AV544" i="10"/>
  <c r="AR544" i="10"/>
  <c r="B544" i="10" s="1"/>
  <c r="E544" i="10" s="1"/>
  <c r="AD544" i="10"/>
  <c r="U544" i="10"/>
  <c r="O544" i="10"/>
  <c r="L544" i="10"/>
  <c r="A544" i="10"/>
  <c r="AZ543" i="10"/>
  <c r="AX543" i="10"/>
  <c r="AV543" i="10"/>
  <c r="AR543" i="10"/>
  <c r="B543" i="10" s="1"/>
  <c r="E543" i="10" s="1"/>
  <c r="AD543" i="10"/>
  <c r="U543" i="10"/>
  <c r="O543" i="10"/>
  <c r="L543" i="10"/>
  <c r="A543" i="10"/>
  <c r="AZ542" i="10"/>
  <c r="AX542" i="10"/>
  <c r="AV542" i="10"/>
  <c r="AR542" i="10"/>
  <c r="B542" i="10" s="1"/>
  <c r="E542" i="10" s="1"/>
  <c r="AD542" i="10"/>
  <c r="U542" i="10"/>
  <c r="O542" i="10"/>
  <c r="L542" i="10"/>
  <c r="A542" i="10"/>
  <c r="AZ541" i="10"/>
  <c r="AX541" i="10"/>
  <c r="AV541" i="10"/>
  <c r="AR541" i="10"/>
  <c r="B541" i="10" s="1"/>
  <c r="E541" i="10" s="1"/>
  <c r="AD541" i="10"/>
  <c r="U541" i="10"/>
  <c r="O541" i="10"/>
  <c r="L541" i="10"/>
  <c r="A541" i="10"/>
  <c r="AZ540" i="10"/>
  <c r="AX540" i="10"/>
  <c r="AV540" i="10"/>
  <c r="AR540" i="10"/>
  <c r="B540" i="10" s="1"/>
  <c r="E540" i="10" s="1"/>
  <c r="AD540" i="10"/>
  <c r="U540" i="10"/>
  <c r="O540" i="10"/>
  <c r="L540" i="10"/>
  <c r="A540" i="10"/>
  <c r="AZ539" i="10"/>
  <c r="AX539" i="10"/>
  <c r="AV539" i="10"/>
  <c r="AR539" i="10"/>
  <c r="B539" i="10" s="1"/>
  <c r="E539" i="10" s="1"/>
  <c r="AD539" i="10"/>
  <c r="U539" i="10"/>
  <c r="O539" i="10"/>
  <c r="L539" i="10"/>
  <c r="A539" i="10"/>
  <c r="AZ538" i="10"/>
  <c r="AX538" i="10"/>
  <c r="AV538" i="10"/>
  <c r="AR538" i="10"/>
  <c r="B538" i="10" s="1"/>
  <c r="E538" i="10" s="1"/>
  <c r="AD538" i="10"/>
  <c r="U538" i="10"/>
  <c r="O538" i="10"/>
  <c r="L538" i="10"/>
  <c r="A538" i="10"/>
  <c r="AZ537" i="10"/>
  <c r="AX537" i="10"/>
  <c r="AV537" i="10"/>
  <c r="AR537" i="10"/>
  <c r="B537" i="10" s="1"/>
  <c r="E537" i="10" s="1"/>
  <c r="AD537" i="10"/>
  <c r="U537" i="10"/>
  <c r="O537" i="10"/>
  <c r="L537" i="10"/>
  <c r="A537" i="10"/>
  <c r="AZ536" i="10"/>
  <c r="AX536" i="10"/>
  <c r="AV536" i="10"/>
  <c r="AR536" i="10"/>
  <c r="B536" i="10" s="1"/>
  <c r="E536" i="10" s="1"/>
  <c r="AD536" i="10"/>
  <c r="U536" i="10"/>
  <c r="O536" i="10"/>
  <c r="L536" i="10"/>
  <c r="A536" i="10"/>
  <c r="AZ535" i="10"/>
  <c r="AX535" i="10"/>
  <c r="AV535" i="10"/>
  <c r="AR535" i="10"/>
  <c r="B535" i="10" s="1"/>
  <c r="E535" i="10" s="1"/>
  <c r="AD535" i="10"/>
  <c r="U535" i="10"/>
  <c r="O535" i="10"/>
  <c r="L535" i="10"/>
  <c r="A535" i="10"/>
  <c r="AZ534" i="10"/>
  <c r="AZ533" i="10"/>
  <c r="AX533" i="10"/>
  <c r="AV533" i="10"/>
  <c r="AR533" i="10"/>
  <c r="B533" i="10" s="1"/>
  <c r="E533" i="10" s="1"/>
  <c r="AD533" i="10"/>
  <c r="U533" i="10"/>
  <c r="O533" i="10"/>
  <c r="L533" i="10"/>
  <c r="A533" i="10"/>
  <c r="AZ532" i="10"/>
  <c r="AX532" i="10"/>
  <c r="AV532" i="10"/>
  <c r="AR532" i="10"/>
  <c r="B532" i="10" s="1"/>
  <c r="E532" i="10" s="1"/>
  <c r="AD532" i="10"/>
  <c r="U532" i="10"/>
  <c r="O532" i="10"/>
  <c r="L532" i="10"/>
  <c r="A532" i="10"/>
  <c r="AZ531" i="10"/>
  <c r="AX531" i="10"/>
  <c r="AV531" i="10"/>
  <c r="AR531" i="10"/>
  <c r="B531" i="10" s="1"/>
  <c r="E531" i="10" s="1"/>
  <c r="AD531" i="10"/>
  <c r="U531" i="10"/>
  <c r="O531" i="10"/>
  <c r="L531" i="10"/>
  <c r="A531" i="10"/>
  <c r="AZ530" i="10"/>
  <c r="AX530" i="10"/>
  <c r="AV530" i="10"/>
  <c r="AR530" i="10"/>
  <c r="B530" i="10" s="1"/>
  <c r="E530" i="10" s="1"/>
  <c r="AD530" i="10"/>
  <c r="U530" i="10"/>
  <c r="O530" i="10"/>
  <c r="L530" i="10"/>
  <c r="A530" i="10"/>
  <c r="AZ529" i="10"/>
  <c r="AX529" i="10"/>
  <c r="AV529" i="10"/>
  <c r="AR529" i="10"/>
  <c r="B529" i="10" s="1"/>
  <c r="E529" i="10" s="1"/>
  <c r="AD529" i="10"/>
  <c r="U529" i="10"/>
  <c r="O529" i="10"/>
  <c r="L529" i="10"/>
  <c r="A529" i="10"/>
  <c r="AZ528" i="10"/>
  <c r="AX528" i="10"/>
  <c r="AV528" i="10"/>
  <c r="AR528" i="10"/>
  <c r="B528" i="10" s="1"/>
  <c r="E528" i="10" s="1"/>
  <c r="AD528" i="10"/>
  <c r="U528" i="10"/>
  <c r="O528" i="10"/>
  <c r="L528" i="10"/>
  <c r="A528" i="10"/>
  <c r="AZ527" i="10"/>
  <c r="AX527" i="10"/>
  <c r="AV527" i="10"/>
  <c r="AR527" i="10"/>
  <c r="B527" i="10" s="1"/>
  <c r="E527" i="10" s="1"/>
  <c r="AD527" i="10"/>
  <c r="U527" i="10"/>
  <c r="O527" i="10"/>
  <c r="L527" i="10"/>
  <c r="A527" i="10"/>
  <c r="AZ526" i="10"/>
  <c r="AX526" i="10"/>
  <c r="AV526" i="10"/>
  <c r="AR526" i="10"/>
  <c r="B526" i="10" s="1"/>
  <c r="AD526" i="10"/>
  <c r="U526" i="10"/>
  <c r="O526" i="10"/>
  <c r="L526" i="10"/>
  <c r="A526" i="10"/>
  <c r="AZ525" i="10"/>
  <c r="AX525" i="10"/>
  <c r="AV525" i="10"/>
  <c r="AR525" i="10"/>
  <c r="B525" i="10" s="1"/>
  <c r="AD525" i="10"/>
  <c r="U525" i="10"/>
  <c r="O525" i="10"/>
  <c r="L525" i="10"/>
  <c r="A525" i="10"/>
  <c r="AZ524" i="10"/>
  <c r="AX524" i="10"/>
  <c r="AV524" i="10"/>
  <c r="AR524" i="10"/>
  <c r="B524" i="10" s="1"/>
  <c r="AD524" i="10"/>
  <c r="U524" i="10"/>
  <c r="O524" i="10"/>
  <c r="L524" i="10"/>
  <c r="A524" i="10"/>
  <c r="AZ523" i="10"/>
  <c r="AX523" i="10"/>
  <c r="AV523" i="10"/>
  <c r="AR523" i="10"/>
  <c r="B523" i="10" s="1"/>
  <c r="AD523" i="10"/>
  <c r="U523" i="10"/>
  <c r="O523" i="10"/>
  <c r="L523" i="10"/>
  <c r="A523" i="10"/>
  <c r="AZ522" i="10"/>
  <c r="AX522" i="10"/>
  <c r="AV522" i="10"/>
  <c r="AR522" i="10"/>
  <c r="B522" i="10" s="1"/>
  <c r="E522" i="10" s="1"/>
  <c r="AD522" i="10"/>
  <c r="U522" i="10"/>
  <c r="O522" i="10"/>
  <c r="L522" i="10"/>
  <c r="A522" i="10"/>
  <c r="AZ521" i="10"/>
  <c r="AX521" i="10"/>
  <c r="AV521" i="10"/>
  <c r="AR521" i="10"/>
  <c r="B521" i="10" s="1"/>
  <c r="AD521" i="10"/>
  <c r="U521" i="10"/>
  <c r="O521" i="10"/>
  <c r="L521" i="10"/>
  <c r="A521" i="10"/>
  <c r="AZ520" i="10"/>
  <c r="AX520" i="10"/>
  <c r="AV520" i="10"/>
  <c r="AR520" i="10"/>
  <c r="B520" i="10" s="1"/>
  <c r="E520" i="10" s="1"/>
  <c r="AD520" i="10"/>
  <c r="U520" i="10"/>
  <c r="O520" i="10"/>
  <c r="L520" i="10"/>
  <c r="A520" i="10"/>
  <c r="AZ519" i="10"/>
  <c r="AX519" i="10"/>
  <c r="AV519" i="10"/>
  <c r="AR519" i="10"/>
  <c r="B519" i="10" s="1"/>
  <c r="E519" i="10" s="1"/>
  <c r="AD519" i="10"/>
  <c r="U519" i="10"/>
  <c r="O519" i="10"/>
  <c r="L519" i="10"/>
  <c r="A519" i="10"/>
  <c r="AZ518" i="10"/>
  <c r="AX518" i="10"/>
  <c r="AV518" i="10"/>
  <c r="AR518" i="10"/>
  <c r="B518" i="10" s="1"/>
  <c r="E518" i="10" s="1"/>
  <c r="AD518" i="10"/>
  <c r="U518" i="10"/>
  <c r="O518" i="10"/>
  <c r="L518" i="10"/>
  <c r="A518" i="10"/>
  <c r="AZ517" i="10"/>
  <c r="AX517" i="10"/>
  <c r="AV517" i="10"/>
  <c r="AR517" i="10"/>
  <c r="B517" i="10" s="1"/>
  <c r="E517" i="10" s="1"/>
  <c r="AD517" i="10"/>
  <c r="U517" i="10"/>
  <c r="O517" i="10"/>
  <c r="L517" i="10"/>
  <c r="A517" i="10"/>
  <c r="AZ516" i="10"/>
  <c r="AX516" i="10"/>
  <c r="AV516" i="10"/>
  <c r="AR516" i="10"/>
  <c r="B516" i="10" s="1"/>
  <c r="E516" i="10" s="1"/>
  <c r="AD516" i="10"/>
  <c r="U516" i="10"/>
  <c r="O516" i="10"/>
  <c r="L516" i="10"/>
  <c r="A516" i="10"/>
  <c r="AX515" i="10"/>
  <c r="AV515" i="10"/>
  <c r="AR515" i="10"/>
  <c r="B515" i="10" s="1"/>
  <c r="E515" i="10" s="1"/>
  <c r="AD515" i="10"/>
  <c r="U515" i="10"/>
  <c r="O515" i="10"/>
  <c r="L515" i="10"/>
  <c r="A515" i="10"/>
  <c r="AX514" i="10"/>
  <c r="AV514" i="10"/>
  <c r="AR514" i="10"/>
  <c r="B514" i="10" s="1"/>
  <c r="E514" i="10" s="1"/>
  <c r="AD514" i="10"/>
  <c r="U514" i="10"/>
  <c r="O514" i="10"/>
  <c r="L514" i="10"/>
  <c r="A514" i="10"/>
  <c r="AX513" i="10"/>
  <c r="AV513" i="10"/>
  <c r="AR513" i="10"/>
  <c r="B513" i="10" s="1"/>
  <c r="E513" i="10" s="1"/>
  <c r="AD513" i="10"/>
  <c r="U513" i="10"/>
  <c r="O513" i="10"/>
  <c r="L513" i="10"/>
  <c r="A513" i="10"/>
  <c r="AX512" i="10"/>
  <c r="AV512" i="10"/>
  <c r="AR512" i="10"/>
  <c r="B512" i="10" s="1"/>
  <c r="E512" i="10" s="1"/>
  <c r="AD512" i="10"/>
  <c r="U512" i="10"/>
  <c r="O512" i="10"/>
  <c r="L512" i="10"/>
  <c r="A512" i="10"/>
  <c r="AV511" i="10"/>
  <c r="AX511" i="10" s="1"/>
  <c r="AR511" i="10"/>
  <c r="B511" i="10" s="1"/>
  <c r="E511" i="10" s="1"/>
  <c r="AD511" i="10"/>
  <c r="U511" i="10"/>
  <c r="O511" i="10"/>
  <c r="L511" i="10"/>
  <c r="A511" i="10"/>
  <c r="AX510" i="10"/>
  <c r="AV510" i="10"/>
  <c r="AR510" i="10"/>
  <c r="B510" i="10" s="1"/>
  <c r="E510" i="10" s="1"/>
  <c r="AD510" i="10"/>
  <c r="U510" i="10"/>
  <c r="O510" i="10"/>
  <c r="L510" i="10"/>
  <c r="A510" i="10"/>
  <c r="AX509" i="10"/>
  <c r="AV509" i="10"/>
  <c r="AR509" i="10"/>
  <c r="B509" i="10" s="1"/>
  <c r="E509" i="10" s="1"/>
  <c r="AD509" i="10"/>
  <c r="U509" i="10"/>
  <c r="O509" i="10"/>
  <c r="L509" i="10"/>
  <c r="A509" i="10"/>
  <c r="AX508" i="10"/>
  <c r="AV508" i="10"/>
  <c r="AR508" i="10"/>
  <c r="B508" i="10" s="1"/>
  <c r="E508" i="10" s="1"/>
  <c r="AD508" i="10"/>
  <c r="U508" i="10"/>
  <c r="O508" i="10"/>
  <c r="L508" i="10"/>
  <c r="A508" i="10"/>
  <c r="AX507" i="10"/>
  <c r="AV507" i="10"/>
  <c r="AR507" i="10"/>
  <c r="B507" i="10" s="1"/>
  <c r="E507" i="10" s="1"/>
  <c r="AD507" i="10"/>
  <c r="U507" i="10"/>
  <c r="O507" i="10"/>
  <c r="L507" i="10"/>
  <c r="A507" i="10"/>
  <c r="AX506" i="10"/>
  <c r="AV506" i="10"/>
  <c r="AR506" i="10"/>
  <c r="B506" i="10" s="1"/>
  <c r="E506" i="10" s="1"/>
  <c r="AD506" i="10"/>
  <c r="U506" i="10"/>
  <c r="O506" i="10"/>
  <c r="L506" i="10"/>
  <c r="A506" i="10"/>
  <c r="AX505" i="10"/>
  <c r="AV505" i="10"/>
  <c r="AR505" i="10"/>
  <c r="B505" i="10" s="1"/>
  <c r="E505" i="10" s="1"/>
  <c r="AD505" i="10"/>
  <c r="U505" i="10"/>
  <c r="O505" i="10"/>
  <c r="L505" i="10"/>
  <c r="A505" i="10"/>
  <c r="AX504" i="10"/>
  <c r="AV504" i="10"/>
  <c r="AR504" i="10"/>
  <c r="B504" i="10" s="1"/>
  <c r="E504" i="10" s="1"/>
  <c r="AD504" i="10"/>
  <c r="U504" i="10"/>
  <c r="O504" i="10"/>
  <c r="L504" i="10"/>
  <c r="A504" i="10"/>
  <c r="AX503" i="10"/>
  <c r="AV503" i="10"/>
  <c r="AR503" i="10"/>
  <c r="B503" i="10" s="1"/>
  <c r="E503" i="10" s="1"/>
  <c r="AD503" i="10"/>
  <c r="U503" i="10"/>
  <c r="O503" i="10"/>
  <c r="L503" i="10"/>
  <c r="A503" i="10"/>
  <c r="AX502" i="10"/>
  <c r="AV502" i="10"/>
  <c r="AR502" i="10"/>
  <c r="B502" i="10" s="1"/>
  <c r="E502" i="10" s="1"/>
  <c r="AD502" i="10"/>
  <c r="U502" i="10"/>
  <c r="O502" i="10"/>
  <c r="L502" i="10"/>
  <c r="A502" i="10"/>
  <c r="AX501" i="10"/>
  <c r="AV501" i="10"/>
  <c r="AR501" i="10"/>
  <c r="B501" i="10" s="1"/>
  <c r="E501" i="10" s="1"/>
  <c r="AD501" i="10"/>
  <c r="U501" i="10"/>
  <c r="O501" i="10"/>
  <c r="L501" i="10"/>
  <c r="A501" i="10"/>
  <c r="AX500" i="10"/>
  <c r="AV500" i="10"/>
  <c r="AR500" i="10"/>
  <c r="B500" i="10" s="1"/>
  <c r="AD500" i="10"/>
  <c r="U500" i="10"/>
  <c r="O500" i="10"/>
  <c r="L500" i="10"/>
  <c r="A500" i="10"/>
  <c r="AV499" i="10"/>
  <c r="AX499" i="10" s="1"/>
  <c r="AR499" i="10"/>
  <c r="B499" i="10" s="1"/>
  <c r="E499" i="10" s="1"/>
  <c r="AD499" i="10"/>
  <c r="U499" i="10"/>
  <c r="O499" i="10"/>
  <c r="L499" i="10"/>
  <c r="A499" i="10"/>
  <c r="AX498" i="10"/>
  <c r="AV498" i="10"/>
  <c r="AR498" i="10"/>
  <c r="B498" i="10" s="1"/>
  <c r="E498" i="10" s="1"/>
  <c r="AD498" i="10"/>
  <c r="U498" i="10"/>
  <c r="O498" i="10"/>
  <c r="L498" i="10"/>
  <c r="A498" i="10"/>
  <c r="AV497" i="10"/>
  <c r="AX497" i="10" s="1"/>
  <c r="AR497" i="10"/>
  <c r="B497" i="10" s="1"/>
  <c r="E497" i="10" s="1"/>
  <c r="AD497" i="10"/>
  <c r="U497" i="10"/>
  <c r="O497" i="10"/>
  <c r="L497" i="10"/>
  <c r="A497" i="10"/>
  <c r="AV496" i="10"/>
  <c r="AX496" i="10" s="1"/>
  <c r="AR496" i="10"/>
  <c r="B496" i="10" s="1"/>
  <c r="E496" i="10" s="1"/>
  <c r="AD496" i="10"/>
  <c r="U496" i="10"/>
  <c r="O496" i="10"/>
  <c r="L496" i="10"/>
  <c r="A496" i="10"/>
  <c r="AV495" i="10"/>
  <c r="AX495" i="10" s="1"/>
  <c r="AR495" i="10"/>
  <c r="B495" i="10" s="1"/>
  <c r="E495" i="10" s="1"/>
  <c r="AD495" i="10"/>
  <c r="U495" i="10"/>
  <c r="O495" i="10"/>
  <c r="L495" i="10"/>
  <c r="A495" i="10"/>
  <c r="AV494" i="10"/>
  <c r="AX494" i="10" s="1"/>
  <c r="AR494" i="10"/>
  <c r="B494" i="10" s="1"/>
  <c r="E494" i="10" s="1"/>
  <c r="AD494" i="10"/>
  <c r="U494" i="10"/>
  <c r="O494" i="10"/>
  <c r="L494" i="10"/>
  <c r="A494" i="10"/>
  <c r="AX493" i="10"/>
  <c r="AV493" i="10"/>
  <c r="AR493" i="10"/>
  <c r="B493" i="10" s="1"/>
  <c r="AD493" i="10"/>
  <c r="U493" i="10"/>
  <c r="O493" i="10"/>
  <c r="L493" i="10"/>
  <c r="A493" i="10"/>
  <c r="AV492" i="10"/>
  <c r="AX492" i="10" s="1"/>
  <c r="AR492" i="10"/>
  <c r="B492" i="10" s="1"/>
  <c r="E492" i="10" s="1"/>
  <c r="AD492" i="10"/>
  <c r="U492" i="10"/>
  <c r="O492" i="10"/>
  <c r="L492" i="10"/>
  <c r="A492" i="10"/>
  <c r="AX491" i="10"/>
  <c r="AV491" i="10"/>
  <c r="AR491" i="10"/>
  <c r="B491" i="10" s="1"/>
  <c r="AD491" i="10"/>
  <c r="U491" i="10"/>
  <c r="O491" i="10"/>
  <c r="L491" i="10"/>
  <c r="A491" i="10"/>
  <c r="AV490" i="10"/>
  <c r="AX490" i="10" s="1"/>
  <c r="AR490" i="10"/>
  <c r="B490" i="10" s="1"/>
  <c r="E490" i="10" s="1"/>
  <c r="AD490" i="10"/>
  <c r="U490" i="10"/>
  <c r="O490" i="10"/>
  <c r="L490" i="10"/>
  <c r="A490" i="10"/>
  <c r="AV489" i="10"/>
  <c r="AX489" i="10" s="1"/>
  <c r="AR489" i="10"/>
  <c r="B489" i="10" s="1"/>
  <c r="E489" i="10" s="1"/>
  <c r="AD489" i="10"/>
  <c r="U489" i="10"/>
  <c r="O489" i="10"/>
  <c r="L489" i="10"/>
  <c r="A489" i="10"/>
  <c r="AV488" i="10"/>
  <c r="AX488" i="10" s="1"/>
  <c r="AR488" i="10"/>
  <c r="B488" i="10" s="1"/>
  <c r="E488" i="10" s="1"/>
  <c r="AD488" i="10"/>
  <c r="U488" i="10"/>
  <c r="O488" i="10"/>
  <c r="L488" i="10"/>
  <c r="A488" i="10"/>
  <c r="AX487" i="10"/>
  <c r="AV487" i="10"/>
  <c r="AR487" i="10"/>
  <c r="B487" i="10" s="1"/>
  <c r="E487" i="10" s="1"/>
  <c r="AD487" i="10"/>
  <c r="U487" i="10"/>
  <c r="O487" i="10"/>
  <c r="L487" i="10"/>
  <c r="A487" i="10"/>
  <c r="AX486" i="10"/>
  <c r="AV486" i="10"/>
  <c r="AR486" i="10"/>
  <c r="B486" i="10" s="1"/>
  <c r="E486" i="10" s="1"/>
  <c r="AD486" i="10"/>
  <c r="U486" i="10"/>
  <c r="O486" i="10"/>
  <c r="L486" i="10"/>
  <c r="A486" i="10"/>
  <c r="AX485" i="10"/>
  <c r="AV485" i="10"/>
  <c r="AR485" i="10"/>
  <c r="B485" i="10" s="1"/>
  <c r="E485" i="10" s="1"/>
  <c r="AD485" i="10"/>
  <c r="U485" i="10"/>
  <c r="O485" i="10"/>
  <c r="L485" i="10"/>
  <c r="A485" i="10"/>
  <c r="AX484" i="10"/>
  <c r="AV484" i="10"/>
  <c r="AR484" i="10"/>
  <c r="B484" i="10" s="1"/>
  <c r="E484" i="10" s="1"/>
  <c r="AD484" i="10"/>
  <c r="U484" i="10"/>
  <c r="O484" i="10"/>
  <c r="L484" i="10"/>
  <c r="A484" i="10"/>
  <c r="AX483" i="10"/>
  <c r="AV483" i="10"/>
  <c r="AR483" i="10"/>
  <c r="B483" i="10" s="1"/>
  <c r="AD483" i="10"/>
  <c r="U483" i="10"/>
  <c r="O483" i="10"/>
  <c r="L483" i="10"/>
  <c r="A483" i="10"/>
  <c r="AX482" i="10"/>
  <c r="AV482" i="10"/>
  <c r="AR482" i="10"/>
  <c r="B482" i="10" s="1"/>
  <c r="AD482" i="10"/>
  <c r="U482" i="10"/>
  <c r="O482" i="10"/>
  <c r="L482" i="10"/>
  <c r="A482" i="10"/>
  <c r="AX481" i="10"/>
  <c r="AV481" i="10"/>
  <c r="AR481" i="10"/>
  <c r="B481" i="10" s="1"/>
  <c r="AD481" i="10"/>
  <c r="U481" i="10"/>
  <c r="O481" i="10"/>
  <c r="L481" i="10"/>
  <c r="A481" i="10"/>
  <c r="AX480" i="10"/>
  <c r="AV480" i="10"/>
  <c r="AR480" i="10"/>
  <c r="B480" i="10" s="1"/>
  <c r="AD480" i="10"/>
  <c r="U480" i="10"/>
  <c r="O480" i="10"/>
  <c r="L480" i="10"/>
  <c r="A480" i="10"/>
  <c r="AX479" i="10"/>
  <c r="AV479" i="10"/>
  <c r="AR479" i="10"/>
  <c r="B479" i="10" s="1"/>
  <c r="AD479" i="10"/>
  <c r="U479" i="10"/>
  <c r="O479" i="10"/>
  <c r="L479" i="10"/>
  <c r="A479" i="10"/>
  <c r="AX478" i="10"/>
  <c r="AV478" i="10"/>
  <c r="AR478" i="10"/>
  <c r="B478" i="10" s="1"/>
  <c r="E478" i="10" s="1"/>
  <c r="AD478" i="10"/>
  <c r="U478" i="10"/>
  <c r="O478" i="10"/>
  <c r="L478" i="10"/>
  <c r="A478" i="10"/>
  <c r="AX477" i="10"/>
  <c r="AV477" i="10"/>
  <c r="AR477" i="10"/>
  <c r="B477" i="10" s="1"/>
  <c r="E477" i="10" s="1"/>
  <c r="AD477" i="10"/>
  <c r="U477" i="10"/>
  <c r="O477" i="10"/>
  <c r="L477" i="10"/>
  <c r="A477" i="10"/>
  <c r="AX476" i="10"/>
  <c r="AV476" i="10"/>
  <c r="AR476" i="10"/>
  <c r="B476" i="10" s="1"/>
  <c r="E476" i="10" s="1"/>
  <c r="AD476" i="10"/>
  <c r="U476" i="10"/>
  <c r="O476" i="10"/>
  <c r="L476" i="10"/>
  <c r="A476" i="10"/>
  <c r="AX475" i="10"/>
  <c r="AV475" i="10"/>
  <c r="AR475" i="10"/>
  <c r="B475" i="10" s="1"/>
  <c r="E475" i="10" s="1"/>
  <c r="AD475" i="10"/>
  <c r="U475" i="10"/>
  <c r="O475" i="10"/>
  <c r="L475" i="10"/>
  <c r="A475" i="10"/>
  <c r="AX474" i="10"/>
  <c r="AV474" i="10"/>
  <c r="AR474" i="10"/>
  <c r="B474" i="10" s="1"/>
  <c r="E474" i="10" s="1"/>
  <c r="AD474" i="10"/>
  <c r="U474" i="10"/>
  <c r="O474" i="10"/>
  <c r="L474" i="10"/>
  <c r="A474" i="10"/>
  <c r="AX473" i="10"/>
  <c r="AV473" i="10"/>
  <c r="AR473" i="10"/>
  <c r="B473" i="10" s="1"/>
  <c r="E473" i="10" s="1"/>
  <c r="AD473" i="10"/>
  <c r="U473" i="10"/>
  <c r="O473" i="10"/>
  <c r="L473" i="10"/>
  <c r="A473" i="10"/>
  <c r="AX472" i="10"/>
  <c r="AV472" i="10"/>
  <c r="AR472" i="10"/>
  <c r="B472" i="10" s="1"/>
  <c r="E472" i="10" s="1"/>
  <c r="AD472" i="10"/>
  <c r="U472" i="10"/>
  <c r="O472" i="10"/>
  <c r="L472" i="10"/>
  <c r="A472" i="10"/>
  <c r="AX471" i="10"/>
  <c r="AV471" i="10"/>
  <c r="AR471" i="10"/>
  <c r="B471" i="10" s="1"/>
  <c r="E471" i="10" s="1"/>
  <c r="AD471" i="10"/>
  <c r="U471" i="10"/>
  <c r="O471" i="10"/>
  <c r="L471" i="10"/>
  <c r="A471" i="10"/>
  <c r="AX470" i="10"/>
  <c r="AV470" i="10"/>
  <c r="AR470" i="10"/>
  <c r="B470" i="10" s="1"/>
  <c r="E470" i="10" s="1"/>
  <c r="AD470" i="10"/>
  <c r="U470" i="10"/>
  <c r="O470" i="10"/>
  <c r="L470" i="10"/>
  <c r="A470" i="10"/>
  <c r="AX469" i="10"/>
  <c r="AV469" i="10"/>
  <c r="AR469" i="10"/>
  <c r="B469" i="10" s="1"/>
  <c r="E469" i="10" s="1"/>
  <c r="AD469" i="10"/>
  <c r="U469" i="10"/>
  <c r="O469" i="10"/>
  <c r="L469" i="10"/>
  <c r="A469" i="10"/>
  <c r="AX468" i="10"/>
  <c r="AV468" i="10"/>
  <c r="AR468" i="10"/>
  <c r="B468" i="10" s="1"/>
  <c r="E468" i="10" s="1"/>
  <c r="AD468" i="10"/>
  <c r="U468" i="10"/>
  <c r="O468" i="10"/>
  <c r="L468" i="10"/>
  <c r="A468" i="10"/>
  <c r="AX467" i="10"/>
  <c r="AV467" i="10"/>
  <c r="AR467" i="10"/>
  <c r="B467" i="10" s="1"/>
  <c r="AD467" i="10"/>
  <c r="U467" i="10"/>
  <c r="O467" i="10"/>
  <c r="L467" i="10"/>
  <c r="A467" i="10"/>
  <c r="AX466" i="10"/>
  <c r="AV466" i="10"/>
  <c r="AR466" i="10"/>
  <c r="B466" i="10" s="1"/>
  <c r="AD466" i="10"/>
  <c r="U466" i="10"/>
  <c r="O466" i="10"/>
  <c r="L466" i="10"/>
  <c r="A466" i="10"/>
  <c r="AX465" i="10"/>
  <c r="AV465" i="10"/>
  <c r="AR465" i="10"/>
  <c r="B465" i="10" s="1"/>
  <c r="AD465" i="10"/>
  <c r="U465" i="10"/>
  <c r="O465" i="10"/>
  <c r="L465" i="10"/>
  <c r="A465" i="10"/>
  <c r="AV464" i="10"/>
  <c r="AX464" i="10" s="1"/>
  <c r="AR464" i="10"/>
  <c r="B464" i="10" s="1"/>
  <c r="E464" i="10" s="1"/>
  <c r="AD464" i="10"/>
  <c r="U464" i="10"/>
  <c r="O464" i="10"/>
  <c r="L464" i="10"/>
  <c r="A464" i="10"/>
  <c r="AV463" i="10"/>
  <c r="AX463" i="10" s="1"/>
  <c r="AR463" i="10"/>
  <c r="B463" i="10" s="1"/>
  <c r="E463" i="10" s="1"/>
  <c r="AD463" i="10"/>
  <c r="U463" i="10"/>
  <c r="O463" i="10"/>
  <c r="L463" i="10"/>
  <c r="A463" i="10"/>
  <c r="AV462" i="10"/>
  <c r="AX462" i="10" s="1"/>
  <c r="AR462" i="10"/>
  <c r="B462" i="10" s="1"/>
  <c r="E462" i="10" s="1"/>
  <c r="AD462" i="10"/>
  <c r="U462" i="10"/>
  <c r="O462" i="10"/>
  <c r="L462" i="10"/>
  <c r="A462" i="10"/>
  <c r="AX461" i="10"/>
  <c r="AV461" i="10"/>
  <c r="AR461" i="10"/>
  <c r="B461" i="10" s="1"/>
  <c r="E461" i="10" s="1"/>
  <c r="AD461" i="10"/>
  <c r="U461" i="10"/>
  <c r="O461" i="10"/>
  <c r="L461" i="10"/>
  <c r="A461" i="10"/>
  <c r="AX460" i="10"/>
  <c r="AV460" i="10"/>
  <c r="AR460" i="10"/>
  <c r="B460" i="10" s="1"/>
  <c r="E460" i="10" s="1"/>
  <c r="AD460" i="10"/>
  <c r="U460" i="10"/>
  <c r="O460" i="10"/>
  <c r="L460" i="10"/>
  <c r="A460" i="10"/>
  <c r="AX459" i="10"/>
  <c r="AV459" i="10"/>
  <c r="AR459" i="10"/>
  <c r="B459" i="10" s="1"/>
  <c r="E459" i="10" s="1"/>
  <c r="AD459" i="10"/>
  <c r="U459" i="10"/>
  <c r="O459" i="10"/>
  <c r="L459" i="10"/>
  <c r="A459" i="10"/>
  <c r="AX458" i="10"/>
  <c r="AV458" i="10"/>
  <c r="AR458" i="10"/>
  <c r="B458" i="10" s="1"/>
  <c r="AD458" i="10"/>
  <c r="U458" i="10"/>
  <c r="O458" i="10"/>
  <c r="L458" i="10"/>
  <c r="A458" i="10"/>
  <c r="AX457" i="10"/>
  <c r="AV457" i="10"/>
  <c r="AR457" i="10"/>
  <c r="B457" i="10" s="1"/>
  <c r="AD457" i="10"/>
  <c r="U457" i="10"/>
  <c r="O457" i="10"/>
  <c r="L457" i="10"/>
  <c r="A457" i="10"/>
  <c r="AX456" i="10"/>
  <c r="AV456" i="10"/>
  <c r="AR456" i="10"/>
  <c r="B456" i="10" s="1"/>
  <c r="AD456" i="10"/>
  <c r="U456" i="10"/>
  <c r="O456" i="10"/>
  <c r="L456" i="10"/>
  <c r="A456" i="10"/>
  <c r="AX455" i="10"/>
  <c r="AV455" i="10"/>
  <c r="AR455" i="10"/>
  <c r="B455" i="10" s="1"/>
  <c r="AD455" i="10"/>
  <c r="U455" i="10"/>
  <c r="O455" i="10"/>
  <c r="L455" i="10"/>
  <c r="A455" i="10"/>
  <c r="AX454" i="10"/>
  <c r="AV454" i="10"/>
  <c r="AR454" i="10"/>
  <c r="B454" i="10" s="1"/>
  <c r="AD454" i="10"/>
  <c r="U454" i="10"/>
  <c r="O454" i="10"/>
  <c r="L454" i="10"/>
  <c r="A454" i="10"/>
  <c r="AX453" i="10"/>
  <c r="AV453" i="10"/>
  <c r="AR453" i="10"/>
  <c r="B453" i="10" s="1"/>
  <c r="AD453" i="10"/>
  <c r="U453" i="10"/>
  <c r="O453" i="10"/>
  <c r="L453" i="10"/>
  <c r="A453" i="10"/>
  <c r="AX452" i="10"/>
  <c r="AV452" i="10"/>
  <c r="AR452" i="10"/>
  <c r="B452" i="10" s="1"/>
  <c r="AD452" i="10"/>
  <c r="U452" i="10"/>
  <c r="O452" i="10"/>
  <c r="L452" i="10"/>
  <c r="A452" i="10"/>
  <c r="AX451" i="10"/>
  <c r="AV451" i="10"/>
  <c r="AR451" i="10"/>
  <c r="B451" i="10" s="1"/>
  <c r="AD451" i="10"/>
  <c r="U451" i="10"/>
  <c r="O451" i="10"/>
  <c r="L451" i="10"/>
  <c r="A451" i="10"/>
  <c r="AX450" i="10"/>
  <c r="AV450" i="10"/>
  <c r="AR450" i="10"/>
  <c r="B450" i="10" s="1"/>
  <c r="AD450" i="10"/>
  <c r="U450" i="10"/>
  <c r="O450" i="10"/>
  <c r="L450" i="10"/>
  <c r="A450" i="10"/>
  <c r="AV449" i="10"/>
  <c r="AX449" i="10" s="1"/>
  <c r="AR449" i="10"/>
  <c r="B449" i="10" s="1"/>
  <c r="E449" i="10" s="1"/>
  <c r="AD449" i="10"/>
  <c r="U449" i="10"/>
  <c r="O449" i="10"/>
  <c r="L449" i="10"/>
  <c r="A449" i="10"/>
  <c r="AV448" i="10"/>
  <c r="AX448" i="10" s="1"/>
  <c r="AR448" i="10"/>
  <c r="B448" i="10" s="1"/>
  <c r="E448" i="10" s="1"/>
  <c r="AD448" i="10"/>
  <c r="U448" i="10"/>
  <c r="O448" i="10"/>
  <c r="L448" i="10"/>
  <c r="A448" i="10"/>
  <c r="AV447" i="10"/>
  <c r="AX447" i="10" s="1"/>
  <c r="AR447" i="10"/>
  <c r="B447" i="10" s="1"/>
  <c r="E447" i="10" s="1"/>
  <c r="AD447" i="10"/>
  <c r="U447" i="10"/>
  <c r="O447" i="10"/>
  <c r="L447" i="10"/>
  <c r="A447" i="10"/>
  <c r="AV446" i="10"/>
  <c r="AX446" i="10" s="1"/>
  <c r="AR446" i="10"/>
  <c r="B446" i="10" s="1"/>
  <c r="E446" i="10" s="1"/>
  <c r="AD446" i="10"/>
  <c r="U446" i="10"/>
  <c r="O446" i="10"/>
  <c r="L446" i="10"/>
  <c r="A446" i="10"/>
  <c r="AV445" i="10"/>
  <c r="AX445" i="10" s="1"/>
  <c r="AR445" i="10"/>
  <c r="B445" i="10" s="1"/>
  <c r="E445" i="10" s="1"/>
  <c r="AD445" i="10"/>
  <c r="U445" i="10"/>
  <c r="O445" i="10"/>
  <c r="L445" i="10"/>
  <c r="A445" i="10"/>
  <c r="AV444" i="10"/>
  <c r="AX444" i="10" s="1"/>
  <c r="AR444" i="10"/>
  <c r="B444" i="10" s="1"/>
  <c r="E444" i="10" s="1"/>
  <c r="AD444" i="10"/>
  <c r="U444" i="10"/>
  <c r="O444" i="10"/>
  <c r="L444" i="10"/>
  <c r="A444" i="10"/>
  <c r="AX443" i="10"/>
  <c r="AV443" i="10"/>
  <c r="AR443" i="10"/>
  <c r="B443" i="10" s="1"/>
  <c r="AD443" i="10"/>
  <c r="U443" i="10"/>
  <c r="O443" i="10"/>
  <c r="L443" i="10"/>
  <c r="A443" i="10"/>
  <c r="AX442" i="10"/>
  <c r="AV442" i="10"/>
  <c r="AR442" i="10"/>
  <c r="B442" i="10" s="1"/>
  <c r="AD442" i="10"/>
  <c r="U442" i="10"/>
  <c r="O442" i="10"/>
  <c r="L442" i="10"/>
  <c r="A442" i="10"/>
  <c r="AX441" i="10"/>
  <c r="AV441" i="10"/>
  <c r="AR441" i="10"/>
  <c r="B441" i="10" s="1"/>
  <c r="AD441" i="10"/>
  <c r="U441" i="10"/>
  <c r="O441" i="10"/>
  <c r="L441" i="10"/>
  <c r="A441" i="10"/>
  <c r="AX440" i="10"/>
  <c r="AV440" i="10"/>
  <c r="AR440" i="10"/>
  <c r="B440" i="10" s="1"/>
  <c r="AD440" i="10"/>
  <c r="U440" i="10"/>
  <c r="O440" i="10"/>
  <c r="L440" i="10"/>
  <c r="A440" i="10"/>
  <c r="AX439" i="10"/>
  <c r="AV439" i="10"/>
  <c r="AR439" i="10"/>
  <c r="B439" i="10" s="1"/>
  <c r="AD439" i="10"/>
  <c r="U439" i="10"/>
  <c r="O439" i="10"/>
  <c r="L439" i="10"/>
  <c r="A439" i="10"/>
  <c r="AX438" i="10"/>
  <c r="AV438" i="10"/>
  <c r="AR438" i="10"/>
  <c r="B438" i="10" s="1"/>
  <c r="AD438" i="10"/>
  <c r="U438" i="10"/>
  <c r="O438" i="10"/>
  <c r="L438" i="10"/>
  <c r="A438" i="10"/>
  <c r="AX437" i="10"/>
  <c r="AV437" i="10"/>
  <c r="AR437" i="10"/>
  <c r="B437" i="10" s="1"/>
  <c r="AD437" i="10"/>
  <c r="U437" i="10"/>
  <c r="O437" i="10"/>
  <c r="L437" i="10"/>
  <c r="A437" i="10"/>
  <c r="AX436" i="10"/>
  <c r="AV436" i="10"/>
  <c r="AR436" i="10"/>
  <c r="B436" i="10" s="1"/>
  <c r="AD436" i="10"/>
  <c r="U436" i="10"/>
  <c r="O436" i="10"/>
  <c r="L436" i="10"/>
  <c r="A436" i="10"/>
  <c r="AX435" i="10"/>
  <c r="AV435" i="10"/>
  <c r="AR435" i="10"/>
  <c r="B435" i="10" s="1"/>
  <c r="AD435" i="10"/>
  <c r="U435" i="10"/>
  <c r="O435" i="10"/>
  <c r="L435" i="10"/>
  <c r="A435" i="10"/>
  <c r="AX434" i="10"/>
  <c r="AV434" i="10"/>
  <c r="AR434" i="10"/>
  <c r="B434" i="10" s="1"/>
  <c r="AD434" i="10"/>
  <c r="U434" i="10"/>
  <c r="O434" i="10"/>
  <c r="L434" i="10"/>
  <c r="A434" i="10"/>
  <c r="AX433" i="10"/>
  <c r="AV433" i="10"/>
  <c r="AR433" i="10"/>
  <c r="B433" i="10" s="1"/>
  <c r="AD433" i="10"/>
  <c r="U433" i="10"/>
  <c r="O433" i="10"/>
  <c r="L433" i="10"/>
  <c r="A433" i="10"/>
  <c r="AX432" i="10"/>
  <c r="AV432" i="10"/>
  <c r="AR432" i="10"/>
  <c r="B432" i="10" s="1"/>
  <c r="AD432" i="10"/>
  <c r="U432" i="10"/>
  <c r="O432" i="10"/>
  <c r="L432" i="10"/>
  <c r="A432" i="10"/>
  <c r="AX431" i="10"/>
  <c r="AV431" i="10"/>
  <c r="AR431" i="10"/>
  <c r="B431" i="10" s="1"/>
  <c r="AD431" i="10"/>
  <c r="U431" i="10"/>
  <c r="O431" i="10"/>
  <c r="L431" i="10"/>
  <c r="A431" i="10"/>
  <c r="AX430" i="10"/>
  <c r="AV430" i="10"/>
  <c r="AR430" i="10"/>
  <c r="B430" i="10" s="1"/>
  <c r="AD430" i="10"/>
  <c r="U430" i="10"/>
  <c r="O430" i="10"/>
  <c r="L430" i="10"/>
  <c r="A430" i="10"/>
  <c r="AX429" i="10"/>
  <c r="AV429" i="10"/>
  <c r="AR429" i="10"/>
  <c r="B429" i="10" s="1"/>
  <c r="AD429" i="10"/>
  <c r="U429" i="10"/>
  <c r="O429" i="10"/>
  <c r="L429" i="10"/>
  <c r="A429" i="10"/>
  <c r="AX428" i="10"/>
  <c r="AV428" i="10"/>
  <c r="AR428" i="10"/>
  <c r="B428" i="10" s="1"/>
  <c r="AD428" i="10"/>
  <c r="U428" i="10"/>
  <c r="O428" i="10"/>
  <c r="L428" i="10"/>
  <c r="A428" i="10"/>
  <c r="AX427" i="10"/>
  <c r="AV427" i="10"/>
  <c r="AR427" i="10"/>
  <c r="B427" i="10" s="1"/>
  <c r="AD427" i="10"/>
  <c r="U427" i="10"/>
  <c r="O427" i="10"/>
  <c r="L427" i="10"/>
  <c r="A427" i="10"/>
  <c r="AX426" i="10"/>
  <c r="AV426" i="10"/>
  <c r="AR426" i="10"/>
  <c r="B426" i="10" s="1"/>
  <c r="AD426" i="10"/>
  <c r="U426" i="10"/>
  <c r="O426" i="10"/>
  <c r="L426" i="10"/>
  <c r="A426" i="10"/>
  <c r="AX424" i="10"/>
  <c r="AV424" i="10"/>
  <c r="AR424" i="10"/>
  <c r="B424" i="10" s="1"/>
  <c r="AD424" i="10"/>
  <c r="U424" i="10"/>
  <c r="O424" i="10"/>
  <c r="L424" i="10"/>
  <c r="A424" i="10"/>
  <c r="AX423" i="10"/>
  <c r="AV423" i="10"/>
  <c r="AR423" i="10"/>
  <c r="B423" i="10" s="1"/>
  <c r="AD423" i="10"/>
  <c r="U423" i="10"/>
  <c r="O423" i="10"/>
  <c r="L423" i="10"/>
  <c r="A423" i="10"/>
  <c r="AV422" i="10"/>
  <c r="AX422" i="10" s="1"/>
  <c r="AR422" i="10"/>
  <c r="B422" i="10" s="1"/>
  <c r="E422" i="10" s="1"/>
  <c r="AD422" i="10"/>
  <c r="U422" i="10"/>
  <c r="O422" i="10"/>
  <c r="L422" i="10"/>
  <c r="A422" i="10"/>
  <c r="AV421" i="10"/>
  <c r="AX421" i="10" s="1"/>
  <c r="AR421" i="10"/>
  <c r="B421" i="10" s="1"/>
  <c r="E421" i="10" s="1"/>
  <c r="AD421" i="10"/>
  <c r="U421" i="10"/>
  <c r="O421" i="10"/>
  <c r="L421" i="10"/>
  <c r="A421" i="10"/>
  <c r="AV420" i="10"/>
  <c r="AX420" i="10" s="1"/>
  <c r="AR420" i="10"/>
  <c r="B420" i="10" s="1"/>
  <c r="E420" i="10" s="1"/>
  <c r="AD420" i="10"/>
  <c r="U420" i="10"/>
  <c r="O420" i="10"/>
  <c r="L420" i="10"/>
  <c r="A420" i="10"/>
  <c r="AV419" i="10"/>
  <c r="AX419" i="10" s="1"/>
  <c r="AR419" i="10"/>
  <c r="B419" i="10" s="1"/>
  <c r="E419" i="10" s="1"/>
  <c r="AD419" i="10"/>
  <c r="U419" i="10"/>
  <c r="O419" i="10"/>
  <c r="L419" i="10"/>
  <c r="A419" i="10"/>
  <c r="AV418" i="10"/>
  <c r="AX418" i="10" s="1"/>
  <c r="AR418" i="10"/>
  <c r="B418" i="10" s="1"/>
  <c r="E418" i="10" s="1"/>
  <c r="AD418" i="10"/>
  <c r="U418" i="10"/>
  <c r="O418" i="10"/>
  <c r="L418" i="10"/>
  <c r="A418" i="10"/>
  <c r="AV417" i="10"/>
  <c r="AX417" i="10" s="1"/>
  <c r="AR417" i="10"/>
  <c r="B417" i="10" s="1"/>
  <c r="E417" i="10" s="1"/>
  <c r="AD417" i="10"/>
  <c r="U417" i="10"/>
  <c r="O417" i="10"/>
  <c r="L417" i="10"/>
  <c r="A417" i="10"/>
  <c r="AV416" i="10"/>
  <c r="AX416" i="10" s="1"/>
  <c r="AR416" i="10"/>
  <c r="B416" i="10" s="1"/>
  <c r="E416" i="10" s="1"/>
  <c r="AD416" i="10"/>
  <c r="U416" i="10"/>
  <c r="O416" i="10"/>
  <c r="L416" i="10"/>
  <c r="A416" i="10"/>
  <c r="AV415" i="10"/>
  <c r="AX415" i="10" s="1"/>
  <c r="AR415" i="10"/>
  <c r="B415" i="10" s="1"/>
  <c r="E415" i="10" s="1"/>
  <c r="AD415" i="10"/>
  <c r="U415" i="10"/>
  <c r="O415" i="10"/>
  <c r="L415" i="10"/>
  <c r="A415" i="10"/>
  <c r="AV414" i="10"/>
  <c r="AX414" i="10" s="1"/>
  <c r="AR414" i="10"/>
  <c r="B414" i="10" s="1"/>
  <c r="E414" i="10" s="1"/>
  <c r="AD414" i="10"/>
  <c r="U414" i="10"/>
  <c r="O414" i="10"/>
  <c r="L414" i="10"/>
  <c r="A414" i="10"/>
  <c r="AV413" i="10"/>
  <c r="AX413" i="10" s="1"/>
  <c r="AR413" i="10"/>
  <c r="B413" i="10" s="1"/>
  <c r="E413" i="10" s="1"/>
  <c r="AD413" i="10"/>
  <c r="U413" i="10"/>
  <c r="O413" i="10"/>
  <c r="L413" i="10"/>
  <c r="A413" i="10"/>
  <c r="AV412" i="10"/>
  <c r="AX412" i="10" s="1"/>
  <c r="AR412" i="10"/>
  <c r="B412" i="10" s="1"/>
  <c r="E412" i="10" s="1"/>
  <c r="AD412" i="10"/>
  <c r="U412" i="10"/>
  <c r="O412" i="10"/>
  <c r="L412" i="10"/>
  <c r="A412" i="10"/>
  <c r="AV411" i="10"/>
  <c r="AX411" i="10" s="1"/>
  <c r="AR411" i="10"/>
  <c r="B411" i="10" s="1"/>
  <c r="E411" i="10" s="1"/>
  <c r="AD411" i="10"/>
  <c r="U411" i="10"/>
  <c r="O411" i="10"/>
  <c r="L411" i="10"/>
  <c r="A411" i="10"/>
  <c r="AX410" i="10"/>
  <c r="AV410" i="10"/>
  <c r="AR410" i="10"/>
  <c r="B410" i="10" s="1"/>
  <c r="E410" i="10" s="1"/>
  <c r="AD410" i="10"/>
  <c r="U410" i="10"/>
  <c r="O410" i="10"/>
  <c r="L410" i="10"/>
  <c r="A410" i="10"/>
  <c r="AV409" i="10"/>
  <c r="AX409" i="10" s="1"/>
  <c r="AR409" i="10"/>
  <c r="B409" i="10" s="1"/>
  <c r="E409" i="10" s="1"/>
  <c r="AD409" i="10"/>
  <c r="U409" i="10"/>
  <c r="O409" i="10"/>
  <c r="L409" i="10"/>
  <c r="A409" i="10"/>
  <c r="AV408" i="10"/>
  <c r="AX408" i="10" s="1"/>
  <c r="AR408" i="10"/>
  <c r="B408" i="10" s="1"/>
  <c r="E408" i="10" s="1"/>
  <c r="AD408" i="10"/>
  <c r="U408" i="10"/>
  <c r="O408" i="10"/>
  <c r="L408" i="10"/>
  <c r="A408" i="10"/>
  <c r="AV407" i="10"/>
  <c r="AX407" i="10" s="1"/>
  <c r="AR407" i="10"/>
  <c r="B407" i="10" s="1"/>
  <c r="E407" i="10" s="1"/>
  <c r="AD407" i="10"/>
  <c r="U407" i="10"/>
  <c r="O407" i="10"/>
  <c r="L407" i="10"/>
  <c r="A407" i="10"/>
  <c r="AV406" i="10"/>
  <c r="AX406" i="10" s="1"/>
  <c r="AR406" i="10"/>
  <c r="B406" i="10" s="1"/>
  <c r="E406" i="10" s="1"/>
  <c r="AD406" i="10"/>
  <c r="U406" i="10"/>
  <c r="O406" i="10"/>
  <c r="L406" i="10"/>
  <c r="A406" i="10"/>
  <c r="AV405" i="10"/>
  <c r="AX405" i="10" s="1"/>
  <c r="AR405" i="10"/>
  <c r="B405" i="10" s="1"/>
  <c r="E405" i="10" s="1"/>
  <c r="AD405" i="10"/>
  <c r="U405" i="10"/>
  <c r="O405" i="10"/>
  <c r="L405" i="10"/>
  <c r="A405" i="10"/>
  <c r="AX404" i="10"/>
  <c r="AV404" i="10"/>
  <c r="AR404" i="10"/>
  <c r="B404" i="10" s="1"/>
  <c r="AD404" i="10"/>
  <c r="U404" i="10"/>
  <c r="O404" i="10"/>
  <c r="L404" i="10"/>
  <c r="A404" i="10"/>
  <c r="AX403" i="10"/>
  <c r="AV403" i="10"/>
  <c r="AR403" i="10"/>
  <c r="B403" i="10" s="1"/>
  <c r="AD403" i="10"/>
  <c r="U403" i="10"/>
  <c r="O403" i="10"/>
  <c r="L403" i="10"/>
  <c r="A403" i="10"/>
  <c r="AX402" i="10"/>
  <c r="AV402" i="10"/>
  <c r="AR402" i="10"/>
  <c r="B402" i="10" s="1"/>
  <c r="AD402" i="10"/>
  <c r="U402" i="10"/>
  <c r="O402" i="10"/>
  <c r="L402" i="10"/>
  <c r="A402" i="10"/>
  <c r="AV401" i="10"/>
  <c r="AX401" i="10" s="1"/>
  <c r="AR401" i="10"/>
  <c r="B401" i="10" s="1"/>
  <c r="E401" i="10" s="1"/>
  <c r="AD401" i="10"/>
  <c r="U401" i="10"/>
  <c r="L401" i="10"/>
  <c r="A401" i="10"/>
  <c r="AV400" i="10"/>
  <c r="AX400" i="10" s="1"/>
  <c r="AR400" i="10"/>
  <c r="B400" i="10" s="1"/>
  <c r="E400" i="10" s="1"/>
  <c r="AD400" i="10"/>
  <c r="U400" i="10"/>
  <c r="O400" i="10"/>
  <c r="L400" i="10"/>
  <c r="A400" i="10"/>
  <c r="AX399" i="10"/>
  <c r="AV399" i="10"/>
  <c r="AR399" i="10"/>
  <c r="B399" i="10" s="1"/>
  <c r="AD399" i="10"/>
  <c r="U399" i="10"/>
  <c r="O399" i="10"/>
  <c r="L399" i="10"/>
  <c r="A399" i="10"/>
  <c r="AX398" i="10"/>
  <c r="AV398" i="10"/>
  <c r="AR398" i="10"/>
  <c r="B398" i="10" s="1"/>
  <c r="AD398" i="10"/>
  <c r="U398" i="10"/>
  <c r="O398" i="10"/>
  <c r="L398" i="10"/>
  <c r="A398" i="10"/>
  <c r="AX397" i="10"/>
  <c r="AV397" i="10"/>
  <c r="AR397" i="10"/>
  <c r="B397" i="10" s="1"/>
  <c r="AD397" i="10"/>
  <c r="U397" i="10"/>
  <c r="O397" i="10"/>
  <c r="L397" i="10"/>
  <c r="A397" i="10"/>
  <c r="AX396" i="10"/>
  <c r="AV396" i="10"/>
  <c r="AR396" i="10"/>
  <c r="B396" i="10" s="1"/>
  <c r="AD396" i="10"/>
  <c r="U396" i="10"/>
  <c r="O396" i="10"/>
  <c r="L396" i="10"/>
  <c r="A396" i="10"/>
  <c r="AX395" i="10"/>
  <c r="AV395" i="10"/>
  <c r="AR395" i="10"/>
  <c r="B395" i="10" s="1"/>
  <c r="E395" i="10" s="1"/>
  <c r="AD395" i="10"/>
  <c r="U395" i="10"/>
  <c r="O395" i="10"/>
  <c r="L395" i="10"/>
  <c r="A395" i="10"/>
  <c r="AX394" i="10"/>
  <c r="AV394" i="10"/>
  <c r="AR394" i="10"/>
  <c r="B394" i="10" s="1"/>
  <c r="E394" i="10" s="1"/>
  <c r="AD394" i="10"/>
  <c r="U394" i="10"/>
  <c r="O394" i="10"/>
  <c r="L394" i="10"/>
  <c r="A394" i="10"/>
  <c r="AX393" i="10"/>
  <c r="AV393" i="10"/>
  <c r="AR393" i="10"/>
  <c r="B393" i="10" s="1"/>
  <c r="AD393" i="10"/>
  <c r="U393" i="10"/>
  <c r="O393" i="10"/>
  <c r="L393" i="10"/>
  <c r="A393" i="10"/>
  <c r="AX392" i="10"/>
  <c r="AV392" i="10"/>
  <c r="AR392" i="10"/>
  <c r="B392" i="10" s="1"/>
  <c r="AD392" i="10"/>
  <c r="U392" i="10"/>
  <c r="O392" i="10"/>
  <c r="L392" i="10"/>
  <c r="A392" i="10"/>
  <c r="AX391" i="10"/>
  <c r="AV391" i="10"/>
  <c r="AR391" i="10"/>
  <c r="B391" i="10" s="1"/>
  <c r="E391" i="10" s="1"/>
  <c r="AD391" i="10"/>
  <c r="U391" i="10"/>
  <c r="O391" i="10"/>
  <c r="L391" i="10"/>
  <c r="A391" i="10"/>
  <c r="AX390" i="10"/>
  <c r="AV390" i="10"/>
  <c r="AR390" i="10"/>
  <c r="B390" i="10" s="1"/>
  <c r="E390" i="10" s="1"/>
  <c r="AD390" i="10"/>
  <c r="U390" i="10"/>
  <c r="O390" i="10"/>
  <c r="L390" i="10"/>
  <c r="A390" i="10"/>
  <c r="AX389" i="10"/>
  <c r="AV389" i="10"/>
  <c r="AR389" i="10"/>
  <c r="B389" i="10" s="1"/>
  <c r="E389" i="10" s="1"/>
  <c r="AD389" i="10"/>
  <c r="U389" i="10"/>
  <c r="O389" i="10"/>
  <c r="L389" i="10"/>
  <c r="A389" i="10"/>
  <c r="AX388" i="10"/>
  <c r="AV388" i="10"/>
  <c r="AR388" i="10"/>
  <c r="B388" i="10" s="1"/>
  <c r="E388" i="10" s="1"/>
  <c r="AD388" i="10"/>
  <c r="U388" i="10"/>
  <c r="O388" i="10"/>
  <c r="L388" i="10"/>
  <c r="A388" i="10"/>
  <c r="AX387" i="10"/>
  <c r="AV387" i="10"/>
  <c r="AR387" i="10"/>
  <c r="B387" i="10" s="1"/>
  <c r="E387" i="10" s="1"/>
  <c r="AD387" i="10"/>
  <c r="U387" i="10"/>
  <c r="O387" i="10"/>
  <c r="L387" i="10"/>
  <c r="A387" i="10"/>
  <c r="AX386" i="10"/>
  <c r="AV386" i="10"/>
  <c r="AR386" i="10"/>
  <c r="B386" i="10" s="1"/>
  <c r="E386" i="10" s="1"/>
  <c r="AD386" i="10"/>
  <c r="U386" i="10"/>
  <c r="O386" i="10"/>
  <c r="L386" i="10"/>
  <c r="A386" i="10"/>
  <c r="AX385" i="10"/>
  <c r="AV385" i="10"/>
  <c r="AR385" i="10"/>
  <c r="B385" i="10" s="1"/>
  <c r="E385" i="10" s="1"/>
  <c r="AD385" i="10"/>
  <c r="U385" i="10"/>
  <c r="O385" i="10"/>
  <c r="L385" i="10"/>
  <c r="A385" i="10"/>
  <c r="AX384" i="10"/>
  <c r="AV384" i="10"/>
  <c r="AR384" i="10"/>
  <c r="B384" i="10" s="1"/>
  <c r="E384" i="10" s="1"/>
  <c r="AD384" i="10"/>
  <c r="U384" i="10"/>
  <c r="O384" i="10"/>
  <c r="L384" i="10"/>
  <c r="A384" i="10"/>
  <c r="AX383" i="10"/>
  <c r="AV383" i="10"/>
  <c r="AR383" i="10"/>
  <c r="B383" i="10" s="1"/>
  <c r="E383" i="10" s="1"/>
  <c r="AD383" i="10"/>
  <c r="U383" i="10"/>
  <c r="O383" i="10"/>
  <c r="L383" i="10"/>
  <c r="A383" i="10"/>
  <c r="AX382" i="10"/>
  <c r="AV382" i="10"/>
  <c r="AR382" i="10"/>
  <c r="B382" i="10" s="1"/>
  <c r="E382" i="10" s="1"/>
  <c r="AD382" i="10"/>
  <c r="U382" i="10"/>
  <c r="O382" i="10"/>
  <c r="L382" i="10"/>
  <c r="A382" i="10"/>
  <c r="AX381" i="10"/>
  <c r="AV381" i="10"/>
  <c r="AR381" i="10"/>
  <c r="B381" i="10" s="1"/>
  <c r="E381" i="10" s="1"/>
  <c r="AD381" i="10"/>
  <c r="U381" i="10"/>
  <c r="O381" i="10"/>
  <c r="L381" i="10"/>
  <c r="A381" i="10"/>
  <c r="AX380" i="10"/>
  <c r="AV380" i="10"/>
  <c r="AR380" i="10"/>
  <c r="B380" i="10" s="1"/>
  <c r="E380" i="10" s="1"/>
  <c r="AD380" i="10"/>
  <c r="U380" i="10"/>
  <c r="O380" i="10"/>
  <c r="L380" i="10"/>
  <c r="A380" i="10"/>
  <c r="AX379" i="10"/>
  <c r="AV379" i="10"/>
  <c r="AR379" i="10"/>
  <c r="B379" i="10" s="1"/>
  <c r="E379" i="10" s="1"/>
  <c r="AD379" i="10"/>
  <c r="U379" i="10"/>
  <c r="O379" i="10"/>
  <c r="L379" i="10"/>
  <c r="A379" i="10"/>
  <c r="AX378" i="10"/>
  <c r="AV378" i="10"/>
  <c r="AR378" i="10"/>
  <c r="B378" i="10" s="1"/>
  <c r="AD378" i="10"/>
  <c r="U378" i="10"/>
  <c r="O378" i="10"/>
  <c r="L378" i="10"/>
  <c r="A378" i="10"/>
  <c r="AX377" i="10"/>
  <c r="AV377" i="10"/>
  <c r="AR377" i="10"/>
  <c r="B377" i="10" s="1"/>
  <c r="E377" i="10" s="1"/>
  <c r="AD377" i="10"/>
  <c r="U377" i="10"/>
  <c r="O377" i="10"/>
  <c r="L377" i="10"/>
  <c r="A377" i="10"/>
  <c r="AX376" i="10"/>
  <c r="AV376" i="10"/>
  <c r="AR376" i="10"/>
  <c r="B376" i="10" s="1"/>
  <c r="AD376" i="10"/>
  <c r="U376" i="10"/>
  <c r="O376" i="10"/>
  <c r="L376" i="10"/>
  <c r="A376" i="10"/>
  <c r="AX375" i="10"/>
  <c r="AV375" i="10"/>
  <c r="AR375" i="10"/>
  <c r="B375" i="10" s="1"/>
  <c r="AD375" i="10"/>
  <c r="U375" i="10"/>
  <c r="O375" i="10"/>
  <c r="L375" i="10"/>
  <c r="A375" i="10"/>
  <c r="AX374" i="10"/>
  <c r="AV374" i="10"/>
  <c r="AR374" i="10"/>
  <c r="B374" i="10" s="1"/>
  <c r="AD374" i="10"/>
  <c r="U374" i="10"/>
  <c r="O374" i="10"/>
  <c r="L374" i="10"/>
  <c r="A374" i="10"/>
  <c r="AX373" i="10"/>
  <c r="AV373" i="10"/>
  <c r="AR373" i="10"/>
  <c r="B373" i="10" s="1"/>
  <c r="AD373" i="10"/>
  <c r="U373" i="10"/>
  <c r="O373" i="10"/>
  <c r="L373" i="10"/>
  <c r="A373" i="10"/>
  <c r="AX372" i="10"/>
  <c r="AV372" i="10"/>
  <c r="AR372" i="10"/>
  <c r="B372" i="10" s="1"/>
  <c r="E372" i="10" s="1"/>
  <c r="AD372" i="10"/>
  <c r="U372" i="10"/>
  <c r="O372" i="10"/>
  <c r="L372" i="10"/>
  <c r="A372" i="10"/>
  <c r="AX371" i="10"/>
  <c r="AV371" i="10"/>
  <c r="AR371" i="10"/>
  <c r="B371" i="10" s="1"/>
  <c r="E371" i="10" s="1"/>
  <c r="AD371" i="10"/>
  <c r="U371" i="10"/>
  <c r="O371" i="10"/>
  <c r="L371" i="10"/>
  <c r="A371" i="10"/>
  <c r="AX370" i="10"/>
  <c r="AV370" i="10"/>
  <c r="AR370" i="10"/>
  <c r="B370" i="10" s="1"/>
  <c r="AD370" i="10"/>
  <c r="U370" i="10"/>
  <c r="O370" i="10"/>
  <c r="L370" i="10"/>
  <c r="A370" i="10"/>
  <c r="AX369" i="10"/>
  <c r="AV369" i="10"/>
  <c r="AR369" i="10"/>
  <c r="B369" i="10" s="1"/>
  <c r="AD369" i="10"/>
  <c r="U369" i="10"/>
  <c r="O369" i="10"/>
  <c r="L369" i="10"/>
  <c r="A369" i="10"/>
  <c r="AX368" i="10"/>
  <c r="AV368" i="10"/>
  <c r="AR368" i="10"/>
  <c r="B368" i="10" s="1"/>
  <c r="AD368" i="10"/>
  <c r="U368" i="10"/>
  <c r="O368" i="10"/>
  <c r="L368" i="10"/>
  <c r="A368" i="10"/>
  <c r="AX367" i="10"/>
  <c r="AV367" i="10"/>
  <c r="AR367" i="10"/>
  <c r="B367" i="10" s="1"/>
  <c r="E367" i="10" s="1"/>
  <c r="AD367" i="10"/>
  <c r="U367" i="10"/>
  <c r="O367" i="10"/>
  <c r="L367" i="10"/>
  <c r="A367" i="10"/>
  <c r="AX366" i="10"/>
  <c r="AV366" i="10"/>
  <c r="AR366" i="10"/>
  <c r="B366" i="10" s="1"/>
  <c r="E366" i="10" s="1"/>
  <c r="AD366" i="10"/>
  <c r="U366" i="10"/>
  <c r="O366" i="10"/>
  <c r="L366" i="10"/>
  <c r="A366" i="10"/>
  <c r="AX365" i="10"/>
  <c r="AV365" i="10"/>
  <c r="AR365" i="10"/>
  <c r="B365" i="10" s="1"/>
  <c r="E365" i="10" s="1"/>
  <c r="AD365" i="10"/>
  <c r="U365" i="10"/>
  <c r="O365" i="10"/>
  <c r="L365" i="10"/>
  <c r="A365" i="10"/>
  <c r="AV364" i="10"/>
  <c r="AX364" i="10" s="1"/>
  <c r="AR364" i="10"/>
  <c r="B364" i="10" s="1"/>
  <c r="E364" i="10" s="1"/>
  <c r="AD364" i="10"/>
  <c r="U364" i="10"/>
  <c r="O364" i="10"/>
  <c r="L364" i="10"/>
  <c r="A364" i="10"/>
  <c r="AX363" i="10"/>
  <c r="AV363" i="10"/>
  <c r="AR363" i="10"/>
  <c r="B363" i="10" s="1"/>
  <c r="E363" i="10" s="1"/>
  <c r="AD363" i="10"/>
  <c r="U363" i="10"/>
  <c r="O363" i="10"/>
  <c r="L363" i="10"/>
  <c r="A363" i="10"/>
  <c r="AX362" i="10"/>
  <c r="AV362" i="10"/>
  <c r="AR362" i="10"/>
  <c r="B362" i="10" s="1"/>
  <c r="AD362" i="10"/>
  <c r="U362" i="10"/>
  <c r="O362" i="10"/>
  <c r="L362" i="10"/>
  <c r="A362" i="10"/>
  <c r="AX361" i="10"/>
  <c r="AV361" i="10"/>
  <c r="AR361" i="10"/>
  <c r="B361" i="10" s="1"/>
  <c r="E361" i="10" s="1"/>
  <c r="AD361" i="10"/>
  <c r="U361" i="10"/>
  <c r="O361" i="10"/>
  <c r="L361" i="10"/>
  <c r="A361" i="10"/>
  <c r="AX360" i="10"/>
  <c r="AV360" i="10"/>
  <c r="AR360" i="10"/>
  <c r="B360" i="10" s="1"/>
  <c r="E360" i="10" s="1"/>
  <c r="AD360" i="10"/>
  <c r="U360" i="10"/>
  <c r="O360" i="10"/>
  <c r="L360" i="10"/>
  <c r="A360" i="10"/>
  <c r="AX359" i="10"/>
  <c r="AV359" i="10"/>
  <c r="AR359" i="10"/>
  <c r="B359" i="10" s="1"/>
  <c r="E359" i="10" s="1"/>
  <c r="AD359" i="10"/>
  <c r="U359" i="10"/>
  <c r="O359" i="10"/>
  <c r="L359" i="10"/>
  <c r="A359" i="10"/>
  <c r="AX358" i="10"/>
  <c r="AV358" i="10"/>
  <c r="AR358" i="10"/>
  <c r="B358" i="10" s="1"/>
  <c r="AD358" i="10"/>
  <c r="U358" i="10"/>
  <c r="O358" i="10"/>
  <c r="L358" i="10"/>
  <c r="A358" i="10"/>
  <c r="AX357" i="10"/>
  <c r="AV357" i="10"/>
  <c r="AR357" i="10"/>
  <c r="B357" i="10" s="1"/>
  <c r="AD357" i="10"/>
  <c r="U357" i="10"/>
  <c r="O357" i="10"/>
  <c r="L357" i="10"/>
  <c r="A357" i="10"/>
  <c r="AX356" i="10"/>
  <c r="AV356" i="10"/>
  <c r="AR356" i="10"/>
  <c r="B356" i="10" s="1"/>
  <c r="AD356" i="10"/>
  <c r="U356" i="10"/>
  <c r="O356" i="10"/>
  <c r="L356" i="10"/>
  <c r="A356" i="10"/>
  <c r="AX355" i="10"/>
  <c r="AV355" i="10"/>
  <c r="AR355" i="10"/>
  <c r="B355" i="10" s="1"/>
  <c r="AD355" i="10"/>
  <c r="U355" i="10"/>
  <c r="O355" i="10"/>
  <c r="L355" i="10"/>
  <c r="A355" i="10"/>
  <c r="AX354" i="10"/>
  <c r="AV354" i="10"/>
  <c r="AR354" i="10"/>
  <c r="B354" i="10" s="1"/>
  <c r="AD354" i="10"/>
  <c r="U354" i="10"/>
  <c r="O354" i="10"/>
  <c r="L354" i="10"/>
  <c r="A354" i="10"/>
  <c r="AX353" i="10"/>
  <c r="AV353" i="10"/>
  <c r="AR353" i="10"/>
  <c r="B353" i="10" s="1"/>
  <c r="AD353" i="10"/>
  <c r="U353" i="10"/>
  <c r="O353" i="10"/>
  <c r="L353" i="10"/>
  <c r="A353" i="10"/>
  <c r="AX352" i="10"/>
  <c r="AV352" i="10"/>
  <c r="AR352" i="10"/>
  <c r="B352" i="10" s="1"/>
  <c r="AD352" i="10"/>
  <c r="U352" i="10"/>
  <c r="O352" i="10"/>
  <c r="L352" i="10"/>
  <c r="A352" i="10"/>
  <c r="AX351" i="10"/>
  <c r="AV351" i="10"/>
  <c r="AR351" i="10"/>
  <c r="B351" i="10" s="1"/>
  <c r="AD351" i="10"/>
  <c r="U351" i="10"/>
  <c r="O351" i="10"/>
  <c r="L351" i="10"/>
  <c r="A351" i="10"/>
  <c r="AX350" i="10"/>
  <c r="AV350" i="10"/>
  <c r="AR350" i="10"/>
  <c r="B350" i="10" s="1"/>
  <c r="AD350" i="10"/>
  <c r="U350" i="10"/>
  <c r="O350" i="10"/>
  <c r="L350" i="10"/>
  <c r="A350" i="10"/>
  <c r="AX349" i="10"/>
  <c r="AV349" i="10"/>
  <c r="AR349" i="10"/>
  <c r="B349" i="10" s="1"/>
  <c r="AD349" i="10"/>
  <c r="U349" i="10"/>
  <c r="O349" i="10"/>
  <c r="L349" i="10"/>
  <c r="A349" i="10"/>
  <c r="AX348" i="10"/>
  <c r="AV348" i="10"/>
  <c r="AR348" i="10"/>
  <c r="B348" i="10" s="1"/>
  <c r="E348" i="10" s="1"/>
  <c r="AD348" i="10"/>
  <c r="U348" i="10"/>
  <c r="O348" i="10"/>
  <c r="L348" i="10"/>
  <c r="A348" i="10"/>
  <c r="AX347" i="10"/>
  <c r="AV347" i="10"/>
  <c r="AR347" i="10"/>
  <c r="B347" i="10" s="1"/>
  <c r="AD347" i="10"/>
  <c r="U347" i="10"/>
  <c r="O347" i="10"/>
  <c r="L347" i="10"/>
  <c r="A347" i="10"/>
  <c r="AX346" i="10"/>
  <c r="AV346" i="10"/>
  <c r="AR346" i="10"/>
  <c r="B346" i="10" s="1"/>
  <c r="AD346" i="10"/>
  <c r="U346" i="10"/>
  <c r="O346" i="10"/>
  <c r="L346" i="10"/>
  <c r="A346" i="10"/>
  <c r="AX345" i="10"/>
  <c r="AV345" i="10"/>
  <c r="AR345" i="10"/>
  <c r="B345" i="10" s="1"/>
  <c r="AD345" i="10"/>
  <c r="U345" i="10"/>
  <c r="O345" i="10"/>
  <c r="L345" i="10"/>
  <c r="A345" i="10"/>
  <c r="AX344" i="10"/>
  <c r="AV344" i="10"/>
  <c r="AR344" i="10"/>
  <c r="B344" i="10" s="1"/>
  <c r="AD344" i="10"/>
  <c r="U344" i="10"/>
  <c r="O344" i="10"/>
  <c r="L344" i="10"/>
  <c r="A344" i="10"/>
  <c r="AX343" i="10"/>
  <c r="AV343" i="10"/>
  <c r="AR343" i="10"/>
  <c r="B343" i="10" s="1"/>
  <c r="AD343" i="10"/>
  <c r="U343" i="10"/>
  <c r="O343" i="10"/>
  <c r="L343" i="10"/>
  <c r="A343" i="10"/>
  <c r="AX342" i="10"/>
  <c r="AV342" i="10"/>
  <c r="AR342" i="10"/>
  <c r="B342" i="10" s="1"/>
  <c r="AD342" i="10"/>
  <c r="U342" i="10"/>
  <c r="O342" i="10"/>
  <c r="L342" i="10"/>
  <c r="A342" i="10"/>
  <c r="AX341" i="10"/>
  <c r="AV341" i="10"/>
  <c r="AR341" i="10"/>
  <c r="B341" i="10" s="1"/>
  <c r="AD341" i="10"/>
  <c r="U341" i="10"/>
  <c r="O341" i="10"/>
  <c r="L341" i="10"/>
  <c r="A341" i="10"/>
  <c r="AX340" i="10"/>
  <c r="AV340" i="10"/>
  <c r="AR340" i="10"/>
  <c r="B340" i="10" s="1"/>
  <c r="AD340" i="10"/>
  <c r="U340" i="10"/>
  <c r="O340" i="10"/>
  <c r="L340" i="10"/>
  <c r="A340" i="10"/>
  <c r="AX339" i="10"/>
  <c r="AV339" i="10"/>
  <c r="AR339" i="10"/>
  <c r="B339" i="10" s="1"/>
  <c r="AD339" i="10"/>
  <c r="U339" i="10"/>
  <c r="O339" i="10"/>
  <c r="L339" i="10"/>
  <c r="A339" i="10"/>
  <c r="AX338" i="10"/>
  <c r="AV338" i="10"/>
  <c r="AR338" i="10"/>
  <c r="B338" i="10" s="1"/>
  <c r="AD338" i="10"/>
  <c r="U338" i="10"/>
  <c r="O338" i="10"/>
  <c r="L338" i="10"/>
  <c r="A338" i="10"/>
  <c r="AX337" i="10"/>
  <c r="AV337" i="10"/>
  <c r="AR337" i="10"/>
  <c r="B337" i="10" s="1"/>
  <c r="AD337" i="10"/>
  <c r="U337" i="10"/>
  <c r="O337" i="10"/>
  <c r="L337" i="10"/>
  <c r="A337" i="10"/>
  <c r="AX336" i="10"/>
  <c r="AV336" i="10"/>
  <c r="AR336" i="10"/>
  <c r="B336" i="10" s="1"/>
  <c r="AD336" i="10"/>
  <c r="U336" i="10"/>
  <c r="O336" i="10"/>
  <c r="L336" i="10"/>
  <c r="A336" i="10"/>
  <c r="AX335" i="10"/>
  <c r="AV335" i="10"/>
  <c r="AR335" i="10"/>
  <c r="B335" i="10" s="1"/>
  <c r="E335" i="10" s="1"/>
  <c r="AD335" i="10"/>
  <c r="U335" i="10"/>
  <c r="O335" i="10"/>
  <c r="L335" i="10"/>
  <c r="A335" i="10"/>
  <c r="AV334" i="10"/>
  <c r="AX334" i="10" s="1"/>
  <c r="AR334" i="10"/>
  <c r="B334" i="10" s="1"/>
  <c r="E334" i="10" s="1"/>
  <c r="AD334" i="10"/>
  <c r="U334" i="10"/>
  <c r="O334" i="10"/>
  <c r="L334" i="10"/>
  <c r="A334" i="10"/>
  <c r="AX333" i="10"/>
  <c r="AV333" i="10"/>
  <c r="AR333" i="10"/>
  <c r="B333" i="10" s="1"/>
  <c r="E333" i="10" s="1"/>
  <c r="AD333" i="10"/>
  <c r="U333" i="10"/>
  <c r="O333" i="10"/>
  <c r="L333" i="10"/>
  <c r="A333" i="10"/>
  <c r="AX332" i="10"/>
  <c r="AV332" i="10"/>
  <c r="AR332" i="10"/>
  <c r="B332" i="10" s="1"/>
  <c r="AD332" i="10"/>
  <c r="U332" i="10"/>
  <c r="O332" i="10"/>
  <c r="L332" i="10"/>
  <c r="A332" i="10"/>
  <c r="AX331" i="10"/>
  <c r="AV331" i="10"/>
  <c r="AR331" i="10"/>
  <c r="B331" i="10" s="1"/>
  <c r="AD331" i="10"/>
  <c r="U331" i="10"/>
  <c r="O331" i="10"/>
  <c r="L331" i="10"/>
  <c r="A331" i="10"/>
  <c r="AX330" i="10"/>
  <c r="AV330" i="10"/>
  <c r="AR330" i="10"/>
  <c r="B330" i="10" s="1"/>
  <c r="AD330" i="10"/>
  <c r="U330" i="10"/>
  <c r="O330" i="10"/>
  <c r="L330" i="10"/>
  <c r="A330" i="10"/>
  <c r="AX329" i="10"/>
  <c r="AV329" i="10"/>
  <c r="AR329" i="10"/>
  <c r="B329" i="10" s="1"/>
  <c r="AD329" i="10"/>
  <c r="U329" i="10"/>
  <c r="O329" i="10"/>
  <c r="L329" i="10"/>
  <c r="A329" i="10"/>
  <c r="AX328" i="10"/>
  <c r="AV328" i="10"/>
  <c r="AR328" i="10"/>
  <c r="B328" i="10" s="1"/>
  <c r="E328" i="10" s="1"/>
  <c r="AD328" i="10"/>
  <c r="U328" i="10"/>
  <c r="O328" i="10"/>
  <c r="L328" i="10"/>
  <c r="A328" i="10"/>
  <c r="AX327" i="10"/>
  <c r="AV327" i="10"/>
  <c r="AR327" i="10"/>
  <c r="B327" i="10" s="1"/>
  <c r="E327" i="10" s="1"/>
  <c r="AD327" i="10"/>
  <c r="U327" i="10"/>
  <c r="O327" i="10"/>
  <c r="L327" i="10"/>
  <c r="A327" i="10"/>
  <c r="AX326" i="10"/>
  <c r="AV326" i="10"/>
  <c r="AR326" i="10"/>
  <c r="B326" i="10" s="1"/>
  <c r="E326" i="10" s="1"/>
  <c r="AD326" i="10"/>
  <c r="U326" i="10"/>
  <c r="O326" i="10"/>
  <c r="L326" i="10"/>
  <c r="A326" i="10"/>
  <c r="AX325" i="10"/>
  <c r="AV325" i="10"/>
  <c r="AR325" i="10"/>
  <c r="B325" i="10" s="1"/>
  <c r="E325" i="10" s="1"/>
  <c r="AD325" i="10"/>
  <c r="U325" i="10"/>
  <c r="O325" i="10"/>
  <c r="L325" i="10"/>
  <c r="A325" i="10"/>
  <c r="AX324" i="10"/>
  <c r="AV324" i="10"/>
  <c r="AR324" i="10"/>
  <c r="B324" i="10" s="1"/>
  <c r="E324" i="10" s="1"/>
  <c r="AD324" i="10"/>
  <c r="U324" i="10"/>
  <c r="O324" i="10"/>
  <c r="L324" i="10"/>
  <c r="A324" i="10"/>
  <c r="AX323" i="10"/>
  <c r="AV323" i="10"/>
  <c r="AR323" i="10"/>
  <c r="B323" i="10" s="1"/>
  <c r="E323" i="10" s="1"/>
  <c r="AD323" i="10"/>
  <c r="U323" i="10"/>
  <c r="O323" i="10"/>
  <c r="L323" i="10"/>
  <c r="A323" i="10"/>
  <c r="AX322" i="10"/>
  <c r="AV322" i="10"/>
  <c r="AR322" i="10"/>
  <c r="B322" i="10" s="1"/>
  <c r="E322" i="10" s="1"/>
  <c r="AD322" i="10"/>
  <c r="U322" i="10"/>
  <c r="O322" i="10"/>
  <c r="L322" i="10"/>
  <c r="A322" i="10"/>
  <c r="AX321" i="10"/>
  <c r="AV321" i="10"/>
  <c r="AR321" i="10"/>
  <c r="B321" i="10" s="1"/>
  <c r="E321" i="10" s="1"/>
  <c r="AD321" i="10"/>
  <c r="U321" i="10"/>
  <c r="O321" i="10"/>
  <c r="L321" i="10"/>
  <c r="A321" i="10"/>
  <c r="AX320" i="10"/>
  <c r="AV320" i="10"/>
  <c r="AR320" i="10"/>
  <c r="B320" i="10" s="1"/>
  <c r="E320" i="10" s="1"/>
  <c r="AD320" i="10"/>
  <c r="U320" i="10"/>
  <c r="O320" i="10"/>
  <c r="L320" i="10"/>
  <c r="A320" i="10"/>
  <c r="AX319" i="10"/>
  <c r="AV319" i="10"/>
  <c r="AR319" i="10"/>
  <c r="B319" i="10" s="1"/>
  <c r="E319" i="10" s="1"/>
  <c r="AD319" i="10"/>
  <c r="U319" i="10"/>
  <c r="O319" i="10"/>
  <c r="L319" i="10"/>
  <c r="A319" i="10"/>
  <c r="AX318" i="10"/>
  <c r="AV318" i="10"/>
  <c r="AR318" i="10"/>
  <c r="B318" i="10" s="1"/>
  <c r="E318" i="10" s="1"/>
  <c r="AD318" i="10"/>
  <c r="U318" i="10"/>
  <c r="O318" i="10"/>
  <c r="L318" i="10"/>
  <c r="A318" i="10"/>
  <c r="AX317" i="10"/>
  <c r="AV317" i="10"/>
  <c r="AR317" i="10"/>
  <c r="B317" i="10" s="1"/>
  <c r="E317" i="10" s="1"/>
  <c r="AD317" i="10"/>
  <c r="U317" i="10"/>
  <c r="O317" i="10"/>
  <c r="L317" i="10"/>
  <c r="A317" i="10"/>
  <c r="AX316" i="10"/>
  <c r="AV316" i="10"/>
  <c r="AR316" i="10"/>
  <c r="B316" i="10" s="1"/>
  <c r="E316" i="10" s="1"/>
  <c r="AD316" i="10"/>
  <c r="U316" i="10"/>
  <c r="O316" i="10"/>
  <c r="L316" i="10"/>
  <c r="A316" i="10"/>
  <c r="AX315" i="10"/>
  <c r="AV315" i="10"/>
  <c r="AR315" i="10"/>
  <c r="B315" i="10" s="1"/>
  <c r="E315" i="10" s="1"/>
  <c r="AD315" i="10"/>
  <c r="U315" i="10"/>
  <c r="O315" i="10"/>
  <c r="L315" i="10"/>
  <c r="A315" i="10"/>
  <c r="AX314" i="10"/>
  <c r="AV314" i="10"/>
  <c r="AR314" i="10"/>
  <c r="B314" i="10" s="1"/>
  <c r="E314" i="10" s="1"/>
  <c r="AD314" i="10"/>
  <c r="U314" i="10"/>
  <c r="O314" i="10"/>
  <c r="L314" i="10"/>
  <c r="A314" i="10"/>
  <c r="AX313" i="10"/>
  <c r="AV313" i="10"/>
  <c r="AR313" i="10"/>
  <c r="B313" i="10" s="1"/>
  <c r="AD313" i="10"/>
  <c r="U313" i="10"/>
  <c r="O313" i="10"/>
  <c r="L313" i="10"/>
  <c r="A313" i="10"/>
  <c r="AX312" i="10"/>
  <c r="AV312" i="10"/>
  <c r="AR312" i="10"/>
  <c r="B312" i="10" s="1"/>
  <c r="E312" i="10" s="1"/>
  <c r="AD312" i="10"/>
  <c r="U312" i="10"/>
  <c r="O312" i="10"/>
  <c r="L312" i="10"/>
  <c r="A312" i="10"/>
  <c r="AV311" i="10"/>
  <c r="AX311" i="10" s="1"/>
  <c r="AR311" i="10"/>
  <c r="B311" i="10" s="1"/>
  <c r="E311" i="10" s="1"/>
  <c r="AD311" i="10"/>
  <c r="U311" i="10"/>
  <c r="O311" i="10"/>
  <c r="L311" i="10"/>
  <c r="A311" i="10"/>
  <c r="AV310" i="10"/>
  <c r="AX310" i="10" s="1"/>
  <c r="AR310" i="10"/>
  <c r="B310" i="10" s="1"/>
  <c r="E310" i="10" s="1"/>
  <c r="AD310" i="10"/>
  <c r="U310" i="10"/>
  <c r="O310" i="10"/>
  <c r="L310" i="10"/>
  <c r="A310" i="10"/>
  <c r="AV309" i="10"/>
  <c r="AX309" i="10" s="1"/>
  <c r="AR309" i="10"/>
  <c r="B309" i="10" s="1"/>
  <c r="E309" i="10" s="1"/>
  <c r="AD309" i="10"/>
  <c r="U309" i="10"/>
  <c r="O309" i="10"/>
  <c r="L309" i="10"/>
  <c r="A309" i="10"/>
  <c r="AX308" i="10"/>
  <c r="AV308" i="10"/>
  <c r="AR308" i="10"/>
  <c r="B308" i="10" s="1"/>
  <c r="E308" i="10" s="1"/>
  <c r="AD308" i="10"/>
  <c r="U308" i="10"/>
  <c r="O308" i="10"/>
  <c r="L308" i="10"/>
  <c r="A308" i="10"/>
  <c r="AV307" i="10"/>
  <c r="AX307" i="10" s="1"/>
  <c r="AR307" i="10"/>
  <c r="B307" i="10" s="1"/>
  <c r="E307" i="10" s="1"/>
  <c r="AD307" i="10"/>
  <c r="U307" i="10"/>
  <c r="O307" i="10"/>
  <c r="L307" i="10"/>
  <c r="A307" i="10"/>
  <c r="AV306" i="10"/>
  <c r="AX306" i="10" s="1"/>
  <c r="AR306" i="10"/>
  <c r="B306" i="10" s="1"/>
  <c r="E306" i="10" s="1"/>
  <c r="AD306" i="10"/>
  <c r="U306" i="10"/>
  <c r="O306" i="10"/>
  <c r="L306" i="10"/>
  <c r="A306" i="10"/>
  <c r="AX305" i="10"/>
  <c r="AV305" i="10"/>
  <c r="AR305" i="10"/>
  <c r="B305" i="10" s="1"/>
  <c r="E305" i="10" s="1"/>
  <c r="AD305" i="10"/>
  <c r="U305" i="10"/>
  <c r="O305" i="10"/>
  <c r="L305" i="10"/>
  <c r="A305" i="10"/>
  <c r="AV304" i="10"/>
  <c r="AX304" i="10" s="1"/>
  <c r="AR304" i="10"/>
  <c r="B304" i="10" s="1"/>
  <c r="E304" i="10" s="1"/>
  <c r="AD304" i="10"/>
  <c r="U304" i="10"/>
  <c r="O304" i="10"/>
  <c r="L304" i="10"/>
  <c r="A304" i="10"/>
  <c r="AX303" i="10"/>
  <c r="AV303" i="10"/>
  <c r="AR303" i="10"/>
  <c r="B303" i="10" s="1"/>
  <c r="E303" i="10" s="1"/>
  <c r="AD303" i="10"/>
  <c r="U303" i="10"/>
  <c r="O303" i="10"/>
  <c r="L303" i="10"/>
  <c r="A303" i="10"/>
  <c r="AX302" i="10"/>
  <c r="AV302" i="10"/>
  <c r="AR302" i="10"/>
  <c r="B302" i="10" s="1"/>
  <c r="E302" i="10" s="1"/>
  <c r="AD302" i="10"/>
  <c r="U302" i="10"/>
  <c r="O302" i="10"/>
  <c r="L302" i="10"/>
  <c r="A302" i="10"/>
  <c r="AX301" i="10"/>
  <c r="AV301" i="10"/>
  <c r="AR301" i="10"/>
  <c r="B301" i="10" s="1"/>
  <c r="E301" i="10" s="1"/>
  <c r="AD301" i="10"/>
  <c r="U301" i="10"/>
  <c r="O301" i="10"/>
  <c r="L301" i="10"/>
  <c r="A301" i="10"/>
  <c r="AX300" i="10"/>
  <c r="AV300" i="10"/>
  <c r="AR300" i="10"/>
  <c r="B300" i="10" s="1"/>
  <c r="E300" i="10" s="1"/>
  <c r="AD300" i="10"/>
  <c r="U300" i="10"/>
  <c r="O300" i="10"/>
  <c r="L300" i="10"/>
  <c r="A300" i="10"/>
  <c r="AV299" i="10"/>
  <c r="AX299" i="10" s="1"/>
  <c r="AR299" i="10"/>
  <c r="B299" i="10" s="1"/>
  <c r="E299" i="10" s="1"/>
  <c r="AD299" i="10"/>
  <c r="U299" i="10"/>
  <c r="O299" i="10"/>
  <c r="L299" i="10"/>
  <c r="A299" i="10"/>
  <c r="AV298" i="10"/>
  <c r="AX298" i="10" s="1"/>
  <c r="AR298" i="10"/>
  <c r="B298" i="10" s="1"/>
  <c r="E298" i="10" s="1"/>
  <c r="AD298" i="10"/>
  <c r="U298" i="10"/>
  <c r="O298" i="10"/>
  <c r="L298" i="10"/>
  <c r="A298" i="10"/>
  <c r="AX297" i="10"/>
  <c r="AV297" i="10"/>
  <c r="AR297" i="10"/>
  <c r="B297" i="10" s="1"/>
  <c r="AD297" i="10"/>
  <c r="U297" i="10"/>
  <c r="O297" i="10"/>
  <c r="L297" i="10"/>
  <c r="A297" i="10"/>
  <c r="AX296" i="10"/>
  <c r="AV296" i="10"/>
  <c r="AR296" i="10"/>
  <c r="B296" i="10" s="1"/>
  <c r="AD296" i="10"/>
  <c r="U296" i="10"/>
  <c r="O296" i="10"/>
  <c r="L296" i="10"/>
  <c r="A296" i="10"/>
  <c r="AX295" i="10"/>
  <c r="AV295" i="10"/>
  <c r="AR295" i="10"/>
  <c r="B295" i="10" s="1"/>
  <c r="AD295" i="10"/>
  <c r="U295" i="10"/>
  <c r="O295" i="10"/>
  <c r="L295" i="10"/>
  <c r="A295" i="10"/>
  <c r="AX294" i="10"/>
  <c r="AV294" i="10"/>
  <c r="AR294" i="10"/>
  <c r="B294" i="10" s="1"/>
  <c r="AD294" i="10"/>
  <c r="U294" i="10"/>
  <c r="O294" i="10"/>
  <c r="L294" i="10"/>
  <c r="A294" i="10"/>
  <c r="AX293" i="10"/>
  <c r="AV293" i="10"/>
  <c r="AR293" i="10"/>
  <c r="B293" i="10" s="1"/>
  <c r="AD293" i="10"/>
  <c r="U293" i="10"/>
  <c r="O293" i="10"/>
  <c r="L293" i="10"/>
  <c r="A293" i="10"/>
  <c r="AX292" i="10"/>
  <c r="AV292" i="10"/>
  <c r="AR292" i="10"/>
  <c r="B292" i="10" s="1"/>
  <c r="AD292" i="10"/>
  <c r="U292" i="10"/>
  <c r="O292" i="10"/>
  <c r="L292" i="10"/>
  <c r="A292" i="10"/>
  <c r="AX291" i="10"/>
  <c r="AV291" i="10"/>
  <c r="AR291" i="10"/>
  <c r="B291" i="10" s="1"/>
  <c r="AD291" i="10"/>
  <c r="U291" i="10"/>
  <c r="O291" i="10"/>
  <c r="L291" i="10"/>
  <c r="A291" i="10"/>
  <c r="AX290" i="10"/>
  <c r="AV290" i="10"/>
  <c r="AR290" i="10"/>
  <c r="B290" i="10" s="1"/>
  <c r="AD290" i="10"/>
  <c r="U290" i="10"/>
  <c r="O290" i="10"/>
  <c r="L290" i="10"/>
  <c r="A290" i="10"/>
  <c r="AX289" i="10"/>
  <c r="AV289" i="10"/>
  <c r="AR289" i="10"/>
  <c r="B289" i="10" s="1"/>
  <c r="AD289" i="10"/>
  <c r="U289" i="10"/>
  <c r="O289" i="10"/>
  <c r="L289" i="10"/>
  <c r="A289" i="10"/>
  <c r="AX288" i="10"/>
  <c r="AV288" i="10"/>
  <c r="AR288" i="10"/>
  <c r="B288" i="10" s="1"/>
  <c r="AD288" i="10"/>
  <c r="U288" i="10"/>
  <c r="O288" i="10"/>
  <c r="L288" i="10"/>
  <c r="A288" i="10"/>
  <c r="AX287" i="10"/>
  <c r="AV287" i="10"/>
  <c r="AR287" i="10"/>
  <c r="B287" i="10" s="1"/>
  <c r="AD287" i="10"/>
  <c r="U287" i="10"/>
  <c r="O287" i="10"/>
  <c r="L287" i="10"/>
  <c r="A287" i="10"/>
  <c r="AX286" i="10"/>
  <c r="AV286" i="10"/>
  <c r="AR286" i="10"/>
  <c r="B286" i="10" s="1"/>
  <c r="AD286" i="10"/>
  <c r="U286" i="10"/>
  <c r="O286" i="10"/>
  <c r="L286" i="10"/>
  <c r="A286" i="10"/>
  <c r="AV285" i="10"/>
  <c r="AX285" i="10" s="1"/>
  <c r="AR285" i="10"/>
  <c r="B285" i="10" s="1"/>
  <c r="E285" i="10" s="1"/>
  <c r="AD285" i="10"/>
  <c r="U285" i="10"/>
  <c r="O285" i="10"/>
  <c r="L285" i="10"/>
  <c r="A285" i="10"/>
  <c r="AV284" i="10"/>
  <c r="AX284" i="10" s="1"/>
  <c r="AR284" i="10"/>
  <c r="B284" i="10" s="1"/>
  <c r="E284" i="10" s="1"/>
  <c r="AD284" i="10"/>
  <c r="U284" i="10"/>
  <c r="O284" i="10"/>
  <c r="L284" i="10"/>
  <c r="A284" i="10"/>
  <c r="AV283" i="10"/>
  <c r="AX283" i="10" s="1"/>
  <c r="AR283" i="10"/>
  <c r="B283" i="10" s="1"/>
  <c r="E283" i="10" s="1"/>
  <c r="AD283" i="10"/>
  <c r="U283" i="10"/>
  <c r="O283" i="10"/>
  <c r="L283" i="10"/>
  <c r="A283" i="10"/>
  <c r="AX282" i="10"/>
  <c r="AV282" i="10"/>
  <c r="AR282" i="10"/>
  <c r="B282" i="10" s="1"/>
  <c r="AD282" i="10"/>
  <c r="U282" i="10"/>
  <c r="O282" i="10"/>
  <c r="L282" i="10"/>
  <c r="A282" i="10"/>
  <c r="AX281" i="10"/>
  <c r="AV281" i="10"/>
  <c r="AR281" i="10"/>
  <c r="B281" i="10" s="1"/>
  <c r="AD281" i="10"/>
  <c r="U281" i="10"/>
  <c r="O281" i="10"/>
  <c r="L281" i="10"/>
  <c r="A281" i="10"/>
  <c r="AX280" i="10"/>
  <c r="AV280" i="10"/>
  <c r="AR280" i="10"/>
  <c r="B280" i="10" s="1"/>
  <c r="AD280" i="10"/>
  <c r="U280" i="10"/>
  <c r="O280" i="10"/>
  <c r="L280" i="10"/>
  <c r="A280" i="10"/>
  <c r="AX279" i="10"/>
  <c r="AV279" i="10"/>
  <c r="AR279" i="10"/>
  <c r="B279" i="10" s="1"/>
  <c r="AD279" i="10"/>
  <c r="U279" i="10"/>
  <c r="O279" i="10"/>
  <c r="L279" i="10"/>
  <c r="A279" i="10"/>
  <c r="AX278" i="10"/>
  <c r="AV278" i="10"/>
  <c r="AR278" i="10"/>
  <c r="B278" i="10" s="1"/>
  <c r="AD278" i="10"/>
  <c r="U278" i="10"/>
  <c r="O278" i="10"/>
  <c r="L278" i="10"/>
  <c r="A278" i="10"/>
  <c r="AX277" i="10"/>
  <c r="AV277" i="10"/>
  <c r="AR277" i="10"/>
  <c r="B277" i="10" s="1"/>
  <c r="AD277" i="10"/>
  <c r="U277" i="10"/>
  <c r="O277" i="10"/>
  <c r="L277" i="10"/>
  <c r="A277" i="10"/>
  <c r="AX276" i="10"/>
  <c r="AV276" i="10"/>
  <c r="AR276" i="10"/>
  <c r="B276" i="10" s="1"/>
  <c r="AD276" i="10"/>
  <c r="U276" i="10"/>
  <c r="O276" i="10"/>
  <c r="L276" i="10"/>
  <c r="A276" i="10"/>
  <c r="AX275" i="10"/>
  <c r="AV275" i="10"/>
  <c r="AR275" i="10"/>
  <c r="B275" i="10" s="1"/>
  <c r="AD275" i="10"/>
  <c r="U275" i="10"/>
  <c r="O275" i="10"/>
  <c r="L275" i="10"/>
  <c r="A275" i="10"/>
  <c r="AX274" i="10"/>
  <c r="AV274" i="10"/>
  <c r="AR274" i="10"/>
  <c r="B274" i="10" s="1"/>
  <c r="AD274" i="10"/>
  <c r="U274" i="10"/>
  <c r="O274" i="10"/>
  <c r="L274" i="10"/>
  <c r="A274" i="10"/>
  <c r="AX273" i="10"/>
  <c r="AV273" i="10"/>
  <c r="AR273" i="10"/>
  <c r="B273" i="10" s="1"/>
  <c r="AD273" i="10"/>
  <c r="U273" i="10"/>
  <c r="O273" i="10"/>
  <c r="L273" i="10"/>
  <c r="A273" i="10"/>
  <c r="AX272" i="10"/>
  <c r="AV272" i="10"/>
  <c r="AR272" i="10"/>
  <c r="B272" i="10" s="1"/>
  <c r="E272" i="10" s="1"/>
  <c r="AD272" i="10"/>
  <c r="U272" i="10"/>
  <c r="O272" i="10"/>
  <c r="L272" i="10"/>
  <c r="A272" i="10"/>
  <c r="AX271" i="10"/>
  <c r="AV271" i="10"/>
  <c r="AR271" i="10"/>
  <c r="B271" i="10" s="1"/>
  <c r="E271" i="10" s="1"/>
  <c r="AD271" i="10"/>
  <c r="U271" i="10"/>
  <c r="O271" i="10"/>
  <c r="L271" i="10"/>
  <c r="A271" i="10"/>
  <c r="AX270" i="10"/>
  <c r="AV270" i="10"/>
  <c r="AR270" i="10"/>
  <c r="B270" i="10" s="1"/>
  <c r="AD270" i="10"/>
  <c r="U270" i="10"/>
  <c r="O270" i="10"/>
  <c r="L270" i="10"/>
  <c r="A270" i="10"/>
  <c r="AX269" i="10"/>
  <c r="AV269" i="10"/>
  <c r="AR269" i="10"/>
  <c r="B269" i="10" s="1"/>
  <c r="AD269" i="10"/>
  <c r="U269" i="10"/>
  <c r="O269" i="10"/>
  <c r="L269" i="10"/>
  <c r="A269" i="10"/>
  <c r="AX268" i="10"/>
  <c r="AV268" i="10"/>
  <c r="AR268" i="10"/>
  <c r="B268" i="10" s="1"/>
  <c r="AD268" i="10"/>
  <c r="U268" i="10"/>
  <c r="O268" i="10"/>
  <c r="L268" i="10"/>
  <c r="A268" i="10"/>
  <c r="AX267" i="10"/>
  <c r="AV267" i="10"/>
  <c r="AR267" i="10"/>
  <c r="B267" i="10" s="1"/>
  <c r="AD267" i="10"/>
  <c r="U267" i="10"/>
  <c r="O267" i="10"/>
  <c r="L267" i="10"/>
  <c r="A267" i="10"/>
  <c r="AX266" i="10"/>
  <c r="AV266" i="10"/>
  <c r="AR266" i="10"/>
  <c r="B266" i="10" s="1"/>
  <c r="AD266" i="10"/>
  <c r="U266" i="10"/>
  <c r="O266" i="10"/>
  <c r="L266" i="10"/>
  <c r="A266" i="10"/>
  <c r="AX265" i="10"/>
  <c r="AV265" i="10"/>
  <c r="AR265" i="10"/>
  <c r="B265" i="10" s="1"/>
  <c r="AD265" i="10"/>
  <c r="U265" i="10"/>
  <c r="O265" i="10"/>
  <c r="L265" i="10"/>
  <c r="A265" i="10"/>
  <c r="AX264" i="10"/>
  <c r="AV264" i="10"/>
  <c r="AR264" i="10"/>
  <c r="B264" i="10" s="1"/>
  <c r="AD264" i="10"/>
  <c r="U264" i="10"/>
  <c r="O264" i="10"/>
  <c r="L264" i="10"/>
  <c r="A264" i="10"/>
  <c r="AX263" i="10"/>
  <c r="AV263" i="10"/>
  <c r="AR263" i="10"/>
  <c r="B263" i="10" s="1"/>
  <c r="E263" i="10" s="1"/>
  <c r="AD263" i="10"/>
  <c r="U263" i="10"/>
  <c r="O263" i="10"/>
  <c r="L263" i="10"/>
  <c r="A263" i="10"/>
  <c r="AX262" i="10"/>
  <c r="AV262" i="10"/>
  <c r="AR262" i="10"/>
  <c r="B262" i="10" s="1"/>
  <c r="AD262" i="10"/>
  <c r="U262" i="10"/>
  <c r="O262" i="10"/>
  <c r="L262" i="10"/>
  <c r="A262" i="10"/>
  <c r="AX261" i="10"/>
  <c r="AV261" i="10"/>
  <c r="AR261" i="10"/>
  <c r="B261" i="10" s="1"/>
  <c r="AD261" i="10"/>
  <c r="U261" i="10"/>
  <c r="O261" i="10"/>
  <c r="L261" i="10"/>
  <c r="A261" i="10"/>
  <c r="AX260" i="10"/>
  <c r="AV260" i="10"/>
  <c r="AR260" i="10"/>
  <c r="B260" i="10" s="1"/>
  <c r="AD260" i="10"/>
  <c r="U260" i="10"/>
  <c r="O260" i="10"/>
  <c r="L260" i="10"/>
  <c r="A260" i="10"/>
  <c r="AX259" i="10"/>
  <c r="AV259" i="10"/>
  <c r="AR259" i="10"/>
  <c r="B259" i="10" s="1"/>
  <c r="AD259" i="10"/>
  <c r="U259" i="10"/>
  <c r="O259" i="10"/>
  <c r="L259" i="10"/>
  <c r="A259" i="10"/>
  <c r="AX258" i="10"/>
  <c r="AV258" i="10"/>
  <c r="AR258" i="10"/>
  <c r="B258" i="10" s="1"/>
  <c r="AD258" i="10"/>
  <c r="U258" i="10"/>
  <c r="O258" i="10"/>
  <c r="L258" i="10"/>
  <c r="A258" i="10"/>
  <c r="AX257" i="10"/>
  <c r="AV257" i="10"/>
  <c r="AR257" i="10"/>
  <c r="B257" i="10" s="1"/>
  <c r="AD257" i="10"/>
  <c r="U257" i="10"/>
  <c r="O257" i="10"/>
  <c r="L257" i="10"/>
  <c r="A257" i="10"/>
  <c r="AX256" i="10"/>
  <c r="AV256" i="10"/>
  <c r="AR256" i="10"/>
  <c r="B256" i="10" s="1"/>
  <c r="AD256" i="10"/>
  <c r="U256" i="10"/>
  <c r="O256" i="10"/>
  <c r="L256" i="10"/>
  <c r="A256" i="10"/>
  <c r="AV255" i="10"/>
  <c r="AX255" i="10" s="1"/>
  <c r="AR255" i="10"/>
  <c r="B255" i="10" s="1"/>
  <c r="E255" i="10" s="1"/>
  <c r="AD255" i="10"/>
  <c r="U255" i="10"/>
  <c r="O255" i="10"/>
  <c r="L255" i="10"/>
  <c r="A255" i="10"/>
  <c r="AV254" i="10"/>
  <c r="AX254" i="10" s="1"/>
  <c r="AR254" i="10"/>
  <c r="B254" i="10" s="1"/>
  <c r="E254" i="10" s="1"/>
  <c r="AD254" i="10"/>
  <c r="U254" i="10"/>
  <c r="O254" i="10"/>
  <c r="L254" i="10"/>
  <c r="A254" i="10"/>
  <c r="AX253" i="10"/>
  <c r="AV253" i="10"/>
  <c r="AR253" i="10"/>
  <c r="B253" i="10" s="1"/>
  <c r="E253" i="10" s="1"/>
  <c r="AD253" i="10"/>
  <c r="U253" i="10"/>
  <c r="O253" i="10"/>
  <c r="L253" i="10"/>
  <c r="A253" i="10"/>
  <c r="AV252" i="10"/>
  <c r="AX252" i="10" s="1"/>
  <c r="AR252" i="10"/>
  <c r="B252" i="10" s="1"/>
  <c r="E252" i="10" s="1"/>
  <c r="AD252" i="10"/>
  <c r="U252" i="10"/>
  <c r="O252" i="10"/>
  <c r="L252" i="10"/>
  <c r="A252" i="10"/>
  <c r="AX251" i="10"/>
  <c r="AV251" i="10"/>
  <c r="AR251" i="10"/>
  <c r="B251" i="10" s="1"/>
  <c r="E251" i="10" s="1"/>
  <c r="AD251" i="10"/>
  <c r="U251" i="10"/>
  <c r="O251" i="10"/>
  <c r="L251" i="10"/>
  <c r="A251" i="10"/>
  <c r="AX250" i="10"/>
  <c r="AV250" i="10"/>
  <c r="AR250" i="10"/>
  <c r="B250" i="10" s="1"/>
  <c r="AD250" i="10"/>
  <c r="U250" i="10"/>
  <c r="O250" i="10"/>
  <c r="L250" i="10"/>
  <c r="A250" i="10"/>
  <c r="AV249" i="10"/>
  <c r="AX249" i="10" s="1"/>
  <c r="AR249" i="10"/>
  <c r="B249" i="10" s="1"/>
  <c r="E249" i="10" s="1"/>
  <c r="AD249" i="10"/>
  <c r="U249" i="10"/>
  <c r="O249" i="10"/>
  <c r="L249" i="10"/>
  <c r="A249" i="10"/>
  <c r="AV248" i="10"/>
  <c r="AX248" i="10" s="1"/>
  <c r="AR248" i="10"/>
  <c r="B248" i="10" s="1"/>
  <c r="E248" i="10" s="1"/>
  <c r="AD248" i="10"/>
  <c r="U248" i="10"/>
  <c r="O248" i="10"/>
  <c r="L248" i="10"/>
  <c r="A248" i="10"/>
  <c r="AX247" i="10"/>
  <c r="AV247" i="10"/>
  <c r="AR247" i="10"/>
  <c r="B247" i="10" s="1"/>
  <c r="E247" i="10" s="1"/>
  <c r="AD247" i="10"/>
  <c r="U247" i="10"/>
  <c r="O247" i="10"/>
  <c r="L247" i="10"/>
  <c r="A247" i="10"/>
  <c r="AX246" i="10"/>
  <c r="AV246" i="10"/>
  <c r="AR246" i="10"/>
  <c r="B246" i="10" s="1"/>
  <c r="AD246" i="10"/>
  <c r="U246" i="10"/>
  <c r="O246" i="10"/>
  <c r="L246" i="10"/>
  <c r="A246" i="10"/>
  <c r="AX245" i="10"/>
  <c r="AV245" i="10"/>
  <c r="AR245" i="10"/>
  <c r="B245" i="10" s="1"/>
  <c r="AD245" i="10"/>
  <c r="U245" i="10"/>
  <c r="O245" i="10"/>
  <c r="L245" i="10"/>
  <c r="A245" i="10"/>
  <c r="AX244" i="10"/>
  <c r="AV244" i="10"/>
  <c r="AR244" i="10"/>
  <c r="B244" i="10" s="1"/>
  <c r="AD244" i="10"/>
  <c r="U244" i="10"/>
  <c r="O244" i="10"/>
  <c r="L244" i="10"/>
  <c r="A244" i="10"/>
  <c r="AX243" i="10"/>
  <c r="AV243" i="10"/>
  <c r="AR243" i="10"/>
  <c r="B243" i="10" s="1"/>
  <c r="AD243" i="10"/>
  <c r="U243" i="10"/>
  <c r="O243" i="10"/>
  <c r="L243" i="10"/>
  <c r="A243" i="10"/>
  <c r="AX242" i="10"/>
  <c r="AV242" i="10"/>
  <c r="AR242" i="10"/>
  <c r="B242" i="10" s="1"/>
  <c r="AD242" i="10"/>
  <c r="U242" i="10"/>
  <c r="O242" i="10"/>
  <c r="L242" i="10"/>
  <c r="A242" i="10"/>
  <c r="AX241" i="10"/>
  <c r="AV241" i="10"/>
  <c r="AR241" i="10"/>
  <c r="B241" i="10" s="1"/>
  <c r="AD241" i="10"/>
  <c r="U241" i="10"/>
  <c r="O241" i="10"/>
  <c r="L241" i="10"/>
  <c r="A241" i="10"/>
  <c r="AX240" i="10"/>
  <c r="AV240" i="10"/>
  <c r="AR240" i="10"/>
  <c r="B240" i="10" s="1"/>
  <c r="AD240" i="10"/>
  <c r="U240" i="10"/>
  <c r="O240" i="10"/>
  <c r="L240" i="10"/>
  <c r="A240" i="10"/>
  <c r="AX239" i="10"/>
  <c r="AV239" i="10"/>
  <c r="AR239" i="10"/>
  <c r="B239" i="10" s="1"/>
  <c r="AD239" i="10"/>
  <c r="O239" i="10"/>
  <c r="L239" i="10"/>
  <c r="A239" i="10"/>
  <c r="AX238" i="10"/>
  <c r="AV238" i="10"/>
  <c r="AR238" i="10"/>
  <c r="B238" i="10" s="1"/>
  <c r="AD238" i="10"/>
  <c r="U238" i="10"/>
  <c r="O238" i="10"/>
  <c r="L238" i="10"/>
  <c r="A238" i="10"/>
  <c r="AX237" i="10"/>
  <c r="AV237" i="10"/>
  <c r="AR237" i="10"/>
  <c r="B237" i="10" s="1"/>
  <c r="AD237" i="10"/>
  <c r="U237" i="10"/>
  <c r="O237" i="10"/>
  <c r="L237" i="10"/>
  <c r="A237" i="10"/>
  <c r="AX236" i="10"/>
  <c r="AV236" i="10"/>
  <c r="AR236" i="10"/>
  <c r="B236" i="10" s="1"/>
  <c r="E236" i="10" s="1"/>
  <c r="AD236" i="10"/>
  <c r="U236" i="10"/>
  <c r="O236" i="10"/>
  <c r="L236" i="10"/>
  <c r="A236" i="10"/>
  <c r="AV235" i="10"/>
  <c r="AX235" i="10" s="1"/>
  <c r="AR235" i="10"/>
  <c r="B235" i="10" s="1"/>
  <c r="E235" i="10" s="1"/>
  <c r="AD235" i="10"/>
  <c r="U235" i="10"/>
  <c r="O235" i="10"/>
  <c r="L235" i="10"/>
  <c r="A235" i="10"/>
  <c r="AX234" i="10"/>
  <c r="AV234" i="10"/>
  <c r="AR234" i="10"/>
  <c r="B234" i="10" s="1"/>
  <c r="AD234" i="10"/>
  <c r="U234" i="10"/>
  <c r="O234" i="10"/>
  <c r="L234" i="10"/>
  <c r="A234" i="10"/>
  <c r="AX233" i="10"/>
  <c r="AV233" i="10"/>
  <c r="AR233" i="10"/>
  <c r="B233" i="10" s="1"/>
  <c r="E233" i="10" s="1"/>
  <c r="AD233" i="10"/>
  <c r="U233" i="10"/>
  <c r="O233" i="10"/>
  <c r="L233" i="10"/>
  <c r="A233" i="10"/>
  <c r="AX232" i="10"/>
  <c r="AV232" i="10"/>
  <c r="AR232" i="10"/>
  <c r="B232" i="10" s="1"/>
  <c r="AD232" i="10"/>
  <c r="U232" i="10"/>
  <c r="O232" i="10"/>
  <c r="L232" i="10"/>
  <c r="A232" i="10"/>
  <c r="AX231" i="10"/>
  <c r="AV231" i="10"/>
  <c r="AR231" i="10"/>
  <c r="B231" i="10" s="1"/>
  <c r="AD231" i="10"/>
  <c r="U231" i="10"/>
  <c r="O231" i="10"/>
  <c r="L231" i="10"/>
  <c r="A231" i="10"/>
  <c r="AX230" i="10"/>
  <c r="AV230" i="10"/>
  <c r="AR230" i="10"/>
  <c r="B230" i="10" s="1"/>
  <c r="AD230" i="10"/>
  <c r="U230" i="10"/>
  <c r="O230" i="10"/>
  <c r="L230" i="10"/>
  <c r="A230" i="10"/>
  <c r="AX229" i="10"/>
  <c r="AV229" i="10"/>
  <c r="AR229" i="10"/>
  <c r="B229" i="10" s="1"/>
  <c r="AD229" i="10"/>
  <c r="U229" i="10"/>
  <c r="O229" i="10"/>
  <c r="L229" i="10"/>
  <c r="A229" i="10"/>
  <c r="AX228" i="10"/>
  <c r="AV228" i="10"/>
  <c r="AR228" i="10"/>
  <c r="B228" i="10" s="1"/>
  <c r="AD228" i="10"/>
  <c r="U228" i="10"/>
  <c r="O228" i="10"/>
  <c r="L228" i="10"/>
  <c r="A228" i="10"/>
  <c r="AX227" i="10"/>
  <c r="AV227" i="10"/>
  <c r="AR227" i="10"/>
  <c r="B227" i="10" s="1"/>
  <c r="AD227" i="10"/>
  <c r="U227" i="10"/>
  <c r="O227" i="10"/>
  <c r="L227" i="10"/>
  <c r="A227" i="10"/>
  <c r="AX226" i="10"/>
  <c r="AV226" i="10"/>
  <c r="AR226" i="10"/>
  <c r="B226" i="10" s="1"/>
  <c r="AD226" i="10"/>
  <c r="U226" i="10"/>
  <c r="O226" i="10"/>
  <c r="L226" i="10"/>
  <c r="A226" i="10"/>
  <c r="AX225" i="10"/>
  <c r="AV225" i="10"/>
  <c r="AR225" i="10"/>
  <c r="B225" i="10" s="1"/>
  <c r="AD225" i="10"/>
  <c r="U225" i="10"/>
  <c r="O225" i="10"/>
  <c r="L225" i="10"/>
  <c r="A225" i="10"/>
  <c r="AX224" i="10"/>
  <c r="AV224" i="10"/>
  <c r="AR224" i="10"/>
  <c r="B224" i="10" s="1"/>
  <c r="AD224" i="10"/>
  <c r="U224" i="10"/>
  <c r="O224" i="10"/>
  <c r="L224" i="10"/>
  <c r="A224" i="10"/>
  <c r="AX223" i="10"/>
  <c r="AV223" i="10"/>
  <c r="AR223" i="10"/>
  <c r="B223" i="10" s="1"/>
  <c r="AD223" i="10"/>
  <c r="U223" i="10"/>
  <c r="O223" i="10"/>
  <c r="L223" i="10"/>
  <c r="A223" i="10"/>
  <c r="AX222" i="10"/>
  <c r="AV222" i="10"/>
  <c r="AR222" i="10"/>
  <c r="B222" i="10" s="1"/>
  <c r="E222" i="10" s="1"/>
  <c r="AD222" i="10"/>
  <c r="U222" i="10"/>
  <c r="O222" i="10"/>
  <c r="L222" i="10"/>
  <c r="A222" i="10"/>
  <c r="AX221" i="10"/>
  <c r="AV221" i="10"/>
  <c r="AR221" i="10"/>
  <c r="B221" i="10" s="1"/>
  <c r="AD221" i="10"/>
  <c r="U221" i="10"/>
  <c r="O221" i="10"/>
  <c r="L221" i="10"/>
  <c r="D221" i="10"/>
  <c r="A221" i="10"/>
  <c r="AX220" i="10"/>
  <c r="AV220" i="10"/>
  <c r="AR220" i="10"/>
  <c r="B220" i="10" s="1"/>
  <c r="AD220" i="10"/>
  <c r="U220" i="10"/>
  <c r="O220" i="10"/>
  <c r="L220" i="10"/>
  <c r="D220" i="10"/>
  <c r="A220" i="10"/>
  <c r="AX219" i="10"/>
  <c r="AV219" i="10"/>
  <c r="AR219" i="10"/>
  <c r="B219" i="10" s="1"/>
  <c r="AD219" i="10"/>
  <c r="U219" i="10"/>
  <c r="O219" i="10"/>
  <c r="L219" i="10"/>
  <c r="A219" i="10"/>
  <c r="AX218" i="10"/>
  <c r="AV218" i="10"/>
  <c r="AR218" i="10"/>
  <c r="B218" i="10" s="1"/>
  <c r="AD218" i="10"/>
  <c r="U218" i="10"/>
  <c r="O218" i="10"/>
  <c r="L218" i="10"/>
  <c r="A218" i="10"/>
  <c r="AX217" i="10"/>
  <c r="AV217" i="10"/>
  <c r="AR217" i="10"/>
  <c r="B217" i="10" s="1"/>
  <c r="E217" i="10" s="1"/>
  <c r="AD217" i="10"/>
  <c r="U217" i="10"/>
  <c r="O217" i="10"/>
  <c r="L217" i="10"/>
  <c r="A217" i="10"/>
  <c r="AX216" i="10"/>
  <c r="AV216" i="10"/>
  <c r="AR216" i="10"/>
  <c r="B216" i="10" s="1"/>
  <c r="E216" i="10" s="1"/>
  <c r="AD216" i="10"/>
  <c r="U216" i="10"/>
  <c r="O216" i="10"/>
  <c r="L216" i="10"/>
  <c r="A216" i="10"/>
  <c r="AX215" i="10"/>
  <c r="AV215" i="10"/>
  <c r="AR215" i="10"/>
  <c r="B215" i="10" s="1"/>
  <c r="E215" i="10" s="1"/>
  <c r="AD215" i="10"/>
  <c r="U215" i="10"/>
  <c r="O215" i="10"/>
  <c r="L215" i="10"/>
  <c r="A215" i="10"/>
  <c r="AV214" i="10"/>
  <c r="AX214" i="10" s="1"/>
  <c r="AR214" i="10"/>
  <c r="B214" i="10" s="1"/>
  <c r="E214" i="10" s="1"/>
  <c r="AD214" i="10"/>
  <c r="U214" i="10"/>
  <c r="O214" i="10"/>
  <c r="L214" i="10"/>
  <c r="A214" i="10"/>
  <c r="AV213" i="10"/>
  <c r="AX213" i="10" s="1"/>
  <c r="AR213" i="10"/>
  <c r="B213" i="10" s="1"/>
  <c r="E213" i="10" s="1"/>
  <c r="AD213" i="10"/>
  <c r="U213" i="10"/>
  <c r="O213" i="10"/>
  <c r="L213" i="10"/>
  <c r="A213" i="10"/>
  <c r="AV212" i="10"/>
  <c r="AX212" i="10" s="1"/>
  <c r="AR212" i="10"/>
  <c r="B212" i="10" s="1"/>
  <c r="E212" i="10" s="1"/>
  <c r="AD212" i="10"/>
  <c r="U212" i="10"/>
  <c r="O212" i="10"/>
  <c r="L212" i="10"/>
  <c r="A212" i="10"/>
  <c r="AX211" i="10"/>
  <c r="AV211" i="10"/>
  <c r="AR211" i="10"/>
  <c r="B211" i="10" s="1"/>
  <c r="AD211" i="10"/>
  <c r="U211" i="10"/>
  <c r="O211" i="10"/>
  <c r="L211" i="10"/>
  <c r="A211" i="10"/>
  <c r="AX210" i="10"/>
  <c r="AV210" i="10"/>
  <c r="AR210" i="10"/>
  <c r="B210" i="10" s="1"/>
  <c r="AD210" i="10"/>
  <c r="U210" i="10"/>
  <c r="O210" i="10"/>
  <c r="L210" i="10"/>
  <c r="A210" i="10"/>
  <c r="AX209" i="10"/>
  <c r="AV209" i="10"/>
  <c r="AR209" i="10"/>
  <c r="B209" i="10" s="1"/>
  <c r="AD209" i="10"/>
  <c r="U209" i="10"/>
  <c r="O209" i="10"/>
  <c r="L209" i="10"/>
  <c r="A209" i="10"/>
  <c r="AX208" i="10"/>
  <c r="AV208" i="10"/>
  <c r="AR208" i="10"/>
  <c r="B208" i="10" s="1"/>
  <c r="E208" i="10" s="1"/>
  <c r="AD208" i="10"/>
  <c r="U208" i="10"/>
  <c r="O208" i="10"/>
  <c r="L208" i="10"/>
  <c r="A208" i="10"/>
  <c r="AX207" i="10"/>
  <c r="AV207" i="10"/>
  <c r="AR207" i="10"/>
  <c r="B207" i="10" s="1"/>
  <c r="E207" i="10" s="1"/>
  <c r="AD207" i="10"/>
  <c r="U207" i="10"/>
  <c r="O207" i="10"/>
  <c r="L207" i="10"/>
  <c r="A207" i="10"/>
  <c r="AX206" i="10"/>
  <c r="AV206" i="10"/>
  <c r="AR206" i="10"/>
  <c r="B206" i="10" s="1"/>
  <c r="E206" i="10" s="1"/>
  <c r="AD206" i="10"/>
  <c r="U206" i="10"/>
  <c r="O206" i="10"/>
  <c r="L206" i="10"/>
  <c r="A206" i="10"/>
  <c r="AX205" i="10"/>
  <c r="AV205" i="10"/>
  <c r="AR205" i="10"/>
  <c r="B205" i="10" s="1"/>
  <c r="E205" i="10" s="1"/>
  <c r="AD205" i="10"/>
  <c r="U205" i="10"/>
  <c r="O205" i="10"/>
  <c r="L205" i="10"/>
  <c r="A205" i="10"/>
  <c r="AX204" i="10"/>
  <c r="AV204" i="10"/>
  <c r="AR204" i="10"/>
  <c r="B204" i="10" s="1"/>
  <c r="E204" i="10" s="1"/>
  <c r="AD204" i="10"/>
  <c r="U204" i="10"/>
  <c r="O204" i="10"/>
  <c r="L204" i="10"/>
  <c r="A204" i="10"/>
  <c r="AX203" i="10"/>
  <c r="AV203" i="10"/>
  <c r="AR203" i="10"/>
  <c r="B203" i="10" s="1"/>
  <c r="E203" i="10" s="1"/>
  <c r="AD203" i="10"/>
  <c r="U203" i="10"/>
  <c r="O203" i="10"/>
  <c r="L203" i="10"/>
  <c r="A203" i="10"/>
  <c r="AX202" i="10"/>
  <c r="AV202" i="10"/>
  <c r="AR202" i="10"/>
  <c r="B202" i="10" s="1"/>
  <c r="E202" i="10" s="1"/>
  <c r="AD202" i="10"/>
  <c r="U202" i="10"/>
  <c r="O202" i="10"/>
  <c r="L202" i="10"/>
  <c r="A202" i="10"/>
  <c r="AX201" i="10"/>
  <c r="AV201" i="10"/>
  <c r="AR201" i="10"/>
  <c r="B201" i="10" s="1"/>
  <c r="E201" i="10" s="1"/>
  <c r="AD201" i="10"/>
  <c r="U201" i="10"/>
  <c r="O201" i="10"/>
  <c r="L201" i="10"/>
  <c r="A201" i="10"/>
  <c r="AX200" i="10"/>
  <c r="AV200" i="10"/>
  <c r="AR200" i="10"/>
  <c r="B200" i="10" s="1"/>
  <c r="E200" i="10" s="1"/>
  <c r="AD200" i="10"/>
  <c r="U200" i="10"/>
  <c r="O200" i="10"/>
  <c r="L200" i="10"/>
  <c r="A200" i="10"/>
  <c r="AV199" i="10"/>
  <c r="AX199" i="10" s="1"/>
  <c r="AR199" i="10"/>
  <c r="B199" i="10" s="1"/>
  <c r="E199" i="10" s="1"/>
  <c r="AD199" i="10"/>
  <c r="U199" i="10"/>
  <c r="O199" i="10"/>
  <c r="L199" i="10"/>
  <c r="A199" i="10"/>
  <c r="AX198" i="10"/>
  <c r="AV198" i="10"/>
  <c r="AR198" i="10"/>
  <c r="B198" i="10" s="1"/>
  <c r="AD198" i="10"/>
  <c r="U198" i="10"/>
  <c r="O198" i="10"/>
  <c r="L198" i="10"/>
  <c r="A198" i="10"/>
  <c r="AX197" i="10"/>
  <c r="AV197" i="10"/>
  <c r="AR197" i="10"/>
  <c r="B197" i="10" s="1"/>
  <c r="E197" i="10" s="1"/>
  <c r="AD197" i="10"/>
  <c r="U197" i="10"/>
  <c r="O197" i="10"/>
  <c r="L197" i="10"/>
  <c r="A197" i="10"/>
  <c r="AV196" i="10"/>
  <c r="AX196" i="10" s="1"/>
  <c r="AR196" i="10"/>
  <c r="B196" i="10" s="1"/>
  <c r="E196" i="10" s="1"/>
  <c r="AD196" i="10"/>
  <c r="U196" i="10"/>
  <c r="O196" i="10"/>
  <c r="L196" i="10"/>
  <c r="A196" i="10"/>
  <c r="AV195" i="10"/>
  <c r="AX195" i="10" s="1"/>
  <c r="AR195" i="10"/>
  <c r="B195" i="10" s="1"/>
  <c r="E195" i="10" s="1"/>
  <c r="AD195" i="10"/>
  <c r="U195" i="10"/>
  <c r="O195" i="10"/>
  <c r="L195" i="10"/>
  <c r="A195" i="10"/>
  <c r="AX194" i="10"/>
  <c r="AV194" i="10"/>
  <c r="AR194" i="10"/>
  <c r="B194" i="10" s="1"/>
  <c r="E194" i="10" s="1"/>
  <c r="AD194" i="10"/>
  <c r="U194" i="10"/>
  <c r="O194" i="10"/>
  <c r="L194" i="10"/>
  <c r="A194" i="10"/>
  <c r="AV193" i="10"/>
  <c r="AX193" i="10" s="1"/>
  <c r="AR193" i="10"/>
  <c r="B193" i="10" s="1"/>
  <c r="E193" i="10" s="1"/>
  <c r="AD193" i="10"/>
  <c r="U193" i="10"/>
  <c r="O193" i="10"/>
  <c r="L193" i="10"/>
  <c r="A193" i="10"/>
  <c r="AV192" i="10"/>
  <c r="AX192" i="10" s="1"/>
  <c r="AR192" i="10"/>
  <c r="B192" i="10" s="1"/>
  <c r="E192" i="10" s="1"/>
  <c r="AD192" i="10"/>
  <c r="U192" i="10"/>
  <c r="O192" i="10"/>
  <c r="L192" i="10"/>
  <c r="A192" i="10"/>
  <c r="AV191" i="10"/>
  <c r="AX191" i="10" s="1"/>
  <c r="AR191" i="10"/>
  <c r="B191" i="10" s="1"/>
  <c r="E191" i="10" s="1"/>
  <c r="AD191" i="10"/>
  <c r="U191" i="10"/>
  <c r="O191" i="10"/>
  <c r="L191" i="10"/>
  <c r="A191" i="10"/>
  <c r="AV190" i="10"/>
  <c r="AX190" i="10" s="1"/>
  <c r="AR190" i="10"/>
  <c r="B190" i="10" s="1"/>
  <c r="E190" i="10" s="1"/>
  <c r="AD190" i="10"/>
  <c r="U190" i="10"/>
  <c r="O190" i="10"/>
  <c r="L190" i="10"/>
  <c r="A190" i="10"/>
  <c r="AV189" i="10"/>
  <c r="AX189" i="10" s="1"/>
  <c r="AR189" i="10"/>
  <c r="B189" i="10" s="1"/>
  <c r="E189" i="10" s="1"/>
  <c r="AD189" i="10"/>
  <c r="U189" i="10"/>
  <c r="O189" i="10"/>
  <c r="L189" i="10"/>
  <c r="A189" i="10"/>
  <c r="AV188" i="10"/>
  <c r="AX188" i="10" s="1"/>
  <c r="AR188" i="10"/>
  <c r="B188" i="10" s="1"/>
  <c r="E188" i="10" s="1"/>
  <c r="AD188" i="10"/>
  <c r="U188" i="10"/>
  <c r="O188" i="10"/>
  <c r="L188" i="10"/>
  <c r="A188" i="10"/>
  <c r="AX187" i="10"/>
  <c r="AV187" i="10"/>
  <c r="AR187" i="10"/>
  <c r="B187" i="10" s="1"/>
  <c r="E187" i="10" s="1"/>
  <c r="AD187" i="10"/>
  <c r="U187" i="10"/>
  <c r="O187" i="10"/>
  <c r="L187" i="10"/>
  <c r="A187" i="10"/>
  <c r="AX186" i="10"/>
  <c r="AV186" i="10"/>
  <c r="AR186" i="10"/>
  <c r="B186" i="10" s="1"/>
  <c r="AD186" i="10"/>
  <c r="U186" i="10"/>
  <c r="O186" i="10"/>
  <c r="L186" i="10"/>
  <c r="A186" i="10"/>
  <c r="AX185" i="10"/>
  <c r="AV185" i="10"/>
  <c r="AR185" i="10"/>
  <c r="B185" i="10" s="1"/>
  <c r="AD185" i="10"/>
  <c r="U185" i="10"/>
  <c r="O185" i="10"/>
  <c r="L185" i="10"/>
  <c r="A185" i="10"/>
  <c r="AX184" i="10"/>
  <c r="AV184" i="10"/>
  <c r="AR184" i="10"/>
  <c r="B184" i="10" s="1"/>
  <c r="AD184" i="10"/>
  <c r="U184" i="10"/>
  <c r="O184" i="10"/>
  <c r="L184" i="10"/>
  <c r="A184" i="10"/>
  <c r="AX183" i="10"/>
  <c r="AV183" i="10"/>
  <c r="AR183" i="10"/>
  <c r="B183" i="10" s="1"/>
  <c r="AD183" i="10"/>
  <c r="U183" i="10"/>
  <c r="O183" i="10"/>
  <c r="L183" i="10"/>
  <c r="A183" i="10"/>
  <c r="AX182" i="10"/>
  <c r="AV182" i="10"/>
  <c r="AR182" i="10"/>
  <c r="B182" i="10" s="1"/>
  <c r="AD182" i="10"/>
  <c r="U182" i="10"/>
  <c r="O182" i="10"/>
  <c r="L182" i="10"/>
  <c r="A182" i="10"/>
  <c r="AX181" i="10"/>
  <c r="AV181" i="10"/>
  <c r="AR181" i="10"/>
  <c r="B181" i="10" s="1"/>
  <c r="AD181" i="10"/>
  <c r="U181" i="10"/>
  <c r="O181" i="10"/>
  <c r="L181" i="10"/>
  <c r="A181" i="10"/>
  <c r="AX180" i="10"/>
  <c r="AV180" i="10"/>
  <c r="AR180" i="10"/>
  <c r="B180" i="10" s="1"/>
  <c r="AD180" i="10"/>
  <c r="U180" i="10"/>
  <c r="O180" i="10"/>
  <c r="L180" i="10"/>
  <c r="A180" i="10"/>
  <c r="AX179" i="10"/>
  <c r="AV179" i="10"/>
  <c r="AR179" i="10"/>
  <c r="B179" i="10" s="1"/>
  <c r="AD179" i="10"/>
  <c r="U179" i="10"/>
  <c r="O179" i="10"/>
  <c r="L179" i="10"/>
  <c r="A179" i="10"/>
  <c r="AX178" i="10"/>
  <c r="AV178" i="10"/>
  <c r="AR178" i="10"/>
  <c r="B178" i="10" s="1"/>
  <c r="AD178" i="10"/>
  <c r="U178" i="10"/>
  <c r="O178" i="10"/>
  <c r="L178" i="10"/>
  <c r="A178" i="10"/>
  <c r="AX177" i="10"/>
  <c r="AV177" i="10"/>
  <c r="AR177" i="10"/>
  <c r="B177" i="10" s="1"/>
  <c r="AD177" i="10"/>
  <c r="U177" i="10"/>
  <c r="O177" i="10"/>
  <c r="L177" i="10"/>
  <c r="A177" i="10"/>
  <c r="AX176" i="10"/>
  <c r="AV176" i="10"/>
  <c r="AR176" i="10"/>
  <c r="B176" i="10" s="1"/>
  <c r="AD176" i="10"/>
  <c r="U176" i="10"/>
  <c r="O176" i="10"/>
  <c r="L176" i="10"/>
  <c r="A176" i="10"/>
  <c r="AX175" i="10"/>
  <c r="AV175" i="10"/>
  <c r="AR175" i="10"/>
  <c r="B175" i="10" s="1"/>
  <c r="AD175" i="10"/>
  <c r="U175" i="10"/>
  <c r="O175" i="10"/>
  <c r="L175" i="10"/>
  <c r="A175" i="10"/>
  <c r="AX174" i="10"/>
  <c r="AV174" i="10"/>
  <c r="AR174" i="10"/>
  <c r="B174" i="10" s="1"/>
  <c r="AD174" i="10"/>
  <c r="U174" i="10"/>
  <c r="O174" i="10"/>
  <c r="L174" i="10"/>
  <c r="A174" i="10"/>
  <c r="AX173" i="10"/>
  <c r="AV173" i="10"/>
  <c r="AR173" i="10"/>
  <c r="B173" i="10" s="1"/>
  <c r="AD173" i="10"/>
  <c r="U173" i="10"/>
  <c r="O173" i="10"/>
  <c r="L173" i="10"/>
  <c r="A173" i="10"/>
  <c r="AX172" i="10"/>
  <c r="AV172" i="10"/>
  <c r="AR172" i="10"/>
  <c r="B172" i="10" s="1"/>
  <c r="AD172" i="10"/>
  <c r="U172" i="10"/>
  <c r="O172" i="10"/>
  <c r="L172" i="10"/>
  <c r="A172" i="10"/>
  <c r="AX171" i="10"/>
  <c r="AV171" i="10"/>
  <c r="AR171" i="10"/>
  <c r="B171" i="10" s="1"/>
  <c r="AD171" i="10"/>
  <c r="U171" i="10"/>
  <c r="O171" i="10"/>
  <c r="L171" i="10"/>
  <c r="A171" i="10"/>
  <c r="AX170" i="10"/>
  <c r="AV170" i="10"/>
  <c r="AR170" i="10"/>
  <c r="B170" i="10" s="1"/>
  <c r="AD170" i="10"/>
  <c r="U170" i="10"/>
  <c r="O170" i="10"/>
  <c r="L170" i="10"/>
  <c r="A170" i="10"/>
  <c r="AX169" i="10"/>
  <c r="AV169" i="10"/>
  <c r="AR169" i="10"/>
  <c r="B169" i="10" s="1"/>
  <c r="AD169" i="10"/>
  <c r="U169" i="10"/>
  <c r="O169" i="10"/>
  <c r="L169" i="10"/>
  <c r="A169" i="10"/>
  <c r="AX168" i="10"/>
  <c r="AV168" i="10"/>
  <c r="AR168" i="10"/>
  <c r="B168" i="10" s="1"/>
  <c r="AD168" i="10"/>
  <c r="U168" i="10"/>
  <c r="O168" i="10"/>
  <c r="L168" i="10"/>
  <c r="A168" i="10"/>
  <c r="AX167" i="10"/>
  <c r="AV167" i="10"/>
  <c r="AR167" i="10"/>
  <c r="B167" i="10" s="1"/>
  <c r="AD167" i="10"/>
  <c r="U167" i="10"/>
  <c r="O167" i="10"/>
  <c r="L167" i="10"/>
  <c r="A167" i="10"/>
  <c r="AX166" i="10"/>
  <c r="AV166" i="10"/>
  <c r="AR166" i="10"/>
  <c r="B166" i="10" s="1"/>
  <c r="AD166" i="10"/>
  <c r="U166" i="10"/>
  <c r="O166" i="10"/>
  <c r="L166" i="10"/>
  <c r="A166" i="10"/>
  <c r="AX165" i="10"/>
  <c r="AV165" i="10"/>
  <c r="AR165" i="10"/>
  <c r="B165" i="10" s="1"/>
  <c r="AD165" i="10"/>
  <c r="U165" i="10"/>
  <c r="O165" i="10"/>
  <c r="L165" i="10"/>
  <c r="A165" i="10"/>
  <c r="AX164" i="10"/>
  <c r="AV164" i="10"/>
  <c r="AR164" i="10"/>
  <c r="B164" i="10" s="1"/>
  <c r="AD164" i="10"/>
  <c r="U164" i="10"/>
  <c r="O164" i="10"/>
  <c r="L164" i="10"/>
  <c r="A164" i="10"/>
  <c r="AX163" i="10"/>
  <c r="AV163" i="10"/>
  <c r="AR163" i="10"/>
  <c r="B163" i="10" s="1"/>
  <c r="AD163" i="10"/>
  <c r="U163" i="10"/>
  <c r="O163" i="10"/>
  <c r="L163" i="10"/>
  <c r="A163" i="10"/>
  <c r="AX162" i="10"/>
  <c r="AV162" i="10"/>
  <c r="AR162" i="10"/>
  <c r="B162" i="10" s="1"/>
  <c r="AD162" i="10"/>
  <c r="U162" i="10"/>
  <c r="O162" i="10"/>
  <c r="L162" i="10"/>
  <c r="A162" i="10"/>
  <c r="AX161" i="10"/>
  <c r="AV161" i="10"/>
  <c r="AR161" i="10"/>
  <c r="B161" i="10" s="1"/>
  <c r="AD161" i="10"/>
  <c r="U161" i="10"/>
  <c r="O161" i="10"/>
  <c r="L161" i="10"/>
  <c r="A161" i="10"/>
  <c r="AX160" i="10"/>
  <c r="AV160" i="10"/>
  <c r="AR160" i="10"/>
  <c r="B160" i="10" s="1"/>
  <c r="AD160" i="10"/>
  <c r="U160" i="10"/>
  <c r="O160" i="10"/>
  <c r="L160" i="10"/>
  <c r="A160" i="10"/>
  <c r="AX159" i="10"/>
  <c r="AV159" i="10"/>
  <c r="AR159" i="10"/>
  <c r="B159" i="10" s="1"/>
  <c r="AD159" i="10"/>
  <c r="U159" i="10"/>
  <c r="O159" i="10"/>
  <c r="L159" i="10"/>
  <c r="A159" i="10"/>
  <c r="AX158" i="10"/>
  <c r="AV158" i="10"/>
  <c r="AR158" i="10"/>
  <c r="B158" i="10" s="1"/>
  <c r="AD158" i="10"/>
  <c r="U158" i="10"/>
  <c r="O158" i="10"/>
  <c r="L158" i="10"/>
  <c r="A158" i="10"/>
  <c r="AX157" i="10"/>
  <c r="AV157" i="10"/>
  <c r="AR157" i="10"/>
  <c r="B157" i="10" s="1"/>
  <c r="AD157" i="10"/>
  <c r="U157" i="10"/>
  <c r="O157" i="10"/>
  <c r="L157" i="10"/>
  <c r="A157" i="10"/>
  <c r="AX156" i="10"/>
  <c r="AV156" i="10"/>
  <c r="AR156" i="10"/>
  <c r="B156" i="10" s="1"/>
  <c r="AD156" i="10"/>
  <c r="U156" i="10"/>
  <c r="O156" i="10"/>
  <c r="L156" i="10"/>
  <c r="A156" i="10"/>
  <c r="AX155" i="10"/>
  <c r="AV155" i="10"/>
  <c r="AR155" i="10"/>
  <c r="B155" i="10" s="1"/>
  <c r="AD155" i="10"/>
  <c r="U155" i="10"/>
  <c r="O155" i="10"/>
  <c r="L155" i="10"/>
  <c r="A155" i="10"/>
  <c r="AX154" i="10"/>
  <c r="AV154" i="10"/>
  <c r="AR154" i="10"/>
  <c r="B154" i="10" s="1"/>
  <c r="AD154" i="10"/>
  <c r="U154" i="10"/>
  <c r="O154" i="10"/>
  <c r="L154" i="10"/>
  <c r="A154" i="10"/>
  <c r="AX153" i="10"/>
  <c r="AV153" i="10"/>
  <c r="AR153" i="10"/>
  <c r="B153" i="10" s="1"/>
  <c r="AD153" i="10"/>
  <c r="U153" i="10"/>
  <c r="O153" i="10"/>
  <c r="L153" i="10"/>
  <c r="A153" i="10"/>
  <c r="AX152" i="10"/>
  <c r="AV152" i="10"/>
  <c r="AR152" i="10"/>
  <c r="B152" i="10" s="1"/>
  <c r="AD152" i="10"/>
  <c r="U152" i="10"/>
  <c r="O152" i="10"/>
  <c r="L152" i="10"/>
  <c r="A152" i="10"/>
  <c r="AX151" i="10"/>
  <c r="AV151" i="10"/>
  <c r="AR151" i="10"/>
  <c r="B151" i="10" s="1"/>
  <c r="AD151" i="10"/>
  <c r="U151" i="10"/>
  <c r="O151" i="10"/>
  <c r="L151" i="10"/>
  <c r="A151" i="10"/>
  <c r="AX150" i="10"/>
  <c r="AV150" i="10"/>
  <c r="AR150" i="10"/>
  <c r="B150" i="10" s="1"/>
  <c r="AD150" i="10"/>
  <c r="U150" i="10"/>
  <c r="O150" i="10"/>
  <c r="L150" i="10"/>
  <c r="A150" i="10"/>
  <c r="AX149" i="10"/>
  <c r="AV149" i="10"/>
  <c r="AR149" i="10"/>
  <c r="B149" i="10" s="1"/>
  <c r="AD149" i="10"/>
  <c r="U149" i="10"/>
  <c r="O149" i="10"/>
  <c r="L149" i="10"/>
  <c r="A149" i="10"/>
  <c r="AX148" i="10"/>
  <c r="AV148" i="10"/>
  <c r="AR148" i="10"/>
  <c r="B148" i="10" s="1"/>
  <c r="AD148" i="10"/>
  <c r="U148" i="10"/>
  <c r="O148" i="10"/>
  <c r="L148" i="10"/>
  <c r="A148" i="10"/>
  <c r="AX147" i="10"/>
  <c r="AV147" i="10"/>
  <c r="AR147" i="10"/>
  <c r="B147" i="10" s="1"/>
  <c r="AD147" i="10"/>
  <c r="U147" i="10"/>
  <c r="O147" i="10"/>
  <c r="L147" i="10"/>
  <c r="A147" i="10"/>
  <c r="AX146" i="10"/>
  <c r="AV146" i="10"/>
  <c r="AR146" i="10"/>
  <c r="B146" i="10" s="1"/>
  <c r="AD146" i="10"/>
  <c r="U146" i="10"/>
  <c r="O146" i="10"/>
  <c r="L146" i="10"/>
  <c r="A146" i="10"/>
  <c r="AX145" i="10"/>
  <c r="AV145" i="10"/>
  <c r="AR145" i="10"/>
  <c r="B145" i="10" s="1"/>
  <c r="AD145" i="10"/>
  <c r="U145" i="10"/>
  <c r="O145" i="10"/>
  <c r="L145" i="10"/>
  <c r="A145" i="10"/>
  <c r="AX144" i="10"/>
  <c r="AV144" i="10"/>
  <c r="AR144" i="10"/>
  <c r="B144" i="10" s="1"/>
  <c r="AD144" i="10"/>
  <c r="U144" i="10"/>
  <c r="O144" i="10"/>
  <c r="L144" i="10"/>
  <c r="A144" i="10"/>
  <c r="AX143" i="10"/>
  <c r="AV143" i="10"/>
  <c r="AR143" i="10"/>
  <c r="B143" i="10" s="1"/>
  <c r="AD143" i="10"/>
  <c r="U143" i="10"/>
  <c r="O143" i="10"/>
  <c r="L143" i="10"/>
  <c r="A143" i="10"/>
  <c r="AX142" i="10"/>
  <c r="AV142" i="10"/>
  <c r="AR142" i="10"/>
  <c r="B142" i="10" s="1"/>
  <c r="AD142" i="10"/>
  <c r="U142" i="10"/>
  <c r="O142" i="10"/>
  <c r="L142" i="10"/>
  <c r="A142" i="10"/>
  <c r="AX141" i="10"/>
  <c r="AV141" i="10"/>
  <c r="AR141" i="10"/>
  <c r="B141" i="10" s="1"/>
  <c r="AD141" i="10"/>
  <c r="U141" i="10"/>
  <c r="O141" i="10"/>
  <c r="L141" i="10"/>
  <c r="A141" i="10"/>
  <c r="AX140" i="10"/>
  <c r="AV140" i="10"/>
  <c r="AR140" i="10"/>
  <c r="B140" i="10" s="1"/>
  <c r="AD140" i="10"/>
  <c r="U140" i="10"/>
  <c r="O140" i="10"/>
  <c r="L140" i="10"/>
  <c r="A140" i="10"/>
  <c r="AX139" i="10"/>
  <c r="AV139" i="10"/>
  <c r="AR139" i="10"/>
  <c r="B139" i="10" s="1"/>
  <c r="AD139" i="10"/>
  <c r="U139" i="10"/>
  <c r="O139" i="10"/>
  <c r="L139" i="10"/>
  <c r="A139" i="10"/>
  <c r="AX138" i="10"/>
  <c r="AV138" i="10"/>
  <c r="AR138" i="10"/>
  <c r="B138" i="10" s="1"/>
  <c r="E138" i="10" s="1"/>
  <c r="AD138" i="10"/>
  <c r="U138" i="10"/>
  <c r="O138" i="10"/>
  <c r="L138" i="10"/>
  <c r="A138" i="10"/>
  <c r="AX137" i="10"/>
  <c r="AV137" i="10"/>
  <c r="AR137" i="10"/>
  <c r="B137" i="10" s="1"/>
  <c r="E137" i="10" s="1"/>
  <c r="AD137" i="10"/>
  <c r="U137" i="10"/>
  <c r="O137" i="10"/>
  <c r="L137" i="10"/>
  <c r="A137" i="10"/>
  <c r="AX136" i="10"/>
  <c r="AV136" i="10"/>
  <c r="AR136" i="10"/>
  <c r="B136" i="10" s="1"/>
  <c r="E136" i="10" s="1"/>
  <c r="AD136" i="10"/>
  <c r="U136" i="10"/>
  <c r="O136" i="10"/>
  <c r="L136" i="10"/>
  <c r="A136" i="10"/>
  <c r="AV135" i="10"/>
  <c r="AX135" i="10" s="1"/>
  <c r="AR135" i="10"/>
  <c r="B135" i="10" s="1"/>
  <c r="E135" i="10" s="1"/>
  <c r="AD135" i="10"/>
  <c r="U135" i="10"/>
  <c r="O135" i="10"/>
  <c r="L135" i="10"/>
  <c r="A135" i="10"/>
  <c r="AV134" i="10"/>
  <c r="AX134" i="10" s="1"/>
  <c r="AR134" i="10"/>
  <c r="B134" i="10" s="1"/>
  <c r="E134" i="10" s="1"/>
  <c r="AD134" i="10"/>
  <c r="U134" i="10"/>
  <c r="O134" i="10"/>
  <c r="L134" i="10"/>
  <c r="A134" i="10"/>
  <c r="AX133" i="10"/>
  <c r="AV133" i="10"/>
  <c r="AR133" i="10"/>
  <c r="B133" i="10" s="1"/>
  <c r="E133" i="10" s="1"/>
  <c r="AD133" i="10"/>
  <c r="U133" i="10"/>
  <c r="O133" i="10"/>
  <c r="L133" i="10"/>
  <c r="A133" i="10"/>
  <c r="AX132" i="10"/>
  <c r="AV132" i="10"/>
  <c r="AR132" i="10"/>
  <c r="B132" i="10" s="1"/>
  <c r="AD132" i="10"/>
  <c r="U132" i="10"/>
  <c r="O132" i="10"/>
  <c r="L132" i="10"/>
  <c r="A132" i="10"/>
  <c r="AX131" i="10"/>
  <c r="AV131" i="10"/>
  <c r="AR131" i="10"/>
  <c r="B131" i="10" s="1"/>
  <c r="E131" i="10" s="1"/>
  <c r="AD131" i="10"/>
  <c r="U131" i="10"/>
  <c r="O131" i="10"/>
  <c r="L131" i="10"/>
  <c r="A131" i="10"/>
  <c r="AX130" i="10"/>
  <c r="AV130" i="10"/>
  <c r="AR130" i="10"/>
  <c r="B130" i="10" s="1"/>
  <c r="E130" i="10" s="1"/>
  <c r="AD130" i="10"/>
  <c r="U130" i="10"/>
  <c r="O130" i="10"/>
  <c r="L130" i="10"/>
  <c r="A130" i="10"/>
  <c r="AX129" i="10"/>
  <c r="AV129" i="10"/>
  <c r="AR129" i="10"/>
  <c r="B129" i="10" s="1"/>
  <c r="E129" i="10" s="1"/>
  <c r="AD129" i="10"/>
  <c r="U129" i="10"/>
  <c r="O129" i="10"/>
  <c r="L129" i="10"/>
  <c r="A129" i="10"/>
  <c r="AX128" i="10"/>
  <c r="AV128" i="10"/>
  <c r="AR128" i="10"/>
  <c r="B128" i="10" s="1"/>
  <c r="E128" i="10" s="1"/>
  <c r="AD128" i="10"/>
  <c r="U128" i="10"/>
  <c r="O128" i="10"/>
  <c r="L128" i="10"/>
  <c r="A128" i="10"/>
  <c r="AX127" i="10"/>
  <c r="AV127" i="10"/>
  <c r="AR127" i="10"/>
  <c r="B127" i="10" s="1"/>
  <c r="E127" i="10" s="1"/>
  <c r="AD127" i="10"/>
  <c r="U127" i="10"/>
  <c r="O127" i="10"/>
  <c r="L127" i="10"/>
  <c r="A127" i="10"/>
  <c r="AX126" i="10"/>
  <c r="AV126" i="10"/>
  <c r="AR126" i="10"/>
  <c r="B126" i="10" s="1"/>
  <c r="E126" i="10" s="1"/>
  <c r="AD126" i="10"/>
  <c r="U126" i="10"/>
  <c r="O126" i="10"/>
  <c r="L126" i="10"/>
  <c r="A126" i="10"/>
  <c r="AX125" i="10"/>
  <c r="AV125" i="10"/>
  <c r="AR125" i="10"/>
  <c r="B125" i="10" s="1"/>
  <c r="AD125" i="10"/>
  <c r="U125" i="10"/>
  <c r="O125" i="10"/>
  <c r="L125" i="10"/>
  <c r="A125" i="10"/>
  <c r="AX124" i="10"/>
  <c r="AV124" i="10"/>
  <c r="AR124" i="10"/>
  <c r="B124" i="10" s="1"/>
  <c r="E124" i="10" s="1"/>
  <c r="AD124" i="10"/>
  <c r="U124" i="10"/>
  <c r="O124" i="10"/>
  <c r="L124" i="10"/>
  <c r="A124" i="10"/>
  <c r="AX123" i="10"/>
  <c r="AV123" i="10"/>
  <c r="AR123" i="10"/>
  <c r="B123" i="10" s="1"/>
  <c r="E123" i="10" s="1"/>
  <c r="AD123" i="10"/>
  <c r="U123" i="10"/>
  <c r="O123" i="10"/>
  <c r="L123" i="10"/>
  <c r="A123" i="10"/>
  <c r="AX122" i="10"/>
  <c r="AV122" i="10"/>
  <c r="AR122" i="10"/>
  <c r="B122" i="10" s="1"/>
  <c r="E122" i="10" s="1"/>
  <c r="AD122" i="10"/>
  <c r="U122" i="10"/>
  <c r="O122" i="10"/>
  <c r="L122" i="10"/>
  <c r="A122" i="10"/>
  <c r="AX121" i="10"/>
  <c r="AV121" i="10"/>
  <c r="AR121" i="10"/>
  <c r="B121" i="10" s="1"/>
  <c r="E121" i="10" s="1"/>
  <c r="AD121" i="10"/>
  <c r="U121" i="10"/>
  <c r="O121" i="10"/>
  <c r="L121" i="10"/>
  <c r="A121" i="10"/>
  <c r="AV120" i="10"/>
  <c r="AX120" i="10" s="1"/>
  <c r="AR120" i="10"/>
  <c r="B120" i="10" s="1"/>
  <c r="E120" i="10" s="1"/>
  <c r="AD120" i="10"/>
  <c r="U120" i="10"/>
  <c r="O120" i="10"/>
  <c r="L120" i="10"/>
  <c r="A120" i="10"/>
  <c r="AX119" i="10"/>
  <c r="AV119" i="10"/>
  <c r="AR119" i="10"/>
  <c r="B119" i="10" s="1"/>
  <c r="E119" i="10" s="1"/>
  <c r="AD119" i="10"/>
  <c r="U119" i="10"/>
  <c r="O119" i="10"/>
  <c r="L119" i="10"/>
  <c r="D119" i="10"/>
  <c r="A119" i="10"/>
  <c r="AX118" i="10"/>
  <c r="AV118" i="10"/>
  <c r="AR118" i="10"/>
  <c r="B118" i="10" s="1"/>
  <c r="E118" i="10" s="1"/>
  <c r="AD118" i="10"/>
  <c r="U118" i="10"/>
  <c r="O118" i="10"/>
  <c r="L118" i="10"/>
  <c r="D118" i="10"/>
  <c r="A118" i="10"/>
  <c r="AV117" i="10"/>
  <c r="AX117" i="10" s="1"/>
  <c r="AR117" i="10"/>
  <c r="B117" i="10" s="1"/>
  <c r="E117" i="10" s="1"/>
  <c r="AD117" i="10"/>
  <c r="U117" i="10"/>
  <c r="O117" i="10"/>
  <c r="L117" i="10"/>
  <c r="D117" i="10"/>
  <c r="A117" i="10"/>
  <c r="AV116" i="10"/>
  <c r="AX116" i="10" s="1"/>
  <c r="AR116" i="10"/>
  <c r="B116" i="10" s="1"/>
  <c r="E116" i="10" s="1"/>
  <c r="AD116" i="10"/>
  <c r="U116" i="10"/>
  <c r="O116" i="10"/>
  <c r="L116" i="10"/>
  <c r="D116" i="10"/>
  <c r="A116" i="10"/>
  <c r="AX115" i="10"/>
  <c r="AV115" i="10"/>
  <c r="AR115" i="10"/>
  <c r="B115" i="10" s="1"/>
  <c r="AD115" i="10"/>
  <c r="U115" i="10"/>
  <c r="O115" i="10"/>
  <c r="L115" i="10"/>
  <c r="D115" i="10"/>
  <c r="A115" i="10"/>
  <c r="AX114" i="10"/>
  <c r="AV114" i="10"/>
  <c r="AR114" i="10"/>
  <c r="B114" i="10" s="1"/>
  <c r="AD114" i="10"/>
  <c r="U114" i="10"/>
  <c r="O114" i="10"/>
  <c r="L114" i="10"/>
  <c r="D114" i="10"/>
  <c r="A114" i="10"/>
  <c r="AX113" i="10"/>
  <c r="AV113" i="10"/>
  <c r="AR113" i="10"/>
  <c r="B113" i="10" s="1"/>
  <c r="E113" i="10" s="1"/>
  <c r="AD113" i="10"/>
  <c r="U113" i="10"/>
  <c r="O113" i="10"/>
  <c r="L113" i="10"/>
  <c r="A113" i="10"/>
  <c r="AX112" i="10"/>
  <c r="AV112" i="10"/>
  <c r="AR112" i="10"/>
  <c r="B112" i="10" s="1"/>
  <c r="E112" i="10" s="1"/>
  <c r="AD112" i="10"/>
  <c r="U112" i="10"/>
  <c r="O112" i="10"/>
  <c r="L112" i="10"/>
  <c r="A112" i="10"/>
  <c r="AX111" i="10"/>
  <c r="AV111" i="10"/>
  <c r="AR111" i="10"/>
  <c r="B111" i="10" s="1"/>
  <c r="E111" i="10" s="1"/>
  <c r="AD111" i="10"/>
  <c r="U111" i="10"/>
  <c r="O111" i="10"/>
  <c r="L111" i="10"/>
  <c r="A111" i="10"/>
  <c r="AX110" i="10"/>
  <c r="AV110" i="10"/>
  <c r="AR110" i="10"/>
  <c r="B110" i="10" s="1"/>
  <c r="E110" i="10" s="1"/>
  <c r="AD110" i="10"/>
  <c r="U110" i="10"/>
  <c r="O110" i="10"/>
  <c r="L110" i="10"/>
  <c r="A110" i="10"/>
  <c r="AX109" i="10"/>
  <c r="AV109" i="10"/>
  <c r="AR109" i="10"/>
  <c r="B109" i="10" s="1"/>
  <c r="E109" i="10" s="1"/>
  <c r="AD109" i="10"/>
  <c r="U109" i="10"/>
  <c r="O109" i="10"/>
  <c r="L109" i="10"/>
  <c r="A109" i="10"/>
  <c r="AX108" i="10"/>
  <c r="AV108" i="10"/>
  <c r="AR108" i="10"/>
  <c r="B108" i="10" s="1"/>
  <c r="E108" i="10" s="1"/>
  <c r="AD108" i="10"/>
  <c r="U108" i="10"/>
  <c r="O108" i="10"/>
  <c r="L108" i="10"/>
  <c r="A108" i="10"/>
  <c r="AX107" i="10"/>
  <c r="AV107" i="10"/>
  <c r="AR107" i="10"/>
  <c r="B107" i="10" s="1"/>
  <c r="AD107" i="10"/>
  <c r="U107" i="10"/>
  <c r="O107" i="10"/>
  <c r="L107" i="10"/>
  <c r="A107" i="10"/>
  <c r="AX106" i="10"/>
  <c r="AV106" i="10"/>
  <c r="AR106" i="10"/>
  <c r="B106" i="10" s="1"/>
  <c r="AD106" i="10"/>
  <c r="U106" i="10"/>
  <c r="O106" i="10"/>
  <c r="L106" i="10"/>
  <c r="A106" i="10"/>
  <c r="AX105" i="10"/>
  <c r="AV105" i="10"/>
  <c r="AR105" i="10"/>
  <c r="B105" i="10" s="1"/>
  <c r="AD105" i="10"/>
  <c r="U105" i="10"/>
  <c r="O105" i="10"/>
  <c r="L105" i="10"/>
  <c r="A105" i="10"/>
  <c r="AX104" i="10"/>
  <c r="AV104" i="10"/>
  <c r="AR104" i="10"/>
  <c r="B104" i="10" s="1"/>
  <c r="AD104" i="10"/>
  <c r="U104" i="10"/>
  <c r="O104" i="10"/>
  <c r="L104" i="10"/>
  <c r="A104" i="10"/>
  <c r="AX103" i="10"/>
  <c r="AV103" i="10"/>
  <c r="AR103" i="10"/>
  <c r="B103" i="10" s="1"/>
  <c r="AD103" i="10"/>
  <c r="U103" i="10"/>
  <c r="O103" i="10"/>
  <c r="L103" i="10"/>
  <c r="A103" i="10"/>
  <c r="AX102" i="10"/>
  <c r="AV102" i="10"/>
  <c r="AR102" i="10"/>
  <c r="B102" i="10" s="1"/>
  <c r="AD102" i="10"/>
  <c r="U102" i="10"/>
  <c r="O102" i="10"/>
  <c r="L102" i="10"/>
  <c r="A102" i="10"/>
  <c r="AV101" i="10"/>
  <c r="AX101" i="10" s="1"/>
  <c r="AR101" i="10"/>
  <c r="B101" i="10" s="1"/>
  <c r="E101" i="10" s="1"/>
  <c r="AD101" i="10"/>
  <c r="U101" i="10"/>
  <c r="O101" i="10"/>
  <c r="L101" i="10"/>
  <c r="A101" i="10"/>
  <c r="AX100" i="10"/>
  <c r="AV100" i="10"/>
  <c r="AR100" i="10"/>
  <c r="B100" i="10" s="1"/>
  <c r="E100" i="10" s="1"/>
  <c r="AD100" i="10"/>
  <c r="U100" i="10"/>
  <c r="O100" i="10"/>
  <c r="L100" i="10"/>
  <c r="A100" i="10"/>
  <c r="AX99" i="10"/>
  <c r="AV99" i="10"/>
  <c r="AR99" i="10"/>
  <c r="B99" i="10" s="1"/>
  <c r="E99" i="10" s="1"/>
  <c r="AD99" i="10"/>
  <c r="U99" i="10"/>
  <c r="O99" i="10"/>
  <c r="L99" i="10"/>
  <c r="A99" i="10"/>
  <c r="AX98" i="10"/>
  <c r="AV98" i="10"/>
  <c r="AR98" i="10"/>
  <c r="B98" i="10" s="1"/>
  <c r="AD98" i="10"/>
  <c r="U98" i="10"/>
  <c r="O98" i="10"/>
  <c r="L98" i="10"/>
  <c r="A98" i="10"/>
  <c r="AX97" i="10"/>
  <c r="AV97" i="10"/>
  <c r="AR97" i="10"/>
  <c r="B97" i="10" s="1"/>
  <c r="AD97" i="10"/>
  <c r="U97" i="10"/>
  <c r="O97" i="10"/>
  <c r="L97" i="10"/>
  <c r="A97" i="10"/>
  <c r="AX96" i="10"/>
  <c r="AV96" i="10"/>
  <c r="AR96" i="10"/>
  <c r="B96" i="10" s="1"/>
  <c r="AD96" i="10"/>
  <c r="U96" i="10"/>
  <c r="O96" i="10"/>
  <c r="L96" i="10"/>
  <c r="A96" i="10"/>
  <c r="AX95" i="10"/>
  <c r="AV95" i="10"/>
  <c r="AR95" i="10"/>
  <c r="B95" i="10" s="1"/>
  <c r="AD95" i="10"/>
  <c r="U95" i="10"/>
  <c r="O95" i="10"/>
  <c r="L95" i="10"/>
  <c r="A95" i="10"/>
  <c r="AX94" i="10"/>
  <c r="AV94" i="10"/>
  <c r="AR94" i="10"/>
  <c r="B94" i="10" s="1"/>
  <c r="AD94" i="10"/>
  <c r="U94" i="10"/>
  <c r="O94" i="10"/>
  <c r="L94" i="10"/>
  <c r="A94" i="10"/>
  <c r="AX93" i="10"/>
  <c r="AV93" i="10"/>
  <c r="AR93" i="10"/>
  <c r="B93" i="10" s="1"/>
  <c r="AD93" i="10"/>
  <c r="U93" i="10"/>
  <c r="O93" i="10"/>
  <c r="L93" i="10"/>
  <c r="A93" i="10"/>
  <c r="AX92" i="10"/>
  <c r="AV92" i="10"/>
  <c r="AR92" i="10"/>
  <c r="B92" i="10" s="1"/>
  <c r="AD92" i="10"/>
  <c r="U92" i="10"/>
  <c r="O92" i="10"/>
  <c r="L92" i="10"/>
  <c r="A92" i="10"/>
  <c r="AX91" i="10"/>
  <c r="AV91" i="10"/>
  <c r="AR91" i="10"/>
  <c r="B91" i="10" s="1"/>
  <c r="AD91" i="10"/>
  <c r="U91" i="10"/>
  <c r="O91" i="10"/>
  <c r="L91" i="10"/>
  <c r="A91" i="10"/>
  <c r="AV90" i="10"/>
  <c r="AX90" i="10" s="1"/>
  <c r="AR90" i="10"/>
  <c r="B90" i="10" s="1"/>
  <c r="E90" i="10" s="1"/>
  <c r="AD90" i="10"/>
  <c r="U90" i="10"/>
  <c r="O90" i="10"/>
  <c r="L90" i="10"/>
  <c r="A90" i="10"/>
  <c r="AV89" i="10"/>
  <c r="AX89" i="10" s="1"/>
  <c r="AR89" i="10"/>
  <c r="B89" i="10" s="1"/>
  <c r="E89" i="10" s="1"/>
  <c r="AD89" i="10"/>
  <c r="U89" i="10"/>
  <c r="O89" i="10"/>
  <c r="L89" i="10"/>
  <c r="A89" i="10"/>
  <c r="AX88" i="10"/>
  <c r="AV88" i="10"/>
  <c r="AR88" i="10"/>
  <c r="B88" i="10" s="1"/>
  <c r="AD88" i="10"/>
  <c r="U88" i="10"/>
  <c r="O88" i="10"/>
  <c r="L88" i="10"/>
  <c r="D88" i="10"/>
  <c r="A88" i="10"/>
  <c r="AX87" i="10"/>
  <c r="AV87" i="10"/>
  <c r="AR87" i="10"/>
  <c r="B87" i="10" s="1"/>
  <c r="AD87" i="10"/>
  <c r="U87" i="10"/>
  <c r="O87" i="10"/>
  <c r="L87" i="10"/>
  <c r="D87" i="10"/>
  <c r="A87" i="10"/>
  <c r="AX86" i="10"/>
  <c r="AV86" i="10"/>
  <c r="AR86" i="10"/>
  <c r="B86" i="10" s="1"/>
  <c r="AD86" i="10"/>
  <c r="U86" i="10"/>
  <c r="O86" i="10"/>
  <c r="L86" i="10"/>
  <c r="D86" i="10"/>
  <c r="A86" i="10"/>
  <c r="AX85" i="10"/>
  <c r="AV85" i="10"/>
  <c r="AR85" i="10"/>
  <c r="B85" i="10" s="1"/>
  <c r="AD85" i="10"/>
  <c r="U85" i="10"/>
  <c r="O85" i="10"/>
  <c r="L85" i="10"/>
  <c r="D85" i="10"/>
  <c r="A85" i="10"/>
  <c r="AX84" i="10"/>
  <c r="AV84" i="10"/>
  <c r="AR84" i="10"/>
  <c r="B84" i="10" s="1"/>
  <c r="AD84" i="10"/>
  <c r="U84" i="10"/>
  <c r="O84" i="10"/>
  <c r="L84" i="10"/>
  <c r="A84" i="10"/>
  <c r="AX83" i="10"/>
  <c r="AV83" i="10"/>
  <c r="AR83" i="10"/>
  <c r="B83" i="10" s="1"/>
  <c r="AD83" i="10"/>
  <c r="U83" i="10"/>
  <c r="O83" i="10"/>
  <c r="L83" i="10"/>
  <c r="A83" i="10"/>
  <c r="AX82" i="10"/>
  <c r="AV82" i="10"/>
  <c r="AR82" i="10"/>
  <c r="B82" i="10" s="1"/>
  <c r="AD82" i="10"/>
  <c r="U82" i="10"/>
  <c r="O82" i="10"/>
  <c r="L82" i="10"/>
  <c r="A82" i="10"/>
  <c r="AV81" i="10"/>
  <c r="AX81" i="10" s="1"/>
  <c r="AR81" i="10"/>
  <c r="B81" i="10" s="1"/>
  <c r="E81" i="10" s="1"/>
  <c r="AD81" i="10"/>
  <c r="U81" i="10"/>
  <c r="O81" i="10"/>
  <c r="L81" i="10"/>
  <c r="A81" i="10"/>
  <c r="AX80" i="10"/>
  <c r="AV80" i="10"/>
  <c r="AR80" i="10"/>
  <c r="B80" i="10" s="1"/>
  <c r="E80" i="10" s="1"/>
  <c r="AD80" i="10"/>
  <c r="U80" i="10"/>
  <c r="O80" i="10"/>
  <c r="L80" i="10"/>
  <c r="A80" i="10"/>
  <c r="AX79" i="10"/>
  <c r="AV79" i="10"/>
  <c r="AR79" i="10"/>
  <c r="B79" i="10" s="1"/>
  <c r="AD79" i="10"/>
  <c r="U79" i="10"/>
  <c r="O79" i="10"/>
  <c r="L79" i="10"/>
  <c r="A79" i="10"/>
  <c r="AX78" i="10"/>
  <c r="AV78" i="10"/>
  <c r="AR78" i="10"/>
  <c r="B78" i="10" s="1"/>
  <c r="AD78" i="10"/>
  <c r="U78" i="10"/>
  <c r="O78" i="10"/>
  <c r="L78" i="10"/>
  <c r="A78" i="10"/>
  <c r="AX77" i="10"/>
  <c r="AV77" i="10"/>
  <c r="AR77" i="10"/>
  <c r="B77" i="10" s="1"/>
  <c r="AD77" i="10"/>
  <c r="U77" i="10"/>
  <c r="O77" i="10"/>
  <c r="L77" i="10"/>
  <c r="A77" i="10"/>
  <c r="AX76" i="10"/>
  <c r="AV76" i="10"/>
  <c r="AR76" i="10"/>
  <c r="B76" i="10" s="1"/>
  <c r="AD76" i="10"/>
  <c r="U76" i="10"/>
  <c r="O76" i="10"/>
  <c r="L76" i="10"/>
  <c r="A76" i="10"/>
  <c r="AX75" i="10"/>
  <c r="AV75" i="10"/>
  <c r="AR75" i="10"/>
  <c r="B75" i="10" s="1"/>
  <c r="E75" i="10" s="1"/>
  <c r="AD75" i="10"/>
  <c r="U75" i="10"/>
  <c r="O75" i="10"/>
  <c r="L75" i="10"/>
  <c r="A75" i="10"/>
  <c r="AX74" i="10"/>
  <c r="AV74" i="10"/>
  <c r="AR74" i="10"/>
  <c r="B74" i="10" s="1"/>
  <c r="E74" i="10" s="1"/>
  <c r="AD74" i="10"/>
  <c r="U74" i="10"/>
  <c r="O74" i="10"/>
  <c r="L74" i="10"/>
  <c r="A74" i="10"/>
  <c r="AX73" i="10"/>
  <c r="AV73" i="10"/>
  <c r="AR73" i="10"/>
  <c r="B73" i="10" s="1"/>
  <c r="E73" i="10" s="1"/>
  <c r="AD73" i="10"/>
  <c r="U73" i="10"/>
  <c r="O73" i="10"/>
  <c r="L73" i="10"/>
  <c r="A73" i="10"/>
  <c r="AX72" i="10"/>
  <c r="AV72" i="10"/>
  <c r="AR72" i="10"/>
  <c r="B72" i="10" s="1"/>
  <c r="E72" i="10" s="1"/>
  <c r="AD72" i="10"/>
  <c r="U72" i="10"/>
  <c r="O72" i="10"/>
  <c r="L72" i="10"/>
  <c r="A72" i="10"/>
  <c r="AX71" i="10"/>
  <c r="AV71" i="10"/>
  <c r="AR71" i="10"/>
  <c r="B71" i="10" s="1"/>
  <c r="AD71" i="10"/>
  <c r="U71" i="10"/>
  <c r="O71" i="10"/>
  <c r="L71" i="10"/>
  <c r="A71" i="10"/>
  <c r="AV70" i="10"/>
  <c r="AX70" i="10" s="1"/>
  <c r="AR70" i="10"/>
  <c r="B70" i="10" s="1"/>
  <c r="E70" i="10" s="1"/>
  <c r="AD70" i="10"/>
  <c r="U70" i="10"/>
  <c r="O70" i="10"/>
  <c r="L70" i="10"/>
  <c r="A70" i="10"/>
  <c r="AX69" i="10"/>
  <c r="AV69" i="10"/>
  <c r="AR69" i="10"/>
  <c r="B69" i="10" s="1"/>
  <c r="AD69" i="10"/>
  <c r="U69" i="10"/>
  <c r="L69" i="10"/>
  <c r="A69" i="10"/>
  <c r="AX68" i="10"/>
  <c r="AV68" i="10"/>
  <c r="AR68" i="10"/>
  <c r="B68" i="10" s="1"/>
  <c r="AD68" i="10"/>
  <c r="U68" i="10"/>
  <c r="O68" i="10"/>
  <c r="L68" i="10"/>
  <c r="A68" i="10"/>
  <c r="AX67" i="10"/>
  <c r="AV67" i="10"/>
  <c r="AR67" i="10"/>
  <c r="B67" i="10" s="1"/>
  <c r="AD67" i="10"/>
  <c r="U67" i="10"/>
  <c r="O67" i="10"/>
  <c r="L67" i="10"/>
  <c r="A67" i="10"/>
  <c r="AX66" i="10"/>
  <c r="AV66" i="10"/>
  <c r="AR66" i="10"/>
  <c r="B66" i="10" s="1"/>
  <c r="AD66" i="10"/>
  <c r="U66" i="10"/>
  <c r="O66" i="10"/>
  <c r="L66" i="10"/>
  <c r="A66" i="10"/>
  <c r="AX65" i="10"/>
  <c r="AV65" i="10"/>
  <c r="AR65" i="10"/>
  <c r="B65" i="10" s="1"/>
  <c r="AD65" i="10"/>
  <c r="U65" i="10"/>
  <c r="O65" i="10"/>
  <c r="L65" i="10"/>
  <c r="A65" i="10"/>
  <c r="AX64" i="10"/>
  <c r="AV64" i="10"/>
  <c r="AR64" i="10"/>
  <c r="B64" i="10" s="1"/>
  <c r="AD64" i="10"/>
  <c r="U64" i="10"/>
  <c r="O64" i="10"/>
  <c r="L64" i="10"/>
  <c r="A64" i="10"/>
  <c r="AX63" i="10"/>
  <c r="AV63" i="10"/>
  <c r="AR63" i="10"/>
  <c r="B63" i="10" s="1"/>
  <c r="E63" i="10" s="1"/>
  <c r="AD63" i="10"/>
  <c r="U63" i="10"/>
  <c r="O63" i="10"/>
  <c r="L63" i="10"/>
  <c r="A63" i="10"/>
  <c r="AX62" i="10"/>
  <c r="AV62" i="10"/>
  <c r="AR62" i="10"/>
  <c r="B62" i="10" s="1"/>
  <c r="E62" i="10" s="1"/>
  <c r="AD62" i="10"/>
  <c r="U62" i="10"/>
  <c r="O62" i="10"/>
  <c r="L62" i="10"/>
  <c r="A62" i="10"/>
  <c r="AX61" i="10"/>
  <c r="AV61" i="10"/>
  <c r="AR61" i="10"/>
  <c r="B61" i="10" s="1"/>
  <c r="E61" i="10" s="1"/>
  <c r="AD61" i="10"/>
  <c r="U61" i="10"/>
  <c r="O61" i="10"/>
  <c r="L61" i="10"/>
  <c r="A61" i="10"/>
  <c r="AX60" i="10"/>
  <c r="AV60" i="10"/>
  <c r="AR60" i="10"/>
  <c r="B60" i="10" s="1"/>
  <c r="E60" i="10" s="1"/>
  <c r="AD60" i="10"/>
  <c r="U60" i="10"/>
  <c r="O60" i="10"/>
  <c r="L60" i="10"/>
  <c r="A60" i="10"/>
  <c r="AX59" i="10"/>
  <c r="AV59" i="10"/>
  <c r="AR59" i="10"/>
  <c r="B59" i="10" s="1"/>
  <c r="AD59" i="10"/>
  <c r="U59" i="10"/>
  <c r="O59" i="10"/>
  <c r="L59" i="10"/>
  <c r="A59" i="10"/>
  <c r="AX58" i="10"/>
  <c r="AV58" i="10"/>
  <c r="AR58" i="10"/>
  <c r="B58" i="10" s="1"/>
  <c r="AD58" i="10"/>
  <c r="U58" i="10"/>
  <c r="O58" i="10"/>
  <c r="L58" i="10"/>
  <c r="A58" i="10"/>
  <c r="AX57" i="10"/>
  <c r="AV57" i="10"/>
  <c r="AR57" i="10"/>
  <c r="B57" i="10" s="1"/>
  <c r="AD57" i="10"/>
  <c r="U57" i="10"/>
  <c r="O57" i="10"/>
  <c r="L57" i="10"/>
  <c r="A57" i="10"/>
  <c r="AX56" i="10"/>
  <c r="AV56" i="10"/>
  <c r="AR56" i="10"/>
  <c r="B56" i="10" s="1"/>
  <c r="AD56" i="10"/>
  <c r="U56" i="10"/>
  <c r="O56" i="10"/>
  <c r="L56" i="10"/>
  <c r="A56" i="10"/>
  <c r="AX55" i="10"/>
  <c r="AV55" i="10"/>
  <c r="AR55" i="10"/>
  <c r="B55" i="10" s="1"/>
  <c r="AD55" i="10"/>
  <c r="U55" i="10"/>
  <c r="O55" i="10"/>
  <c r="L55" i="10"/>
  <c r="A55" i="10"/>
  <c r="AX54" i="10"/>
  <c r="AV54" i="10"/>
  <c r="AR54" i="10"/>
  <c r="B54" i="10" s="1"/>
  <c r="E54" i="10" s="1"/>
  <c r="AD54" i="10"/>
  <c r="U54" i="10"/>
  <c r="O54" i="10"/>
  <c r="L54" i="10"/>
  <c r="A54" i="10"/>
  <c r="AX53" i="10"/>
  <c r="AV53" i="10"/>
  <c r="AR53" i="10"/>
  <c r="B53" i="10" s="1"/>
  <c r="E53" i="10" s="1"/>
  <c r="AD53" i="10"/>
  <c r="U53" i="10"/>
  <c r="O53" i="10"/>
  <c r="L53" i="10"/>
  <c r="A53" i="10"/>
  <c r="AX52" i="10"/>
  <c r="AV52" i="10"/>
  <c r="AR52" i="10"/>
  <c r="B52" i="10" s="1"/>
  <c r="E52" i="10" s="1"/>
  <c r="AD52" i="10"/>
  <c r="U52" i="10"/>
  <c r="O52" i="10"/>
  <c r="L52" i="10"/>
  <c r="A52" i="10"/>
  <c r="AX51" i="10"/>
  <c r="AV51" i="10"/>
  <c r="AR51" i="10"/>
  <c r="B51" i="10" s="1"/>
  <c r="E51" i="10" s="1"/>
  <c r="AD51" i="10"/>
  <c r="U51" i="10"/>
  <c r="O51" i="10"/>
  <c r="L51" i="10"/>
  <c r="A51" i="10"/>
  <c r="AX50" i="10"/>
  <c r="AV50" i="10"/>
  <c r="AR50" i="10"/>
  <c r="B50" i="10" s="1"/>
  <c r="AD50" i="10"/>
  <c r="U50" i="10"/>
  <c r="O50" i="10"/>
  <c r="L50" i="10"/>
  <c r="A50" i="10"/>
  <c r="AX49" i="10"/>
  <c r="AV49" i="10"/>
  <c r="AR49" i="10"/>
  <c r="B49" i="10" s="1"/>
  <c r="AD49" i="10"/>
  <c r="U49" i="10"/>
  <c r="O49" i="10"/>
  <c r="L49" i="10"/>
  <c r="A49" i="10"/>
  <c r="AX48" i="10"/>
  <c r="AV48" i="10"/>
  <c r="AR48" i="10"/>
  <c r="B48" i="10" s="1"/>
  <c r="AD48" i="10"/>
  <c r="U48" i="10"/>
  <c r="O48" i="10"/>
  <c r="L48" i="10"/>
  <c r="A48" i="10"/>
  <c r="AX47" i="10"/>
  <c r="AV47" i="10"/>
  <c r="AR47" i="10"/>
  <c r="B47" i="10" s="1"/>
  <c r="AD47" i="10"/>
  <c r="U47" i="10"/>
  <c r="O47" i="10"/>
  <c r="L47" i="10"/>
  <c r="A47" i="10"/>
  <c r="AX46" i="10"/>
  <c r="AV46" i="10"/>
  <c r="AR46" i="10"/>
  <c r="B46" i="10" s="1"/>
  <c r="AD46" i="10"/>
  <c r="U46" i="10"/>
  <c r="O46" i="10"/>
  <c r="L46" i="10"/>
  <c r="A46" i="10"/>
  <c r="AX45" i="10"/>
  <c r="AV45" i="10"/>
  <c r="AR45" i="10"/>
  <c r="B45" i="10" s="1"/>
  <c r="AD45" i="10"/>
  <c r="U45" i="10"/>
  <c r="O45" i="10"/>
  <c r="L45" i="10"/>
  <c r="A45" i="10"/>
  <c r="AX44" i="10"/>
  <c r="AV44" i="10"/>
  <c r="AR44" i="10"/>
  <c r="B44" i="10" s="1"/>
  <c r="AD44" i="10"/>
  <c r="U44" i="10"/>
  <c r="O44" i="10"/>
  <c r="L44" i="10"/>
  <c r="A44" i="10"/>
  <c r="AX43" i="10"/>
  <c r="AV43" i="10"/>
  <c r="AR43" i="10"/>
  <c r="B43" i="10" s="1"/>
  <c r="AD43" i="10"/>
  <c r="U43" i="10"/>
  <c r="O43" i="10"/>
  <c r="L43" i="10"/>
  <c r="A43" i="10"/>
  <c r="AX42" i="10"/>
  <c r="AV42" i="10"/>
  <c r="AR42" i="10"/>
  <c r="B42" i="10" s="1"/>
  <c r="AD42" i="10"/>
  <c r="U42" i="10"/>
  <c r="O42" i="10"/>
  <c r="L42" i="10"/>
  <c r="A42" i="10"/>
  <c r="AX41" i="10"/>
  <c r="AV41" i="10"/>
  <c r="AR41" i="10"/>
  <c r="B41" i="10" s="1"/>
  <c r="AD41" i="10"/>
  <c r="U41" i="10"/>
  <c r="O41" i="10"/>
  <c r="L41" i="10"/>
  <c r="A41" i="10"/>
  <c r="AX40" i="10"/>
  <c r="AV40" i="10"/>
  <c r="AR40" i="10"/>
  <c r="B40" i="10" s="1"/>
  <c r="AD40" i="10"/>
  <c r="U40" i="10"/>
  <c r="O40" i="10"/>
  <c r="L40" i="10"/>
  <c r="A40" i="10"/>
  <c r="AX39" i="10"/>
  <c r="AV39" i="10"/>
  <c r="AR39" i="10"/>
  <c r="B39" i="10" s="1"/>
  <c r="AD39" i="10"/>
  <c r="U39" i="10"/>
  <c r="O39" i="10"/>
  <c r="L39" i="10"/>
  <c r="A39" i="10"/>
  <c r="AX38" i="10"/>
  <c r="AV38" i="10"/>
  <c r="AR38" i="10"/>
  <c r="B38" i="10" s="1"/>
  <c r="AD38" i="10"/>
  <c r="U38" i="10"/>
  <c r="O38" i="10"/>
  <c r="L38" i="10"/>
  <c r="A38" i="10"/>
  <c r="AX37" i="10"/>
  <c r="AV37" i="10"/>
  <c r="AR37" i="10"/>
  <c r="B37" i="10" s="1"/>
  <c r="AD37" i="10"/>
  <c r="U37" i="10"/>
  <c r="O37" i="10"/>
  <c r="L37" i="10"/>
  <c r="A37" i="10"/>
  <c r="AX36" i="10"/>
  <c r="AV36" i="10"/>
  <c r="AR36" i="10"/>
  <c r="B36" i="10" s="1"/>
  <c r="E36" i="10" s="1"/>
  <c r="AD36" i="10"/>
  <c r="U36" i="10"/>
  <c r="O36" i="10"/>
  <c r="L36" i="10"/>
  <c r="A36" i="10"/>
  <c r="AX35" i="10"/>
  <c r="AV35" i="10"/>
  <c r="AR35" i="10"/>
  <c r="B35" i="10" s="1"/>
  <c r="E35" i="10" s="1"/>
  <c r="AD35" i="10"/>
  <c r="U35" i="10"/>
  <c r="O35" i="10"/>
  <c r="L35" i="10"/>
  <c r="A35" i="10"/>
  <c r="AX34" i="10"/>
  <c r="AV34" i="10"/>
  <c r="AR34" i="10"/>
  <c r="B34" i="10" s="1"/>
  <c r="E34" i="10" s="1"/>
  <c r="AD34" i="10"/>
  <c r="U34" i="10"/>
  <c r="O34" i="10"/>
  <c r="L34" i="10"/>
  <c r="A34" i="10"/>
  <c r="AX33" i="10"/>
  <c r="AV33" i="10"/>
  <c r="AR33" i="10"/>
  <c r="B33" i="10" s="1"/>
  <c r="E33" i="10" s="1"/>
  <c r="AD33" i="10"/>
  <c r="U33" i="10"/>
  <c r="O33" i="10"/>
  <c r="L33" i="10"/>
  <c r="A33" i="10"/>
  <c r="AX32" i="10"/>
  <c r="AV32" i="10"/>
  <c r="AR32" i="10"/>
  <c r="B32" i="10" s="1"/>
  <c r="AD32" i="10"/>
  <c r="U32" i="10"/>
  <c r="O32" i="10"/>
  <c r="L32" i="10"/>
  <c r="A32" i="10"/>
  <c r="AX31" i="10"/>
  <c r="AV31" i="10"/>
  <c r="AR31" i="10"/>
  <c r="B31" i="10" s="1"/>
  <c r="AD31" i="10"/>
  <c r="U31" i="10"/>
  <c r="O31" i="10"/>
  <c r="L31" i="10"/>
  <c r="A31" i="10"/>
  <c r="AX30" i="10"/>
  <c r="AV30" i="10"/>
  <c r="AR30" i="10"/>
  <c r="B30" i="10" s="1"/>
  <c r="AD30" i="10"/>
  <c r="U30" i="10"/>
  <c r="O30" i="10"/>
  <c r="L30" i="10"/>
  <c r="A30" i="10"/>
  <c r="AX29" i="10"/>
  <c r="AV29" i="10"/>
  <c r="AR29" i="10"/>
  <c r="B29" i="10" s="1"/>
  <c r="AD29" i="10"/>
  <c r="U29" i="10"/>
  <c r="O29" i="10"/>
  <c r="L29" i="10"/>
  <c r="A29" i="10"/>
  <c r="AX28" i="10"/>
  <c r="AV28" i="10"/>
  <c r="AR28" i="10"/>
  <c r="B28" i="10" s="1"/>
  <c r="AD28" i="10"/>
  <c r="U28" i="10"/>
  <c r="O28" i="10"/>
  <c r="L28" i="10"/>
  <c r="A28" i="10"/>
  <c r="AX27" i="10"/>
  <c r="AV27" i="10"/>
  <c r="AR27" i="10"/>
  <c r="B27" i="10" s="1"/>
  <c r="E27" i="10" s="1"/>
  <c r="AD27" i="10"/>
  <c r="U27" i="10"/>
  <c r="O27" i="10"/>
  <c r="L27" i="10"/>
  <c r="A27" i="10"/>
  <c r="AX26" i="10"/>
  <c r="AV26" i="10"/>
  <c r="AR26" i="10"/>
  <c r="B26" i="10" s="1"/>
  <c r="E26" i="10" s="1"/>
  <c r="AD26" i="10"/>
  <c r="U26" i="10"/>
  <c r="O26" i="10"/>
  <c r="L26" i="10"/>
  <c r="A26" i="10"/>
  <c r="AX25" i="10"/>
  <c r="AV25" i="10"/>
  <c r="AR25" i="10"/>
  <c r="B25" i="10" s="1"/>
  <c r="E25" i="10" s="1"/>
  <c r="AD25" i="10"/>
  <c r="U25" i="10"/>
  <c r="O25" i="10"/>
  <c r="L25" i="10"/>
  <c r="A25" i="10"/>
  <c r="AX24" i="10"/>
  <c r="AV24" i="10"/>
  <c r="AR24" i="10"/>
  <c r="B24" i="10" s="1"/>
  <c r="E24" i="10" s="1"/>
  <c r="AD24" i="10"/>
  <c r="U24" i="10"/>
  <c r="O24" i="10"/>
  <c r="L24" i="10"/>
  <c r="A24" i="10"/>
  <c r="AX23" i="10"/>
  <c r="AV23" i="10"/>
  <c r="AR23" i="10"/>
  <c r="B23" i="10" s="1"/>
  <c r="E23" i="10" s="1"/>
  <c r="AD23" i="10"/>
  <c r="U23" i="10"/>
  <c r="O23" i="10"/>
  <c r="L23" i="10"/>
  <c r="A23" i="10"/>
  <c r="AX22" i="10"/>
  <c r="AV22" i="10"/>
  <c r="AR22" i="10"/>
  <c r="B22" i="10" s="1"/>
  <c r="AD22" i="10"/>
  <c r="U22" i="10"/>
  <c r="O22" i="10"/>
  <c r="L22" i="10"/>
  <c r="A22" i="10"/>
  <c r="AX21" i="10"/>
  <c r="AV21" i="10"/>
  <c r="AR21" i="10"/>
  <c r="B21" i="10" s="1"/>
  <c r="AD21" i="10"/>
  <c r="U21" i="10"/>
  <c r="O21" i="10"/>
  <c r="L21" i="10"/>
  <c r="A21" i="10"/>
  <c r="AX20" i="10"/>
  <c r="AV20" i="10"/>
  <c r="AR20" i="10"/>
  <c r="B20" i="10" s="1"/>
  <c r="AD20" i="10"/>
  <c r="U20" i="10"/>
  <c r="O20" i="10"/>
  <c r="L20" i="10"/>
  <c r="A20" i="10"/>
  <c r="AX19" i="10"/>
  <c r="AV19" i="10"/>
  <c r="AR19" i="10"/>
  <c r="B19" i="10" s="1"/>
  <c r="AD19" i="10"/>
  <c r="U19" i="10"/>
  <c r="O19" i="10"/>
  <c r="L19" i="10"/>
  <c r="A19" i="10"/>
  <c r="AX18" i="10"/>
  <c r="AV18" i="10"/>
  <c r="AR18" i="10"/>
  <c r="B18" i="10" s="1"/>
  <c r="AD18" i="10"/>
  <c r="U18" i="10"/>
  <c r="O18" i="10"/>
  <c r="L18" i="10"/>
  <c r="A18" i="10"/>
  <c r="AX17" i="10"/>
  <c r="AV17" i="10"/>
  <c r="AR17" i="10"/>
  <c r="B17" i="10" s="1"/>
  <c r="AD17" i="10"/>
  <c r="U17" i="10"/>
  <c r="O17" i="10"/>
  <c r="L17" i="10"/>
  <c r="A17" i="10"/>
  <c r="AX16" i="10"/>
  <c r="AV16" i="10"/>
  <c r="AR16" i="10"/>
  <c r="B16" i="10" s="1"/>
  <c r="AD16" i="10"/>
  <c r="U16" i="10"/>
  <c r="O16" i="10"/>
  <c r="L16" i="10"/>
  <c r="A16" i="10"/>
  <c r="AX15" i="10"/>
  <c r="AV15" i="10"/>
  <c r="AR15" i="10"/>
  <c r="B15" i="10" s="1"/>
  <c r="AD15" i="10"/>
  <c r="U15" i="10"/>
  <c r="O15" i="10"/>
  <c r="L15" i="10"/>
  <c r="A15" i="10"/>
  <c r="AX14" i="10"/>
  <c r="AV14" i="10"/>
  <c r="AR14" i="10"/>
  <c r="B14" i="10" s="1"/>
  <c r="AD14" i="10"/>
  <c r="U14" i="10"/>
  <c r="O14" i="10"/>
  <c r="L14" i="10"/>
  <c r="A14" i="10"/>
  <c r="AX13" i="10"/>
  <c r="AV13" i="10"/>
  <c r="AR13" i="10"/>
  <c r="B13" i="10" s="1"/>
  <c r="AD13" i="10"/>
  <c r="U13" i="10"/>
  <c r="O13" i="10"/>
  <c r="L13" i="10"/>
  <c r="A13" i="10"/>
  <c r="AX12" i="10"/>
  <c r="AV12" i="10"/>
  <c r="AR12" i="10"/>
  <c r="B12" i="10" s="1"/>
  <c r="AD12" i="10"/>
  <c r="U12" i="10"/>
  <c r="O12" i="10"/>
  <c r="L12" i="10"/>
  <c r="A12" i="10"/>
  <c r="AX11" i="10"/>
  <c r="AV11" i="10"/>
  <c r="AR11" i="10"/>
  <c r="B11" i="10" s="1"/>
  <c r="AD11" i="10"/>
  <c r="U11" i="10"/>
  <c r="L11" i="10"/>
  <c r="A11" i="10"/>
  <c r="AX10" i="10"/>
  <c r="AV10" i="10"/>
  <c r="AR10" i="10"/>
  <c r="B10" i="10" s="1"/>
  <c r="E10" i="10" s="1"/>
  <c r="AD10" i="10"/>
  <c r="U10" i="10"/>
  <c r="O10" i="10"/>
  <c r="L10" i="10"/>
  <c r="A10" i="10"/>
  <c r="AX9" i="10"/>
  <c r="AV9" i="10"/>
  <c r="AR9" i="10"/>
  <c r="B9" i="10" s="1"/>
  <c r="AD9" i="10"/>
  <c r="U9" i="10"/>
  <c r="O9" i="10"/>
  <c r="L9" i="10"/>
  <c r="A9" i="10"/>
  <c r="AX8" i="10"/>
  <c r="AV8" i="10"/>
  <c r="AR8" i="10"/>
  <c r="B8" i="10" s="1"/>
  <c r="AD8" i="10"/>
  <c r="U8" i="10"/>
  <c r="O8" i="10"/>
  <c r="L8" i="10"/>
  <c r="A8" i="10"/>
  <c r="AX7" i="10"/>
  <c r="AV7" i="10"/>
  <c r="AR7" i="10"/>
  <c r="B7" i="10" s="1"/>
  <c r="AD7" i="10"/>
  <c r="U7" i="10"/>
  <c r="O7" i="10"/>
  <c r="L7" i="10"/>
  <c r="A7" i="10"/>
  <c r="AX6" i="10"/>
  <c r="AV6" i="10"/>
  <c r="AR6" i="10"/>
  <c r="B6" i="10" s="1"/>
  <c r="AD6" i="10"/>
  <c r="U6" i="10"/>
  <c r="O6" i="10"/>
  <c r="L6" i="10"/>
  <c r="A6" i="10"/>
  <c r="AX5" i="10"/>
  <c r="AV5" i="10"/>
  <c r="AR5" i="10"/>
  <c r="B5" i="10" s="1"/>
  <c r="AD5" i="10"/>
  <c r="U5" i="10"/>
  <c r="O5" i="10"/>
  <c r="L5" i="10"/>
  <c r="A5" i="10"/>
  <c r="AX4" i="10"/>
  <c r="AV4" i="10"/>
  <c r="AR4" i="10"/>
  <c r="B4" i="10" s="1"/>
  <c r="AD4" i="10"/>
  <c r="U4" i="10"/>
  <c r="L4" i="10"/>
  <c r="A4" i="10"/>
  <c r="Q1000" i="6"/>
  <c r="Q999" i="6"/>
  <c r="Q998" i="6"/>
  <c r="Q997" i="6"/>
  <c r="Q996" i="6"/>
  <c r="Q995" i="6"/>
  <c r="Q994" i="6"/>
  <c r="Q993" i="6"/>
  <c r="Q992" i="6"/>
  <c r="Q991" i="6"/>
  <c r="Q990" i="6"/>
  <c r="Q989" i="6"/>
  <c r="Q988" i="6"/>
  <c r="Q987" i="6"/>
  <c r="Q986" i="6"/>
  <c r="Q985" i="6"/>
  <c r="Q984" i="6"/>
  <c r="Q983" i="6"/>
  <c r="Q982" i="6"/>
  <c r="Q981" i="6"/>
  <c r="Q980" i="6"/>
  <c r="Q979" i="6"/>
  <c r="Q978" i="6"/>
  <c r="Q977" i="6"/>
  <c r="Q976" i="6"/>
  <c r="Q975" i="6"/>
  <c r="Q974" i="6"/>
  <c r="Q973" i="6"/>
  <c r="Q972" i="6"/>
  <c r="Q971" i="6"/>
  <c r="Q970" i="6"/>
  <c r="Q969" i="6"/>
  <c r="Q968" i="6"/>
  <c r="Q967" i="6"/>
  <c r="Q966" i="6"/>
  <c r="Q965" i="6"/>
  <c r="Q964" i="6"/>
  <c r="Q963" i="6"/>
  <c r="Q962" i="6"/>
  <c r="Q961" i="6"/>
  <c r="Q960" i="6"/>
  <c r="Q959" i="6"/>
  <c r="Q958" i="6"/>
  <c r="Q957" i="6"/>
  <c r="Q956" i="6"/>
  <c r="Q955" i="6"/>
  <c r="Q954" i="6"/>
  <c r="Q953" i="6"/>
  <c r="Q952" i="6"/>
  <c r="Q951" i="6"/>
  <c r="Q950" i="6"/>
  <c r="Q949" i="6"/>
  <c r="Q948" i="6"/>
  <c r="Q947" i="6"/>
  <c r="Q946" i="6"/>
  <c r="Q945" i="6"/>
  <c r="Q944" i="6"/>
  <c r="Q943" i="6"/>
  <c r="Q942" i="6"/>
  <c r="Q941" i="6"/>
  <c r="Q940" i="6"/>
  <c r="Q939" i="6"/>
  <c r="Q938" i="6"/>
  <c r="Q937" i="6"/>
  <c r="Q936" i="6"/>
  <c r="Q935" i="6"/>
  <c r="Q934" i="6"/>
  <c r="Q933" i="6"/>
  <c r="Q932" i="6"/>
  <c r="Q931" i="6"/>
  <c r="Q930" i="6"/>
  <c r="Q929" i="6"/>
  <c r="Q928" i="6"/>
  <c r="Q927" i="6"/>
  <c r="Q926" i="6"/>
  <c r="Q925" i="6"/>
  <c r="Q924" i="6"/>
  <c r="Q923" i="6"/>
  <c r="Q922" i="6"/>
  <c r="Q921" i="6"/>
  <c r="Q920" i="6"/>
  <c r="Q919" i="6"/>
  <c r="Q918" i="6"/>
  <c r="Q917" i="6"/>
  <c r="Q916" i="6"/>
  <c r="Q915" i="6"/>
  <c r="Q914" i="6"/>
  <c r="Q913" i="6"/>
  <c r="Q912" i="6"/>
  <c r="Q911" i="6"/>
  <c r="Q910" i="6"/>
  <c r="Q909" i="6"/>
  <c r="Q908" i="6"/>
  <c r="Q907" i="6"/>
  <c r="Q906" i="6"/>
  <c r="Q905" i="6"/>
  <c r="Q904" i="6"/>
  <c r="Q903" i="6"/>
  <c r="Q902" i="6"/>
  <c r="Q901" i="6"/>
  <c r="Q900" i="6"/>
  <c r="Q899" i="6"/>
  <c r="Q898" i="6"/>
  <c r="Q897" i="6"/>
  <c r="Q896" i="6"/>
  <c r="Q895" i="6"/>
  <c r="Q894" i="6"/>
  <c r="Q893" i="6"/>
  <c r="Q892" i="6"/>
  <c r="Q891" i="6"/>
  <c r="Q890" i="6"/>
  <c r="Q889" i="6"/>
  <c r="Q888" i="6"/>
  <c r="Q887" i="6"/>
  <c r="Q886" i="6"/>
  <c r="Q885" i="6"/>
  <c r="Q884" i="6"/>
  <c r="Q883" i="6"/>
  <c r="Q882" i="6"/>
  <c r="Q881" i="6"/>
  <c r="Q880" i="6"/>
  <c r="Q879" i="6"/>
  <c r="Q878" i="6"/>
  <c r="Q877" i="6"/>
  <c r="Q876" i="6"/>
  <c r="Q875" i="6"/>
  <c r="Q874" i="6"/>
  <c r="Q873" i="6"/>
  <c r="Q872" i="6"/>
  <c r="Q871" i="6"/>
  <c r="Q870" i="6"/>
  <c r="Q869" i="6"/>
  <c r="Q868" i="6"/>
  <c r="Q867" i="6"/>
  <c r="Q866" i="6"/>
  <c r="Q865" i="6"/>
  <c r="Q864" i="6"/>
  <c r="Q863" i="6"/>
  <c r="Q862" i="6"/>
  <c r="Q861" i="6"/>
  <c r="Q860" i="6"/>
  <c r="Q859" i="6"/>
  <c r="Q858" i="6"/>
  <c r="Q857" i="6"/>
  <c r="Q856" i="6"/>
  <c r="Q855" i="6"/>
  <c r="Q854" i="6"/>
  <c r="Q853" i="6"/>
  <c r="Q852" i="6"/>
  <c r="Q851" i="6"/>
  <c r="Q850" i="6"/>
  <c r="Q849" i="6"/>
  <c r="Q848" i="6"/>
  <c r="Q847" i="6"/>
  <c r="Q846" i="6"/>
  <c r="Q845" i="6"/>
  <c r="Q844" i="6"/>
  <c r="Q843" i="6"/>
  <c r="Q842" i="6"/>
  <c r="Q841" i="6"/>
  <c r="Q840" i="6"/>
  <c r="Q839" i="6"/>
  <c r="Q838" i="6"/>
  <c r="Q837" i="6"/>
  <c r="Q836" i="6"/>
  <c r="Q835" i="6"/>
  <c r="Q834" i="6"/>
  <c r="Q833" i="6"/>
  <c r="Q832" i="6"/>
  <c r="Q831" i="6"/>
  <c r="Q830" i="6"/>
  <c r="Q829" i="6"/>
  <c r="Q828" i="6"/>
  <c r="Q827" i="6"/>
  <c r="Q826" i="6"/>
  <c r="Q825" i="6"/>
  <c r="Q824" i="6"/>
  <c r="Q823" i="6"/>
  <c r="Q822" i="6"/>
  <c r="Q821" i="6"/>
  <c r="Q820" i="6"/>
  <c r="Q819" i="6"/>
  <c r="Q818" i="6"/>
  <c r="Q817" i="6"/>
  <c r="Q816" i="6"/>
  <c r="Q815" i="6"/>
  <c r="Q814" i="6"/>
  <c r="Q813" i="6"/>
  <c r="Q812" i="6"/>
  <c r="Q811" i="6"/>
  <c r="Q810" i="6"/>
  <c r="Q809" i="6"/>
  <c r="Q808" i="6"/>
  <c r="Q807" i="6"/>
  <c r="Q806" i="6"/>
  <c r="Q805" i="6"/>
  <c r="Q804" i="6"/>
  <c r="Q803" i="6"/>
  <c r="Q802" i="6"/>
  <c r="Q801" i="6"/>
  <c r="Q800" i="6"/>
  <c r="Q799" i="6"/>
  <c r="Q798" i="6"/>
  <c r="Q797" i="6"/>
  <c r="Q796" i="6"/>
  <c r="Q795" i="6"/>
  <c r="Q794" i="6"/>
  <c r="Q793" i="6"/>
  <c r="Q792" i="6"/>
  <c r="Q791" i="6"/>
  <c r="Q790" i="6"/>
  <c r="Q789" i="6"/>
  <c r="Q788" i="6"/>
  <c r="Q787" i="6"/>
  <c r="Q786" i="6"/>
  <c r="Q785" i="6"/>
  <c r="Q784" i="6"/>
  <c r="Q783" i="6"/>
  <c r="Q782" i="6"/>
  <c r="Q781" i="6"/>
  <c r="Q780" i="6"/>
  <c r="Q779" i="6"/>
  <c r="Q778" i="6"/>
  <c r="Q777" i="6"/>
  <c r="Q776" i="6"/>
  <c r="Q775" i="6"/>
  <c r="Q774" i="6"/>
  <c r="Q773" i="6"/>
  <c r="Q772" i="6"/>
  <c r="Q771" i="6"/>
  <c r="Q770" i="6"/>
  <c r="Q769" i="6"/>
  <c r="Q768" i="6"/>
  <c r="Q767" i="6"/>
  <c r="Q766" i="6"/>
  <c r="Q765" i="6"/>
  <c r="Q764" i="6"/>
  <c r="Q763" i="6"/>
  <c r="Q762" i="6"/>
  <c r="Q761" i="6"/>
  <c r="Q760" i="6"/>
  <c r="Q759" i="6"/>
  <c r="Q758" i="6"/>
  <c r="Q757" i="6"/>
  <c r="Q756" i="6"/>
  <c r="Q755" i="6"/>
  <c r="Q754" i="6"/>
  <c r="Q753" i="6"/>
  <c r="Q752" i="6"/>
  <c r="Q751" i="6"/>
  <c r="Q750" i="6"/>
  <c r="Q749" i="6"/>
  <c r="Q748" i="6"/>
  <c r="Q747" i="6"/>
  <c r="Q746" i="6"/>
  <c r="Q745" i="6"/>
  <c r="Q744" i="6"/>
  <c r="Q743" i="6"/>
  <c r="Q742" i="6"/>
  <c r="Q741" i="6"/>
  <c r="Q740" i="6"/>
  <c r="Q739" i="6"/>
  <c r="Q738" i="6"/>
  <c r="Q737" i="6"/>
  <c r="Q736" i="6"/>
  <c r="Q735" i="6"/>
  <c r="Q734" i="6"/>
  <c r="Q733" i="6"/>
  <c r="Q732" i="6"/>
  <c r="Q731" i="6"/>
  <c r="Q730" i="6"/>
  <c r="Q729" i="6"/>
  <c r="Q728" i="6"/>
  <c r="Q727" i="6"/>
  <c r="Q726" i="6"/>
  <c r="Q725" i="6"/>
  <c r="Q724" i="6"/>
  <c r="Q723" i="6"/>
  <c r="Q722" i="6"/>
  <c r="Q721" i="6"/>
  <c r="Q720" i="6"/>
  <c r="Q719" i="6"/>
  <c r="Q718" i="6"/>
  <c r="Q717" i="6"/>
  <c r="Q716" i="6"/>
  <c r="Q715" i="6"/>
  <c r="Q714" i="6"/>
  <c r="Q713" i="6"/>
  <c r="Q712" i="6"/>
  <c r="Q711" i="6"/>
  <c r="Q710" i="6"/>
  <c r="Q709" i="6"/>
  <c r="Q708" i="6"/>
  <c r="Q707" i="6"/>
  <c r="Q706" i="6"/>
  <c r="Q705" i="6"/>
  <c r="Q704" i="6"/>
  <c r="Q703" i="6"/>
  <c r="Q702" i="6"/>
  <c r="Q701" i="6"/>
  <c r="Q700" i="6"/>
  <c r="Q699" i="6"/>
  <c r="Q698" i="6"/>
  <c r="Q697" i="6"/>
  <c r="Q696" i="6"/>
  <c r="Q695" i="6"/>
  <c r="Q694" i="6"/>
  <c r="Q693" i="6"/>
  <c r="Q692" i="6"/>
  <c r="Q691" i="6"/>
  <c r="Q690" i="6"/>
  <c r="Q689" i="6"/>
  <c r="Q688" i="6"/>
  <c r="Q687" i="6"/>
  <c r="Q686" i="6"/>
  <c r="Q685" i="6"/>
  <c r="Q684" i="6"/>
  <c r="Q683" i="6"/>
  <c r="Q682" i="6"/>
  <c r="Q681" i="6"/>
  <c r="Q680" i="6"/>
  <c r="Q679" i="6"/>
  <c r="Q678" i="6"/>
  <c r="Q677" i="6"/>
  <c r="Q676" i="6"/>
  <c r="Q675" i="6"/>
  <c r="Q674" i="6"/>
  <c r="Q673" i="6"/>
  <c r="Q672" i="6"/>
  <c r="Q671" i="6"/>
  <c r="Q670" i="6"/>
  <c r="Q669" i="6"/>
  <c r="Q668" i="6"/>
  <c r="Q667" i="6"/>
  <c r="Q666" i="6"/>
  <c r="Q665" i="6"/>
  <c r="Q664" i="6"/>
  <c r="Q663" i="6"/>
  <c r="Q662" i="6"/>
  <c r="Q661" i="6"/>
  <c r="Q660" i="6"/>
  <c r="Q659" i="6"/>
  <c r="Q658" i="6"/>
  <c r="Q657" i="6"/>
  <c r="Q656" i="6"/>
  <c r="Q655" i="6"/>
  <c r="Q654" i="6"/>
  <c r="Q653" i="6"/>
  <c r="Q652" i="6"/>
  <c r="Q651" i="6"/>
  <c r="Q650" i="6"/>
  <c r="Q649" i="6"/>
  <c r="Q648" i="6"/>
  <c r="Q647" i="6"/>
  <c r="Q646" i="6"/>
  <c r="Q645" i="6"/>
  <c r="Q644" i="6"/>
  <c r="Q643" i="6"/>
  <c r="Q642" i="6"/>
  <c r="Q641" i="6"/>
  <c r="Q640" i="6"/>
  <c r="Q639" i="6"/>
  <c r="Q638" i="6"/>
  <c r="Q637" i="6"/>
  <c r="Q636" i="6"/>
  <c r="Q635" i="6"/>
  <c r="Q634" i="6"/>
  <c r="Q633" i="6"/>
  <c r="Q632" i="6"/>
  <c r="Q631" i="6"/>
  <c r="Q630" i="6"/>
  <c r="Q629" i="6"/>
  <c r="Q628" i="6"/>
  <c r="Q627" i="6"/>
  <c r="Q626" i="6"/>
  <c r="Q625" i="6"/>
  <c r="Q624" i="6"/>
  <c r="Q623" i="6"/>
  <c r="Q622" i="6"/>
  <c r="Q621" i="6"/>
  <c r="Q620" i="6"/>
  <c r="Q619" i="6"/>
  <c r="Q618" i="6"/>
  <c r="Q617" i="6"/>
  <c r="Q616" i="6"/>
  <c r="Q615" i="6"/>
  <c r="Q614" i="6"/>
  <c r="Q613" i="6"/>
  <c r="Q612" i="6"/>
  <c r="Q611" i="6"/>
  <c r="Q610" i="6"/>
  <c r="Q609" i="6"/>
  <c r="Q608" i="6"/>
  <c r="Q607" i="6"/>
  <c r="Q606" i="6"/>
  <c r="Q605" i="6"/>
  <c r="Q604" i="6"/>
  <c r="Q603" i="6"/>
  <c r="Q602" i="6"/>
  <c r="Q601" i="6"/>
  <c r="Q600" i="6"/>
  <c r="Q599" i="6"/>
  <c r="Q598" i="6"/>
  <c r="Q597" i="6"/>
  <c r="Q596" i="6"/>
  <c r="Q595" i="6"/>
  <c r="Q594" i="6"/>
  <c r="Q593" i="6"/>
  <c r="Q592" i="6"/>
  <c r="Q591" i="6"/>
  <c r="Q590" i="6"/>
  <c r="Q589" i="6"/>
  <c r="Q588" i="6"/>
  <c r="Q587" i="6"/>
  <c r="Q586" i="6"/>
  <c r="Q585" i="6"/>
  <c r="Q584" i="6"/>
  <c r="Q583" i="6"/>
  <c r="Q582" i="6"/>
  <c r="Q581" i="6"/>
  <c r="Q580" i="6"/>
  <c r="Q579" i="6"/>
  <c r="Q578" i="6"/>
  <c r="Q577" i="6"/>
  <c r="Q576" i="6"/>
  <c r="Q575" i="6"/>
  <c r="Q574" i="6"/>
  <c r="Q573" i="6"/>
  <c r="Q572" i="6"/>
  <c r="Q571" i="6"/>
  <c r="Q570" i="6"/>
  <c r="Q569" i="6"/>
  <c r="Q568" i="6"/>
  <c r="Q567" i="6"/>
  <c r="Q566" i="6"/>
  <c r="Q565" i="6"/>
  <c r="Q564" i="6"/>
  <c r="Q563" i="6"/>
  <c r="Q562" i="6"/>
  <c r="Q561" i="6"/>
  <c r="Q560" i="6"/>
  <c r="Q559" i="6"/>
  <c r="Q558" i="6"/>
  <c r="Q557" i="6"/>
  <c r="Q556" i="6"/>
  <c r="Q555" i="6"/>
  <c r="Q554" i="6"/>
  <c r="Q553" i="6"/>
  <c r="Q552" i="6"/>
  <c r="Q551" i="6"/>
  <c r="Q550" i="6"/>
  <c r="Q549" i="6"/>
  <c r="Q548" i="6"/>
  <c r="Q547" i="6"/>
  <c r="Q546" i="6"/>
  <c r="Q545" i="6"/>
  <c r="Q544" i="6"/>
  <c r="Q543" i="6"/>
  <c r="Q542" i="6"/>
  <c r="Q541" i="6"/>
  <c r="Q540" i="6"/>
  <c r="Q539" i="6"/>
  <c r="Q538" i="6"/>
  <c r="Q537" i="6"/>
  <c r="Q536" i="6"/>
  <c r="Q535" i="6"/>
  <c r="Q534" i="6"/>
  <c r="Q533" i="6"/>
  <c r="Q532" i="6"/>
  <c r="Q531" i="6"/>
  <c r="Q530" i="6"/>
  <c r="Q529" i="6"/>
  <c r="Q528" i="6"/>
  <c r="Q527" i="6"/>
  <c r="Q526" i="6"/>
  <c r="Q525" i="6"/>
  <c r="Q524" i="6"/>
  <c r="Q523" i="6"/>
  <c r="Q522" i="6"/>
  <c r="Q521" i="6"/>
  <c r="Q520" i="6"/>
  <c r="Q519" i="6"/>
  <c r="Q518" i="6"/>
  <c r="Q517" i="6"/>
  <c r="Q516" i="6"/>
  <c r="Q515" i="6"/>
  <c r="Q514" i="6"/>
  <c r="Q513" i="6"/>
  <c r="Q512" i="6"/>
  <c r="Q511" i="6"/>
  <c r="Q510" i="6"/>
  <c r="Q509" i="6"/>
  <c r="Q508" i="6"/>
  <c r="Q507" i="6"/>
  <c r="Q506" i="6"/>
  <c r="Q505" i="6"/>
  <c r="Q504" i="6"/>
  <c r="Q503" i="6"/>
  <c r="Q502" i="6"/>
  <c r="Q501" i="6"/>
  <c r="Q500" i="6"/>
  <c r="Q499" i="6"/>
  <c r="Q498" i="6"/>
  <c r="Q497" i="6"/>
  <c r="Q496" i="6"/>
  <c r="Q495" i="6"/>
  <c r="Q494" i="6"/>
  <c r="Q493" i="6"/>
  <c r="Q492" i="6"/>
  <c r="Q491" i="6"/>
  <c r="Q490" i="6"/>
  <c r="Q489" i="6"/>
  <c r="Q488" i="6"/>
  <c r="Q487" i="6"/>
  <c r="Q486" i="6"/>
  <c r="Q485" i="6"/>
  <c r="Q484" i="6"/>
  <c r="Q483" i="6"/>
  <c r="Q482" i="6"/>
  <c r="Q481" i="6"/>
  <c r="Q480" i="6"/>
  <c r="Q479" i="6"/>
  <c r="Q478" i="6"/>
  <c r="Q477" i="6"/>
  <c r="Q476" i="6"/>
  <c r="Q475" i="6"/>
  <c r="Q474" i="6"/>
  <c r="Q473" i="6"/>
  <c r="Q472" i="6"/>
  <c r="Q471" i="6"/>
  <c r="Q470" i="6"/>
  <c r="Q469" i="6"/>
  <c r="Q468" i="6"/>
  <c r="Q467" i="6"/>
  <c r="Q466" i="6"/>
  <c r="Q465" i="6"/>
  <c r="Q464" i="6"/>
  <c r="Q463" i="6"/>
  <c r="Q462" i="6"/>
  <c r="Q461" i="6"/>
  <c r="Q460" i="6"/>
  <c r="Q459" i="6"/>
  <c r="Q458" i="6"/>
  <c r="Q457" i="6"/>
  <c r="Q456" i="6"/>
  <c r="Q455" i="6"/>
  <c r="Q454" i="6"/>
  <c r="Q453" i="6"/>
  <c r="Q452" i="6"/>
  <c r="Q451" i="6"/>
  <c r="Q450" i="6"/>
  <c r="Q449" i="6"/>
  <c r="Q448" i="6"/>
  <c r="Q447" i="6"/>
  <c r="Q446" i="6"/>
  <c r="Q445" i="6"/>
  <c r="Q444" i="6"/>
  <c r="Q443" i="6"/>
  <c r="Q442" i="6"/>
  <c r="Q441" i="6"/>
  <c r="Q440" i="6"/>
  <c r="Q439" i="6"/>
  <c r="Q438" i="6"/>
  <c r="Q437" i="6"/>
  <c r="Q436" i="6"/>
  <c r="Q435" i="6"/>
  <c r="Q434" i="6"/>
  <c r="Q433" i="6"/>
  <c r="Q432" i="6"/>
  <c r="Q431" i="6"/>
  <c r="Q430" i="6"/>
  <c r="Q429" i="6"/>
  <c r="Q428" i="6"/>
  <c r="Q427" i="6"/>
  <c r="Q426" i="6"/>
  <c r="Q425" i="6"/>
  <c r="Q424" i="6"/>
  <c r="Q423" i="6"/>
  <c r="Q422" i="6"/>
  <c r="Q421" i="6"/>
  <c r="Q420" i="6"/>
  <c r="Q419" i="6"/>
  <c r="Q418" i="6"/>
  <c r="Q417" i="6"/>
  <c r="Q416" i="6"/>
  <c r="Q415" i="6"/>
  <c r="Q414" i="6"/>
  <c r="Q413" i="6"/>
  <c r="Q412" i="6"/>
  <c r="Q411" i="6"/>
  <c r="Q410" i="6"/>
  <c r="Q409" i="6"/>
  <c r="Q408" i="6"/>
  <c r="Q407" i="6"/>
  <c r="Q406" i="6"/>
  <c r="Q405" i="6"/>
  <c r="Q404" i="6"/>
  <c r="Q403" i="6"/>
  <c r="Q402" i="6"/>
  <c r="Q401" i="6"/>
  <c r="Q400" i="6"/>
  <c r="Q399" i="6"/>
  <c r="Q398" i="6"/>
  <c r="Q397" i="6"/>
  <c r="Q396" i="6"/>
  <c r="Q395" i="6"/>
  <c r="Q394" i="6"/>
  <c r="Q393" i="6"/>
  <c r="Q392" i="6"/>
  <c r="Q391" i="6"/>
  <c r="Q390" i="6"/>
  <c r="Q389" i="6"/>
  <c r="Q388" i="6"/>
  <c r="Q387" i="6"/>
  <c r="Q386" i="6"/>
  <c r="Q385" i="6"/>
  <c r="Q384" i="6"/>
  <c r="Q383" i="6"/>
  <c r="Q382" i="6"/>
  <c r="Q381" i="6"/>
  <c r="Q380" i="6"/>
  <c r="Q379" i="6"/>
  <c r="Q378" i="6"/>
  <c r="Q377" i="6"/>
  <c r="Q376" i="6"/>
  <c r="Q375" i="6"/>
  <c r="Q374" i="6"/>
  <c r="Q373" i="6"/>
  <c r="Q372" i="6"/>
  <c r="Q371" i="6"/>
  <c r="Q370" i="6"/>
  <c r="Q369" i="6"/>
  <c r="Q368" i="6"/>
  <c r="Q367" i="6"/>
  <c r="Q366" i="6"/>
  <c r="Q365" i="6"/>
  <c r="Q364" i="6"/>
  <c r="Q363" i="6"/>
  <c r="Q362" i="6"/>
  <c r="Q361" i="6"/>
  <c r="Q360" i="6"/>
  <c r="Q359" i="6"/>
  <c r="Q358" i="6"/>
  <c r="Q357" i="6"/>
  <c r="Q356" i="6"/>
  <c r="Q355" i="6"/>
  <c r="Q354" i="6"/>
  <c r="Q353" i="6"/>
  <c r="Q352" i="6"/>
  <c r="Q351" i="6"/>
  <c r="Q350" i="6"/>
  <c r="Q349" i="6"/>
  <c r="Q348" i="6"/>
  <c r="Q347" i="6"/>
  <c r="Q346" i="6"/>
  <c r="Q345" i="6"/>
  <c r="Q344" i="6"/>
  <c r="Q343" i="6"/>
  <c r="Q342" i="6"/>
  <c r="Q341" i="6"/>
  <c r="Q340" i="6"/>
  <c r="Q339" i="6"/>
  <c r="Q338" i="6"/>
  <c r="Q337" i="6"/>
  <c r="Q336" i="6"/>
  <c r="Q335" i="6"/>
  <c r="Q334" i="6"/>
  <c r="Q333" i="6"/>
  <c r="Q332" i="6"/>
  <c r="Q331" i="6"/>
  <c r="Q330" i="6"/>
  <c r="Q329" i="6"/>
  <c r="Q328" i="6"/>
  <c r="Q327" i="6"/>
  <c r="Q326" i="6"/>
  <c r="Q325" i="6"/>
  <c r="Q324" i="6"/>
  <c r="Q323" i="6"/>
  <c r="Q322" i="6"/>
  <c r="Q321" i="6"/>
  <c r="Q320" i="6"/>
  <c r="Q319" i="6"/>
  <c r="Q318" i="6"/>
  <c r="Q317" i="6"/>
  <c r="Q316" i="6"/>
  <c r="Q315" i="6"/>
  <c r="Q314" i="6"/>
  <c r="Q313" i="6"/>
  <c r="Q312" i="6"/>
  <c r="Q311" i="6"/>
  <c r="Q310" i="6"/>
  <c r="Q309" i="6"/>
  <c r="Q308" i="6"/>
  <c r="Q307" i="6"/>
  <c r="Q306" i="6"/>
  <c r="Q305" i="6"/>
  <c r="Q304" i="6"/>
  <c r="Q303" i="6"/>
  <c r="Q302" i="6"/>
  <c r="Q301" i="6"/>
  <c r="Q300" i="6"/>
  <c r="Q299" i="6"/>
  <c r="Q298" i="6"/>
  <c r="Q297" i="6"/>
  <c r="Q296" i="6"/>
  <c r="Q295" i="6"/>
  <c r="Q294" i="6"/>
  <c r="Q293" i="6"/>
  <c r="Q292" i="6"/>
  <c r="Q291" i="6"/>
  <c r="Q290" i="6"/>
  <c r="Q289" i="6"/>
  <c r="Q288" i="6"/>
  <c r="Q287" i="6"/>
  <c r="Q286" i="6"/>
  <c r="Q285" i="6"/>
  <c r="Q284" i="6"/>
  <c r="Q283" i="6"/>
  <c r="Q282" i="6"/>
  <c r="Q281" i="6"/>
  <c r="Q280" i="6"/>
  <c r="Q279" i="6"/>
  <c r="Q278" i="6"/>
  <c r="Q277" i="6"/>
  <c r="Q276" i="6"/>
  <c r="Q275" i="6"/>
  <c r="Q274" i="6"/>
  <c r="Q273" i="6"/>
  <c r="Q272" i="6"/>
  <c r="Q271" i="6"/>
  <c r="Q270" i="6"/>
  <c r="Q269" i="6"/>
  <c r="Q268" i="6"/>
  <c r="Q267" i="6"/>
  <c r="Q266" i="6"/>
  <c r="Q265" i="6"/>
  <c r="Q264" i="6"/>
  <c r="Q263" i="6"/>
  <c r="Q262" i="6"/>
  <c r="Q261" i="6"/>
  <c r="Q260" i="6"/>
  <c r="Q259" i="6"/>
  <c r="Q258" i="6"/>
  <c r="Q257" i="6"/>
  <c r="Q256" i="6"/>
  <c r="Q255" i="6"/>
  <c r="Q254" i="6"/>
  <c r="Q253" i="6"/>
  <c r="Q252" i="6"/>
  <c r="Q251" i="6"/>
  <c r="Q250" i="6"/>
  <c r="Q249" i="6"/>
  <c r="Q248" i="6"/>
  <c r="Q247" i="6"/>
  <c r="Q246" i="6"/>
  <c r="Q245" i="6"/>
  <c r="Q244" i="6"/>
  <c r="Q243" i="6"/>
  <c r="Q242" i="6"/>
  <c r="Q241" i="6"/>
  <c r="Q240" i="6"/>
  <c r="Q239" i="6"/>
  <c r="Q238" i="6"/>
  <c r="Q237" i="6"/>
  <c r="Q236" i="6"/>
  <c r="Q235" i="6"/>
  <c r="Q234" i="6"/>
  <c r="Q233" i="6"/>
  <c r="Q232" i="6"/>
  <c r="Q231" i="6"/>
  <c r="Q230" i="6"/>
  <c r="Q229" i="6"/>
  <c r="Q228" i="6"/>
  <c r="Q227" i="6"/>
  <c r="Q226" i="6"/>
  <c r="Q225" i="6"/>
  <c r="Q224" i="6"/>
  <c r="Q223" i="6"/>
  <c r="Q222" i="6"/>
  <c r="Q221" i="6"/>
  <c r="Q220" i="6"/>
  <c r="Q219" i="6"/>
  <c r="Q218" i="6"/>
  <c r="Q217" i="6"/>
  <c r="Q216" i="6"/>
  <c r="Q215" i="6"/>
  <c r="Q214" i="6"/>
  <c r="Q213" i="6"/>
  <c r="Q212" i="6"/>
  <c r="Q211" i="6"/>
  <c r="Q210" i="6"/>
  <c r="Q209" i="6"/>
  <c r="Q208" i="6"/>
  <c r="Q207" i="6"/>
  <c r="Q206" i="6"/>
  <c r="Q205" i="6"/>
  <c r="Q204" i="6"/>
  <c r="Q203" i="6"/>
  <c r="Q202" i="6"/>
  <c r="Q201" i="6"/>
  <c r="Q200" i="6"/>
  <c r="Q199" i="6"/>
  <c r="Q198" i="6"/>
  <c r="Q197" i="6"/>
  <c r="Q196" i="6"/>
  <c r="Q195" i="6"/>
  <c r="Q194" i="6"/>
  <c r="Q193" i="6"/>
  <c r="Q192" i="6"/>
  <c r="Q191" i="6"/>
  <c r="Q190" i="6"/>
  <c r="Q189" i="6"/>
  <c r="Q188" i="6"/>
  <c r="Q187" i="6"/>
  <c r="Q186" i="6"/>
  <c r="Q185" i="6"/>
  <c r="Q184" i="6"/>
  <c r="Q183" i="6"/>
  <c r="Q182" i="6"/>
  <c r="Q181" i="6"/>
  <c r="Q180" i="6"/>
  <c r="Q179" i="6"/>
  <c r="Q178" i="6"/>
  <c r="Q177" i="6"/>
  <c r="Q176" i="6"/>
  <c r="Q175" i="6"/>
  <c r="Q174" i="6"/>
  <c r="Q173" i="6"/>
  <c r="Q172" i="6"/>
  <c r="Q171" i="6"/>
  <c r="Q170" i="6"/>
  <c r="Q169" i="6"/>
  <c r="Q168" i="6"/>
  <c r="Q167" i="6"/>
  <c r="Q166" i="6"/>
  <c r="Q165" i="6"/>
  <c r="Q164" i="6"/>
  <c r="Q163" i="6"/>
  <c r="Q162" i="6"/>
  <c r="Q161" i="6"/>
  <c r="Q160" i="6"/>
  <c r="Q159" i="6"/>
  <c r="Q158" i="6"/>
  <c r="Q157" i="6"/>
  <c r="Q156" i="6"/>
  <c r="Q155" i="6"/>
  <c r="Q154" i="6"/>
  <c r="Q153" i="6"/>
  <c r="Q152" i="6"/>
  <c r="Q151" i="6"/>
  <c r="Q150" i="6"/>
  <c r="Q149" i="6"/>
  <c r="Q148" i="6"/>
  <c r="Q147" i="6"/>
  <c r="Q146" i="6"/>
  <c r="Q145" i="6"/>
  <c r="Q144" i="6"/>
  <c r="Q143" i="6"/>
  <c r="Q142" i="6"/>
  <c r="Q141" i="6"/>
  <c r="Q140" i="6"/>
  <c r="Q139" i="6"/>
  <c r="Q138" i="6"/>
  <c r="Q137" i="6"/>
  <c r="Q136" i="6"/>
  <c r="Q135" i="6"/>
  <c r="Q134" i="6"/>
  <c r="Q133" i="6"/>
  <c r="Q132" i="6"/>
  <c r="Q131" i="6"/>
  <c r="Q130" i="6"/>
  <c r="Q129" i="6"/>
  <c r="Q128" i="6"/>
  <c r="Q127" i="6"/>
  <c r="Q126" i="6"/>
  <c r="Q125" i="6"/>
  <c r="Q124" i="6"/>
  <c r="Q123" i="6"/>
  <c r="Q122" i="6"/>
  <c r="Q121" i="6"/>
  <c r="Q120" i="6"/>
  <c r="Q119" i="6"/>
  <c r="Q118" i="6"/>
  <c r="Q117" i="6"/>
  <c r="Q116" i="6"/>
  <c r="Q115" i="6"/>
  <c r="Q114" i="6"/>
  <c r="Q113" i="6"/>
  <c r="Q112" i="6"/>
  <c r="Q111" i="6"/>
  <c r="Q110" i="6"/>
  <c r="Q109" i="6"/>
  <c r="Q108" i="6"/>
  <c r="Q107" i="6"/>
  <c r="Q106" i="6"/>
  <c r="Q105" i="6"/>
  <c r="Q104" i="6"/>
  <c r="Q103" i="6"/>
  <c r="Q102" i="6"/>
  <c r="Q101" i="6"/>
  <c r="Q100" i="6"/>
  <c r="Q99" i="6"/>
  <c r="Q98" i="6"/>
  <c r="Q97" i="6"/>
  <c r="Q96" i="6"/>
  <c r="Q95" i="6"/>
  <c r="Q94" i="6"/>
  <c r="Q93" i="6"/>
  <c r="Q92" i="6"/>
  <c r="Q91" i="6"/>
  <c r="Q90" i="6"/>
  <c r="Q89" i="6"/>
  <c r="Q88" i="6"/>
  <c r="Q87" i="6"/>
  <c r="Q86" i="6"/>
  <c r="Q85" i="6"/>
  <c r="Q84" i="6"/>
  <c r="Q83" i="6"/>
  <c r="Q82" i="6"/>
  <c r="Q81" i="6"/>
  <c r="Q80" i="6"/>
  <c r="Q79" i="6"/>
  <c r="Q78" i="6"/>
  <c r="Q77" i="6"/>
  <c r="Q76" i="6"/>
  <c r="Q75" i="6"/>
  <c r="Q74" i="6"/>
  <c r="Q73" i="6"/>
  <c r="Q72" i="6"/>
  <c r="Q71" i="6"/>
  <c r="Q70" i="6"/>
  <c r="Q69" i="6"/>
  <c r="Q68" i="6"/>
  <c r="Q67" i="6"/>
  <c r="Q66" i="6"/>
  <c r="Q65" i="6"/>
  <c r="Q64" i="6"/>
  <c r="Q63" i="6"/>
  <c r="Q62" i="6"/>
  <c r="Q61" i="6"/>
  <c r="Q60" i="6"/>
  <c r="Q59" i="6"/>
  <c r="Q58" i="6"/>
  <c r="Q57" i="6"/>
  <c r="Q56" i="6"/>
  <c r="Q55" i="6"/>
  <c r="Q54" i="6"/>
  <c r="Q53" i="6"/>
  <c r="Q52" i="6"/>
  <c r="Q51" i="6"/>
  <c r="Q50" i="6"/>
  <c r="Q49" i="6"/>
  <c r="Q48" i="6"/>
  <c r="Q47" i="6"/>
  <c r="Q46" i="6"/>
  <c r="Q45" i="6"/>
  <c r="Q44" i="6"/>
  <c r="Q43" i="6"/>
  <c r="Q42" i="6"/>
  <c r="Q41" i="6"/>
  <c r="Q40" i="6"/>
  <c r="Q39" i="6"/>
  <c r="Q38" i="6"/>
  <c r="Q37" i="6"/>
  <c r="Q36" i="6"/>
  <c r="Q35" i="6"/>
  <c r="Q34" i="6"/>
  <c r="Q33" i="6"/>
  <c r="Q32" i="6"/>
  <c r="Q31" i="6"/>
  <c r="Q30" i="6"/>
  <c r="Q29" i="6"/>
  <c r="Q28" i="6"/>
  <c r="Q27" i="6"/>
  <c r="Q26" i="6"/>
  <c r="Q25" i="6"/>
  <c r="Q24" i="6"/>
  <c r="Q23" i="6"/>
  <c r="Q22" i="6"/>
  <c r="Q21" i="6"/>
  <c r="Q20" i="6"/>
  <c r="Q19" i="6"/>
  <c r="Q18" i="6"/>
  <c r="Q17" i="6"/>
  <c r="Q16" i="6"/>
  <c r="Q15" i="6"/>
  <c r="Q14" i="6"/>
  <c r="Q13" i="6"/>
  <c r="Q12" i="6"/>
  <c r="Q11" i="6"/>
  <c r="Q10" i="6"/>
  <c r="Q9" i="6"/>
  <c r="Q8" i="6"/>
  <c r="Q7" i="6"/>
  <c r="Q6" i="6"/>
  <c r="Q5" i="6"/>
  <c r="Q4" i="6"/>
  <c r="P1000" i="6"/>
  <c r="P999" i="6"/>
  <c r="P998" i="6"/>
  <c r="P997" i="6"/>
  <c r="P996" i="6"/>
  <c r="P995" i="6"/>
  <c r="P994" i="6"/>
  <c r="P993" i="6"/>
  <c r="P992" i="6"/>
  <c r="P991" i="6"/>
  <c r="P990" i="6"/>
  <c r="P989" i="6"/>
  <c r="P988" i="6"/>
  <c r="P987" i="6"/>
  <c r="P986" i="6"/>
  <c r="P985" i="6"/>
  <c r="P984" i="6"/>
  <c r="P983" i="6"/>
  <c r="P982" i="6"/>
  <c r="P981" i="6"/>
  <c r="P980" i="6"/>
  <c r="P979" i="6"/>
  <c r="P978" i="6"/>
  <c r="P977" i="6"/>
  <c r="P976" i="6"/>
  <c r="P975" i="6"/>
  <c r="P974" i="6"/>
  <c r="P973" i="6"/>
  <c r="P972" i="6"/>
  <c r="P971" i="6"/>
  <c r="P970" i="6"/>
  <c r="P969" i="6"/>
  <c r="P968" i="6"/>
  <c r="P967" i="6"/>
  <c r="P966" i="6"/>
  <c r="P965" i="6"/>
  <c r="P964" i="6"/>
  <c r="P963" i="6"/>
  <c r="P962" i="6"/>
  <c r="P961" i="6"/>
  <c r="P960" i="6"/>
  <c r="P959" i="6"/>
  <c r="P958" i="6"/>
  <c r="P957" i="6"/>
  <c r="P956" i="6"/>
  <c r="P955" i="6"/>
  <c r="P954" i="6"/>
  <c r="P953" i="6"/>
  <c r="P952" i="6"/>
  <c r="P951" i="6"/>
  <c r="P950" i="6"/>
  <c r="P949" i="6"/>
  <c r="P948" i="6"/>
  <c r="P947" i="6"/>
  <c r="P946" i="6"/>
  <c r="P945" i="6"/>
  <c r="P944" i="6"/>
  <c r="P943" i="6"/>
  <c r="P942" i="6"/>
  <c r="P941" i="6"/>
  <c r="P940" i="6"/>
  <c r="P939" i="6"/>
  <c r="P938" i="6"/>
  <c r="P937" i="6"/>
  <c r="P936" i="6"/>
  <c r="P935" i="6"/>
  <c r="P934" i="6"/>
  <c r="P933" i="6"/>
  <c r="P932" i="6"/>
  <c r="P931" i="6"/>
  <c r="P930" i="6"/>
  <c r="P929" i="6"/>
  <c r="P928" i="6"/>
  <c r="P927" i="6"/>
  <c r="P926" i="6"/>
  <c r="P925" i="6"/>
  <c r="P924" i="6"/>
  <c r="P923" i="6"/>
  <c r="P922" i="6"/>
  <c r="P921" i="6"/>
  <c r="P920" i="6"/>
  <c r="P919" i="6"/>
  <c r="P918" i="6"/>
  <c r="P917" i="6"/>
  <c r="P916" i="6"/>
  <c r="P915" i="6"/>
  <c r="P914" i="6"/>
  <c r="P913" i="6"/>
  <c r="P912" i="6"/>
  <c r="P911" i="6"/>
  <c r="P910" i="6"/>
  <c r="P909" i="6"/>
  <c r="P908" i="6"/>
  <c r="P907" i="6"/>
  <c r="P906" i="6"/>
  <c r="P905" i="6"/>
  <c r="P904" i="6"/>
  <c r="P903" i="6"/>
  <c r="P902" i="6"/>
  <c r="P901" i="6"/>
  <c r="P900" i="6"/>
  <c r="P899" i="6"/>
  <c r="P898" i="6"/>
  <c r="P897" i="6"/>
  <c r="P896" i="6"/>
  <c r="P895" i="6"/>
  <c r="P894" i="6"/>
  <c r="P893" i="6"/>
  <c r="P892" i="6"/>
  <c r="P891" i="6"/>
  <c r="P890" i="6"/>
  <c r="P889" i="6"/>
  <c r="P888" i="6"/>
  <c r="P887" i="6"/>
  <c r="P886" i="6"/>
  <c r="P885" i="6"/>
  <c r="P884" i="6"/>
  <c r="P883" i="6"/>
  <c r="P882" i="6"/>
  <c r="P881" i="6"/>
  <c r="P880" i="6"/>
  <c r="P879" i="6"/>
  <c r="P878" i="6"/>
  <c r="P877" i="6"/>
  <c r="P876" i="6"/>
  <c r="P875" i="6"/>
  <c r="P874" i="6"/>
  <c r="P873" i="6"/>
  <c r="P872" i="6"/>
  <c r="P871" i="6"/>
  <c r="P870" i="6"/>
  <c r="P869" i="6"/>
  <c r="P868" i="6"/>
  <c r="P867" i="6"/>
  <c r="P866" i="6"/>
  <c r="P865" i="6"/>
  <c r="P864" i="6"/>
  <c r="P863" i="6"/>
  <c r="P862" i="6"/>
  <c r="P861" i="6"/>
  <c r="P860" i="6"/>
  <c r="P859" i="6"/>
  <c r="P858" i="6"/>
  <c r="P857" i="6"/>
  <c r="P856" i="6"/>
  <c r="P855" i="6"/>
  <c r="P854" i="6"/>
  <c r="P853" i="6"/>
  <c r="P852" i="6"/>
  <c r="P851" i="6"/>
  <c r="P850" i="6"/>
  <c r="P849" i="6"/>
  <c r="P848" i="6"/>
  <c r="P847" i="6"/>
  <c r="P846" i="6"/>
  <c r="P845" i="6"/>
  <c r="P844" i="6"/>
  <c r="P843" i="6"/>
  <c r="P842" i="6"/>
  <c r="P841" i="6"/>
  <c r="P840" i="6"/>
  <c r="P839" i="6"/>
  <c r="P838" i="6"/>
  <c r="P837" i="6"/>
  <c r="P836" i="6"/>
  <c r="P835" i="6"/>
  <c r="P834" i="6"/>
  <c r="P833" i="6"/>
  <c r="P832" i="6"/>
  <c r="P831" i="6"/>
  <c r="P830" i="6"/>
  <c r="P829" i="6"/>
  <c r="P828" i="6"/>
  <c r="P827" i="6"/>
  <c r="P826" i="6"/>
  <c r="P825" i="6"/>
  <c r="P824" i="6"/>
  <c r="P823" i="6"/>
  <c r="P822" i="6"/>
  <c r="P821" i="6"/>
  <c r="P820" i="6"/>
  <c r="P819" i="6"/>
  <c r="P818" i="6"/>
  <c r="P817" i="6"/>
  <c r="P816" i="6"/>
  <c r="P815" i="6"/>
  <c r="P814" i="6"/>
  <c r="P813" i="6"/>
  <c r="P812" i="6"/>
  <c r="P811" i="6"/>
  <c r="P810" i="6"/>
  <c r="P809" i="6"/>
  <c r="P808" i="6"/>
  <c r="P807" i="6"/>
  <c r="P806" i="6"/>
  <c r="P805" i="6"/>
  <c r="P804" i="6"/>
  <c r="P803" i="6"/>
  <c r="P802" i="6"/>
  <c r="P801" i="6"/>
  <c r="P800" i="6"/>
  <c r="P799" i="6"/>
  <c r="P798" i="6"/>
  <c r="P797" i="6"/>
  <c r="P796" i="6"/>
  <c r="P795" i="6"/>
  <c r="P794" i="6"/>
  <c r="P793" i="6"/>
  <c r="P792" i="6"/>
  <c r="P791" i="6"/>
  <c r="P790" i="6"/>
  <c r="P789" i="6"/>
  <c r="P788" i="6"/>
  <c r="P787" i="6"/>
  <c r="P786" i="6"/>
  <c r="P785" i="6"/>
  <c r="P784" i="6"/>
  <c r="P783" i="6"/>
  <c r="P782" i="6"/>
  <c r="P781" i="6"/>
  <c r="P780" i="6"/>
  <c r="P779" i="6"/>
  <c r="P778" i="6"/>
  <c r="P777" i="6"/>
  <c r="P776" i="6"/>
  <c r="P775" i="6"/>
  <c r="P774" i="6"/>
  <c r="P773" i="6"/>
  <c r="P772" i="6"/>
  <c r="P771" i="6"/>
  <c r="P770" i="6"/>
  <c r="P769" i="6"/>
  <c r="P768" i="6"/>
  <c r="P767" i="6"/>
  <c r="P766" i="6"/>
  <c r="P765" i="6"/>
  <c r="P764" i="6"/>
  <c r="P763" i="6"/>
  <c r="P762" i="6"/>
  <c r="P761" i="6"/>
  <c r="P760" i="6"/>
  <c r="P759" i="6"/>
  <c r="P758" i="6"/>
  <c r="P757" i="6"/>
  <c r="P756" i="6"/>
  <c r="P755" i="6"/>
  <c r="P754" i="6"/>
  <c r="P753" i="6"/>
  <c r="P752" i="6"/>
  <c r="P751" i="6"/>
  <c r="P750" i="6"/>
  <c r="P749" i="6"/>
  <c r="P748" i="6"/>
  <c r="P747" i="6"/>
  <c r="P746" i="6"/>
  <c r="P745" i="6"/>
  <c r="P744" i="6"/>
  <c r="P743" i="6"/>
  <c r="P742" i="6"/>
  <c r="P741" i="6"/>
  <c r="P740" i="6"/>
  <c r="P739" i="6"/>
  <c r="P738" i="6"/>
  <c r="P737" i="6"/>
  <c r="P736" i="6"/>
  <c r="P735" i="6"/>
  <c r="P734" i="6"/>
  <c r="P733" i="6"/>
  <c r="P732" i="6"/>
  <c r="P731" i="6"/>
  <c r="P730" i="6"/>
  <c r="P729" i="6"/>
  <c r="P728" i="6"/>
  <c r="P727" i="6"/>
  <c r="P726" i="6"/>
  <c r="P725" i="6"/>
  <c r="P724" i="6"/>
  <c r="P723" i="6"/>
  <c r="P722" i="6"/>
  <c r="P721" i="6"/>
  <c r="P720" i="6"/>
  <c r="P719" i="6"/>
  <c r="P718" i="6"/>
  <c r="P717" i="6"/>
  <c r="P716" i="6"/>
  <c r="P715" i="6"/>
  <c r="P714" i="6"/>
  <c r="P713" i="6"/>
  <c r="P712" i="6"/>
  <c r="P711" i="6"/>
  <c r="P710" i="6"/>
  <c r="P709" i="6"/>
  <c r="P708" i="6"/>
  <c r="P707" i="6"/>
  <c r="P706" i="6"/>
  <c r="P705" i="6"/>
  <c r="P704" i="6"/>
  <c r="P703" i="6"/>
  <c r="P702" i="6"/>
  <c r="P701" i="6"/>
  <c r="P700" i="6"/>
  <c r="P699" i="6"/>
  <c r="P698" i="6"/>
  <c r="P697" i="6"/>
  <c r="P696" i="6"/>
  <c r="P695" i="6"/>
  <c r="P694" i="6"/>
  <c r="P693" i="6"/>
  <c r="P692" i="6"/>
  <c r="P691" i="6"/>
  <c r="P690" i="6"/>
  <c r="P689" i="6"/>
  <c r="P688" i="6"/>
  <c r="P687" i="6"/>
  <c r="P686" i="6"/>
  <c r="P685" i="6"/>
  <c r="P684" i="6"/>
  <c r="P683" i="6"/>
  <c r="P682" i="6"/>
  <c r="P681" i="6"/>
  <c r="P680" i="6"/>
  <c r="P679" i="6"/>
  <c r="P678" i="6"/>
  <c r="P677" i="6"/>
  <c r="P676" i="6"/>
  <c r="P675" i="6"/>
  <c r="P674" i="6"/>
  <c r="P673" i="6"/>
  <c r="P672" i="6"/>
  <c r="P671" i="6"/>
  <c r="P670" i="6"/>
  <c r="P669" i="6"/>
  <c r="P668" i="6"/>
  <c r="P667" i="6"/>
  <c r="P666" i="6"/>
  <c r="P665" i="6"/>
  <c r="P664" i="6"/>
  <c r="P663" i="6"/>
  <c r="P662" i="6"/>
  <c r="P661" i="6"/>
  <c r="P660" i="6"/>
  <c r="P659" i="6"/>
  <c r="P658" i="6"/>
  <c r="P657" i="6"/>
  <c r="P656" i="6"/>
  <c r="P655" i="6"/>
  <c r="P654" i="6"/>
  <c r="P653" i="6"/>
  <c r="P652" i="6"/>
  <c r="P651" i="6"/>
  <c r="P650" i="6"/>
  <c r="P649" i="6"/>
  <c r="P648" i="6"/>
  <c r="P647" i="6"/>
  <c r="P646" i="6"/>
  <c r="P645" i="6"/>
  <c r="P644" i="6"/>
  <c r="P643" i="6"/>
  <c r="P642" i="6"/>
  <c r="P641" i="6"/>
  <c r="P640" i="6"/>
  <c r="P639" i="6"/>
  <c r="P638" i="6"/>
  <c r="P637" i="6"/>
  <c r="P636" i="6"/>
  <c r="P635" i="6"/>
  <c r="P634" i="6"/>
  <c r="P633" i="6"/>
  <c r="P632" i="6"/>
  <c r="P631" i="6"/>
  <c r="P630" i="6"/>
  <c r="P629" i="6"/>
  <c r="P628" i="6"/>
  <c r="P627" i="6"/>
  <c r="P626" i="6"/>
  <c r="P625" i="6"/>
  <c r="P624" i="6"/>
  <c r="P623" i="6"/>
  <c r="P622" i="6"/>
  <c r="P621" i="6"/>
  <c r="P620" i="6"/>
  <c r="P619" i="6"/>
  <c r="P618" i="6"/>
  <c r="P617" i="6"/>
  <c r="P616" i="6"/>
  <c r="P615" i="6"/>
  <c r="P614" i="6"/>
  <c r="P613" i="6"/>
  <c r="P612" i="6"/>
  <c r="P611" i="6"/>
  <c r="P610" i="6"/>
  <c r="P609" i="6"/>
  <c r="P608" i="6"/>
  <c r="P607" i="6"/>
  <c r="P606" i="6"/>
  <c r="P605" i="6"/>
  <c r="P604" i="6"/>
  <c r="P603" i="6"/>
  <c r="P602" i="6"/>
  <c r="P601" i="6"/>
  <c r="P600" i="6"/>
  <c r="P599" i="6"/>
  <c r="P598" i="6"/>
  <c r="P597" i="6"/>
  <c r="P596" i="6"/>
  <c r="P595" i="6"/>
  <c r="P594" i="6"/>
  <c r="P593" i="6"/>
  <c r="P592" i="6"/>
  <c r="P591" i="6"/>
  <c r="P590" i="6"/>
  <c r="P589" i="6"/>
  <c r="P588" i="6"/>
  <c r="P587" i="6"/>
  <c r="P586" i="6"/>
  <c r="P585" i="6"/>
  <c r="P584" i="6"/>
  <c r="P583" i="6"/>
  <c r="P582" i="6"/>
  <c r="P581" i="6"/>
  <c r="P580" i="6"/>
  <c r="P579" i="6"/>
  <c r="P578" i="6"/>
  <c r="P577" i="6"/>
  <c r="P576" i="6"/>
  <c r="P575" i="6"/>
  <c r="P574" i="6"/>
  <c r="P573" i="6"/>
  <c r="P572" i="6"/>
  <c r="P571" i="6"/>
  <c r="P570" i="6"/>
  <c r="P569" i="6"/>
  <c r="P568" i="6"/>
  <c r="P567" i="6"/>
  <c r="P566" i="6"/>
  <c r="P565" i="6"/>
  <c r="P564" i="6"/>
  <c r="P563" i="6"/>
  <c r="P562" i="6"/>
  <c r="P561" i="6"/>
  <c r="P560" i="6"/>
  <c r="P559" i="6"/>
  <c r="P558" i="6"/>
  <c r="P557" i="6"/>
  <c r="P556" i="6"/>
  <c r="P555" i="6"/>
  <c r="P554" i="6"/>
  <c r="P553" i="6"/>
  <c r="P552" i="6"/>
  <c r="P551" i="6"/>
  <c r="P550" i="6"/>
  <c r="P549" i="6"/>
  <c r="P548" i="6"/>
  <c r="P547" i="6"/>
  <c r="P546" i="6"/>
  <c r="P545" i="6"/>
  <c r="P544" i="6"/>
  <c r="P543" i="6"/>
  <c r="P542" i="6"/>
  <c r="P541" i="6"/>
  <c r="P540" i="6"/>
  <c r="P539" i="6"/>
  <c r="P538" i="6"/>
  <c r="P537" i="6"/>
  <c r="P536" i="6"/>
  <c r="P535" i="6"/>
  <c r="P534" i="6"/>
  <c r="P533" i="6"/>
  <c r="P532" i="6"/>
  <c r="P531" i="6"/>
  <c r="P530" i="6"/>
  <c r="P529" i="6"/>
  <c r="P528" i="6"/>
  <c r="P527" i="6"/>
  <c r="P526" i="6"/>
  <c r="P525" i="6"/>
  <c r="P524" i="6"/>
  <c r="P523" i="6"/>
  <c r="P522" i="6"/>
  <c r="P521" i="6"/>
  <c r="P520" i="6"/>
  <c r="P519" i="6"/>
  <c r="P518" i="6"/>
  <c r="P517" i="6"/>
  <c r="P516" i="6"/>
  <c r="P515" i="6"/>
  <c r="P514" i="6"/>
  <c r="P513" i="6"/>
  <c r="P512" i="6"/>
  <c r="P511" i="6"/>
  <c r="P510" i="6"/>
  <c r="P509" i="6"/>
  <c r="P508" i="6"/>
  <c r="P507" i="6"/>
  <c r="P506" i="6"/>
  <c r="P505" i="6"/>
  <c r="P504" i="6"/>
  <c r="P503" i="6"/>
  <c r="P502" i="6"/>
  <c r="P501" i="6"/>
  <c r="P500" i="6"/>
  <c r="P499" i="6"/>
  <c r="P498" i="6"/>
  <c r="P497" i="6"/>
  <c r="P496" i="6"/>
  <c r="P495" i="6"/>
  <c r="P494" i="6"/>
  <c r="P493" i="6"/>
  <c r="P492" i="6"/>
  <c r="P491" i="6"/>
  <c r="P490" i="6"/>
  <c r="P489" i="6"/>
  <c r="P488" i="6"/>
  <c r="P487" i="6"/>
  <c r="P486" i="6"/>
  <c r="P485" i="6"/>
  <c r="P484" i="6"/>
  <c r="P483" i="6"/>
  <c r="P482" i="6"/>
  <c r="P481" i="6"/>
  <c r="P480" i="6"/>
  <c r="P479" i="6"/>
  <c r="P478" i="6"/>
  <c r="P477" i="6"/>
  <c r="P476" i="6"/>
  <c r="P475" i="6"/>
  <c r="P474" i="6"/>
  <c r="P473" i="6"/>
  <c r="P472" i="6"/>
  <c r="P471" i="6"/>
  <c r="P470" i="6"/>
  <c r="P469" i="6"/>
  <c r="P468" i="6"/>
  <c r="P467" i="6"/>
  <c r="P466" i="6"/>
  <c r="P465" i="6"/>
  <c r="P464" i="6"/>
  <c r="P463" i="6"/>
  <c r="P462" i="6"/>
  <c r="P461" i="6"/>
  <c r="P460" i="6"/>
  <c r="P459" i="6"/>
  <c r="P458" i="6"/>
  <c r="P457" i="6"/>
  <c r="P456" i="6"/>
  <c r="P455" i="6"/>
  <c r="P454" i="6"/>
  <c r="P453" i="6"/>
  <c r="P452" i="6"/>
  <c r="P451" i="6"/>
  <c r="P450" i="6"/>
  <c r="P449" i="6"/>
  <c r="P448" i="6"/>
  <c r="P447" i="6"/>
  <c r="P446" i="6"/>
  <c r="P445" i="6"/>
  <c r="P444" i="6"/>
  <c r="P443" i="6"/>
  <c r="P442" i="6"/>
  <c r="P441" i="6"/>
  <c r="P440" i="6"/>
  <c r="P439" i="6"/>
  <c r="P438" i="6"/>
  <c r="P437" i="6"/>
  <c r="P436" i="6"/>
  <c r="P435" i="6"/>
  <c r="P434" i="6"/>
  <c r="P433" i="6"/>
  <c r="P432" i="6"/>
  <c r="P431" i="6"/>
  <c r="P430" i="6"/>
  <c r="P429" i="6"/>
  <c r="P428" i="6"/>
  <c r="P427" i="6"/>
  <c r="P426" i="6"/>
  <c r="P425" i="6"/>
  <c r="P424" i="6"/>
  <c r="P423" i="6"/>
  <c r="P422" i="6"/>
  <c r="P421" i="6"/>
  <c r="P420" i="6"/>
  <c r="P419" i="6"/>
  <c r="P418" i="6"/>
  <c r="P417" i="6"/>
  <c r="P416" i="6"/>
  <c r="P415" i="6"/>
  <c r="P414" i="6"/>
  <c r="P413" i="6"/>
  <c r="P412" i="6"/>
  <c r="P411" i="6"/>
  <c r="P410" i="6"/>
  <c r="P409" i="6"/>
  <c r="P408" i="6"/>
  <c r="P407" i="6"/>
  <c r="P406" i="6"/>
  <c r="P405" i="6"/>
  <c r="P404" i="6"/>
  <c r="P403" i="6"/>
  <c r="P402" i="6"/>
  <c r="P401" i="6"/>
  <c r="P400" i="6"/>
  <c r="P399" i="6"/>
  <c r="P398" i="6"/>
  <c r="P397" i="6"/>
  <c r="P396" i="6"/>
  <c r="P395" i="6"/>
  <c r="P394" i="6"/>
  <c r="P393" i="6"/>
  <c r="P392" i="6"/>
  <c r="P391" i="6"/>
  <c r="P390" i="6"/>
  <c r="P389" i="6"/>
  <c r="P388" i="6"/>
  <c r="P387" i="6"/>
  <c r="P386" i="6"/>
  <c r="P385" i="6"/>
  <c r="P384" i="6"/>
  <c r="P383" i="6"/>
  <c r="P382" i="6"/>
  <c r="P381" i="6"/>
  <c r="P380" i="6"/>
  <c r="P379" i="6"/>
  <c r="P378" i="6"/>
  <c r="P377" i="6"/>
  <c r="P376" i="6"/>
  <c r="P375" i="6"/>
  <c r="P374" i="6"/>
  <c r="P373" i="6"/>
  <c r="P372" i="6"/>
  <c r="P371" i="6"/>
  <c r="P370" i="6"/>
  <c r="P369" i="6"/>
  <c r="P368" i="6"/>
  <c r="P367" i="6"/>
  <c r="P366" i="6"/>
  <c r="P365" i="6"/>
  <c r="P364" i="6"/>
  <c r="P363" i="6"/>
  <c r="P362" i="6"/>
  <c r="P361" i="6"/>
  <c r="P360" i="6"/>
  <c r="P359" i="6"/>
  <c r="P358" i="6"/>
  <c r="P357" i="6"/>
  <c r="P356" i="6"/>
  <c r="P355" i="6"/>
  <c r="P354" i="6"/>
  <c r="P353" i="6"/>
  <c r="P352" i="6"/>
  <c r="P351" i="6"/>
  <c r="P350" i="6"/>
  <c r="P349" i="6"/>
  <c r="P348" i="6"/>
  <c r="P347" i="6"/>
  <c r="P346" i="6"/>
  <c r="P345" i="6"/>
  <c r="P344" i="6"/>
  <c r="P343" i="6"/>
  <c r="P342" i="6"/>
  <c r="P341" i="6"/>
  <c r="P340" i="6"/>
  <c r="P339" i="6"/>
  <c r="P338" i="6"/>
  <c r="P337" i="6"/>
  <c r="P336" i="6"/>
  <c r="P335" i="6"/>
  <c r="P334" i="6"/>
  <c r="P333" i="6"/>
  <c r="P332" i="6"/>
  <c r="P331" i="6"/>
  <c r="P330" i="6"/>
  <c r="P329" i="6"/>
  <c r="P328" i="6"/>
  <c r="P327" i="6"/>
  <c r="P326" i="6"/>
  <c r="P325" i="6"/>
  <c r="P324" i="6"/>
  <c r="P323" i="6"/>
  <c r="P322" i="6"/>
  <c r="P321" i="6"/>
  <c r="P320" i="6"/>
  <c r="P319" i="6"/>
  <c r="P318" i="6"/>
  <c r="P317" i="6"/>
  <c r="P316" i="6"/>
  <c r="P315" i="6"/>
  <c r="P314" i="6"/>
  <c r="P313" i="6"/>
  <c r="P312" i="6"/>
  <c r="P311" i="6"/>
  <c r="P310" i="6"/>
  <c r="P309" i="6"/>
  <c r="P308" i="6"/>
  <c r="P307" i="6"/>
  <c r="P306" i="6"/>
  <c r="P305" i="6"/>
  <c r="P304" i="6"/>
  <c r="P303" i="6"/>
  <c r="P302" i="6"/>
  <c r="P301" i="6"/>
  <c r="P300" i="6"/>
  <c r="P299" i="6"/>
  <c r="P298" i="6"/>
  <c r="P297" i="6"/>
  <c r="P296" i="6"/>
  <c r="P295" i="6"/>
  <c r="P294" i="6"/>
  <c r="P293" i="6"/>
  <c r="P292" i="6"/>
  <c r="P291" i="6"/>
  <c r="P290" i="6"/>
  <c r="P289" i="6"/>
  <c r="P288" i="6"/>
  <c r="P287" i="6"/>
  <c r="P286" i="6"/>
  <c r="P285" i="6"/>
  <c r="P284" i="6"/>
  <c r="P283" i="6"/>
  <c r="P282" i="6"/>
  <c r="P281" i="6"/>
  <c r="P280" i="6"/>
  <c r="P279" i="6"/>
  <c r="P278" i="6"/>
  <c r="P277" i="6"/>
  <c r="P276" i="6"/>
  <c r="P275" i="6"/>
  <c r="P274" i="6"/>
  <c r="P273" i="6"/>
  <c r="P272" i="6"/>
  <c r="P271" i="6"/>
  <c r="P270" i="6"/>
  <c r="P269" i="6"/>
  <c r="P268" i="6"/>
  <c r="P267" i="6"/>
  <c r="P266" i="6"/>
  <c r="P265" i="6"/>
  <c r="P264" i="6"/>
  <c r="P263" i="6"/>
  <c r="P262" i="6"/>
  <c r="P261" i="6"/>
  <c r="P260" i="6"/>
  <c r="P259" i="6"/>
  <c r="P258" i="6"/>
  <c r="P257" i="6"/>
  <c r="P256" i="6"/>
  <c r="P255" i="6"/>
  <c r="P254" i="6"/>
  <c r="P253" i="6"/>
  <c r="P252" i="6"/>
  <c r="P251" i="6"/>
  <c r="P250" i="6"/>
  <c r="P249" i="6"/>
  <c r="P248" i="6"/>
  <c r="P247" i="6"/>
  <c r="P246" i="6"/>
  <c r="P245" i="6"/>
  <c r="P244" i="6"/>
  <c r="P243" i="6"/>
  <c r="P242" i="6"/>
  <c r="P241" i="6"/>
  <c r="P240" i="6"/>
  <c r="P239" i="6"/>
  <c r="P238" i="6"/>
  <c r="P237" i="6"/>
  <c r="P236" i="6"/>
  <c r="P235" i="6"/>
  <c r="P234" i="6"/>
  <c r="P233" i="6"/>
  <c r="P232" i="6"/>
  <c r="P231" i="6"/>
  <c r="P230" i="6"/>
  <c r="P229" i="6"/>
  <c r="P228" i="6"/>
  <c r="P227" i="6"/>
  <c r="P226" i="6"/>
  <c r="P225" i="6"/>
  <c r="P224" i="6"/>
  <c r="P223" i="6"/>
  <c r="P222" i="6"/>
  <c r="P221" i="6"/>
  <c r="P220" i="6"/>
  <c r="P219" i="6"/>
  <c r="P218" i="6"/>
  <c r="P217" i="6"/>
  <c r="P216" i="6"/>
  <c r="P215" i="6"/>
  <c r="P214" i="6"/>
  <c r="P213" i="6"/>
  <c r="P212" i="6"/>
  <c r="P211" i="6"/>
  <c r="P210" i="6"/>
  <c r="P209" i="6"/>
  <c r="P208" i="6"/>
  <c r="P207" i="6"/>
  <c r="P206" i="6"/>
  <c r="P205" i="6"/>
  <c r="P204" i="6"/>
  <c r="P203" i="6"/>
  <c r="P202" i="6"/>
  <c r="P201" i="6"/>
  <c r="P200" i="6"/>
  <c r="P199" i="6"/>
  <c r="P198" i="6"/>
  <c r="P197" i="6"/>
  <c r="P196" i="6"/>
  <c r="P195" i="6"/>
  <c r="P194" i="6"/>
  <c r="P193" i="6"/>
  <c r="P192" i="6"/>
  <c r="P191" i="6"/>
  <c r="P190" i="6"/>
  <c r="P189" i="6"/>
  <c r="P188" i="6"/>
  <c r="P187" i="6"/>
  <c r="P186" i="6"/>
  <c r="P185" i="6"/>
  <c r="P184" i="6"/>
  <c r="P183" i="6"/>
  <c r="P182" i="6"/>
  <c r="P181" i="6"/>
  <c r="P180" i="6"/>
  <c r="P179" i="6"/>
  <c r="P178" i="6"/>
  <c r="P177" i="6"/>
  <c r="P176" i="6"/>
  <c r="P175" i="6"/>
  <c r="P174" i="6"/>
  <c r="P173" i="6"/>
  <c r="P172" i="6"/>
  <c r="P171" i="6"/>
  <c r="P170" i="6"/>
  <c r="P169" i="6"/>
  <c r="P168" i="6"/>
  <c r="P167" i="6"/>
  <c r="P166" i="6"/>
  <c r="P165" i="6"/>
  <c r="P164" i="6"/>
  <c r="P163" i="6"/>
  <c r="P162" i="6"/>
  <c r="P161" i="6"/>
  <c r="P160" i="6"/>
  <c r="P159" i="6"/>
  <c r="P158" i="6"/>
  <c r="P157" i="6"/>
  <c r="P156" i="6"/>
  <c r="P155" i="6"/>
  <c r="P154" i="6"/>
  <c r="P153" i="6"/>
  <c r="P152" i="6"/>
  <c r="P151" i="6"/>
  <c r="P150" i="6"/>
  <c r="P149" i="6"/>
  <c r="P148" i="6"/>
  <c r="P147" i="6"/>
  <c r="P146" i="6"/>
  <c r="P145" i="6"/>
  <c r="P144" i="6"/>
  <c r="P143" i="6"/>
  <c r="P142" i="6"/>
  <c r="P141" i="6"/>
  <c r="P140" i="6"/>
  <c r="P139" i="6"/>
  <c r="P138" i="6"/>
  <c r="P137" i="6"/>
  <c r="P136" i="6"/>
  <c r="P135" i="6"/>
  <c r="P134" i="6"/>
  <c r="P133" i="6"/>
  <c r="P132" i="6"/>
  <c r="P131" i="6"/>
  <c r="P130" i="6"/>
  <c r="P129" i="6"/>
  <c r="P128" i="6"/>
  <c r="P127" i="6"/>
  <c r="P126" i="6"/>
  <c r="P125" i="6"/>
  <c r="P124" i="6"/>
  <c r="P123" i="6"/>
  <c r="P122" i="6"/>
  <c r="P121" i="6"/>
  <c r="P120" i="6"/>
  <c r="P119" i="6"/>
  <c r="P118" i="6"/>
  <c r="P117" i="6"/>
  <c r="P116" i="6"/>
  <c r="P115" i="6"/>
  <c r="P114" i="6"/>
  <c r="P113" i="6"/>
  <c r="P112" i="6"/>
  <c r="P111" i="6"/>
  <c r="P110" i="6"/>
  <c r="P109" i="6"/>
  <c r="P108" i="6"/>
  <c r="P107" i="6"/>
  <c r="P106" i="6"/>
  <c r="P105" i="6"/>
  <c r="P104" i="6"/>
  <c r="P103" i="6"/>
  <c r="P102" i="6"/>
  <c r="P101" i="6"/>
  <c r="P100" i="6"/>
  <c r="P99" i="6"/>
  <c r="P98" i="6"/>
  <c r="P97" i="6"/>
  <c r="P96" i="6"/>
  <c r="P95" i="6"/>
  <c r="P94" i="6"/>
  <c r="P93" i="6"/>
  <c r="P92" i="6"/>
  <c r="P91" i="6"/>
  <c r="P90" i="6"/>
  <c r="P89" i="6"/>
  <c r="P88" i="6"/>
  <c r="P87" i="6"/>
  <c r="P86" i="6"/>
  <c r="P85" i="6"/>
  <c r="P84" i="6"/>
  <c r="P83" i="6"/>
  <c r="P82" i="6"/>
  <c r="P81" i="6"/>
  <c r="P80" i="6"/>
  <c r="P79" i="6"/>
  <c r="P78" i="6"/>
  <c r="P77" i="6"/>
  <c r="P76" i="6"/>
  <c r="P75" i="6"/>
  <c r="P74" i="6"/>
  <c r="P73" i="6"/>
  <c r="P72" i="6"/>
  <c r="P71" i="6"/>
  <c r="P70" i="6"/>
  <c r="P69" i="6"/>
  <c r="P68" i="6"/>
  <c r="P67" i="6"/>
  <c r="P66" i="6"/>
  <c r="P65" i="6"/>
  <c r="P64" i="6"/>
  <c r="P63" i="6"/>
  <c r="P62" i="6"/>
  <c r="P61" i="6"/>
  <c r="P60" i="6"/>
  <c r="P59" i="6"/>
  <c r="P58" i="6"/>
  <c r="P57" i="6"/>
  <c r="P56" i="6"/>
  <c r="P55" i="6"/>
  <c r="P54" i="6"/>
  <c r="P53" i="6"/>
  <c r="P52" i="6"/>
  <c r="P51" i="6"/>
  <c r="P50" i="6"/>
  <c r="P49" i="6"/>
  <c r="P48" i="6"/>
  <c r="P47" i="6"/>
  <c r="P46" i="6"/>
  <c r="P45" i="6"/>
  <c r="P44" i="6"/>
  <c r="P43" i="6"/>
  <c r="P42" i="6"/>
  <c r="P41" i="6"/>
  <c r="P40" i="6"/>
  <c r="P39" i="6"/>
  <c r="P38" i="6"/>
  <c r="P37" i="6"/>
  <c r="P36" i="6"/>
  <c r="P35" i="6"/>
  <c r="P34" i="6"/>
  <c r="P33" i="6"/>
  <c r="P32" i="6"/>
  <c r="P31" i="6"/>
  <c r="P30" i="6"/>
  <c r="P29" i="6"/>
  <c r="P28" i="6"/>
  <c r="P27" i="6"/>
  <c r="P26" i="6"/>
  <c r="P25" i="6"/>
  <c r="P24" i="6"/>
  <c r="P23" i="6"/>
  <c r="P22" i="6"/>
  <c r="P21" i="6"/>
  <c r="P20" i="6"/>
  <c r="P19" i="6"/>
  <c r="P18" i="6"/>
  <c r="P17" i="6"/>
  <c r="P16" i="6"/>
  <c r="P15" i="6"/>
  <c r="P14" i="6"/>
  <c r="P13" i="6"/>
  <c r="P12" i="6"/>
  <c r="P11" i="6"/>
  <c r="P10" i="6"/>
  <c r="P9" i="6"/>
  <c r="P8" i="6"/>
  <c r="P7" i="6"/>
  <c r="P6" i="6"/>
  <c r="P5" i="6"/>
  <c r="P4" i="6"/>
  <c r="O1000" i="6"/>
  <c r="O999" i="6"/>
  <c r="O998" i="6"/>
  <c r="O997" i="6"/>
  <c r="O996" i="6"/>
  <c r="O995" i="6"/>
  <c r="O994" i="6"/>
  <c r="O993" i="6"/>
  <c r="O992" i="6"/>
  <c r="O991" i="6"/>
  <c r="O990" i="6"/>
  <c r="O989" i="6"/>
  <c r="O988" i="6"/>
  <c r="O987" i="6"/>
  <c r="O986" i="6"/>
  <c r="O985" i="6"/>
  <c r="O984" i="6"/>
  <c r="O983" i="6"/>
  <c r="O982" i="6"/>
  <c r="O981" i="6"/>
  <c r="O980" i="6"/>
  <c r="O979" i="6"/>
  <c r="O978" i="6"/>
  <c r="O977" i="6"/>
  <c r="O976" i="6"/>
  <c r="O975" i="6"/>
  <c r="O974" i="6"/>
  <c r="O973" i="6"/>
  <c r="O972" i="6"/>
  <c r="O971" i="6"/>
  <c r="O970" i="6"/>
  <c r="O969" i="6"/>
  <c r="O968" i="6"/>
  <c r="O967" i="6"/>
  <c r="O966" i="6"/>
  <c r="O965" i="6"/>
  <c r="O964" i="6"/>
  <c r="O963" i="6"/>
  <c r="O962" i="6"/>
  <c r="O961" i="6"/>
  <c r="O960" i="6"/>
  <c r="O959" i="6"/>
  <c r="O958" i="6"/>
  <c r="O957" i="6"/>
  <c r="O956" i="6"/>
  <c r="O955" i="6"/>
  <c r="O954" i="6"/>
  <c r="O953" i="6"/>
  <c r="O952" i="6"/>
  <c r="O951" i="6"/>
  <c r="O950" i="6"/>
  <c r="O949" i="6"/>
  <c r="O948" i="6"/>
  <c r="O947" i="6"/>
  <c r="O946" i="6"/>
  <c r="O945" i="6"/>
  <c r="O944" i="6"/>
  <c r="O943" i="6"/>
  <c r="O942" i="6"/>
  <c r="O941" i="6"/>
  <c r="O940" i="6"/>
  <c r="O939" i="6"/>
  <c r="O938" i="6"/>
  <c r="O937" i="6"/>
  <c r="O936" i="6"/>
  <c r="O935" i="6"/>
  <c r="O934" i="6"/>
  <c r="O933" i="6"/>
  <c r="O932" i="6"/>
  <c r="O931" i="6"/>
  <c r="O930" i="6"/>
  <c r="O929" i="6"/>
  <c r="O928" i="6"/>
  <c r="O927" i="6"/>
  <c r="O926" i="6"/>
  <c r="O925" i="6"/>
  <c r="O924" i="6"/>
  <c r="O923" i="6"/>
  <c r="O922" i="6"/>
  <c r="O921" i="6"/>
  <c r="O920" i="6"/>
  <c r="O919" i="6"/>
  <c r="O918" i="6"/>
  <c r="O917" i="6"/>
  <c r="O916" i="6"/>
  <c r="O915" i="6"/>
  <c r="O914" i="6"/>
  <c r="O913" i="6"/>
  <c r="O912" i="6"/>
  <c r="O911" i="6"/>
  <c r="O910" i="6"/>
  <c r="O909" i="6"/>
  <c r="O908" i="6"/>
  <c r="O907" i="6"/>
  <c r="O906" i="6"/>
  <c r="O905" i="6"/>
  <c r="O904" i="6"/>
  <c r="O903" i="6"/>
  <c r="O902" i="6"/>
  <c r="O901" i="6"/>
  <c r="O900" i="6"/>
  <c r="O899" i="6"/>
  <c r="O898" i="6"/>
  <c r="O897" i="6"/>
  <c r="O896" i="6"/>
  <c r="O895" i="6"/>
  <c r="O894" i="6"/>
  <c r="O893" i="6"/>
  <c r="O892" i="6"/>
  <c r="O891" i="6"/>
  <c r="O890" i="6"/>
  <c r="O889" i="6"/>
  <c r="O888" i="6"/>
  <c r="O887" i="6"/>
  <c r="O886" i="6"/>
  <c r="O885" i="6"/>
  <c r="O884" i="6"/>
  <c r="O883" i="6"/>
  <c r="O882" i="6"/>
  <c r="O881" i="6"/>
  <c r="O880" i="6"/>
  <c r="O879" i="6"/>
  <c r="O878" i="6"/>
  <c r="O877" i="6"/>
  <c r="O876" i="6"/>
  <c r="O875" i="6"/>
  <c r="O874" i="6"/>
  <c r="O873" i="6"/>
  <c r="O872" i="6"/>
  <c r="O871" i="6"/>
  <c r="O870" i="6"/>
  <c r="O869" i="6"/>
  <c r="O868" i="6"/>
  <c r="O867" i="6"/>
  <c r="O866" i="6"/>
  <c r="O865" i="6"/>
  <c r="O864" i="6"/>
  <c r="O863" i="6"/>
  <c r="O862" i="6"/>
  <c r="O861" i="6"/>
  <c r="O860" i="6"/>
  <c r="O859" i="6"/>
  <c r="O858" i="6"/>
  <c r="O857" i="6"/>
  <c r="O856" i="6"/>
  <c r="O855" i="6"/>
  <c r="O854" i="6"/>
  <c r="O853" i="6"/>
  <c r="O852" i="6"/>
  <c r="O851" i="6"/>
  <c r="O850" i="6"/>
  <c r="O849" i="6"/>
  <c r="O848" i="6"/>
  <c r="O847" i="6"/>
  <c r="O846" i="6"/>
  <c r="O845" i="6"/>
  <c r="O844" i="6"/>
  <c r="O843" i="6"/>
  <c r="O842" i="6"/>
  <c r="O841" i="6"/>
  <c r="O840" i="6"/>
  <c r="O839" i="6"/>
  <c r="O838" i="6"/>
  <c r="O837" i="6"/>
  <c r="O836" i="6"/>
  <c r="O835" i="6"/>
  <c r="O834" i="6"/>
  <c r="O833" i="6"/>
  <c r="O832" i="6"/>
  <c r="O831" i="6"/>
  <c r="O830" i="6"/>
  <c r="O829" i="6"/>
  <c r="O828" i="6"/>
  <c r="O827" i="6"/>
  <c r="O826" i="6"/>
  <c r="O825" i="6"/>
  <c r="O824" i="6"/>
  <c r="O823" i="6"/>
  <c r="O822" i="6"/>
  <c r="O821" i="6"/>
  <c r="O820" i="6"/>
  <c r="O819" i="6"/>
  <c r="O818" i="6"/>
  <c r="O817" i="6"/>
  <c r="O816" i="6"/>
  <c r="O815" i="6"/>
  <c r="O814" i="6"/>
  <c r="O813" i="6"/>
  <c r="O812" i="6"/>
  <c r="O811" i="6"/>
  <c r="O810" i="6"/>
  <c r="O809" i="6"/>
  <c r="O808" i="6"/>
  <c r="O807" i="6"/>
  <c r="O806" i="6"/>
  <c r="O805" i="6"/>
  <c r="O804" i="6"/>
  <c r="O803" i="6"/>
  <c r="O802" i="6"/>
  <c r="O801" i="6"/>
  <c r="O800" i="6"/>
  <c r="O799" i="6"/>
  <c r="O798" i="6"/>
  <c r="O797" i="6"/>
  <c r="O796" i="6"/>
  <c r="O795" i="6"/>
  <c r="O794" i="6"/>
  <c r="O793" i="6"/>
  <c r="O792" i="6"/>
  <c r="O791" i="6"/>
  <c r="O790" i="6"/>
  <c r="O789" i="6"/>
  <c r="O788" i="6"/>
  <c r="O787" i="6"/>
  <c r="O786" i="6"/>
  <c r="O785" i="6"/>
  <c r="O784" i="6"/>
  <c r="O783" i="6"/>
  <c r="O782" i="6"/>
  <c r="O781" i="6"/>
  <c r="O780" i="6"/>
  <c r="O779" i="6"/>
  <c r="O778" i="6"/>
  <c r="O777" i="6"/>
  <c r="O776" i="6"/>
  <c r="O775" i="6"/>
  <c r="O774" i="6"/>
  <c r="O773" i="6"/>
  <c r="O772" i="6"/>
  <c r="O771" i="6"/>
  <c r="O770" i="6"/>
  <c r="O769" i="6"/>
  <c r="O768" i="6"/>
  <c r="O767" i="6"/>
  <c r="O766" i="6"/>
  <c r="O765" i="6"/>
  <c r="O764" i="6"/>
  <c r="O763" i="6"/>
  <c r="O762" i="6"/>
  <c r="O761" i="6"/>
  <c r="O760" i="6"/>
  <c r="O759" i="6"/>
  <c r="O758" i="6"/>
  <c r="O757" i="6"/>
  <c r="O756" i="6"/>
  <c r="O755" i="6"/>
  <c r="O754" i="6"/>
  <c r="O753" i="6"/>
  <c r="O752" i="6"/>
  <c r="O751" i="6"/>
  <c r="O750" i="6"/>
  <c r="O749" i="6"/>
  <c r="O748" i="6"/>
  <c r="O747" i="6"/>
  <c r="O746" i="6"/>
  <c r="O745" i="6"/>
  <c r="O744" i="6"/>
  <c r="O743" i="6"/>
  <c r="O742" i="6"/>
  <c r="O741" i="6"/>
  <c r="O740" i="6"/>
  <c r="O739" i="6"/>
  <c r="O738" i="6"/>
  <c r="O737" i="6"/>
  <c r="O736" i="6"/>
  <c r="O735" i="6"/>
  <c r="O734" i="6"/>
  <c r="O733" i="6"/>
  <c r="O732" i="6"/>
  <c r="O731" i="6"/>
  <c r="O730" i="6"/>
  <c r="O729" i="6"/>
  <c r="O728" i="6"/>
  <c r="O727" i="6"/>
  <c r="O726" i="6"/>
  <c r="O725" i="6"/>
  <c r="O724" i="6"/>
  <c r="O723" i="6"/>
  <c r="O722" i="6"/>
  <c r="O721" i="6"/>
  <c r="O720" i="6"/>
  <c r="O719" i="6"/>
  <c r="O718" i="6"/>
  <c r="O717" i="6"/>
  <c r="O716" i="6"/>
  <c r="O715" i="6"/>
  <c r="O714" i="6"/>
  <c r="O713" i="6"/>
  <c r="O712" i="6"/>
  <c r="O711" i="6"/>
  <c r="O710" i="6"/>
  <c r="O709" i="6"/>
  <c r="O708" i="6"/>
  <c r="O707" i="6"/>
  <c r="O706" i="6"/>
  <c r="O705" i="6"/>
  <c r="O704" i="6"/>
  <c r="O703" i="6"/>
  <c r="O702" i="6"/>
  <c r="O701" i="6"/>
  <c r="O700" i="6"/>
  <c r="O699" i="6"/>
  <c r="O698" i="6"/>
  <c r="O697" i="6"/>
  <c r="O696" i="6"/>
  <c r="O695" i="6"/>
  <c r="O694" i="6"/>
  <c r="O693" i="6"/>
  <c r="O692" i="6"/>
  <c r="O691" i="6"/>
  <c r="O690" i="6"/>
  <c r="O689" i="6"/>
  <c r="O688" i="6"/>
  <c r="O687" i="6"/>
  <c r="O686" i="6"/>
  <c r="O685" i="6"/>
  <c r="O684" i="6"/>
  <c r="O683" i="6"/>
  <c r="O682" i="6"/>
  <c r="O681" i="6"/>
  <c r="O680" i="6"/>
  <c r="O679" i="6"/>
  <c r="O678" i="6"/>
  <c r="O677" i="6"/>
  <c r="O676" i="6"/>
  <c r="O675" i="6"/>
  <c r="O674" i="6"/>
  <c r="O673" i="6"/>
  <c r="O672" i="6"/>
  <c r="O671" i="6"/>
  <c r="O670" i="6"/>
  <c r="O669" i="6"/>
  <c r="O668" i="6"/>
  <c r="O667" i="6"/>
  <c r="O666" i="6"/>
  <c r="O665" i="6"/>
  <c r="O664" i="6"/>
  <c r="O663" i="6"/>
  <c r="O662" i="6"/>
  <c r="O661" i="6"/>
  <c r="O660" i="6"/>
  <c r="O659" i="6"/>
  <c r="O658" i="6"/>
  <c r="O657" i="6"/>
  <c r="O656" i="6"/>
  <c r="O655" i="6"/>
  <c r="O654" i="6"/>
  <c r="O653" i="6"/>
  <c r="O652" i="6"/>
  <c r="O651" i="6"/>
  <c r="O650" i="6"/>
  <c r="O649" i="6"/>
  <c r="O648" i="6"/>
  <c r="O647" i="6"/>
  <c r="O646" i="6"/>
  <c r="O645" i="6"/>
  <c r="O644" i="6"/>
  <c r="O643" i="6"/>
  <c r="O642" i="6"/>
  <c r="O641" i="6"/>
  <c r="O640" i="6"/>
  <c r="O639" i="6"/>
  <c r="O638" i="6"/>
  <c r="O637" i="6"/>
  <c r="O636" i="6"/>
  <c r="O635" i="6"/>
  <c r="O634" i="6"/>
  <c r="O633" i="6"/>
  <c r="O632" i="6"/>
  <c r="O631" i="6"/>
  <c r="O630" i="6"/>
  <c r="O629" i="6"/>
  <c r="O628" i="6"/>
  <c r="O627" i="6"/>
  <c r="O626" i="6"/>
  <c r="O625" i="6"/>
  <c r="O624" i="6"/>
  <c r="O623" i="6"/>
  <c r="O622" i="6"/>
  <c r="O621" i="6"/>
  <c r="O620" i="6"/>
  <c r="O619" i="6"/>
  <c r="O618" i="6"/>
  <c r="O617" i="6"/>
  <c r="O616" i="6"/>
  <c r="O615" i="6"/>
  <c r="O614" i="6"/>
  <c r="O613" i="6"/>
  <c r="O612" i="6"/>
  <c r="O611" i="6"/>
  <c r="O610" i="6"/>
  <c r="O609" i="6"/>
  <c r="O608" i="6"/>
  <c r="O607" i="6"/>
  <c r="O606" i="6"/>
  <c r="O605" i="6"/>
  <c r="O604" i="6"/>
  <c r="O603" i="6"/>
  <c r="O602" i="6"/>
  <c r="O601" i="6"/>
  <c r="O600" i="6"/>
  <c r="O599" i="6"/>
  <c r="O598" i="6"/>
  <c r="O597" i="6"/>
  <c r="O596" i="6"/>
  <c r="O595" i="6"/>
  <c r="O594" i="6"/>
  <c r="O593" i="6"/>
  <c r="O592" i="6"/>
  <c r="O591" i="6"/>
  <c r="O590" i="6"/>
  <c r="O589" i="6"/>
  <c r="O588" i="6"/>
  <c r="O587" i="6"/>
  <c r="O586" i="6"/>
  <c r="O585" i="6"/>
  <c r="O584" i="6"/>
  <c r="O583" i="6"/>
  <c r="O582" i="6"/>
  <c r="O581" i="6"/>
  <c r="O580" i="6"/>
  <c r="O579" i="6"/>
  <c r="O578" i="6"/>
  <c r="O577" i="6"/>
  <c r="O576" i="6"/>
  <c r="O575" i="6"/>
  <c r="O574" i="6"/>
  <c r="O573" i="6"/>
  <c r="O572" i="6"/>
  <c r="O571" i="6"/>
  <c r="O570" i="6"/>
  <c r="O569" i="6"/>
  <c r="O568" i="6"/>
  <c r="O567" i="6"/>
  <c r="O566" i="6"/>
  <c r="O565" i="6"/>
  <c r="O564" i="6"/>
  <c r="O563" i="6"/>
  <c r="O562" i="6"/>
  <c r="O561" i="6"/>
  <c r="O560" i="6"/>
  <c r="O559" i="6"/>
  <c r="O558" i="6"/>
  <c r="O557" i="6"/>
  <c r="O556" i="6"/>
  <c r="O555" i="6"/>
  <c r="O554" i="6"/>
  <c r="O553" i="6"/>
  <c r="O552" i="6"/>
  <c r="O551" i="6"/>
  <c r="O550" i="6"/>
  <c r="O549" i="6"/>
  <c r="O548" i="6"/>
  <c r="O547" i="6"/>
  <c r="O546" i="6"/>
  <c r="O545" i="6"/>
  <c r="O544" i="6"/>
  <c r="O543" i="6"/>
  <c r="O542" i="6"/>
  <c r="O541" i="6"/>
  <c r="O540" i="6"/>
  <c r="O539" i="6"/>
  <c r="O538" i="6"/>
  <c r="O537" i="6"/>
  <c r="O536" i="6"/>
  <c r="O535" i="6"/>
  <c r="O534" i="6"/>
  <c r="O533" i="6"/>
  <c r="O532" i="6"/>
  <c r="O531" i="6"/>
  <c r="O530" i="6"/>
  <c r="O529" i="6"/>
  <c r="O528" i="6"/>
  <c r="O527" i="6"/>
  <c r="O526" i="6"/>
  <c r="O525" i="6"/>
  <c r="O524" i="6"/>
  <c r="O523" i="6"/>
  <c r="O522" i="6"/>
  <c r="O521" i="6"/>
  <c r="O520" i="6"/>
  <c r="O519" i="6"/>
  <c r="O518" i="6"/>
  <c r="O517" i="6"/>
  <c r="O516" i="6"/>
  <c r="O515" i="6"/>
  <c r="O514" i="6"/>
  <c r="O513" i="6"/>
  <c r="O512" i="6"/>
  <c r="O511" i="6"/>
  <c r="O510" i="6"/>
  <c r="O509" i="6"/>
  <c r="O508" i="6"/>
  <c r="O507" i="6"/>
  <c r="O506" i="6"/>
  <c r="O505" i="6"/>
  <c r="O504" i="6"/>
  <c r="O503" i="6"/>
  <c r="O502" i="6"/>
  <c r="O501" i="6"/>
  <c r="O500" i="6"/>
  <c r="O499" i="6"/>
  <c r="O498" i="6"/>
  <c r="O497" i="6"/>
  <c r="O496" i="6"/>
  <c r="O495" i="6"/>
  <c r="O494" i="6"/>
  <c r="O493" i="6"/>
  <c r="O492" i="6"/>
  <c r="O491" i="6"/>
  <c r="O490" i="6"/>
  <c r="O489" i="6"/>
  <c r="O488" i="6"/>
  <c r="O487" i="6"/>
  <c r="O486" i="6"/>
  <c r="O485" i="6"/>
  <c r="O484" i="6"/>
  <c r="O483" i="6"/>
  <c r="O482" i="6"/>
  <c r="O481" i="6"/>
  <c r="O480" i="6"/>
  <c r="O479" i="6"/>
  <c r="O478" i="6"/>
  <c r="O477" i="6"/>
  <c r="O476" i="6"/>
  <c r="O475" i="6"/>
  <c r="O474" i="6"/>
  <c r="O473" i="6"/>
  <c r="O472" i="6"/>
  <c r="O471" i="6"/>
  <c r="O470" i="6"/>
  <c r="O469" i="6"/>
  <c r="O468" i="6"/>
  <c r="O467" i="6"/>
  <c r="O466" i="6"/>
  <c r="O465" i="6"/>
  <c r="O464" i="6"/>
  <c r="O463" i="6"/>
  <c r="O462" i="6"/>
  <c r="O461" i="6"/>
  <c r="O460" i="6"/>
  <c r="O459" i="6"/>
  <c r="O458" i="6"/>
  <c r="O457" i="6"/>
  <c r="O456" i="6"/>
  <c r="O455" i="6"/>
  <c r="O454" i="6"/>
  <c r="O453" i="6"/>
  <c r="O452" i="6"/>
  <c r="O451" i="6"/>
  <c r="O450" i="6"/>
  <c r="O449" i="6"/>
  <c r="O448" i="6"/>
  <c r="O447" i="6"/>
  <c r="O446" i="6"/>
  <c r="O445" i="6"/>
  <c r="O444" i="6"/>
  <c r="O443" i="6"/>
  <c r="O442" i="6"/>
  <c r="O441" i="6"/>
  <c r="O440" i="6"/>
  <c r="O439" i="6"/>
  <c r="O438" i="6"/>
  <c r="O437" i="6"/>
  <c r="O436" i="6"/>
  <c r="O435" i="6"/>
  <c r="O434" i="6"/>
  <c r="O433" i="6"/>
  <c r="O432" i="6"/>
  <c r="O431" i="6"/>
  <c r="O430" i="6"/>
  <c r="O429" i="6"/>
  <c r="O428" i="6"/>
  <c r="O427" i="6"/>
  <c r="O426" i="6"/>
  <c r="O425" i="6"/>
  <c r="O424" i="6"/>
  <c r="O423" i="6"/>
  <c r="O422" i="6"/>
  <c r="O421" i="6"/>
  <c r="O420" i="6"/>
  <c r="O419" i="6"/>
  <c r="O418" i="6"/>
  <c r="O417" i="6"/>
  <c r="O416" i="6"/>
  <c r="O415" i="6"/>
  <c r="O414" i="6"/>
  <c r="O413" i="6"/>
  <c r="O412" i="6"/>
  <c r="O411" i="6"/>
  <c r="O410" i="6"/>
  <c r="O409" i="6"/>
  <c r="O408" i="6"/>
  <c r="O407" i="6"/>
  <c r="O406" i="6"/>
  <c r="O405" i="6"/>
  <c r="O404" i="6"/>
  <c r="O403" i="6"/>
  <c r="O402" i="6"/>
  <c r="O401" i="6"/>
  <c r="O400" i="6"/>
  <c r="O399" i="6"/>
  <c r="O398" i="6"/>
  <c r="O397" i="6"/>
  <c r="O396" i="6"/>
  <c r="O395" i="6"/>
  <c r="O394" i="6"/>
  <c r="O393" i="6"/>
  <c r="O392" i="6"/>
  <c r="O391" i="6"/>
  <c r="O390" i="6"/>
  <c r="O389" i="6"/>
  <c r="O388" i="6"/>
  <c r="O387" i="6"/>
  <c r="O386" i="6"/>
  <c r="O385" i="6"/>
  <c r="O384" i="6"/>
  <c r="O383" i="6"/>
  <c r="O382" i="6"/>
  <c r="O381" i="6"/>
  <c r="O380" i="6"/>
  <c r="O379" i="6"/>
  <c r="O378" i="6"/>
  <c r="O377" i="6"/>
  <c r="O376" i="6"/>
  <c r="O375" i="6"/>
  <c r="O374" i="6"/>
  <c r="O373" i="6"/>
  <c r="O372" i="6"/>
  <c r="O371" i="6"/>
  <c r="O370" i="6"/>
  <c r="O369" i="6"/>
  <c r="O368" i="6"/>
  <c r="O367" i="6"/>
  <c r="O366" i="6"/>
  <c r="O365" i="6"/>
  <c r="O364" i="6"/>
  <c r="O363" i="6"/>
  <c r="O362" i="6"/>
  <c r="O361" i="6"/>
  <c r="O360" i="6"/>
  <c r="O359" i="6"/>
  <c r="O358" i="6"/>
  <c r="O357" i="6"/>
  <c r="O356" i="6"/>
  <c r="O355" i="6"/>
  <c r="O354" i="6"/>
  <c r="O353" i="6"/>
  <c r="O352" i="6"/>
  <c r="O351" i="6"/>
  <c r="O350" i="6"/>
  <c r="O349" i="6"/>
  <c r="O348" i="6"/>
  <c r="O347" i="6"/>
  <c r="O346" i="6"/>
  <c r="O345" i="6"/>
  <c r="O344" i="6"/>
  <c r="O343" i="6"/>
  <c r="O342" i="6"/>
  <c r="O341" i="6"/>
  <c r="O340" i="6"/>
  <c r="O339" i="6"/>
  <c r="O338" i="6"/>
  <c r="O337" i="6"/>
  <c r="O336" i="6"/>
  <c r="O335" i="6"/>
  <c r="O334" i="6"/>
  <c r="O333" i="6"/>
  <c r="O332" i="6"/>
  <c r="O331" i="6"/>
  <c r="O330" i="6"/>
  <c r="O329" i="6"/>
  <c r="O328" i="6"/>
  <c r="O327" i="6"/>
  <c r="O326" i="6"/>
  <c r="O325" i="6"/>
  <c r="O324" i="6"/>
  <c r="O323" i="6"/>
  <c r="O322" i="6"/>
  <c r="O321" i="6"/>
  <c r="O320" i="6"/>
  <c r="O319" i="6"/>
  <c r="O318" i="6"/>
  <c r="O317" i="6"/>
  <c r="O316" i="6"/>
  <c r="O315" i="6"/>
  <c r="O314" i="6"/>
  <c r="O313" i="6"/>
  <c r="O312" i="6"/>
  <c r="O311" i="6"/>
  <c r="O310" i="6"/>
  <c r="O309" i="6"/>
  <c r="O308" i="6"/>
  <c r="O307" i="6"/>
  <c r="O306" i="6"/>
  <c r="O305" i="6"/>
  <c r="O304" i="6"/>
  <c r="O303" i="6"/>
  <c r="O302" i="6"/>
  <c r="O301" i="6"/>
  <c r="O300" i="6"/>
  <c r="O299" i="6"/>
  <c r="O298" i="6"/>
  <c r="O297" i="6"/>
  <c r="O296" i="6"/>
  <c r="O295" i="6"/>
  <c r="O294" i="6"/>
  <c r="O293" i="6"/>
  <c r="O292" i="6"/>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O33" i="6"/>
  <c r="O32" i="6"/>
  <c r="O31" i="6"/>
  <c r="O30" i="6"/>
  <c r="O29" i="6"/>
  <c r="O28" i="6"/>
  <c r="O27" i="6"/>
  <c r="O26" i="6"/>
  <c r="O25" i="6"/>
  <c r="O24" i="6"/>
  <c r="O23" i="6"/>
  <c r="O22" i="6"/>
  <c r="O21" i="6"/>
  <c r="O20" i="6"/>
  <c r="O19" i="6"/>
  <c r="O18" i="6"/>
  <c r="O17" i="6"/>
  <c r="O16" i="6"/>
  <c r="O15" i="6"/>
  <c r="O14" i="6"/>
  <c r="O13" i="6"/>
  <c r="O12" i="6"/>
  <c r="O11" i="6"/>
  <c r="O10" i="6"/>
  <c r="O9" i="6"/>
  <c r="O8" i="6"/>
  <c r="O7" i="6"/>
  <c r="O6" i="6"/>
  <c r="O5" i="6"/>
  <c r="O4" i="6"/>
  <c r="N1000" i="6"/>
  <c r="N999" i="6"/>
  <c r="N998" i="6"/>
  <c r="N997" i="6"/>
  <c r="N996" i="6"/>
  <c r="N995" i="6"/>
  <c r="N994" i="6"/>
  <c r="N993" i="6"/>
  <c r="N992" i="6"/>
  <c r="N991" i="6"/>
  <c r="N990" i="6"/>
  <c r="N989" i="6"/>
  <c r="N988" i="6"/>
  <c r="N987" i="6"/>
  <c r="N986" i="6"/>
  <c r="N985" i="6"/>
  <c r="N984" i="6"/>
  <c r="N983" i="6"/>
  <c r="N982" i="6"/>
  <c r="N981" i="6"/>
  <c r="N980" i="6"/>
  <c r="N979" i="6"/>
  <c r="N978" i="6"/>
  <c r="N977" i="6"/>
  <c r="N976" i="6"/>
  <c r="N975" i="6"/>
  <c r="N974" i="6"/>
  <c r="N973" i="6"/>
  <c r="N972" i="6"/>
  <c r="N971" i="6"/>
  <c r="N970" i="6"/>
  <c r="N969" i="6"/>
  <c r="N968" i="6"/>
  <c r="N967" i="6"/>
  <c r="N966" i="6"/>
  <c r="N965" i="6"/>
  <c r="N964" i="6"/>
  <c r="N963" i="6"/>
  <c r="N962" i="6"/>
  <c r="N961" i="6"/>
  <c r="N960" i="6"/>
  <c r="N959" i="6"/>
  <c r="N958" i="6"/>
  <c r="N957" i="6"/>
  <c r="N956" i="6"/>
  <c r="N955" i="6"/>
  <c r="N954" i="6"/>
  <c r="N953" i="6"/>
  <c r="N952" i="6"/>
  <c r="N951" i="6"/>
  <c r="N950" i="6"/>
  <c r="N949" i="6"/>
  <c r="N948" i="6"/>
  <c r="N947" i="6"/>
  <c r="N946" i="6"/>
  <c r="N945" i="6"/>
  <c r="N944" i="6"/>
  <c r="N943" i="6"/>
  <c r="N942" i="6"/>
  <c r="N941" i="6"/>
  <c r="N940" i="6"/>
  <c r="N939" i="6"/>
  <c r="N938" i="6"/>
  <c r="N937" i="6"/>
  <c r="N936" i="6"/>
  <c r="N935" i="6"/>
  <c r="N934" i="6"/>
  <c r="N933" i="6"/>
  <c r="N932" i="6"/>
  <c r="N931" i="6"/>
  <c r="N930" i="6"/>
  <c r="N929" i="6"/>
  <c r="N928" i="6"/>
  <c r="N927" i="6"/>
  <c r="N926" i="6"/>
  <c r="N925" i="6"/>
  <c r="N924" i="6"/>
  <c r="N923" i="6"/>
  <c r="N922" i="6"/>
  <c r="N921" i="6"/>
  <c r="N920" i="6"/>
  <c r="N919" i="6"/>
  <c r="N918" i="6"/>
  <c r="N917" i="6"/>
  <c r="N916" i="6"/>
  <c r="N915" i="6"/>
  <c r="N914" i="6"/>
  <c r="N913" i="6"/>
  <c r="N912" i="6"/>
  <c r="N911" i="6"/>
  <c r="N910" i="6"/>
  <c r="N909" i="6"/>
  <c r="N908" i="6"/>
  <c r="N907" i="6"/>
  <c r="N906" i="6"/>
  <c r="N905" i="6"/>
  <c r="N904" i="6"/>
  <c r="N903" i="6"/>
  <c r="N902" i="6"/>
  <c r="N901" i="6"/>
  <c r="N900" i="6"/>
  <c r="N899" i="6"/>
  <c r="N898" i="6"/>
  <c r="N897" i="6"/>
  <c r="N896" i="6"/>
  <c r="N895" i="6"/>
  <c r="N894" i="6"/>
  <c r="N893" i="6"/>
  <c r="N892" i="6"/>
  <c r="N891" i="6"/>
  <c r="N890" i="6"/>
  <c r="N889" i="6"/>
  <c r="N888" i="6"/>
  <c r="N887" i="6"/>
  <c r="N886" i="6"/>
  <c r="N885" i="6"/>
  <c r="N884" i="6"/>
  <c r="N883" i="6"/>
  <c r="N882" i="6"/>
  <c r="N881" i="6"/>
  <c r="N880" i="6"/>
  <c r="N879" i="6"/>
  <c r="N878" i="6"/>
  <c r="N877" i="6"/>
  <c r="N876" i="6"/>
  <c r="N875" i="6"/>
  <c r="N874" i="6"/>
  <c r="N873" i="6"/>
  <c r="N872" i="6"/>
  <c r="N871" i="6"/>
  <c r="N870" i="6"/>
  <c r="N869" i="6"/>
  <c r="N868" i="6"/>
  <c r="N867" i="6"/>
  <c r="N866" i="6"/>
  <c r="N865" i="6"/>
  <c r="N864" i="6"/>
  <c r="N863" i="6"/>
  <c r="N862" i="6"/>
  <c r="N861" i="6"/>
  <c r="N860" i="6"/>
  <c r="N859" i="6"/>
  <c r="N858" i="6"/>
  <c r="N857" i="6"/>
  <c r="N856" i="6"/>
  <c r="N855" i="6"/>
  <c r="N854" i="6"/>
  <c r="N853" i="6"/>
  <c r="N852" i="6"/>
  <c r="N851" i="6"/>
  <c r="N850" i="6"/>
  <c r="N849" i="6"/>
  <c r="N848" i="6"/>
  <c r="N847" i="6"/>
  <c r="N846" i="6"/>
  <c r="N845" i="6"/>
  <c r="N844" i="6"/>
  <c r="N843" i="6"/>
  <c r="N842" i="6"/>
  <c r="N841" i="6"/>
  <c r="N840" i="6"/>
  <c r="N839" i="6"/>
  <c r="N838" i="6"/>
  <c r="N837" i="6"/>
  <c r="N836" i="6"/>
  <c r="N835" i="6"/>
  <c r="N834" i="6"/>
  <c r="N833" i="6"/>
  <c r="N832" i="6"/>
  <c r="N831" i="6"/>
  <c r="N830" i="6"/>
  <c r="N829" i="6"/>
  <c r="N828" i="6"/>
  <c r="N827" i="6"/>
  <c r="N826" i="6"/>
  <c r="N825" i="6"/>
  <c r="N824" i="6"/>
  <c r="N823" i="6"/>
  <c r="N822" i="6"/>
  <c r="N821" i="6"/>
  <c r="N820" i="6"/>
  <c r="N819" i="6"/>
  <c r="N818" i="6"/>
  <c r="N817" i="6"/>
  <c r="N816" i="6"/>
  <c r="N815" i="6"/>
  <c r="N814" i="6"/>
  <c r="N813" i="6"/>
  <c r="N812" i="6"/>
  <c r="N811" i="6"/>
  <c r="N810" i="6"/>
  <c r="N809" i="6"/>
  <c r="N808" i="6"/>
  <c r="N807" i="6"/>
  <c r="N806" i="6"/>
  <c r="N805" i="6"/>
  <c r="N804" i="6"/>
  <c r="N803" i="6"/>
  <c r="N802" i="6"/>
  <c r="N801" i="6"/>
  <c r="N800" i="6"/>
  <c r="N799" i="6"/>
  <c r="N798" i="6"/>
  <c r="N797" i="6"/>
  <c r="N796" i="6"/>
  <c r="N795" i="6"/>
  <c r="N794" i="6"/>
  <c r="N793" i="6"/>
  <c r="N792" i="6"/>
  <c r="N791" i="6"/>
  <c r="N790" i="6"/>
  <c r="N789" i="6"/>
  <c r="N788" i="6"/>
  <c r="N787" i="6"/>
  <c r="N786" i="6"/>
  <c r="N785" i="6"/>
  <c r="N784" i="6"/>
  <c r="N783" i="6"/>
  <c r="N782" i="6"/>
  <c r="N781" i="6"/>
  <c r="N780" i="6"/>
  <c r="N779" i="6"/>
  <c r="N778" i="6"/>
  <c r="N777" i="6"/>
  <c r="N776" i="6"/>
  <c r="N775" i="6"/>
  <c r="N774" i="6"/>
  <c r="N773" i="6"/>
  <c r="N772" i="6"/>
  <c r="N771" i="6"/>
  <c r="N770" i="6"/>
  <c r="N769" i="6"/>
  <c r="N768" i="6"/>
  <c r="N767" i="6"/>
  <c r="N766" i="6"/>
  <c r="N765" i="6"/>
  <c r="N764" i="6"/>
  <c r="N763" i="6"/>
  <c r="N762" i="6"/>
  <c r="N761" i="6"/>
  <c r="N760" i="6"/>
  <c r="N759" i="6"/>
  <c r="N758" i="6"/>
  <c r="N757" i="6"/>
  <c r="N756" i="6"/>
  <c r="N755" i="6"/>
  <c r="N754" i="6"/>
  <c r="N753" i="6"/>
  <c r="N752" i="6"/>
  <c r="N751" i="6"/>
  <c r="N750" i="6"/>
  <c r="N749" i="6"/>
  <c r="N748" i="6"/>
  <c r="N747" i="6"/>
  <c r="N746" i="6"/>
  <c r="N745" i="6"/>
  <c r="N744" i="6"/>
  <c r="N743" i="6"/>
  <c r="N742" i="6"/>
  <c r="N741" i="6"/>
  <c r="N740" i="6"/>
  <c r="N739" i="6"/>
  <c r="N738" i="6"/>
  <c r="N737" i="6"/>
  <c r="N736" i="6"/>
  <c r="N735" i="6"/>
  <c r="N734" i="6"/>
  <c r="N733" i="6"/>
  <c r="N732" i="6"/>
  <c r="N731" i="6"/>
  <c r="N730" i="6"/>
  <c r="N729" i="6"/>
  <c r="N728" i="6"/>
  <c r="N727" i="6"/>
  <c r="N726" i="6"/>
  <c r="N725" i="6"/>
  <c r="N724" i="6"/>
  <c r="N723" i="6"/>
  <c r="N722" i="6"/>
  <c r="N721" i="6"/>
  <c r="N720" i="6"/>
  <c r="N719" i="6"/>
  <c r="N718" i="6"/>
  <c r="N717" i="6"/>
  <c r="N716" i="6"/>
  <c r="N715" i="6"/>
  <c r="N714" i="6"/>
  <c r="N713" i="6"/>
  <c r="N712" i="6"/>
  <c r="N711" i="6"/>
  <c r="N710" i="6"/>
  <c r="N709" i="6"/>
  <c r="N708" i="6"/>
  <c r="N707" i="6"/>
  <c r="N706" i="6"/>
  <c r="N705" i="6"/>
  <c r="N704" i="6"/>
  <c r="N703" i="6"/>
  <c r="N702" i="6"/>
  <c r="N701" i="6"/>
  <c r="N700" i="6"/>
  <c r="N699" i="6"/>
  <c r="N698" i="6"/>
  <c r="N697" i="6"/>
  <c r="N696" i="6"/>
  <c r="N695" i="6"/>
  <c r="N694" i="6"/>
  <c r="N693" i="6"/>
  <c r="N692" i="6"/>
  <c r="N691" i="6"/>
  <c r="N690" i="6"/>
  <c r="N689" i="6"/>
  <c r="N688" i="6"/>
  <c r="N687" i="6"/>
  <c r="N686" i="6"/>
  <c r="N685" i="6"/>
  <c r="N684" i="6"/>
  <c r="N683" i="6"/>
  <c r="N682" i="6"/>
  <c r="N681" i="6"/>
  <c r="N680" i="6"/>
  <c r="N679" i="6"/>
  <c r="N678" i="6"/>
  <c r="N677" i="6"/>
  <c r="N676" i="6"/>
  <c r="N675" i="6"/>
  <c r="N674" i="6"/>
  <c r="N673" i="6"/>
  <c r="N672" i="6"/>
  <c r="N671" i="6"/>
  <c r="N670" i="6"/>
  <c r="N669" i="6"/>
  <c r="N668" i="6"/>
  <c r="N667" i="6"/>
  <c r="N666" i="6"/>
  <c r="N665" i="6"/>
  <c r="N664" i="6"/>
  <c r="N663" i="6"/>
  <c r="N662" i="6"/>
  <c r="N661" i="6"/>
  <c r="N660" i="6"/>
  <c r="N659" i="6"/>
  <c r="N658" i="6"/>
  <c r="N657" i="6"/>
  <c r="N656" i="6"/>
  <c r="N655" i="6"/>
  <c r="N654" i="6"/>
  <c r="N653" i="6"/>
  <c r="N652" i="6"/>
  <c r="N651" i="6"/>
  <c r="N650" i="6"/>
  <c r="N649" i="6"/>
  <c r="N648" i="6"/>
  <c r="N647" i="6"/>
  <c r="N646" i="6"/>
  <c r="N645" i="6"/>
  <c r="N644" i="6"/>
  <c r="N643" i="6"/>
  <c r="N642" i="6"/>
  <c r="N641" i="6"/>
  <c r="N640" i="6"/>
  <c r="N639" i="6"/>
  <c r="N638" i="6"/>
  <c r="N637" i="6"/>
  <c r="N636" i="6"/>
  <c r="N635" i="6"/>
  <c r="N634" i="6"/>
  <c r="N633" i="6"/>
  <c r="N632" i="6"/>
  <c r="N631" i="6"/>
  <c r="N630" i="6"/>
  <c r="N629" i="6"/>
  <c r="N628" i="6"/>
  <c r="N627" i="6"/>
  <c r="N626" i="6"/>
  <c r="N625" i="6"/>
  <c r="N624" i="6"/>
  <c r="N623" i="6"/>
  <c r="N622" i="6"/>
  <c r="N621" i="6"/>
  <c r="N620" i="6"/>
  <c r="N619" i="6"/>
  <c r="N618" i="6"/>
  <c r="N617" i="6"/>
  <c r="N616" i="6"/>
  <c r="N615" i="6"/>
  <c r="N614" i="6"/>
  <c r="N613" i="6"/>
  <c r="N612" i="6"/>
  <c r="N611" i="6"/>
  <c r="N610" i="6"/>
  <c r="N609" i="6"/>
  <c r="N608" i="6"/>
  <c r="N607" i="6"/>
  <c r="N606" i="6"/>
  <c r="N605" i="6"/>
  <c r="N604" i="6"/>
  <c r="N603" i="6"/>
  <c r="N602" i="6"/>
  <c r="N601" i="6"/>
  <c r="N600" i="6"/>
  <c r="N599" i="6"/>
  <c r="N598" i="6"/>
  <c r="N597" i="6"/>
  <c r="N596" i="6"/>
  <c r="N595" i="6"/>
  <c r="N594" i="6"/>
  <c r="N593" i="6"/>
  <c r="N592" i="6"/>
  <c r="N591" i="6"/>
  <c r="N590" i="6"/>
  <c r="N589" i="6"/>
  <c r="N588" i="6"/>
  <c r="N587" i="6"/>
  <c r="N586" i="6"/>
  <c r="N585" i="6"/>
  <c r="N584" i="6"/>
  <c r="N583" i="6"/>
  <c r="N582" i="6"/>
  <c r="N581" i="6"/>
  <c r="N580" i="6"/>
  <c r="N579" i="6"/>
  <c r="N578" i="6"/>
  <c r="N577" i="6"/>
  <c r="N576" i="6"/>
  <c r="N575" i="6"/>
  <c r="N574" i="6"/>
  <c r="N573" i="6"/>
  <c r="N572" i="6"/>
  <c r="N571" i="6"/>
  <c r="N570" i="6"/>
  <c r="N569" i="6"/>
  <c r="N568" i="6"/>
  <c r="N567" i="6"/>
  <c r="N566" i="6"/>
  <c r="N565" i="6"/>
  <c r="N564" i="6"/>
  <c r="N563" i="6"/>
  <c r="N562" i="6"/>
  <c r="N561" i="6"/>
  <c r="N560" i="6"/>
  <c r="N559" i="6"/>
  <c r="N558" i="6"/>
  <c r="N557" i="6"/>
  <c r="N556" i="6"/>
  <c r="N555" i="6"/>
  <c r="N554" i="6"/>
  <c r="N553" i="6"/>
  <c r="N552" i="6"/>
  <c r="N551" i="6"/>
  <c r="N550" i="6"/>
  <c r="N549" i="6"/>
  <c r="N548" i="6"/>
  <c r="N547" i="6"/>
  <c r="N546" i="6"/>
  <c r="N545" i="6"/>
  <c r="N544" i="6"/>
  <c r="N543" i="6"/>
  <c r="N542" i="6"/>
  <c r="N541" i="6"/>
  <c r="N540" i="6"/>
  <c r="N539" i="6"/>
  <c r="N538" i="6"/>
  <c r="N537" i="6"/>
  <c r="N536" i="6"/>
  <c r="N535" i="6"/>
  <c r="N534" i="6"/>
  <c r="N533" i="6"/>
  <c r="N532" i="6"/>
  <c r="N531" i="6"/>
  <c r="N530" i="6"/>
  <c r="N529" i="6"/>
  <c r="N528" i="6"/>
  <c r="N527" i="6"/>
  <c r="N526" i="6"/>
  <c r="N525" i="6"/>
  <c r="N524" i="6"/>
  <c r="N523" i="6"/>
  <c r="N522" i="6"/>
  <c r="N521" i="6"/>
  <c r="N520" i="6"/>
  <c r="N519" i="6"/>
  <c r="N518" i="6"/>
  <c r="N517" i="6"/>
  <c r="N516" i="6"/>
  <c r="N515" i="6"/>
  <c r="N514" i="6"/>
  <c r="N513" i="6"/>
  <c r="N512" i="6"/>
  <c r="N511" i="6"/>
  <c r="N510" i="6"/>
  <c r="N509" i="6"/>
  <c r="N508" i="6"/>
  <c r="N507" i="6"/>
  <c r="N506" i="6"/>
  <c r="N505" i="6"/>
  <c r="N504" i="6"/>
  <c r="N503" i="6"/>
  <c r="N502" i="6"/>
  <c r="N501" i="6"/>
  <c r="N500" i="6"/>
  <c r="N499" i="6"/>
  <c r="N498" i="6"/>
  <c r="N497" i="6"/>
  <c r="N496" i="6"/>
  <c r="N495" i="6"/>
  <c r="N494" i="6"/>
  <c r="N493" i="6"/>
  <c r="N492" i="6"/>
  <c r="N491" i="6"/>
  <c r="N490" i="6"/>
  <c r="N489" i="6"/>
  <c r="N488" i="6"/>
  <c r="N487" i="6"/>
  <c r="N486" i="6"/>
  <c r="N485" i="6"/>
  <c r="N484" i="6"/>
  <c r="N483" i="6"/>
  <c r="N482" i="6"/>
  <c r="N481" i="6"/>
  <c r="N480" i="6"/>
  <c r="N479" i="6"/>
  <c r="N478" i="6"/>
  <c r="N477" i="6"/>
  <c r="N476" i="6"/>
  <c r="N475" i="6"/>
  <c r="N474" i="6"/>
  <c r="N473" i="6"/>
  <c r="N472" i="6"/>
  <c r="N471" i="6"/>
  <c r="N470" i="6"/>
  <c r="N469" i="6"/>
  <c r="N468" i="6"/>
  <c r="N467" i="6"/>
  <c r="N466" i="6"/>
  <c r="N465" i="6"/>
  <c r="N464" i="6"/>
  <c r="N463" i="6"/>
  <c r="N462" i="6"/>
  <c r="N461" i="6"/>
  <c r="N460" i="6"/>
  <c r="N459" i="6"/>
  <c r="N458" i="6"/>
  <c r="N457" i="6"/>
  <c r="N456" i="6"/>
  <c r="N455" i="6"/>
  <c r="N454" i="6"/>
  <c r="N453" i="6"/>
  <c r="N452" i="6"/>
  <c r="N451" i="6"/>
  <c r="N450" i="6"/>
  <c r="N449" i="6"/>
  <c r="N448" i="6"/>
  <c r="N447" i="6"/>
  <c r="N446" i="6"/>
  <c r="N445" i="6"/>
  <c r="N444" i="6"/>
  <c r="N443" i="6"/>
  <c r="N442" i="6"/>
  <c r="N441" i="6"/>
  <c r="N440" i="6"/>
  <c r="N439" i="6"/>
  <c r="N438" i="6"/>
  <c r="N437" i="6"/>
  <c r="N436" i="6"/>
  <c r="N435" i="6"/>
  <c r="N434" i="6"/>
  <c r="N433" i="6"/>
  <c r="N432" i="6"/>
  <c r="N431" i="6"/>
  <c r="N430" i="6"/>
  <c r="N429" i="6"/>
  <c r="N428" i="6"/>
  <c r="N427" i="6"/>
  <c r="N426" i="6"/>
  <c r="N425" i="6"/>
  <c r="N424" i="6"/>
  <c r="N423" i="6"/>
  <c r="N422" i="6"/>
  <c r="N421" i="6"/>
  <c r="N420" i="6"/>
  <c r="N419" i="6"/>
  <c r="N418" i="6"/>
  <c r="N417" i="6"/>
  <c r="N416" i="6"/>
  <c r="N415" i="6"/>
  <c r="N414" i="6"/>
  <c r="N413" i="6"/>
  <c r="N412" i="6"/>
  <c r="N411" i="6"/>
  <c r="N410" i="6"/>
  <c r="N409" i="6"/>
  <c r="N408" i="6"/>
  <c r="N407" i="6"/>
  <c r="N406" i="6"/>
  <c r="N405" i="6"/>
  <c r="N404" i="6"/>
  <c r="N403" i="6"/>
  <c r="N402" i="6"/>
  <c r="N401" i="6"/>
  <c r="N400" i="6"/>
  <c r="N399" i="6"/>
  <c r="N398" i="6"/>
  <c r="N397" i="6"/>
  <c r="N396" i="6"/>
  <c r="N395" i="6"/>
  <c r="N394" i="6"/>
  <c r="N393" i="6"/>
  <c r="N392" i="6"/>
  <c r="N391" i="6"/>
  <c r="N390" i="6"/>
  <c r="N389" i="6"/>
  <c r="N388" i="6"/>
  <c r="N387" i="6"/>
  <c r="N386" i="6"/>
  <c r="N385" i="6"/>
  <c r="N384" i="6"/>
  <c r="N383" i="6"/>
  <c r="N382" i="6"/>
  <c r="N381" i="6"/>
  <c r="N380" i="6"/>
  <c r="N379" i="6"/>
  <c r="N378" i="6"/>
  <c r="N377" i="6"/>
  <c r="N376" i="6"/>
  <c r="N375" i="6"/>
  <c r="N374" i="6"/>
  <c r="N373" i="6"/>
  <c r="N372" i="6"/>
  <c r="N371" i="6"/>
  <c r="N370" i="6"/>
  <c r="N369" i="6"/>
  <c r="N368" i="6"/>
  <c r="N367" i="6"/>
  <c r="N366" i="6"/>
  <c r="N365" i="6"/>
  <c r="N364" i="6"/>
  <c r="N363" i="6"/>
  <c r="N362" i="6"/>
  <c r="N361" i="6"/>
  <c r="N360" i="6"/>
  <c r="N359" i="6"/>
  <c r="N358" i="6"/>
  <c r="N357" i="6"/>
  <c r="N356" i="6"/>
  <c r="N355" i="6"/>
  <c r="N354" i="6"/>
  <c r="N353" i="6"/>
  <c r="N352" i="6"/>
  <c r="N351" i="6"/>
  <c r="N350" i="6"/>
  <c r="N349" i="6"/>
  <c r="N348" i="6"/>
  <c r="N347" i="6"/>
  <c r="N346" i="6"/>
  <c r="N345" i="6"/>
  <c r="N344" i="6"/>
  <c r="N343" i="6"/>
  <c r="N342" i="6"/>
  <c r="N341" i="6"/>
  <c r="N340" i="6"/>
  <c r="N339" i="6"/>
  <c r="N338" i="6"/>
  <c r="N337" i="6"/>
  <c r="N336" i="6"/>
  <c r="N335" i="6"/>
  <c r="N334" i="6"/>
  <c r="N333" i="6"/>
  <c r="N332" i="6"/>
  <c r="N331" i="6"/>
  <c r="N330" i="6"/>
  <c r="N329" i="6"/>
  <c r="N328" i="6"/>
  <c r="N327" i="6"/>
  <c r="N326" i="6"/>
  <c r="N325" i="6"/>
  <c r="N324" i="6"/>
  <c r="N323" i="6"/>
  <c r="N322" i="6"/>
  <c r="N321" i="6"/>
  <c r="N320" i="6"/>
  <c r="N319" i="6"/>
  <c r="N318" i="6"/>
  <c r="N317" i="6"/>
  <c r="N316" i="6"/>
  <c r="N315" i="6"/>
  <c r="N314" i="6"/>
  <c r="N313" i="6"/>
  <c r="N312" i="6"/>
  <c r="N311" i="6"/>
  <c r="N310" i="6"/>
  <c r="N309" i="6"/>
  <c r="N308" i="6"/>
  <c r="N307" i="6"/>
  <c r="N306" i="6"/>
  <c r="N305" i="6"/>
  <c r="N304" i="6"/>
  <c r="N303" i="6"/>
  <c r="N302" i="6"/>
  <c r="N301" i="6"/>
  <c r="N300" i="6"/>
  <c r="N299" i="6"/>
  <c r="N298" i="6"/>
  <c r="N297" i="6"/>
  <c r="N296" i="6"/>
  <c r="N295" i="6"/>
  <c r="N294" i="6"/>
  <c r="N293" i="6"/>
  <c r="N292" i="6"/>
  <c r="N291" i="6"/>
  <c r="N290" i="6"/>
  <c r="N289" i="6"/>
  <c r="N288" i="6"/>
  <c r="N287" i="6"/>
  <c r="N286" i="6"/>
  <c r="N285" i="6"/>
  <c r="N284" i="6"/>
  <c r="N283" i="6"/>
  <c r="N282" i="6"/>
  <c r="N281" i="6"/>
  <c r="N280" i="6"/>
  <c r="N279" i="6"/>
  <c r="N278" i="6"/>
  <c r="N277" i="6"/>
  <c r="N276" i="6"/>
  <c r="N275" i="6"/>
  <c r="N274" i="6"/>
  <c r="N273" i="6"/>
  <c r="N272" i="6"/>
  <c r="N271" i="6"/>
  <c r="N270" i="6"/>
  <c r="N269" i="6"/>
  <c r="N268" i="6"/>
  <c r="N267" i="6"/>
  <c r="N266" i="6"/>
  <c r="N265" i="6"/>
  <c r="N264" i="6"/>
  <c r="N263" i="6"/>
  <c r="N262" i="6"/>
  <c r="N261" i="6"/>
  <c r="N260" i="6"/>
  <c r="N259" i="6"/>
  <c r="N258" i="6"/>
  <c r="N257" i="6"/>
  <c r="N256" i="6"/>
  <c r="N255" i="6"/>
  <c r="N254" i="6"/>
  <c r="N253" i="6"/>
  <c r="N252" i="6"/>
  <c r="N251" i="6"/>
  <c r="N250" i="6"/>
  <c r="N249" i="6"/>
  <c r="N248" i="6"/>
  <c r="N247" i="6"/>
  <c r="N246" i="6"/>
  <c r="N245" i="6"/>
  <c r="N244" i="6"/>
  <c r="N243" i="6"/>
  <c r="N242" i="6"/>
  <c r="N241" i="6"/>
  <c r="N240" i="6"/>
  <c r="N239" i="6"/>
  <c r="N238" i="6"/>
  <c r="N237" i="6"/>
  <c r="N236" i="6"/>
  <c r="N235" i="6"/>
  <c r="N234" i="6"/>
  <c r="N233" i="6"/>
  <c r="N232" i="6"/>
  <c r="N231" i="6"/>
  <c r="N230" i="6"/>
  <c r="N229" i="6"/>
  <c r="N228" i="6"/>
  <c r="N227" i="6"/>
  <c r="N226" i="6"/>
  <c r="N225" i="6"/>
  <c r="N224" i="6"/>
  <c r="N223" i="6"/>
  <c r="N222" i="6"/>
  <c r="N221" i="6"/>
  <c r="N220" i="6"/>
  <c r="N219" i="6"/>
  <c r="N218" i="6"/>
  <c r="N217" i="6"/>
  <c r="N216" i="6"/>
  <c r="N215" i="6"/>
  <c r="N214" i="6"/>
  <c r="N213" i="6"/>
  <c r="N212" i="6"/>
  <c r="N211" i="6"/>
  <c r="N210" i="6"/>
  <c r="N209" i="6"/>
  <c r="N208" i="6"/>
  <c r="N207" i="6"/>
  <c r="N206" i="6"/>
  <c r="N205" i="6"/>
  <c r="N204" i="6"/>
  <c r="N203" i="6"/>
  <c r="N202" i="6"/>
  <c r="N201" i="6"/>
  <c r="N200" i="6"/>
  <c r="N199" i="6"/>
  <c r="N198" i="6"/>
  <c r="N197" i="6"/>
  <c r="N196" i="6"/>
  <c r="N195" i="6"/>
  <c r="N194" i="6"/>
  <c r="N193" i="6"/>
  <c r="N192" i="6"/>
  <c r="N191" i="6"/>
  <c r="N190" i="6"/>
  <c r="N189" i="6"/>
  <c r="N188" i="6"/>
  <c r="N187" i="6"/>
  <c r="N186" i="6"/>
  <c r="N185" i="6"/>
  <c r="N184" i="6"/>
  <c r="N183" i="6"/>
  <c r="N182" i="6"/>
  <c r="N181" i="6"/>
  <c r="N180" i="6"/>
  <c r="N179" i="6"/>
  <c r="N178" i="6"/>
  <c r="N177" i="6"/>
  <c r="N176" i="6"/>
  <c r="N175" i="6"/>
  <c r="N174" i="6"/>
  <c r="N173" i="6"/>
  <c r="N172" i="6"/>
  <c r="N171" i="6"/>
  <c r="N170" i="6"/>
  <c r="N169" i="6"/>
  <c r="N168" i="6"/>
  <c r="N167" i="6"/>
  <c r="N166" i="6"/>
  <c r="N165" i="6"/>
  <c r="N164" i="6"/>
  <c r="N163" i="6"/>
  <c r="N162" i="6"/>
  <c r="N161" i="6"/>
  <c r="N160" i="6"/>
  <c r="N159" i="6"/>
  <c r="N158" i="6"/>
  <c r="N157" i="6"/>
  <c r="N156" i="6"/>
  <c r="N155" i="6"/>
  <c r="N154" i="6"/>
  <c r="N153" i="6"/>
  <c r="N152" i="6"/>
  <c r="N151" i="6"/>
  <c r="N150" i="6"/>
  <c r="N149" i="6"/>
  <c r="N148" i="6"/>
  <c r="N147" i="6"/>
  <c r="N146" i="6"/>
  <c r="N145" i="6"/>
  <c r="N144" i="6"/>
  <c r="N143" i="6"/>
  <c r="N142" i="6"/>
  <c r="N141" i="6"/>
  <c r="N140" i="6"/>
  <c r="N139" i="6"/>
  <c r="N138" i="6"/>
  <c r="N137" i="6"/>
  <c r="N136" i="6"/>
  <c r="N135" i="6"/>
  <c r="N134" i="6"/>
  <c r="N133" i="6"/>
  <c r="N132" i="6"/>
  <c r="N131" i="6"/>
  <c r="N130" i="6"/>
  <c r="N129" i="6"/>
  <c r="N128" i="6"/>
  <c r="N127" i="6"/>
  <c r="N126" i="6"/>
  <c r="N125" i="6"/>
  <c r="N124" i="6"/>
  <c r="N123" i="6"/>
  <c r="N122" i="6"/>
  <c r="N121" i="6"/>
  <c r="N120" i="6"/>
  <c r="N119" i="6"/>
  <c r="N118" i="6"/>
  <c r="N117" i="6"/>
  <c r="N116" i="6"/>
  <c r="N115" i="6"/>
  <c r="N114" i="6"/>
  <c r="N113" i="6"/>
  <c r="N112" i="6"/>
  <c r="N111" i="6"/>
  <c r="N110" i="6"/>
  <c r="N109" i="6"/>
  <c r="N108" i="6"/>
  <c r="N107" i="6"/>
  <c r="N106" i="6"/>
  <c r="N105" i="6"/>
  <c r="N104" i="6"/>
  <c r="N103" i="6"/>
  <c r="N102" i="6"/>
  <c r="N101" i="6"/>
  <c r="N100" i="6"/>
  <c r="N99" i="6"/>
  <c r="N98" i="6"/>
  <c r="N97" i="6"/>
  <c r="N96" i="6"/>
  <c r="N95" i="6"/>
  <c r="N94" i="6"/>
  <c r="N93" i="6"/>
  <c r="N92" i="6"/>
  <c r="N91" i="6"/>
  <c r="N90" i="6"/>
  <c r="N89" i="6"/>
  <c r="N88" i="6"/>
  <c r="N87" i="6"/>
  <c r="N86" i="6"/>
  <c r="N85" i="6"/>
  <c r="N84" i="6"/>
  <c r="N83" i="6"/>
  <c r="N82" i="6"/>
  <c r="N81" i="6"/>
  <c r="N80" i="6"/>
  <c r="N79" i="6"/>
  <c r="N78" i="6"/>
  <c r="N77" i="6"/>
  <c r="N76" i="6"/>
  <c r="N75" i="6"/>
  <c r="N74" i="6"/>
  <c r="N73" i="6"/>
  <c r="N72" i="6"/>
  <c r="N71" i="6"/>
  <c r="N70" i="6"/>
  <c r="N69" i="6"/>
  <c r="N68" i="6"/>
  <c r="N67" i="6"/>
  <c r="N66" i="6"/>
  <c r="N65" i="6"/>
  <c r="N64" i="6"/>
  <c r="N63" i="6"/>
  <c r="N62" i="6"/>
  <c r="N61" i="6"/>
  <c r="N60" i="6"/>
  <c r="N59" i="6"/>
  <c r="N58" i="6"/>
  <c r="N57" i="6"/>
  <c r="N56" i="6"/>
  <c r="N55" i="6"/>
  <c r="N54" i="6"/>
  <c r="N53" i="6"/>
  <c r="N52" i="6"/>
  <c r="N51" i="6"/>
  <c r="N50" i="6"/>
  <c r="N49" i="6"/>
  <c r="N48" i="6"/>
  <c r="N47" i="6"/>
  <c r="N46" i="6"/>
  <c r="N45" i="6"/>
  <c r="N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N12" i="6"/>
  <c r="N11" i="6"/>
  <c r="N10" i="6"/>
  <c r="N9" i="6"/>
  <c r="N8" i="6"/>
  <c r="N7" i="6"/>
  <c r="N6" i="6"/>
  <c r="N5" i="6"/>
  <c r="N4" i="6"/>
  <c r="M1000" i="6"/>
  <c r="M999" i="6"/>
  <c r="M998" i="6"/>
  <c r="M997" i="6"/>
  <c r="M996" i="6"/>
  <c r="M995" i="6"/>
  <c r="M994" i="6"/>
  <c r="M993" i="6"/>
  <c r="M992" i="6"/>
  <c r="M991" i="6"/>
  <c r="M990" i="6"/>
  <c r="M989" i="6"/>
  <c r="M988" i="6"/>
  <c r="M987" i="6"/>
  <c r="M986" i="6"/>
  <c r="M985" i="6"/>
  <c r="M984" i="6"/>
  <c r="M983" i="6"/>
  <c r="M982" i="6"/>
  <c r="M981" i="6"/>
  <c r="M980" i="6"/>
  <c r="M979" i="6"/>
  <c r="M978" i="6"/>
  <c r="M977" i="6"/>
  <c r="M976" i="6"/>
  <c r="M975" i="6"/>
  <c r="M974" i="6"/>
  <c r="M973" i="6"/>
  <c r="M972" i="6"/>
  <c r="M971" i="6"/>
  <c r="M970" i="6"/>
  <c r="M969" i="6"/>
  <c r="M968" i="6"/>
  <c r="M967" i="6"/>
  <c r="M966" i="6"/>
  <c r="M965" i="6"/>
  <c r="M964" i="6"/>
  <c r="M963" i="6"/>
  <c r="M962" i="6"/>
  <c r="M961" i="6"/>
  <c r="M960" i="6"/>
  <c r="M959" i="6"/>
  <c r="M958" i="6"/>
  <c r="M957" i="6"/>
  <c r="M956" i="6"/>
  <c r="M955" i="6"/>
  <c r="M954" i="6"/>
  <c r="M953" i="6"/>
  <c r="M952" i="6"/>
  <c r="M951" i="6"/>
  <c r="M950" i="6"/>
  <c r="M949" i="6"/>
  <c r="M948" i="6"/>
  <c r="M947" i="6"/>
  <c r="M946" i="6"/>
  <c r="M945" i="6"/>
  <c r="M944" i="6"/>
  <c r="M943" i="6"/>
  <c r="M942" i="6"/>
  <c r="M941" i="6"/>
  <c r="M940" i="6"/>
  <c r="M939" i="6"/>
  <c r="M938" i="6"/>
  <c r="M937" i="6"/>
  <c r="M936" i="6"/>
  <c r="M935" i="6"/>
  <c r="M934" i="6"/>
  <c r="M933" i="6"/>
  <c r="M932" i="6"/>
  <c r="M931" i="6"/>
  <c r="M930" i="6"/>
  <c r="M929" i="6"/>
  <c r="M928" i="6"/>
  <c r="M927" i="6"/>
  <c r="M926" i="6"/>
  <c r="M925" i="6"/>
  <c r="M924" i="6"/>
  <c r="M923" i="6"/>
  <c r="M922" i="6"/>
  <c r="M921" i="6"/>
  <c r="M920" i="6"/>
  <c r="M919" i="6"/>
  <c r="M918" i="6"/>
  <c r="M917" i="6"/>
  <c r="M916" i="6"/>
  <c r="M915" i="6"/>
  <c r="M914" i="6"/>
  <c r="M913" i="6"/>
  <c r="M912" i="6"/>
  <c r="M911" i="6"/>
  <c r="M910" i="6"/>
  <c r="M909" i="6"/>
  <c r="M908" i="6"/>
  <c r="M907" i="6"/>
  <c r="M906" i="6"/>
  <c r="M905" i="6"/>
  <c r="M904" i="6"/>
  <c r="M903" i="6"/>
  <c r="M902" i="6"/>
  <c r="M901" i="6"/>
  <c r="M900" i="6"/>
  <c r="M899" i="6"/>
  <c r="M898" i="6"/>
  <c r="M897" i="6"/>
  <c r="M896" i="6"/>
  <c r="M895" i="6"/>
  <c r="M894" i="6"/>
  <c r="M893" i="6"/>
  <c r="M892" i="6"/>
  <c r="M891" i="6"/>
  <c r="M890" i="6"/>
  <c r="M889" i="6"/>
  <c r="M888" i="6"/>
  <c r="M887" i="6"/>
  <c r="M886" i="6"/>
  <c r="M885" i="6"/>
  <c r="M884" i="6"/>
  <c r="M883" i="6"/>
  <c r="M882" i="6"/>
  <c r="M881" i="6"/>
  <c r="M880" i="6"/>
  <c r="M879" i="6"/>
  <c r="M878" i="6"/>
  <c r="M877" i="6"/>
  <c r="M876" i="6"/>
  <c r="M875" i="6"/>
  <c r="M874" i="6"/>
  <c r="M873" i="6"/>
  <c r="M872" i="6"/>
  <c r="M871" i="6"/>
  <c r="M870" i="6"/>
  <c r="M869" i="6"/>
  <c r="M868" i="6"/>
  <c r="M867" i="6"/>
  <c r="M866" i="6"/>
  <c r="M865" i="6"/>
  <c r="M864" i="6"/>
  <c r="M863" i="6"/>
  <c r="M862" i="6"/>
  <c r="M861" i="6"/>
  <c r="M860" i="6"/>
  <c r="M859" i="6"/>
  <c r="M858" i="6"/>
  <c r="M857" i="6"/>
  <c r="M856" i="6"/>
  <c r="M855" i="6"/>
  <c r="M854" i="6"/>
  <c r="M853" i="6"/>
  <c r="M852" i="6"/>
  <c r="M851" i="6"/>
  <c r="M850" i="6"/>
  <c r="M849" i="6"/>
  <c r="M848" i="6"/>
  <c r="M847" i="6"/>
  <c r="M846" i="6"/>
  <c r="M845" i="6"/>
  <c r="M844" i="6"/>
  <c r="M843" i="6"/>
  <c r="M842" i="6"/>
  <c r="M841" i="6"/>
  <c r="M840" i="6"/>
  <c r="M839" i="6"/>
  <c r="M838" i="6"/>
  <c r="M837" i="6"/>
  <c r="M836" i="6"/>
  <c r="M835" i="6"/>
  <c r="M834" i="6"/>
  <c r="M833" i="6"/>
  <c r="M832" i="6"/>
  <c r="M831" i="6"/>
  <c r="M830" i="6"/>
  <c r="M829" i="6"/>
  <c r="M828" i="6"/>
  <c r="M827" i="6"/>
  <c r="M826" i="6"/>
  <c r="M825" i="6"/>
  <c r="M824" i="6"/>
  <c r="M823" i="6"/>
  <c r="M822" i="6"/>
  <c r="M821" i="6"/>
  <c r="M820" i="6"/>
  <c r="M819" i="6"/>
  <c r="M818" i="6"/>
  <c r="M817" i="6"/>
  <c r="M816" i="6"/>
  <c r="M815" i="6"/>
  <c r="M814" i="6"/>
  <c r="M813" i="6"/>
  <c r="M812" i="6"/>
  <c r="M811" i="6"/>
  <c r="M810" i="6"/>
  <c r="M809" i="6"/>
  <c r="M808" i="6"/>
  <c r="M807" i="6"/>
  <c r="M806" i="6"/>
  <c r="M805" i="6"/>
  <c r="M804" i="6"/>
  <c r="M803" i="6"/>
  <c r="M802" i="6"/>
  <c r="M801" i="6"/>
  <c r="M800" i="6"/>
  <c r="M799" i="6"/>
  <c r="M798" i="6"/>
  <c r="M797" i="6"/>
  <c r="M796" i="6"/>
  <c r="M795" i="6"/>
  <c r="M794" i="6"/>
  <c r="M793" i="6"/>
  <c r="M792" i="6"/>
  <c r="M791" i="6"/>
  <c r="M790" i="6"/>
  <c r="M789" i="6"/>
  <c r="M788" i="6"/>
  <c r="M787" i="6"/>
  <c r="M786" i="6"/>
  <c r="M785" i="6"/>
  <c r="M784" i="6"/>
  <c r="M783" i="6"/>
  <c r="M782" i="6"/>
  <c r="M781" i="6"/>
  <c r="M780" i="6"/>
  <c r="M779" i="6"/>
  <c r="M778" i="6"/>
  <c r="M777" i="6"/>
  <c r="M776" i="6"/>
  <c r="M775" i="6"/>
  <c r="M774" i="6"/>
  <c r="M773" i="6"/>
  <c r="M772" i="6"/>
  <c r="M771" i="6"/>
  <c r="M770" i="6"/>
  <c r="M769" i="6"/>
  <c r="M768" i="6"/>
  <c r="M767" i="6"/>
  <c r="M766" i="6"/>
  <c r="M765" i="6"/>
  <c r="M764" i="6"/>
  <c r="M763" i="6"/>
  <c r="M762" i="6"/>
  <c r="M761" i="6"/>
  <c r="M760" i="6"/>
  <c r="M759" i="6"/>
  <c r="M758" i="6"/>
  <c r="M757" i="6"/>
  <c r="M756" i="6"/>
  <c r="M755" i="6"/>
  <c r="M754" i="6"/>
  <c r="M753" i="6"/>
  <c r="M752" i="6"/>
  <c r="M751" i="6"/>
  <c r="M750" i="6"/>
  <c r="M749" i="6"/>
  <c r="M748" i="6"/>
  <c r="M747" i="6"/>
  <c r="M746" i="6"/>
  <c r="M745" i="6"/>
  <c r="M744" i="6"/>
  <c r="M743" i="6"/>
  <c r="M742" i="6"/>
  <c r="M741" i="6"/>
  <c r="M740" i="6"/>
  <c r="M739" i="6"/>
  <c r="M738" i="6"/>
  <c r="M737" i="6"/>
  <c r="M736" i="6"/>
  <c r="M735" i="6"/>
  <c r="M734" i="6"/>
  <c r="M733" i="6"/>
  <c r="M732" i="6"/>
  <c r="M731" i="6"/>
  <c r="M730" i="6"/>
  <c r="M729" i="6"/>
  <c r="M728" i="6"/>
  <c r="M727" i="6"/>
  <c r="M726" i="6"/>
  <c r="M725" i="6"/>
  <c r="M724" i="6"/>
  <c r="M723" i="6"/>
  <c r="M722" i="6"/>
  <c r="M721" i="6"/>
  <c r="M720" i="6"/>
  <c r="M719" i="6"/>
  <c r="M718" i="6"/>
  <c r="M717" i="6"/>
  <c r="M716" i="6"/>
  <c r="M715" i="6"/>
  <c r="M714" i="6"/>
  <c r="M713" i="6"/>
  <c r="M712" i="6"/>
  <c r="M711" i="6"/>
  <c r="M710" i="6"/>
  <c r="M709" i="6"/>
  <c r="M708" i="6"/>
  <c r="M707" i="6"/>
  <c r="M706" i="6"/>
  <c r="M705" i="6"/>
  <c r="M704" i="6"/>
  <c r="M703" i="6"/>
  <c r="M702" i="6"/>
  <c r="M701" i="6"/>
  <c r="M700" i="6"/>
  <c r="M699" i="6"/>
  <c r="M698" i="6"/>
  <c r="M697" i="6"/>
  <c r="M696" i="6"/>
  <c r="M695" i="6"/>
  <c r="M694" i="6"/>
  <c r="M693" i="6"/>
  <c r="M692" i="6"/>
  <c r="M691" i="6"/>
  <c r="M690" i="6"/>
  <c r="M689" i="6"/>
  <c r="M688" i="6"/>
  <c r="M687" i="6"/>
  <c r="M686" i="6"/>
  <c r="M685" i="6"/>
  <c r="M684" i="6"/>
  <c r="M683" i="6"/>
  <c r="M682" i="6"/>
  <c r="M681" i="6"/>
  <c r="M680" i="6"/>
  <c r="M679" i="6"/>
  <c r="M678" i="6"/>
  <c r="M677" i="6"/>
  <c r="M676" i="6"/>
  <c r="M675" i="6"/>
  <c r="M674" i="6"/>
  <c r="M673" i="6"/>
  <c r="M672" i="6"/>
  <c r="M671" i="6"/>
  <c r="M670" i="6"/>
  <c r="M669" i="6"/>
  <c r="M668" i="6"/>
  <c r="M667" i="6"/>
  <c r="M666" i="6"/>
  <c r="M665" i="6"/>
  <c r="M664" i="6"/>
  <c r="M663" i="6"/>
  <c r="M662" i="6"/>
  <c r="M661" i="6"/>
  <c r="M660" i="6"/>
  <c r="M659" i="6"/>
  <c r="M658" i="6"/>
  <c r="M657" i="6"/>
  <c r="M656" i="6"/>
  <c r="M655" i="6"/>
  <c r="M654" i="6"/>
  <c r="M653" i="6"/>
  <c r="M652" i="6"/>
  <c r="M651" i="6"/>
  <c r="M650" i="6"/>
  <c r="M649" i="6"/>
  <c r="M648" i="6"/>
  <c r="M647" i="6"/>
  <c r="M646" i="6"/>
  <c r="M645" i="6"/>
  <c r="M644" i="6"/>
  <c r="M643" i="6"/>
  <c r="M642" i="6"/>
  <c r="M641" i="6"/>
  <c r="M640" i="6"/>
  <c r="M639" i="6"/>
  <c r="M638" i="6"/>
  <c r="M637" i="6"/>
  <c r="M636" i="6"/>
  <c r="M635" i="6"/>
  <c r="M634" i="6"/>
  <c r="M633" i="6"/>
  <c r="M632" i="6"/>
  <c r="M631" i="6"/>
  <c r="M630" i="6"/>
  <c r="M629" i="6"/>
  <c r="M628" i="6"/>
  <c r="M627" i="6"/>
  <c r="M626" i="6"/>
  <c r="M625" i="6"/>
  <c r="M624" i="6"/>
  <c r="M623" i="6"/>
  <c r="M622" i="6"/>
  <c r="M621" i="6"/>
  <c r="M620" i="6"/>
  <c r="M619" i="6"/>
  <c r="M618" i="6"/>
  <c r="M617" i="6"/>
  <c r="M616" i="6"/>
  <c r="M615" i="6"/>
  <c r="M614" i="6"/>
  <c r="M613" i="6"/>
  <c r="M612" i="6"/>
  <c r="M611" i="6"/>
  <c r="M610" i="6"/>
  <c r="M609" i="6"/>
  <c r="M608" i="6"/>
  <c r="M607" i="6"/>
  <c r="M606" i="6"/>
  <c r="M605" i="6"/>
  <c r="M604" i="6"/>
  <c r="M603" i="6"/>
  <c r="M602" i="6"/>
  <c r="M601" i="6"/>
  <c r="M600" i="6"/>
  <c r="M599" i="6"/>
  <c r="M598" i="6"/>
  <c r="M597" i="6"/>
  <c r="M596" i="6"/>
  <c r="M595" i="6"/>
  <c r="M594" i="6"/>
  <c r="M593" i="6"/>
  <c r="M592" i="6"/>
  <c r="M591" i="6"/>
  <c r="M590" i="6"/>
  <c r="M589" i="6"/>
  <c r="M588" i="6"/>
  <c r="M587" i="6"/>
  <c r="M586" i="6"/>
  <c r="M585" i="6"/>
  <c r="M584" i="6"/>
  <c r="M583" i="6"/>
  <c r="M582" i="6"/>
  <c r="M581" i="6"/>
  <c r="M580" i="6"/>
  <c r="M579" i="6"/>
  <c r="M578" i="6"/>
  <c r="M577" i="6"/>
  <c r="M576" i="6"/>
  <c r="M575" i="6"/>
  <c r="M574" i="6"/>
  <c r="M573" i="6"/>
  <c r="M572" i="6"/>
  <c r="M571" i="6"/>
  <c r="M570" i="6"/>
  <c r="M569" i="6"/>
  <c r="M568" i="6"/>
  <c r="M567" i="6"/>
  <c r="M566" i="6"/>
  <c r="M565" i="6"/>
  <c r="M564" i="6"/>
  <c r="M563" i="6"/>
  <c r="M562" i="6"/>
  <c r="M561" i="6"/>
  <c r="M560" i="6"/>
  <c r="M559" i="6"/>
  <c r="M558" i="6"/>
  <c r="M557" i="6"/>
  <c r="M556" i="6"/>
  <c r="M555" i="6"/>
  <c r="M554" i="6"/>
  <c r="M553" i="6"/>
  <c r="M552" i="6"/>
  <c r="M551" i="6"/>
  <c r="M550" i="6"/>
  <c r="M549" i="6"/>
  <c r="M548" i="6"/>
  <c r="M547" i="6"/>
  <c r="M546" i="6"/>
  <c r="M545" i="6"/>
  <c r="M544" i="6"/>
  <c r="M543" i="6"/>
  <c r="M542" i="6"/>
  <c r="M541" i="6"/>
  <c r="M540" i="6"/>
  <c r="M539" i="6"/>
  <c r="M538" i="6"/>
  <c r="M537" i="6"/>
  <c r="M536" i="6"/>
  <c r="M535" i="6"/>
  <c r="M534" i="6"/>
  <c r="M533" i="6"/>
  <c r="M532" i="6"/>
  <c r="M531" i="6"/>
  <c r="M530" i="6"/>
  <c r="M529" i="6"/>
  <c r="M528" i="6"/>
  <c r="M527" i="6"/>
  <c r="M526" i="6"/>
  <c r="M525" i="6"/>
  <c r="M524" i="6"/>
  <c r="M523" i="6"/>
  <c r="M522" i="6"/>
  <c r="M521" i="6"/>
  <c r="M520" i="6"/>
  <c r="M519" i="6"/>
  <c r="M518" i="6"/>
  <c r="M517" i="6"/>
  <c r="M516" i="6"/>
  <c r="M515" i="6"/>
  <c r="M514" i="6"/>
  <c r="M513" i="6"/>
  <c r="M512" i="6"/>
  <c r="M511" i="6"/>
  <c r="M510" i="6"/>
  <c r="M509" i="6"/>
  <c r="M508" i="6"/>
  <c r="M507" i="6"/>
  <c r="M506" i="6"/>
  <c r="M505" i="6"/>
  <c r="M504" i="6"/>
  <c r="M503" i="6"/>
  <c r="M502" i="6"/>
  <c r="M501" i="6"/>
  <c r="M500" i="6"/>
  <c r="M499" i="6"/>
  <c r="M498" i="6"/>
  <c r="M497" i="6"/>
  <c r="M496" i="6"/>
  <c r="M495" i="6"/>
  <c r="M494" i="6"/>
  <c r="M493" i="6"/>
  <c r="M492" i="6"/>
  <c r="M491" i="6"/>
  <c r="M490" i="6"/>
  <c r="M489" i="6"/>
  <c r="M488" i="6"/>
  <c r="M487" i="6"/>
  <c r="M486" i="6"/>
  <c r="M485" i="6"/>
  <c r="M484" i="6"/>
  <c r="M483" i="6"/>
  <c r="M482" i="6"/>
  <c r="M481" i="6"/>
  <c r="M480" i="6"/>
  <c r="M479" i="6"/>
  <c r="M478" i="6"/>
  <c r="M477" i="6"/>
  <c r="M476" i="6"/>
  <c r="M475" i="6"/>
  <c r="M474" i="6"/>
  <c r="M473" i="6"/>
  <c r="M472" i="6"/>
  <c r="M471" i="6"/>
  <c r="M470" i="6"/>
  <c r="M469" i="6"/>
  <c r="M468" i="6"/>
  <c r="M467" i="6"/>
  <c r="M466" i="6"/>
  <c r="M465" i="6"/>
  <c r="M464" i="6"/>
  <c r="M463" i="6"/>
  <c r="M462" i="6"/>
  <c r="M461" i="6"/>
  <c r="M460" i="6"/>
  <c r="M459" i="6"/>
  <c r="M458" i="6"/>
  <c r="M457" i="6"/>
  <c r="M456" i="6"/>
  <c r="M455" i="6"/>
  <c r="M454" i="6"/>
  <c r="M453" i="6"/>
  <c r="M452" i="6"/>
  <c r="M451" i="6"/>
  <c r="M450" i="6"/>
  <c r="M449" i="6"/>
  <c r="M448" i="6"/>
  <c r="M447" i="6"/>
  <c r="M446" i="6"/>
  <c r="M445" i="6"/>
  <c r="M444" i="6"/>
  <c r="M443" i="6"/>
  <c r="M442" i="6"/>
  <c r="M441" i="6"/>
  <c r="M440" i="6"/>
  <c r="M439" i="6"/>
  <c r="M438" i="6"/>
  <c r="M437" i="6"/>
  <c r="M436" i="6"/>
  <c r="M435" i="6"/>
  <c r="M434" i="6"/>
  <c r="M433" i="6"/>
  <c r="M432" i="6"/>
  <c r="M431" i="6"/>
  <c r="M430" i="6"/>
  <c r="M429" i="6"/>
  <c r="M428" i="6"/>
  <c r="M427" i="6"/>
  <c r="M426" i="6"/>
  <c r="M425" i="6"/>
  <c r="M424" i="6"/>
  <c r="M423" i="6"/>
  <c r="M422" i="6"/>
  <c r="M421" i="6"/>
  <c r="M420" i="6"/>
  <c r="M419" i="6"/>
  <c r="M418" i="6"/>
  <c r="M417" i="6"/>
  <c r="M416" i="6"/>
  <c r="M415" i="6"/>
  <c r="M414" i="6"/>
  <c r="M413" i="6"/>
  <c r="M412" i="6"/>
  <c r="M411" i="6"/>
  <c r="M410" i="6"/>
  <c r="M409" i="6"/>
  <c r="M408" i="6"/>
  <c r="M407" i="6"/>
  <c r="M406" i="6"/>
  <c r="M405" i="6"/>
  <c r="M404" i="6"/>
  <c r="M403" i="6"/>
  <c r="M402" i="6"/>
  <c r="M401" i="6"/>
  <c r="M400" i="6"/>
  <c r="M399" i="6"/>
  <c r="M398" i="6"/>
  <c r="M397" i="6"/>
  <c r="M396" i="6"/>
  <c r="M395" i="6"/>
  <c r="M394" i="6"/>
  <c r="M393" i="6"/>
  <c r="M392" i="6"/>
  <c r="M391" i="6"/>
  <c r="M390" i="6"/>
  <c r="M389" i="6"/>
  <c r="M388" i="6"/>
  <c r="M387" i="6"/>
  <c r="M386" i="6"/>
  <c r="M385" i="6"/>
  <c r="M384" i="6"/>
  <c r="M383" i="6"/>
  <c r="M382" i="6"/>
  <c r="M381" i="6"/>
  <c r="M380" i="6"/>
  <c r="M379" i="6"/>
  <c r="M378" i="6"/>
  <c r="M377" i="6"/>
  <c r="M376" i="6"/>
  <c r="M375" i="6"/>
  <c r="M374" i="6"/>
  <c r="M373" i="6"/>
  <c r="M372" i="6"/>
  <c r="M371" i="6"/>
  <c r="M370" i="6"/>
  <c r="M369" i="6"/>
  <c r="M368" i="6"/>
  <c r="M367" i="6"/>
  <c r="M366" i="6"/>
  <c r="M365" i="6"/>
  <c r="M364" i="6"/>
  <c r="M363" i="6"/>
  <c r="M362" i="6"/>
  <c r="M361" i="6"/>
  <c r="M360" i="6"/>
  <c r="M359" i="6"/>
  <c r="M358" i="6"/>
  <c r="M357" i="6"/>
  <c r="M356" i="6"/>
  <c r="M355" i="6"/>
  <c r="M354" i="6"/>
  <c r="M353" i="6"/>
  <c r="M352" i="6"/>
  <c r="M351" i="6"/>
  <c r="M350" i="6"/>
  <c r="M349" i="6"/>
  <c r="M348" i="6"/>
  <c r="M347" i="6"/>
  <c r="M346" i="6"/>
  <c r="M345" i="6"/>
  <c r="M344" i="6"/>
  <c r="M343" i="6"/>
  <c r="M342" i="6"/>
  <c r="M341" i="6"/>
  <c r="M340" i="6"/>
  <c r="M339" i="6"/>
  <c r="M338" i="6"/>
  <c r="M337" i="6"/>
  <c r="M336" i="6"/>
  <c r="M335" i="6"/>
  <c r="M334" i="6"/>
  <c r="M333" i="6"/>
  <c r="M332" i="6"/>
  <c r="M331" i="6"/>
  <c r="M330" i="6"/>
  <c r="M329" i="6"/>
  <c r="M328" i="6"/>
  <c r="M327" i="6"/>
  <c r="M326" i="6"/>
  <c r="M325" i="6"/>
  <c r="M324" i="6"/>
  <c r="M323" i="6"/>
  <c r="M322" i="6"/>
  <c r="M321" i="6"/>
  <c r="M320" i="6"/>
  <c r="M319" i="6"/>
  <c r="M318" i="6"/>
  <c r="M317" i="6"/>
  <c r="M316" i="6"/>
  <c r="M315" i="6"/>
  <c r="M314" i="6"/>
  <c r="M313" i="6"/>
  <c r="M312" i="6"/>
  <c r="M311" i="6"/>
  <c r="M310" i="6"/>
  <c r="M309" i="6"/>
  <c r="M308" i="6"/>
  <c r="M307" i="6"/>
  <c r="M306" i="6"/>
  <c r="M305" i="6"/>
  <c r="M304" i="6"/>
  <c r="M303" i="6"/>
  <c r="M302" i="6"/>
  <c r="M301" i="6"/>
  <c r="M300" i="6"/>
  <c r="M299" i="6"/>
  <c r="M298" i="6"/>
  <c r="M297" i="6"/>
  <c r="M296" i="6"/>
  <c r="M295" i="6"/>
  <c r="M294" i="6"/>
  <c r="M293" i="6"/>
  <c r="M292" i="6"/>
  <c r="M291" i="6"/>
  <c r="M290" i="6"/>
  <c r="M289" i="6"/>
  <c r="M288" i="6"/>
  <c r="M287" i="6"/>
  <c r="M286" i="6"/>
  <c r="M285" i="6"/>
  <c r="M284" i="6"/>
  <c r="M283" i="6"/>
  <c r="M282" i="6"/>
  <c r="M281" i="6"/>
  <c r="M280" i="6"/>
  <c r="M279" i="6"/>
  <c r="M278" i="6"/>
  <c r="M277" i="6"/>
  <c r="M276" i="6"/>
  <c r="M275" i="6"/>
  <c r="M274" i="6"/>
  <c r="M273" i="6"/>
  <c r="M272" i="6"/>
  <c r="M271" i="6"/>
  <c r="M270" i="6"/>
  <c r="M269" i="6"/>
  <c r="M268" i="6"/>
  <c r="M267" i="6"/>
  <c r="M266" i="6"/>
  <c r="M265" i="6"/>
  <c r="M264" i="6"/>
  <c r="M263" i="6"/>
  <c r="M262" i="6"/>
  <c r="M261" i="6"/>
  <c r="M260" i="6"/>
  <c r="M259" i="6"/>
  <c r="M258" i="6"/>
  <c r="M257" i="6"/>
  <c r="M256" i="6"/>
  <c r="M255" i="6"/>
  <c r="M254" i="6"/>
  <c r="M253" i="6"/>
  <c r="M252" i="6"/>
  <c r="M251" i="6"/>
  <c r="M250" i="6"/>
  <c r="M249" i="6"/>
  <c r="M248" i="6"/>
  <c r="M247" i="6"/>
  <c r="M246" i="6"/>
  <c r="M245" i="6"/>
  <c r="M244" i="6"/>
  <c r="M243" i="6"/>
  <c r="M242" i="6"/>
  <c r="M241" i="6"/>
  <c r="M240" i="6"/>
  <c r="M239" i="6"/>
  <c r="M238" i="6"/>
  <c r="M237" i="6"/>
  <c r="M236" i="6"/>
  <c r="M235" i="6"/>
  <c r="M234" i="6"/>
  <c r="M233" i="6"/>
  <c r="M232" i="6"/>
  <c r="M231" i="6"/>
  <c r="M230" i="6"/>
  <c r="M229" i="6"/>
  <c r="M228" i="6"/>
  <c r="M227" i="6"/>
  <c r="M226" i="6"/>
  <c r="M225" i="6"/>
  <c r="M224" i="6"/>
  <c r="M223" i="6"/>
  <c r="M222" i="6"/>
  <c r="M221" i="6"/>
  <c r="M220" i="6"/>
  <c r="M219" i="6"/>
  <c r="M218" i="6"/>
  <c r="M217" i="6"/>
  <c r="M216" i="6"/>
  <c r="M215" i="6"/>
  <c r="M214" i="6"/>
  <c r="M213" i="6"/>
  <c r="M212" i="6"/>
  <c r="M211" i="6"/>
  <c r="M210" i="6"/>
  <c r="M209" i="6"/>
  <c r="M208" i="6"/>
  <c r="M207" i="6"/>
  <c r="M206" i="6"/>
  <c r="M205" i="6"/>
  <c r="M204" i="6"/>
  <c r="M203" i="6"/>
  <c r="M202" i="6"/>
  <c r="M201" i="6"/>
  <c r="M200" i="6"/>
  <c r="M199" i="6"/>
  <c r="M198" i="6"/>
  <c r="M197" i="6"/>
  <c r="M196" i="6"/>
  <c r="M195" i="6"/>
  <c r="M194" i="6"/>
  <c r="M193" i="6"/>
  <c r="M192" i="6"/>
  <c r="M191" i="6"/>
  <c r="M190" i="6"/>
  <c r="M189" i="6"/>
  <c r="M188" i="6"/>
  <c r="M187" i="6"/>
  <c r="M186" i="6"/>
  <c r="M185" i="6"/>
  <c r="M184" i="6"/>
  <c r="M183" i="6"/>
  <c r="M182" i="6"/>
  <c r="M181" i="6"/>
  <c r="M180" i="6"/>
  <c r="M179" i="6"/>
  <c r="M178" i="6"/>
  <c r="M177" i="6"/>
  <c r="M176" i="6"/>
  <c r="M175" i="6"/>
  <c r="M174" i="6"/>
  <c r="M173" i="6"/>
  <c r="M172" i="6"/>
  <c r="M171" i="6"/>
  <c r="M170" i="6"/>
  <c r="M169" i="6"/>
  <c r="M168" i="6"/>
  <c r="M167" i="6"/>
  <c r="M166" i="6"/>
  <c r="M165" i="6"/>
  <c r="M164" i="6"/>
  <c r="M163" i="6"/>
  <c r="M162" i="6"/>
  <c r="M161" i="6"/>
  <c r="M160" i="6"/>
  <c r="M159" i="6"/>
  <c r="M158" i="6"/>
  <c r="M157" i="6"/>
  <c r="M156" i="6"/>
  <c r="M155" i="6"/>
  <c r="M154" i="6"/>
  <c r="M153" i="6"/>
  <c r="M152" i="6"/>
  <c r="M151" i="6"/>
  <c r="M150" i="6"/>
  <c r="M149" i="6"/>
  <c r="M148" i="6"/>
  <c r="M147" i="6"/>
  <c r="M146" i="6"/>
  <c r="M145" i="6"/>
  <c r="M144" i="6"/>
  <c r="M143" i="6"/>
  <c r="M142" i="6"/>
  <c r="M141" i="6"/>
  <c r="M140" i="6"/>
  <c r="M139" i="6"/>
  <c r="M138" i="6"/>
  <c r="M137" i="6"/>
  <c r="M136" i="6"/>
  <c r="M135" i="6"/>
  <c r="M134" i="6"/>
  <c r="M133" i="6"/>
  <c r="M132" i="6"/>
  <c r="M131" i="6"/>
  <c r="M130" i="6"/>
  <c r="M129" i="6"/>
  <c r="M128" i="6"/>
  <c r="M127" i="6"/>
  <c r="M126" i="6"/>
  <c r="M125" i="6"/>
  <c r="M124" i="6"/>
  <c r="M123" i="6"/>
  <c r="M122" i="6"/>
  <c r="M121" i="6"/>
  <c r="M120" i="6"/>
  <c r="M119" i="6"/>
  <c r="M118" i="6"/>
  <c r="M117" i="6"/>
  <c r="M116" i="6"/>
  <c r="M115" i="6"/>
  <c r="M114" i="6"/>
  <c r="M113" i="6"/>
  <c r="M112" i="6"/>
  <c r="M111" i="6"/>
  <c r="M110" i="6"/>
  <c r="M109"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M12" i="6"/>
  <c r="M11" i="6"/>
  <c r="M10" i="6"/>
  <c r="M9" i="6"/>
  <c r="M8" i="6"/>
  <c r="M7" i="6"/>
  <c r="M6" i="6"/>
  <c r="M5" i="6"/>
  <c r="M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H280" i="6"/>
  <c r="H279" i="6"/>
  <c r="H278" i="6"/>
  <c r="H277" i="6"/>
  <c r="H276" i="6"/>
  <c r="H275" i="6"/>
  <c r="H274" i="6"/>
  <c r="H273"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H200" i="6"/>
  <c r="H199" i="6"/>
  <c r="H198" i="6"/>
  <c r="H197" i="6"/>
  <c r="H196" i="6"/>
  <c r="H195" i="6"/>
  <c r="H194" i="6"/>
  <c r="H193" i="6"/>
  <c r="H192" i="6"/>
  <c r="H191" i="6"/>
  <c r="H190" i="6"/>
  <c r="H189" i="6"/>
  <c r="H188" i="6"/>
  <c r="H187" i="6"/>
  <c r="H186" i="6"/>
  <c r="H185" i="6"/>
  <c r="H184" i="6"/>
  <c r="H183" i="6"/>
  <c r="H182" i="6"/>
  <c r="H181" i="6"/>
  <c r="H180" i="6"/>
  <c r="H179" i="6"/>
  <c r="H178" i="6"/>
  <c r="H177" i="6"/>
  <c r="H176" i="6"/>
  <c r="H175" i="6"/>
  <c r="H174" i="6"/>
  <c r="H173" i="6"/>
  <c r="H172" i="6"/>
  <c r="H171" i="6"/>
  <c r="H170" i="6"/>
  <c r="H169" i="6"/>
  <c r="H168" i="6"/>
  <c r="H167" i="6"/>
  <c r="H166" i="6"/>
  <c r="H165" i="6"/>
  <c r="H164" i="6"/>
  <c r="H163" i="6"/>
  <c r="H162" i="6"/>
  <c r="H161" i="6"/>
  <c r="H160" i="6"/>
  <c r="H159" i="6"/>
  <c r="H158" i="6"/>
  <c r="H157" i="6"/>
  <c r="H156" i="6"/>
  <c r="H155" i="6"/>
  <c r="H154" i="6"/>
  <c r="H153" i="6"/>
  <c r="H152" i="6"/>
  <c r="H151" i="6"/>
  <c r="H150" i="6"/>
  <c r="H149" i="6"/>
  <c r="H148" i="6"/>
  <c r="H147" i="6"/>
  <c r="H146" i="6"/>
  <c r="H145" i="6"/>
  <c r="H144" i="6"/>
  <c r="H143" i="6"/>
  <c r="H142" i="6"/>
  <c r="H141" i="6"/>
  <c r="H140" i="6"/>
  <c r="H139" i="6"/>
  <c r="H138" i="6"/>
  <c r="H137" i="6"/>
  <c r="H136" i="6"/>
  <c r="H135" i="6"/>
  <c r="H134" i="6"/>
  <c r="H133" i="6"/>
  <c r="H132" i="6"/>
  <c r="H131" i="6"/>
  <c r="H130" i="6"/>
  <c r="H129" i="6"/>
  <c r="H128" i="6"/>
  <c r="H127" i="6"/>
  <c r="H126" i="6"/>
  <c r="H125" i="6"/>
  <c r="H124" i="6"/>
  <c r="H123" i="6"/>
  <c r="H122" i="6"/>
  <c r="H121" i="6"/>
  <c r="H120" i="6"/>
  <c r="H119" i="6"/>
  <c r="H118" i="6"/>
  <c r="H117" i="6"/>
  <c r="H116" i="6"/>
  <c r="H115" i="6"/>
  <c r="H114" i="6"/>
  <c r="H113" i="6"/>
  <c r="H112" i="6"/>
  <c r="H111" i="6"/>
  <c r="H110" i="6"/>
  <c r="H109" i="6"/>
  <c r="H108" i="6"/>
  <c r="H107" i="6"/>
  <c r="H106" i="6"/>
  <c r="H105" i="6"/>
  <c r="H104" i="6"/>
  <c r="H103" i="6"/>
  <c r="H102" i="6"/>
  <c r="H101" i="6"/>
  <c r="H100" i="6"/>
  <c r="H99" i="6"/>
  <c r="H98" i="6"/>
  <c r="H97" i="6"/>
  <c r="H96" i="6"/>
  <c r="H95" i="6"/>
  <c r="H94" i="6"/>
  <c r="H93" i="6"/>
  <c r="H92" i="6"/>
  <c r="H91" i="6"/>
  <c r="H90" i="6"/>
  <c r="H89" i="6"/>
  <c r="H88" i="6"/>
  <c r="H87" i="6"/>
  <c r="H86" i="6"/>
  <c r="H85" i="6"/>
  <c r="H84" i="6"/>
  <c r="H83" i="6"/>
  <c r="H82" i="6"/>
  <c r="H81" i="6"/>
  <c r="H80" i="6"/>
  <c r="H79" i="6"/>
  <c r="H78" i="6"/>
  <c r="H77" i="6"/>
  <c r="H76" i="6"/>
  <c r="H75" i="6"/>
  <c r="H74" i="6"/>
  <c r="H73" i="6"/>
  <c r="H72" i="6"/>
  <c r="H71" i="6"/>
  <c r="H70" i="6"/>
  <c r="H69" i="6"/>
  <c r="H68" i="6"/>
  <c r="H67" i="6"/>
  <c r="H66" i="6"/>
  <c r="H65" i="6"/>
  <c r="H64" i="6"/>
  <c r="H63" i="6"/>
  <c r="H62" i="6"/>
  <c r="H61" i="6"/>
  <c r="H60" i="6"/>
  <c r="H59" i="6"/>
  <c r="H58" i="6"/>
  <c r="H57" i="6"/>
  <c r="H56" i="6"/>
  <c r="H55" i="6"/>
  <c r="H54" i="6"/>
  <c r="H53" i="6"/>
  <c r="H52" i="6"/>
  <c r="H51" i="6"/>
  <c r="H50" i="6"/>
  <c r="H49" i="6"/>
  <c r="H48" i="6"/>
  <c r="H47" i="6"/>
  <c r="H46" i="6"/>
  <c r="H45"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H12" i="6"/>
  <c r="H11" i="6"/>
  <c r="H10" i="6"/>
  <c r="H9" i="6"/>
  <c r="H8" i="6"/>
  <c r="H7" i="6"/>
  <c r="H6" i="6"/>
  <c r="H5" i="6"/>
  <c r="H4" i="6"/>
  <c r="A1" i="8"/>
  <c r="B5" i="7"/>
  <c r="B2" i="7"/>
  <c r="H333" i="21"/>
  <c r="H332" i="21"/>
  <c r="H331" i="21"/>
  <c r="H330" i="21"/>
  <c r="H329" i="21"/>
  <c r="H328" i="21"/>
  <c r="H327" i="21"/>
  <c r="H326" i="21"/>
  <c r="H325" i="21"/>
  <c r="H324" i="21"/>
  <c r="H323" i="21"/>
  <c r="H322" i="21"/>
  <c r="H321" i="21"/>
  <c r="H320" i="21"/>
  <c r="H319" i="21"/>
  <c r="H318" i="21"/>
  <c r="H317" i="21"/>
  <c r="H316" i="21"/>
  <c r="H315" i="21"/>
  <c r="H314" i="21"/>
  <c r="H313" i="21"/>
  <c r="H312" i="21"/>
  <c r="H311" i="21"/>
  <c r="H310" i="21"/>
  <c r="H309" i="21"/>
  <c r="H308" i="21"/>
  <c r="H307" i="21"/>
  <c r="H306" i="21"/>
  <c r="H305" i="21"/>
  <c r="H304" i="21"/>
  <c r="H303" i="21"/>
  <c r="H302" i="21"/>
  <c r="H301" i="21"/>
  <c r="H300" i="21"/>
  <c r="H299" i="21"/>
  <c r="H298" i="21"/>
  <c r="H297" i="21"/>
  <c r="H296" i="21"/>
  <c r="H295" i="21"/>
  <c r="H294" i="21"/>
  <c r="H293" i="21"/>
  <c r="H292" i="21"/>
  <c r="H291" i="21"/>
  <c r="H290" i="21"/>
  <c r="H289" i="21"/>
  <c r="H288" i="21"/>
  <c r="H287" i="21"/>
  <c r="H286" i="21"/>
  <c r="H285" i="21"/>
  <c r="H284" i="21"/>
  <c r="H283" i="21"/>
  <c r="H282" i="21"/>
  <c r="H281" i="21"/>
  <c r="H280" i="21"/>
  <c r="H279" i="21"/>
  <c r="H278" i="21"/>
  <c r="H277" i="21"/>
  <c r="H276" i="21"/>
  <c r="H275" i="21"/>
  <c r="H274" i="21"/>
  <c r="H273" i="21"/>
  <c r="H272" i="21"/>
  <c r="H271" i="21"/>
  <c r="H270" i="21"/>
  <c r="H269" i="21"/>
  <c r="H268" i="21"/>
  <c r="H267" i="21"/>
  <c r="H266" i="21"/>
  <c r="H265" i="21"/>
  <c r="H264" i="21"/>
  <c r="H263" i="21"/>
  <c r="H262" i="21"/>
  <c r="H261" i="21"/>
  <c r="H260" i="21"/>
  <c r="H259" i="21"/>
  <c r="H258" i="21"/>
  <c r="H257" i="21"/>
  <c r="H256" i="21"/>
  <c r="H255" i="21"/>
  <c r="H254" i="21"/>
  <c r="H253" i="21"/>
  <c r="H252" i="21"/>
  <c r="H251" i="21"/>
  <c r="H250" i="21"/>
  <c r="H249" i="21"/>
  <c r="H248" i="21"/>
  <c r="H247" i="21"/>
  <c r="H246" i="21"/>
  <c r="H245" i="21"/>
  <c r="H244" i="21"/>
  <c r="H243" i="21"/>
  <c r="H242" i="21"/>
  <c r="H241" i="21"/>
  <c r="H240" i="21"/>
  <c r="H239" i="21"/>
  <c r="H238" i="21"/>
  <c r="H237" i="21"/>
  <c r="H236" i="21"/>
  <c r="H235" i="21"/>
  <c r="H234" i="21"/>
  <c r="H233" i="21"/>
  <c r="H232" i="21"/>
  <c r="H231" i="21"/>
  <c r="H230" i="21"/>
  <c r="H229" i="21"/>
  <c r="H228" i="21"/>
  <c r="H227" i="21"/>
  <c r="H226" i="21"/>
  <c r="H225" i="21"/>
  <c r="H224" i="21"/>
  <c r="H223" i="21"/>
  <c r="H222" i="21"/>
  <c r="H221" i="21"/>
  <c r="H220" i="21"/>
  <c r="H219" i="21"/>
  <c r="H218" i="21"/>
  <c r="H217" i="21"/>
  <c r="H216" i="21"/>
  <c r="H215" i="21"/>
  <c r="H214" i="21"/>
  <c r="H213" i="21"/>
  <c r="H212" i="21"/>
  <c r="H211" i="21"/>
  <c r="H210" i="21"/>
  <c r="H209" i="21"/>
  <c r="H208" i="21"/>
  <c r="H207" i="21"/>
  <c r="H206" i="21"/>
  <c r="H205" i="21"/>
  <c r="H204" i="21"/>
  <c r="H203" i="21"/>
  <c r="H202" i="21"/>
  <c r="H201" i="21"/>
  <c r="H200" i="21"/>
  <c r="H199" i="21"/>
  <c r="H198" i="21"/>
  <c r="H197" i="21"/>
  <c r="H196" i="21"/>
  <c r="H195" i="21"/>
  <c r="H194" i="21"/>
  <c r="H193" i="21"/>
  <c r="H192" i="21"/>
  <c r="H191" i="21"/>
  <c r="H190" i="21"/>
  <c r="H189" i="21"/>
  <c r="H188" i="21"/>
  <c r="H187" i="21"/>
  <c r="H186" i="21"/>
  <c r="H185" i="21"/>
  <c r="H184" i="21"/>
  <c r="H183" i="21"/>
  <c r="H182" i="21"/>
  <c r="H181" i="21"/>
  <c r="H180" i="21"/>
  <c r="H179" i="21"/>
  <c r="H178" i="21"/>
  <c r="H177" i="21"/>
  <c r="H176" i="21"/>
  <c r="H175" i="21"/>
  <c r="H174" i="21"/>
  <c r="H173" i="21"/>
  <c r="H172" i="21"/>
  <c r="H171" i="21"/>
  <c r="H170" i="21"/>
  <c r="H169" i="21"/>
  <c r="H168" i="21"/>
  <c r="H167" i="21"/>
  <c r="H166" i="21"/>
  <c r="H165" i="21"/>
  <c r="H164" i="21"/>
  <c r="H163" i="21"/>
  <c r="H162" i="21"/>
  <c r="H161" i="21"/>
  <c r="H160" i="21"/>
  <c r="H159" i="21"/>
  <c r="H158" i="21"/>
  <c r="H157" i="21"/>
  <c r="H156" i="21"/>
  <c r="H155" i="21"/>
  <c r="H154" i="21"/>
  <c r="H153" i="21"/>
  <c r="H152" i="21"/>
  <c r="H151" i="21"/>
  <c r="H150" i="21"/>
  <c r="H149" i="21"/>
  <c r="H148" i="21"/>
  <c r="H147" i="21"/>
  <c r="H146" i="21"/>
  <c r="H145" i="21"/>
  <c r="H144" i="21"/>
  <c r="H143" i="21"/>
  <c r="H142" i="21"/>
  <c r="H141" i="21"/>
  <c r="H140" i="21"/>
  <c r="H139" i="21"/>
  <c r="H138" i="21"/>
  <c r="H137" i="21"/>
  <c r="H136" i="21"/>
  <c r="H135" i="21"/>
  <c r="H134" i="21"/>
  <c r="H133" i="21"/>
  <c r="H132" i="21"/>
  <c r="H131" i="21"/>
  <c r="H130" i="21"/>
  <c r="H129" i="21"/>
  <c r="H128" i="21"/>
  <c r="H127" i="21"/>
  <c r="H126" i="21"/>
  <c r="H125" i="21"/>
  <c r="H124" i="21"/>
  <c r="H123" i="21"/>
  <c r="H122" i="21"/>
  <c r="H121" i="21"/>
  <c r="H120" i="21"/>
  <c r="H119" i="21"/>
  <c r="H118" i="21"/>
  <c r="H117" i="21"/>
  <c r="H116" i="21"/>
  <c r="H115" i="21"/>
  <c r="H114" i="21"/>
  <c r="H113" i="21"/>
  <c r="H112" i="21"/>
  <c r="H111" i="21"/>
  <c r="H110" i="21"/>
  <c r="H109" i="21"/>
  <c r="H108" i="21"/>
  <c r="H107" i="21"/>
  <c r="H106" i="21"/>
  <c r="H105" i="21"/>
  <c r="H104" i="21"/>
  <c r="H103" i="21"/>
  <c r="H102" i="21"/>
  <c r="H101" i="21"/>
  <c r="H100" i="21"/>
  <c r="H99" i="21"/>
  <c r="H98" i="21"/>
  <c r="H97" i="21"/>
  <c r="H96" i="21"/>
  <c r="H95" i="21"/>
  <c r="H94" i="21"/>
  <c r="H93" i="21"/>
  <c r="H92" i="21"/>
  <c r="H91" i="21"/>
  <c r="H90" i="21"/>
  <c r="H89" i="21"/>
  <c r="H88" i="21"/>
  <c r="H87" i="21"/>
  <c r="H86" i="21"/>
  <c r="H85" i="21"/>
  <c r="H84" i="21"/>
  <c r="H83" i="21"/>
  <c r="H82" i="21"/>
  <c r="H81" i="21"/>
  <c r="H80" i="21"/>
  <c r="H79" i="21"/>
  <c r="H78" i="21"/>
  <c r="H77" i="21"/>
  <c r="H76" i="21"/>
  <c r="H75" i="21"/>
  <c r="H74" i="21"/>
  <c r="H73" i="21"/>
  <c r="H72" i="21"/>
  <c r="H71" i="21"/>
  <c r="H70" i="21"/>
  <c r="H69" i="21"/>
  <c r="H68" i="21"/>
  <c r="H67" i="21"/>
  <c r="H66" i="21"/>
  <c r="H65" i="21"/>
  <c r="H64" i="21"/>
  <c r="H63" i="21"/>
  <c r="H62" i="21"/>
  <c r="H61" i="21"/>
  <c r="H60" i="21"/>
  <c r="H59" i="21"/>
  <c r="H58" i="21"/>
  <c r="H57" i="21"/>
  <c r="H56" i="21"/>
  <c r="H55" i="21"/>
  <c r="H54" i="21"/>
  <c r="H53" i="21"/>
  <c r="H52" i="21"/>
  <c r="H51" i="21"/>
  <c r="H50" i="21"/>
  <c r="H49" i="21"/>
  <c r="H48" i="21"/>
  <c r="H47" i="21"/>
  <c r="H46" i="21"/>
  <c r="H45" i="21"/>
  <c r="H44" i="21"/>
  <c r="H43" i="21"/>
  <c r="H42" i="21"/>
  <c r="H41" i="21"/>
  <c r="H40" i="21"/>
  <c r="H39" i="21"/>
  <c r="H38" i="21"/>
  <c r="H37" i="21"/>
  <c r="H36" i="21"/>
  <c r="H35" i="21"/>
  <c r="H34" i="21"/>
  <c r="H33" i="21"/>
  <c r="H32" i="21"/>
  <c r="H31" i="21"/>
  <c r="H30" i="21"/>
  <c r="H29" i="21"/>
  <c r="H28" i="21"/>
  <c r="H27" i="21"/>
  <c r="H26" i="21"/>
  <c r="H25" i="21"/>
  <c r="H24" i="21"/>
  <c r="H23" i="21"/>
  <c r="H22" i="21"/>
  <c r="H21" i="21"/>
  <c r="H20" i="21"/>
  <c r="H19" i="21"/>
  <c r="H18" i="21"/>
  <c r="H17" i="21"/>
  <c r="H16" i="21"/>
  <c r="H15" i="21"/>
  <c r="H14" i="21"/>
  <c r="H13" i="21"/>
  <c r="H12" i="21"/>
  <c r="H11" i="21"/>
  <c r="H10" i="21"/>
  <c r="H9" i="21"/>
  <c r="H8" i="21"/>
  <c r="H7" i="21"/>
  <c r="H6" i="21"/>
  <c r="H5" i="21"/>
  <c r="H4" i="21"/>
  <c r="E521" i="10" l="1"/>
  <c r="E425" i="10"/>
  <c r="E524" i="10"/>
  <c r="E526" i="10"/>
  <c r="E523" i="10"/>
  <c r="E525" i="10"/>
  <c r="E7" i="10"/>
  <c r="E45" i="10"/>
  <c r="E92" i="10"/>
  <c r="E154" i="10"/>
  <c r="E313" i="10"/>
  <c r="E220" i="10"/>
  <c r="E5" i="10"/>
  <c r="E289" i="10"/>
  <c r="E152" i="10"/>
  <c r="E339" i="10"/>
  <c r="E218" i="10"/>
  <c r="E147" i="10"/>
  <c r="E19" i="10"/>
  <c r="E181" i="10"/>
  <c r="E76" i="10"/>
  <c r="E106" i="10"/>
  <c r="E145" i="10"/>
  <c r="E183" i="10"/>
  <c r="E114" i="10"/>
  <c r="E266" i="10"/>
  <c r="E185" i="10"/>
  <c r="E17" i="10"/>
  <c r="E39" i="10"/>
  <c r="E43" i="10"/>
  <c r="E88" i="10"/>
  <c r="E55" i="10"/>
  <c r="E78" i="10"/>
  <c r="E370" i="10"/>
  <c r="E21" i="10"/>
  <c r="E41" i="10"/>
  <c r="E226" i="10"/>
  <c r="E368" i="10"/>
  <c r="E104" i="10"/>
  <c r="E179" i="10"/>
  <c r="E15" i="10"/>
  <c r="E49" i="10"/>
  <c r="E143" i="10"/>
  <c r="E336" i="10"/>
  <c r="E37" i="10"/>
  <c r="E102" i="10"/>
  <c r="E211" i="10"/>
  <c r="E396" i="10"/>
  <c r="E424" i="10"/>
  <c r="E31" i="10"/>
  <c r="E68" i="10"/>
  <c r="E467" i="10"/>
  <c r="E47" i="10"/>
  <c r="E98" i="10"/>
  <c r="E141" i="10"/>
  <c r="E11" i="10"/>
  <c r="E96" i="10"/>
  <c r="E165" i="10"/>
  <c r="E175" i="10"/>
  <c r="E209" i="10"/>
  <c r="E177" i="10"/>
  <c r="E29" i="10"/>
  <c r="E139" i="10"/>
  <c r="E465" i="10"/>
  <c r="E9" i="10"/>
  <c r="E13" i="10"/>
  <c r="E66" i="10"/>
  <c r="E94" i="10"/>
  <c r="E347" i="10"/>
  <c r="E173" i="10"/>
  <c r="E38" i="10"/>
  <c r="E57" i="10"/>
  <c r="E77" i="10"/>
  <c r="E86" i="10"/>
  <c r="E184" i="10"/>
  <c r="E234" i="10"/>
  <c r="E238" i="10"/>
  <c r="E243" i="10"/>
  <c r="E278" i="10"/>
  <c r="E353" i="10"/>
  <c r="E362" i="10"/>
  <c r="E375" i="10"/>
  <c r="E455" i="10"/>
  <c r="E164" i="10"/>
  <c r="E168" i="10"/>
  <c r="E232" i="10"/>
  <c r="E294" i="10"/>
  <c r="E346" i="10"/>
  <c r="E241" i="10"/>
  <c r="E276" i="10"/>
  <c r="E351" i="10"/>
  <c r="E458" i="10"/>
  <c r="E163" i="10"/>
  <c r="E84" i="10"/>
  <c r="E115" i="10"/>
  <c r="E155" i="10"/>
  <c r="E268" i="10"/>
  <c r="E342" i="10"/>
  <c r="E50" i="10"/>
  <c r="E67" i="10"/>
  <c r="E161" i="10"/>
  <c r="E174" i="10"/>
  <c r="E432" i="10"/>
  <c r="E8" i="10"/>
  <c r="E48" i="10"/>
  <c r="E149" i="10"/>
  <c r="E242" i="10"/>
  <c r="E258" i="10"/>
  <c r="E352" i="10"/>
  <c r="E491" i="10"/>
  <c r="E6" i="10"/>
  <c r="E46" i="10"/>
  <c r="E65" i="10"/>
  <c r="E159" i="10"/>
  <c r="E172" i="10"/>
  <c r="E282" i="10"/>
  <c r="E357" i="10"/>
  <c r="E374" i="10"/>
  <c r="E291" i="10"/>
  <c r="E221" i="10"/>
  <c r="E293" i="10"/>
  <c r="E257" i="10"/>
  <c r="E223" i="10"/>
  <c r="E433" i="10"/>
  <c r="E295" i="10"/>
  <c r="E259" i="10"/>
  <c r="E225" i="10"/>
  <c r="E267" i="10"/>
  <c r="E210" i="10"/>
  <c r="E180" i="10"/>
  <c r="E140" i="10"/>
  <c r="E4" i="10"/>
  <c r="E439" i="10"/>
  <c r="E337" i="10"/>
  <c r="E269" i="10"/>
  <c r="E182" i="10"/>
  <c r="E142" i="10"/>
  <c r="E481" i="10"/>
  <c r="E329" i="10"/>
  <c r="E297" i="10"/>
  <c r="E261" i="10"/>
  <c r="E227" i="10"/>
  <c r="E331" i="10"/>
  <c r="E229" i="10"/>
  <c r="E265" i="10"/>
  <c r="E231" i="10"/>
  <c r="E358" i="10"/>
  <c r="E341" i="10"/>
  <c r="E273" i="10"/>
  <c r="E237" i="10"/>
  <c r="E186" i="10"/>
  <c r="E146" i="10"/>
  <c r="E343" i="10"/>
  <c r="E275" i="10"/>
  <c r="E239" i="10"/>
  <c r="E148" i="10"/>
  <c r="E85" i="10"/>
  <c r="E83" i="10"/>
  <c r="E44" i="10"/>
  <c r="E198" i="10"/>
  <c r="E240" i="10"/>
  <c r="E256" i="10"/>
  <c r="E287" i="10"/>
  <c r="E350" i="10"/>
  <c r="E430" i="10"/>
  <c r="E42" i="10"/>
  <c r="E125" i="10"/>
  <c r="E170" i="10"/>
  <c r="E245" i="10"/>
  <c r="E280" i="10"/>
  <c r="E437" i="10"/>
  <c r="E500" i="10"/>
  <c r="E144" i="10"/>
  <c r="E158" i="10"/>
  <c r="E219" i="10"/>
  <c r="E277" i="10"/>
  <c r="E286" i="10"/>
  <c r="E356" i="10"/>
  <c r="E438" i="10"/>
  <c r="E22" i="10"/>
  <c r="E167" i="10"/>
  <c r="E345" i="10"/>
  <c r="E403" i="10"/>
  <c r="E14" i="10"/>
  <c r="E69" i="10"/>
  <c r="E151" i="10"/>
  <c r="E176" i="10"/>
  <c r="E330" i="10"/>
  <c r="E434" i="10"/>
  <c r="E12" i="10"/>
  <c r="E244" i="10"/>
  <c r="E260" i="10"/>
  <c r="E376" i="10"/>
  <c r="E429" i="10"/>
  <c r="E40" i="10"/>
  <c r="E59" i="10"/>
  <c r="E79" i="10"/>
  <c r="E150" i="10"/>
  <c r="E166" i="10"/>
  <c r="E296" i="10"/>
  <c r="E479" i="10"/>
  <c r="E32" i="10"/>
  <c r="E64" i="10"/>
  <c r="E157" i="10"/>
  <c r="E162" i="10"/>
  <c r="E171" i="10"/>
  <c r="E230" i="10"/>
  <c r="E281" i="10"/>
  <c r="E292" i="10"/>
  <c r="E344" i="10"/>
  <c r="E453" i="10"/>
  <c r="E480" i="10"/>
  <c r="E30" i="10"/>
  <c r="E132" i="10"/>
  <c r="E270" i="10"/>
  <c r="E340" i="10"/>
  <c r="E349" i="10"/>
  <c r="E402" i="10"/>
  <c r="E440" i="10"/>
  <c r="E456" i="10"/>
  <c r="E28" i="10"/>
  <c r="E82" i="10"/>
  <c r="E160" i="10"/>
  <c r="E169" i="10"/>
  <c r="E228" i="10"/>
  <c r="E274" i="10"/>
  <c r="E279" i="10"/>
  <c r="E338" i="10"/>
  <c r="E369" i="10"/>
  <c r="E398" i="10"/>
  <c r="E435" i="10"/>
  <c r="E20" i="10"/>
  <c r="E71" i="10"/>
  <c r="E107" i="10"/>
  <c r="E153" i="10"/>
  <c r="E224" i="10"/>
  <c r="E18" i="10"/>
  <c r="E58" i="10"/>
  <c r="E105" i="10"/>
  <c r="E156" i="10"/>
  <c r="E178" i="10"/>
  <c r="E264" i="10"/>
  <c r="E332" i="10"/>
  <c r="E378" i="10"/>
  <c r="E392" i="10"/>
  <c r="E431" i="10"/>
  <c r="E452" i="10"/>
  <c r="E16" i="10"/>
  <c r="E56" i="10"/>
  <c r="E87" i="10"/>
  <c r="E91" i="10"/>
  <c r="E93" i="10"/>
  <c r="E95" i="10"/>
  <c r="E97" i="10"/>
  <c r="E103" i="10"/>
  <c r="E246" i="10"/>
  <c r="E262" i="10"/>
  <c r="E427" i="10"/>
  <c r="E443" i="10"/>
  <c r="E290" i="10"/>
  <c r="E428" i="10"/>
  <c r="E288" i="10"/>
  <c r="E426" i="10"/>
  <c r="E441" i="10"/>
  <c r="E450" i="10"/>
  <c r="E397" i="10"/>
  <c r="E457" i="10"/>
  <c r="E250" i="10"/>
  <c r="E399" i="10"/>
  <c r="E354" i="10"/>
  <c r="E393" i="10"/>
  <c r="E404" i="10"/>
  <c r="E483" i="10"/>
  <c r="E451" i="10"/>
  <c r="E466" i="10"/>
  <c r="E423" i="10"/>
  <c r="E373" i="10"/>
  <c r="E454" i="10"/>
  <c r="E482" i="10"/>
  <c r="E493" i="10"/>
  <c r="E442" i="10"/>
  <c r="E355" i="10"/>
  <c r="E436" i="10"/>
  <c r="H333" i="4"/>
  <c r="H332" i="4"/>
  <c r="H331" i="4"/>
  <c r="H330" i="4"/>
  <c r="H329" i="4"/>
  <c r="H328" i="4"/>
  <c r="H327" i="4"/>
  <c r="H326" i="4"/>
  <c r="H325" i="4"/>
  <c r="H324" i="4"/>
  <c r="H323" i="4"/>
  <c r="H322" i="4"/>
  <c r="H321" i="4"/>
  <c r="H320" i="4"/>
  <c r="H319" i="4"/>
  <c r="H318" i="4"/>
  <c r="H317" i="4"/>
  <c r="H316" i="4"/>
  <c r="H315" i="4"/>
  <c r="H314" i="4"/>
  <c r="H313" i="4"/>
  <c r="H312" i="4"/>
  <c r="H311" i="4"/>
  <c r="H310" i="4"/>
  <c r="H309" i="4"/>
  <c r="H308" i="4"/>
  <c r="H307" i="4"/>
  <c r="H306" i="4"/>
  <c r="H305" i="4"/>
  <c r="H304" i="4"/>
  <c r="H303" i="4"/>
  <c r="H302" i="4"/>
  <c r="H301" i="4"/>
  <c r="H300" i="4"/>
  <c r="H299" i="4"/>
  <c r="H298" i="4"/>
  <c r="H297" i="4"/>
  <c r="H296" i="4"/>
  <c r="H295" i="4"/>
  <c r="H294" i="4"/>
  <c r="H293" i="4"/>
  <c r="H292" i="4"/>
  <c r="H291" i="4"/>
  <c r="H290" i="4"/>
  <c r="H289" i="4"/>
  <c r="H288" i="4"/>
  <c r="H287" i="4"/>
  <c r="H286" i="4"/>
  <c r="H285" i="4"/>
  <c r="H284" i="4"/>
  <c r="H283" i="4"/>
  <c r="H282" i="4"/>
  <c r="H281" i="4"/>
  <c r="H280" i="4"/>
  <c r="H279" i="4"/>
  <c r="H278" i="4"/>
  <c r="H277" i="4"/>
  <c r="H276" i="4"/>
  <c r="H275" i="4"/>
  <c r="H274" i="4"/>
  <c r="H273" i="4"/>
  <c r="H272" i="4"/>
  <c r="H271" i="4"/>
  <c r="H270" i="4"/>
  <c r="H269" i="4"/>
  <c r="H268" i="4"/>
  <c r="H267" i="4"/>
  <c r="H266" i="4"/>
  <c r="H265" i="4"/>
  <c r="H264" i="4"/>
  <c r="H263" i="4"/>
  <c r="H262" i="4"/>
  <c r="H261" i="4"/>
  <c r="H260" i="4"/>
  <c r="H259" i="4"/>
  <c r="H258" i="4"/>
  <c r="H257" i="4"/>
  <c r="H256" i="4"/>
  <c r="H255" i="4"/>
  <c r="H254" i="4"/>
  <c r="H253" i="4"/>
  <c r="H252" i="4"/>
  <c r="H251" i="4"/>
  <c r="H250" i="4"/>
  <c r="H249" i="4"/>
  <c r="H248" i="4"/>
  <c r="H247" i="4"/>
  <c r="H246" i="4"/>
  <c r="H245" i="4"/>
  <c r="H244" i="4"/>
  <c r="H243" i="4"/>
  <c r="H242" i="4"/>
  <c r="H241" i="4"/>
  <c r="H240" i="4"/>
  <c r="H239" i="4"/>
  <c r="H238" i="4"/>
  <c r="H237" i="4"/>
  <c r="H236" i="4"/>
  <c r="H235" i="4"/>
  <c r="H234" i="4"/>
  <c r="H233" i="4"/>
  <c r="H232" i="4"/>
  <c r="H231" i="4"/>
  <c r="H230" i="4"/>
  <c r="H229" i="4"/>
  <c r="H228" i="4"/>
  <c r="H227" i="4"/>
  <c r="H226" i="4"/>
  <c r="H225" i="4"/>
  <c r="H224" i="4"/>
  <c r="H223" i="4"/>
  <c r="H222" i="4"/>
  <c r="H221" i="4"/>
  <c r="H220" i="4"/>
  <c r="H219" i="4"/>
  <c r="H218" i="4"/>
  <c r="H217" i="4"/>
  <c r="H216" i="4"/>
  <c r="H215" i="4"/>
  <c r="H214" i="4"/>
  <c r="H213" i="4"/>
  <c r="H212" i="4"/>
  <c r="H211" i="4"/>
  <c r="H210" i="4"/>
  <c r="H209" i="4"/>
  <c r="H208" i="4"/>
  <c r="H207" i="4"/>
  <c r="H206" i="4"/>
  <c r="H205" i="4"/>
  <c r="H204" i="4"/>
  <c r="H203" i="4"/>
  <c r="H202" i="4"/>
  <c r="H201" i="4"/>
  <c r="H200" i="4"/>
  <c r="H199" i="4"/>
  <c r="H198" i="4"/>
  <c r="H197" i="4"/>
  <c r="H196" i="4"/>
  <c r="H195" i="4"/>
  <c r="H194" i="4"/>
  <c r="H193" i="4"/>
  <c r="H192" i="4"/>
  <c r="H191" i="4"/>
  <c r="H190" i="4"/>
  <c r="H189" i="4"/>
  <c r="H188" i="4"/>
  <c r="H187" i="4"/>
  <c r="H186" i="4"/>
  <c r="H185" i="4"/>
  <c r="H184" i="4"/>
  <c r="H183" i="4"/>
  <c r="H182" i="4"/>
  <c r="H181" i="4"/>
  <c r="H180" i="4"/>
  <c r="H179" i="4"/>
  <c r="H178" i="4"/>
  <c r="H177" i="4"/>
  <c r="H176" i="4"/>
  <c r="H175" i="4"/>
  <c r="H174" i="4"/>
  <c r="H173" i="4"/>
  <c r="H172" i="4"/>
  <c r="H171" i="4"/>
  <c r="H170" i="4"/>
  <c r="H169" i="4"/>
  <c r="H168" i="4"/>
  <c r="H167" i="4"/>
  <c r="H166" i="4"/>
  <c r="H165" i="4"/>
  <c r="H164" i="4"/>
  <c r="H163" i="4"/>
  <c r="H162" i="4"/>
  <c r="H161" i="4"/>
  <c r="H160" i="4"/>
  <c r="H159" i="4"/>
  <c r="H158" i="4"/>
  <c r="H157" i="4"/>
  <c r="H156" i="4"/>
  <c r="H155" i="4"/>
  <c r="H154" i="4"/>
  <c r="H153" i="4"/>
  <c r="H152" i="4"/>
  <c r="H151" i="4"/>
  <c r="H150" i="4"/>
  <c r="H149" i="4"/>
  <c r="H148" i="4"/>
  <c r="H147" i="4"/>
  <c r="H146" i="4"/>
  <c r="H145" i="4"/>
  <c r="H144" i="4"/>
  <c r="H143" i="4"/>
  <c r="H142" i="4"/>
  <c r="H141" i="4"/>
  <c r="H140" i="4"/>
  <c r="H139" i="4"/>
  <c r="H138" i="4"/>
  <c r="H137" i="4"/>
  <c r="H136" i="4"/>
  <c r="H135" i="4"/>
  <c r="H134" i="4"/>
  <c r="H133" i="4"/>
  <c r="H132" i="4"/>
  <c r="H131" i="4"/>
  <c r="H130" i="4"/>
  <c r="H129" i="4"/>
  <c r="H128" i="4"/>
  <c r="H127" i="4"/>
  <c r="H126" i="4"/>
  <c r="H125" i="4"/>
  <c r="H124" i="4"/>
  <c r="H123" i="4"/>
  <c r="H122" i="4"/>
  <c r="H121" i="4"/>
  <c r="H120" i="4"/>
  <c r="H119" i="4"/>
  <c r="H118" i="4"/>
  <c r="H117" i="4"/>
  <c r="H116" i="4"/>
  <c r="H115" i="4"/>
  <c r="H114" i="4"/>
  <c r="H113" i="4"/>
  <c r="H112" i="4"/>
  <c r="H111" i="4"/>
  <c r="H110" i="4"/>
  <c r="H109" i="4"/>
  <c r="H108" i="4"/>
  <c r="H107" i="4"/>
  <c r="H106" i="4"/>
  <c r="H105" i="4"/>
  <c r="H104" i="4"/>
  <c r="H103" i="4"/>
  <c r="H102" i="4"/>
  <c r="H101" i="4"/>
  <c r="H100" i="4"/>
  <c r="H99" i="4"/>
  <c r="H98" i="4"/>
  <c r="H97" i="4"/>
  <c r="H96" i="4"/>
  <c r="H95" i="4"/>
  <c r="H94" i="4"/>
  <c r="H93" i="4"/>
  <c r="H92" i="4"/>
  <c r="H91" i="4"/>
  <c r="H90" i="4"/>
  <c r="H89" i="4"/>
  <c r="H88" i="4"/>
  <c r="H87" i="4"/>
  <c r="H86" i="4"/>
  <c r="H85" i="4"/>
  <c r="H84" i="4"/>
  <c r="H83" i="4"/>
  <c r="H82" i="4"/>
  <c r="H81" i="4"/>
  <c r="H80" i="4"/>
  <c r="H79" i="4"/>
  <c r="H78" i="4"/>
  <c r="H77" i="4"/>
  <c r="H76" i="4"/>
  <c r="H75" i="4"/>
  <c r="H74" i="4"/>
  <c r="H73" i="4"/>
  <c r="H72" i="4"/>
  <c r="H71" i="4"/>
  <c r="H70" i="4"/>
  <c r="H69" i="4"/>
  <c r="H68" i="4"/>
  <c r="H67" i="4"/>
  <c r="H66" i="4"/>
  <c r="H65" i="4"/>
  <c r="H64" i="4"/>
  <c r="H63" i="4"/>
  <c r="H62" i="4"/>
  <c r="H61" i="4"/>
  <c r="H60" i="4"/>
  <c r="H59" i="4"/>
  <c r="H58" i="4"/>
  <c r="H57" i="4"/>
  <c r="H56" i="4"/>
  <c r="H55" i="4"/>
  <c r="H54" i="4"/>
  <c r="H53" i="4"/>
  <c r="H52" i="4"/>
  <c r="H51" i="4"/>
  <c r="H50" i="4"/>
  <c r="H49" i="4"/>
  <c r="H48" i="4"/>
  <c r="H47" i="4"/>
  <c r="H46" i="4"/>
  <c r="H45" i="4"/>
  <c r="H44" i="4"/>
  <c r="H43" i="4"/>
  <c r="H42" i="4"/>
  <c r="H41" i="4"/>
  <c r="H40" i="4"/>
  <c r="H39" i="4"/>
  <c r="H38" i="4"/>
  <c r="H37" i="4"/>
  <c r="H36" i="4"/>
  <c r="H35" i="4"/>
  <c r="H34" i="4"/>
  <c r="H33" i="4"/>
  <c r="H32" i="4"/>
  <c r="H31" i="4"/>
  <c r="H30" i="4"/>
  <c r="H29" i="4"/>
  <c r="H28" i="4"/>
  <c r="H27" i="4"/>
  <c r="H26" i="4"/>
  <c r="H25" i="4"/>
  <c r="H24" i="4"/>
  <c r="H23" i="4"/>
  <c r="H22" i="4"/>
  <c r="H21" i="4"/>
  <c r="H20" i="4"/>
  <c r="H19" i="4"/>
  <c r="H18" i="4"/>
  <c r="H17" i="4"/>
  <c r="H16" i="4"/>
  <c r="H15" i="4"/>
  <c r="H14" i="4"/>
  <c r="H13" i="4"/>
  <c r="H12" i="4"/>
  <c r="H11" i="4"/>
  <c r="H10" i="4"/>
  <c r="H9" i="4"/>
  <c r="H8" i="4"/>
  <c r="H7" i="4"/>
  <c r="H6" i="4"/>
  <c r="H5" i="4"/>
  <c r="H4" i="4"/>
  <c r="AV523" i="18"/>
  <c r="AT523" i="18"/>
  <c r="AP523" i="18"/>
  <c r="AB523" i="18"/>
  <c r="S523" i="18"/>
  <c r="N523" i="18"/>
  <c r="L523" i="18"/>
  <c r="B523" i="18"/>
  <c r="E523" i="18" s="1"/>
  <c r="A523" i="18"/>
  <c r="AV522" i="18"/>
  <c r="AT522" i="18"/>
  <c r="AP522" i="18"/>
  <c r="B522" i="18" s="1"/>
  <c r="E522" i="18" s="1"/>
  <c r="AB522" i="18"/>
  <c r="S522" i="18"/>
  <c r="N522" i="18"/>
  <c r="L522" i="18"/>
  <c r="A522" i="18"/>
  <c r="AV521" i="18"/>
  <c r="AT521" i="18"/>
  <c r="AP521" i="18"/>
  <c r="AB521" i="18"/>
  <c r="S521" i="18"/>
  <c r="N521" i="18"/>
  <c r="L521" i="18"/>
  <c r="B521" i="18"/>
  <c r="E521" i="18" s="1"/>
  <c r="A521" i="18"/>
  <c r="AV520" i="18"/>
  <c r="AT520" i="18"/>
  <c r="AP520" i="18"/>
  <c r="AB520" i="18"/>
  <c r="S520" i="18"/>
  <c r="N520" i="18"/>
  <c r="L520" i="18"/>
  <c r="E520" i="18"/>
  <c r="B520" i="18"/>
  <c r="A520" i="18"/>
  <c r="AT519" i="18"/>
  <c r="AV519" i="18" s="1"/>
  <c r="AP519" i="18"/>
  <c r="B519" i="18" s="1"/>
  <c r="E519" i="18" s="1"/>
  <c r="AB519" i="18"/>
  <c r="S519" i="18"/>
  <c r="N519" i="18"/>
  <c r="L519" i="18"/>
  <c r="A519" i="18"/>
  <c r="AV518" i="18"/>
  <c r="AT518" i="18"/>
  <c r="AP518" i="18"/>
  <c r="AB518" i="18"/>
  <c r="S518" i="18"/>
  <c r="N518" i="18"/>
  <c r="L518" i="18"/>
  <c r="E518" i="18"/>
  <c r="B518" i="18"/>
  <c r="A518" i="18"/>
  <c r="AV517" i="18"/>
  <c r="AT517" i="18"/>
  <c r="AP517" i="18"/>
  <c r="AB517" i="18"/>
  <c r="S517" i="18"/>
  <c r="N517" i="18"/>
  <c r="L517" i="18"/>
  <c r="B517" i="18"/>
  <c r="E517" i="18" s="1"/>
  <c r="A517" i="18"/>
  <c r="AV516" i="18"/>
  <c r="AT516" i="18"/>
  <c r="AP516" i="18"/>
  <c r="AB516" i="18"/>
  <c r="S516" i="18"/>
  <c r="N516" i="18"/>
  <c r="L516" i="18"/>
  <c r="B516" i="18"/>
  <c r="E516" i="18" s="1"/>
  <c r="A516" i="18"/>
  <c r="AV515" i="18"/>
  <c r="AT515" i="18"/>
  <c r="AP515" i="18"/>
  <c r="B515" i="18" s="1"/>
  <c r="E515" i="18" s="1"/>
  <c r="AB515" i="18"/>
  <c r="S515" i="18"/>
  <c r="N515" i="18"/>
  <c r="L515" i="18"/>
  <c r="A515" i="18"/>
  <c r="AV514" i="18"/>
  <c r="AT514" i="18"/>
  <c r="AP514" i="18"/>
  <c r="AB514" i="18"/>
  <c r="S514" i="18"/>
  <c r="N514" i="18"/>
  <c r="L514" i="18"/>
  <c r="B514" i="18"/>
  <c r="E514" i="18" s="1"/>
  <c r="A514" i="18"/>
  <c r="AV513" i="18"/>
  <c r="AT513" i="18"/>
  <c r="AP513" i="18"/>
  <c r="AB513" i="18"/>
  <c r="S513" i="18"/>
  <c r="N513" i="18"/>
  <c r="L513" i="18"/>
  <c r="B513" i="18"/>
  <c r="E513" i="18" s="1"/>
  <c r="A513" i="18"/>
  <c r="AV512" i="18"/>
  <c r="AT512" i="18"/>
  <c r="AP512" i="18"/>
  <c r="AB512" i="18"/>
  <c r="S512" i="18"/>
  <c r="N512" i="18"/>
  <c r="L512" i="18"/>
  <c r="E512" i="18"/>
  <c r="B512" i="18"/>
  <c r="A512" i="18"/>
  <c r="AV511" i="18"/>
  <c r="AT511" i="18"/>
  <c r="AP511" i="18"/>
  <c r="AB511" i="18"/>
  <c r="S511" i="18"/>
  <c r="N511" i="18"/>
  <c r="L511" i="18"/>
  <c r="B511" i="18"/>
  <c r="E511" i="18" s="1"/>
  <c r="A511" i="18"/>
  <c r="AV510" i="18"/>
  <c r="AT510" i="18"/>
  <c r="AP510" i="18"/>
  <c r="AB510" i="18"/>
  <c r="S510" i="18"/>
  <c r="N510" i="18"/>
  <c r="L510" i="18"/>
  <c r="B510" i="18"/>
  <c r="E510" i="18" s="1"/>
  <c r="A510" i="18"/>
  <c r="AV509" i="18"/>
  <c r="AT509" i="18"/>
  <c r="AP509" i="18"/>
  <c r="AB509" i="18"/>
  <c r="S509" i="18"/>
  <c r="N509" i="18"/>
  <c r="L509" i="18"/>
  <c r="B509" i="18"/>
  <c r="E509" i="18" s="1"/>
  <c r="A509" i="18"/>
  <c r="AV508" i="18"/>
  <c r="AT508" i="18"/>
  <c r="AP508" i="18"/>
  <c r="AB508" i="18"/>
  <c r="S508" i="18"/>
  <c r="N508" i="18"/>
  <c r="L508" i="18"/>
  <c r="B508" i="18"/>
  <c r="A508" i="18"/>
  <c r="AT507" i="18"/>
  <c r="AV507" i="18" s="1"/>
  <c r="AP507" i="18"/>
  <c r="B507" i="18" s="1"/>
  <c r="E507" i="18" s="1"/>
  <c r="AB507" i="18"/>
  <c r="S507" i="18"/>
  <c r="N507" i="18"/>
  <c r="L507" i="18"/>
  <c r="A507" i="18"/>
  <c r="AV506" i="18"/>
  <c r="AT506" i="18"/>
  <c r="AP506" i="18"/>
  <c r="B506" i="18" s="1"/>
  <c r="E506" i="18" s="1"/>
  <c r="AB506" i="18"/>
  <c r="S506" i="18"/>
  <c r="N506" i="18"/>
  <c r="L506" i="18"/>
  <c r="A506" i="18"/>
  <c r="AT505" i="18"/>
  <c r="AV505" i="18" s="1"/>
  <c r="AP505" i="18"/>
  <c r="AB505" i="18"/>
  <c r="S505" i="18"/>
  <c r="N505" i="18"/>
  <c r="L505" i="18"/>
  <c r="B505" i="18"/>
  <c r="E505" i="18" s="1"/>
  <c r="A505" i="18"/>
  <c r="AV504" i="18"/>
  <c r="AT504" i="18"/>
  <c r="AP504" i="18"/>
  <c r="B504" i="18" s="1"/>
  <c r="E504" i="18" s="1"/>
  <c r="AB504" i="18"/>
  <c r="S504" i="18"/>
  <c r="N504" i="18"/>
  <c r="L504" i="18"/>
  <c r="A504" i="18"/>
  <c r="AT503" i="18"/>
  <c r="AV503" i="18" s="1"/>
  <c r="AP503" i="18"/>
  <c r="B503" i="18" s="1"/>
  <c r="E503" i="18" s="1"/>
  <c r="AB503" i="18"/>
  <c r="S503" i="18"/>
  <c r="N503" i="18"/>
  <c r="L503" i="18"/>
  <c r="A503" i="18"/>
  <c r="AT502" i="18"/>
  <c r="AV502" i="18" s="1"/>
  <c r="AP502" i="18"/>
  <c r="AB502" i="18"/>
  <c r="S502" i="18"/>
  <c r="N502" i="18"/>
  <c r="L502" i="18"/>
  <c r="B502" i="18"/>
  <c r="E502" i="18" s="1"/>
  <c r="A502" i="18"/>
  <c r="AV501" i="18"/>
  <c r="AT501" i="18"/>
  <c r="AP501" i="18"/>
  <c r="B501" i="18" s="1"/>
  <c r="AB501" i="18"/>
  <c r="S501" i="18"/>
  <c r="N501" i="18"/>
  <c r="L501" i="18"/>
  <c r="A501" i="18"/>
  <c r="AV500" i="18"/>
  <c r="AT500" i="18"/>
  <c r="AP500" i="18"/>
  <c r="B500" i="18" s="1"/>
  <c r="E500" i="18" s="1"/>
  <c r="AB500" i="18"/>
  <c r="S500" i="18"/>
  <c r="N500" i="18"/>
  <c r="L500" i="18"/>
  <c r="A500" i="18"/>
  <c r="AV499" i="18"/>
  <c r="AT499" i="18"/>
  <c r="AP499" i="18"/>
  <c r="B499" i="18" s="1"/>
  <c r="AB499" i="18"/>
  <c r="S499" i="18"/>
  <c r="N499" i="18"/>
  <c r="L499" i="18"/>
  <c r="A499" i="18"/>
  <c r="AT498" i="18"/>
  <c r="AV498" i="18" s="1"/>
  <c r="AP498" i="18"/>
  <c r="AB498" i="18"/>
  <c r="S498" i="18"/>
  <c r="N498" i="18"/>
  <c r="L498" i="18"/>
  <c r="B498" i="18"/>
  <c r="E498" i="18" s="1"/>
  <c r="A498" i="18"/>
  <c r="AV497" i="18"/>
  <c r="AT497" i="18"/>
  <c r="AP497" i="18"/>
  <c r="B497" i="18" s="1"/>
  <c r="E497" i="18" s="1"/>
  <c r="AB497" i="18"/>
  <c r="S497" i="18"/>
  <c r="N497" i="18"/>
  <c r="L497" i="18"/>
  <c r="A497" i="18"/>
  <c r="AV496" i="18"/>
  <c r="AT496" i="18"/>
  <c r="AP496" i="18"/>
  <c r="B496" i="18" s="1"/>
  <c r="E496" i="18" s="1"/>
  <c r="AB496" i="18"/>
  <c r="S496" i="18"/>
  <c r="N496" i="18"/>
  <c r="L496" i="18"/>
  <c r="A496" i="18"/>
  <c r="AV495" i="18"/>
  <c r="AT495" i="18"/>
  <c r="AP495" i="18"/>
  <c r="AB495" i="18"/>
  <c r="S495" i="18"/>
  <c r="N495" i="18"/>
  <c r="L495" i="18"/>
  <c r="B495" i="18"/>
  <c r="E495" i="18" s="1"/>
  <c r="A495" i="18"/>
  <c r="AV494" i="18"/>
  <c r="AT494" i="18"/>
  <c r="AP494" i="18"/>
  <c r="AB494" i="18"/>
  <c r="S494" i="18"/>
  <c r="N494" i="18"/>
  <c r="L494" i="18"/>
  <c r="B494" i="18"/>
  <c r="E494" i="18" s="1"/>
  <c r="A494" i="18"/>
  <c r="AV493" i="18"/>
  <c r="AT493" i="18"/>
  <c r="AP493" i="18"/>
  <c r="AB493" i="18"/>
  <c r="S493" i="18"/>
  <c r="N493" i="18"/>
  <c r="L493" i="18"/>
  <c r="B493" i="18"/>
  <c r="E493" i="18" s="1"/>
  <c r="A493" i="18"/>
  <c r="AV492" i="18"/>
  <c r="AT492" i="18"/>
  <c r="AP492" i="18"/>
  <c r="AB492" i="18"/>
  <c r="S492" i="18"/>
  <c r="N492" i="18"/>
  <c r="L492" i="18"/>
  <c r="B492" i="18"/>
  <c r="E492" i="18" s="1"/>
  <c r="A492" i="18"/>
  <c r="AV491" i="18"/>
  <c r="AT491" i="18"/>
  <c r="AP491" i="18"/>
  <c r="AB491" i="18"/>
  <c r="S491" i="18"/>
  <c r="N491" i="18"/>
  <c r="L491" i="18"/>
  <c r="B491" i="18"/>
  <c r="A491" i="18"/>
  <c r="AV490" i="18"/>
  <c r="AT490" i="18"/>
  <c r="AP490" i="18"/>
  <c r="B490" i="18" s="1"/>
  <c r="AB490" i="18"/>
  <c r="S490" i="18"/>
  <c r="N490" i="18"/>
  <c r="L490" i="18"/>
  <c r="A490" i="18"/>
  <c r="AV489" i="18"/>
  <c r="AT489" i="18"/>
  <c r="AP489" i="18"/>
  <c r="AB489" i="18"/>
  <c r="S489" i="18"/>
  <c r="N489" i="18"/>
  <c r="L489" i="18"/>
  <c r="B489" i="18"/>
  <c r="A489" i="18"/>
  <c r="AV488" i="18"/>
  <c r="AT488" i="18"/>
  <c r="AP488" i="18"/>
  <c r="AB488" i="18"/>
  <c r="S488" i="18"/>
  <c r="N488" i="18"/>
  <c r="L488" i="18"/>
  <c r="B488" i="18"/>
  <c r="A488" i="18"/>
  <c r="AV487" i="18"/>
  <c r="AT487" i="18"/>
  <c r="AP487" i="18"/>
  <c r="B487" i="18" s="1"/>
  <c r="AB487" i="18"/>
  <c r="S487" i="18"/>
  <c r="N487" i="18"/>
  <c r="L487" i="18"/>
  <c r="A487" i="18"/>
  <c r="AV486" i="18"/>
  <c r="AT486" i="18"/>
  <c r="AP486" i="18"/>
  <c r="B486" i="18" s="1"/>
  <c r="AB486" i="18"/>
  <c r="S486" i="18"/>
  <c r="N486" i="18"/>
  <c r="L486" i="18"/>
  <c r="A486" i="18"/>
  <c r="AV485" i="18"/>
  <c r="AT485" i="18"/>
  <c r="AP485" i="18"/>
  <c r="B485" i="18" s="1"/>
  <c r="AB485" i="18"/>
  <c r="S485" i="18"/>
  <c r="N485" i="18"/>
  <c r="L485" i="18"/>
  <c r="A485" i="18"/>
  <c r="AT484" i="18"/>
  <c r="AV484" i="18" s="1"/>
  <c r="AP484" i="18"/>
  <c r="B484" i="18" s="1"/>
  <c r="E484" i="18" s="1"/>
  <c r="AB484" i="18"/>
  <c r="S484" i="18"/>
  <c r="N484" i="18"/>
  <c r="L484" i="18"/>
  <c r="A484" i="18"/>
  <c r="AV483" i="18"/>
  <c r="AT483" i="18"/>
  <c r="AP483" i="18"/>
  <c r="B483" i="18" s="1"/>
  <c r="E483" i="18" s="1"/>
  <c r="AB483" i="18"/>
  <c r="S483" i="18"/>
  <c r="N483" i="18"/>
  <c r="L483" i="18"/>
  <c r="A483" i="18"/>
  <c r="AV482" i="18"/>
  <c r="AT482" i="18"/>
  <c r="AP482" i="18"/>
  <c r="B482" i="18" s="1"/>
  <c r="AB482" i="18"/>
  <c r="S482" i="18"/>
  <c r="N482" i="18"/>
  <c r="L482" i="18"/>
  <c r="A482" i="18"/>
  <c r="AV481" i="18"/>
  <c r="AT481" i="18"/>
  <c r="AP481" i="18"/>
  <c r="AB481" i="18"/>
  <c r="S481" i="18"/>
  <c r="N481" i="18"/>
  <c r="L481" i="18"/>
  <c r="B481" i="18"/>
  <c r="A481" i="18"/>
  <c r="AV480" i="18"/>
  <c r="AT480" i="18"/>
  <c r="AP480" i="18"/>
  <c r="B480" i="18" s="1"/>
  <c r="AB480" i="18"/>
  <c r="S480" i="18"/>
  <c r="N480" i="18"/>
  <c r="L480" i="18"/>
  <c r="A480" i="18"/>
  <c r="AV479" i="18"/>
  <c r="AT479" i="18"/>
  <c r="AP479" i="18"/>
  <c r="AB479" i="18"/>
  <c r="S479" i="18"/>
  <c r="N479" i="18"/>
  <c r="L479" i="18"/>
  <c r="B479" i="18"/>
  <c r="A479" i="18"/>
  <c r="AV478" i="18"/>
  <c r="AT478" i="18"/>
  <c r="AP478" i="18"/>
  <c r="AB478" i="18"/>
  <c r="S478" i="18"/>
  <c r="N478" i="18"/>
  <c r="L478" i="18"/>
  <c r="B478" i="18"/>
  <c r="A478" i="18"/>
  <c r="AV477" i="18"/>
  <c r="AT477" i="18"/>
  <c r="AP477" i="18"/>
  <c r="AB477" i="18"/>
  <c r="S477" i="18"/>
  <c r="N477" i="18"/>
  <c r="L477" i="18"/>
  <c r="B477" i="18"/>
  <c r="E477" i="18" s="1"/>
  <c r="A477" i="18"/>
  <c r="AV476" i="18"/>
  <c r="AT476" i="18"/>
  <c r="AP476" i="18"/>
  <c r="B476" i="18" s="1"/>
  <c r="AB476" i="18"/>
  <c r="S476" i="18"/>
  <c r="N476" i="18"/>
  <c r="L476" i="18"/>
  <c r="E476" i="18"/>
  <c r="A476" i="18"/>
  <c r="AV475" i="18"/>
  <c r="AT475" i="18"/>
  <c r="AP475" i="18"/>
  <c r="AB475" i="18"/>
  <c r="S475" i="18"/>
  <c r="N475" i="18"/>
  <c r="L475" i="18"/>
  <c r="B475" i="18"/>
  <c r="E475" i="18" s="1"/>
  <c r="A475" i="18"/>
  <c r="AV474" i="18"/>
  <c r="AT474" i="18"/>
  <c r="AP474" i="18"/>
  <c r="AB474" i="18"/>
  <c r="S474" i="18"/>
  <c r="N474" i="18"/>
  <c r="L474" i="18"/>
  <c r="E474" i="18"/>
  <c r="B474" i="18"/>
  <c r="A474" i="18"/>
  <c r="AV473" i="18"/>
  <c r="AT473" i="18"/>
  <c r="AP473" i="18"/>
  <c r="AB473" i="18"/>
  <c r="S473" i="18"/>
  <c r="N473" i="18"/>
  <c r="L473" i="18"/>
  <c r="B473" i="18"/>
  <c r="E473" i="18" s="1"/>
  <c r="A473" i="18"/>
  <c r="AV472" i="18"/>
  <c r="AT472" i="18"/>
  <c r="AP472" i="18"/>
  <c r="AB472" i="18"/>
  <c r="S472" i="18"/>
  <c r="N472" i="18"/>
  <c r="L472" i="18"/>
  <c r="B472" i="18"/>
  <c r="E472" i="18" s="1"/>
  <c r="A472" i="18"/>
  <c r="AV471" i="18"/>
  <c r="AT471" i="18"/>
  <c r="AP471" i="18"/>
  <c r="AB471" i="18"/>
  <c r="S471" i="18"/>
  <c r="N471" i="18"/>
  <c r="L471" i="18"/>
  <c r="B471" i="18"/>
  <c r="E471" i="18" s="1"/>
  <c r="A471" i="18"/>
  <c r="AV470" i="18"/>
  <c r="AT470" i="18"/>
  <c r="AP470" i="18"/>
  <c r="B470" i="18" s="1"/>
  <c r="AB470" i="18"/>
  <c r="S470" i="18"/>
  <c r="N470" i="18"/>
  <c r="L470" i="18"/>
  <c r="E470" i="18"/>
  <c r="A470" i="18"/>
  <c r="AV469" i="18"/>
  <c r="AT469" i="18"/>
  <c r="AP469" i="18"/>
  <c r="B469" i="18" s="1"/>
  <c r="E469" i="18" s="1"/>
  <c r="AB469" i="18"/>
  <c r="S469" i="18"/>
  <c r="N469" i="18"/>
  <c r="L469" i="18"/>
  <c r="A469" i="18"/>
  <c r="AV468" i="18"/>
  <c r="AT468" i="18"/>
  <c r="AP468" i="18"/>
  <c r="AB468" i="18"/>
  <c r="S468" i="18"/>
  <c r="N468" i="18"/>
  <c r="L468" i="18"/>
  <c r="B468" i="18"/>
  <c r="E468" i="18" s="1"/>
  <c r="A468" i="18"/>
  <c r="AV467" i="18"/>
  <c r="AT467" i="18"/>
  <c r="AP467" i="18"/>
  <c r="B467" i="18" s="1"/>
  <c r="E467" i="18" s="1"/>
  <c r="AB467" i="18"/>
  <c r="S467" i="18"/>
  <c r="N467" i="18"/>
  <c r="L467" i="18"/>
  <c r="A467" i="18"/>
  <c r="AV466" i="18"/>
  <c r="AT466" i="18"/>
  <c r="AP466" i="18"/>
  <c r="B466" i="18" s="1"/>
  <c r="AB466" i="18"/>
  <c r="S466" i="18"/>
  <c r="N466" i="18"/>
  <c r="L466" i="18"/>
  <c r="A466" i="18"/>
  <c r="AV465" i="18"/>
  <c r="AT465" i="18"/>
  <c r="AP465" i="18"/>
  <c r="AB465" i="18"/>
  <c r="S465" i="18"/>
  <c r="N465" i="18"/>
  <c r="L465" i="18"/>
  <c r="B465" i="18"/>
  <c r="A465" i="18"/>
  <c r="AV464" i="18"/>
  <c r="AT464" i="18"/>
  <c r="AP464" i="18"/>
  <c r="B464" i="18" s="1"/>
  <c r="AB464" i="18"/>
  <c r="S464" i="18"/>
  <c r="N464" i="18"/>
  <c r="L464" i="18"/>
  <c r="A464" i="18"/>
  <c r="AT463" i="18"/>
  <c r="AV463" i="18" s="1"/>
  <c r="AP463" i="18"/>
  <c r="B463" i="18" s="1"/>
  <c r="E463" i="18" s="1"/>
  <c r="AB463" i="18"/>
  <c r="S463" i="18"/>
  <c r="N463" i="18"/>
  <c r="L463" i="18"/>
  <c r="A463" i="18"/>
  <c r="AT462" i="18"/>
  <c r="AV462" i="18" s="1"/>
  <c r="AP462" i="18"/>
  <c r="AB462" i="18"/>
  <c r="S462" i="18"/>
  <c r="N462" i="18"/>
  <c r="L462" i="18"/>
  <c r="E462" i="18"/>
  <c r="B462" i="18"/>
  <c r="A462" i="18"/>
  <c r="AT461" i="18"/>
  <c r="AV461" i="18" s="1"/>
  <c r="AP461" i="18"/>
  <c r="B461" i="18" s="1"/>
  <c r="E461" i="18" s="1"/>
  <c r="AB461" i="18"/>
  <c r="S461" i="18"/>
  <c r="N461" i="18"/>
  <c r="L461" i="18"/>
  <c r="A461" i="18"/>
  <c r="AV460" i="18"/>
  <c r="AT460" i="18"/>
  <c r="AP460" i="18"/>
  <c r="B460" i="18" s="1"/>
  <c r="AB460" i="18"/>
  <c r="S460" i="18"/>
  <c r="N460" i="18"/>
  <c r="L460" i="18"/>
  <c r="E460" i="18"/>
  <c r="A460" i="18"/>
  <c r="AV459" i="18"/>
  <c r="AT459" i="18"/>
  <c r="AP459" i="18"/>
  <c r="B459" i="18" s="1"/>
  <c r="E459" i="18" s="1"/>
  <c r="AB459" i="18"/>
  <c r="S459" i="18"/>
  <c r="N459" i="18"/>
  <c r="L459" i="18"/>
  <c r="A459" i="18"/>
  <c r="AV458" i="18"/>
  <c r="AT458" i="18"/>
  <c r="AP458" i="18"/>
  <c r="AB458" i="18"/>
  <c r="S458" i="18"/>
  <c r="N458" i="18"/>
  <c r="L458" i="18"/>
  <c r="B458" i="18"/>
  <c r="E458" i="18" s="1"/>
  <c r="A458" i="18"/>
  <c r="AV457" i="18"/>
  <c r="AT457" i="18"/>
  <c r="AP457" i="18"/>
  <c r="B457" i="18" s="1"/>
  <c r="AB457" i="18"/>
  <c r="S457" i="18"/>
  <c r="N457" i="18"/>
  <c r="L457" i="18"/>
  <c r="A457" i="18"/>
  <c r="AV456" i="18"/>
  <c r="AT456" i="18"/>
  <c r="AP456" i="18"/>
  <c r="B456" i="18" s="1"/>
  <c r="AB456" i="18"/>
  <c r="S456" i="18"/>
  <c r="N456" i="18"/>
  <c r="L456" i="18"/>
  <c r="A456" i="18"/>
  <c r="AV455" i="18"/>
  <c r="AT455" i="18"/>
  <c r="AP455" i="18"/>
  <c r="AB455" i="18"/>
  <c r="S455" i="18"/>
  <c r="N455" i="18"/>
  <c r="L455" i="18"/>
  <c r="B455" i="18"/>
  <c r="A455" i="18"/>
  <c r="AV454" i="18"/>
  <c r="AT454" i="18"/>
  <c r="AP454" i="18"/>
  <c r="AB454" i="18"/>
  <c r="S454" i="18"/>
  <c r="N454" i="18"/>
  <c r="L454" i="18"/>
  <c r="B454" i="18"/>
  <c r="A454" i="18"/>
  <c r="AV453" i="18"/>
  <c r="AT453" i="18"/>
  <c r="AP453" i="18"/>
  <c r="AB453" i="18"/>
  <c r="S453" i="18"/>
  <c r="N453" i="18"/>
  <c r="L453" i="18"/>
  <c r="B453" i="18"/>
  <c r="A453" i="18"/>
  <c r="AV452" i="18"/>
  <c r="AT452" i="18"/>
  <c r="AP452" i="18"/>
  <c r="AB452" i="18"/>
  <c r="S452" i="18"/>
  <c r="N452" i="18"/>
  <c r="L452" i="18"/>
  <c r="B452" i="18"/>
  <c r="A452" i="18"/>
  <c r="AV451" i="18"/>
  <c r="AT451" i="18"/>
  <c r="AP451" i="18"/>
  <c r="AB451" i="18"/>
  <c r="S451" i="18"/>
  <c r="N451" i="18"/>
  <c r="L451" i="18"/>
  <c r="B451" i="18"/>
  <c r="A451" i="18"/>
  <c r="AV450" i="18"/>
  <c r="AT450" i="18"/>
  <c r="AP450" i="18"/>
  <c r="B450" i="18" s="1"/>
  <c r="AB450" i="18"/>
  <c r="S450" i="18"/>
  <c r="N450" i="18"/>
  <c r="L450" i="18"/>
  <c r="A450" i="18"/>
  <c r="AV449" i="18"/>
  <c r="AT449" i="18"/>
  <c r="AP449" i="18"/>
  <c r="AB449" i="18"/>
  <c r="S449" i="18"/>
  <c r="N449" i="18"/>
  <c r="L449" i="18"/>
  <c r="B449" i="18"/>
  <c r="A449" i="18"/>
  <c r="AV448" i="18"/>
  <c r="AT448" i="18"/>
  <c r="AP448" i="18"/>
  <c r="AB448" i="18"/>
  <c r="S448" i="18"/>
  <c r="N448" i="18"/>
  <c r="L448" i="18"/>
  <c r="B448" i="18"/>
  <c r="E448" i="18" s="1"/>
  <c r="A448" i="18"/>
  <c r="AT447" i="18"/>
  <c r="AV447" i="18" s="1"/>
  <c r="AP447" i="18"/>
  <c r="B447" i="18" s="1"/>
  <c r="E447" i="18" s="1"/>
  <c r="AB447" i="18"/>
  <c r="S447" i="18"/>
  <c r="N447" i="18"/>
  <c r="L447" i="18"/>
  <c r="A447" i="18"/>
  <c r="AT446" i="18"/>
  <c r="AV446" i="18" s="1"/>
  <c r="AP446" i="18"/>
  <c r="B446" i="18" s="1"/>
  <c r="AB446" i="18"/>
  <c r="S446" i="18"/>
  <c r="N446" i="18"/>
  <c r="L446" i="18"/>
  <c r="E446" i="18"/>
  <c r="A446" i="18"/>
  <c r="AT445" i="18"/>
  <c r="AV445" i="18" s="1"/>
  <c r="AP445" i="18"/>
  <c r="B445" i="18" s="1"/>
  <c r="E445" i="18" s="1"/>
  <c r="AB445" i="18"/>
  <c r="S445" i="18"/>
  <c r="N445" i="18"/>
  <c r="L445" i="18"/>
  <c r="A445" i="18"/>
  <c r="AT444" i="18"/>
  <c r="AV444" i="18" s="1"/>
  <c r="AP444" i="18"/>
  <c r="B444" i="18" s="1"/>
  <c r="E444" i="18" s="1"/>
  <c r="AB444" i="18"/>
  <c r="S444" i="18"/>
  <c r="N444" i="18"/>
  <c r="L444" i="18"/>
  <c r="A444" i="18"/>
  <c r="AV443" i="18"/>
  <c r="AT443" i="18"/>
  <c r="AP443" i="18"/>
  <c r="B443" i="18" s="1"/>
  <c r="E443" i="18" s="1"/>
  <c r="AB443" i="18"/>
  <c r="S443" i="18"/>
  <c r="N443" i="18"/>
  <c r="L443" i="18"/>
  <c r="A443" i="18"/>
  <c r="AV442" i="18"/>
  <c r="AT442" i="18"/>
  <c r="AP442" i="18"/>
  <c r="B442" i="18" s="1"/>
  <c r="AB442" i="18"/>
  <c r="S442" i="18"/>
  <c r="N442" i="18"/>
  <c r="L442" i="18"/>
  <c r="A442" i="18"/>
  <c r="AV441" i="18"/>
  <c r="AT441" i="18"/>
  <c r="AP441" i="18"/>
  <c r="AB441" i="18"/>
  <c r="S441" i="18"/>
  <c r="N441" i="18"/>
  <c r="L441" i="18"/>
  <c r="B441" i="18"/>
  <c r="A441" i="18"/>
  <c r="AV440" i="18"/>
  <c r="AT440" i="18"/>
  <c r="AP440" i="18"/>
  <c r="B440" i="18" s="1"/>
  <c r="AB440" i="18"/>
  <c r="S440" i="18"/>
  <c r="N440" i="18"/>
  <c r="L440" i="18"/>
  <c r="A440" i="18"/>
  <c r="AV439" i="18"/>
  <c r="AT439" i="18"/>
  <c r="AP439" i="18"/>
  <c r="AB439" i="18"/>
  <c r="S439" i="18"/>
  <c r="N439" i="18"/>
  <c r="L439" i="18"/>
  <c r="B439" i="18"/>
  <c r="A439" i="18"/>
  <c r="AV438" i="18"/>
  <c r="AT438" i="18"/>
  <c r="AP438" i="18"/>
  <c r="AB438" i="18"/>
  <c r="S438" i="18"/>
  <c r="N438" i="18"/>
  <c r="L438" i="18"/>
  <c r="B438" i="18"/>
  <c r="A438" i="18"/>
  <c r="AV437" i="18"/>
  <c r="AT437" i="18"/>
  <c r="AP437" i="18"/>
  <c r="AB437" i="18"/>
  <c r="S437" i="18"/>
  <c r="N437" i="18"/>
  <c r="L437" i="18"/>
  <c r="B437" i="18"/>
  <c r="A437" i="18"/>
  <c r="AV436" i="18"/>
  <c r="AT436" i="18"/>
  <c r="AP436" i="18"/>
  <c r="AB436" i="18"/>
  <c r="S436" i="18"/>
  <c r="N436" i="18"/>
  <c r="L436" i="18"/>
  <c r="B436" i="18"/>
  <c r="A436" i="18"/>
  <c r="AV435" i="18"/>
  <c r="AT435" i="18"/>
  <c r="AP435" i="18"/>
  <c r="B435" i="18" s="1"/>
  <c r="AB435" i="18"/>
  <c r="S435" i="18"/>
  <c r="N435" i="18"/>
  <c r="L435" i="18"/>
  <c r="A435" i="18"/>
  <c r="AV434" i="18"/>
  <c r="AT434" i="18"/>
  <c r="AP434" i="18"/>
  <c r="AB434" i="18"/>
  <c r="S434" i="18"/>
  <c r="N434" i="18"/>
  <c r="L434" i="18"/>
  <c r="B434" i="18"/>
  <c r="A434" i="18"/>
  <c r="AV433" i="18"/>
  <c r="AT433" i="18"/>
  <c r="AP433" i="18"/>
  <c r="AB433" i="18"/>
  <c r="S433" i="18"/>
  <c r="N433" i="18"/>
  <c r="L433" i="18"/>
  <c r="B433" i="18"/>
  <c r="A433" i="18"/>
  <c r="AV432" i="18"/>
  <c r="AT432" i="18"/>
  <c r="AP432" i="18"/>
  <c r="AB432" i="18"/>
  <c r="S432" i="18"/>
  <c r="N432" i="18"/>
  <c r="L432" i="18"/>
  <c r="B432" i="18"/>
  <c r="A432" i="18"/>
  <c r="AV431" i="18"/>
  <c r="AT431" i="18"/>
  <c r="AP431" i="18"/>
  <c r="AB431" i="18"/>
  <c r="S431" i="18"/>
  <c r="N431" i="18"/>
  <c r="L431" i="18"/>
  <c r="B431" i="18"/>
  <c r="A431" i="18"/>
  <c r="AV430" i="18"/>
  <c r="AT430" i="18"/>
  <c r="AP430" i="18"/>
  <c r="B430" i="18" s="1"/>
  <c r="AB430" i="18"/>
  <c r="S430" i="18"/>
  <c r="N430" i="18"/>
  <c r="L430" i="18"/>
  <c r="A430" i="18"/>
  <c r="AV429" i="18"/>
  <c r="AT429" i="18"/>
  <c r="AP429" i="18"/>
  <c r="B429" i="18" s="1"/>
  <c r="AB429" i="18"/>
  <c r="S429" i="18"/>
  <c r="N429" i="18"/>
  <c r="L429" i="18"/>
  <c r="A429" i="18"/>
  <c r="AV428" i="18"/>
  <c r="AT428" i="18"/>
  <c r="AP428" i="18"/>
  <c r="AB428" i="18"/>
  <c r="S428" i="18"/>
  <c r="N428" i="18"/>
  <c r="L428" i="18"/>
  <c r="B428" i="18"/>
  <c r="A428" i="18"/>
  <c r="AV427" i="18"/>
  <c r="AT427" i="18"/>
  <c r="AP427" i="18"/>
  <c r="B427" i="18" s="1"/>
  <c r="AB427" i="18"/>
  <c r="S427" i="18"/>
  <c r="N427" i="18"/>
  <c r="L427" i="18"/>
  <c r="A427" i="18"/>
  <c r="AV426" i="18"/>
  <c r="AT426" i="18"/>
  <c r="AP426" i="18"/>
  <c r="B426" i="18" s="1"/>
  <c r="AB426" i="18"/>
  <c r="S426" i="18"/>
  <c r="N426" i="18"/>
  <c r="L426" i="18"/>
  <c r="A426" i="18"/>
  <c r="AV425" i="18"/>
  <c r="AT425" i="18"/>
  <c r="AP425" i="18"/>
  <c r="AB425" i="18"/>
  <c r="S425" i="18"/>
  <c r="N425" i="18"/>
  <c r="L425" i="18"/>
  <c r="B425" i="18"/>
  <c r="A425" i="18"/>
  <c r="AV424" i="18"/>
  <c r="AT424" i="18"/>
  <c r="AP424" i="18"/>
  <c r="B424" i="18" s="1"/>
  <c r="AB424" i="18"/>
  <c r="S424" i="18"/>
  <c r="N424" i="18"/>
  <c r="L424" i="18"/>
  <c r="A424" i="18"/>
  <c r="AV423" i="18"/>
  <c r="AT423" i="18"/>
  <c r="AP423" i="18"/>
  <c r="B423" i="18" s="1"/>
  <c r="AB423" i="18"/>
  <c r="S423" i="18"/>
  <c r="N423" i="18"/>
  <c r="L423" i="18"/>
  <c r="A423" i="18"/>
  <c r="AT422" i="18"/>
  <c r="AV422" i="18" s="1"/>
  <c r="AP422" i="18"/>
  <c r="AB422" i="18"/>
  <c r="S422" i="18"/>
  <c r="N422" i="18"/>
  <c r="L422" i="18"/>
  <c r="E422" i="18"/>
  <c r="B422" i="18"/>
  <c r="A422" i="18"/>
  <c r="AT421" i="18"/>
  <c r="AV421" i="18" s="1"/>
  <c r="AP421" i="18"/>
  <c r="B421" i="18" s="1"/>
  <c r="E421" i="18" s="1"/>
  <c r="AB421" i="18"/>
  <c r="S421" i="18"/>
  <c r="N421" i="18"/>
  <c r="L421" i="18"/>
  <c r="A421" i="18"/>
  <c r="AV420" i="18"/>
  <c r="AT420" i="18"/>
  <c r="AP420" i="18"/>
  <c r="B420" i="18" s="1"/>
  <c r="E420" i="18" s="1"/>
  <c r="AB420" i="18"/>
  <c r="S420" i="18"/>
  <c r="N420" i="18"/>
  <c r="L420" i="18"/>
  <c r="A420" i="18"/>
  <c r="AT419" i="18"/>
  <c r="AV419" i="18" s="1"/>
  <c r="AP419" i="18"/>
  <c r="B419" i="18" s="1"/>
  <c r="E419" i="18" s="1"/>
  <c r="AB419" i="18"/>
  <c r="S419" i="18"/>
  <c r="N419" i="18"/>
  <c r="L419" i="18"/>
  <c r="A419" i="18"/>
  <c r="AT418" i="18"/>
  <c r="AV418" i="18" s="1"/>
  <c r="AP418" i="18"/>
  <c r="AB418" i="18"/>
  <c r="S418" i="18"/>
  <c r="N418" i="18"/>
  <c r="L418" i="18"/>
  <c r="B418" i="18"/>
  <c r="E418" i="18" s="1"/>
  <c r="A418" i="18"/>
  <c r="AV417" i="18"/>
  <c r="AT417" i="18"/>
  <c r="AP417" i="18"/>
  <c r="AB417" i="18"/>
  <c r="S417" i="18"/>
  <c r="N417" i="18"/>
  <c r="L417" i="18"/>
  <c r="B417" i="18"/>
  <c r="E417" i="18" s="1"/>
  <c r="A417" i="18"/>
  <c r="AV416" i="18"/>
  <c r="AT416" i="18"/>
  <c r="AP416" i="18"/>
  <c r="B416" i="18" s="1"/>
  <c r="E416" i="18" s="1"/>
  <c r="AB416" i="18"/>
  <c r="S416" i="18"/>
  <c r="N416" i="18"/>
  <c r="L416" i="18"/>
  <c r="A416" i="18"/>
  <c r="AV415" i="18"/>
  <c r="AT415" i="18"/>
  <c r="AP415" i="18"/>
  <c r="AB415" i="18"/>
  <c r="S415" i="18"/>
  <c r="N415" i="18"/>
  <c r="L415" i="18"/>
  <c r="B415" i="18"/>
  <c r="E415" i="18" s="1"/>
  <c r="A415" i="18"/>
  <c r="AT414" i="18"/>
  <c r="AV414" i="18" s="1"/>
  <c r="AP414" i="18"/>
  <c r="AB414" i="18"/>
  <c r="S414" i="18"/>
  <c r="N414" i="18"/>
  <c r="L414" i="18"/>
  <c r="E414" i="18"/>
  <c r="B414" i="18"/>
  <c r="A414" i="18"/>
  <c r="AV413" i="18"/>
  <c r="AT413" i="18"/>
  <c r="AP413" i="18"/>
  <c r="AB413" i="18"/>
  <c r="S413" i="18"/>
  <c r="N413" i="18"/>
  <c r="L413" i="18"/>
  <c r="B413" i="18"/>
  <c r="E413" i="18" s="1"/>
  <c r="A413" i="18"/>
  <c r="AT412" i="18"/>
  <c r="AV412" i="18" s="1"/>
  <c r="AP412" i="18"/>
  <c r="B412" i="18" s="1"/>
  <c r="E412" i="18" s="1"/>
  <c r="AB412" i="18"/>
  <c r="S412" i="18"/>
  <c r="N412" i="18"/>
  <c r="L412" i="18"/>
  <c r="A412" i="18"/>
  <c r="AT411" i="18"/>
  <c r="AV411" i="18" s="1"/>
  <c r="AP411" i="18"/>
  <c r="AB411" i="18"/>
  <c r="S411" i="18"/>
  <c r="N411" i="18"/>
  <c r="L411" i="18"/>
  <c r="B411" i="18"/>
  <c r="E411" i="18" s="1"/>
  <c r="A411" i="18"/>
  <c r="AV410" i="18"/>
  <c r="AT410" i="18"/>
  <c r="AP410" i="18"/>
  <c r="B410" i="18" s="1"/>
  <c r="E410" i="18" s="1"/>
  <c r="AB410" i="18"/>
  <c r="S410" i="18"/>
  <c r="N410" i="18"/>
  <c r="L410" i="18"/>
  <c r="A410" i="18"/>
  <c r="AV409" i="18"/>
  <c r="AT409" i="18"/>
  <c r="AP409" i="18"/>
  <c r="B409" i="18" s="1"/>
  <c r="E409" i="18" s="1"/>
  <c r="AB409" i="18"/>
  <c r="S409" i="18"/>
  <c r="N409" i="18"/>
  <c r="L409" i="18"/>
  <c r="A409" i="18"/>
  <c r="AV408" i="18"/>
  <c r="AT408" i="18"/>
  <c r="AP408" i="18"/>
  <c r="B408" i="18" s="1"/>
  <c r="E408" i="18" s="1"/>
  <c r="AB408" i="18"/>
  <c r="S408" i="18"/>
  <c r="N408" i="18"/>
  <c r="L408" i="18"/>
  <c r="A408" i="18"/>
  <c r="AT407" i="18"/>
  <c r="AV407" i="18" s="1"/>
  <c r="AP407" i="18"/>
  <c r="B407" i="18" s="1"/>
  <c r="E407" i="18" s="1"/>
  <c r="AB407" i="18"/>
  <c r="S407" i="18"/>
  <c r="N407" i="18"/>
  <c r="L407" i="18"/>
  <c r="A407" i="18"/>
  <c r="AT406" i="18"/>
  <c r="AV406" i="18" s="1"/>
  <c r="AP406" i="18"/>
  <c r="B406" i="18" s="1"/>
  <c r="E406" i="18" s="1"/>
  <c r="AB406" i="18"/>
  <c r="S406" i="18"/>
  <c r="N406" i="18"/>
  <c r="L406" i="18"/>
  <c r="A406" i="18"/>
  <c r="AT405" i="18"/>
  <c r="AV405" i="18" s="1"/>
  <c r="AP405" i="18"/>
  <c r="B405" i="18" s="1"/>
  <c r="E405" i="18" s="1"/>
  <c r="AB405" i="18"/>
  <c r="S405" i="18"/>
  <c r="N405" i="18"/>
  <c r="L405" i="18"/>
  <c r="A405" i="18"/>
  <c r="AV404" i="18"/>
  <c r="AT404" i="18"/>
  <c r="AP404" i="18"/>
  <c r="B404" i="18" s="1"/>
  <c r="AB404" i="18"/>
  <c r="S404" i="18"/>
  <c r="N404" i="18"/>
  <c r="L404" i="18"/>
  <c r="A404" i="18"/>
  <c r="AV403" i="18"/>
  <c r="AT403" i="18"/>
  <c r="AP403" i="18"/>
  <c r="B403" i="18" s="1"/>
  <c r="AB403" i="18"/>
  <c r="S403" i="18"/>
  <c r="N403" i="18"/>
  <c r="L403" i="18"/>
  <c r="A403" i="18"/>
  <c r="AV402" i="18"/>
  <c r="AT402" i="18"/>
  <c r="AP402" i="18"/>
  <c r="B402" i="18" s="1"/>
  <c r="AB402" i="18"/>
  <c r="S402" i="18"/>
  <c r="N402" i="18"/>
  <c r="L402" i="18"/>
  <c r="A402" i="18"/>
  <c r="AT401" i="18"/>
  <c r="AV401" i="18" s="1"/>
  <c r="AP401" i="18"/>
  <c r="AB401" i="18"/>
  <c r="S401" i="18"/>
  <c r="N401" i="18"/>
  <c r="L401" i="18"/>
  <c r="B401" i="18"/>
  <c r="E401" i="18" s="1"/>
  <c r="A401" i="18"/>
  <c r="AT400" i="18"/>
  <c r="AV400" i="18" s="1"/>
  <c r="AP400" i="18"/>
  <c r="AB400" i="18"/>
  <c r="S400" i="18"/>
  <c r="N400" i="18"/>
  <c r="L400" i="18"/>
  <c r="B400" i="18"/>
  <c r="E400" i="18" s="1"/>
  <c r="A400" i="18"/>
  <c r="AV399" i="18"/>
  <c r="AT399" i="18"/>
  <c r="AP399" i="18"/>
  <c r="AB399" i="18"/>
  <c r="S399" i="18"/>
  <c r="N399" i="18"/>
  <c r="L399" i="18"/>
  <c r="B399" i="18"/>
  <c r="A399" i="18"/>
  <c r="AV398" i="18"/>
  <c r="AT398" i="18"/>
  <c r="AP398" i="18"/>
  <c r="AB398" i="18"/>
  <c r="S398" i="18"/>
  <c r="N398" i="18"/>
  <c r="L398" i="18"/>
  <c r="B398" i="18"/>
  <c r="A398" i="18"/>
  <c r="AV397" i="18"/>
  <c r="AT397" i="18"/>
  <c r="AP397" i="18"/>
  <c r="AB397" i="18"/>
  <c r="S397" i="18"/>
  <c r="N397" i="18"/>
  <c r="L397" i="18"/>
  <c r="B397" i="18"/>
  <c r="A397" i="18"/>
  <c r="AV396" i="18"/>
  <c r="AT396" i="18"/>
  <c r="AP396" i="18"/>
  <c r="AB396" i="18"/>
  <c r="S396" i="18"/>
  <c r="N396" i="18"/>
  <c r="L396" i="18"/>
  <c r="B396" i="18"/>
  <c r="A396" i="18"/>
  <c r="AV395" i="18"/>
  <c r="AT395" i="18"/>
  <c r="AP395" i="18"/>
  <c r="AB395" i="18"/>
  <c r="S395" i="18"/>
  <c r="N395" i="18"/>
  <c r="L395" i="18"/>
  <c r="B395" i="18"/>
  <c r="E395" i="18" s="1"/>
  <c r="A395" i="18"/>
  <c r="AV394" i="18"/>
  <c r="AT394" i="18"/>
  <c r="AP394" i="18"/>
  <c r="AB394" i="18"/>
  <c r="S394" i="18"/>
  <c r="N394" i="18"/>
  <c r="L394" i="18"/>
  <c r="E394" i="18"/>
  <c r="B394" i="18"/>
  <c r="A394" i="18"/>
  <c r="AV393" i="18"/>
  <c r="AT393" i="18"/>
  <c r="AP393" i="18"/>
  <c r="AB393" i="18"/>
  <c r="S393" i="18"/>
  <c r="N393" i="18"/>
  <c r="L393" i="18"/>
  <c r="B393" i="18"/>
  <c r="A393" i="18"/>
  <c r="AV392" i="18"/>
  <c r="AT392" i="18"/>
  <c r="AP392" i="18"/>
  <c r="AB392" i="18"/>
  <c r="S392" i="18"/>
  <c r="N392" i="18"/>
  <c r="L392" i="18"/>
  <c r="B392" i="18"/>
  <c r="A392" i="18"/>
  <c r="AV391" i="18"/>
  <c r="AT391" i="18"/>
  <c r="AP391" i="18"/>
  <c r="B391" i="18" s="1"/>
  <c r="E391" i="18" s="1"/>
  <c r="AB391" i="18"/>
  <c r="S391" i="18"/>
  <c r="N391" i="18"/>
  <c r="L391" i="18"/>
  <c r="A391" i="18"/>
  <c r="AV390" i="18"/>
  <c r="AT390" i="18"/>
  <c r="AP390" i="18"/>
  <c r="AB390" i="18"/>
  <c r="S390" i="18"/>
  <c r="N390" i="18"/>
  <c r="L390" i="18"/>
  <c r="B390" i="18"/>
  <c r="E390" i="18" s="1"/>
  <c r="A390" i="18"/>
  <c r="AV389" i="18"/>
  <c r="AT389" i="18"/>
  <c r="AP389" i="18"/>
  <c r="B389" i="18" s="1"/>
  <c r="E389" i="18" s="1"/>
  <c r="AB389" i="18"/>
  <c r="S389" i="18"/>
  <c r="N389" i="18"/>
  <c r="L389" i="18"/>
  <c r="A389" i="18"/>
  <c r="AV388" i="18"/>
  <c r="AT388" i="18"/>
  <c r="AP388" i="18"/>
  <c r="AB388" i="18"/>
  <c r="S388" i="18"/>
  <c r="N388" i="18"/>
  <c r="L388" i="18"/>
  <c r="B388" i="18"/>
  <c r="E388" i="18" s="1"/>
  <c r="A388" i="18"/>
  <c r="AV387" i="18"/>
  <c r="AT387" i="18"/>
  <c r="AP387" i="18"/>
  <c r="B387" i="18" s="1"/>
  <c r="E387" i="18" s="1"/>
  <c r="AB387" i="18"/>
  <c r="S387" i="18"/>
  <c r="N387" i="18"/>
  <c r="L387" i="18"/>
  <c r="A387" i="18"/>
  <c r="AV386" i="18"/>
  <c r="AT386" i="18"/>
  <c r="AP386" i="18"/>
  <c r="B386" i="18" s="1"/>
  <c r="E386" i="18" s="1"/>
  <c r="AB386" i="18"/>
  <c r="S386" i="18"/>
  <c r="N386" i="18"/>
  <c r="L386" i="18"/>
  <c r="A386" i="18"/>
  <c r="AV385" i="18"/>
  <c r="AT385" i="18"/>
  <c r="AP385" i="18"/>
  <c r="AB385" i="18"/>
  <c r="S385" i="18"/>
  <c r="N385" i="18"/>
  <c r="L385" i="18"/>
  <c r="B385" i="18"/>
  <c r="E385" i="18" s="1"/>
  <c r="A385" i="18"/>
  <c r="AV384" i="18"/>
  <c r="AT384" i="18"/>
  <c r="AP384" i="18"/>
  <c r="B384" i="18" s="1"/>
  <c r="E384" i="18" s="1"/>
  <c r="AB384" i="18"/>
  <c r="S384" i="18"/>
  <c r="N384" i="18"/>
  <c r="L384" i="18"/>
  <c r="A384" i="18"/>
  <c r="AV383" i="18"/>
  <c r="AT383" i="18"/>
  <c r="AP383" i="18"/>
  <c r="B383" i="18" s="1"/>
  <c r="E383" i="18" s="1"/>
  <c r="AB383" i="18"/>
  <c r="S383" i="18"/>
  <c r="N383" i="18"/>
  <c r="L383" i="18"/>
  <c r="A383" i="18"/>
  <c r="AV382" i="18"/>
  <c r="AT382" i="18"/>
  <c r="AP382" i="18"/>
  <c r="AB382" i="18"/>
  <c r="S382" i="18"/>
  <c r="N382" i="18"/>
  <c r="L382" i="18"/>
  <c r="E382" i="18"/>
  <c r="B382" i="18"/>
  <c r="A382" i="18"/>
  <c r="AV381" i="18"/>
  <c r="AT381" i="18"/>
  <c r="AP381" i="18"/>
  <c r="AB381" i="18"/>
  <c r="S381" i="18"/>
  <c r="N381" i="18"/>
  <c r="L381" i="18"/>
  <c r="B381" i="18"/>
  <c r="E381" i="18" s="1"/>
  <c r="A381" i="18"/>
  <c r="AV380" i="18"/>
  <c r="AT380" i="18"/>
  <c r="AP380" i="18"/>
  <c r="B380" i="18" s="1"/>
  <c r="AB380" i="18"/>
  <c r="S380" i="18"/>
  <c r="N380" i="18"/>
  <c r="L380" i="18"/>
  <c r="E380" i="18"/>
  <c r="A380" i="18"/>
  <c r="AV379" i="18"/>
  <c r="AT379" i="18"/>
  <c r="AP379" i="18"/>
  <c r="B379" i="18" s="1"/>
  <c r="E379" i="18" s="1"/>
  <c r="AB379" i="18"/>
  <c r="S379" i="18"/>
  <c r="N379" i="18"/>
  <c r="L379" i="18"/>
  <c r="A379" i="18"/>
  <c r="AV378" i="18"/>
  <c r="AT378" i="18"/>
  <c r="AP378" i="18"/>
  <c r="AB378" i="18"/>
  <c r="S378" i="18"/>
  <c r="N378" i="18"/>
  <c r="L378" i="18"/>
  <c r="B378" i="18"/>
  <c r="A378" i="18"/>
  <c r="AV377" i="18"/>
  <c r="AT377" i="18"/>
  <c r="AP377" i="18"/>
  <c r="AB377" i="18"/>
  <c r="S377" i="18"/>
  <c r="N377" i="18"/>
  <c r="L377" i="18"/>
  <c r="B377" i="18"/>
  <c r="E377" i="18" s="1"/>
  <c r="A377" i="18"/>
  <c r="AV376" i="18"/>
  <c r="AT376" i="18"/>
  <c r="AP376" i="18"/>
  <c r="B376" i="18" s="1"/>
  <c r="AB376" i="18"/>
  <c r="S376" i="18"/>
  <c r="N376" i="18"/>
  <c r="L376" i="18"/>
  <c r="A376" i="18"/>
  <c r="AV375" i="18"/>
  <c r="AT375" i="18"/>
  <c r="AP375" i="18"/>
  <c r="AB375" i="18"/>
  <c r="S375" i="18"/>
  <c r="N375" i="18"/>
  <c r="L375" i="18"/>
  <c r="B375" i="18"/>
  <c r="A375" i="18"/>
  <c r="AV374" i="18"/>
  <c r="AT374" i="18"/>
  <c r="AP374" i="18"/>
  <c r="AB374" i="18"/>
  <c r="S374" i="18"/>
  <c r="N374" i="18"/>
  <c r="L374" i="18"/>
  <c r="B374" i="18"/>
  <c r="A374" i="18"/>
  <c r="AV373" i="18"/>
  <c r="AT373" i="18"/>
  <c r="AP373" i="18"/>
  <c r="AB373" i="18"/>
  <c r="S373" i="18"/>
  <c r="N373" i="18"/>
  <c r="L373" i="18"/>
  <c r="B373" i="18"/>
  <c r="A373" i="18"/>
  <c r="AV372" i="18"/>
  <c r="AT372" i="18"/>
  <c r="AP372" i="18"/>
  <c r="B372" i="18" s="1"/>
  <c r="E372" i="18" s="1"/>
  <c r="AB372" i="18"/>
  <c r="S372" i="18"/>
  <c r="N372" i="18"/>
  <c r="L372" i="18"/>
  <c r="A372" i="18"/>
  <c r="AV371" i="18"/>
  <c r="AT371" i="18"/>
  <c r="AP371" i="18"/>
  <c r="AB371" i="18"/>
  <c r="S371" i="18"/>
  <c r="N371" i="18"/>
  <c r="L371" i="18"/>
  <c r="B371" i="18"/>
  <c r="E371" i="18" s="1"/>
  <c r="A371" i="18"/>
  <c r="AV370" i="18"/>
  <c r="AT370" i="18"/>
  <c r="AP370" i="18"/>
  <c r="B370" i="18" s="1"/>
  <c r="AB370" i="18"/>
  <c r="S370" i="18"/>
  <c r="N370" i="18"/>
  <c r="L370" i="18"/>
  <c r="A370" i="18"/>
  <c r="AV369" i="18"/>
  <c r="AT369" i="18"/>
  <c r="AP369" i="18"/>
  <c r="AB369" i="18"/>
  <c r="S369" i="18"/>
  <c r="N369" i="18"/>
  <c r="L369" i="18"/>
  <c r="B369" i="18"/>
  <c r="A369" i="18"/>
  <c r="AV368" i="18"/>
  <c r="AT368" i="18"/>
  <c r="AP368" i="18"/>
  <c r="B368" i="18" s="1"/>
  <c r="AB368" i="18"/>
  <c r="S368" i="18"/>
  <c r="N368" i="18"/>
  <c r="L368" i="18"/>
  <c r="A368" i="18"/>
  <c r="AV367" i="18"/>
  <c r="AT367" i="18"/>
  <c r="AP367" i="18"/>
  <c r="B367" i="18" s="1"/>
  <c r="E367" i="18" s="1"/>
  <c r="AB367" i="18"/>
  <c r="S367" i="18"/>
  <c r="N367" i="18"/>
  <c r="L367" i="18"/>
  <c r="A367" i="18"/>
  <c r="AV366" i="18"/>
  <c r="AT366" i="18"/>
  <c r="AP366" i="18"/>
  <c r="B366" i="18" s="1"/>
  <c r="E366" i="18" s="1"/>
  <c r="AB366" i="18"/>
  <c r="S366" i="18"/>
  <c r="N366" i="18"/>
  <c r="L366" i="18"/>
  <c r="A366" i="18"/>
  <c r="AV365" i="18"/>
  <c r="AT365" i="18"/>
  <c r="AP365" i="18"/>
  <c r="B365" i="18" s="1"/>
  <c r="E365" i="18" s="1"/>
  <c r="AB365" i="18"/>
  <c r="S365" i="18"/>
  <c r="N365" i="18"/>
  <c r="L365" i="18"/>
  <c r="A365" i="18"/>
  <c r="AV364" i="18"/>
  <c r="AT364" i="18"/>
  <c r="AP364" i="18"/>
  <c r="AB364" i="18"/>
  <c r="S364" i="18"/>
  <c r="N364" i="18"/>
  <c r="L364" i="18"/>
  <c r="B364" i="18"/>
  <c r="E364" i="18" s="1"/>
  <c r="A364" i="18"/>
  <c r="AV363" i="18"/>
  <c r="AT363" i="18"/>
  <c r="AP363" i="18"/>
  <c r="B363" i="18" s="1"/>
  <c r="E363" i="18" s="1"/>
  <c r="AB363" i="18"/>
  <c r="S363" i="18"/>
  <c r="N363" i="18"/>
  <c r="L363" i="18"/>
  <c r="A363" i="18"/>
  <c r="AV362" i="18"/>
  <c r="AT362" i="18"/>
  <c r="AP362" i="18"/>
  <c r="B362" i="18" s="1"/>
  <c r="AB362" i="18"/>
  <c r="S362" i="18"/>
  <c r="N362" i="18"/>
  <c r="L362" i="18"/>
  <c r="A362" i="18"/>
  <c r="AV361" i="18"/>
  <c r="AT361" i="18"/>
  <c r="AP361" i="18"/>
  <c r="AB361" i="18"/>
  <c r="S361" i="18"/>
  <c r="N361" i="18"/>
  <c r="L361" i="18"/>
  <c r="B361" i="18"/>
  <c r="E361" i="18" s="1"/>
  <c r="A361" i="18"/>
  <c r="AV360" i="18"/>
  <c r="AT360" i="18"/>
  <c r="AP360" i="18"/>
  <c r="AB360" i="18"/>
  <c r="S360" i="18"/>
  <c r="N360" i="18"/>
  <c r="L360" i="18"/>
  <c r="B360" i="18"/>
  <c r="E360" i="18" s="1"/>
  <c r="A360" i="18"/>
  <c r="AV359" i="18"/>
  <c r="AT359" i="18"/>
  <c r="AP359" i="18"/>
  <c r="AB359" i="18"/>
  <c r="S359" i="18"/>
  <c r="N359" i="18"/>
  <c r="L359" i="18"/>
  <c r="B359" i="18"/>
  <c r="E359" i="18" s="1"/>
  <c r="A359" i="18"/>
  <c r="AV358" i="18"/>
  <c r="AT358" i="18"/>
  <c r="AP358" i="18"/>
  <c r="AB358" i="18"/>
  <c r="S358" i="18"/>
  <c r="N358" i="18"/>
  <c r="L358" i="18"/>
  <c r="B358" i="18"/>
  <c r="A358" i="18"/>
  <c r="AV357" i="18"/>
  <c r="AT357" i="18"/>
  <c r="AP357" i="18"/>
  <c r="AB357" i="18"/>
  <c r="S357" i="18"/>
  <c r="N357" i="18"/>
  <c r="L357" i="18"/>
  <c r="B357" i="18"/>
  <c r="A357" i="18"/>
  <c r="AV356" i="18"/>
  <c r="AT356" i="18"/>
  <c r="AP356" i="18"/>
  <c r="AB356" i="18"/>
  <c r="S356" i="18"/>
  <c r="N356" i="18"/>
  <c r="L356" i="18"/>
  <c r="B356" i="18"/>
  <c r="A356" i="18"/>
  <c r="AV355" i="18"/>
  <c r="AT355" i="18"/>
  <c r="AP355" i="18"/>
  <c r="B355" i="18" s="1"/>
  <c r="AB355" i="18"/>
  <c r="S355" i="18"/>
  <c r="N355" i="18"/>
  <c r="L355" i="18"/>
  <c r="A355" i="18"/>
  <c r="AV354" i="18"/>
  <c r="AT354" i="18"/>
  <c r="AP354" i="18"/>
  <c r="AB354" i="18"/>
  <c r="S354" i="18"/>
  <c r="N354" i="18"/>
  <c r="L354" i="18"/>
  <c r="B354" i="18"/>
  <c r="A354" i="18"/>
  <c r="AV353" i="18"/>
  <c r="AT353" i="18"/>
  <c r="AP353" i="18"/>
  <c r="AB353" i="18"/>
  <c r="S353" i="18"/>
  <c r="N353" i="18"/>
  <c r="L353" i="18"/>
  <c r="B353" i="18"/>
  <c r="A353" i="18"/>
  <c r="AV352" i="18"/>
  <c r="AT352" i="18"/>
  <c r="AP352" i="18"/>
  <c r="AB352" i="18"/>
  <c r="S352" i="18"/>
  <c r="N352" i="18"/>
  <c r="L352" i="18"/>
  <c r="B352" i="18"/>
  <c r="A352" i="18"/>
  <c r="AV351" i="18"/>
  <c r="AT351" i="18"/>
  <c r="AP351" i="18"/>
  <c r="AB351" i="18"/>
  <c r="S351" i="18"/>
  <c r="N351" i="18"/>
  <c r="L351" i="18"/>
  <c r="B351" i="18"/>
  <c r="A351" i="18"/>
  <c r="AV350" i="18"/>
  <c r="AT350" i="18"/>
  <c r="AP350" i="18"/>
  <c r="AB350" i="18"/>
  <c r="S350" i="18"/>
  <c r="N350" i="18"/>
  <c r="L350" i="18"/>
  <c r="B350" i="18"/>
  <c r="A350" i="18"/>
  <c r="AV349" i="18"/>
  <c r="AT349" i="18"/>
  <c r="AP349" i="18"/>
  <c r="AB349" i="18"/>
  <c r="S349" i="18"/>
  <c r="N349" i="18"/>
  <c r="L349" i="18"/>
  <c r="B349" i="18"/>
  <c r="A349" i="18"/>
  <c r="AV348" i="18"/>
  <c r="AT348" i="18"/>
  <c r="AP348" i="18"/>
  <c r="AB348" i="18"/>
  <c r="S348" i="18"/>
  <c r="N348" i="18"/>
  <c r="L348" i="18"/>
  <c r="B348" i="18"/>
  <c r="E348" i="18" s="1"/>
  <c r="A348" i="18"/>
  <c r="AV347" i="18"/>
  <c r="AT347" i="18"/>
  <c r="AP347" i="18"/>
  <c r="AB347" i="18"/>
  <c r="S347" i="18"/>
  <c r="N347" i="18"/>
  <c r="L347" i="18"/>
  <c r="B347" i="18"/>
  <c r="A347" i="18"/>
  <c r="AV346" i="18"/>
  <c r="AT346" i="18"/>
  <c r="AP346" i="18"/>
  <c r="AB346" i="18"/>
  <c r="S346" i="18"/>
  <c r="N346" i="18"/>
  <c r="L346" i="18"/>
  <c r="B346" i="18"/>
  <c r="A346" i="18"/>
  <c r="AV345" i="18"/>
  <c r="AT345" i="18"/>
  <c r="AP345" i="18"/>
  <c r="AB345" i="18"/>
  <c r="S345" i="18"/>
  <c r="N345" i="18"/>
  <c r="L345" i="18"/>
  <c r="B345" i="18"/>
  <c r="A345" i="18"/>
  <c r="AV344" i="18"/>
  <c r="AT344" i="18"/>
  <c r="AP344" i="18"/>
  <c r="AB344" i="18"/>
  <c r="S344" i="18"/>
  <c r="N344" i="18"/>
  <c r="L344" i="18"/>
  <c r="B344" i="18"/>
  <c r="A344" i="18"/>
  <c r="AV343" i="18"/>
  <c r="AT343" i="18"/>
  <c r="AP343" i="18"/>
  <c r="AB343" i="18"/>
  <c r="S343" i="18"/>
  <c r="N343" i="18"/>
  <c r="L343" i="18"/>
  <c r="B343" i="18"/>
  <c r="A343" i="18"/>
  <c r="AV342" i="18"/>
  <c r="AT342" i="18"/>
  <c r="AP342" i="18"/>
  <c r="AB342" i="18"/>
  <c r="S342" i="18"/>
  <c r="N342" i="18"/>
  <c r="L342" i="18"/>
  <c r="B342" i="18"/>
  <c r="A342" i="18"/>
  <c r="AV341" i="18"/>
  <c r="AT341" i="18"/>
  <c r="AP341" i="18"/>
  <c r="AB341" i="18"/>
  <c r="S341" i="18"/>
  <c r="N341" i="18"/>
  <c r="L341" i="18"/>
  <c r="B341" i="18"/>
  <c r="A341" i="18"/>
  <c r="AV340" i="18"/>
  <c r="AT340" i="18"/>
  <c r="AP340" i="18"/>
  <c r="AB340" i="18"/>
  <c r="S340" i="18"/>
  <c r="N340" i="18"/>
  <c r="L340" i="18"/>
  <c r="B340" i="18"/>
  <c r="A340" i="18"/>
  <c r="AV339" i="18"/>
  <c r="AT339" i="18"/>
  <c r="AP339" i="18"/>
  <c r="AB339" i="18"/>
  <c r="S339" i="18"/>
  <c r="N339" i="18"/>
  <c r="L339" i="18"/>
  <c r="B339" i="18"/>
  <c r="A339" i="18"/>
  <c r="AV338" i="18"/>
  <c r="AT338" i="18"/>
  <c r="AP338" i="18"/>
  <c r="AB338" i="18"/>
  <c r="S338" i="18"/>
  <c r="N338" i="18"/>
  <c r="L338" i="18"/>
  <c r="B338" i="18"/>
  <c r="A338" i="18"/>
  <c r="AV337" i="18"/>
  <c r="AT337" i="18"/>
  <c r="AP337" i="18"/>
  <c r="AB337" i="18"/>
  <c r="S337" i="18"/>
  <c r="N337" i="18"/>
  <c r="L337" i="18"/>
  <c r="B337" i="18"/>
  <c r="A337" i="18"/>
  <c r="AV336" i="18"/>
  <c r="AT336" i="18"/>
  <c r="AP336" i="18"/>
  <c r="AB336" i="18"/>
  <c r="S336" i="18"/>
  <c r="N336" i="18"/>
  <c r="L336" i="18"/>
  <c r="B336" i="18"/>
  <c r="A336" i="18"/>
  <c r="AV335" i="18"/>
  <c r="AT335" i="18"/>
  <c r="AP335" i="18"/>
  <c r="AB335" i="18"/>
  <c r="S335" i="18"/>
  <c r="N335" i="18"/>
  <c r="L335" i="18"/>
  <c r="B335" i="18"/>
  <c r="E335" i="18" s="1"/>
  <c r="A335" i="18"/>
  <c r="AV334" i="18"/>
  <c r="AT334" i="18"/>
  <c r="AP334" i="18"/>
  <c r="AB334" i="18"/>
  <c r="S334" i="18"/>
  <c r="N334" i="18"/>
  <c r="L334" i="18"/>
  <c r="B334" i="18"/>
  <c r="E334" i="18" s="1"/>
  <c r="A334" i="18"/>
  <c r="AV333" i="18"/>
  <c r="AT333" i="18"/>
  <c r="AP333" i="18"/>
  <c r="AB333" i="18"/>
  <c r="S333" i="18"/>
  <c r="N333" i="18"/>
  <c r="L333" i="18"/>
  <c r="B333" i="18"/>
  <c r="E333" i="18" s="1"/>
  <c r="A333" i="18"/>
  <c r="AV332" i="18"/>
  <c r="AT332" i="18"/>
  <c r="AP332" i="18"/>
  <c r="AB332" i="18"/>
  <c r="S332" i="18"/>
  <c r="N332" i="18"/>
  <c r="L332" i="18"/>
  <c r="B332" i="18"/>
  <c r="A332" i="18"/>
  <c r="AV331" i="18"/>
  <c r="AT331" i="18"/>
  <c r="AP331" i="18"/>
  <c r="AB331" i="18"/>
  <c r="S331" i="18"/>
  <c r="N331" i="18"/>
  <c r="L331" i="18"/>
  <c r="B331" i="18"/>
  <c r="A331" i="18"/>
  <c r="AV330" i="18"/>
  <c r="AT330" i="18"/>
  <c r="AP330" i="18"/>
  <c r="AB330" i="18"/>
  <c r="S330" i="18"/>
  <c r="N330" i="18"/>
  <c r="L330" i="18"/>
  <c r="B330" i="18"/>
  <c r="A330" i="18"/>
  <c r="AV329" i="18"/>
  <c r="AT329" i="18"/>
  <c r="AP329" i="18"/>
  <c r="AB329" i="18"/>
  <c r="S329" i="18"/>
  <c r="N329" i="18"/>
  <c r="L329" i="18"/>
  <c r="B329" i="18"/>
  <c r="A329" i="18"/>
  <c r="AV328" i="18"/>
  <c r="AT328" i="18"/>
  <c r="AP328" i="18"/>
  <c r="AB328" i="18"/>
  <c r="S328" i="18"/>
  <c r="N328" i="18"/>
  <c r="L328" i="18"/>
  <c r="E328" i="18"/>
  <c r="B328" i="18"/>
  <c r="A328" i="18"/>
  <c r="AV327" i="18"/>
  <c r="AT327" i="18"/>
  <c r="AP327" i="18"/>
  <c r="AB327" i="18"/>
  <c r="S327" i="18"/>
  <c r="N327" i="18"/>
  <c r="L327" i="18"/>
  <c r="B327" i="18"/>
  <c r="E327" i="18" s="1"/>
  <c r="A327" i="18"/>
  <c r="AV326" i="18"/>
  <c r="AT326" i="18"/>
  <c r="AP326" i="18"/>
  <c r="AB326" i="18"/>
  <c r="S326" i="18"/>
  <c r="N326" i="18"/>
  <c r="L326" i="18"/>
  <c r="B326" i="18"/>
  <c r="E326" i="18" s="1"/>
  <c r="A326" i="18"/>
  <c r="AV325" i="18"/>
  <c r="AT325" i="18"/>
  <c r="AP325" i="18"/>
  <c r="AB325" i="18"/>
  <c r="S325" i="18"/>
  <c r="N325" i="18"/>
  <c r="L325" i="18"/>
  <c r="B325" i="18"/>
  <c r="E325" i="18" s="1"/>
  <c r="A325" i="18"/>
  <c r="AV324" i="18"/>
  <c r="AT324" i="18"/>
  <c r="AP324" i="18"/>
  <c r="AB324" i="18"/>
  <c r="S324" i="18"/>
  <c r="N324" i="18"/>
  <c r="L324" i="18"/>
  <c r="E324" i="18"/>
  <c r="B324" i="18"/>
  <c r="A324" i="18"/>
  <c r="AV323" i="18"/>
  <c r="AT323" i="18"/>
  <c r="AP323" i="18"/>
  <c r="AB323" i="18"/>
  <c r="S323" i="18"/>
  <c r="N323" i="18"/>
  <c r="L323" i="18"/>
  <c r="B323" i="18"/>
  <c r="E323" i="18" s="1"/>
  <c r="A323" i="18"/>
  <c r="AV322" i="18"/>
  <c r="AT322" i="18"/>
  <c r="AP322" i="18"/>
  <c r="AB322" i="18"/>
  <c r="S322" i="18"/>
  <c r="N322" i="18"/>
  <c r="L322" i="18"/>
  <c r="B322" i="18"/>
  <c r="E322" i="18" s="1"/>
  <c r="A322" i="18"/>
  <c r="AV321" i="18"/>
  <c r="AT321" i="18"/>
  <c r="AP321" i="18"/>
  <c r="AB321" i="18"/>
  <c r="S321" i="18"/>
  <c r="N321" i="18"/>
  <c r="L321" i="18"/>
  <c r="B321" i="18"/>
  <c r="E321" i="18" s="1"/>
  <c r="A321" i="18"/>
  <c r="AV320" i="18"/>
  <c r="AT320" i="18"/>
  <c r="AP320" i="18"/>
  <c r="AB320" i="18"/>
  <c r="S320" i="18"/>
  <c r="N320" i="18"/>
  <c r="L320" i="18"/>
  <c r="E320" i="18"/>
  <c r="B320" i="18"/>
  <c r="A320" i="18"/>
  <c r="AV319" i="18"/>
  <c r="AT319" i="18"/>
  <c r="AP319" i="18"/>
  <c r="AB319" i="18"/>
  <c r="S319" i="18"/>
  <c r="N319" i="18"/>
  <c r="L319" i="18"/>
  <c r="B319" i="18"/>
  <c r="E319" i="18" s="1"/>
  <c r="A319" i="18"/>
  <c r="AV318" i="18"/>
  <c r="AT318" i="18"/>
  <c r="AP318" i="18"/>
  <c r="AB318" i="18"/>
  <c r="S318" i="18"/>
  <c r="N318" i="18"/>
  <c r="L318" i="18"/>
  <c r="B318" i="18"/>
  <c r="E318" i="18" s="1"/>
  <c r="A318" i="18"/>
  <c r="AV317" i="18"/>
  <c r="AT317" i="18"/>
  <c r="AP317" i="18"/>
  <c r="AB317" i="18"/>
  <c r="S317" i="18"/>
  <c r="N317" i="18"/>
  <c r="L317" i="18"/>
  <c r="B317" i="18"/>
  <c r="E317" i="18" s="1"/>
  <c r="A317" i="18"/>
  <c r="AV316" i="18"/>
  <c r="AT316" i="18"/>
  <c r="AP316" i="18"/>
  <c r="AB316" i="18"/>
  <c r="S316" i="18"/>
  <c r="N316" i="18"/>
  <c r="L316" i="18"/>
  <c r="B316" i="18"/>
  <c r="E316" i="18" s="1"/>
  <c r="A316" i="18"/>
  <c r="AV315" i="18"/>
  <c r="AT315" i="18"/>
  <c r="AP315" i="18"/>
  <c r="AB315" i="18"/>
  <c r="S315" i="18"/>
  <c r="N315" i="18"/>
  <c r="L315" i="18"/>
  <c r="B315" i="18"/>
  <c r="E315" i="18" s="1"/>
  <c r="A315" i="18"/>
  <c r="AV314" i="18"/>
  <c r="AT314" i="18"/>
  <c r="AP314" i="18"/>
  <c r="AB314" i="18"/>
  <c r="S314" i="18"/>
  <c r="N314" i="18"/>
  <c r="L314" i="18"/>
  <c r="B314" i="18"/>
  <c r="E314" i="18" s="1"/>
  <c r="A314" i="18"/>
  <c r="AV313" i="18"/>
  <c r="AT313" i="18"/>
  <c r="AP313" i="18"/>
  <c r="AB313" i="18"/>
  <c r="S313" i="18"/>
  <c r="N313" i="18"/>
  <c r="L313" i="18"/>
  <c r="B313" i="18"/>
  <c r="A313" i="18"/>
  <c r="AV312" i="18"/>
  <c r="AT312" i="18"/>
  <c r="AP312" i="18"/>
  <c r="AB312" i="18"/>
  <c r="S312" i="18"/>
  <c r="N312" i="18"/>
  <c r="L312" i="18"/>
  <c r="E312" i="18"/>
  <c r="B312" i="18"/>
  <c r="A312" i="18"/>
  <c r="AT311" i="18"/>
  <c r="AV311" i="18" s="1"/>
  <c r="AP311" i="18"/>
  <c r="AB311" i="18"/>
  <c r="S311" i="18"/>
  <c r="N311" i="18"/>
  <c r="L311" i="18"/>
  <c r="B311" i="18"/>
  <c r="E311" i="18" s="1"/>
  <c r="A311" i="18"/>
  <c r="AV310" i="18"/>
  <c r="AT310" i="18"/>
  <c r="AP310" i="18"/>
  <c r="AB310" i="18"/>
  <c r="S310" i="18"/>
  <c r="N310" i="18"/>
  <c r="L310" i="18"/>
  <c r="B310" i="18"/>
  <c r="E310" i="18" s="1"/>
  <c r="A310" i="18"/>
  <c r="AT309" i="18"/>
  <c r="AV309" i="18" s="1"/>
  <c r="AP309" i="18"/>
  <c r="AB309" i="18"/>
  <c r="S309" i="18"/>
  <c r="N309" i="18"/>
  <c r="L309" i="18"/>
  <c r="B309" i="18"/>
  <c r="E309" i="18" s="1"/>
  <c r="A309" i="18"/>
  <c r="AV308" i="18"/>
  <c r="AT308" i="18"/>
  <c r="AP308" i="18"/>
  <c r="AB308" i="18"/>
  <c r="S308" i="18"/>
  <c r="N308" i="18"/>
  <c r="L308" i="18"/>
  <c r="B308" i="18"/>
  <c r="E308" i="18" s="1"/>
  <c r="A308" i="18"/>
  <c r="AT307" i="18"/>
  <c r="AV307" i="18" s="1"/>
  <c r="AP307" i="18"/>
  <c r="AB307" i="18"/>
  <c r="S307" i="18"/>
  <c r="N307" i="18"/>
  <c r="L307" i="18"/>
  <c r="B307" i="18"/>
  <c r="E307" i="18" s="1"/>
  <c r="A307" i="18"/>
  <c r="AV306" i="18"/>
  <c r="AT306" i="18"/>
  <c r="AP306" i="18"/>
  <c r="AB306" i="18"/>
  <c r="S306" i="18"/>
  <c r="N306" i="18"/>
  <c r="L306" i="18"/>
  <c r="B306" i="18"/>
  <c r="E306" i="18" s="1"/>
  <c r="A306" i="18"/>
  <c r="AV305" i="18"/>
  <c r="AT305" i="18"/>
  <c r="AP305" i="18"/>
  <c r="AB305" i="18"/>
  <c r="S305" i="18"/>
  <c r="N305" i="18"/>
  <c r="L305" i="18"/>
  <c r="B305" i="18"/>
  <c r="E305" i="18" s="1"/>
  <c r="A305" i="18"/>
  <c r="AV304" i="18"/>
  <c r="AT304" i="18"/>
  <c r="AP304" i="18"/>
  <c r="AB304" i="18"/>
  <c r="S304" i="18"/>
  <c r="N304" i="18"/>
  <c r="L304" i="18"/>
  <c r="B304" i="18"/>
  <c r="E304" i="18" s="1"/>
  <c r="A304" i="18"/>
  <c r="AV303" i="18"/>
  <c r="AT303" i="18"/>
  <c r="AP303" i="18"/>
  <c r="AB303" i="18"/>
  <c r="S303" i="18"/>
  <c r="N303" i="18"/>
  <c r="L303" i="18"/>
  <c r="B303" i="18"/>
  <c r="E303" i="18" s="1"/>
  <c r="A303" i="18"/>
  <c r="AV302" i="18"/>
  <c r="AT302" i="18"/>
  <c r="AP302" i="18"/>
  <c r="AB302" i="18"/>
  <c r="S302" i="18"/>
  <c r="N302" i="18"/>
  <c r="L302" i="18"/>
  <c r="E302" i="18"/>
  <c r="B302" i="18"/>
  <c r="A302" i="18"/>
  <c r="AV301" i="18"/>
  <c r="AT301" i="18"/>
  <c r="AP301" i="18"/>
  <c r="AB301" i="18"/>
  <c r="S301" i="18"/>
  <c r="N301" i="18"/>
  <c r="L301" i="18"/>
  <c r="B301" i="18"/>
  <c r="E301" i="18" s="1"/>
  <c r="A301" i="18"/>
  <c r="AV300" i="18"/>
  <c r="AT300" i="18"/>
  <c r="AP300" i="18"/>
  <c r="AB300" i="18"/>
  <c r="S300" i="18"/>
  <c r="N300" i="18"/>
  <c r="L300" i="18"/>
  <c r="B300" i="18"/>
  <c r="E300" i="18" s="1"/>
  <c r="A300" i="18"/>
  <c r="AT299" i="18"/>
  <c r="AV299" i="18" s="1"/>
  <c r="AP299" i="18"/>
  <c r="AB299" i="18"/>
  <c r="S299" i="18"/>
  <c r="N299" i="18"/>
  <c r="L299" i="18"/>
  <c r="B299" i="18"/>
  <c r="E299" i="18" s="1"/>
  <c r="A299" i="18"/>
  <c r="AV298" i="18"/>
  <c r="AT298" i="18"/>
  <c r="AP298" i="18"/>
  <c r="AB298" i="18"/>
  <c r="S298" i="18"/>
  <c r="N298" i="18"/>
  <c r="L298" i="18"/>
  <c r="B298" i="18"/>
  <c r="E298" i="18" s="1"/>
  <c r="A298" i="18"/>
  <c r="AV297" i="18"/>
  <c r="AT297" i="18"/>
  <c r="AP297" i="18"/>
  <c r="AB297" i="18"/>
  <c r="S297" i="18"/>
  <c r="N297" i="18"/>
  <c r="L297" i="18"/>
  <c r="B297" i="18"/>
  <c r="A297" i="18"/>
  <c r="AV296" i="18"/>
  <c r="AT296" i="18"/>
  <c r="AP296" i="18"/>
  <c r="AB296" i="18"/>
  <c r="S296" i="18"/>
  <c r="N296" i="18"/>
  <c r="L296" i="18"/>
  <c r="B296" i="18"/>
  <c r="A296" i="18"/>
  <c r="AV295" i="18"/>
  <c r="AT295" i="18"/>
  <c r="AP295" i="18"/>
  <c r="AB295" i="18"/>
  <c r="S295" i="18"/>
  <c r="N295" i="18"/>
  <c r="L295" i="18"/>
  <c r="B295" i="18"/>
  <c r="A295" i="18"/>
  <c r="AV294" i="18"/>
  <c r="AT294" i="18"/>
  <c r="AP294" i="18"/>
  <c r="AB294" i="18"/>
  <c r="S294" i="18"/>
  <c r="N294" i="18"/>
  <c r="L294" i="18"/>
  <c r="B294" i="18"/>
  <c r="A294" i="18"/>
  <c r="AV293" i="18"/>
  <c r="AT293" i="18"/>
  <c r="AP293" i="18"/>
  <c r="AB293" i="18"/>
  <c r="S293" i="18"/>
  <c r="N293" i="18"/>
  <c r="L293" i="18"/>
  <c r="B293" i="18"/>
  <c r="A293" i="18"/>
  <c r="AV292" i="18"/>
  <c r="AT292" i="18"/>
  <c r="AP292" i="18"/>
  <c r="AB292" i="18"/>
  <c r="S292" i="18"/>
  <c r="N292" i="18"/>
  <c r="L292" i="18"/>
  <c r="B292" i="18"/>
  <c r="A292" i="18"/>
  <c r="AV291" i="18"/>
  <c r="AT291" i="18"/>
  <c r="AP291" i="18"/>
  <c r="AB291" i="18"/>
  <c r="S291" i="18"/>
  <c r="N291" i="18"/>
  <c r="L291" i="18"/>
  <c r="B291" i="18"/>
  <c r="A291" i="18"/>
  <c r="AV290" i="18"/>
  <c r="AT290" i="18"/>
  <c r="AP290" i="18"/>
  <c r="AB290" i="18"/>
  <c r="S290" i="18"/>
  <c r="N290" i="18"/>
  <c r="L290" i="18"/>
  <c r="B290" i="18"/>
  <c r="A290" i="18"/>
  <c r="AV289" i="18"/>
  <c r="AT289" i="18"/>
  <c r="AP289" i="18"/>
  <c r="AB289" i="18"/>
  <c r="S289" i="18"/>
  <c r="N289" i="18"/>
  <c r="L289" i="18"/>
  <c r="B289" i="18"/>
  <c r="A289" i="18"/>
  <c r="AV288" i="18"/>
  <c r="AT288" i="18"/>
  <c r="AP288" i="18"/>
  <c r="AB288" i="18"/>
  <c r="S288" i="18"/>
  <c r="N288" i="18"/>
  <c r="L288" i="18"/>
  <c r="B288" i="18"/>
  <c r="A288" i="18"/>
  <c r="AV287" i="18"/>
  <c r="AT287" i="18"/>
  <c r="AP287" i="18"/>
  <c r="AB287" i="18"/>
  <c r="S287" i="18"/>
  <c r="N287" i="18"/>
  <c r="L287" i="18"/>
  <c r="B287" i="18"/>
  <c r="A287" i="18"/>
  <c r="AV286" i="18"/>
  <c r="AT286" i="18"/>
  <c r="AP286" i="18"/>
  <c r="AB286" i="18"/>
  <c r="S286" i="18"/>
  <c r="N286" i="18"/>
  <c r="L286" i="18"/>
  <c r="B286" i="18"/>
  <c r="A286" i="18"/>
  <c r="AT285" i="18"/>
  <c r="AV285" i="18" s="1"/>
  <c r="AP285" i="18"/>
  <c r="AB285" i="18"/>
  <c r="S285" i="18"/>
  <c r="N285" i="18"/>
  <c r="L285" i="18"/>
  <c r="B285" i="18"/>
  <c r="E285" i="18" s="1"/>
  <c r="A285" i="18"/>
  <c r="AV284" i="18"/>
  <c r="AT284" i="18"/>
  <c r="AP284" i="18"/>
  <c r="AB284" i="18"/>
  <c r="S284" i="18"/>
  <c r="N284" i="18"/>
  <c r="L284" i="18"/>
  <c r="E284" i="18"/>
  <c r="B284" i="18"/>
  <c r="A284" i="18"/>
  <c r="AV283" i="18"/>
  <c r="AT283" i="18"/>
  <c r="AP283" i="18"/>
  <c r="AB283" i="18"/>
  <c r="S283" i="18"/>
  <c r="N283" i="18"/>
  <c r="L283" i="18"/>
  <c r="B283" i="18"/>
  <c r="E283" i="18" s="1"/>
  <c r="A283" i="18"/>
  <c r="AV282" i="18"/>
  <c r="AT282" i="18"/>
  <c r="AP282" i="18"/>
  <c r="AB282" i="18"/>
  <c r="S282" i="18"/>
  <c r="N282" i="18"/>
  <c r="L282" i="18"/>
  <c r="B282" i="18"/>
  <c r="A282" i="18"/>
  <c r="AV281" i="18"/>
  <c r="AT281" i="18"/>
  <c r="AP281" i="18"/>
  <c r="AB281" i="18"/>
  <c r="S281" i="18"/>
  <c r="N281" i="18"/>
  <c r="L281" i="18"/>
  <c r="B281" i="18"/>
  <c r="A281" i="18"/>
  <c r="AV280" i="18"/>
  <c r="AT280" i="18"/>
  <c r="AP280" i="18"/>
  <c r="AB280" i="18"/>
  <c r="S280" i="18"/>
  <c r="N280" i="18"/>
  <c r="L280" i="18"/>
  <c r="B280" i="18"/>
  <c r="A280" i="18"/>
  <c r="AV279" i="18"/>
  <c r="AT279" i="18"/>
  <c r="AP279" i="18"/>
  <c r="AB279" i="18"/>
  <c r="S279" i="18"/>
  <c r="N279" i="18"/>
  <c r="L279" i="18"/>
  <c r="B279" i="18"/>
  <c r="A279" i="18"/>
  <c r="AV278" i="18"/>
  <c r="AT278" i="18"/>
  <c r="AP278" i="18"/>
  <c r="AB278" i="18"/>
  <c r="S278" i="18"/>
  <c r="N278" i="18"/>
  <c r="L278" i="18"/>
  <c r="B278" i="18"/>
  <c r="A278" i="18"/>
  <c r="AV277" i="18"/>
  <c r="AT277" i="18"/>
  <c r="AP277" i="18"/>
  <c r="AB277" i="18"/>
  <c r="S277" i="18"/>
  <c r="N277" i="18"/>
  <c r="L277" i="18"/>
  <c r="B277" i="18"/>
  <c r="A277" i="18"/>
  <c r="AV276" i="18"/>
  <c r="AT276" i="18"/>
  <c r="AP276" i="18"/>
  <c r="AB276" i="18"/>
  <c r="S276" i="18"/>
  <c r="N276" i="18"/>
  <c r="L276" i="18"/>
  <c r="B276" i="18"/>
  <c r="A276" i="18"/>
  <c r="AV275" i="18"/>
  <c r="AT275" i="18"/>
  <c r="AP275" i="18"/>
  <c r="AB275" i="18"/>
  <c r="S275" i="18"/>
  <c r="N275" i="18"/>
  <c r="L275" i="18"/>
  <c r="B275" i="18"/>
  <c r="A275" i="18"/>
  <c r="AV274" i="18"/>
  <c r="AT274" i="18"/>
  <c r="AP274" i="18"/>
  <c r="AB274" i="18"/>
  <c r="S274" i="18"/>
  <c r="N274" i="18"/>
  <c r="L274" i="18"/>
  <c r="B274" i="18"/>
  <c r="A274" i="18"/>
  <c r="AV273" i="18"/>
  <c r="AT273" i="18"/>
  <c r="AP273" i="18"/>
  <c r="AB273" i="18"/>
  <c r="S273" i="18"/>
  <c r="N273" i="18"/>
  <c r="L273" i="18"/>
  <c r="B273" i="18"/>
  <c r="A273" i="18"/>
  <c r="AV272" i="18"/>
  <c r="AT272" i="18"/>
  <c r="AP272" i="18"/>
  <c r="AB272" i="18"/>
  <c r="S272" i="18"/>
  <c r="N272" i="18"/>
  <c r="L272" i="18"/>
  <c r="E272" i="18"/>
  <c r="B272" i="18"/>
  <c r="A272" i="18"/>
  <c r="AV271" i="18"/>
  <c r="AT271" i="18"/>
  <c r="AP271" i="18"/>
  <c r="AB271" i="18"/>
  <c r="S271" i="18"/>
  <c r="N271" i="18"/>
  <c r="L271" i="18"/>
  <c r="B271" i="18"/>
  <c r="E271" i="18" s="1"/>
  <c r="A271" i="18"/>
  <c r="AV270" i="18"/>
  <c r="AT270" i="18"/>
  <c r="AP270" i="18"/>
  <c r="AB270" i="18"/>
  <c r="S270" i="18"/>
  <c r="N270" i="18"/>
  <c r="L270" i="18"/>
  <c r="B270" i="18"/>
  <c r="A270" i="18"/>
  <c r="AV269" i="18"/>
  <c r="AT269" i="18"/>
  <c r="AP269" i="18"/>
  <c r="AB269" i="18"/>
  <c r="S269" i="18"/>
  <c r="N269" i="18"/>
  <c r="L269" i="18"/>
  <c r="B269" i="18"/>
  <c r="A269" i="18"/>
  <c r="AV268" i="18"/>
  <c r="AT268" i="18"/>
  <c r="AP268" i="18"/>
  <c r="AB268" i="18"/>
  <c r="S268" i="18"/>
  <c r="N268" i="18"/>
  <c r="L268" i="18"/>
  <c r="B268" i="18"/>
  <c r="A268" i="18"/>
  <c r="AV267" i="18"/>
  <c r="AT267" i="18"/>
  <c r="AP267" i="18"/>
  <c r="AB267" i="18"/>
  <c r="S267" i="18"/>
  <c r="N267" i="18"/>
  <c r="L267" i="18"/>
  <c r="B267" i="18"/>
  <c r="A267" i="18"/>
  <c r="AV266" i="18"/>
  <c r="AT266" i="18"/>
  <c r="AP266" i="18"/>
  <c r="AB266" i="18"/>
  <c r="S266" i="18"/>
  <c r="N266" i="18"/>
  <c r="L266" i="18"/>
  <c r="B266" i="18"/>
  <c r="A266" i="18"/>
  <c r="AV265" i="18"/>
  <c r="AT265" i="18"/>
  <c r="AP265" i="18"/>
  <c r="AB265" i="18"/>
  <c r="S265" i="18"/>
  <c r="N265" i="18"/>
  <c r="L265" i="18"/>
  <c r="B265" i="18"/>
  <c r="A265" i="18"/>
  <c r="AV264" i="18"/>
  <c r="AT264" i="18"/>
  <c r="AP264" i="18"/>
  <c r="AB264" i="18"/>
  <c r="S264" i="18"/>
  <c r="N264" i="18"/>
  <c r="L264" i="18"/>
  <c r="B264" i="18"/>
  <c r="A264" i="18"/>
  <c r="AV263" i="18"/>
  <c r="AT263" i="18"/>
  <c r="AP263" i="18"/>
  <c r="AB263" i="18"/>
  <c r="S263" i="18"/>
  <c r="N263" i="18"/>
  <c r="L263" i="18"/>
  <c r="B263" i="18"/>
  <c r="E263" i="18" s="1"/>
  <c r="A263" i="18"/>
  <c r="AV262" i="18"/>
  <c r="AT262" i="18"/>
  <c r="AP262" i="18"/>
  <c r="AB262" i="18"/>
  <c r="S262" i="18"/>
  <c r="N262" i="18"/>
  <c r="L262" i="18"/>
  <c r="B262" i="18"/>
  <c r="A262" i="18"/>
  <c r="AV261" i="18"/>
  <c r="AT261" i="18"/>
  <c r="AP261" i="18"/>
  <c r="AB261" i="18"/>
  <c r="S261" i="18"/>
  <c r="N261" i="18"/>
  <c r="L261" i="18"/>
  <c r="B261" i="18"/>
  <c r="A261" i="18"/>
  <c r="AV260" i="18"/>
  <c r="AT260" i="18"/>
  <c r="AP260" i="18"/>
  <c r="AB260" i="18"/>
  <c r="S260" i="18"/>
  <c r="N260" i="18"/>
  <c r="L260" i="18"/>
  <c r="B260" i="18"/>
  <c r="A260" i="18"/>
  <c r="AV259" i="18"/>
  <c r="AT259" i="18"/>
  <c r="AP259" i="18"/>
  <c r="AB259" i="18"/>
  <c r="S259" i="18"/>
  <c r="N259" i="18"/>
  <c r="L259" i="18"/>
  <c r="B259" i="18"/>
  <c r="A259" i="18"/>
  <c r="AV258" i="18"/>
  <c r="AT258" i="18"/>
  <c r="AP258" i="18"/>
  <c r="AB258" i="18"/>
  <c r="S258" i="18"/>
  <c r="N258" i="18"/>
  <c r="L258" i="18"/>
  <c r="B258" i="18"/>
  <c r="A258" i="18"/>
  <c r="AV257" i="18"/>
  <c r="AT257" i="18"/>
  <c r="AP257" i="18"/>
  <c r="AB257" i="18"/>
  <c r="S257" i="18"/>
  <c r="N257" i="18"/>
  <c r="L257" i="18"/>
  <c r="B257" i="18"/>
  <c r="A257" i="18"/>
  <c r="AV256" i="18"/>
  <c r="AT256" i="18"/>
  <c r="AP256" i="18"/>
  <c r="AB256" i="18"/>
  <c r="S256" i="18"/>
  <c r="N256" i="18"/>
  <c r="L256" i="18"/>
  <c r="B256" i="18"/>
  <c r="A256" i="18"/>
  <c r="AV255" i="18"/>
  <c r="AT255" i="18"/>
  <c r="AP255" i="18"/>
  <c r="AB255" i="18"/>
  <c r="S255" i="18"/>
  <c r="N255" i="18"/>
  <c r="L255" i="18"/>
  <c r="B255" i="18"/>
  <c r="E255" i="18" s="1"/>
  <c r="A255" i="18"/>
  <c r="AV254" i="18"/>
  <c r="AT254" i="18"/>
  <c r="AP254" i="18"/>
  <c r="AB254" i="18"/>
  <c r="S254" i="18"/>
  <c r="N254" i="18"/>
  <c r="L254" i="18"/>
  <c r="B254" i="18"/>
  <c r="E254" i="18" s="1"/>
  <c r="A254" i="18"/>
  <c r="AV253" i="18"/>
  <c r="AT253" i="18"/>
  <c r="AP253" i="18"/>
  <c r="AB253" i="18"/>
  <c r="S253" i="18"/>
  <c r="N253" i="18"/>
  <c r="L253" i="18"/>
  <c r="B253" i="18"/>
  <c r="E253" i="18" s="1"/>
  <c r="A253" i="18"/>
  <c r="AV252" i="18"/>
  <c r="AT252" i="18"/>
  <c r="AP252" i="18"/>
  <c r="AB252" i="18"/>
  <c r="S252" i="18"/>
  <c r="N252" i="18"/>
  <c r="L252" i="18"/>
  <c r="B252" i="18"/>
  <c r="E252" i="18" s="1"/>
  <c r="A252" i="18"/>
  <c r="AV251" i="18"/>
  <c r="AT251" i="18"/>
  <c r="AP251" i="18"/>
  <c r="AB251" i="18"/>
  <c r="S251" i="18"/>
  <c r="N251" i="18"/>
  <c r="L251" i="18"/>
  <c r="B251" i="18"/>
  <c r="E251" i="18" s="1"/>
  <c r="A251" i="18"/>
  <c r="AV250" i="18"/>
  <c r="AT250" i="18"/>
  <c r="AP250" i="18"/>
  <c r="AB250" i="18"/>
  <c r="S250" i="18"/>
  <c r="N250" i="18"/>
  <c r="L250" i="18"/>
  <c r="B250" i="18"/>
  <c r="A250" i="18"/>
  <c r="AV249" i="18"/>
  <c r="AT249" i="18"/>
  <c r="AP249" i="18"/>
  <c r="AB249" i="18"/>
  <c r="S249" i="18"/>
  <c r="N249" i="18"/>
  <c r="L249" i="18"/>
  <c r="B249" i="18"/>
  <c r="E249" i="18" s="1"/>
  <c r="A249" i="18"/>
  <c r="AV248" i="18"/>
  <c r="AT248" i="18"/>
  <c r="AP248" i="18"/>
  <c r="AB248" i="18"/>
  <c r="S248" i="18"/>
  <c r="N248" i="18"/>
  <c r="L248" i="18"/>
  <c r="B248" i="18"/>
  <c r="E248" i="18" s="1"/>
  <c r="A248" i="18"/>
  <c r="AV247" i="18"/>
  <c r="AT247" i="18"/>
  <c r="AP247" i="18"/>
  <c r="AB247" i="18"/>
  <c r="S247" i="18"/>
  <c r="N247" i="18"/>
  <c r="L247" i="18"/>
  <c r="B247" i="18"/>
  <c r="E247" i="18" s="1"/>
  <c r="A247" i="18"/>
  <c r="AV246" i="18"/>
  <c r="AT246" i="18"/>
  <c r="AP246" i="18"/>
  <c r="AB246" i="18"/>
  <c r="S246" i="18"/>
  <c r="N246" i="18"/>
  <c r="L246" i="18"/>
  <c r="B246" i="18"/>
  <c r="A246" i="18"/>
  <c r="AV245" i="18"/>
  <c r="AT245" i="18"/>
  <c r="AP245" i="18"/>
  <c r="AB245" i="18"/>
  <c r="S245" i="18"/>
  <c r="N245" i="18"/>
  <c r="L245" i="18"/>
  <c r="B245" i="18"/>
  <c r="A245" i="18"/>
  <c r="AV244" i="18"/>
  <c r="AT244" i="18"/>
  <c r="AP244" i="18"/>
  <c r="AB244" i="18"/>
  <c r="S244" i="18"/>
  <c r="N244" i="18"/>
  <c r="L244" i="18"/>
  <c r="B244" i="18"/>
  <c r="A244" i="18"/>
  <c r="AV243" i="18"/>
  <c r="AT243" i="18"/>
  <c r="AP243" i="18"/>
  <c r="AB243" i="18"/>
  <c r="S243" i="18"/>
  <c r="N243" i="18"/>
  <c r="L243" i="18"/>
  <c r="B243" i="18"/>
  <c r="A243" i="18"/>
  <c r="AV242" i="18"/>
  <c r="AT242" i="18"/>
  <c r="AP242" i="18"/>
  <c r="AB242" i="18"/>
  <c r="S242" i="18"/>
  <c r="N242" i="18"/>
  <c r="L242" i="18"/>
  <c r="B242" i="18"/>
  <c r="A242" i="18"/>
  <c r="AV241" i="18"/>
  <c r="AT241" i="18"/>
  <c r="AP241" i="18"/>
  <c r="AB241" i="18"/>
  <c r="S241" i="18"/>
  <c r="N241" i="18"/>
  <c r="L241" i="18"/>
  <c r="B241" i="18"/>
  <c r="A241" i="18"/>
  <c r="AV240" i="18"/>
  <c r="AT240" i="18"/>
  <c r="AP240" i="18"/>
  <c r="AB240" i="18"/>
  <c r="S240" i="18"/>
  <c r="N240" i="18"/>
  <c r="L240" i="18"/>
  <c r="B240" i="18"/>
  <c r="A240" i="18"/>
  <c r="AV239" i="18"/>
  <c r="AT239" i="18"/>
  <c r="AP239" i="18"/>
  <c r="AB239" i="18"/>
  <c r="S239" i="18"/>
  <c r="N239" i="18"/>
  <c r="L239" i="18"/>
  <c r="B239" i="18"/>
  <c r="A239" i="18"/>
  <c r="AV238" i="18"/>
  <c r="AT238" i="18"/>
  <c r="AP238" i="18"/>
  <c r="AB238" i="18"/>
  <c r="S238" i="18"/>
  <c r="N238" i="18"/>
  <c r="L238" i="18"/>
  <c r="B238" i="18"/>
  <c r="A238" i="18"/>
  <c r="AV237" i="18"/>
  <c r="AT237" i="18"/>
  <c r="AP237" i="18"/>
  <c r="AB237" i="18"/>
  <c r="S237" i="18"/>
  <c r="N237" i="18"/>
  <c r="L237" i="18"/>
  <c r="B237" i="18"/>
  <c r="A237" i="18"/>
  <c r="AV236" i="18"/>
  <c r="AT236" i="18"/>
  <c r="AP236" i="18"/>
  <c r="AB236" i="18"/>
  <c r="S236" i="18"/>
  <c r="N236" i="18"/>
  <c r="L236" i="18"/>
  <c r="B236" i="18"/>
  <c r="E236" i="18" s="1"/>
  <c r="A236" i="18"/>
  <c r="AT235" i="18"/>
  <c r="AV235" i="18" s="1"/>
  <c r="AP235" i="18"/>
  <c r="AB235" i="18"/>
  <c r="S235" i="18"/>
  <c r="N235" i="18"/>
  <c r="L235" i="18"/>
  <c r="B235" i="18"/>
  <c r="E235" i="18" s="1"/>
  <c r="A235" i="18"/>
  <c r="AV234" i="18"/>
  <c r="AT234" i="18"/>
  <c r="AP234" i="18"/>
  <c r="AB234" i="18"/>
  <c r="S234" i="18"/>
  <c r="N234" i="18"/>
  <c r="L234" i="18"/>
  <c r="B234" i="18"/>
  <c r="A234" i="18"/>
  <c r="AV233" i="18"/>
  <c r="AT233" i="18"/>
  <c r="AP233" i="18"/>
  <c r="AB233" i="18"/>
  <c r="S233" i="18"/>
  <c r="N233" i="18"/>
  <c r="L233" i="18"/>
  <c r="B233" i="18"/>
  <c r="E233" i="18" s="1"/>
  <c r="A233" i="18"/>
  <c r="AV232" i="18"/>
  <c r="AT232" i="18"/>
  <c r="AP232" i="18"/>
  <c r="AB232" i="18"/>
  <c r="S232" i="18"/>
  <c r="N232" i="18"/>
  <c r="L232" i="18"/>
  <c r="B232" i="18"/>
  <c r="A232" i="18"/>
  <c r="AV231" i="18"/>
  <c r="AT231" i="18"/>
  <c r="AP231" i="18"/>
  <c r="AB231" i="18"/>
  <c r="S231" i="18"/>
  <c r="N231" i="18"/>
  <c r="L231" i="18"/>
  <c r="B231" i="18"/>
  <c r="A231" i="18"/>
  <c r="AV230" i="18"/>
  <c r="AT230" i="18"/>
  <c r="AP230" i="18"/>
  <c r="AB230" i="18"/>
  <c r="S230" i="18"/>
  <c r="N230" i="18"/>
  <c r="L230" i="18"/>
  <c r="B230" i="18"/>
  <c r="A230" i="18"/>
  <c r="AV229" i="18"/>
  <c r="AT229" i="18"/>
  <c r="AP229" i="18"/>
  <c r="AB229" i="18"/>
  <c r="S229" i="18"/>
  <c r="N229" i="18"/>
  <c r="L229" i="18"/>
  <c r="B229" i="18"/>
  <c r="A229" i="18"/>
  <c r="AV228" i="18"/>
  <c r="AT228" i="18"/>
  <c r="AP228" i="18"/>
  <c r="AB228" i="18"/>
  <c r="S228" i="18"/>
  <c r="N228" i="18"/>
  <c r="L228" i="18"/>
  <c r="B228" i="18"/>
  <c r="A228" i="18"/>
  <c r="AV227" i="18"/>
  <c r="AT227" i="18"/>
  <c r="AP227" i="18"/>
  <c r="AB227" i="18"/>
  <c r="S227" i="18"/>
  <c r="N227" i="18"/>
  <c r="L227" i="18"/>
  <c r="B227" i="18"/>
  <c r="A227" i="18"/>
  <c r="AV226" i="18"/>
  <c r="AT226" i="18"/>
  <c r="AP226" i="18"/>
  <c r="AB226" i="18"/>
  <c r="S226" i="18"/>
  <c r="N226" i="18"/>
  <c r="L226" i="18"/>
  <c r="B226" i="18"/>
  <c r="A226" i="18"/>
  <c r="AV225" i="18"/>
  <c r="AT225" i="18"/>
  <c r="AP225" i="18"/>
  <c r="AB225" i="18"/>
  <c r="S225" i="18"/>
  <c r="N225" i="18"/>
  <c r="L225" i="18"/>
  <c r="B225" i="18"/>
  <c r="A225" i="18"/>
  <c r="AV224" i="18"/>
  <c r="AT224" i="18"/>
  <c r="AP224" i="18"/>
  <c r="AB224" i="18"/>
  <c r="S224" i="18"/>
  <c r="N224" i="18"/>
  <c r="L224" i="18"/>
  <c r="B224" i="18"/>
  <c r="A224" i="18"/>
  <c r="AV223" i="18"/>
  <c r="AT223" i="18"/>
  <c r="AP223" i="18"/>
  <c r="AB223" i="18"/>
  <c r="S223" i="18"/>
  <c r="N223" i="18"/>
  <c r="L223" i="18"/>
  <c r="B223" i="18"/>
  <c r="A223" i="18"/>
  <c r="AV222" i="18"/>
  <c r="AT222" i="18"/>
  <c r="AP222" i="18"/>
  <c r="AB222" i="18"/>
  <c r="S222" i="18"/>
  <c r="N222" i="18"/>
  <c r="L222" i="18"/>
  <c r="E222" i="18"/>
  <c r="B222" i="18"/>
  <c r="A222" i="18"/>
  <c r="AV221" i="18"/>
  <c r="AT221" i="18"/>
  <c r="AP221" i="18"/>
  <c r="AB221" i="18"/>
  <c r="S221" i="18"/>
  <c r="N221" i="18"/>
  <c r="L221" i="18"/>
  <c r="D221" i="18"/>
  <c r="B221" i="18"/>
  <c r="A221" i="18"/>
  <c r="AV220" i="18"/>
  <c r="AT220" i="18"/>
  <c r="AP220" i="18"/>
  <c r="AB220" i="18"/>
  <c r="S220" i="18"/>
  <c r="N220" i="18"/>
  <c r="L220" i="18"/>
  <c r="D220" i="18"/>
  <c r="B220" i="18"/>
  <c r="A220" i="18"/>
  <c r="AV219" i="18"/>
  <c r="AT219" i="18"/>
  <c r="AP219" i="18"/>
  <c r="AB219" i="18"/>
  <c r="S219" i="18"/>
  <c r="N219" i="18"/>
  <c r="L219" i="18"/>
  <c r="B219" i="18"/>
  <c r="A219" i="18"/>
  <c r="AV218" i="18"/>
  <c r="AT218" i="18"/>
  <c r="AP218" i="18"/>
  <c r="AB218" i="18"/>
  <c r="S218" i="18"/>
  <c r="N218" i="18"/>
  <c r="L218" i="18"/>
  <c r="B218" i="18"/>
  <c r="A218" i="18"/>
  <c r="AV217" i="18"/>
  <c r="AT217" i="18"/>
  <c r="AP217" i="18"/>
  <c r="AB217" i="18"/>
  <c r="S217" i="18"/>
  <c r="N217" i="18"/>
  <c r="L217" i="18"/>
  <c r="B217" i="18"/>
  <c r="E217" i="18" s="1"/>
  <c r="A217" i="18"/>
  <c r="AV216" i="18"/>
  <c r="AT216" i="18"/>
  <c r="AP216" i="18"/>
  <c r="AB216" i="18"/>
  <c r="S216" i="18"/>
  <c r="N216" i="18"/>
  <c r="L216" i="18"/>
  <c r="B216" i="18"/>
  <c r="E216" i="18" s="1"/>
  <c r="A216" i="18"/>
  <c r="AV215" i="18"/>
  <c r="AT215" i="18"/>
  <c r="AP215" i="18"/>
  <c r="AB215" i="18"/>
  <c r="S215" i="18"/>
  <c r="N215" i="18"/>
  <c r="L215" i="18"/>
  <c r="B215" i="18"/>
  <c r="E215" i="18" s="1"/>
  <c r="A215" i="18"/>
  <c r="AT214" i="18"/>
  <c r="AV214" i="18" s="1"/>
  <c r="AP214" i="18"/>
  <c r="AB214" i="18"/>
  <c r="S214" i="18"/>
  <c r="N214" i="18"/>
  <c r="L214" i="18"/>
  <c r="E214" i="18"/>
  <c r="B214" i="18"/>
  <c r="A214" i="18"/>
  <c r="AT213" i="18"/>
  <c r="AV213" i="18" s="1"/>
  <c r="AP213" i="18"/>
  <c r="AB213" i="18"/>
  <c r="S213" i="18"/>
  <c r="N213" i="18"/>
  <c r="L213" i="18"/>
  <c r="B213" i="18"/>
  <c r="E213" i="18" s="1"/>
  <c r="A213" i="18"/>
  <c r="AT212" i="18"/>
  <c r="AV212" i="18" s="1"/>
  <c r="AP212" i="18"/>
  <c r="B212" i="18" s="1"/>
  <c r="E212" i="18" s="1"/>
  <c r="AB212" i="18"/>
  <c r="S212" i="18"/>
  <c r="N212" i="18"/>
  <c r="L212" i="18"/>
  <c r="A212" i="18"/>
  <c r="AV211" i="18"/>
  <c r="AT211" i="18"/>
  <c r="AP211" i="18"/>
  <c r="AB211" i="18"/>
  <c r="S211" i="18"/>
  <c r="N211" i="18"/>
  <c r="L211" i="18"/>
  <c r="B211" i="18"/>
  <c r="A211" i="18"/>
  <c r="AV210" i="18"/>
  <c r="AT210" i="18"/>
  <c r="AP210" i="18"/>
  <c r="AB210" i="18"/>
  <c r="S210" i="18"/>
  <c r="N210" i="18"/>
  <c r="L210" i="18"/>
  <c r="B210" i="18"/>
  <c r="A210" i="18"/>
  <c r="AV209" i="18"/>
  <c r="AT209" i="18"/>
  <c r="AP209" i="18"/>
  <c r="AB209" i="18"/>
  <c r="S209" i="18"/>
  <c r="N209" i="18"/>
  <c r="L209" i="18"/>
  <c r="B209" i="18"/>
  <c r="A209" i="18"/>
  <c r="AV208" i="18"/>
  <c r="AT208" i="18"/>
  <c r="AP208" i="18"/>
  <c r="B208" i="18" s="1"/>
  <c r="E208" i="18" s="1"/>
  <c r="AB208" i="18"/>
  <c r="S208" i="18"/>
  <c r="N208" i="18"/>
  <c r="L208" i="18"/>
  <c r="A208" i="18"/>
  <c r="AV207" i="18"/>
  <c r="AT207" i="18"/>
  <c r="AP207" i="18"/>
  <c r="AB207" i="18"/>
  <c r="S207" i="18"/>
  <c r="N207" i="18"/>
  <c r="L207" i="18"/>
  <c r="B207" i="18"/>
  <c r="E207" i="18" s="1"/>
  <c r="A207" i="18"/>
  <c r="AV206" i="18"/>
  <c r="AT206" i="18"/>
  <c r="AP206" i="18"/>
  <c r="B206" i="18" s="1"/>
  <c r="E206" i="18" s="1"/>
  <c r="AB206" i="18"/>
  <c r="S206" i="18"/>
  <c r="N206" i="18"/>
  <c r="L206" i="18"/>
  <c r="A206" i="18"/>
  <c r="AV205" i="18"/>
  <c r="AT205" i="18"/>
  <c r="AP205" i="18"/>
  <c r="AB205" i="18"/>
  <c r="S205" i="18"/>
  <c r="N205" i="18"/>
  <c r="L205" i="18"/>
  <c r="B205" i="18"/>
  <c r="E205" i="18" s="1"/>
  <c r="A205" i="18"/>
  <c r="AV204" i="18"/>
  <c r="AT204" i="18"/>
  <c r="AP204" i="18"/>
  <c r="B204" i="18" s="1"/>
  <c r="E204" i="18" s="1"/>
  <c r="AB204" i="18"/>
  <c r="S204" i="18"/>
  <c r="N204" i="18"/>
  <c r="L204" i="18"/>
  <c r="A204" i="18"/>
  <c r="AV203" i="18"/>
  <c r="AT203" i="18"/>
  <c r="AP203" i="18"/>
  <c r="AB203" i="18"/>
  <c r="S203" i="18"/>
  <c r="N203" i="18"/>
  <c r="L203" i="18"/>
  <c r="B203" i="18"/>
  <c r="E203" i="18" s="1"/>
  <c r="A203" i="18"/>
  <c r="AV202" i="18"/>
  <c r="AT202" i="18"/>
  <c r="AP202" i="18"/>
  <c r="B202" i="18" s="1"/>
  <c r="E202" i="18" s="1"/>
  <c r="AB202" i="18"/>
  <c r="S202" i="18"/>
  <c r="N202" i="18"/>
  <c r="L202" i="18"/>
  <c r="A202" i="18"/>
  <c r="AV201" i="18"/>
  <c r="AT201" i="18"/>
  <c r="AP201" i="18"/>
  <c r="AB201" i="18"/>
  <c r="S201" i="18"/>
  <c r="N201" i="18"/>
  <c r="L201" i="18"/>
  <c r="B201" i="18"/>
  <c r="E201" i="18" s="1"/>
  <c r="A201" i="18"/>
  <c r="AV200" i="18"/>
  <c r="AT200" i="18"/>
  <c r="AP200" i="18"/>
  <c r="B200" i="18" s="1"/>
  <c r="E200" i="18" s="1"/>
  <c r="AB200" i="18"/>
  <c r="S200" i="18"/>
  <c r="N200" i="18"/>
  <c r="L200" i="18"/>
  <c r="A200" i="18"/>
  <c r="AT199" i="18"/>
  <c r="AV199" i="18" s="1"/>
  <c r="AP199" i="18"/>
  <c r="AB199" i="18"/>
  <c r="S199" i="18"/>
  <c r="N199" i="18"/>
  <c r="L199" i="18"/>
  <c r="B199" i="18"/>
  <c r="E199" i="18" s="1"/>
  <c r="A199" i="18"/>
  <c r="AV198" i="18"/>
  <c r="AT198" i="18"/>
  <c r="AP198" i="18"/>
  <c r="AB198" i="18"/>
  <c r="S198" i="18"/>
  <c r="N198" i="18"/>
  <c r="L198" i="18"/>
  <c r="B198" i="18"/>
  <c r="A198" i="18"/>
  <c r="AV197" i="18"/>
  <c r="AT197" i="18"/>
  <c r="AP197" i="18"/>
  <c r="AB197" i="18"/>
  <c r="S197" i="18"/>
  <c r="N197" i="18"/>
  <c r="L197" i="18"/>
  <c r="B197" i="18"/>
  <c r="E197" i="18" s="1"/>
  <c r="A197" i="18"/>
  <c r="AT196" i="18"/>
  <c r="AV196" i="18" s="1"/>
  <c r="AP196" i="18"/>
  <c r="AB196" i="18"/>
  <c r="S196" i="18"/>
  <c r="N196" i="18"/>
  <c r="L196" i="18"/>
  <c r="B196" i="18"/>
  <c r="E196" i="18" s="1"/>
  <c r="A196" i="18"/>
  <c r="AT195" i="18"/>
  <c r="AV195" i="18" s="1"/>
  <c r="AP195" i="18"/>
  <c r="AB195" i="18"/>
  <c r="S195" i="18"/>
  <c r="N195" i="18"/>
  <c r="L195" i="18"/>
  <c r="B195" i="18"/>
  <c r="E195" i="18" s="1"/>
  <c r="A195" i="18"/>
  <c r="AV194" i="18"/>
  <c r="AT194" i="18"/>
  <c r="AP194" i="18"/>
  <c r="B194" i="18" s="1"/>
  <c r="E194" i="18" s="1"/>
  <c r="AB194" i="18"/>
  <c r="S194" i="18"/>
  <c r="N194" i="18"/>
  <c r="L194" i="18"/>
  <c r="A194" i="18"/>
  <c r="AT193" i="18"/>
  <c r="AV193" i="18" s="1"/>
  <c r="AP193" i="18"/>
  <c r="AB193" i="18"/>
  <c r="S193" i="18"/>
  <c r="N193" i="18"/>
  <c r="L193" i="18"/>
  <c r="B193" i="18"/>
  <c r="E193" i="18" s="1"/>
  <c r="A193" i="18"/>
  <c r="AT192" i="18"/>
  <c r="AV192" i="18" s="1"/>
  <c r="AP192" i="18"/>
  <c r="B192" i="18" s="1"/>
  <c r="E192" i="18" s="1"/>
  <c r="AB192" i="18"/>
  <c r="S192" i="18"/>
  <c r="N192" i="18"/>
  <c r="L192" i="18"/>
  <c r="A192" i="18"/>
  <c r="AT191" i="18"/>
  <c r="AV191" i="18" s="1"/>
  <c r="AP191" i="18"/>
  <c r="AB191" i="18"/>
  <c r="S191" i="18"/>
  <c r="N191" i="18"/>
  <c r="L191" i="18"/>
  <c r="B191" i="18"/>
  <c r="E191" i="18" s="1"/>
  <c r="A191" i="18"/>
  <c r="AT190" i="18"/>
  <c r="AV190" i="18" s="1"/>
  <c r="AP190" i="18"/>
  <c r="AB190" i="18"/>
  <c r="S190" i="18"/>
  <c r="N190" i="18"/>
  <c r="L190" i="18"/>
  <c r="B190" i="18"/>
  <c r="E190" i="18" s="1"/>
  <c r="A190" i="18"/>
  <c r="AT189" i="18"/>
  <c r="AV189" i="18" s="1"/>
  <c r="AP189" i="18"/>
  <c r="AB189" i="18"/>
  <c r="S189" i="18"/>
  <c r="N189" i="18"/>
  <c r="L189" i="18"/>
  <c r="B189" i="18"/>
  <c r="E189" i="18" s="1"/>
  <c r="A189" i="18"/>
  <c r="AT188" i="18"/>
  <c r="AV188" i="18" s="1"/>
  <c r="AP188" i="18"/>
  <c r="AB188" i="18"/>
  <c r="S188" i="18"/>
  <c r="N188" i="18"/>
  <c r="L188" i="18"/>
  <c r="E188" i="18"/>
  <c r="B188" i="18"/>
  <c r="A188" i="18"/>
  <c r="AV187" i="18"/>
  <c r="AT187" i="18"/>
  <c r="AP187" i="18"/>
  <c r="AB187" i="18"/>
  <c r="S187" i="18"/>
  <c r="N187" i="18"/>
  <c r="L187" i="18"/>
  <c r="B187" i="18"/>
  <c r="E187" i="18" s="1"/>
  <c r="A187" i="18"/>
  <c r="AV186" i="18"/>
  <c r="AT186" i="18"/>
  <c r="AP186" i="18"/>
  <c r="AB186" i="18"/>
  <c r="S186" i="18"/>
  <c r="N186" i="18"/>
  <c r="L186" i="18"/>
  <c r="B186" i="18"/>
  <c r="A186" i="18"/>
  <c r="AV185" i="18"/>
  <c r="AT185" i="18"/>
  <c r="AP185" i="18"/>
  <c r="AB185" i="18"/>
  <c r="S185" i="18"/>
  <c r="N185" i="18"/>
  <c r="L185" i="18"/>
  <c r="B185" i="18"/>
  <c r="A185" i="18"/>
  <c r="AV184" i="18"/>
  <c r="AT184" i="18"/>
  <c r="AP184" i="18"/>
  <c r="AB184" i="18"/>
  <c r="S184" i="18"/>
  <c r="N184" i="18"/>
  <c r="L184" i="18"/>
  <c r="B184" i="18"/>
  <c r="A184" i="18"/>
  <c r="AV183" i="18"/>
  <c r="AT183" i="18"/>
  <c r="AP183" i="18"/>
  <c r="AB183" i="18"/>
  <c r="S183" i="18"/>
  <c r="N183" i="18"/>
  <c r="L183" i="18"/>
  <c r="B183" i="18"/>
  <c r="A183" i="18"/>
  <c r="AV182" i="18"/>
  <c r="AT182" i="18"/>
  <c r="AP182" i="18"/>
  <c r="B182" i="18" s="1"/>
  <c r="AB182" i="18"/>
  <c r="S182" i="18"/>
  <c r="N182" i="18"/>
  <c r="L182" i="18"/>
  <c r="A182" i="18"/>
  <c r="AV181" i="18"/>
  <c r="AT181" i="18"/>
  <c r="AP181" i="18"/>
  <c r="AB181" i="18"/>
  <c r="S181" i="18"/>
  <c r="N181" i="18"/>
  <c r="L181" i="18"/>
  <c r="B181" i="18"/>
  <c r="A181" i="18"/>
  <c r="AV180" i="18"/>
  <c r="AT180" i="18"/>
  <c r="AP180" i="18"/>
  <c r="B180" i="18" s="1"/>
  <c r="AB180" i="18"/>
  <c r="S180" i="18"/>
  <c r="N180" i="18"/>
  <c r="L180" i="18"/>
  <c r="A180" i="18"/>
  <c r="AV179" i="18"/>
  <c r="AT179" i="18"/>
  <c r="AP179" i="18"/>
  <c r="AB179" i="18"/>
  <c r="S179" i="18"/>
  <c r="N179" i="18"/>
  <c r="L179" i="18"/>
  <c r="B179" i="18"/>
  <c r="A179" i="18"/>
  <c r="AV178" i="18"/>
  <c r="AT178" i="18"/>
  <c r="AP178" i="18"/>
  <c r="B178" i="18" s="1"/>
  <c r="AB178" i="18"/>
  <c r="S178" i="18"/>
  <c r="N178" i="18"/>
  <c r="L178" i="18"/>
  <c r="A178" i="18"/>
  <c r="AV177" i="18"/>
  <c r="AT177" i="18"/>
  <c r="AP177" i="18"/>
  <c r="AB177" i="18"/>
  <c r="S177" i="18"/>
  <c r="N177" i="18"/>
  <c r="L177" i="18"/>
  <c r="B177" i="18"/>
  <c r="A177" i="18"/>
  <c r="AV176" i="18"/>
  <c r="AT176" i="18"/>
  <c r="AP176" i="18"/>
  <c r="B176" i="18" s="1"/>
  <c r="AB176" i="18"/>
  <c r="S176" i="18"/>
  <c r="N176" i="18"/>
  <c r="L176" i="18"/>
  <c r="A176" i="18"/>
  <c r="AV175" i="18"/>
  <c r="AT175" i="18"/>
  <c r="AP175" i="18"/>
  <c r="AB175" i="18"/>
  <c r="S175" i="18"/>
  <c r="N175" i="18"/>
  <c r="L175" i="18"/>
  <c r="B175" i="18"/>
  <c r="A175" i="18"/>
  <c r="AV174" i="18"/>
  <c r="AT174" i="18"/>
  <c r="AP174" i="18"/>
  <c r="B174" i="18" s="1"/>
  <c r="AB174" i="18"/>
  <c r="S174" i="18"/>
  <c r="N174" i="18"/>
  <c r="L174" i="18"/>
  <c r="A174" i="18"/>
  <c r="AV173" i="18"/>
  <c r="AT173" i="18"/>
  <c r="AP173" i="18"/>
  <c r="AB173" i="18"/>
  <c r="S173" i="18"/>
  <c r="N173" i="18"/>
  <c r="L173" i="18"/>
  <c r="B173" i="18"/>
  <c r="A173" i="18"/>
  <c r="AV172" i="18"/>
  <c r="AT172" i="18"/>
  <c r="AP172" i="18"/>
  <c r="B172" i="18" s="1"/>
  <c r="AB172" i="18"/>
  <c r="S172" i="18"/>
  <c r="N172" i="18"/>
  <c r="L172" i="18"/>
  <c r="A172" i="18"/>
  <c r="AV171" i="18"/>
  <c r="AT171" i="18"/>
  <c r="AP171" i="18"/>
  <c r="AB171" i="18"/>
  <c r="S171" i="18"/>
  <c r="N171" i="18"/>
  <c r="L171" i="18"/>
  <c r="B171" i="18"/>
  <c r="A171" i="18"/>
  <c r="AV170" i="18"/>
  <c r="AT170" i="18"/>
  <c r="AP170" i="18"/>
  <c r="AB170" i="18"/>
  <c r="S170" i="18"/>
  <c r="N170" i="18"/>
  <c r="L170" i="18"/>
  <c r="B170" i="18"/>
  <c r="A170" i="18"/>
  <c r="AV169" i="18"/>
  <c r="AT169" i="18"/>
  <c r="AP169" i="18"/>
  <c r="AB169" i="18"/>
  <c r="S169" i="18"/>
  <c r="N169" i="18"/>
  <c r="L169" i="18"/>
  <c r="B169" i="18"/>
  <c r="A169" i="18"/>
  <c r="AV168" i="18"/>
  <c r="AT168" i="18"/>
  <c r="AP168" i="18"/>
  <c r="AB168" i="18"/>
  <c r="S168" i="18"/>
  <c r="N168" i="18"/>
  <c r="L168" i="18"/>
  <c r="B168" i="18"/>
  <c r="A168" i="18"/>
  <c r="AV167" i="18"/>
  <c r="AT167" i="18"/>
  <c r="AP167" i="18"/>
  <c r="AB167" i="18"/>
  <c r="S167" i="18"/>
  <c r="N167" i="18"/>
  <c r="L167" i="18"/>
  <c r="B167" i="18"/>
  <c r="A167" i="18"/>
  <c r="AV166" i="18"/>
  <c r="AT166" i="18"/>
  <c r="AP166" i="18"/>
  <c r="AB166" i="18"/>
  <c r="S166" i="18"/>
  <c r="N166" i="18"/>
  <c r="L166" i="18"/>
  <c r="B166" i="18"/>
  <c r="A166" i="18"/>
  <c r="AV165" i="18"/>
  <c r="AT165" i="18"/>
  <c r="AP165" i="18"/>
  <c r="AB165" i="18"/>
  <c r="S165" i="18"/>
  <c r="N165" i="18"/>
  <c r="L165" i="18"/>
  <c r="B165" i="18"/>
  <c r="A165" i="18"/>
  <c r="AV164" i="18"/>
  <c r="AT164" i="18"/>
  <c r="AP164" i="18"/>
  <c r="B164" i="18" s="1"/>
  <c r="AB164" i="18"/>
  <c r="S164" i="18"/>
  <c r="N164" i="18"/>
  <c r="L164" i="18"/>
  <c r="A164" i="18"/>
  <c r="AV163" i="18"/>
  <c r="AT163" i="18"/>
  <c r="AP163" i="18"/>
  <c r="AB163" i="18"/>
  <c r="S163" i="18"/>
  <c r="N163" i="18"/>
  <c r="L163" i="18"/>
  <c r="B163" i="18"/>
  <c r="A163" i="18"/>
  <c r="AV162" i="18"/>
  <c r="AT162" i="18"/>
  <c r="AP162" i="18"/>
  <c r="AB162" i="18"/>
  <c r="S162" i="18"/>
  <c r="N162" i="18"/>
  <c r="L162" i="18"/>
  <c r="B162" i="18"/>
  <c r="A162" i="18"/>
  <c r="AV161" i="18"/>
  <c r="AT161" i="18"/>
  <c r="AP161" i="18"/>
  <c r="AB161" i="18"/>
  <c r="S161" i="18"/>
  <c r="N161" i="18"/>
  <c r="L161" i="18"/>
  <c r="B161" i="18"/>
  <c r="A161" i="18"/>
  <c r="AV160" i="18"/>
  <c r="AT160" i="18"/>
  <c r="AP160" i="18"/>
  <c r="AB160" i="18"/>
  <c r="S160" i="18"/>
  <c r="N160" i="18"/>
  <c r="L160" i="18"/>
  <c r="B160" i="18"/>
  <c r="A160" i="18"/>
  <c r="AV159" i="18"/>
  <c r="AT159" i="18"/>
  <c r="AP159" i="18"/>
  <c r="AB159" i="18"/>
  <c r="S159" i="18"/>
  <c r="N159" i="18"/>
  <c r="L159" i="18"/>
  <c r="B159" i="18"/>
  <c r="A159" i="18"/>
  <c r="AV158" i="18"/>
  <c r="AT158" i="18"/>
  <c r="AP158" i="18"/>
  <c r="AB158" i="18"/>
  <c r="S158" i="18"/>
  <c r="N158" i="18"/>
  <c r="L158" i="18"/>
  <c r="B158" i="18"/>
  <c r="A158" i="18"/>
  <c r="AV157" i="18"/>
  <c r="AT157" i="18"/>
  <c r="AP157" i="18"/>
  <c r="AB157" i="18"/>
  <c r="S157" i="18"/>
  <c r="N157" i="18"/>
  <c r="L157" i="18"/>
  <c r="B157" i="18"/>
  <c r="A157" i="18"/>
  <c r="AV156" i="18"/>
  <c r="AT156" i="18"/>
  <c r="AP156" i="18"/>
  <c r="AB156" i="18"/>
  <c r="S156" i="18"/>
  <c r="N156" i="18"/>
  <c r="L156" i="18"/>
  <c r="B156" i="18"/>
  <c r="A156" i="18"/>
  <c r="AV155" i="18"/>
  <c r="AT155" i="18"/>
  <c r="AP155" i="18"/>
  <c r="AB155" i="18"/>
  <c r="S155" i="18"/>
  <c r="N155" i="18"/>
  <c r="L155" i="18"/>
  <c r="B155" i="18"/>
  <c r="A155" i="18"/>
  <c r="AV154" i="18"/>
  <c r="AT154" i="18"/>
  <c r="AP154" i="18"/>
  <c r="AB154" i="18"/>
  <c r="S154" i="18"/>
  <c r="N154" i="18"/>
  <c r="L154" i="18"/>
  <c r="B154" i="18"/>
  <c r="A154" i="18"/>
  <c r="AV153" i="18"/>
  <c r="AT153" i="18"/>
  <c r="AP153" i="18"/>
  <c r="AB153" i="18"/>
  <c r="S153" i="18"/>
  <c r="N153" i="18"/>
  <c r="L153" i="18"/>
  <c r="B153" i="18"/>
  <c r="A153" i="18"/>
  <c r="AV152" i="18"/>
  <c r="AT152" i="18"/>
  <c r="AP152" i="18"/>
  <c r="AB152" i="18"/>
  <c r="S152" i="18"/>
  <c r="N152" i="18"/>
  <c r="L152" i="18"/>
  <c r="B152" i="18"/>
  <c r="A152" i="18"/>
  <c r="AV151" i="18"/>
  <c r="AT151" i="18"/>
  <c r="AP151" i="18"/>
  <c r="AB151" i="18"/>
  <c r="S151" i="18"/>
  <c r="N151" i="18"/>
  <c r="L151" i="18"/>
  <c r="B151" i="18"/>
  <c r="A151" i="18"/>
  <c r="AV150" i="18"/>
  <c r="AT150" i="18"/>
  <c r="AP150" i="18"/>
  <c r="B150" i="18" s="1"/>
  <c r="AB150" i="18"/>
  <c r="S150" i="18"/>
  <c r="N150" i="18"/>
  <c r="L150" i="18"/>
  <c r="A150" i="18"/>
  <c r="AV149" i="18"/>
  <c r="AT149" i="18"/>
  <c r="AP149" i="18"/>
  <c r="AB149" i="18"/>
  <c r="S149" i="18"/>
  <c r="N149" i="18"/>
  <c r="L149" i="18"/>
  <c r="B149" i="18"/>
  <c r="A149" i="18"/>
  <c r="AV148" i="18"/>
  <c r="AT148" i="18"/>
  <c r="AP148" i="18"/>
  <c r="AB148" i="18"/>
  <c r="S148" i="18"/>
  <c r="N148" i="18"/>
  <c r="L148" i="18"/>
  <c r="B148" i="18"/>
  <c r="A148" i="18"/>
  <c r="AV147" i="18"/>
  <c r="AT147" i="18"/>
  <c r="AP147" i="18"/>
  <c r="AB147" i="18"/>
  <c r="S147" i="18"/>
  <c r="N147" i="18"/>
  <c r="L147" i="18"/>
  <c r="B147" i="18"/>
  <c r="A147" i="18"/>
  <c r="AV146" i="18"/>
  <c r="AT146" i="18"/>
  <c r="AP146" i="18"/>
  <c r="B146" i="18" s="1"/>
  <c r="AB146" i="18"/>
  <c r="S146" i="18"/>
  <c r="N146" i="18"/>
  <c r="L146" i="18"/>
  <c r="A146" i="18"/>
  <c r="AV145" i="18"/>
  <c r="AT145" i="18"/>
  <c r="AP145" i="18"/>
  <c r="AB145" i="18"/>
  <c r="S145" i="18"/>
  <c r="N145" i="18"/>
  <c r="L145" i="18"/>
  <c r="B145" i="18"/>
  <c r="A145" i="18"/>
  <c r="AV144" i="18"/>
  <c r="AT144" i="18"/>
  <c r="AP144" i="18"/>
  <c r="B144" i="18" s="1"/>
  <c r="E144" i="18" s="1"/>
  <c r="AB144" i="18"/>
  <c r="S144" i="18"/>
  <c r="N144" i="18"/>
  <c r="L144" i="18"/>
  <c r="A144" i="18"/>
  <c r="AV143" i="18"/>
  <c r="AT143" i="18"/>
  <c r="AP143" i="18"/>
  <c r="AB143" i="18"/>
  <c r="S143" i="18"/>
  <c r="N143" i="18"/>
  <c r="L143" i="18"/>
  <c r="B143" i="18"/>
  <c r="A143" i="18"/>
  <c r="AV142" i="18"/>
  <c r="AT142" i="18"/>
  <c r="AP142" i="18"/>
  <c r="B142" i="18" s="1"/>
  <c r="AB142" i="18"/>
  <c r="S142" i="18"/>
  <c r="N142" i="18"/>
  <c r="L142" i="18"/>
  <c r="A142" i="18"/>
  <c r="AV141" i="18"/>
  <c r="AT141" i="18"/>
  <c r="AP141" i="18"/>
  <c r="AB141" i="18"/>
  <c r="S141" i="18"/>
  <c r="N141" i="18"/>
  <c r="L141" i="18"/>
  <c r="B141" i="18"/>
  <c r="A141" i="18"/>
  <c r="AV140" i="18"/>
  <c r="AT140" i="18"/>
  <c r="AP140" i="18"/>
  <c r="B140" i="18" s="1"/>
  <c r="AB140" i="18"/>
  <c r="S140" i="18"/>
  <c r="N140" i="18"/>
  <c r="L140" i="18"/>
  <c r="A140" i="18"/>
  <c r="AV139" i="18"/>
  <c r="AT139" i="18"/>
  <c r="AP139" i="18"/>
  <c r="AB139" i="18"/>
  <c r="S139" i="18"/>
  <c r="N139" i="18"/>
  <c r="L139" i="18"/>
  <c r="B139" i="18"/>
  <c r="A139" i="18"/>
  <c r="AV138" i="18"/>
  <c r="AT138" i="18"/>
  <c r="AP138" i="18"/>
  <c r="B138" i="18" s="1"/>
  <c r="E138" i="18" s="1"/>
  <c r="AB138" i="18"/>
  <c r="S138" i="18"/>
  <c r="N138" i="18"/>
  <c r="L138" i="18"/>
  <c r="A138" i="18"/>
  <c r="AV137" i="18"/>
  <c r="AT137" i="18"/>
  <c r="AP137" i="18"/>
  <c r="AB137" i="18"/>
  <c r="S137" i="18"/>
  <c r="N137" i="18"/>
  <c r="L137" i="18"/>
  <c r="B137" i="18"/>
  <c r="E137" i="18" s="1"/>
  <c r="A137" i="18"/>
  <c r="AV136" i="18"/>
  <c r="AT136" i="18"/>
  <c r="AP136" i="18"/>
  <c r="B136" i="18" s="1"/>
  <c r="AB136" i="18"/>
  <c r="S136" i="18"/>
  <c r="N136" i="18"/>
  <c r="L136" i="18"/>
  <c r="E136" i="18"/>
  <c r="A136" i="18"/>
  <c r="AT135" i="18"/>
  <c r="AV135" i="18" s="1"/>
  <c r="AP135" i="18"/>
  <c r="AB135" i="18"/>
  <c r="S135" i="18"/>
  <c r="N135" i="18"/>
  <c r="L135" i="18"/>
  <c r="B135" i="18"/>
  <c r="E135" i="18" s="1"/>
  <c r="A135" i="18"/>
  <c r="AT134" i="18"/>
  <c r="AV134" i="18" s="1"/>
  <c r="AP134" i="18"/>
  <c r="AB134" i="18"/>
  <c r="S134" i="18"/>
  <c r="N134" i="18"/>
  <c r="L134" i="18"/>
  <c r="B134" i="18"/>
  <c r="E134" i="18" s="1"/>
  <c r="A134" i="18"/>
  <c r="AV133" i="18"/>
  <c r="AT133" i="18"/>
  <c r="AP133" i="18"/>
  <c r="AB133" i="18"/>
  <c r="S133" i="18"/>
  <c r="N133" i="18"/>
  <c r="L133" i="18"/>
  <c r="B133" i="18"/>
  <c r="E133" i="18" s="1"/>
  <c r="A133" i="18"/>
  <c r="AV132" i="18"/>
  <c r="AT132" i="18"/>
  <c r="AP132" i="18"/>
  <c r="AB132" i="18"/>
  <c r="S132" i="18"/>
  <c r="N132" i="18"/>
  <c r="L132" i="18"/>
  <c r="B132" i="18"/>
  <c r="A132" i="18"/>
  <c r="AV131" i="18"/>
  <c r="AT131" i="18"/>
  <c r="AP131" i="18"/>
  <c r="AB131" i="18"/>
  <c r="S131" i="18"/>
  <c r="N131" i="18"/>
  <c r="L131" i="18"/>
  <c r="B131" i="18"/>
  <c r="E131" i="18" s="1"/>
  <c r="A131" i="18"/>
  <c r="AV130" i="18"/>
  <c r="AT130" i="18"/>
  <c r="AP130" i="18"/>
  <c r="AB130" i="18"/>
  <c r="S130" i="18"/>
  <c r="N130" i="18"/>
  <c r="L130" i="18"/>
  <c r="B130" i="18"/>
  <c r="E130" i="18" s="1"/>
  <c r="A130" i="18"/>
  <c r="AV129" i="18"/>
  <c r="AT129" i="18"/>
  <c r="AP129" i="18"/>
  <c r="AB129" i="18"/>
  <c r="S129" i="18"/>
  <c r="N129" i="18"/>
  <c r="L129" i="18"/>
  <c r="B129" i="18"/>
  <c r="E129" i="18" s="1"/>
  <c r="A129" i="18"/>
  <c r="AV128" i="18"/>
  <c r="AT128" i="18"/>
  <c r="AP128" i="18"/>
  <c r="AB128" i="18"/>
  <c r="S128" i="18"/>
  <c r="N128" i="18"/>
  <c r="L128" i="18"/>
  <c r="B128" i="18"/>
  <c r="E128" i="18" s="1"/>
  <c r="A128" i="18"/>
  <c r="AV127" i="18"/>
  <c r="AT127" i="18"/>
  <c r="AP127" i="18"/>
  <c r="AB127" i="18"/>
  <c r="S127" i="18"/>
  <c r="N127" i="18"/>
  <c r="L127" i="18"/>
  <c r="B127" i="18"/>
  <c r="E127" i="18" s="1"/>
  <c r="A127" i="18"/>
  <c r="AV126" i="18"/>
  <c r="AT126" i="18"/>
  <c r="AP126" i="18"/>
  <c r="AB126" i="18"/>
  <c r="S126" i="18"/>
  <c r="N126" i="18"/>
  <c r="L126" i="18"/>
  <c r="E126" i="18"/>
  <c r="B126" i="18"/>
  <c r="A126" i="18"/>
  <c r="AV125" i="18"/>
  <c r="AT125" i="18"/>
  <c r="AP125" i="18"/>
  <c r="AB125" i="18"/>
  <c r="S125" i="18"/>
  <c r="N125" i="18"/>
  <c r="L125" i="18"/>
  <c r="B125" i="18"/>
  <c r="A125" i="18"/>
  <c r="AV124" i="18"/>
  <c r="AT124" i="18"/>
  <c r="AP124" i="18"/>
  <c r="B124" i="18" s="1"/>
  <c r="E124" i="18" s="1"/>
  <c r="AB124" i="18"/>
  <c r="S124" i="18"/>
  <c r="N124" i="18"/>
  <c r="L124" i="18"/>
  <c r="A124" i="18"/>
  <c r="AV123" i="18"/>
  <c r="AT123" i="18"/>
  <c r="AP123" i="18"/>
  <c r="AB123" i="18"/>
  <c r="S123" i="18"/>
  <c r="N123" i="18"/>
  <c r="L123" i="18"/>
  <c r="B123" i="18"/>
  <c r="E123" i="18" s="1"/>
  <c r="A123" i="18"/>
  <c r="AV122" i="18"/>
  <c r="AT122" i="18"/>
  <c r="AP122" i="18"/>
  <c r="B122" i="18" s="1"/>
  <c r="E122" i="18" s="1"/>
  <c r="AB122" i="18"/>
  <c r="S122" i="18"/>
  <c r="N122" i="18"/>
  <c r="L122" i="18"/>
  <c r="A122" i="18"/>
  <c r="AV121" i="18"/>
  <c r="AT121" i="18"/>
  <c r="AP121" i="18"/>
  <c r="AB121" i="18"/>
  <c r="S121" i="18"/>
  <c r="N121" i="18"/>
  <c r="L121" i="18"/>
  <c r="B121" i="18"/>
  <c r="E121" i="18" s="1"/>
  <c r="A121" i="18"/>
  <c r="AT120" i="18"/>
  <c r="AV120" i="18" s="1"/>
  <c r="AP120" i="18"/>
  <c r="AB120" i="18"/>
  <c r="S120" i="18"/>
  <c r="N120" i="18"/>
  <c r="L120" i="18"/>
  <c r="B120" i="18"/>
  <c r="E120" i="18" s="1"/>
  <c r="A120" i="18"/>
  <c r="AV119" i="18"/>
  <c r="AT119" i="18"/>
  <c r="AP119" i="18"/>
  <c r="B119" i="18" s="1"/>
  <c r="E119" i="18" s="1"/>
  <c r="AB119" i="18"/>
  <c r="S119" i="18"/>
  <c r="N119" i="18"/>
  <c r="L119" i="18"/>
  <c r="D119" i="18"/>
  <c r="A119" i="18"/>
  <c r="AV118" i="18"/>
  <c r="AT118" i="18"/>
  <c r="AP118" i="18"/>
  <c r="B118" i="18" s="1"/>
  <c r="E118" i="18" s="1"/>
  <c r="AB118" i="18"/>
  <c r="S118" i="18"/>
  <c r="N118" i="18"/>
  <c r="L118" i="18"/>
  <c r="D118" i="18"/>
  <c r="A118" i="18"/>
  <c r="AV117" i="18"/>
  <c r="AT117" i="18"/>
  <c r="AP117" i="18"/>
  <c r="B117" i="18" s="1"/>
  <c r="E117" i="18" s="1"/>
  <c r="AB117" i="18"/>
  <c r="S117" i="18"/>
  <c r="N117" i="18"/>
  <c r="L117" i="18"/>
  <c r="D117" i="18"/>
  <c r="A117" i="18"/>
  <c r="AV116" i="18"/>
  <c r="AT116" i="18"/>
  <c r="AP116" i="18"/>
  <c r="B116" i="18" s="1"/>
  <c r="E116" i="18" s="1"/>
  <c r="AB116" i="18"/>
  <c r="S116" i="18"/>
  <c r="N116" i="18"/>
  <c r="L116" i="18"/>
  <c r="D116" i="18"/>
  <c r="A116" i="18"/>
  <c r="AV115" i="18"/>
  <c r="AT115" i="18"/>
  <c r="AP115" i="18"/>
  <c r="AB115" i="18"/>
  <c r="S115" i="18"/>
  <c r="N115" i="18"/>
  <c r="L115" i="18"/>
  <c r="D115" i="18"/>
  <c r="B115" i="18"/>
  <c r="A115" i="18"/>
  <c r="AV114" i="18"/>
  <c r="AT114" i="18"/>
  <c r="AP114" i="18"/>
  <c r="AB114" i="18"/>
  <c r="S114" i="18"/>
  <c r="N114" i="18"/>
  <c r="L114" i="18"/>
  <c r="D114" i="18"/>
  <c r="B114" i="18"/>
  <c r="A114" i="18"/>
  <c r="AV113" i="18"/>
  <c r="AT113" i="18"/>
  <c r="AP113" i="18"/>
  <c r="AB113" i="18"/>
  <c r="S113" i="18"/>
  <c r="N113" i="18"/>
  <c r="L113" i="18"/>
  <c r="B113" i="18"/>
  <c r="E113" i="18" s="1"/>
  <c r="A113" i="18"/>
  <c r="AV112" i="18"/>
  <c r="AT112" i="18"/>
  <c r="AP112" i="18"/>
  <c r="AB112" i="18"/>
  <c r="S112" i="18"/>
  <c r="N112" i="18"/>
  <c r="L112" i="18"/>
  <c r="B112" i="18"/>
  <c r="E112" i="18" s="1"/>
  <c r="A112" i="18"/>
  <c r="AV111" i="18"/>
  <c r="AT111" i="18"/>
  <c r="AP111" i="18"/>
  <c r="AB111" i="18"/>
  <c r="S111" i="18"/>
  <c r="N111" i="18"/>
  <c r="L111" i="18"/>
  <c r="B111" i="18"/>
  <c r="E111" i="18" s="1"/>
  <c r="A111" i="18"/>
  <c r="AV110" i="18"/>
  <c r="AT110" i="18"/>
  <c r="AP110" i="18"/>
  <c r="AB110" i="18"/>
  <c r="S110" i="18"/>
  <c r="N110" i="18"/>
  <c r="L110" i="18"/>
  <c r="B110" i="18"/>
  <c r="E110" i="18" s="1"/>
  <c r="A110" i="18"/>
  <c r="AV109" i="18"/>
  <c r="AT109" i="18"/>
  <c r="AP109" i="18"/>
  <c r="B109" i="18" s="1"/>
  <c r="E109" i="18" s="1"/>
  <c r="AB109" i="18"/>
  <c r="S109" i="18"/>
  <c r="N109" i="18"/>
  <c r="L109" i="18"/>
  <c r="A109" i="18"/>
  <c r="AV108" i="18"/>
  <c r="AT108" i="18"/>
  <c r="AP108" i="18"/>
  <c r="B108" i="18" s="1"/>
  <c r="E108" i="18" s="1"/>
  <c r="AB108" i="18"/>
  <c r="S108" i="18"/>
  <c r="N108" i="18"/>
  <c r="L108" i="18"/>
  <c r="A108" i="18"/>
  <c r="AV107" i="18"/>
  <c r="AT107" i="18"/>
  <c r="AP107" i="18"/>
  <c r="AB107" i="18"/>
  <c r="S107" i="18"/>
  <c r="N107" i="18"/>
  <c r="L107" i="18"/>
  <c r="B107" i="18"/>
  <c r="A107" i="18"/>
  <c r="AV106" i="18"/>
  <c r="AT106" i="18"/>
  <c r="AP106" i="18"/>
  <c r="B106" i="18" s="1"/>
  <c r="AB106" i="18"/>
  <c r="S106" i="18"/>
  <c r="N106" i="18"/>
  <c r="L106" i="18"/>
  <c r="A106" i="18"/>
  <c r="AV105" i="18"/>
  <c r="AT105" i="18"/>
  <c r="AP105" i="18"/>
  <c r="B105" i="18" s="1"/>
  <c r="AB105" i="18"/>
  <c r="S105" i="18"/>
  <c r="N105" i="18"/>
  <c r="L105" i="18"/>
  <c r="A105" i="18"/>
  <c r="AV104" i="18"/>
  <c r="AT104" i="18"/>
  <c r="AP104" i="18"/>
  <c r="B104" i="18" s="1"/>
  <c r="AB104" i="18"/>
  <c r="S104" i="18"/>
  <c r="N104" i="18"/>
  <c r="L104" i="18"/>
  <c r="A104" i="18"/>
  <c r="AV103" i="18"/>
  <c r="AT103" i="18"/>
  <c r="AP103" i="18"/>
  <c r="AB103" i="18"/>
  <c r="S103" i="18"/>
  <c r="N103" i="18"/>
  <c r="L103" i="18"/>
  <c r="B103" i="18"/>
  <c r="A103" i="18"/>
  <c r="AV102" i="18"/>
  <c r="AT102" i="18"/>
  <c r="AP102" i="18"/>
  <c r="B102" i="18" s="1"/>
  <c r="AB102" i="18"/>
  <c r="S102" i="18"/>
  <c r="N102" i="18"/>
  <c r="L102" i="18"/>
  <c r="A102" i="18"/>
  <c r="AV101" i="18"/>
  <c r="AT101" i="18"/>
  <c r="AP101" i="18"/>
  <c r="AB101" i="18"/>
  <c r="S101" i="18"/>
  <c r="N101" i="18"/>
  <c r="L101" i="18"/>
  <c r="B101" i="18"/>
  <c r="E101" i="18" s="1"/>
  <c r="A101" i="18"/>
  <c r="AV100" i="18"/>
  <c r="AT100" i="18"/>
  <c r="AP100" i="18"/>
  <c r="AB100" i="18"/>
  <c r="S100" i="18"/>
  <c r="N100" i="18"/>
  <c r="L100" i="18"/>
  <c r="B100" i="18"/>
  <c r="E100" i="18" s="1"/>
  <c r="A100" i="18"/>
  <c r="AV99" i="18"/>
  <c r="AT99" i="18"/>
  <c r="AP99" i="18"/>
  <c r="AB99" i="18"/>
  <c r="S99" i="18"/>
  <c r="N99" i="18"/>
  <c r="L99" i="18"/>
  <c r="E99" i="18"/>
  <c r="B99" i="18"/>
  <c r="A99" i="18"/>
  <c r="AV98" i="18"/>
  <c r="AT98" i="18"/>
  <c r="AP98" i="18"/>
  <c r="B98" i="18" s="1"/>
  <c r="AB98" i="18"/>
  <c r="S98" i="18"/>
  <c r="N98" i="18"/>
  <c r="L98" i="18"/>
  <c r="A98" i="18"/>
  <c r="AV97" i="18"/>
  <c r="AT97" i="18"/>
  <c r="AP97" i="18"/>
  <c r="AB97" i="18"/>
  <c r="S97" i="18"/>
  <c r="N97" i="18"/>
  <c r="L97" i="18"/>
  <c r="B97" i="18"/>
  <c r="A97" i="18"/>
  <c r="AV96" i="18"/>
  <c r="AT96" i="18"/>
  <c r="AP96" i="18"/>
  <c r="B96" i="18" s="1"/>
  <c r="E96" i="18" s="1"/>
  <c r="AB96" i="18"/>
  <c r="S96" i="18"/>
  <c r="N96" i="18"/>
  <c r="L96" i="18"/>
  <c r="A96" i="18"/>
  <c r="AV95" i="18"/>
  <c r="AT95" i="18"/>
  <c r="AP95" i="18"/>
  <c r="B95" i="18" s="1"/>
  <c r="AB95" i="18"/>
  <c r="S95" i="18"/>
  <c r="N95" i="18"/>
  <c r="L95" i="18"/>
  <c r="A95" i="18"/>
  <c r="AV94" i="18"/>
  <c r="AT94" i="18"/>
  <c r="AP94" i="18"/>
  <c r="B94" i="18" s="1"/>
  <c r="AB94" i="18"/>
  <c r="S94" i="18"/>
  <c r="N94" i="18"/>
  <c r="L94" i="18"/>
  <c r="A94" i="18"/>
  <c r="AV93" i="18"/>
  <c r="AT93" i="18"/>
  <c r="AP93" i="18"/>
  <c r="AB93" i="18"/>
  <c r="S93" i="18"/>
  <c r="N93" i="18"/>
  <c r="L93" i="18"/>
  <c r="B93" i="18"/>
  <c r="A93" i="18"/>
  <c r="AV92" i="18"/>
  <c r="AT92" i="18"/>
  <c r="AP92" i="18"/>
  <c r="B92" i="18" s="1"/>
  <c r="AB92" i="18"/>
  <c r="S92" i="18"/>
  <c r="N92" i="18"/>
  <c r="L92" i="18"/>
  <c r="A92" i="18"/>
  <c r="AV91" i="18"/>
  <c r="AT91" i="18"/>
  <c r="AP91" i="18"/>
  <c r="AB91" i="18"/>
  <c r="S91" i="18"/>
  <c r="N91" i="18"/>
  <c r="L91" i="18"/>
  <c r="B91" i="18"/>
  <c r="A91" i="18"/>
  <c r="AT90" i="18"/>
  <c r="AV90" i="18" s="1"/>
  <c r="AP90" i="18"/>
  <c r="AB90" i="18"/>
  <c r="S90" i="18"/>
  <c r="N90" i="18"/>
  <c r="L90" i="18"/>
  <c r="B90" i="18"/>
  <c r="E90" i="18" s="1"/>
  <c r="A90" i="18"/>
  <c r="AV89" i="18"/>
  <c r="AT89" i="18"/>
  <c r="AP89" i="18"/>
  <c r="AB89" i="18"/>
  <c r="S89" i="18"/>
  <c r="N89" i="18"/>
  <c r="L89" i="18"/>
  <c r="B89" i="18"/>
  <c r="E89" i="18" s="1"/>
  <c r="A89" i="18"/>
  <c r="AV88" i="18"/>
  <c r="AT88" i="18"/>
  <c r="AP88" i="18"/>
  <c r="AB88" i="18"/>
  <c r="S88" i="18"/>
  <c r="N88" i="18"/>
  <c r="L88" i="18"/>
  <c r="D88" i="18"/>
  <c r="B88" i="18"/>
  <c r="A88" i="18"/>
  <c r="AV87" i="18"/>
  <c r="AT87" i="18"/>
  <c r="AP87" i="18"/>
  <c r="AB87" i="18"/>
  <c r="S87" i="18"/>
  <c r="N87" i="18"/>
  <c r="L87" i="18"/>
  <c r="D87" i="18"/>
  <c r="B87" i="18"/>
  <c r="A87" i="18"/>
  <c r="AV86" i="18"/>
  <c r="AT86" i="18"/>
  <c r="AP86" i="18"/>
  <c r="B86" i="18" s="1"/>
  <c r="AB86" i="18"/>
  <c r="S86" i="18"/>
  <c r="N86" i="18"/>
  <c r="L86" i="18"/>
  <c r="D86" i="18"/>
  <c r="A86" i="18"/>
  <c r="AV85" i="18"/>
  <c r="AT85" i="18"/>
  <c r="AP85" i="18"/>
  <c r="AB85" i="18"/>
  <c r="S85" i="18"/>
  <c r="N85" i="18"/>
  <c r="L85" i="18"/>
  <c r="D85" i="18"/>
  <c r="B85" i="18"/>
  <c r="A85" i="18"/>
  <c r="AV84" i="18"/>
  <c r="AT84" i="18"/>
  <c r="AP84" i="18"/>
  <c r="AB84" i="18"/>
  <c r="S84" i="18"/>
  <c r="N84" i="18"/>
  <c r="L84" i="18"/>
  <c r="B84" i="18"/>
  <c r="A84" i="18"/>
  <c r="AV83" i="18"/>
  <c r="AT83" i="18"/>
  <c r="AP83" i="18"/>
  <c r="AB83" i="18"/>
  <c r="S83" i="18"/>
  <c r="N83" i="18"/>
  <c r="L83" i="18"/>
  <c r="B83" i="18"/>
  <c r="E83" i="18" s="1"/>
  <c r="A83" i="18"/>
  <c r="AV82" i="18"/>
  <c r="AT82" i="18"/>
  <c r="AP82" i="18"/>
  <c r="AB82" i="18"/>
  <c r="S82" i="18"/>
  <c r="N82" i="18"/>
  <c r="L82" i="18"/>
  <c r="B82" i="18"/>
  <c r="A82" i="18"/>
  <c r="AT81" i="18"/>
  <c r="AV81" i="18" s="1"/>
  <c r="AP81" i="18"/>
  <c r="B81" i="18" s="1"/>
  <c r="E81" i="18" s="1"/>
  <c r="AB81" i="18"/>
  <c r="S81" i="18"/>
  <c r="N81" i="18"/>
  <c r="L81" i="18"/>
  <c r="A81" i="18"/>
  <c r="AV80" i="18"/>
  <c r="AT80" i="18"/>
  <c r="AP80" i="18"/>
  <c r="AB80" i="18"/>
  <c r="S80" i="18"/>
  <c r="N80" i="18"/>
  <c r="L80" i="18"/>
  <c r="B80" i="18"/>
  <c r="E80" i="18" s="1"/>
  <c r="A80" i="18"/>
  <c r="AV79" i="18"/>
  <c r="AT79" i="18"/>
  <c r="AP79" i="18"/>
  <c r="B79" i="18" s="1"/>
  <c r="AB79" i="18"/>
  <c r="S79" i="18"/>
  <c r="N79" i="18"/>
  <c r="L79" i="18"/>
  <c r="A79" i="18"/>
  <c r="AV78" i="18"/>
  <c r="AT78" i="18"/>
  <c r="AP78" i="18"/>
  <c r="AB78" i="18"/>
  <c r="S78" i="18"/>
  <c r="N78" i="18"/>
  <c r="L78" i="18"/>
  <c r="B78" i="18"/>
  <c r="A78" i="18"/>
  <c r="AV77" i="18"/>
  <c r="AT77" i="18"/>
  <c r="AP77" i="18"/>
  <c r="B77" i="18" s="1"/>
  <c r="AB77" i="18"/>
  <c r="S77" i="18"/>
  <c r="N77" i="18"/>
  <c r="L77" i="18"/>
  <c r="A77" i="18"/>
  <c r="AV76" i="18"/>
  <c r="AT76" i="18"/>
  <c r="AP76" i="18"/>
  <c r="AB76" i="18"/>
  <c r="S76" i="18"/>
  <c r="N76" i="18"/>
  <c r="L76" i="18"/>
  <c r="B76" i="18"/>
  <c r="A76" i="18"/>
  <c r="AV75" i="18"/>
  <c r="AT75" i="18"/>
  <c r="AP75" i="18"/>
  <c r="B75" i="18" s="1"/>
  <c r="AB75" i="18"/>
  <c r="S75" i="18"/>
  <c r="N75" i="18"/>
  <c r="L75" i="18"/>
  <c r="E75" i="18"/>
  <c r="A75" i="18"/>
  <c r="AV74" i="18"/>
  <c r="AT74" i="18"/>
  <c r="AP74" i="18"/>
  <c r="AB74" i="18"/>
  <c r="S74" i="18"/>
  <c r="N74" i="18"/>
  <c r="L74" i="18"/>
  <c r="B74" i="18"/>
  <c r="E74" i="18" s="1"/>
  <c r="A74" i="18"/>
  <c r="AV73" i="18"/>
  <c r="AT73" i="18"/>
  <c r="AP73" i="18"/>
  <c r="AB73" i="18"/>
  <c r="S73" i="18"/>
  <c r="N73" i="18"/>
  <c r="L73" i="18"/>
  <c r="B73" i="18"/>
  <c r="E73" i="18" s="1"/>
  <c r="A73" i="18"/>
  <c r="AV72" i="18"/>
  <c r="AT72" i="18"/>
  <c r="AP72" i="18"/>
  <c r="AB72" i="18"/>
  <c r="S72" i="18"/>
  <c r="N72" i="18"/>
  <c r="L72" i="18"/>
  <c r="B72" i="18"/>
  <c r="E72" i="18" s="1"/>
  <c r="A72" i="18"/>
  <c r="AV71" i="18"/>
  <c r="AT71" i="18"/>
  <c r="AP71" i="18"/>
  <c r="AB71" i="18"/>
  <c r="S71" i="18"/>
  <c r="N71" i="18"/>
  <c r="L71" i="18"/>
  <c r="B71" i="18"/>
  <c r="A71" i="18"/>
  <c r="AT70" i="18"/>
  <c r="AV70" i="18" s="1"/>
  <c r="AP70" i="18"/>
  <c r="AB70" i="18"/>
  <c r="S70" i="18"/>
  <c r="N70" i="18"/>
  <c r="L70" i="18"/>
  <c r="B70" i="18"/>
  <c r="E70" i="18" s="1"/>
  <c r="A70" i="18"/>
  <c r="AV69" i="18"/>
  <c r="AT69" i="18"/>
  <c r="AP69" i="18"/>
  <c r="AB69" i="18"/>
  <c r="S69" i="18"/>
  <c r="N69" i="18"/>
  <c r="L69" i="18"/>
  <c r="B69" i="18"/>
  <c r="A69" i="18"/>
  <c r="AV68" i="18"/>
  <c r="AT68" i="18"/>
  <c r="AP68" i="18"/>
  <c r="AB68" i="18"/>
  <c r="S68" i="18"/>
  <c r="N68" i="18"/>
  <c r="L68" i="18"/>
  <c r="B68" i="18"/>
  <c r="A68" i="18"/>
  <c r="AV67" i="18"/>
  <c r="AT67" i="18"/>
  <c r="AP67" i="18"/>
  <c r="AB67" i="18"/>
  <c r="S67" i="18"/>
  <c r="N67" i="18"/>
  <c r="L67" i="18"/>
  <c r="B67" i="18"/>
  <c r="A67" i="18"/>
  <c r="AV66" i="18"/>
  <c r="AT66" i="18"/>
  <c r="AP66" i="18"/>
  <c r="AB66" i="18"/>
  <c r="S66" i="18"/>
  <c r="N66" i="18"/>
  <c r="L66" i="18"/>
  <c r="B66" i="18"/>
  <c r="A66" i="18"/>
  <c r="AV65" i="18"/>
  <c r="AT65" i="18"/>
  <c r="AP65" i="18"/>
  <c r="AB65" i="18"/>
  <c r="S65" i="18"/>
  <c r="N65" i="18"/>
  <c r="L65" i="18"/>
  <c r="B65" i="18"/>
  <c r="A65" i="18"/>
  <c r="AV64" i="18"/>
  <c r="AT64" i="18"/>
  <c r="AP64" i="18"/>
  <c r="AB64" i="18"/>
  <c r="S64" i="18"/>
  <c r="N64" i="18"/>
  <c r="L64" i="18"/>
  <c r="B64" i="18"/>
  <c r="A64" i="18"/>
  <c r="AV63" i="18"/>
  <c r="AT63" i="18"/>
  <c r="AP63" i="18"/>
  <c r="AB63" i="18"/>
  <c r="S63" i="18"/>
  <c r="N63" i="18"/>
  <c r="L63" i="18"/>
  <c r="E63" i="18"/>
  <c r="B63" i="18"/>
  <c r="A63" i="18"/>
  <c r="AV62" i="18"/>
  <c r="AT62" i="18"/>
  <c r="AP62" i="18"/>
  <c r="AB62" i="18"/>
  <c r="S62" i="18"/>
  <c r="N62" i="18"/>
  <c r="L62" i="18"/>
  <c r="B62" i="18"/>
  <c r="E62" i="18" s="1"/>
  <c r="A62" i="18"/>
  <c r="AV61" i="18"/>
  <c r="AT61" i="18"/>
  <c r="AP61" i="18"/>
  <c r="AB61" i="18"/>
  <c r="S61" i="18"/>
  <c r="N61" i="18"/>
  <c r="L61" i="18"/>
  <c r="B61" i="18"/>
  <c r="E61" i="18" s="1"/>
  <c r="A61" i="18"/>
  <c r="AV60" i="18"/>
  <c r="AT60" i="18"/>
  <c r="AP60" i="18"/>
  <c r="AB60" i="18"/>
  <c r="S60" i="18"/>
  <c r="N60" i="18"/>
  <c r="L60" i="18"/>
  <c r="B60" i="18"/>
  <c r="E60" i="18" s="1"/>
  <c r="A60" i="18"/>
  <c r="AV59" i="18"/>
  <c r="AT59" i="18"/>
  <c r="AP59" i="18"/>
  <c r="AB59" i="18"/>
  <c r="S59" i="18"/>
  <c r="N59" i="18"/>
  <c r="L59" i="18"/>
  <c r="B59" i="18"/>
  <c r="A59" i="18"/>
  <c r="AV58" i="18"/>
  <c r="AT58" i="18"/>
  <c r="AP58" i="18"/>
  <c r="AB58" i="18"/>
  <c r="S58" i="18"/>
  <c r="N58" i="18"/>
  <c r="L58" i="18"/>
  <c r="B58" i="18"/>
  <c r="A58" i="18"/>
  <c r="AV57" i="18"/>
  <c r="AT57" i="18"/>
  <c r="AP57" i="18"/>
  <c r="B57" i="18" s="1"/>
  <c r="AB57" i="18"/>
  <c r="S57" i="18"/>
  <c r="N57" i="18"/>
  <c r="L57" i="18"/>
  <c r="A57" i="18"/>
  <c r="AV56" i="18"/>
  <c r="AT56" i="18"/>
  <c r="AP56" i="18"/>
  <c r="AB56" i="18"/>
  <c r="S56" i="18"/>
  <c r="N56" i="18"/>
  <c r="L56" i="18"/>
  <c r="B56" i="18"/>
  <c r="A56" i="18"/>
  <c r="AV55" i="18"/>
  <c r="AT55" i="18"/>
  <c r="AP55" i="18"/>
  <c r="B55" i="18" s="1"/>
  <c r="AB55" i="18"/>
  <c r="S55" i="18"/>
  <c r="N55" i="18"/>
  <c r="L55" i="18"/>
  <c r="A55" i="18"/>
  <c r="AV54" i="18"/>
  <c r="AT54" i="18"/>
  <c r="AP54" i="18"/>
  <c r="AB54" i="18"/>
  <c r="S54" i="18"/>
  <c r="N54" i="18"/>
  <c r="L54" i="18"/>
  <c r="B54" i="18"/>
  <c r="E54" i="18" s="1"/>
  <c r="A54" i="18"/>
  <c r="AV53" i="18"/>
  <c r="AT53" i="18"/>
  <c r="AP53" i="18"/>
  <c r="AB53" i="18"/>
  <c r="S53" i="18"/>
  <c r="N53" i="18"/>
  <c r="L53" i="18"/>
  <c r="B53" i="18"/>
  <c r="E53" i="18" s="1"/>
  <c r="A53" i="18"/>
  <c r="AV52" i="18"/>
  <c r="AT52" i="18"/>
  <c r="AP52" i="18"/>
  <c r="AB52" i="18"/>
  <c r="S52" i="18"/>
  <c r="N52" i="18"/>
  <c r="L52" i="18"/>
  <c r="B52" i="18"/>
  <c r="E52" i="18" s="1"/>
  <c r="A52" i="18"/>
  <c r="AV51" i="18"/>
  <c r="AT51" i="18"/>
  <c r="AP51" i="18"/>
  <c r="AB51" i="18"/>
  <c r="S51" i="18"/>
  <c r="N51" i="18"/>
  <c r="L51" i="18"/>
  <c r="B51" i="18"/>
  <c r="E51" i="18" s="1"/>
  <c r="A51" i="18"/>
  <c r="AV50" i="18"/>
  <c r="AT50" i="18"/>
  <c r="AP50" i="18"/>
  <c r="AB50" i="18"/>
  <c r="S50" i="18"/>
  <c r="N50" i="18"/>
  <c r="L50" i="18"/>
  <c r="B50" i="18"/>
  <c r="A50" i="18"/>
  <c r="AV49" i="18"/>
  <c r="AT49" i="18"/>
  <c r="AP49" i="18"/>
  <c r="B49" i="18" s="1"/>
  <c r="AB49" i="18"/>
  <c r="S49" i="18"/>
  <c r="N49" i="18"/>
  <c r="L49" i="18"/>
  <c r="A49" i="18"/>
  <c r="AV48" i="18"/>
  <c r="AT48" i="18"/>
  <c r="AP48" i="18"/>
  <c r="AB48" i="18"/>
  <c r="S48" i="18"/>
  <c r="N48" i="18"/>
  <c r="L48" i="18"/>
  <c r="B48" i="18"/>
  <c r="A48" i="18"/>
  <c r="AV47" i="18"/>
  <c r="AT47" i="18"/>
  <c r="AP47" i="18"/>
  <c r="AB47" i="18"/>
  <c r="S47" i="18"/>
  <c r="N47" i="18"/>
  <c r="L47" i="18"/>
  <c r="B47" i="18"/>
  <c r="A47" i="18"/>
  <c r="AV46" i="18"/>
  <c r="AT46" i="18"/>
  <c r="AP46" i="18"/>
  <c r="AB46" i="18"/>
  <c r="S46" i="18"/>
  <c r="N46" i="18"/>
  <c r="L46" i="18"/>
  <c r="B46" i="18"/>
  <c r="A46" i="18"/>
  <c r="AV45" i="18"/>
  <c r="AT45" i="18"/>
  <c r="AP45" i="18"/>
  <c r="AB45" i="18"/>
  <c r="S45" i="18"/>
  <c r="N45" i="18"/>
  <c r="L45" i="18"/>
  <c r="B45" i="18"/>
  <c r="A45" i="18"/>
  <c r="AV44" i="18"/>
  <c r="AT44" i="18"/>
  <c r="AP44" i="18"/>
  <c r="AB44" i="18"/>
  <c r="S44" i="18"/>
  <c r="N44" i="18"/>
  <c r="L44" i="18"/>
  <c r="B44" i="18"/>
  <c r="A44" i="18"/>
  <c r="AV43" i="18"/>
  <c r="AT43" i="18"/>
  <c r="AP43" i="18"/>
  <c r="AB43" i="18"/>
  <c r="S43" i="18"/>
  <c r="N43" i="18"/>
  <c r="L43" i="18"/>
  <c r="B43" i="18"/>
  <c r="A43" i="18"/>
  <c r="AV42" i="18"/>
  <c r="AT42" i="18"/>
  <c r="AP42" i="18"/>
  <c r="AB42" i="18"/>
  <c r="S42" i="18"/>
  <c r="N42" i="18"/>
  <c r="L42" i="18"/>
  <c r="B42" i="18"/>
  <c r="A42" i="18"/>
  <c r="AV41" i="18"/>
  <c r="AT41" i="18"/>
  <c r="AP41" i="18"/>
  <c r="AB41" i="18"/>
  <c r="S41" i="18"/>
  <c r="N41" i="18"/>
  <c r="L41" i="18"/>
  <c r="B41" i="18"/>
  <c r="A41" i="18"/>
  <c r="AV40" i="18"/>
  <c r="AT40" i="18"/>
  <c r="AP40" i="18"/>
  <c r="AB40" i="18"/>
  <c r="S40" i="18"/>
  <c r="N40" i="18"/>
  <c r="L40" i="18"/>
  <c r="B40" i="18"/>
  <c r="E40" i="18" s="1"/>
  <c r="A40" i="18"/>
  <c r="AV39" i="18"/>
  <c r="AT39" i="18"/>
  <c r="AP39" i="18"/>
  <c r="AB39" i="18"/>
  <c r="S39" i="18"/>
  <c r="N39" i="18"/>
  <c r="L39" i="18"/>
  <c r="B39" i="18"/>
  <c r="A39" i="18"/>
  <c r="AV38" i="18"/>
  <c r="AT38" i="18"/>
  <c r="AP38" i="18"/>
  <c r="AB38" i="18"/>
  <c r="S38" i="18"/>
  <c r="N38" i="18"/>
  <c r="L38" i="18"/>
  <c r="B38" i="18"/>
  <c r="A38" i="18"/>
  <c r="AV37" i="18"/>
  <c r="AT37" i="18"/>
  <c r="AP37" i="18"/>
  <c r="AB37" i="18"/>
  <c r="S37" i="18"/>
  <c r="N37" i="18"/>
  <c r="L37" i="18"/>
  <c r="B37" i="18"/>
  <c r="A37" i="18"/>
  <c r="AV36" i="18"/>
  <c r="AT36" i="18"/>
  <c r="AP36" i="18"/>
  <c r="AB36" i="18"/>
  <c r="S36" i="18"/>
  <c r="N36" i="18"/>
  <c r="L36" i="18"/>
  <c r="B36" i="18"/>
  <c r="E36" i="18" s="1"/>
  <c r="A36" i="18"/>
  <c r="AV35" i="18"/>
  <c r="AT35" i="18"/>
  <c r="AP35" i="18"/>
  <c r="AB35" i="18"/>
  <c r="S35" i="18"/>
  <c r="N35" i="18"/>
  <c r="L35" i="18"/>
  <c r="B35" i="18"/>
  <c r="E35" i="18" s="1"/>
  <c r="A35" i="18"/>
  <c r="AV34" i="18"/>
  <c r="AT34" i="18"/>
  <c r="AP34" i="18"/>
  <c r="AB34" i="18"/>
  <c r="S34" i="18"/>
  <c r="N34" i="18"/>
  <c r="L34" i="18"/>
  <c r="B34" i="18"/>
  <c r="E34" i="18" s="1"/>
  <c r="A34" i="18"/>
  <c r="AV33" i="18"/>
  <c r="AT33" i="18"/>
  <c r="AP33" i="18"/>
  <c r="AB33" i="18"/>
  <c r="S33" i="18"/>
  <c r="N33" i="18"/>
  <c r="L33" i="18"/>
  <c r="B33" i="18"/>
  <c r="E33" i="18" s="1"/>
  <c r="A33" i="18"/>
  <c r="AV32" i="18"/>
  <c r="AT32" i="18"/>
  <c r="AP32" i="18"/>
  <c r="AB32" i="18"/>
  <c r="S32" i="18"/>
  <c r="N32" i="18"/>
  <c r="L32" i="18"/>
  <c r="B32" i="18"/>
  <c r="A32" i="18"/>
  <c r="AV31" i="18"/>
  <c r="AT31" i="18"/>
  <c r="AP31" i="18"/>
  <c r="AB31" i="18"/>
  <c r="S31" i="18"/>
  <c r="N31" i="18"/>
  <c r="L31" i="18"/>
  <c r="B31" i="18"/>
  <c r="A31" i="18"/>
  <c r="AV30" i="18"/>
  <c r="AT30" i="18"/>
  <c r="AP30" i="18"/>
  <c r="AB30" i="18"/>
  <c r="S30" i="18"/>
  <c r="N30" i="18"/>
  <c r="L30" i="18"/>
  <c r="B30" i="18"/>
  <c r="A30" i="18"/>
  <c r="AV29" i="18"/>
  <c r="AT29" i="18"/>
  <c r="AP29" i="18"/>
  <c r="AB29" i="18"/>
  <c r="S29" i="18"/>
  <c r="N29" i="18"/>
  <c r="L29" i="18"/>
  <c r="B29" i="18"/>
  <c r="A29" i="18"/>
  <c r="AV28" i="18"/>
  <c r="AT28" i="18"/>
  <c r="AP28" i="18"/>
  <c r="AB28" i="18"/>
  <c r="S28" i="18"/>
  <c r="N28" i="18"/>
  <c r="L28" i="18"/>
  <c r="B28" i="18"/>
  <c r="A28" i="18"/>
  <c r="AV27" i="18"/>
  <c r="AT27" i="18"/>
  <c r="AP27" i="18"/>
  <c r="AB27" i="18"/>
  <c r="S27" i="18"/>
  <c r="N27" i="18"/>
  <c r="L27" i="18"/>
  <c r="B27" i="18"/>
  <c r="E27" i="18" s="1"/>
  <c r="A27" i="18"/>
  <c r="AV26" i="18"/>
  <c r="AT26" i="18"/>
  <c r="AP26" i="18"/>
  <c r="AB26" i="18"/>
  <c r="S26" i="18"/>
  <c r="N26" i="18"/>
  <c r="L26" i="18"/>
  <c r="B26" i="18"/>
  <c r="E26" i="18" s="1"/>
  <c r="A26" i="18"/>
  <c r="AV25" i="18"/>
  <c r="AT25" i="18"/>
  <c r="AP25" i="18"/>
  <c r="AB25" i="18"/>
  <c r="S25" i="18"/>
  <c r="N25" i="18"/>
  <c r="L25" i="18"/>
  <c r="B25" i="18"/>
  <c r="E25" i="18" s="1"/>
  <c r="A25" i="18"/>
  <c r="AV24" i="18"/>
  <c r="AT24" i="18"/>
  <c r="AP24" i="18"/>
  <c r="AB24" i="18"/>
  <c r="S24" i="18"/>
  <c r="N24" i="18"/>
  <c r="L24" i="18"/>
  <c r="B24" i="18"/>
  <c r="E24" i="18" s="1"/>
  <c r="A24" i="18"/>
  <c r="AV23" i="18"/>
  <c r="AT23" i="18"/>
  <c r="AP23" i="18"/>
  <c r="AB23" i="18"/>
  <c r="S23" i="18"/>
  <c r="N23" i="18"/>
  <c r="L23" i="18"/>
  <c r="B23" i="18"/>
  <c r="E23" i="18" s="1"/>
  <c r="A23" i="18"/>
  <c r="AV22" i="18"/>
  <c r="AT22" i="18"/>
  <c r="AP22" i="18"/>
  <c r="AB22" i="18"/>
  <c r="S22" i="18"/>
  <c r="N22" i="18"/>
  <c r="L22" i="18"/>
  <c r="B22" i="18"/>
  <c r="A22" i="18"/>
  <c r="AV21" i="18"/>
  <c r="AT21" i="18"/>
  <c r="AP21" i="18"/>
  <c r="AB21" i="18"/>
  <c r="S21" i="18"/>
  <c r="N21" i="18"/>
  <c r="L21" i="18"/>
  <c r="B21" i="18"/>
  <c r="A21" i="18"/>
  <c r="AV20" i="18"/>
  <c r="AT20" i="18"/>
  <c r="AP20" i="18"/>
  <c r="AB20" i="18"/>
  <c r="S20" i="18"/>
  <c r="N20" i="18"/>
  <c r="L20" i="18"/>
  <c r="B20" i="18"/>
  <c r="E20" i="18" s="1"/>
  <c r="A20" i="18"/>
  <c r="AV19" i="18"/>
  <c r="AT19" i="18"/>
  <c r="AP19" i="18"/>
  <c r="AB19" i="18"/>
  <c r="S19" i="18"/>
  <c r="N19" i="18"/>
  <c r="L19" i="18"/>
  <c r="B19" i="18"/>
  <c r="A19" i="18"/>
  <c r="AV18" i="18"/>
  <c r="AT18" i="18"/>
  <c r="AP18" i="18"/>
  <c r="AB18" i="18"/>
  <c r="S18" i="18"/>
  <c r="N18" i="18"/>
  <c r="L18" i="18"/>
  <c r="B18" i="18"/>
  <c r="A18" i="18"/>
  <c r="AV17" i="18"/>
  <c r="AT17" i="18"/>
  <c r="AP17" i="18"/>
  <c r="AB17" i="18"/>
  <c r="S17" i="18"/>
  <c r="N17" i="18"/>
  <c r="L17" i="18"/>
  <c r="B17" i="18"/>
  <c r="A17" i="18"/>
  <c r="AV16" i="18"/>
  <c r="AT16" i="18"/>
  <c r="AP16" i="18"/>
  <c r="AB16" i="18"/>
  <c r="S16" i="18"/>
  <c r="N16" i="18"/>
  <c r="L16" i="18"/>
  <c r="B16" i="18"/>
  <c r="A16" i="18"/>
  <c r="AV15" i="18"/>
  <c r="AT15" i="18"/>
  <c r="AP15" i="18"/>
  <c r="AB15" i="18"/>
  <c r="S15" i="18"/>
  <c r="N15" i="18"/>
  <c r="L15" i="18"/>
  <c r="B15" i="18"/>
  <c r="A15" i="18"/>
  <c r="AV14" i="18"/>
  <c r="AT14" i="18"/>
  <c r="AP14" i="18"/>
  <c r="AB14" i="18"/>
  <c r="S14" i="18"/>
  <c r="N14" i="18"/>
  <c r="L14" i="18"/>
  <c r="B14" i="18"/>
  <c r="A14" i="18"/>
  <c r="AV13" i="18"/>
  <c r="AT13" i="18"/>
  <c r="AP13" i="18"/>
  <c r="AB13" i="18"/>
  <c r="S13" i="18"/>
  <c r="N13" i="18"/>
  <c r="L13" i="18"/>
  <c r="B13" i="18"/>
  <c r="A13" i="18"/>
  <c r="AV12" i="18"/>
  <c r="AT12" i="18"/>
  <c r="AP12" i="18"/>
  <c r="AB12" i="18"/>
  <c r="S12" i="18"/>
  <c r="N12" i="18"/>
  <c r="L12" i="18"/>
  <c r="B12" i="18"/>
  <c r="A12" i="18"/>
  <c r="AV11" i="18"/>
  <c r="AT11" i="18"/>
  <c r="AP11" i="18"/>
  <c r="AB11" i="18"/>
  <c r="S11" i="18"/>
  <c r="N11" i="18"/>
  <c r="L11" i="18"/>
  <c r="B11" i="18"/>
  <c r="A11" i="18"/>
  <c r="AV10" i="18"/>
  <c r="AT10" i="18"/>
  <c r="AP10" i="18"/>
  <c r="AB10" i="18"/>
  <c r="S10" i="18"/>
  <c r="N10" i="18"/>
  <c r="L10" i="18"/>
  <c r="B10" i="18"/>
  <c r="E10" i="18" s="1"/>
  <c r="A10" i="18"/>
  <c r="AV9" i="18"/>
  <c r="AT9" i="18"/>
  <c r="AP9" i="18"/>
  <c r="AB9" i="18"/>
  <c r="S9" i="18"/>
  <c r="N9" i="18"/>
  <c r="L9" i="18"/>
  <c r="B9" i="18"/>
  <c r="A9" i="18"/>
  <c r="AV8" i="18"/>
  <c r="AT8" i="18"/>
  <c r="AP8" i="18"/>
  <c r="AB8" i="18"/>
  <c r="S8" i="18"/>
  <c r="N8" i="18"/>
  <c r="L8" i="18"/>
  <c r="B8" i="18"/>
  <c r="A8" i="18"/>
  <c r="AV7" i="18"/>
  <c r="AT7" i="18"/>
  <c r="AP7" i="18"/>
  <c r="AB7" i="18"/>
  <c r="S7" i="18"/>
  <c r="N7" i="18"/>
  <c r="L7" i="18"/>
  <c r="B7" i="18"/>
  <c r="A7" i="18"/>
  <c r="AV6" i="18"/>
  <c r="AT6" i="18"/>
  <c r="AP6" i="18"/>
  <c r="AB6" i="18"/>
  <c r="S6" i="18"/>
  <c r="N6" i="18"/>
  <c r="L6" i="18"/>
  <c r="B6" i="18"/>
  <c r="A6" i="18"/>
  <c r="AV5" i="18"/>
  <c r="AT5" i="18"/>
  <c r="AP5" i="18"/>
  <c r="AB5" i="18"/>
  <c r="S5" i="18"/>
  <c r="N5" i="18"/>
  <c r="L5" i="18"/>
  <c r="B5" i="18"/>
  <c r="A5" i="18"/>
  <c r="AV4" i="18"/>
  <c r="AT4" i="18"/>
  <c r="AP4" i="18"/>
  <c r="AB4" i="18"/>
  <c r="S4" i="18"/>
  <c r="N4" i="18"/>
  <c r="L4" i="18"/>
  <c r="B4" i="18"/>
  <c r="A4" i="18"/>
  <c r="E18" i="18" l="1"/>
  <c r="E480" i="18"/>
  <c r="E94" i="18"/>
  <c r="E230" i="18"/>
  <c r="E392" i="18"/>
  <c r="E156" i="18"/>
  <c r="E38" i="18"/>
  <c r="E292" i="18"/>
  <c r="E332" i="18"/>
  <c r="E396" i="18"/>
  <c r="E92" i="18"/>
  <c r="E168" i="18"/>
  <c r="E41" i="18"/>
  <c r="E286" i="18"/>
  <c r="E107" i="18"/>
  <c r="E224" i="18"/>
  <c r="E8" i="18"/>
  <c r="E28" i="18"/>
  <c r="E220" i="18"/>
  <c r="E242" i="18"/>
  <c r="E234" i="18"/>
  <c r="E7" i="18"/>
  <c r="E434" i="18"/>
  <c r="E268" i="18"/>
  <c r="E288" i="18"/>
  <c r="E12" i="18"/>
  <c r="E226" i="18"/>
  <c r="E30" i="18"/>
  <c r="E148" i="18"/>
  <c r="E435" i="18"/>
  <c r="E19" i="18"/>
  <c r="E37" i="18"/>
  <c r="E86" i="18"/>
  <c r="E282" i="18"/>
  <c r="E374" i="18"/>
  <c r="E67" i="18"/>
  <c r="E294" i="18"/>
  <c r="E65" i="18"/>
  <c r="E398" i="18"/>
  <c r="E45" i="18"/>
  <c r="E170" i="18"/>
  <c r="E266" i="18"/>
  <c r="E166" i="18"/>
  <c r="E264" i="18"/>
  <c r="E39" i="18"/>
  <c r="E17" i="18"/>
  <c r="E6" i="18"/>
  <c r="E91" i="18"/>
  <c r="E260" i="18"/>
  <c r="E436" i="18"/>
  <c r="E258" i="18"/>
  <c r="E340" i="18"/>
  <c r="E274" i="18"/>
  <c r="E186" i="18"/>
  <c r="E14" i="18"/>
  <c r="E43" i="18"/>
  <c r="E59" i="18"/>
  <c r="E21" i="18"/>
  <c r="E71" i="18"/>
  <c r="E98" i="18"/>
  <c r="E103" i="18"/>
  <c r="E164" i="18"/>
  <c r="E278" i="18"/>
  <c r="E358" i="18"/>
  <c r="E404" i="18"/>
  <c r="E9" i="18"/>
  <c r="E176" i="18"/>
  <c r="E270" i="18"/>
  <c r="E174" i="18"/>
  <c r="E228" i="18"/>
  <c r="E32" i="18"/>
  <c r="E15" i="18"/>
  <c r="E162" i="18"/>
  <c r="E376" i="18"/>
  <c r="E44" i="18"/>
  <c r="E238" i="18"/>
  <c r="E13" i="18"/>
  <c r="E146" i="18"/>
  <c r="E160" i="18"/>
  <c r="E22" i="18"/>
  <c r="E42" i="18"/>
  <c r="E55" i="18"/>
  <c r="E232" i="18"/>
  <c r="E280" i="18"/>
  <c r="E240" i="18"/>
  <c r="E49" i="18"/>
  <c r="E105" i="18"/>
  <c r="E338" i="18"/>
  <c r="E29" i="18"/>
  <c r="E198" i="18"/>
  <c r="E16" i="18"/>
  <c r="E210" i="18"/>
  <c r="E456" i="18"/>
  <c r="E172" i="18"/>
  <c r="E246" i="18"/>
  <c r="E57" i="18"/>
  <c r="E244" i="18"/>
  <c r="E11" i="18"/>
  <c r="E31" i="18"/>
  <c r="E158" i="18"/>
  <c r="E276" i="18"/>
  <c r="E454" i="18"/>
  <c r="E181" i="18"/>
  <c r="E259" i="18"/>
  <c r="E339" i="18"/>
  <c r="E64" i="18"/>
  <c r="E151" i="18"/>
  <c r="E257" i="18"/>
  <c r="E297" i="18"/>
  <c r="E337" i="18"/>
  <c r="E350" i="18"/>
  <c r="E47" i="18"/>
  <c r="E84" i="18"/>
  <c r="E88" i="18"/>
  <c r="E114" i="18"/>
  <c r="E295" i="18"/>
  <c r="E370" i="18"/>
  <c r="E5" i="18"/>
  <c r="E79" i="18"/>
  <c r="E82" i="18"/>
  <c r="E142" i="18"/>
  <c r="E149" i="18"/>
  <c r="E179" i="18"/>
  <c r="E293" i="18"/>
  <c r="E452" i="18"/>
  <c r="E140" i="18"/>
  <c r="E95" i="18"/>
  <c r="E424" i="18"/>
  <c r="E438" i="18"/>
  <c r="E175" i="18"/>
  <c r="E243" i="18"/>
  <c r="E353" i="18"/>
  <c r="E478" i="18"/>
  <c r="E482" i="18"/>
  <c r="E487" i="18"/>
  <c r="E501" i="18"/>
  <c r="E66" i="18"/>
  <c r="E147" i="18"/>
  <c r="E291" i="18"/>
  <c r="E426" i="18"/>
  <c r="E145" i="18"/>
  <c r="E289" i="18"/>
  <c r="E77" i="18"/>
  <c r="E211" i="18"/>
  <c r="E209" i="18"/>
  <c r="E344" i="18"/>
  <c r="E50" i="18"/>
  <c r="E93" i="18"/>
  <c r="E154" i="18"/>
  <c r="E342" i="18"/>
  <c r="E369" i="18"/>
  <c r="E440" i="18"/>
  <c r="E464" i="18"/>
  <c r="E78" i="18"/>
  <c r="E141" i="18"/>
  <c r="E152" i="18"/>
  <c r="E239" i="18"/>
  <c r="E279" i="18"/>
  <c r="E351" i="18"/>
  <c r="E355" i="18"/>
  <c r="E432" i="18"/>
  <c r="E450" i="18"/>
  <c r="E455" i="18"/>
  <c r="E48" i="18"/>
  <c r="E169" i="18"/>
  <c r="E237" i="18"/>
  <c r="E277" i="18"/>
  <c r="E362" i="18"/>
  <c r="E425" i="18"/>
  <c r="E329" i="18"/>
  <c r="E177" i="18"/>
  <c r="E442" i="18"/>
  <c r="E143" i="18"/>
  <c r="E69" i="18"/>
  <c r="E262" i="18"/>
  <c r="E87" i="18"/>
  <c r="E256" i="18"/>
  <c r="E275" i="18"/>
  <c r="E296" i="18"/>
  <c r="E336" i="18"/>
  <c r="E349" i="18"/>
  <c r="E427" i="18"/>
  <c r="E453" i="18"/>
  <c r="E457" i="18"/>
  <c r="E485" i="18"/>
  <c r="E488" i="18"/>
  <c r="E4" i="18"/>
  <c r="E76" i="18"/>
  <c r="E85" i="18"/>
  <c r="E139" i="18"/>
  <c r="E165" i="18"/>
  <c r="E182" i="18"/>
  <c r="E273" i="18"/>
  <c r="E313" i="18"/>
  <c r="E465" i="18"/>
  <c r="E104" i="18"/>
  <c r="E231" i="18"/>
  <c r="E347" i="18"/>
  <c r="E451" i="18"/>
  <c r="E490" i="18"/>
  <c r="E290" i="18"/>
  <c r="E330" i="18"/>
  <c r="E356" i="18"/>
  <c r="E378" i="18"/>
  <c r="E46" i="18"/>
  <c r="E167" i="18"/>
  <c r="E185" i="18"/>
  <c r="E229" i="18"/>
  <c r="E345" i="18"/>
  <c r="E183" i="18"/>
  <c r="E225" i="18"/>
  <c r="E265" i="18"/>
  <c r="E354" i="18"/>
  <c r="E430" i="18"/>
  <c r="E449" i="18"/>
  <c r="E132" i="18"/>
  <c r="E155" i="18"/>
  <c r="E223" i="18"/>
  <c r="E343" i="18"/>
  <c r="E491" i="18"/>
  <c r="E331" i="18"/>
  <c r="E97" i="18"/>
  <c r="E346" i="18"/>
  <c r="E184" i="18"/>
  <c r="E287" i="18"/>
  <c r="E402" i="18"/>
  <c r="E245" i="18"/>
  <c r="E173" i="18"/>
  <c r="E218" i="18"/>
  <c r="E241" i="18"/>
  <c r="E281" i="18"/>
  <c r="E221" i="18"/>
  <c r="E106" i="18"/>
  <c r="E115" i="18"/>
  <c r="E150" i="18"/>
  <c r="E250" i="18"/>
  <c r="E269" i="18"/>
  <c r="E102" i="18"/>
  <c r="E180" i="18"/>
  <c r="E227" i="18"/>
  <c r="E267" i="18"/>
  <c r="E439" i="18"/>
  <c r="E68" i="18"/>
  <c r="E153" i="18"/>
  <c r="E178" i="18"/>
  <c r="E261" i="18"/>
  <c r="E341" i="18"/>
  <c r="E352" i="18"/>
  <c r="E393" i="18"/>
  <c r="E423" i="18"/>
  <c r="E433" i="18"/>
  <c r="E508" i="18"/>
  <c r="E499" i="18"/>
  <c r="E403" i="18"/>
  <c r="E171" i="18"/>
  <c r="E399" i="18"/>
  <c r="E429" i="18"/>
  <c r="E479" i="18"/>
  <c r="E163" i="18"/>
  <c r="E489" i="18"/>
  <c r="E125" i="18"/>
  <c r="E161" i="18"/>
  <c r="E373" i="18"/>
  <c r="E486" i="18"/>
  <c r="E219" i="18"/>
  <c r="E375" i="18"/>
  <c r="E368" i="18"/>
  <c r="E58" i="18"/>
  <c r="E159" i="18"/>
  <c r="E56" i="18"/>
  <c r="E157" i="18"/>
  <c r="E428" i="18"/>
  <c r="E466" i="18"/>
  <c r="E431" i="18"/>
  <c r="E441" i="18"/>
  <c r="E481" i="18"/>
  <c r="E357" i="18"/>
  <c r="E397" i="18"/>
  <c r="E437" i="18"/>
  <c r="AF302" i="13" l="1"/>
  <c r="AG302" i="13" s="1"/>
  <c r="AH302" i="13" s="1"/>
  <c r="AI302" i="13" s="1"/>
  <c r="AJ302" i="13" s="1"/>
  <c r="AK302" i="13" s="1"/>
  <c r="AL302" i="13" s="1"/>
  <c r="AM302" i="13" s="1"/>
  <c r="AN302" i="13" s="1"/>
  <c r="AO302" i="13" s="1"/>
  <c r="AP302" i="13" s="1"/>
  <c r="AD302" i="13" s="1"/>
  <c r="AF301" i="13"/>
  <c r="AG301" i="13" s="1"/>
  <c r="AH301" i="13" s="1"/>
  <c r="AI301" i="13" s="1"/>
  <c r="AJ301" i="13" s="1"/>
  <c r="AK301" i="13" s="1"/>
  <c r="AL301" i="13" s="1"/>
  <c r="AM301" i="13" s="1"/>
  <c r="AN301" i="13" s="1"/>
  <c r="AO301" i="13" s="1"/>
  <c r="AP301" i="13" s="1"/>
  <c r="AD301" i="13" s="1"/>
  <c r="AF300" i="13"/>
  <c r="AG300" i="13" s="1"/>
  <c r="AH300" i="13" s="1"/>
  <c r="AI300" i="13" s="1"/>
  <c r="AJ300" i="13" s="1"/>
  <c r="AK300" i="13" s="1"/>
  <c r="AL300" i="13" s="1"/>
  <c r="AM300" i="13" s="1"/>
  <c r="AN300" i="13" s="1"/>
  <c r="AO300" i="13" s="1"/>
  <c r="AP300" i="13" s="1"/>
  <c r="AD300" i="13" s="1"/>
  <c r="AF299" i="13"/>
  <c r="AG299" i="13" s="1"/>
  <c r="AH299" i="13" s="1"/>
  <c r="AI299" i="13" s="1"/>
  <c r="AJ299" i="13" s="1"/>
  <c r="AK299" i="13" s="1"/>
  <c r="AL299" i="13" s="1"/>
  <c r="AM299" i="13" s="1"/>
  <c r="AN299" i="13" s="1"/>
  <c r="AO299" i="13" s="1"/>
  <c r="AP299" i="13" s="1"/>
  <c r="AD299" i="13" s="1"/>
  <c r="AF298" i="13"/>
  <c r="AG298" i="13" s="1"/>
  <c r="AH298" i="13" s="1"/>
  <c r="AI298" i="13" s="1"/>
  <c r="AJ298" i="13" s="1"/>
  <c r="AK298" i="13" s="1"/>
  <c r="AL298" i="13" s="1"/>
  <c r="AM298" i="13" s="1"/>
  <c r="AN298" i="13" s="1"/>
  <c r="AO298" i="13" s="1"/>
  <c r="AP298" i="13" s="1"/>
  <c r="AD298" i="13" s="1"/>
  <c r="AF297" i="13"/>
  <c r="AG297" i="13" s="1"/>
  <c r="AH297" i="13" s="1"/>
  <c r="AI297" i="13" s="1"/>
  <c r="AJ297" i="13" s="1"/>
  <c r="AK297" i="13" s="1"/>
  <c r="AL297" i="13" s="1"/>
  <c r="AM297" i="13" s="1"/>
  <c r="AN297" i="13" s="1"/>
  <c r="AO297" i="13" s="1"/>
  <c r="AP297" i="13" s="1"/>
  <c r="AD297" i="13" s="1"/>
  <c r="AF296" i="13"/>
  <c r="AG296" i="13" s="1"/>
  <c r="AH296" i="13" s="1"/>
  <c r="AI296" i="13" s="1"/>
  <c r="AJ296" i="13" s="1"/>
  <c r="AK296" i="13" s="1"/>
  <c r="AL296" i="13" s="1"/>
  <c r="AM296" i="13" s="1"/>
  <c r="AN296" i="13" s="1"/>
  <c r="AO296" i="13" s="1"/>
  <c r="AP296" i="13" s="1"/>
  <c r="AD296" i="13" s="1"/>
  <c r="AF295" i="13"/>
  <c r="AG295" i="13" s="1"/>
  <c r="AH295" i="13" s="1"/>
  <c r="AI295" i="13" s="1"/>
  <c r="AJ295" i="13" s="1"/>
  <c r="AK295" i="13" s="1"/>
  <c r="AL295" i="13" s="1"/>
  <c r="AM295" i="13" s="1"/>
  <c r="AN295" i="13" s="1"/>
  <c r="AO295" i="13" s="1"/>
  <c r="AP295" i="13" s="1"/>
  <c r="AD295" i="13" s="1"/>
  <c r="AF294" i="13"/>
  <c r="AG294" i="13" s="1"/>
  <c r="AH294" i="13" s="1"/>
  <c r="AI294" i="13" s="1"/>
  <c r="AJ294" i="13" s="1"/>
  <c r="AK294" i="13" s="1"/>
  <c r="AL294" i="13" s="1"/>
  <c r="AM294" i="13" s="1"/>
  <c r="AN294" i="13" s="1"/>
  <c r="AO294" i="13" s="1"/>
  <c r="AP294" i="13" s="1"/>
  <c r="AD294" i="13" s="1"/>
  <c r="AF293" i="13"/>
  <c r="AG293" i="13" s="1"/>
  <c r="AH293" i="13" s="1"/>
  <c r="AI293" i="13" s="1"/>
  <c r="AJ293" i="13" s="1"/>
  <c r="AK293" i="13" s="1"/>
  <c r="AL293" i="13" s="1"/>
  <c r="AM293" i="13" s="1"/>
  <c r="AN293" i="13" s="1"/>
  <c r="AO293" i="13" s="1"/>
  <c r="AP293" i="13" s="1"/>
  <c r="AD293" i="13" s="1"/>
  <c r="AF292" i="13"/>
  <c r="AG292" i="13" s="1"/>
  <c r="AH292" i="13" s="1"/>
  <c r="AI292" i="13" s="1"/>
  <c r="AJ292" i="13" s="1"/>
  <c r="AK292" i="13" s="1"/>
  <c r="AL292" i="13" s="1"/>
  <c r="AM292" i="13" s="1"/>
  <c r="AN292" i="13" s="1"/>
  <c r="AO292" i="13" s="1"/>
  <c r="AP292" i="13" s="1"/>
  <c r="AD292" i="13" s="1"/>
  <c r="AF291" i="13"/>
  <c r="AG291" i="13" s="1"/>
  <c r="AH291" i="13" s="1"/>
  <c r="AI291" i="13" s="1"/>
  <c r="AJ291" i="13" s="1"/>
  <c r="AK291" i="13" s="1"/>
  <c r="AL291" i="13" s="1"/>
  <c r="AM291" i="13" s="1"/>
  <c r="AN291" i="13" s="1"/>
  <c r="AO291" i="13" s="1"/>
  <c r="AP291" i="13" s="1"/>
  <c r="AD291" i="13" s="1"/>
  <c r="AF290" i="13"/>
  <c r="AG290" i="13" s="1"/>
  <c r="AH290" i="13" s="1"/>
  <c r="AI290" i="13" s="1"/>
  <c r="AJ290" i="13" s="1"/>
  <c r="AK290" i="13" s="1"/>
  <c r="AL290" i="13" s="1"/>
  <c r="AM290" i="13" s="1"/>
  <c r="AN290" i="13" s="1"/>
  <c r="AO290" i="13" s="1"/>
  <c r="AP290" i="13" s="1"/>
  <c r="AD290" i="13" s="1"/>
  <c r="AF289" i="13"/>
  <c r="AG289" i="13" s="1"/>
  <c r="AH289" i="13" s="1"/>
  <c r="AI289" i="13" s="1"/>
  <c r="AJ289" i="13" s="1"/>
  <c r="AK289" i="13" s="1"/>
  <c r="AL289" i="13" s="1"/>
  <c r="AM289" i="13" s="1"/>
  <c r="AN289" i="13" s="1"/>
  <c r="AO289" i="13" s="1"/>
  <c r="AP289" i="13" s="1"/>
  <c r="AD289" i="13" s="1"/>
  <c r="AF288" i="13"/>
  <c r="AG288" i="13" s="1"/>
  <c r="AH288" i="13" s="1"/>
  <c r="AI288" i="13" s="1"/>
  <c r="AJ288" i="13" s="1"/>
  <c r="AK288" i="13" s="1"/>
  <c r="AL288" i="13" s="1"/>
  <c r="AM288" i="13" s="1"/>
  <c r="AN288" i="13" s="1"/>
  <c r="AO288" i="13" s="1"/>
  <c r="AP288" i="13" s="1"/>
  <c r="AD288" i="13" s="1"/>
  <c r="AF287" i="13"/>
  <c r="AG287" i="13" s="1"/>
  <c r="AH287" i="13" s="1"/>
  <c r="AI287" i="13" s="1"/>
  <c r="AJ287" i="13" s="1"/>
  <c r="AK287" i="13" s="1"/>
  <c r="AL287" i="13" s="1"/>
  <c r="AM287" i="13" s="1"/>
  <c r="AN287" i="13" s="1"/>
  <c r="AO287" i="13" s="1"/>
  <c r="AP287" i="13" s="1"/>
  <c r="AD287" i="13" s="1"/>
  <c r="AF286" i="13"/>
  <c r="AG286" i="13" s="1"/>
  <c r="AH286" i="13" s="1"/>
  <c r="AI286" i="13" s="1"/>
  <c r="AJ286" i="13" s="1"/>
  <c r="AK286" i="13" s="1"/>
  <c r="AL286" i="13" s="1"/>
  <c r="AM286" i="13" s="1"/>
  <c r="AN286" i="13" s="1"/>
  <c r="AO286" i="13" s="1"/>
  <c r="AP286" i="13" s="1"/>
  <c r="AD286" i="13" s="1"/>
  <c r="AF285" i="13"/>
  <c r="AG285" i="13" s="1"/>
  <c r="AH285" i="13" s="1"/>
  <c r="AI285" i="13" s="1"/>
  <c r="AJ285" i="13" s="1"/>
  <c r="AK285" i="13" s="1"/>
  <c r="AL285" i="13" s="1"/>
  <c r="AM285" i="13" s="1"/>
  <c r="AN285" i="13" s="1"/>
  <c r="AO285" i="13" s="1"/>
  <c r="AP285" i="13" s="1"/>
  <c r="AD285" i="13" s="1"/>
  <c r="AF284" i="13"/>
  <c r="AG284" i="13" s="1"/>
  <c r="AH284" i="13" s="1"/>
  <c r="AI284" i="13" s="1"/>
  <c r="AJ284" i="13" s="1"/>
  <c r="AK284" i="13" s="1"/>
  <c r="AL284" i="13" s="1"/>
  <c r="AM284" i="13" s="1"/>
  <c r="AN284" i="13" s="1"/>
  <c r="AO284" i="13" s="1"/>
  <c r="AP284" i="13" s="1"/>
  <c r="AD284" i="13" s="1"/>
  <c r="AF283" i="13"/>
  <c r="AG283" i="13" s="1"/>
  <c r="AH283" i="13" s="1"/>
  <c r="AI283" i="13" s="1"/>
  <c r="AJ283" i="13" s="1"/>
  <c r="AK283" i="13" s="1"/>
  <c r="AL283" i="13" s="1"/>
  <c r="AM283" i="13" s="1"/>
  <c r="AN283" i="13" s="1"/>
  <c r="AO283" i="13" s="1"/>
  <c r="AP283" i="13" s="1"/>
  <c r="AD283" i="13" s="1"/>
  <c r="AF282" i="13"/>
  <c r="AG282" i="13" s="1"/>
  <c r="AH282" i="13" s="1"/>
  <c r="AI282" i="13" s="1"/>
  <c r="AJ282" i="13" s="1"/>
  <c r="AK282" i="13" s="1"/>
  <c r="AL282" i="13" s="1"/>
  <c r="AM282" i="13" s="1"/>
  <c r="AN282" i="13" s="1"/>
  <c r="AO282" i="13" s="1"/>
  <c r="AP282" i="13" s="1"/>
  <c r="AD282" i="13" s="1"/>
  <c r="AF281" i="13"/>
  <c r="AG281" i="13" s="1"/>
  <c r="AH281" i="13" s="1"/>
  <c r="AI281" i="13" s="1"/>
  <c r="AJ281" i="13" s="1"/>
  <c r="AK281" i="13" s="1"/>
  <c r="AL281" i="13" s="1"/>
  <c r="AM281" i="13" s="1"/>
  <c r="AN281" i="13" s="1"/>
  <c r="AO281" i="13" s="1"/>
  <c r="AP281" i="13" s="1"/>
  <c r="AD281" i="13" s="1"/>
  <c r="AF280" i="13"/>
  <c r="AG280" i="13" s="1"/>
  <c r="AH280" i="13" s="1"/>
  <c r="AI280" i="13" s="1"/>
  <c r="AJ280" i="13" s="1"/>
  <c r="AK280" i="13" s="1"/>
  <c r="AL280" i="13" s="1"/>
  <c r="AM280" i="13" s="1"/>
  <c r="AN280" i="13" s="1"/>
  <c r="AO280" i="13" s="1"/>
  <c r="AP280" i="13" s="1"/>
  <c r="AD280" i="13" s="1"/>
  <c r="AF279" i="13"/>
  <c r="AG279" i="13" s="1"/>
  <c r="AH279" i="13" s="1"/>
  <c r="AI279" i="13" s="1"/>
  <c r="AJ279" i="13" s="1"/>
  <c r="AK279" i="13" s="1"/>
  <c r="AL279" i="13" s="1"/>
  <c r="AM279" i="13" s="1"/>
  <c r="AN279" i="13" s="1"/>
  <c r="AO279" i="13" s="1"/>
  <c r="AP279" i="13" s="1"/>
  <c r="AD279" i="13" s="1"/>
  <c r="AF278" i="13"/>
  <c r="AG278" i="13" s="1"/>
  <c r="AH278" i="13" s="1"/>
  <c r="AI278" i="13" s="1"/>
  <c r="AJ278" i="13" s="1"/>
  <c r="AK278" i="13" s="1"/>
  <c r="AL278" i="13" s="1"/>
  <c r="AM278" i="13" s="1"/>
  <c r="AN278" i="13" s="1"/>
  <c r="AO278" i="13" s="1"/>
  <c r="AP278" i="13" s="1"/>
  <c r="AD278" i="13" s="1"/>
  <c r="AF277" i="13"/>
  <c r="AG277" i="13" s="1"/>
  <c r="AH277" i="13" s="1"/>
  <c r="AI277" i="13" s="1"/>
  <c r="AJ277" i="13" s="1"/>
  <c r="AK277" i="13" s="1"/>
  <c r="AL277" i="13" s="1"/>
  <c r="AM277" i="13" s="1"/>
  <c r="AN277" i="13" s="1"/>
  <c r="AO277" i="13" s="1"/>
  <c r="AP277" i="13" s="1"/>
  <c r="AD277" i="13" s="1"/>
  <c r="AF276" i="13"/>
  <c r="AG276" i="13" s="1"/>
  <c r="AH276" i="13" s="1"/>
  <c r="AI276" i="13" s="1"/>
  <c r="AJ276" i="13" s="1"/>
  <c r="AK276" i="13" s="1"/>
  <c r="AL276" i="13" s="1"/>
  <c r="AM276" i="13" s="1"/>
  <c r="AN276" i="13" s="1"/>
  <c r="AO276" i="13" s="1"/>
  <c r="AP276" i="13" s="1"/>
  <c r="AD276" i="13" s="1"/>
  <c r="AF275" i="13"/>
  <c r="AG275" i="13" s="1"/>
  <c r="AH275" i="13" s="1"/>
  <c r="AI275" i="13" s="1"/>
  <c r="AJ275" i="13" s="1"/>
  <c r="AK275" i="13" s="1"/>
  <c r="AL275" i="13" s="1"/>
  <c r="AM275" i="13" s="1"/>
  <c r="AN275" i="13" s="1"/>
  <c r="AO275" i="13" s="1"/>
  <c r="AP275" i="13" s="1"/>
  <c r="AD275" i="13" s="1"/>
  <c r="AF274" i="13"/>
  <c r="AG274" i="13" s="1"/>
  <c r="AH274" i="13" s="1"/>
  <c r="AI274" i="13" s="1"/>
  <c r="AJ274" i="13" s="1"/>
  <c r="AK274" i="13" s="1"/>
  <c r="AL274" i="13" s="1"/>
  <c r="AM274" i="13" s="1"/>
  <c r="AN274" i="13" s="1"/>
  <c r="AO274" i="13" s="1"/>
  <c r="AP274" i="13" s="1"/>
  <c r="AD274" i="13" s="1"/>
  <c r="AF273" i="13"/>
  <c r="AG273" i="13" s="1"/>
  <c r="AH273" i="13" s="1"/>
  <c r="AI273" i="13" s="1"/>
  <c r="AJ273" i="13" s="1"/>
  <c r="AK273" i="13" s="1"/>
  <c r="AL273" i="13" s="1"/>
  <c r="AM273" i="13" s="1"/>
  <c r="AN273" i="13" s="1"/>
  <c r="AO273" i="13" s="1"/>
  <c r="AP273" i="13" s="1"/>
  <c r="AD273" i="13" s="1"/>
  <c r="AF272" i="13"/>
  <c r="AG272" i="13" s="1"/>
  <c r="AH272" i="13" s="1"/>
  <c r="AI272" i="13" s="1"/>
  <c r="AJ272" i="13" s="1"/>
  <c r="AK272" i="13" s="1"/>
  <c r="AL272" i="13" s="1"/>
  <c r="AM272" i="13" s="1"/>
  <c r="AN272" i="13" s="1"/>
  <c r="AO272" i="13" s="1"/>
  <c r="AP272" i="13" s="1"/>
  <c r="AD272" i="13" s="1"/>
  <c r="AF271" i="13"/>
  <c r="AG271" i="13" s="1"/>
  <c r="AH271" i="13" s="1"/>
  <c r="AI271" i="13" s="1"/>
  <c r="AJ271" i="13" s="1"/>
  <c r="AK271" i="13" s="1"/>
  <c r="AL271" i="13" s="1"/>
  <c r="AM271" i="13" s="1"/>
  <c r="AN271" i="13" s="1"/>
  <c r="AO271" i="13" s="1"/>
  <c r="AP271" i="13" s="1"/>
  <c r="AD271" i="13" s="1"/>
  <c r="AF270" i="13"/>
  <c r="AG270" i="13" s="1"/>
  <c r="AH270" i="13" s="1"/>
  <c r="AI270" i="13" s="1"/>
  <c r="AJ270" i="13" s="1"/>
  <c r="AK270" i="13" s="1"/>
  <c r="AL270" i="13" s="1"/>
  <c r="AM270" i="13" s="1"/>
  <c r="AN270" i="13" s="1"/>
  <c r="AO270" i="13" s="1"/>
  <c r="AP270" i="13" s="1"/>
  <c r="AD270" i="13" s="1"/>
  <c r="AF269" i="13"/>
  <c r="AG269" i="13" s="1"/>
  <c r="AH269" i="13" s="1"/>
  <c r="AI269" i="13" s="1"/>
  <c r="AJ269" i="13" s="1"/>
  <c r="AK269" i="13" s="1"/>
  <c r="AL269" i="13" s="1"/>
  <c r="AM269" i="13" s="1"/>
  <c r="AN269" i="13" s="1"/>
  <c r="AO269" i="13" s="1"/>
  <c r="AP269" i="13" s="1"/>
  <c r="AD269" i="13" s="1"/>
  <c r="AF268" i="13"/>
  <c r="AG268" i="13" s="1"/>
  <c r="AH268" i="13" s="1"/>
  <c r="AI268" i="13" s="1"/>
  <c r="AJ268" i="13" s="1"/>
  <c r="AK268" i="13" s="1"/>
  <c r="AL268" i="13" s="1"/>
  <c r="AM268" i="13" s="1"/>
  <c r="AN268" i="13" s="1"/>
  <c r="AO268" i="13" s="1"/>
  <c r="AP268" i="13" s="1"/>
  <c r="AD268" i="13" s="1"/>
  <c r="AF267" i="13"/>
  <c r="AG267" i="13" s="1"/>
  <c r="AH267" i="13" s="1"/>
  <c r="AI267" i="13" s="1"/>
  <c r="AJ267" i="13" s="1"/>
  <c r="AK267" i="13" s="1"/>
  <c r="AL267" i="13" s="1"/>
  <c r="AM267" i="13" s="1"/>
  <c r="AN267" i="13" s="1"/>
  <c r="AO267" i="13" s="1"/>
  <c r="AP267" i="13" s="1"/>
  <c r="AD267" i="13" s="1"/>
  <c r="AC267" i="13"/>
  <c r="AF266" i="13"/>
  <c r="AG266" i="13" s="1"/>
  <c r="AH266" i="13" s="1"/>
  <c r="AI266" i="13" s="1"/>
  <c r="AJ266" i="13" s="1"/>
  <c r="AK266" i="13" s="1"/>
  <c r="AL266" i="13" s="1"/>
  <c r="AM266" i="13" s="1"/>
  <c r="AN266" i="13" s="1"/>
  <c r="AO266" i="13" s="1"/>
  <c r="AP266" i="13" s="1"/>
  <c r="AD266" i="13" s="1"/>
  <c r="AF265" i="13"/>
  <c r="AG265" i="13" s="1"/>
  <c r="AH265" i="13" s="1"/>
  <c r="AI265" i="13" s="1"/>
  <c r="AJ265" i="13" s="1"/>
  <c r="AK265" i="13" s="1"/>
  <c r="AL265" i="13" s="1"/>
  <c r="AM265" i="13" s="1"/>
  <c r="AN265" i="13" s="1"/>
  <c r="AO265" i="13" s="1"/>
  <c r="AP265" i="13" s="1"/>
  <c r="AD265" i="13" s="1"/>
  <c r="AF264" i="13"/>
  <c r="AG264" i="13" s="1"/>
  <c r="AH264" i="13" s="1"/>
  <c r="AI264" i="13" s="1"/>
  <c r="AJ264" i="13" s="1"/>
  <c r="AK264" i="13" s="1"/>
  <c r="AL264" i="13" s="1"/>
  <c r="AM264" i="13" s="1"/>
  <c r="AN264" i="13" s="1"/>
  <c r="AO264" i="13" s="1"/>
  <c r="AP264" i="13" s="1"/>
  <c r="AD264" i="13" s="1"/>
  <c r="AF263" i="13"/>
  <c r="AG263" i="13" s="1"/>
  <c r="AH263" i="13" s="1"/>
  <c r="AI263" i="13" s="1"/>
  <c r="AJ263" i="13" s="1"/>
  <c r="AK263" i="13" s="1"/>
  <c r="AL263" i="13" s="1"/>
  <c r="AM263" i="13" s="1"/>
  <c r="AN263" i="13" s="1"/>
  <c r="AO263" i="13" s="1"/>
  <c r="AP263" i="13" s="1"/>
  <c r="AD263" i="13" s="1"/>
  <c r="AF262" i="13"/>
  <c r="AG262" i="13" s="1"/>
  <c r="AH262" i="13" s="1"/>
  <c r="AI262" i="13" s="1"/>
  <c r="AJ262" i="13" s="1"/>
  <c r="AK262" i="13" s="1"/>
  <c r="AL262" i="13" s="1"/>
  <c r="AM262" i="13" s="1"/>
  <c r="AN262" i="13" s="1"/>
  <c r="AO262" i="13" s="1"/>
  <c r="AP262" i="13" s="1"/>
  <c r="AD262" i="13" s="1"/>
  <c r="AF261" i="13"/>
  <c r="AG261" i="13" s="1"/>
  <c r="AH261" i="13" s="1"/>
  <c r="AI261" i="13" s="1"/>
  <c r="AJ261" i="13" s="1"/>
  <c r="AK261" i="13" s="1"/>
  <c r="AL261" i="13" s="1"/>
  <c r="AM261" i="13" s="1"/>
  <c r="AN261" i="13" s="1"/>
  <c r="AO261" i="13" s="1"/>
  <c r="AP261" i="13" s="1"/>
  <c r="AD261" i="13" s="1"/>
  <c r="AF260" i="13"/>
  <c r="AG260" i="13" s="1"/>
  <c r="AH260" i="13" s="1"/>
  <c r="AI260" i="13" s="1"/>
  <c r="AJ260" i="13" s="1"/>
  <c r="AK260" i="13" s="1"/>
  <c r="AL260" i="13" s="1"/>
  <c r="AM260" i="13" s="1"/>
  <c r="AN260" i="13" s="1"/>
  <c r="AO260" i="13" s="1"/>
  <c r="AP260" i="13" s="1"/>
  <c r="AD260" i="13" s="1"/>
  <c r="AF259" i="13"/>
  <c r="AG259" i="13" s="1"/>
  <c r="AH259" i="13" s="1"/>
  <c r="AI259" i="13" s="1"/>
  <c r="AJ259" i="13" s="1"/>
  <c r="AK259" i="13" s="1"/>
  <c r="AL259" i="13" s="1"/>
  <c r="AM259" i="13" s="1"/>
  <c r="AN259" i="13" s="1"/>
  <c r="AO259" i="13" s="1"/>
  <c r="AP259" i="13" s="1"/>
  <c r="AD259" i="13" s="1"/>
  <c r="AF258" i="13"/>
  <c r="AG258" i="13" s="1"/>
  <c r="AH258" i="13" s="1"/>
  <c r="AI258" i="13" s="1"/>
  <c r="AJ258" i="13" s="1"/>
  <c r="AK258" i="13" s="1"/>
  <c r="AL258" i="13" s="1"/>
  <c r="AM258" i="13" s="1"/>
  <c r="AN258" i="13" s="1"/>
  <c r="AO258" i="13" s="1"/>
  <c r="AP258" i="13" s="1"/>
  <c r="AD258" i="13" s="1"/>
  <c r="AF257" i="13"/>
  <c r="AG257" i="13" s="1"/>
  <c r="AH257" i="13" s="1"/>
  <c r="AI257" i="13" s="1"/>
  <c r="AJ257" i="13" s="1"/>
  <c r="AK257" i="13" s="1"/>
  <c r="AL257" i="13" s="1"/>
  <c r="AM257" i="13" s="1"/>
  <c r="AN257" i="13" s="1"/>
  <c r="AO257" i="13" s="1"/>
  <c r="AP257" i="13" s="1"/>
  <c r="AD257" i="13" s="1"/>
  <c r="AF256" i="13"/>
  <c r="AG256" i="13" s="1"/>
  <c r="AH256" i="13" s="1"/>
  <c r="AI256" i="13" s="1"/>
  <c r="AJ256" i="13" s="1"/>
  <c r="AK256" i="13" s="1"/>
  <c r="AL256" i="13" s="1"/>
  <c r="AM256" i="13" s="1"/>
  <c r="AN256" i="13" s="1"/>
  <c r="AO256" i="13" s="1"/>
  <c r="AP256" i="13" s="1"/>
  <c r="AD256" i="13" s="1"/>
  <c r="AF255" i="13"/>
  <c r="AG255" i="13" s="1"/>
  <c r="AH255" i="13" s="1"/>
  <c r="AI255" i="13" s="1"/>
  <c r="AJ255" i="13" s="1"/>
  <c r="AK255" i="13" s="1"/>
  <c r="AL255" i="13" s="1"/>
  <c r="AM255" i="13" s="1"/>
  <c r="AN255" i="13" s="1"/>
  <c r="AO255" i="13" s="1"/>
  <c r="AP255" i="13" s="1"/>
  <c r="AD255" i="13" s="1"/>
  <c r="AF254" i="13"/>
  <c r="AG254" i="13" s="1"/>
  <c r="AH254" i="13" s="1"/>
  <c r="AI254" i="13" s="1"/>
  <c r="AJ254" i="13" s="1"/>
  <c r="AK254" i="13" s="1"/>
  <c r="AL254" i="13" s="1"/>
  <c r="AM254" i="13" s="1"/>
  <c r="AN254" i="13" s="1"/>
  <c r="AO254" i="13" s="1"/>
  <c r="AP254" i="13" s="1"/>
  <c r="AD254" i="13" s="1"/>
  <c r="AF253" i="13"/>
  <c r="AG253" i="13" s="1"/>
  <c r="AH253" i="13" s="1"/>
  <c r="AI253" i="13" s="1"/>
  <c r="AJ253" i="13" s="1"/>
  <c r="AK253" i="13" s="1"/>
  <c r="AL253" i="13" s="1"/>
  <c r="AM253" i="13" s="1"/>
  <c r="AN253" i="13" s="1"/>
  <c r="AO253" i="13" s="1"/>
  <c r="AP253" i="13" s="1"/>
  <c r="AD253" i="13" s="1"/>
  <c r="AF252" i="13"/>
  <c r="AG252" i="13" s="1"/>
  <c r="AH252" i="13" s="1"/>
  <c r="AI252" i="13" s="1"/>
  <c r="AJ252" i="13" s="1"/>
  <c r="AK252" i="13" s="1"/>
  <c r="AL252" i="13" s="1"/>
  <c r="AM252" i="13" s="1"/>
  <c r="AN252" i="13" s="1"/>
  <c r="AO252" i="13" s="1"/>
  <c r="AP252" i="13" s="1"/>
  <c r="AD252" i="13" s="1"/>
  <c r="AF251" i="13"/>
  <c r="AG251" i="13" s="1"/>
  <c r="AH251" i="13" s="1"/>
  <c r="AI251" i="13" s="1"/>
  <c r="AJ251" i="13" s="1"/>
  <c r="AK251" i="13" s="1"/>
  <c r="AL251" i="13" s="1"/>
  <c r="AM251" i="13" s="1"/>
  <c r="AN251" i="13" s="1"/>
  <c r="AO251" i="13" s="1"/>
  <c r="AP251" i="13" s="1"/>
  <c r="AD251" i="13" s="1"/>
  <c r="AF250" i="13"/>
  <c r="AG250" i="13" s="1"/>
  <c r="AH250" i="13" s="1"/>
  <c r="AI250" i="13" s="1"/>
  <c r="AJ250" i="13" s="1"/>
  <c r="AK250" i="13" s="1"/>
  <c r="AL250" i="13" s="1"/>
  <c r="AM250" i="13" s="1"/>
  <c r="AN250" i="13" s="1"/>
  <c r="AO250" i="13" s="1"/>
  <c r="AP250" i="13" s="1"/>
  <c r="AD250" i="13" s="1"/>
  <c r="AF249" i="13"/>
  <c r="AG249" i="13" s="1"/>
  <c r="AH249" i="13" s="1"/>
  <c r="AI249" i="13" s="1"/>
  <c r="AJ249" i="13" s="1"/>
  <c r="AK249" i="13" s="1"/>
  <c r="AL249" i="13" s="1"/>
  <c r="AM249" i="13" s="1"/>
  <c r="AN249" i="13" s="1"/>
  <c r="AO249" i="13" s="1"/>
  <c r="AP249" i="13" s="1"/>
  <c r="AD249" i="13" s="1"/>
  <c r="AF248" i="13"/>
  <c r="AG248" i="13" s="1"/>
  <c r="AH248" i="13" s="1"/>
  <c r="AI248" i="13" s="1"/>
  <c r="AJ248" i="13" s="1"/>
  <c r="AK248" i="13" s="1"/>
  <c r="AL248" i="13" s="1"/>
  <c r="AM248" i="13" s="1"/>
  <c r="AN248" i="13" s="1"/>
  <c r="AO248" i="13" s="1"/>
  <c r="AP248" i="13" s="1"/>
  <c r="AD248" i="13" s="1"/>
  <c r="AC248" i="13"/>
  <c r="AF247" i="13"/>
  <c r="AG247" i="13" s="1"/>
  <c r="AH247" i="13" s="1"/>
  <c r="AI247" i="13" s="1"/>
  <c r="AJ247" i="13" s="1"/>
  <c r="AK247" i="13" s="1"/>
  <c r="AL247" i="13" s="1"/>
  <c r="AM247" i="13" s="1"/>
  <c r="AN247" i="13" s="1"/>
  <c r="AO247" i="13" s="1"/>
  <c r="AP247" i="13" s="1"/>
  <c r="AD247" i="13" s="1"/>
  <c r="AF246" i="13"/>
  <c r="AG246" i="13" s="1"/>
  <c r="AH246" i="13" s="1"/>
  <c r="AI246" i="13" s="1"/>
  <c r="AJ246" i="13" s="1"/>
  <c r="AK246" i="13" s="1"/>
  <c r="AL246" i="13" s="1"/>
  <c r="AM246" i="13" s="1"/>
  <c r="AN246" i="13" s="1"/>
  <c r="AO246" i="13" s="1"/>
  <c r="AP246" i="13" s="1"/>
  <c r="AD246" i="13" s="1"/>
  <c r="AF245" i="13"/>
  <c r="AG245" i="13" s="1"/>
  <c r="AH245" i="13" s="1"/>
  <c r="AI245" i="13" s="1"/>
  <c r="AJ245" i="13" s="1"/>
  <c r="AK245" i="13" s="1"/>
  <c r="AL245" i="13" s="1"/>
  <c r="AM245" i="13" s="1"/>
  <c r="AN245" i="13" s="1"/>
  <c r="AO245" i="13" s="1"/>
  <c r="AP245" i="13" s="1"/>
  <c r="AD245" i="13" s="1"/>
  <c r="AF244" i="13"/>
  <c r="AG244" i="13" s="1"/>
  <c r="AH244" i="13" s="1"/>
  <c r="AI244" i="13" s="1"/>
  <c r="AJ244" i="13" s="1"/>
  <c r="AK244" i="13" s="1"/>
  <c r="AL244" i="13" s="1"/>
  <c r="AM244" i="13" s="1"/>
  <c r="AN244" i="13" s="1"/>
  <c r="AO244" i="13" s="1"/>
  <c r="AP244" i="13" s="1"/>
  <c r="AD244" i="13" s="1"/>
  <c r="AF243" i="13"/>
  <c r="AG243" i="13" s="1"/>
  <c r="AH243" i="13" s="1"/>
  <c r="AI243" i="13" s="1"/>
  <c r="AJ243" i="13" s="1"/>
  <c r="AK243" i="13" s="1"/>
  <c r="AL243" i="13" s="1"/>
  <c r="AM243" i="13" s="1"/>
  <c r="AN243" i="13" s="1"/>
  <c r="AO243" i="13" s="1"/>
  <c r="AP243" i="13" s="1"/>
  <c r="AD243" i="13" s="1"/>
  <c r="AF242" i="13"/>
  <c r="AG242" i="13" s="1"/>
  <c r="AH242" i="13" s="1"/>
  <c r="AI242" i="13" s="1"/>
  <c r="AJ242" i="13" s="1"/>
  <c r="AK242" i="13" s="1"/>
  <c r="AL242" i="13" s="1"/>
  <c r="AM242" i="13" s="1"/>
  <c r="AN242" i="13" s="1"/>
  <c r="AO242" i="13" s="1"/>
  <c r="AP242" i="13" s="1"/>
  <c r="AD242" i="13" s="1"/>
  <c r="AF241" i="13"/>
  <c r="AG241" i="13" s="1"/>
  <c r="AH241" i="13" s="1"/>
  <c r="AI241" i="13" s="1"/>
  <c r="AJ241" i="13" s="1"/>
  <c r="AK241" i="13" s="1"/>
  <c r="AL241" i="13" s="1"/>
  <c r="AM241" i="13" s="1"/>
  <c r="AN241" i="13" s="1"/>
  <c r="AO241" i="13" s="1"/>
  <c r="AP241" i="13" s="1"/>
  <c r="AD241" i="13" s="1"/>
  <c r="AF240" i="13"/>
  <c r="AG240" i="13" s="1"/>
  <c r="AH240" i="13" s="1"/>
  <c r="AI240" i="13" s="1"/>
  <c r="AJ240" i="13" s="1"/>
  <c r="AK240" i="13" s="1"/>
  <c r="AL240" i="13" s="1"/>
  <c r="AM240" i="13" s="1"/>
  <c r="AN240" i="13" s="1"/>
  <c r="AO240" i="13" s="1"/>
  <c r="AP240" i="13" s="1"/>
  <c r="AD240" i="13" s="1"/>
  <c r="AF239" i="13"/>
  <c r="AG239" i="13" s="1"/>
  <c r="AH239" i="13" s="1"/>
  <c r="AI239" i="13" s="1"/>
  <c r="AJ239" i="13" s="1"/>
  <c r="AK239" i="13" s="1"/>
  <c r="AL239" i="13" s="1"/>
  <c r="AM239" i="13" s="1"/>
  <c r="AN239" i="13" s="1"/>
  <c r="AO239" i="13" s="1"/>
  <c r="AP239" i="13" s="1"/>
  <c r="AD239" i="13" s="1"/>
  <c r="AF238" i="13"/>
  <c r="AG238" i="13" s="1"/>
  <c r="AH238" i="13" s="1"/>
  <c r="AI238" i="13" s="1"/>
  <c r="AJ238" i="13" s="1"/>
  <c r="AK238" i="13" s="1"/>
  <c r="AL238" i="13" s="1"/>
  <c r="AM238" i="13" s="1"/>
  <c r="AN238" i="13" s="1"/>
  <c r="AO238" i="13" s="1"/>
  <c r="AP238" i="13" s="1"/>
  <c r="AD238" i="13" s="1"/>
  <c r="AF237" i="13"/>
  <c r="AG237" i="13" s="1"/>
  <c r="AH237" i="13" s="1"/>
  <c r="AI237" i="13" s="1"/>
  <c r="AJ237" i="13" s="1"/>
  <c r="AK237" i="13" s="1"/>
  <c r="AL237" i="13" s="1"/>
  <c r="AM237" i="13" s="1"/>
  <c r="AN237" i="13" s="1"/>
  <c r="AO237" i="13" s="1"/>
  <c r="AP237" i="13" s="1"/>
  <c r="AD237" i="13" s="1"/>
  <c r="AF236" i="13"/>
  <c r="AG236" i="13" s="1"/>
  <c r="AH236" i="13" s="1"/>
  <c r="AI236" i="13" s="1"/>
  <c r="AJ236" i="13" s="1"/>
  <c r="AK236" i="13" s="1"/>
  <c r="AL236" i="13" s="1"/>
  <c r="AM236" i="13" s="1"/>
  <c r="AN236" i="13" s="1"/>
  <c r="AO236" i="13" s="1"/>
  <c r="AP236" i="13" s="1"/>
  <c r="AD236" i="13" s="1"/>
  <c r="AF235" i="13"/>
  <c r="AG235" i="13" s="1"/>
  <c r="AH235" i="13" s="1"/>
  <c r="AI235" i="13" s="1"/>
  <c r="AJ235" i="13" s="1"/>
  <c r="AK235" i="13" s="1"/>
  <c r="AL235" i="13" s="1"/>
  <c r="AM235" i="13" s="1"/>
  <c r="AN235" i="13" s="1"/>
  <c r="AO235" i="13" s="1"/>
  <c r="AP235" i="13" s="1"/>
  <c r="AD235" i="13" s="1"/>
  <c r="AF234" i="13"/>
  <c r="AG234" i="13" s="1"/>
  <c r="AH234" i="13" s="1"/>
  <c r="AI234" i="13" s="1"/>
  <c r="AJ234" i="13" s="1"/>
  <c r="AK234" i="13" s="1"/>
  <c r="AL234" i="13" s="1"/>
  <c r="AM234" i="13" s="1"/>
  <c r="AN234" i="13" s="1"/>
  <c r="AO234" i="13" s="1"/>
  <c r="AP234" i="13" s="1"/>
  <c r="AD234" i="13" s="1"/>
  <c r="AF233" i="13"/>
  <c r="AG233" i="13" s="1"/>
  <c r="AH233" i="13" s="1"/>
  <c r="AI233" i="13" s="1"/>
  <c r="AJ233" i="13" s="1"/>
  <c r="AK233" i="13" s="1"/>
  <c r="AL233" i="13" s="1"/>
  <c r="AM233" i="13" s="1"/>
  <c r="AN233" i="13" s="1"/>
  <c r="AO233" i="13" s="1"/>
  <c r="AP233" i="13" s="1"/>
  <c r="AD233" i="13" s="1"/>
  <c r="AF232" i="13"/>
  <c r="AG232" i="13" s="1"/>
  <c r="AH232" i="13" s="1"/>
  <c r="AI232" i="13" s="1"/>
  <c r="AJ232" i="13" s="1"/>
  <c r="AK232" i="13" s="1"/>
  <c r="AL232" i="13" s="1"/>
  <c r="AM232" i="13" s="1"/>
  <c r="AN232" i="13" s="1"/>
  <c r="AO232" i="13" s="1"/>
  <c r="AP232" i="13" s="1"/>
  <c r="AD232" i="13" s="1"/>
  <c r="AF231" i="13"/>
  <c r="AG231" i="13" s="1"/>
  <c r="AH231" i="13" s="1"/>
  <c r="AI231" i="13" s="1"/>
  <c r="AJ231" i="13" s="1"/>
  <c r="AK231" i="13" s="1"/>
  <c r="AL231" i="13" s="1"/>
  <c r="AM231" i="13" s="1"/>
  <c r="AN231" i="13" s="1"/>
  <c r="AO231" i="13" s="1"/>
  <c r="AP231" i="13" s="1"/>
  <c r="AD231" i="13" s="1"/>
  <c r="AF230" i="13"/>
  <c r="AG230" i="13" s="1"/>
  <c r="AH230" i="13" s="1"/>
  <c r="AI230" i="13" s="1"/>
  <c r="AJ230" i="13" s="1"/>
  <c r="AK230" i="13" s="1"/>
  <c r="AL230" i="13" s="1"/>
  <c r="AM230" i="13" s="1"/>
  <c r="AN230" i="13" s="1"/>
  <c r="AO230" i="13" s="1"/>
  <c r="AP230" i="13" s="1"/>
  <c r="AD230" i="13" s="1"/>
  <c r="AF229" i="13"/>
  <c r="AG229" i="13" s="1"/>
  <c r="AH229" i="13" s="1"/>
  <c r="AI229" i="13" s="1"/>
  <c r="AJ229" i="13" s="1"/>
  <c r="AK229" i="13" s="1"/>
  <c r="AL229" i="13" s="1"/>
  <c r="AM229" i="13" s="1"/>
  <c r="AN229" i="13" s="1"/>
  <c r="AO229" i="13" s="1"/>
  <c r="AP229" i="13" s="1"/>
  <c r="AD229" i="13" s="1"/>
  <c r="AF228" i="13"/>
  <c r="AG228" i="13" s="1"/>
  <c r="AH228" i="13" s="1"/>
  <c r="AI228" i="13" s="1"/>
  <c r="AJ228" i="13" s="1"/>
  <c r="AK228" i="13" s="1"/>
  <c r="AL228" i="13" s="1"/>
  <c r="AM228" i="13" s="1"/>
  <c r="AN228" i="13" s="1"/>
  <c r="AO228" i="13" s="1"/>
  <c r="AP228" i="13" s="1"/>
  <c r="AD228" i="13" s="1"/>
  <c r="AF227" i="13"/>
  <c r="AG227" i="13" s="1"/>
  <c r="AH227" i="13" s="1"/>
  <c r="AI227" i="13" s="1"/>
  <c r="AJ227" i="13" s="1"/>
  <c r="AK227" i="13" s="1"/>
  <c r="AL227" i="13" s="1"/>
  <c r="AM227" i="13" s="1"/>
  <c r="AN227" i="13" s="1"/>
  <c r="AO227" i="13" s="1"/>
  <c r="AP227" i="13" s="1"/>
  <c r="AD227" i="13" s="1"/>
  <c r="AF226" i="13"/>
  <c r="AG226" i="13" s="1"/>
  <c r="AH226" i="13" s="1"/>
  <c r="AI226" i="13" s="1"/>
  <c r="AJ226" i="13" s="1"/>
  <c r="AK226" i="13" s="1"/>
  <c r="AL226" i="13" s="1"/>
  <c r="AM226" i="13" s="1"/>
  <c r="AN226" i="13" s="1"/>
  <c r="AO226" i="13" s="1"/>
  <c r="AP226" i="13" s="1"/>
  <c r="AD226" i="13" s="1"/>
  <c r="AF225" i="13"/>
  <c r="AG225" i="13" s="1"/>
  <c r="AH225" i="13" s="1"/>
  <c r="AI225" i="13" s="1"/>
  <c r="AJ225" i="13" s="1"/>
  <c r="AK225" i="13" s="1"/>
  <c r="AL225" i="13" s="1"/>
  <c r="AM225" i="13" s="1"/>
  <c r="AN225" i="13" s="1"/>
  <c r="AO225" i="13" s="1"/>
  <c r="AP225" i="13" s="1"/>
  <c r="AD225" i="13" s="1"/>
  <c r="AF224" i="13"/>
  <c r="AG224" i="13" s="1"/>
  <c r="AH224" i="13" s="1"/>
  <c r="AI224" i="13" s="1"/>
  <c r="AJ224" i="13" s="1"/>
  <c r="AK224" i="13" s="1"/>
  <c r="AL224" i="13" s="1"/>
  <c r="AM224" i="13" s="1"/>
  <c r="AN224" i="13" s="1"/>
  <c r="AO224" i="13" s="1"/>
  <c r="AP224" i="13" s="1"/>
  <c r="AD224" i="13" s="1"/>
  <c r="AF223" i="13"/>
  <c r="AG223" i="13" s="1"/>
  <c r="AH223" i="13" s="1"/>
  <c r="AI223" i="13" s="1"/>
  <c r="AJ223" i="13" s="1"/>
  <c r="AK223" i="13" s="1"/>
  <c r="AL223" i="13" s="1"/>
  <c r="AM223" i="13" s="1"/>
  <c r="AN223" i="13" s="1"/>
  <c r="AO223" i="13" s="1"/>
  <c r="AP223" i="13" s="1"/>
  <c r="AD223" i="13" s="1"/>
  <c r="AF222" i="13"/>
  <c r="AG222" i="13" s="1"/>
  <c r="AH222" i="13" s="1"/>
  <c r="AI222" i="13" s="1"/>
  <c r="AJ222" i="13" s="1"/>
  <c r="AK222" i="13" s="1"/>
  <c r="AL222" i="13" s="1"/>
  <c r="AM222" i="13" s="1"/>
  <c r="AN222" i="13" s="1"/>
  <c r="AO222" i="13" s="1"/>
  <c r="AP222" i="13" s="1"/>
  <c r="AD222" i="13" s="1"/>
  <c r="AF221" i="13"/>
  <c r="AG221" i="13" s="1"/>
  <c r="AH221" i="13" s="1"/>
  <c r="AI221" i="13" s="1"/>
  <c r="AJ221" i="13" s="1"/>
  <c r="AK221" i="13" s="1"/>
  <c r="AL221" i="13" s="1"/>
  <c r="AM221" i="13" s="1"/>
  <c r="AN221" i="13" s="1"/>
  <c r="AO221" i="13" s="1"/>
  <c r="AP221" i="13" s="1"/>
  <c r="AD221" i="13" s="1"/>
  <c r="AF220" i="13"/>
  <c r="AG220" i="13" s="1"/>
  <c r="AH220" i="13" s="1"/>
  <c r="AI220" i="13" s="1"/>
  <c r="AJ220" i="13" s="1"/>
  <c r="AK220" i="13" s="1"/>
  <c r="AL220" i="13" s="1"/>
  <c r="AM220" i="13" s="1"/>
  <c r="AN220" i="13" s="1"/>
  <c r="AO220" i="13" s="1"/>
  <c r="AP220" i="13" s="1"/>
  <c r="AD220" i="13" s="1"/>
  <c r="AF219" i="13"/>
  <c r="AG219" i="13" s="1"/>
  <c r="AH219" i="13" s="1"/>
  <c r="AI219" i="13" s="1"/>
  <c r="AJ219" i="13" s="1"/>
  <c r="AK219" i="13" s="1"/>
  <c r="AL219" i="13" s="1"/>
  <c r="AM219" i="13" s="1"/>
  <c r="AN219" i="13" s="1"/>
  <c r="AO219" i="13" s="1"/>
  <c r="AP219" i="13" s="1"/>
  <c r="AD219" i="13" s="1"/>
  <c r="AF218" i="13"/>
  <c r="AG218" i="13" s="1"/>
  <c r="AH218" i="13" s="1"/>
  <c r="AI218" i="13" s="1"/>
  <c r="AJ218" i="13" s="1"/>
  <c r="AK218" i="13" s="1"/>
  <c r="AL218" i="13" s="1"/>
  <c r="AM218" i="13" s="1"/>
  <c r="AN218" i="13" s="1"/>
  <c r="AO218" i="13" s="1"/>
  <c r="AP218" i="13" s="1"/>
  <c r="AD218" i="13" s="1"/>
  <c r="AF217" i="13"/>
  <c r="AG217" i="13" s="1"/>
  <c r="AH217" i="13" s="1"/>
  <c r="AI217" i="13" s="1"/>
  <c r="AJ217" i="13" s="1"/>
  <c r="AK217" i="13" s="1"/>
  <c r="AL217" i="13" s="1"/>
  <c r="AM217" i="13" s="1"/>
  <c r="AN217" i="13" s="1"/>
  <c r="AO217" i="13" s="1"/>
  <c r="AP217" i="13" s="1"/>
  <c r="AD217" i="13" s="1"/>
  <c r="AF216" i="13"/>
  <c r="AG216" i="13" s="1"/>
  <c r="AH216" i="13" s="1"/>
  <c r="AI216" i="13" s="1"/>
  <c r="AJ216" i="13" s="1"/>
  <c r="AK216" i="13" s="1"/>
  <c r="AL216" i="13" s="1"/>
  <c r="AM216" i="13" s="1"/>
  <c r="AN216" i="13" s="1"/>
  <c r="AO216" i="13" s="1"/>
  <c r="AP216" i="13" s="1"/>
  <c r="AD216" i="13" s="1"/>
  <c r="AF215" i="13"/>
  <c r="AG215" i="13" s="1"/>
  <c r="AH215" i="13" s="1"/>
  <c r="AI215" i="13" s="1"/>
  <c r="AJ215" i="13" s="1"/>
  <c r="AK215" i="13" s="1"/>
  <c r="AL215" i="13" s="1"/>
  <c r="AM215" i="13" s="1"/>
  <c r="AN215" i="13" s="1"/>
  <c r="AO215" i="13" s="1"/>
  <c r="AP215" i="13" s="1"/>
  <c r="AD215" i="13" s="1"/>
  <c r="AF214" i="13"/>
  <c r="AG214" i="13" s="1"/>
  <c r="AH214" i="13" s="1"/>
  <c r="AI214" i="13" s="1"/>
  <c r="AJ214" i="13" s="1"/>
  <c r="AK214" i="13" s="1"/>
  <c r="AL214" i="13" s="1"/>
  <c r="AM214" i="13" s="1"/>
  <c r="AN214" i="13" s="1"/>
  <c r="AO214" i="13" s="1"/>
  <c r="AP214" i="13" s="1"/>
  <c r="AD214" i="13" s="1"/>
  <c r="AF213" i="13"/>
  <c r="AG213" i="13" s="1"/>
  <c r="AH213" i="13" s="1"/>
  <c r="AI213" i="13" s="1"/>
  <c r="AJ213" i="13" s="1"/>
  <c r="AK213" i="13" s="1"/>
  <c r="AL213" i="13" s="1"/>
  <c r="AM213" i="13" s="1"/>
  <c r="AN213" i="13" s="1"/>
  <c r="AO213" i="13" s="1"/>
  <c r="AP213" i="13" s="1"/>
  <c r="AD213" i="13" s="1"/>
  <c r="AF212" i="13"/>
  <c r="AG212" i="13" s="1"/>
  <c r="AH212" i="13" s="1"/>
  <c r="AI212" i="13" s="1"/>
  <c r="AJ212" i="13" s="1"/>
  <c r="AK212" i="13" s="1"/>
  <c r="AL212" i="13" s="1"/>
  <c r="AM212" i="13" s="1"/>
  <c r="AN212" i="13" s="1"/>
  <c r="AO212" i="13" s="1"/>
  <c r="AP212" i="13" s="1"/>
  <c r="AD212" i="13" s="1"/>
  <c r="AF211" i="13"/>
  <c r="AG211" i="13" s="1"/>
  <c r="AH211" i="13" s="1"/>
  <c r="AI211" i="13" s="1"/>
  <c r="AJ211" i="13" s="1"/>
  <c r="AK211" i="13" s="1"/>
  <c r="AL211" i="13" s="1"/>
  <c r="AM211" i="13" s="1"/>
  <c r="AN211" i="13" s="1"/>
  <c r="AO211" i="13" s="1"/>
  <c r="AP211" i="13" s="1"/>
  <c r="AD211" i="13" s="1"/>
  <c r="AF210" i="13"/>
  <c r="AG210" i="13" s="1"/>
  <c r="AH210" i="13" s="1"/>
  <c r="AI210" i="13" s="1"/>
  <c r="AJ210" i="13" s="1"/>
  <c r="AK210" i="13" s="1"/>
  <c r="AL210" i="13" s="1"/>
  <c r="AM210" i="13" s="1"/>
  <c r="AN210" i="13" s="1"/>
  <c r="AO210" i="13" s="1"/>
  <c r="AP210" i="13" s="1"/>
  <c r="AD210" i="13" s="1"/>
  <c r="AF209" i="13"/>
  <c r="AG209" i="13" s="1"/>
  <c r="AH209" i="13" s="1"/>
  <c r="AI209" i="13" s="1"/>
  <c r="AJ209" i="13" s="1"/>
  <c r="AK209" i="13" s="1"/>
  <c r="AL209" i="13" s="1"/>
  <c r="AM209" i="13" s="1"/>
  <c r="AN209" i="13" s="1"/>
  <c r="AO209" i="13" s="1"/>
  <c r="AP209" i="13" s="1"/>
  <c r="AD209" i="13" s="1"/>
  <c r="AF208" i="13"/>
  <c r="AG208" i="13" s="1"/>
  <c r="AH208" i="13" s="1"/>
  <c r="AI208" i="13" s="1"/>
  <c r="AJ208" i="13" s="1"/>
  <c r="AK208" i="13" s="1"/>
  <c r="AL208" i="13" s="1"/>
  <c r="AM208" i="13" s="1"/>
  <c r="AN208" i="13" s="1"/>
  <c r="AO208" i="13" s="1"/>
  <c r="AP208" i="13" s="1"/>
  <c r="AD208" i="13" s="1"/>
  <c r="AF207" i="13"/>
  <c r="AG207" i="13" s="1"/>
  <c r="AH207" i="13" s="1"/>
  <c r="AI207" i="13" s="1"/>
  <c r="AJ207" i="13" s="1"/>
  <c r="AK207" i="13" s="1"/>
  <c r="AL207" i="13" s="1"/>
  <c r="AM207" i="13" s="1"/>
  <c r="AN207" i="13" s="1"/>
  <c r="AO207" i="13" s="1"/>
  <c r="AP207" i="13" s="1"/>
  <c r="AD207" i="13" s="1"/>
  <c r="AF206" i="13"/>
  <c r="AG206" i="13" s="1"/>
  <c r="AH206" i="13" s="1"/>
  <c r="AI206" i="13" s="1"/>
  <c r="AJ206" i="13" s="1"/>
  <c r="AK206" i="13" s="1"/>
  <c r="AL206" i="13" s="1"/>
  <c r="AM206" i="13" s="1"/>
  <c r="AN206" i="13" s="1"/>
  <c r="AO206" i="13" s="1"/>
  <c r="AP206" i="13" s="1"/>
  <c r="AD206" i="13" s="1"/>
  <c r="AF205" i="13"/>
  <c r="AG205" i="13" s="1"/>
  <c r="AH205" i="13" s="1"/>
  <c r="AI205" i="13" s="1"/>
  <c r="AJ205" i="13" s="1"/>
  <c r="AK205" i="13" s="1"/>
  <c r="AL205" i="13" s="1"/>
  <c r="AM205" i="13" s="1"/>
  <c r="AN205" i="13" s="1"/>
  <c r="AO205" i="13" s="1"/>
  <c r="AP205" i="13" s="1"/>
  <c r="AD205" i="13" s="1"/>
  <c r="AF204" i="13"/>
  <c r="AG204" i="13" s="1"/>
  <c r="AH204" i="13" s="1"/>
  <c r="AI204" i="13" s="1"/>
  <c r="AJ204" i="13" s="1"/>
  <c r="AK204" i="13" s="1"/>
  <c r="AL204" i="13" s="1"/>
  <c r="AM204" i="13" s="1"/>
  <c r="AN204" i="13" s="1"/>
  <c r="AO204" i="13" s="1"/>
  <c r="AP204" i="13" s="1"/>
  <c r="AD204" i="13" s="1"/>
  <c r="AF203" i="13"/>
  <c r="AG203" i="13" s="1"/>
  <c r="AH203" i="13" s="1"/>
  <c r="AI203" i="13" s="1"/>
  <c r="AJ203" i="13" s="1"/>
  <c r="AK203" i="13" s="1"/>
  <c r="AL203" i="13" s="1"/>
  <c r="AM203" i="13" s="1"/>
  <c r="AN203" i="13" s="1"/>
  <c r="AO203" i="13" s="1"/>
  <c r="AP203" i="13" s="1"/>
  <c r="AD203" i="13" s="1"/>
  <c r="AF202" i="13"/>
  <c r="AG202" i="13" s="1"/>
  <c r="AH202" i="13" s="1"/>
  <c r="AI202" i="13" s="1"/>
  <c r="AJ202" i="13" s="1"/>
  <c r="AK202" i="13" s="1"/>
  <c r="AL202" i="13" s="1"/>
  <c r="AM202" i="13" s="1"/>
  <c r="AN202" i="13" s="1"/>
  <c r="AO202" i="13" s="1"/>
  <c r="AP202" i="13" s="1"/>
  <c r="AD202" i="13" s="1"/>
  <c r="AF201" i="13"/>
  <c r="AG201" i="13" s="1"/>
  <c r="AH201" i="13" s="1"/>
  <c r="AI201" i="13" s="1"/>
  <c r="AJ201" i="13" s="1"/>
  <c r="AK201" i="13" s="1"/>
  <c r="AL201" i="13" s="1"/>
  <c r="AM201" i="13" s="1"/>
  <c r="AN201" i="13" s="1"/>
  <c r="AO201" i="13" s="1"/>
  <c r="AP201" i="13" s="1"/>
  <c r="AD201" i="13" s="1"/>
  <c r="AF200" i="13"/>
  <c r="AG200" i="13" s="1"/>
  <c r="AH200" i="13" s="1"/>
  <c r="AI200" i="13" s="1"/>
  <c r="AJ200" i="13" s="1"/>
  <c r="AK200" i="13" s="1"/>
  <c r="AL200" i="13" s="1"/>
  <c r="AM200" i="13" s="1"/>
  <c r="AN200" i="13" s="1"/>
  <c r="AO200" i="13" s="1"/>
  <c r="AP200" i="13" s="1"/>
  <c r="AD200" i="13" s="1"/>
  <c r="AF199" i="13"/>
  <c r="AG199" i="13" s="1"/>
  <c r="AH199" i="13" s="1"/>
  <c r="AI199" i="13" s="1"/>
  <c r="AJ199" i="13" s="1"/>
  <c r="AK199" i="13" s="1"/>
  <c r="AL199" i="13" s="1"/>
  <c r="AM199" i="13" s="1"/>
  <c r="AN199" i="13" s="1"/>
  <c r="AO199" i="13" s="1"/>
  <c r="AP199" i="13" s="1"/>
  <c r="AD199" i="13" s="1"/>
  <c r="AF198" i="13"/>
  <c r="AG198" i="13" s="1"/>
  <c r="AH198" i="13" s="1"/>
  <c r="AI198" i="13" s="1"/>
  <c r="AJ198" i="13" s="1"/>
  <c r="AK198" i="13" s="1"/>
  <c r="AL198" i="13" s="1"/>
  <c r="AM198" i="13" s="1"/>
  <c r="AN198" i="13" s="1"/>
  <c r="AO198" i="13" s="1"/>
  <c r="AP198" i="13" s="1"/>
  <c r="AD198" i="13" s="1"/>
  <c r="AF197" i="13"/>
  <c r="AG197" i="13" s="1"/>
  <c r="AH197" i="13" s="1"/>
  <c r="AI197" i="13" s="1"/>
  <c r="AJ197" i="13" s="1"/>
  <c r="AK197" i="13" s="1"/>
  <c r="AL197" i="13" s="1"/>
  <c r="AM197" i="13" s="1"/>
  <c r="AN197" i="13" s="1"/>
  <c r="AO197" i="13" s="1"/>
  <c r="AP197" i="13" s="1"/>
  <c r="AD197" i="13" s="1"/>
  <c r="AF196" i="13"/>
  <c r="AG196" i="13" s="1"/>
  <c r="AH196" i="13" s="1"/>
  <c r="AI196" i="13" s="1"/>
  <c r="AJ196" i="13" s="1"/>
  <c r="AK196" i="13" s="1"/>
  <c r="AL196" i="13" s="1"/>
  <c r="AM196" i="13" s="1"/>
  <c r="AN196" i="13" s="1"/>
  <c r="AO196" i="13" s="1"/>
  <c r="AP196" i="13" s="1"/>
  <c r="AD196" i="13" s="1"/>
  <c r="AF195" i="13"/>
  <c r="AG195" i="13" s="1"/>
  <c r="AH195" i="13" s="1"/>
  <c r="AI195" i="13" s="1"/>
  <c r="AJ195" i="13" s="1"/>
  <c r="AK195" i="13" s="1"/>
  <c r="AL195" i="13" s="1"/>
  <c r="AM195" i="13" s="1"/>
  <c r="AN195" i="13" s="1"/>
  <c r="AO195" i="13" s="1"/>
  <c r="AP195" i="13" s="1"/>
  <c r="AD195" i="13" s="1"/>
  <c r="AF194" i="13"/>
  <c r="AG194" i="13" s="1"/>
  <c r="AH194" i="13" s="1"/>
  <c r="AI194" i="13" s="1"/>
  <c r="AJ194" i="13" s="1"/>
  <c r="AK194" i="13" s="1"/>
  <c r="AL194" i="13" s="1"/>
  <c r="AM194" i="13" s="1"/>
  <c r="AN194" i="13" s="1"/>
  <c r="AO194" i="13" s="1"/>
  <c r="AP194" i="13" s="1"/>
  <c r="AD194" i="13" s="1"/>
  <c r="AF193" i="13"/>
  <c r="AG193" i="13" s="1"/>
  <c r="AH193" i="13" s="1"/>
  <c r="AI193" i="13" s="1"/>
  <c r="AJ193" i="13" s="1"/>
  <c r="AK193" i="13" s="1"/>
  <c r="AL193" i="13" s="1"/>
  <c r="AM193" i="13" s="1"/>
  <c r="AN193" i="13" s="1"/>
  <c r="AO193" i="13" s="1"/>
  <c r="AP193" i="13" s="1"/>
  <c r="AD193" i="13" s="1"/>
  <c r="AF192" i="13"/>
  <c r="AG192" i="13" s="1"/>
  <c r="AH192" i="13" s="1"/>
  <c r="AI192" i="13" s="1"/>
  <c r="AJ192" i="13" s="1"/>
  <c r="AK192" i="13" s="1"/>
  <c r="AL192" i="13" s="1"/>
  <c r="AM192" i="13" s="1"/>
  <c r="AN192" i="13" s="1"/>
  <c r="AO192" i="13" s="1"/>
  <c r="AP192" i="13" s="1"/>
  <c r="AD192" i="13" s="1"/>
  <c r="AF191" i="13"/>
  <c r="AG191" i="13" s="1"/>
  <c r="AH191" i="13" s="1"/>
  <c r="AI191" i="13" s="1"/>
  <c r="AJ191" i="13" s="1"/>
  <c r="AK191" i="13" s="1"/>
  <c r="AL191" i="13" s="1"/>
  <c r="AM191" i="13" s="1"/>
  <c r="AN191" i="13" s="1"/>
  <c r="AO191" i="13" s="1"/>
  <c r="AP191" i="13" s="1"/>
  <c r="AD191" i="13" s="1"/>
  <c r="AF190" i="13"/>
  <c r="AG190" i="13" s="1"/>
  <c r="AH190" i="13" s="1"/>
  <c r="AI190" i="13" s="1"/>
  <c r="AJ190" i="13" s="1"/>
  <c r="AK190" i="13" s="1"/>
  <c r="AL190" i="13" s="1"/>
  <c r="AM190" i="13" s="1"/>
  <c r="AN190" i="13" s="1"/>
  <c r="AO190" i="13" s="1"/>
  <c r="AP190" i="13" s="1"/>
  <c r="AD190" i="13" s="1"/>
  <c r="AF189" i="13"/>
  <c r="AG189" i="13" s="1"/>
  <c r="AH189" i="13" s="1"/>
  <c r="AI189" i="13" s="1"/>
  <c r="AJ189" i="13" s="1"/>
  <c r="AK189" i="13" s="1"/>
  <c r="AL189" i="13" s="1"/>
  <c r="AM189" i="13" s="1"/>
  <c r="AN189" i="13" s="1"/>
  <c r="AO189" i="13" s="1"/>
  <c r="AP189" i="13" s="1"/>
  <c r="AD189" i="13" s="1"/>
  <c r="AF188" i="13"/>
  <c r="AG188" i="13" s="1"/>
  <c r="AH188" i="13" s="1"/>
  <c r="AI188" i="13" s="1"/>
  <c r="AJ188" i="13" s="1"/>
  <c r="AK188" i="13" s="1"/>
  <c r="AL188" i="13" s="1"/>
  <c r="AM188" i="13" s="1"/>
  <c r="AN188" i="13" s="1"/>
  <c r="AO188" i="13" s="1"/>
  <c r="AP188" i="13" s="1"/>
  <c r="AD188" i="13" s="1"/>
  <c r="AF187" i="13"/>
  <c r="AG187" i="13" s="1"/>
  <c r="AH187" i="13" s="1"/>
  <c r="AI187" i="13" s="1"/>
  <c r="AJ187" i="13" s="1"/>
  <c r="AK187" i="13" s="1"/>
  <c r="AL187" i="13" s="1"/>
  <c r="AM187" i="13" s="1"/>
  <c r="AN187" i="13" s="1"/>
  <c r="AO187" i="13" s="1"/>
  <c r="AP187" i="13" s="1"/>
  <c r="AD187" i="13" s="1"/>
  <c r="AF186" i="13"/>
  <c r="AG186" i="13" s="1"/>
  <c r="AH186" i="13" s="1"/>
  <c r="AI186" i="13" s="1"/>
  <c r="AJ186" i="13" s="1"/>
  <c r="AK186" i="13" s="1"/>
  <c r="AL186" i="13" s="1"/>
  <c r="AM186" i="13" s="1"/>
  <c r="AN186" i="13" s="1"/>
  <c r="AO186" i="13" s="1"/>
  <c r="AP186" i="13" s="1"/>
  <c r="AD186" i="13" s="1"/>
  <c r="AF185" i="13"/>
  <c r="AG185" i="13" s="1"/>
  <c r="AH185" i="13" s="1"/>
  <c r="AI185" i="13" s="1"/>
  <c r="AJ185" i="13" s="1"/>
  <c r="AK185" i="13" s="1"/>
  <c r="AL185" i="13" s="1"/>
  <c r="AM185" i="13" s="1"/>
  <c r="AN185" i="13" s="1"/>
  <c r="AO185" i="13" s="1"/>
  <c r="AP185" i="13" s="1"/>
  <c r="AD185" i="13" s="1"/>
  <c r="AF184" i="13"/>
  <c r="AG184" i="13" s="1"/>
  <c r="AH184" i="13" s="1"/>
  <c r="AI184" i="13" s="1"/>
  <c r="AJ184" i="13" s="1"/>
  <c r="AK184" i="13" s="1"/>
  <c r="AL184" i="13" s="1"/>
  <c r="AM184" i="13" s="1"/>
  <c r="AN184" i="13" s="1"/>
  <c r="AO184" i="13" s="1"/>
  <c r="AP184" i="13" s="1"/>
  <c r="AD184" i="13" s="1"/>
  <c r="AF183" i="13"/>
  <c r="AG183" i="13" s="1"/>
  <c r="AH183" i="13" s="1"/>
  <c r="AI183" i="13" s="1"/>
  <c r="AJ183" i="13" s="1"/>
  <c r="AK183" i="13" s="1"/>
  <c r="AL183" i="13" s="1"/>
  <c r="AM183" i="13" s="1"/>
  <c r="AN183" i="13" s="1"/>
  <c r="AO183" i="13" s="1"/>
  <c r="AP183" i="13" s="1"/>
  <c r="AD183" i="13" s="1"/>
  <c r="AF182" i="13"/>
  <c r="AG182" i="13" s="1"/>
  <c r="AH182" i="13" s="1"/>
  <c r="AI182" i="13" s="1"/>
  <c r="AJ182" i="13" s="1"/>
  <c r="AK182" i="13" s="1"/>
  <c r="AL182" i="13" s="1"/>
  <c r="AM182" i="13" s="1"/>
  <c r="AN182" i="13" s="1"/>
  <c r="AO182" i="13" s="1"/>
  <c r="AP182" i="13" s="1"/>
  <c r="AD182" i="13" s="1"/>
  <c r="AF181" i="13"/>
  <c r="AG181" i="13" s="1"/>
  <c r="AH181" i="13" s="1"/>
  <c r="AI181" i="13" s="1"/>
  <c r="AJ181" i="13" s="1"/>
  <c r="AK181" i="13" s="1"/>
  <c r="AL181" i="13" s="1"/>
  <c r="AM181" i="13" s="1"/>
  <c r="AN181" i="13" s="1"/>
  <c r="AO181" i="13" s="1"/>
  <c r="AP181" i="13" s="1"/>
  <c r="AD181" i="13" s="1"/>
  <c r="AF180" i="13"/>
  <c r="AG180" i="13" s="1"/>
  <c r="AH180" i="13" s="1"/>
  <c r="AI180" i="13" s="1"/>
  <c r="AJ180" i="13" s="1"/>
  <c r="AK180" i="13" s="1"/>
  <c r="AL180" i="13" s="1"/>
  <c r="AM180" i="13" s="1"/>
  <c r="AN180" i="13" s="1"/>
  <c r="AO180" i="13" s="1"/>
  <c r="AP180" i="13" s="1"/>
  <c r="AD180" i="13" s="1"/>
  <c r="AF179" i="13"/>
  <c r="AG179" i="13" s="1"/>
  <c r="AH179" i="13" s="1"/>
  <c r="AI179" i="13" s="1"/>
  <c r="AJ179" i="13" s="1"/>
  <c r="AK179" i="13" s="1"/>
  <c r="AL179" i="13" s="1"/>
  <c r="AM179" i="13" s="1"/>
  <c r="AN179" i="13" s="1"/>
  <c r="AO179" i="13" s="1"/>
  <c r="AP179" i="13" s="1"/>
  <c r="AD179" i="13" s="1"/>
  <c r="AF178" i="13"/>
  <c r="AG178" i="13" s="1"/>
  <c r="AH178" i="13" s="1"/>
  <c r="AI178" i="13" s="1"/>
  <c r="AJ178" i="13" s="1"/>
  <c r="AK178" i="13" s="1"/>
  <c r="AL178" i="13" s="1"/>
  <c r="AM178" i="13" s="1"/>
  <c r="AN178" i="13" s="1"/>
  <c r="AO178" i="13" s="1"/>
  <c r="AP178" i="13" s="1"/>
  <c r="AD178" i="13" s="1"/>
  <c r="AF177" i="13"/>
  <c r="AG177" i="13" s="1"/>
  <c r="AH177" i="13" s="1"/>
  <c r="AI177" i="13" s="1"/>
  <c r="AJ177" i="13" s="1"/>
  <c r="AK177" i="13" s="1"/>
  <c r="AL177" i="13" s="1"/>
  <c r="AM177" i="13" s="1"/>
  <c r="AN177" i="13" s="1"/>
  <c r="AO177" i="13" s="1"/>
  <c r="AP177" i="13" s="1"/>
  <c r="AD177" i="13" s="1"/>
  <c r="AF176" i="13"/>
  <c r="AG176" i="13" s="1"/>
  <c r="AH176" i="13" s="1"/>
  <c r="AI176" i="13" s="1"/>
  <c r="AJ176" i="13" s="1"/>
  <c r="AK176" i="13" s="1"/>
  <c r="AL176" i="13" s="1"/>
  <c r="AM176" i="13" s="1"/>
  <c r="AN176" i="13" s="1"/>
  <c r="AO176" i="13" s="1"/>
  <c r="AP176" i="13" s="1"/>
  <c r="AD176" i="13" s="1"/>
  <c r="AF175" i="13"/>
  <c r="AG175" i="13" s="1"/>
  <c r="AH175" i="13" s="1"/>
  <c r="AI175" i="13" s="1"/>
  <c r="AJ175" i="13" s="1"/>
  <c r="AK175" i="13" s="1"/>
  <c r="AL175" i="13" s="1"/>
  <c r="AM175" i="13" s="1"/>
  <c r="AN175" i="13" s="1"/>
  <c r="AO175" i="13" s="1"/>
  <c r="AP175" i="13" s="1"/>
  <c r="AD175" i="13" s="1"/>
  <c r="AF174" i="13"/>
  <c r="AG174" i="13" s="1"/>
  <c r="AH174" i="13" s="1"/>
  <c r="AI174" i="13" s="1"/>
  <c r="AJ174" i="13" s="1"/>
  <c r="AK174" i="13" s="1"/>
  <c r="AL174" i="13" s="1"/>
  <c r="AM174" i="13" s="1"/>
  <c r="AN174" i="13" s="1"/>
  <c r="AO174" i="13" s="1"/>
  <c r="AP174" i="13" s="1"/>
  <c r="AD174" i="13" s="1"/>
  <c r="AF173" i="13"/>
  <c r="AG173" i="13" s="1"/>
  <c r="AH173" i="13" s="1"/>
  <c r="AI173" i="13" s="1"/>
  <c r="AJ173" i="13" s="1"/>
  <c r="AK173" i="13" s="1"/>
  <c r="AL173" i="13" s="1"/>
  <c r="AM173" i="13" s="1"/>
  <c r="AN173" i="13" s="1"/>
  <c r="AO173" i="13" s="1"/>
  <c r="AP173" i="13" s="1"/>
  <c r="AD173" i="13" s="1"/>
  <c r="AF172" i="13"/>
  <c r="AG172" i="13" s="1"/>
  <c r="AH172" i="13" s="1"/>
  <c r="AI172" i="13" s="1"/>
  <c r="AJ172" i="13" s="1"/>
  <c r="AK172" i="13" s="1"/>
  <c r="AL172" i="13" s="1"/>
  <c r="AM172" i="13" s="1"/>
  <c r="AN172" i="13" s="1"/>
  <c r="AO172" i="13" s="1"/>
  <c r="AP172" i="13" s="1"/>
  <c r="AD172" i="13" s="1"/>
  <c r="AF171" i="13"/>
  <c r="AG171" i="13" s="1"/>
  <c r="AH171" i="13" s="1"/>
  <c r="AI171" i="13" s="1"/>
  <c r="AJ171" i="13" s="1"/>
  <c r="AK171" i="13" s="1"/>
  <c r="AL171" i="13" s="1"/>
  <c r="AM171" i="13" s="1"/>
  <c r="AN171" i="13" s="1"/>
  <c r="AO171" i="13" s="1"/>
  <c r="AP171" i="13" s="1"/>
  <c r="AD171" i="13" s="1"/>
  <c r="AF170" i="13"/>
  <c r="AG170" i="13" s="1"/>
  <c r="AH170" i="13" s="1"/>
  <c r="AI170" i="13" s="1"/>
  <c r="AJ170" i="13" s="1"/>
  <c r="AK170" i="13" s="1"/>
  <c r="AL170" i="13" s="1"/>
  <c r="AM170" i="13" s="1"/>
  <c r="AN170" i="13" s="1"/>
  <c r="AO170" i="13" s="1"/>
  <c r="AP170" i="13" s="1"/>
  <c r="AD170" i="13" s="1"/>
  <c r="AF169" i="13"/>
  <c r="AG169" i="13" s="1"/>
  <c r="AH169" i="13" s="1"/>
  <c r="AI169" i="13" s="1"/>
  <c r="AJ169" i="13" s="1"/>
  <c r="AK169" i="13" s="1"/>
  <c r="AL169" i="13" s="1"/>
  <c r="AM169" i="13" s="1"/>
  <c r="AN169" i="13" s="1"/>
  <c r="AO169" i="13" s="1"/>
  <c r="AP169" i="13" s="1"/>
  <c r="AD169" i="13" s="1"/>
  <c r="AF168" i="13"/>
  <c r="AG168" i="13" s="1"/>
  <c r="AH168" i="13" s="1"/>
  <c r="AI168" i="13" s="1"/>
  <c r="AJ168" i="13" s="1"/>
  <c r="AK168" i="13" s="1"/>
  <c r="AL168" i="13" s="1"/>
  <c r="AM168" i="13" s="1"/>
  <c r="AN168" i="13" s="1"/>
  <c r="AO168" i="13" s="1"/>
  <c r="AP168" i="13" s="1"/>
  <c r="AD168" i="13" s="1"/>
  <c r="AF167" i="13"/>
  <c r="AG167" i="13" s="1"/>
  <c r="AH167" i="13" s="1"/>
  <c r="AI167" i="13" s="1"/>
  <c r="AJ167" i="13" s="1"/>
  <c r="AK167" i="13" s="1"/>
  <c r="AL167" i="13" s="1"/>
  <c r="AM167" i="13" s="1"/>
  <c r="AN167" i="13" s="1"/>
  <c r="AO167" i="13" s="1"/>
  <c r="AP167" i="13" s="1"/>
  <c r="AD167" i="13" s="1"/>
  <c r="AF166" i="13"/>
  <c r="AG166" i="13" s="1"/>
  <c r="AH166" i="13" s="1"/>
  <c r="AI166" i="13" s="1"/>
  <c r="AJ166" i="13" s="1"/>
  <c r="AK166" i="13" s="1"/>
  <c r="AL166" i="13" s="1"/>
  <c r="AM166" i="13" s="1"/>
  <c r="AN166" i="13" s="1"/>
  <c r="AO166" i="13" s="1"/>
  <c r="AP166" i="13" s="1"/>
  <c r="AD166" i="13" s="1"/>
  <c r="AF165" i="13"/>
  <c r="AG165" i="13" s="1"/>
  <c r="AH165" i="13" s="1"/>
  <c r="AI165" i="13" s="1"/>
  <c r="AJ165" i="13" s="1"/>
  <c r="AK165" i="13" s="1"/>
  <c r="AL165" i="13" s="1"/>
  <c r="AM165" i="13" s="1"/>
  <c r="AN165" i="13" s="1"/>
  <c r="AO165" i="13" s="1"/>
  <c r="AP165" i="13" s="1"/>
  <c r="AD165" i="13" s="1"/>
  <c r="AF164" i="13"/>
  <c r="AG164" i="13" s="1"/>
  <c r="AH164" i="13" s="1"/>
  <c r="AI164" i="13" s="1"/>
  <c r="AJ164" i="13" s="1"/>
  <c r="AK164" i="13" s="1"/>
  <c r="AL164" i="13" s="1"/>
  <c r="AM164" i="13" s="1"/>
  <c r="AN164" i="13" s="1"/>
  <c r="AO164" i="13" s="1"/>
  <c r="AP164" i="13" s="1"/>
  <c r="AD164" i="13" s="1"/>
  <c r="AF163" i="13"/>
  <c r="AG163" i="13" s="1"/>
  <c r="AH163" i="13" s="1"/>
  <c r="AI163" i="13" s="1"/>
  <c r="AJ163" i="13" s="1"/>
  <c r="AK163" i="13" s="1"/>
  <c r="AL163" i="13" s="1"/>
  <c r="AM163" i="13" s="1"/>
  <c r="AN163" i="13" s="1"/>
  <c r="AO163" i="13" s="1"/>
  <c r="AP163" i="13" s="1"/>
  <c r="AD163" i="13" s="1"/>
  <c r="AF162" i="13"/>
  <c r="AG162" i="13" s="1"/>
  <c r="AH162" i="13" s="1"/>
  <c r="AI162" i="13" s="1"/>
  <c r="AJ162" i="13" s="1"/>
  <c r="AK162" i="13" s="1"/>
  <c r="AL162" i="13" s="1"/>
  <c r="AM162" i="13" s="1"/>
  <c r="AN162" i="13" s="1"/>
  <c r="AO162" i="13" s="1"/>
  <c r="AP162" i="13" s="1"/>
  <c r="AD162" i="13" s="1"/>
  <c r="AF161" i="13"/>
  <c r="AG161" i="13" s="1"/>
  <c r="AH161" i="13" s="1"/>
  <c r="AI161" i="13" s="1"/>
  <c r="AJ161" i="13" s="1"/>
  <c r="AK161" i="13" s="1"/>
  <c r="AL161" i="13" s="1"/>
  <c r="AM161" i="13" s="1"/>
  <c r="AN161" i="13" s="1"/>
  <c r="AO161" i="13" s="1"/>
  <c r="AP161" i="13" s="1"/>
  <c r="AD161" i="13" s="1"/>
  <c r="AF160" i="13"/>
  <c r="AG160" i="13" s="1"/>
  <c r="AH160" i="13" s="1"/>
  <c r="AI160" i="13" s="1"/>
  <c r="AJ160" i="13" s="1"/>
  <c r="AK160" i="13" s="1"/>
  <c r="AL160" i="13" s="1"/>
  <c r="AM160" i="13" s="1"/>
  <c r="AN160" i="13" s="1"/>
  <c r="AO160" i="13" s="1"/>
  <c r="AP160" i="13" s="1"/>
  <c r="AD160" i="13" s="1"/>
  <c r="AF159" i="13"/>
  <c r="AG159" i="13" s="1"/>
  <c r="AH159" i="13" s="1"/>
  <c r="AI159" i="13" s="1"/>
  <c r="AJ159" i="13" s="1"/>
  <c r="AK159" i="13" s="1"/>
  <c r="AL159" i="13" s="1"/>
  <c r="AM159" i="13" s="1"/>
  <c r="AN159" i="13" s="1"/>
  <c r="AO159" i="13" s="1"/>
  <c r="AP159" i="13" s="1"/>
  <c r="AD159" i="13" s="1"/>
  <c r="AF158" i="13"/>
  <c r="AG158" i="13" s="1"/>
  <c r="AH158" i="13" s="1"/>
  <c r="AI158" i="13" s="1"/>
  <c r="AJ158" i="13" s="1"/>
  <c r="AK158" i="13" s="1"/>
  <c r="AL158" i="13" s="1"/>
  <c r="AM158" i="13" s="1"/>
  <c r="AN158" i="13" s="1"/>
  <c r="AO158" i="13" s="1"/>
  <c r="AP158" i="13" s="1"/>
  <c r="AD158" i="13" s="1"/>
  <c r="AF157" i="13"/>
  <c r="AG157" i="13" s="1"/>
  <c r="AH157" i="13" s="1"/>
  <c r="AI157" i="13" s="1"/>
  <c r="AJ157" i="13" s="1"/>
  <c r="AK157" i="13" s="1"/>
  <c r="AL157" i="13" s="1"/>
  <c r="AM157" i="13" s="1"/>
  <c r="AN157" i="13" s="1"/>
  <c r="AO157" i="13" s="1"/>
  <c r="AP157" i="13" s="1"/>
  <c r="AD157" i="13" s="1"/>
  <c r="AF156" i="13"/>
  <c r="AG156" i="13" s="1"/>
  <c r="AH156" i="13" s="1"/>
  <c r="AI156" i="13" s="1"/>
  <c r="AJ156" i="13" s="1"/>
  <c r="AK156" i="13" s="1"/>
  <c r="AL156" i="13" s="1"/>
  <c r="AM156" i="13" s="1"/>
  <c r="AN156" i="13" s="1"/>
  <c r="AO156" i="13" s="1"/>
  <c r="AP156" i="13" s="1"/>
  <c r="AD156" i="13" s="1"/>
  <c r="AF155" i="13"/>
  <c r="AG155" i="13" s="1"/>
  <c r="AH155" i="13" s="1"/>
  <c r="AI155" i="13" s="1"/>
  <c r="AJ155" i="13" s="1"/>
  <c r="AK155" i="13" s="1"/>
  <c r="AL155" i="13" s="1"/>
  <c r="AM155" i="13" s="1"/>
  <c r="AN155" i="13" s="1"/>
  <c r="AO155" i="13" s="1"/>
  <c r="AP155" i="13" s="1"/>
  <c r="AD155" i="13" s="1"/>
  <c r="AF154" i="13"/>
  <c r="AG154" i="13" s="1"/>
  <c r="AH154" i="13" s="1"/>
  <c r="AI154" i="13" s="1"/>
  <c r="AJ154" i="13" s="1"/>
  <c r="AK154" i="13" s="1"/>
  <c r="AL154" i="13" s="1"/>
  <c r="AM154" i="13" s="1"/>
  <c r="AN154" i="13" s="1"/>
  <c r="AO154" i="13" s="1"/>
  <c r="AP154" i="13" s="1"/>
  <c r="AD154" i="13" s="1"/>
  <c r="AF153" i="13"/>
  <c r="AG153" i="13" s="1"/>
  <c r="AH153" i="13" s="1"/>
  <c r="AI153" i="13" s="1"/>
  <c r="AJ153" i="13" s="1"/>
  <c r="AK153" i="13" s="1"/>
  <c r="AL153" i="13" s="1"/>
  <c r="AM153" i="13" s="1"/>
  <c r="AN153" i="13" s="1"/>
  <c r="AO153" i="13" s="1"/>
  <c r="AP153" i="13" s="1"/>
  <c r="AD153" i="13" s="1"/>
  <c r="AF152" i="13"/>
  <c r="AG152" i="13" s="1"/>
  <c r="AH152" i="13" s="1"/>
  <c r="AI152" i="13" s="1"/>
  <c r="AJ152" i="13" s="1"/>
  <c r="AK152" i="13" s="1"/>
  <c r="AL152" i="13" s="1"/>
  <c r="AM152" i="13" s="1"/>
  <c r="AN152" i="13" s="1"/>
  <c r="AO152" i="13" s="1"/>
  <c r="AP152" i="13" s="1"/>
  <c r="AD152" i="13" s="1"/>
  <c r="AF151" i="13"/>
  <c r="AG151" i="13" s="1"/>
  <c r="AH151" i="13" s="1"/>
  <c r="AI151" i="13" s="1"/>
  <c r="AJ151" i="13" s="1"/>
  <c r="AK151" i="13" s="1"/>
  <c r="AL151" i="13" s="1"/>
  <c r="AM151" i="13" s="1"/>
  <c r="AN151" i="13" s="1"/>
  <c r="AO151" i="13" s="1"/>
  <c r="AP151" i="13" s="1"/>
  <c r="AD151" i="13" s="1"/>
  <c r="AF150" i="13"/>
  <c r="AG150" i="13" s="1"/>
  <c r="AH150" i="13" s="1"/>
  <c r="AI150" i="13" s="1"/>
  <c r="AJ150" i="13" s="1"/>
  <c r="AK150" i="13" s="1"/>
  <c r="AL150" i="13" s="1"/>
  <c r="AM150" i="13" s="1"/>
  <c r="AN150" i="13" s="1"/>
  <c r="AO150" i="13" s="1"/>
  <c r="AP150" i="13" s="1"/>
  <c r="AD150" i="13" s="1"/>
  <c r="AF149" i="13"/>
  <c r="AG149" i="13" s="1"/>
  <c r="AH149" i="13" s="1"/>
  <c r="AI149" i="13" s="1"/>
  <c r="AJ149" i="13" s="1"/>
  <c r="AK149" i="13" s="1"/>
  <c r="AL149" i="13" s="1"/>
  <c r="AM149" i="13" s="1"/>
  <c r="AN149" i="13" s="1"/>
  <c r="AO149" i="13" s="1"/>
  <c r="AP149" i="13" s="1"/>
  <c r="AD149" i="13" s="1"/>
  <c r="AF148" i="13"/>
  <c r="AG148" i="13" s="1"/>
  <c r="AH148" i="13" s="1"/>
  <c r="AI148" i="13" s="1"/>
  <c r="AJ148" i="13" s="1"/>
  <c r="AK148" i="13" s="1"/>
  <c r="AL148" i="13" s="1"/>
  <c r="AM148" i="13" s="1"/>
  <c r="AN148" i="13" s="1"/>
  <c r="AO148" i="13" s="1"/>
  <c r="AP148" i="13" s="1"/>
  <c r="AD148" i="13" s="1"/>
  <c r="AF147" i="13"/>
  <c r="AG147" i="13" s="1"/>
  <c r="AH147" i="13" s="1"/>
  <c r="AI147" i="13" s="1"/>
  <c r="AJ147" i="13" s="1"/>
  <c r="AK147" i="13" s="1"/>
  <c r="AL147" i="13" s="1"/>
  <c r="AM147" i="13" s="1"/>
  <c r="AN147" i="13" s="1"/>
  <c r="AO147" i="13" s="1"/>
  <c r="AP147" i="13" s="1"/>
  <c r="AD147" i="13" s="1"/>
  <c r="AF146" i="13"/>
  <c r="AG146" i="13" s="1"/>
  <c r="AH146" i="13" s="1"/>
  <c r="AI146" i="13" s="1"/>
  <c r="AJ146" i="13" s="1"/>
  <c r="AK146" i="13" s="1"/>
  <c r="AL146" i="13" s="1"/>
  <c r="AM146" i="13" s="1"/>
  <c r="AN146" i="13" s="1"/>
  <c r="AO146" i="13" s="1"/>
  <c r="AP146" i="13" s="1"/>
  <c r="AD146" i="13" s="1"/>
  <c r="AF145" i="13"/>
  <c r="AG145" i="13" s="1"/>
  <c r="AH145" i="13" s="1"/>
  <c r="AI145" i="13" s="1"/>
  <c r="AJ145" i="13" s="1"/>
  <c r="AK145" i="13" s="1"/>
  <c r="AL145" i="13" s="1"/>
  <c r="AM145" i="13" s="1"/>
  <c r="AN145" i="13" s="1"/>
  <c r="AO145" i="13" s="1"/>
  <c r="AP145" i="13" s="1"/>
  <c r="AD145" i="13" s="1"/>
  <c r="AF144" i="13"/>
  <c r="AG144" i="13" s="1"/>
  <c r="AH144" i="13" s="1"/>
  <c r="AI144" i="13" s="1"/>
  <c r="AJ144" i="13" s="1"/>
  <c r="AK144" i="13" s="1"/>
  <c r="AL144" i="13" s="1"/>
  <c r="AM144" i="13" s="1"/>
  <c r="AN144" i="13" s="1"/>
  <c r="AO144" i="13" s="1"/>
  <c r="AP144" i="13" s="1"/>
  <c r="AD144" i="13" s="1"/>
  <c r="AF143" i="13"/>
  <c r="AG143" i="13" s="1"/>
  <c r="AH143" i="13" s="1"/>
  <c r="AI143" i="13" s="1"/>
  <c r="AJ143" i="13" s="1"/>
  <c r="AK143" i="13" s="1"/>
  <c r="AL143" i="13" s="1"/>
  <c r="AM143" i="13" s="1"/>
  <c r="AN143" i="13" s="1"/>
  <c r="AO143" i="13" s="1"/>
  <c r="AP143" i="13" s="1"/>
  <c r="AD143" i="13" s="1"/>
  <c r="AF142" i="13"/>
  <c r="AG142" i="13" s="1"/>
  <c r="AH142" i="13" s="1"/>
  <c r="AI142" i="13" s="1"/>
  <c r="AJ142" i="13" s="1"/>
  <c r="AK142" i="13" s="1"/>
  <c r="AL142" i="13" s="1"/>
  <c r="AM142" i="13" s="1"/>
  <c r="AN142" i="13" s="1"/>
  <c r="AO142" i="13" s="1"/>
  <c r="AP142" i="13" s="1"/>
  <c r="AD142" i="13" s="1"/>
  <c r="AF141" i="13"/>
  <c r="AG141" i="13" s="1"/>
  <c r="AH141" i="13" s="1"/>
  <c r="AI141" i="13" s="1"/>
  <c r="AJ141" i="13" s="1"/>
  <c r="AK141" i="13" s="1"/>
  <c r="AL141" i="13" s="1"/>
  <c r="AM141" i="13" s="1"/>
  <c r="AN141" i="13" s="1"/>
  <c r="AO141" i="13" s="1"/>
  <c r="AP141" i="13" s="1"/>
  <c r="AD141" i="13" s="1"/>
  <c r="AF140" i="13"/>
  <c r="AG140" i="13" s="1"/>
  <c r="AH140" i="13" s="1"/>
  <c r="AI140" i="13" s="1"/>
  <c r="AJ140" i="13" s="1"/>
  <c r="AK140" i="13" s="1"/>
  <c r="AL140" i="13" s="1"/>
  <c r="AM140" i="13" s="1"/>
  <c r="AN140" i="13" s="1"/>
  <c r="AO140" i="13" s="1"/>
  <c r="AP140" i="13" s="1"/>
  <c r="AD140" i="13" s="1"/>
  <c r="AF139" i="13"/>
  <c r="AG139" i="13" s="1"/>
  <c r="AH139" i="13" s="1"/>
  <c r="AI139" i="13" s="1"/>
  <c r="AJ139" i="13" s="1"/>
  <c r="AK139" i="13" s="1"/>
  <c r="AL139" i="13" s="1"/>
  <c r="AM139" i="13" s="1"/>
  <c r="AN139" i="13" s="1"/>
  <c r="AO139" i="13" s="1"/>
  <c r="AP139" i="13" s="1"/>
  <c r="AD139" i="13" s="1"/>
  <c r="AF138" i="13"/>
  <c r="AG138" i="13" s="1"/>
  <c r="AH138" i="13" s="1"/>
  <c r="AI138" i="13" s="1"/>
  <c r="AJ138" i="13" s="1"/>
  <c r="AK138" i="13" s="1"/>
  <c r="AL138" i="13" s="1"/>
  <c r="AM138" i="13" s="1"/>
  <c r="AN138" i="13" s="1"/>
  <c r="AO138" i="13" s="1"/>
  <c r="AP138" i="13" s="1"/>
  <c r="AD138" i="13" s="1"/>
  <c r="AF137" i="13"/>
  <c r="AG137" i="13" s="1"/>
  <c r="AH137" i="13" s="1"/>
  <c r="AI137" i="13" s="1"/>
  <c r="AJ137" i="13" s="1"/>
  <c r="AK137" i="13" s="1"/>
  <c r="AL137" i="13" s="1"/>
  <c r="AM137" i="13" s="1"/>
  <c r="AN137" i="13" s="1"/>
  <c r="AO137" i="13" s="1"/>
  <c r="AP137" i="13" s="1"/>
  <c r="AD137" i="13" s="1"/>
  <c r="AF136" i="13"/>
  <c r="AG136" i="13" s="1"/>
  <c r="AH136" i="13" s="1"/>
  <c r="AI136" i="13" s="1"/>
  <c r="AJ136" i="13" s="1"/>
  <c r="AK136" i="13" s="1"/>
  <c r="AL136" i="13" s="1"/>
  <c r="AM136" i="13" s="1"/>
  <c r="AN136" i="13" s="1"/>
  <c r="AO136" i="13" s="1"/>
  <c r="AP136" i="13" s="1"/>
  <c r="AD136" i="13" s="1"/>
  <c r="AF135" i="13"/>
  <c r="AG135" i="13" s="1"/>
  <c r="AH135" i="13" s="1"/>
  <c r="AI135" i="13" s="1"/>
  <c r="AJ135" i="13" s="1"/>
  <c r="AK135" i="13" s="1"/>
  <c r="AL135" i="13" s="1"/>
  <c r="AM135" i="13" s="1"/>
  <c r="AN135" i="13" s="1"/>
  <c r="AO135" i="13" s="1"/>
  <c r="AP135" i="13" s="1"/>
  <c r="AD135" i="13" s="1"/>
  <c r="AF134" i="13"/>
  <c r="AG134" i="13" s="1"/>
  <c r="AH134" i="13" s="1"/>
  <c r="AI134" i="13" s="1"/>
  <c r="AJ134" i="13" s="1"/>
  <c r="AK134" i="13" s="1"/>
  <c r="AL134" i="13" s="1"/>
  <c r="AM134" i="13" s="1"/>
  <c r="AN134" i="13" s="1"/>
  <c r="AO134" i="13" s="1"/>
  <c r="AP134" i="13" s="1"/>
  <c r="AD134" i="13" s="1"/>
  <c r="AF133" i="13"/>
  <c r="AG133" i="13" s="1"/>
  <c r="AH133" i="13" s="1"/>
  <c r="AI133" i="13" s="1"/>
  <c r="AJ133" i="13" s="1"/>
  <c r="AK133" i="13" s="1"/>
  <c r="AL133" i="13" s="1"/>
  <c r="AM133" i="13" s="1"/>
  <c r="AN133" i="13" s="1"/>
  <c r="AO133" i="13" s="1"/>
  <c r="AP133" i="13" s="1"/>
  <c r="AD133" i="13" s="1"/>
  <c r="AF132" i="13"/>
  <c r="AG132" i="13" s="1"/>
  <c r="AH132" i="13" s="1"/>
  <c r="AI132" i="13" s="1"/>
  <c r="AJ132" i="13" s="1"/>
  <c r="AK132" i="13" s="1"/>
  <c r="AL132" i="13" s="1"/>
  <c r="AM132" i="13" s="1"/>
  <c r="AN132" i="13" s="1"/>
  <c r="AO132" i="13" s="1"/>
  <c r="AP132" i="13" s="1"/>
  <c r="AD132" i="13" s="1"/>
  <c r="AF131" i="13"/>
  <c r="AG131" i="13" s="1"/>
  <c r="AH131" i="13" s="1"/>
  <c r="AI131" i="13" s="1"/>
  <c r="AJ131" i="13" s="1"/>
  <c r="AK131" i="13" s="1"/>
  <c r="AL131" i="13" s="1"/>
  <c r="AM131" i="13" s="1"/>
  <c r="AN131" i="13" s="1"/>
  <c r="AO131" i="13" s="1"/>
  <c r="AP131" i="13" s="1"/>
  <c r="AD131" i="13" s="1"/>
  <c r="AF130" i="13"/>
  <c r="AG130" i="13" s="1"/>
  <c r="AH130" i="13" s="1"/>
  <c r="AI130" i="13" s="1"/>
  <c r="AJ130" i="13" s="1"/>
  <c r="AK130" i="13" s="1"/>
  <c r="AL130" i="13" s="1"/>
  <c r="AM130" i="13" s="1"/>
  <c r="AN130" i="13" s="1"/>
  <c r="AO130" i="13" s="1"/>
  <c r="AP130" i="13" s="1"/>
  <c r="AD130" i="13" s="1"/>
  <c r="AF129" i="13"/>
  <c r="AG129" i="13" s="1"/>
  <c r="AH129" i="13" s="1"/>
  <c r="AI129" i="13" s="1"/>
  <c r="AJ129" i="13" s="1"/>
  <c r="AK129" i="13" s="1"/>
  <c r="AL129" i="13" s="1"/>
  <c r="AM129" i="13" s="1"/>
  <c r="AN129" i="13" s="1"/>
  <c r="AO129" i="13" s="1"/>
  <c r="AP129" i="13" s="1"/>
  <c r="AD129" i="13" s="1"/>
  <c r="AF128" i="13"/>
  <c r="AG128" i="13" s="1"/>
  <c r="AH128" i="13" s="1"/>
  <c r="AI128" i="13" s="1"/>
  <c r="AJ128" i="13" s="1"/>
  <c r="AK128" i="13" s="1"/>
  <c r="AL128" i="13" s="1"/>
  <c r="AM128" i="13" s="1"/>
  <c r="AN128" i="13" s="1"/>
  <c r="AO128" i="13" s="1"/>
  <c r="AP128" i="13" s="1"/>
  <c r="AD128" i="13" s="1"/>
  <c r="AF127" i="13"/>
  <c r="AG127" i="13" s="1"/>
  <c r="AH127" i="13" s="1"/>
  <c r="AI127" i="13" s="1"/>
  <c r="AJ127" i="13" s="1"/>
  <c r="AK127" i="13" s="1"/>
  <c r="AL127" i="13" s="1"/>
  <c r="AM127" i="13" s="1"/>
  <c r="AN127" i="13" s="1"/>
  <c r="AO127" i="13" s="1"/>
  <c r="AP127" i="13" s="1"/>
  <c r="AD127" i="13" s="1"/>
  <c r="AF126" i="13"/>
  <c r="AG126" i="13" s="1"/>
  <c r="AH126" i="13" s="1"/>
  <c r="AI126" i="13" s="1"/>
  <c r="AJ126" i="13" s="1"/>
  <c r="AK126" i="13" s="1"/>
  <c r="AL126" i="13" s="1"/>
  <c r="AM126" i="13" s="1"/>
  <c r="AN126" i="13" s="1"/>
  <c r="AO126" i="13" s="1"/>
  <c r="AP126" i="13" s="1"/>
  <c r="AD126" i="13" s="1"/>
  <c r="AF125" i="13"/>
  <c r="AG125" i="13" s="1"/>
  <c r="AH125" i="13" s="1"/>
  <c r="AI125" i="13" s="1"/>
  <c r="AJ125" i="13" s="1"/>
  <c r="AK125" i="13" s="1"/>
  <c r="AL125" i="13" s="1"/>
  <c r="AM125" i="13" s="1"/>
  <c r="AN125" i="13" s="1"/>
  <c r="AO125" i="13" s="1"/>
  <c r="AP125" i="13" s="1"/>
  <c r="AD125" i="13" s="1"/>
  <c r="AF124" i="13"/>
  <c r="AG124" i="13" s="1"/>
  <c r="AH124" i="13" s="1"/>
  <c r="AI124" i="13" s="1"/>
  <c r="AJ124" i="13" s="1"/>
  <c r="AK124" i="13" s="1"/>
  <c r="AL124" i="13" s="1"/>
  <c r="AM124" i="13" s="1"/>
  <c r="AN124" i="13" s="1"/>
  <c r="AO124" i="13" s="1"/>
  <c r="AP124" i="13" s="1"/>
  <c r="AD124" i="13" s="1"/>
  <c r="AF123" i="13"/>
  <c r="AG123" i="13" s="1"/>
  <c r="AH123" i="13" s="1"/>
  <c r="AI123" i="13" s="1"/>
  <c r="AJ123" i="13" s="1"/>
  <c r="AK123" i="13" s="1"/>
  <c r="AL123" i="13" s="1"/>
  <c r="AM123" i="13" s="1"/>
  <c r="AN123" i="13" s="1"/>
  <c r="AO123" i="13" s="1"/>
  <c r="AP123" i="13" s="1"/>
  <c r="AD123" i="13" s="1"/>
  <c r="AF122" i="13"/>
  <c r="AG122" i="13" s="1"/>
  <c r="AH122" i="13" s="1"/>
  <c r="AI122" i="13" s="1"/>
  <c r="AJ122" i="13" s="1"/>
  <c r="AK122" i="13" s="1"/>
  <c r="AL122" i="13" s="1"/>
  <c r="AM122" i="13" s="1"/>
  <c r="AN122" i="13" s="1"/>
  <c r="AO122" i="13" s="1"/>
  <c r="AP122" i="13" s="1"/>
  <c r="AD122" i="13" s="1"/>
  <c r="AF121" i="13"/>
  <c r="AG121" i="13" s="1"/>
  <c r="AH121" i="13" s="1"/>
  <c r="AI121" i="13" s="1"/>
  <c r="AJ121" i="13" s="1"/>
  <c r="AK121" i="13" s="1"/>
  <c r="AL121" i="13" s="1"/>
  <c r="AM121" i="13" s="1"/>
  <c r="AN121" i="13" s="1"/>
  <c r="AO121" i="13" s="1"/>
  <c r="AP121" i="13" s="1"/>
  <c r="AD121" i="13" s="1"/>
  <c r="AF120" i="13"/>
  <c r="AG120" i="13" s="1"/>
  <c r="AH120" i="13" s="1"/>
  <c r="AI120" i="13" s="1"/>
  <c r="AJ120" i="13" s="1"/>
  <c r="AK120" i="13" s="1"/>
  <c r="AL120" i="13" s="1"/>
  <c r="AM120" i="13" s="1"/>
  <c r="AN120" i="13" s="1"/>
  <c r="AO120" i="13" s="1"/>
  <c r="AP120" i="13" s="1"/>
  <c r="AD120" i="13" s="1"/>
  <c r="AF119" i="13"/>
  <c r="AG119" i="13" s="1"/>
  <c r="AH119" i="13" s="1"/>
  <c r="AI119" i="13" s="1"/>
  <c r="AJ119" i="13" s="1"/>
  <c r="AK119" i="13" s="1"/>
  <c r="AL119" i="13" s="1"/>
  <c r="AM119" i="13" s="1"/>
  <c r="AN119" i="13" s="1"/>
  <c r="AO119" i="13" s="1"/>
  <c r="AP119" i="13" s="1"/>
  <c r="AD119" i="13" s="1"/>
  <c r="AF118" i="13"/>
  <c r="AG118" i="13" s="1"/>
  <c r="AH118" i="13" s="1"/>
  <c r="AI118" i="13" s="1"/>
  <c r="AJ118" i="13" s="1"/>
  <c r="AK118" i="13" s="1"/>
  <c r="AL118" i="13" s="1"/>
  <c r="AM118" i="13" s="1"/>
  <c r="AN118" i="13" s="1"/>
  <c r="AO118" i="13" s="1"/>
  <c r="AP118" i="13" s="1"/>
  <c r="AD118" i="13" s="1"/>
  <c r="AF117" i="13"/>
  <c r="AG117" i="13" s="1"/>
  <c r="AH117" i="13" s="1"/>
  <c r="AI117" i="13" s="1"/>
  <c r="AJ117" i="13" s="1"/>
  <c r="AK117" i="13" s="1"/>
  <c r="AL117" i="13" s="1"/>
  <c r="AM117" i="13" s="1"/>
  <c r="AN117" i="13" s="1"/>
  <c r="AO117" i="13" s="1"/>
  <c r="AP117" i="13" s="1"/>
  <c r="AD117" i="13" s="1"/>
  <c r="AF116" i="13"/>
  <c r="AG116" i="13" s="1"/>
  <c r="AH116" i="13" s="1"/>
  <c r="AI116" i="13" s="1"/>
  <c r="AJ116" i="13" s="1"/>
  <c r="AK116" i="13" s="1"/>
  <c r="AL116" i="13" s="1"/>
  <c r="AM116" i="13" s="1"/>
  <c r="AN116" i="13" s="1"/>
  <c r="AO116" i="13" s="1"/>
  <c r="AP116" i="13" s="1"/>
  <c r="AD116" i="13" s="1"/>
  <c r="AF115" i="13"/>
  <c r="AG115" i="13" s="1"/>
  <c r="AH115" i="13" s="1"/>
  <c r="AI115" i="13" s="1"/>
  <c r="AJ115" i="13" s="1"/>
  <c r="AK115" i="13" s="1"/>
  <c r="AL115" i="13" s="1"/>
  <c r="AM115" i="13" s="1"/>
  <c r="AN115" i="13" s="1"/>
  <c r="AO115" i="13" s="1"/>
  <c r="AP115" i="13" s="1"/>
  <c r="AD115" i="13" s="1"/>
  <c r="AF114" i="13"/>
  <c r="AG114" i="13" s="1"/>
  <c r="AH114" i="13" s="1"/>
  <c r="AI114" i="13" s="1"/>
  <c r="AJ114" i="13" s="1"/>
  <c r="AK114" i="13" s="1"/>
  <c r="AL114" i="13" s="1"/>
  <c r="AM114" i="13" s="1"/>
  <c r="AN114" i="13" s="1"/>
  <c r="AO114" i="13" s="1"/>
  <c r="AP114" i="13" s="1"/>
  <c r="AD114" i="13" s="1"/>
  <c r="AF113" i="13"/>
  <c r="AG113" i="13" s="1"/>
  <c r="AH113" i="13" s="1"/>
  <c r="AI113" i="13" s="1"/>
  <c r="AJ113" i="13" s="1"/>
  <c r="AK113" i="13" s="1"/>
  <c r="AL113" i="13" s="1"/>
  <c r="AM113" i="13" s="1"/>
  <c r="AN113" i="13" s="1"/>
  <c r="AO113" i="13" s="1"/>
  <c r="AP113" i="13" s="1"/>
  <c r="AD113" i="13" s="1"/>
  <c r="AF112" i="13"/>
  <c r="AG112" i="13" s="1"/>
  <c r="AH112" i="13" s="1"/>
  <c r="AI112" i="13" s="1"/>
  <c r="AJ112" i="13" s="1"/>
  <c r="AK112" i="13" s="1"/>
  <c r="AL112" i="13" s="1"/>
  <c r="AM112" i="13" s="1"/>
  <c r="AN112" i="13" s="1"/>
  <c r="AO112" i="13" s="1"/>
  <c r="AP112" i="13" s="1"/>
  <c r="AD112" i="13" s="1"/>
  <c r="AF111" i="13"/>
  <c r="AG111" i="13" s="1"/>
  <c r="AH111" i="13" s="1"/>
  <c r="AI111" i="13" s="1"/>
  <c r="AJ111" i="13" s="1"/>
  <c r="AK111" i="13" s="1"/>
  <c r="AL111" i="13" s="1"/>
  <c r="AM111" i="13" s="1"/>
  <c r="AN111" i="13" s="1"/>
  <c r="AO111" i="13" s="1"/>
  <c r="AP111" i="13" s="1"/>
  <c r="AD111" i="13" s="1"/>
  <c r="AF110" i="13"/>
  <c r="AG110" i="13" s="1"/>
  <c r="AH110" i="13" s="1"/>
  <c r="AI110" i="13" s="1"/>
  <c r="AJ110" i="13" s="1"/>
  <c r="AK110" i="13" s="1"/>
  <c r="AL110" i="13" s="1"/>
  <c r="AM110" i="13" s="1"/>
  <c r="AN110" i="13" s="1"/>
  <c r="AO110" i="13" s="1"/>
  <c r="AP110" i="13" s="1"/>
  <c r="AD110" i="13" s="1"/>
  <c r="AF109" i="13"/>
  <c r="AG109" i="13" s="1"/>
  <c r="AH109" i="13" s="1"/>
  <c r="AI109" i="13" s="1"/>
  <c r="AJ109" i="13" s="1"/>
  <c r="AK109" i="13" s="1"/>
  <c r="AL109" i="13" s="1"/>
  <c r="AM109" i="13" s="1"/>
  <c r="AN109" i="13" s="1"/>
  <c r="AO109" i="13" s="1"/>
  <c r="AP109" i="13" s="1"/>
  <c r="AD109" i="13" s="1"/>
  <c r="AF108" i="13"/>
  <c r="AG108" i="13" s="1"/>
  <c r="AH108" i="13" s="1"/>
  <c r="AI108" i="13" s="1"/>
  <c r="AJ108" i="13" s="1"/>
  <c r="AK108" i="13" s="1"/>
  <c r="AL108" i="13" s="1"/>
  <c r="AM108" i="13" s="1"/>
  <c r="AN108" i="13" s="1"/>
  <c r="AO108" i="13" s="1"/>
  <c r="AP108" i="13" s="1"/>
  <c r="AD108" i="13" s="1"/>
  <c r="AF107" i="13"/>
  <c r="AG107" i="13" s="1"/>
  <c r="AH107" i="13" s="1"/>
  <c r="AI107" i="13" s="1"/>
  <c r="AJ107" i="13" s="1"/>
  <c r="AK107" i="13" s="1"/>
  <c r="AL107" i="13" s="1"/>
  <c r="AM107" i="13" s="1"/>
  <c r="AN107" i="13" s="1"/>
  <c r="AO107" i="13" s="1"/>
  <c r="AP107" i="13" s="1"/>
  <c r="AD107" i="13" s="1"/>
  <c r="AF106" i="13"/>
  <c r="AG106" i="13" s="1"/>
  <c r="AH106" i="13" s="1"/>
  <c r="AI106" i="13" s="1"/>
  <c r="AJ106" i="13" s="1"/>
  <c r="AK106" i="13" s="1"/>
  <c r="AL106" i="13" s="1"/>
  <c r="AM106" i="13" s="1"/>
  <c r="AN106" i="13" s="1"/>
  <c r="AO106" i="13" s="1"/>
  <c r="AP106" i="13" s="1"/>
  <c r="AD106" i="13" s="1"/>
  <c r="AF105" i="13"/>
  <c r="AG105" i="13" s="1"/>
  <c r="AH105" i="13" s="1"/>
  <c r="AI105" i="13" s="1"/>
  <c r="AJ105" i="13" s="1"/>
  <c r="AK105" i="13" s="1"/>
  <c r="AL105" i="13" s="1"/>
  <c r="AM105" i="13" s="1"/>
  <c r="AN105" i="13" s="1"/>
  <c r="AO105" i="13" s="1"/>
  <c r="AP105" i="13" s="1"/>
  <c r="AD105" i="13" s="1"/>
  <c r="AF104" i="13"/>
  <c r="AG104" i="13" s="1"/>
  <c r="AH104" i="13" s="1"/>
  <c r="AI104" i="13" s="1"/>
  <c r="AJ104" i="13" s="1"/>
  <c r="AK104" i="13" s="1"/>
  <c r="AL104" i="13" s="1"/>
  <c r="AM104" i="13" s="1"/>
  <c r="AN104" i="13" s="1"/>
  <c r="AO104" i="13" s="1"/>
  <c r="AP104" i="13" s="1"/>
  <c r="AD104" i="13" s="1"/>
  <c r="AF103" i="13"/>
  <c r="AG103" i="13" s="1"/>
  <c r="AH103" i="13" s="1"/>
  <c r="AI103" i="13" s="1"/>
  <c r="AJ103" i="13" s="1"/>
  <c r="AK103" i="13" s="1"/>
  <c r="AL103" i="13" s="1"/>
  <c r="AM103" i="13" s="1"/>
  <c r="AN103" i="13" s="1"/>
  <c r="AO103" i="13" s="1"/>
  <c r="AP103" i="13" s="1"/>
  <c r="AD103" i="13" s="1"/>
  <c r="AF102" i="13"/>
  <c r="AG102" i="13" s="1"/>
  <c r="AH102" i="13" s="1"/>
  <c r="AI102" i="13" s="1"/>
  <c r="AJ102" i="13" s="1"/>
  <c r="AK102" i="13" s="1"/>
  <c r="AL102" i="13" s="1"/>
  <c r="AM102" i="13" s="1"/>
  <c r="AN102" i="13" s="1"/>
  <c r="AO102" i="13" s="1"/>
  <c r="AP102" i="13" s="1"/>
  <c r="AD102" i="13" s="1"/>
  <c r="AF101" i="13"/>
  <c r="AG101" i="13" s="1"/>
  <c r="AH101" i="13" s="1"/>
  <c r="AI101" i="13" s="1"/>
  <c r="AJ101" i="13" s="1"/>
  <c r="AK101" i="13" s="1"/>
  <c r="AL101" i="13" s="1"/>
  <c r="AM101" i="13" s="1"/>
  <c r="AN101" i="13" s="1"/>
  <c r="AO101" i="13" s="1"/>
  <c r="AP101" i="13" s="1"/>
  <c r="AD101" i="13" s="1"/>
  <c r="AF100" i="13"/>
  <c r="AG100" i="13" s="1"/>
  <c r="AH100" i="13" s="1"/>
  <c r="AI100" i="13" s="1"/>
  <c r="AJ100" i="13" s="1"/>
  <c r="AK100" i="13" s="1"/>
  <c r="AL100" i="13" s="1"/>
  <c r="AM100" i="13" s="1"/>
  <c r="AN100" i="13" s="1"/>
  <c r="AO100" i="13" s="1"/>
  <c r="AP100" i="13" s="1"/>
  <c r="AD100" i="13" s="1"/>
  <c r="AF99" i="13"/>
  <c r="AG99" i="13" s="1"/>
  <c r="AH99" i="13" s="1"/>
  <c r="AI99" i="13" s="1"/>
  <c r="AJ99" i="13" s="1"/>
  <c r="AK99" i="13" s="1"/>
  <c r="AL99" i="13" s="1"/>
  <c r="AM99" i="13" s="1"/>
  <c r="AN99" i="13" s="1"/>
  <c r="AO99" i="13" s="1"/>
  <c r="AP99" i="13" s="1"/>
  <c r="AD99" i="13" s="1"/>
  <c r="AF98" i="13"/>
  <c r="AG98" i="13" s="1"/>
  <c r="AH98" i="13" s="1"/>
  <c r="AI98" i="13" s="1"/>
  <c r="AJ98" i="13" s="1"/>
  <c r="AK98" i="13" s="1"/>
  <c r="AL98" i="13" s="1"/>
  <c r="AM98" i="13" s="1"/>
  <c r="AN98" i="13" s="1"/>
  <c r="AO98" i="13" s="1"/>
  <c r="AP98" i="13" s="1"/>
  <c r="AD98" i="13" s="1"/>
  <c r="AF97" i="13"/>
  <c r="AG97" i="13" s="1"/>
  <c r="AH97" i="13" s="1"/>
  <c r="AI97" i="13" s="1"/>
  <c r="AJ97" i="13" s="1"/>
  <c r="AK97" i="13" s="1"/>
  <c r="AL97" i="13" s="1"/>
  <c r="AM97" i="13" s="1"/>
  <c r="AN97" i="13" s="1"/>
  <c r="AO97" i="13" s="1"/>
  <c r="AP97" i="13" s="1"/>
  <c r="AD97" i="13" s="1"/>
  <c r="AF96" i="13"/>
  <c r="AG96" i="13" s="1"/>
  <c r="AH96" i="13" s="1"/>
  <c r="AI96" i="13" s="1"/>
  <c r="AJ96" i="13" s="1"/>
  <c r="AK96" i="13" s="1"/>
  <c r="AL96" i="13" s="1"/>
  <c r="AM96" i="13" s="1"/>
  <c r="AN96" i="13" s="1"/>
  <c r="AO96" i="13" s="1"/>
  <c r="AP96" i="13" s="1"/>
  <c r="AD96" i="13" s="1"/>
  <c r="AF95" i="13"/>
  <c r="AG95" i="13" s="1"/>
  <c r="AH95" i="13" s="1"/>
  <c r="AI95" i="13" s="1"/>
  <c r="AJ95" i="13" s="1"/>
  <c r="AK95" i="13" s="1"/>
  <c r="AL95" i="13" s="1"/>
  <c r="AM95" i="13" s="1"/>
  <c r="AN95" i="13" s="1"/>
  <c r="AO95" i="13" s="1"/>
  <c r="AP95" i="13" s="1"/>
  <c r="AD95" i="13" s="1"/>
  <c r="AF94" i="13"/>
  <c r="AG94" i="13" s="1"/>
  <c r="AH94" i="13" s="1"/>
  <c r="AI94" i="13" s="1"/>
  <c r="AJ94" i="13" s="1"/>
  <c r="AK94" i="13" s="1"/>
  <c r="AL94" i="13" s="1"/>
  <c r="AM94" i="13" s="1"/>
  <c r="AN94" i="13" s="1"/>
  <c r="AO94" i="13" s="1"/>
  <c r="AP94" i="13" s="1"/>
  <c r="AD94" i="13" s="1"/>
  <c r="AF93" i="13"/>
  <c r="AG93" i="13" s="1"/>
  <c r="AH93" i="13" s="1"/>
  <c r="AI93" i="13" s="1"/>
  <c r="AJ93" i="13" s="1"/>
  <c r="AK93" i="13" s="1"/>
  <c r="AL93" i="13" s="1"/>
  <c r="AM93" i="13" s="1"/>
  <c r="AN93" i="13" s="1"/>
  <c r="AO93" i="13" s="1"/>
  <c r="AP93" i="13" s="1"/>
  <c r="AD93" i="13" s="1"/>
  <c r="AF92" i="13"/>
  <c r="AG92" i="13" s="1"/>
  <c r="AH92" i="13" s="1"/>
  <c r="AI92" i="13" s="1"/>
  <c r="AJ92" i="13" s="1"/>
  <c r="AK92" i="13" s="1"/>
  <c r="AL92" i="13" s="1"/>
  <c r="AM92" i="13" s="1"/>
  <c r="AN92" i="13" s="1"/>
  <c r="AO92" i="13" s="1"/>
  <c r="AP92" i="13" s="1"/>
  <c r="AD92" i="13" s="1"/>
  <c r="AF91" i="13"/>
  <c r="AG91" i="13" s="1"/>
  <c r="AH91" i="13" s="1"/>
  <c r="AI91" i="13" s="1"/>
  <c r="AJ91" i="13" s="1"/>
  <c r="AK91" i="13" s="1"/>
  <c r="AL91" i="13" s="1"/>
  <c r="AM91" i="13" s="1"/>
  <c r="AN91" i="13" s="1"/>
  <c r="AO91" i="13" s="1"/>
  <c r="AP91" i="13" s="1"/>
  <c r="AD91" i="13" s="1"/>
  <c r="AF90" i="13"/>
  <c r="AG90" i="13" s="1"/>
  <c r="AH90" i="13" s="1"/>
  <c r="AI90" i="13" s="1"/>
  <c r="AJ90" i="13" s="1"/>
  <c r="AK90" i="13" s="1"/>
  <c r="AL90" i="13" s="1"/>
  <c r="AM90" i="13" s="1"/>
  <c r="AN90" i="13" s="1"/>
  <c r="AO90" i="13" s="1"/>
  <c r="AP90" i="13" s="1"/>
  <c r="AD90" i="13" s="1"/>
  <c r="AF89" i="13"/>
  <c r="AG89" i="13" s="1"/>
  <c r="AH89" i="13" s="1"/>
  <c r="AI89" i="13" s="1"/>
  <c r="AJ89" i="13" s="1"/>
  <c r="AK89" i="13" s="1"/>
  <c r="AL89" i="13" s="1"/>
  <c r="AM89" i="13" s="1"/>
  <c r="AN89" i="13" s="1"/>
  <c r="AO89" i="13" s="1"/>
  <c r="AP89" i="13" s="1"/>
  <c r="AD89" i="13" s="1"/>
  <c r="AF88" i="13"/>
  <c r="AG88" i="13" s="1"/>
  <c r="AH88" i="13" s="1"/>
  <c r="AI88" i="13" s="1"/>
  <c r="AJ88" i="13" s="1"/>
  <c r="AK88" i="13" s="1"/>
  <c r="AL88" i="13" s="1"/>
  <c r="AM88" i="13" s="1"/>
  <c r="AN88" i="13" s="1"/>
  <c r="AO88" i="13" s="1"/>
  <c r="AP88" i="13" s="1"/>
  <c r="AD88" i="13" s="1"/>
  <c r="AF87" i="13"/>
  <c r="AG87" i="13" s="1"/>
  <c r="AH87" i="13" s="1"/>
  <c r="AI87" i="13" s="1"/>
  <c r="AJ87" i="13" s="1"/>
  <c r="AK87" i="13" s="1"/>
  <c r="AL87" i="13" s="1"/>
  <c r="AM87" i="13" s="1"/>
  <c r="AN87" i="13" s="1"/>
  <c r="AO87" i="13" s="1"/>
  <c r="AP87" i="13" s="1"/>
  <c r="AD87" i="13" s="1"/>
  <c r="AF86" i="13"/>
  <c r="AG86" i="13" s="1"/>
  <c r="AH86" i="13" s="1"/>
  <c r="AI86" i="13" s="1"/>
  <c r="AJ86" i="13" s="1"/>
  <c r="AK86" i="13" s="1"/>
  <c r="AL86" i="13" s="1"/>
  <c r="AM86" i="13" s="1"/>
  <c r="AN86" i="13" s="1"/>
  <c r="AO86" i="13" s="1"/>
  <c r="AP86" i="13" s="1"/>
  <c r="AD86" i="13" s="1"/>
  <c r="AF85" i="13"/>
  <c r="AG85" i="13" s="1"/>
  <c r="AH85" i="13" s="1"/>
  <c r="AI85" i="13" s="1"/>
  <c r="AJ85" i="13" s="1"/>
  <c r="AK85" i="13" s="1"/>
  <c r="AL85" i="13" s="1"/>
  <c r="AM85" i="13" s="1"/>
  <c r="AN85" i="13" s="1"/>
  <c r="AO85" i="13" s="1"/>
  <c r="AP85" i="13" s="1"/>
  <c r="AD85" i="13" s="1"/>
  <c r="AF84" i="13"/>
  <c r="AG84" i="13" s="1"/>
  <c r="AH84" i="13" s="1"/>
  <c r="AI84" i="13" s="1"/>
  <c r="AJ84" i="13" s="1"/>
  <c r="AK84" i="13" s="1"/>
  <c r="AL84" i="13" s="1"/>
  <c r="AM84" i="13" s="1"/>
  <c r="AN84" i="13" s="1"/>
  <c r="AO84" i="13" s="1"/>
  <c r="AP84" i="13" s="1"/>
  <c r="AD84" i="13" s="1"/>
  <c r="AF83" i="13"/>
  <c r="AG83" i="13" s="1"/>
  <c r="AH83" i="13" s="1"/>
  <c r="AI83" i="13" s="1"/>
  <c r="AJ83" i="13" s="1"/>
  <c r="AK83" i="13" s="1"/>
  <c r="AL83" i="13" s="1"/>
  <c r="AM83" i="13" s="1"/>
  <c r="AN83" i="13" s="1"/>
  <c r="AO83" i="13" s="1"/>
  <c r="AP83" i="13" s="1"/>
  <c r="AD83" i="13" s="1"/>
  <c r="AF82" i="13"/>
  <c r="AG82" i="13" s="1"/>
  <c r="AH82" i="13" s="1"/>
  <c r="AI82" i="13" s="1"/>
  <c r="AJ82" i="13" s="1"/>
  <c r="AK82" i="13" s="1"/>
  <c r="AL82" i="13" s="1"/>
  <c r="AM82" i="13" s="1"/>
  <c r="AN82" i="13" s="1"/>
  <c r="AO82" i="13" s="1"/>
  <c r="AP82" i="13" s="1"/>
  <c r="AD82" i="13" s="1"/>
  <c r="AF81" i="13"/>
  <c r="AG81" i="13" s="1"/>
  <c r="AH81" i="13" s="1"/>
  <c r="AI81" i="13" s="1"/>
  <c r="AJ81" i="13" s="1"/>
  <c r="AK81" i="13" s="1"/>
  <c r="AL81" i="13" s="1"/>
  <c r="AM81" i="13" s="1"/>
  <c r="AN81" i="13" s="1"/>
  <c r="AO81" i="13" s="1"/>
  <c r="AP81" i="13" s="1"/>
  <c r="AD81" i="13" s="1"/>
  <c r="AF80" i="13"/>
  <c r="AG80" i="13" s="1"/>
  <c r="AH80" i="13" s="1"/>
  <c r="AI80" i="13" s="1"/>
  <c r="AJ80" i="13" s="1"/>
  <c r="AK80" i="13" s="1"/>
  <c r="AL80" i="13" s="1"/>
  <c r="AM80" i="13" s="1"/>
  <c r="AN80" i="13" s="1"/>
  <c r="AO80" i="13" s="1"/>
  <c r="AP80" i="13" s="1"/>
  <c r="AD80" i="13" s="1"/>
  <c r="AF79" i="13"/>
  <c r="AG79" i="13" s="1"/>
  <c r="AH79" i="13" s="1"/>
  <c r="AI79" i="13" s="1"/>
  <c r="AJ79" i="13" s="1"/>
  <c r="AK79" i="13" s="1"/>
  <c r="AL79" i="13" s="1"/>
  <c r="AM79" i="13" s="1"/>
  <c r="AN79" i="13" s="1"/>
  <c r="AO79" i="13" s="1"/>
  <c r="AP79" i="13" s="1"/>
  <c r="AD79" i="13" s="1"/>
  <c r="AF78" i="13"/>
  <c r="AG78" i="13" s="1"/>
  <c r="AH78" i="13" s="1"/>
  <c r="AI78" i="13" s="1"/>
  <c r="AJ78" i="13" s="1"/>
  <c r="AK78" i="13" s="1"/>
  <c r="AL78" i="13" s="1"/>
  <c r="AM78" i="13" s="1"/>
  <c r="AN78" i="13" s="1"/>
  <c r="AO78" i="13" s="1"/>
  <c r="AP78" i="13" s="1"/>
  <c r="AD78" i="13" s="1"/>
  <c r="AF77" i="13"/>
  <c r="AG77" i="13" s="1"/>
  <c r="AH77" i="13" s="1"/>
  <c r="AI77" i="13" s="1"/>
  <c r="AJ77" i="13" s="1"/>
  <c r="AK77" i="13" s="1"/>
  <c r="AL77" i="13" s="1"/>
  <c r="AM77" i="13" s="1"/>
  <c r="AN77" i="13" s="1"/>
  <c r="AO77" i="13" s="1"/>
  <c r="AP77" i="13" s="1"/>
  <c r="AD77" i="13" s="1"/>
  <c r="AF76" i="13"/>
  <c r="AG76" i="13" s="1"/>
  <c r="AH76" i="13" s="1"/>
  <c r="AI76" i="13" s="1"/>
  <c r="AJ76" i="13" s="1"/>
  <c r="AK76" i="13" s="1"/>
  <c r="AL76" i="13" s="1"/>
  <c r="AM76" i="13" s="1"/>
  <c r="AN76" i="13" s="1"/>
  <c r="AO76" i="13" s="1"/>
  <c r="AP76" i="13" s="1"/>
  <c r="AD76" i="13" s="1"/>
  <c r="AF75" i="13"/>
  <c r="AG75" i="13" s="1"/>
  <c r="AH75" i="13" s="1"/>
  <c r="AI75" i="13" s="1"/>
  <c r="AJ75" i="13" s="1"/>
  <c r="AK75" i="13" s="1"/>
  <c r="AL75" i="13" s="1"/>
  <c r="AM75" i="13" s="1"/>
  <c r="AN75" i="13" s="1"/>
  <c r="AO75" i="13" s="1"/>
  <c r="AP75" i="13" s="1"/>
  <c r="AD75" i="13" s="1"/>
  <c r="AF74" i="13"/>
  <c r="AG74" i="13" s="1"/>
  <c r="AH74" i="13" s="1"/>
  <c r="AI74" i="13" s="1"/>
  <c r="AJ74" i="13" s="1"/>
  <c r="AK74" i="13" s="1"/>
  <c r="AL74" i="13" s="1"/>
  <c r="AM74" i="13" s="1"/>
  <c r="AN74" i="13" s="1"/>
  <c r="AO74" i="13" s="1"/>
  <c r="AP74" i="13" s="1"/>
  <c r="AD74" i="13" s="1"/>
  <c r="AF73" i="13"/>
  <c r="AG73" i="13" s="1"/>
  <c r="AH73" i="13" s="1"/>
  <c r="AI73" i="13" s="1"/>
  <c r="AJ73" i="13" s="1"/>
  <c r="AK73" i="13" s="1"/>
  <c r="AL73" i="13" s="1"/>
  <c r="AM73" i="13" s="1"/>
  <c r="AN73" i="13" s="1"/>
  <c r="AO73" i="13" s="1"/>
  <c r="AP73" i="13" s="1"/>
  <c r="AD73" i="13" s="1"/>
  <c r="AF72" i="13"/>
  <c r="AG72" i="13" s="1"/>
  <c r="AH72" i="13" s="1"/>
  <c r="AI72" i="13" s="1"/>
  <c r="AJ72" i="13" s="1"/>
  <c r="AK72" i="13" s="1"/>
  <c r="AL72" i="13" s="1"/>
  <c r="AM72" i="13" s="1"/>
  <c r="AN72" i="13" s="1"/>
  <c r="AO72" i="13" s="1"/>
  <c r="AP72" i="13" s="1"/>
  <c r="AD72" i="13" s="1"/>
  <c r="AF71" i="13"/>
  <c r="AG71" i="13" s="1"/>
  <c r="AH71" i="13" s="1"/>
  <c r="AI71" i="13" s="1"/>
  <c r="AJ71" i="13" s="1"/>
  <c r="AK71" i="13" s="1"/>
  <c r="AL71" i="13" s="1"/>
  <c r="AM71" i="13" s="1"/>
  <c r="AN71" i="13" s="1"/>
  <c r="AO71" i="13" s="1"/>
  <c r="AP71" i="13" s="1"/>
  <c r="AD71" i="13" s="1"/>
  <c r="AF70" i="13"/>
  <c r="AG70" i="13" s="1"/>
  <c r="AH70" i="13" s="1"/>
  <c r="AI70" i="13" s="1"/>
  <c r="AJ70" i="13" s="1"/>
  <c r="AK70" i="13" s="1"/>
  <c r="AL70" i="13" s="1"/>
  <c r="AM70" i="13" s="1"/>
  <c r="AN70" i="13" s="1"/>
  <c r="AO70" i="13" s="1"/>
  <c r="AP70" i="13" s="1"/>
  <c r="AD70" i="13" s="1"/>
  <c r="AF69" i="13"/>
  <c r="AG69" i="13" s="1"/>
  <c r="AH69" i="13" s="1"/>
  <c r="AI69" i="13" s="1"/>
  <c r="AJ69" i="13" s="1"/>
  <c r="AK69" i="13" s="1"/>
  <c r="AL69" i="13" s="1"/>
  <c r="AM69" i="13" s="1"/>
  <c r="AN69" i="13" s="1"/>
  <c r="AO69" i="13" s="1"/>
  <c r="AP69" i="13" s="1"/>
  <c r="AD69" i="13" s="1"/>
  <c r="AF68" i="13"/>
  <c r="AG68" i="13" s="1"/>
  <c r="AH68" i="13" s="1"/>
  <c r="AI68" i="13" s="1"/>
  <c r="AJ68" i="13" s="1"/>
  <c r="AK68" i="13" s="1"/>
  <c r="AL68" i="13" s="1"/>
  <c r="AM68" i="13" s="1"/>
  <c r="AN68" i="13" s="1"/>
  <c r="AO68" i="13" s="1"/>
  <c r="AP68" i="13" s="1"/>
  <c r="AD68" i="13" s="1"/>
  <c r="AF67" i="13"/>
  <c r="AG67" i="13" s="1"/>
  <c r="AH67" i="13" s="1"/>
  <c r="AI67" i="13" s="1"/>
  <c r="AJ67" i="13" s="1"/>
  <c r="AK67" i="13" s="1"/>
  <c r="AL67" i="13" s="1"/>
  <c r="AM67" i="13" s="1"/>
  <c r="AN67" i="13" s="1"/>
  <c r="AO67" i="13" s="1"/>
  <c r="AP67" i="13" s="1"/>
  <c r="AD67" i="13" s="1"/>
  <c r="AF66" i="13"/>
  <c r="AG66" i="13" s="1"/>
  <c r="AH66" i="13" s="1"/>
  <c r="AI66" i="13" s="1"/>
  <c r="AJ66" i="13" s="1"/>
  <c r="AK66" i="13" s="1"/>
  <c r="AL66" i="13" s="1"/>
  <c r="AM66" i="13" s="1"/>
  <c r="AN66" i="13" s="1"/>
  <c r="AO66" i="13" s="1"/>
  <c r="AP66" i="13" s="1"/>
  <c r="AD66" i="13" s="1"/>
  <c r="AF65" i="13"/>
  <c r="AG65" i="13" s="1"/>
  <c r="AH65" i="13" s="1"/>
  <c r="AI65" i="13" s="1"/>
  <c r="AJ65" i="13" s="1"/>
  <c r="AK65" i="13" s="1"/>
  <c r="AL65" i="13" s="1"/>
  <c r="AM65" i="13" s="1"/>
  <c r="AN65" i="13" s="1"/>
  <c r="AO65" i="13" s="1"/>
  <c r="AP65" i="13" s="1"/>
  <c r="AD65" i="13" s="1"/>
  <c r="AF64" i="13"/>
  <c r="AG64" i="13" s="1"/>
  <c r="AH64" i="13" s="1"/>
  <c r="AI64" i="13" s="1"/>
  <c r="AJ64" i="13" s="1"/>
  <c r="AK64" i="13" s="1"/>
  <c r="AL64" i="13" s="1"/>
  <c r="AM64" i="13" s="1"/>
  <c r="AN64" i="13" s="1"/>
  <c r="AO64" i="13" s="1"/>
  <c r="AP64" i="13" s="1"/>
  <c r="AD64" i="13" s="1"/>
  <c r="AF63" i="13"/>
  <c r="AG63" i="13" s="1"/>
  <c r="AH63" i="13" s="1"/>
  <c r="AI63" i="13" s="1"/>
  <c r="AJ63" i="13" s="1"/>
  <c r="AK63" i="13" s="1"/>
  <c r="AL63" i="13" s="1"/>
  <c r="AM63" i="13" s="1"/>
  <c r="AN63" i="13" s="1"/>
  <c r="AO63" i="13" s="1"/>
  <c r="AP63" i="13" s="1"/>
  <c r="AD63" i="13" s="1"/>
  <c r="AF62" i="13"/>
  <c r="AG62" i="13" s="1"/>
  <c r="AH62" i="13" s="1"/>
  <c r="AI62" i="13" s="1"/>
  <c r="AJ62" i="13" s="1"/>
  <c r="AK62" i="13" s="1"/>
  <c r="AL62" i="13" s="1"/>
  <c r="AM62" i="13" s="1"/>
  <c r="AN62" i="13" s="1"/>
  <c r="AO62" i="13" s="1"/>
  <c r="AP62" i="13" s="1"/>
  <c r="AD62" i="13" s="1"/>
  <c r="AF61" i="13"/>
  <c r="AG61" i="13" s="1"/>
  <c r="AH61" i="13" s="1"/>
  <c r="AI61" i="13" s="1"/>
  <c r="AJ61" i="13" s="1"/>
  <c r="AK61" i="13" s="1"/>
  <c r="AL61" i="13" s="1"/>
  <c r="AM61" i="13" s="1"/>
  <c r="AN61" i="13" s="1"/>
  <c r="AO61" i="13" s="1"/>
  <c r="AP61" i="13" s="1"/>
  <c r="AD61" i="13" s="1"/>
  <c r="AF60" i="13"/>
  <c r="AG60" i="13" s="1"/>
  <c r="AH60" i="13" s="1"/>
  <c r="AI60" i="13" s="1"/>
  <c r="AJ60" i="13" s="1"/>
  <c r="AK60" i="13" s="1"/>
  <c r="AL60" i="13" s="1"/>
  <c r="AM60" i="13" s="1"/>
  <c r="AN60" i="13" s="1"/>
  <c r="AO60" i="13" s="1"/>
  <c r="AP60" i="13" s="1"/>
  <c r="AD60" i="13" s="1"/>
  <c r="AF59" i="13"/>
  <c r="AG59" i="13" s="1"/>
  <c r="AH59" i="13" s="1"/>
  <c r="AI59" i="13" s="1"/>
  <c r="AJ59" i="13" s="1"/>
  <c r="AK59" i="13" s="1"/>
  <c r="AL59" i="13" s="1"/>
  <c r="AM59" i="13" s="1"/>
  <c r="AN59" i="13" s="1"/>
  <c r="AO59" i="13" s="1"/>
  <c r="AP59" i="13" s="1"/>
  <c r="AD59" i="13" s="1"/>
  <c r="AF58" i="13"/>
  <c r="AG58" i="13" s="1"/>
  <c r="AH58" i="13" s="1"/>
  <c r="AI58" i="13" s="1"/>
  <c r="AJ58" i="13" s="1"/>
  <c r="AK58" i="13" s="1"/>
  <c r="AL58" i="13" s="1"/>
  <c r="AM58" i="13" s="1"/>
  <c r="AN58" i="13" s="1"/>
  <c r="AO58" i="13" s="1"/>
  <c r="AP58" i="13" s="1"/>
  <c r="AD58" i="13" s="1"/>
  <c r="AF57" i="13"/>
  <c r="AG57" i="13" s="1"/>
  <c r="AH57" i="13" s="1"/>
  <c r="AI57" i="13" s="1"/>
  <c r="AJ57" i="13" s="1"/>
  <c r="AK57" i="13" s="1"/>
  <c r="AL57" i="13" s="1"/>
  <c r="AM57" i="13" s="1"/>
  <c r="AN57" i="13" s="1"/>
  <c r="AO57" i="13" s="1"/>
  <c r="AP57" i="13" s="1"/>
  <c r="AD57" i="13" s="1"/>
  <c r="AF56" i="13"/>
  <c r="AG56" i="13" s="1"/>
  <c r="AH56" i="13" s="1"/>
  <c r="AI56" i="13" s="1"/>
  <c r="AJ56" i="13" s="1"/>
  <c r="AK56" i="13" s="1"/>
  <c r="AL56" i="13" s="1"/>
  <c r="AM56" i="13" s="1"/>
  <c r="AN56" i="13" s="1"/>
  <c r="AO56" i="13" s="1"/>
  <c r="AP56" i="13" s="1"/>
  <c r="AD56" i="13" s="1"/>
  <c r="AF55" i="13"/>
  <c r="AG55" i="13" s="1"/>
  <c r="AH55" i="13" s="1"/>
  <c r="AI55" i="13" s="1"/>
  <c r="AJ55" i="13" s="1"/>
  <c r="AK55" i="13" s="1"/>
  <c r="AL55" i="13" s="1"/>
  <c r="AM55" i="13" s="1"/>
  <c r="AN55" i="13" s="1"/>
  <c r="AO55" i="13" s="1"/>
  <c r="AP55" i="13" s="1"/>
  <c r="AD55" i="13" s="1"/>
  <c r="AF54" i="13"/>
  <c r="AG54" i="13" s="1"/>
  <c r="AH54" i="13" s="1"/>
  <c r="AI54" i="13" s="1"/>
  <c r="AJ54" i="13" s="1"/>
  <c r="AK54" i="13" s="1"/>
  <c r="AL54" i="13" s="1"/>
  <c r="AM54" i="13" s="1"/>
  <c r="AN54" i="13" s="1"/>
  <c r="AO54" i="13" s="1"/>
  <c r="AP54" i="13" s="1"/>
  <c r="AD54" i="13" s="1"/>
  <c r="AF53" i="13"/>
  <c r="AG53" i="13" s="1"/>
  <c r="AH53" i="13" s="1"/>
  <c r="AI53" i="13" s="1"/>
  <c r="AJ53" i="13" s="1"/>
  <c r="AK53" i="13" s="1"/>
  <c r="AL53" i="13" s="1"/>
  <c r="AM53" i="13" s="1"/>
  <c r="AN53" i="13" s="1"/>
  <c r="AO53" i="13" s="1"/>
  <c r="AP53" i="13" s="1"/>
  <c r="AD53" i="13" s="1"/>
  <c r="AF52" i="13"/>
  <c r="AG52" i="13" s="1"/>
  <c r="AH52" i="13" s="1"/>
  <c r="AI52" i="13" s="1"/>
  <c r="AJ52" i="13" s="1"/>
  <c r="AK52" i="13" s="1"/>
  <c r="AL52" i="13" s="1"/>
  <c r="AM52" i="13" s="1"/>
  <c r="AN52" i="13" s="1"/>
  <c r="AO52" i="13" s="1"/>
  <c r="AP52" i="13" s="1"/>
  <c r="AD52" i="13" s="1"/>
  <c r="AF51" i="13"/>
  <c r="AG51" i="13" s="1"/>
  <c r="AH51" i="13" s="1"/>
  <c r="AI51" i="13" s="1"/>
  <c r="AJ51" i="13" s="1"/>
  <c r="AK51" i="13" s="1"/>
  <c r="AL51" i="13" s="1"/>
  <c r="AM51" i="13" s="1"/>
  <c r="AN51" i="13" s="1"/>
  <c r="AO51" i="13" s="1"/>
  <c r="AP51" i="13" s="1"/>
  <c r="AD51" i="13" s="1"/>
  <c r="AF50" i="13"/>
  <c r="AG50" i="13" s="1"/>
  <c r="AH50" i="13" s="1"/>
  <c r="AI50" i="13" s="1"/>
  <c r="AJ50" i="13" s="1"/>
  <c r="AK50" i="13" s="1"/>
  <c r="AL50" i="13" s="1"/>
  <c r="AM50" i="13" s="1"/>
  <c r="AN50" i="13" s="1"/>
  <c r="AO50" i="13" s="1"/>
  <c r="AP50" i="13" s="1"/>
  <c r="AD50" i="13" s="1"/>
  <c r="AF49" i="13"/>
  <c r="AG49" i="13" s="1"/>
  <c r="AH49" i="13" s="1"/>
  <c r="AI49" i="13" s="1"/>
  <c r="AJ49" i="13" s="1"/>
  <c r="AK49" i="13" s="1"/>
  <c r="AL49" i="13" s="1"/>
  <c r="AM49" i="13" s="1"/>
  <c r="AN49" i="13" s="1"/>
  <c r="AO49" i="13" s="1"/>
  <c r="AP49" i="13" s="1"/>
  <c r="AD49" i="13" s="1"/>
  <c r="AF48" i="13"/>
  <c r="AG48" i="13" s="1"/>
  <c r="AH48" i="13" s="1"/>
  <c r="AI48" i="13" s="1"/>
  <c r="AJ48" i="13" s="1"/>
  <c r="AK48" i="13" s="1"/>
  <c r="AL48" i="13" s="1"/>
  <c r="AM48" i="13" s="1"/>
  <c r="AN48" i="13" s="1"/>
  <c r="AO48" i="13" s="1"/>
  <c r="AP48" i="13" s="1"/>
  <c r="AD48" i="13" s="1"/>
  <c r="AF47" i="13"/>
  <c r="AG47" i="13" s="1"/>
  <c r="AH47" i="13" s="1"/>
  <c r="AI47" i="13" s="1"/>
  <c r="AJ47" i="13" s="1"/>
  <c r="AK47" i="13" s="1"/>
  <c r="AL47" i="13" s="1"/>
  <c r="AM47" i="13" s="1"/>
  <c r="AN47" i="13" s="1"/>
  <c r="AO47" i="13" s="1"/>
  <c r="AP47" i="13" s="1"/>
  <c r="AD47" i="13" s="1"/>
  <c r="AF46" i="13"/>
  <c r="AG46" i="13" s="1"/>
  <c r="AH46" i="13" s="1"/>
  <c r="AI46" i="13" s="1"/>
  <c r="AJ46" i="13" s="1"/>
  <c r="AK46" i="13" s="1"/>
  <c r="AL46" i="13" s="1"/>
  <c r="AM46" i="13" s="1"/>
  <c r="AN46" i="13" s="1"/>
  <c r="AO46" i="13" s="1"/>
  <c r="AP46" i="13" s="1"/>
  <c r="AD46" i="13" s="1"/>
  <c r="AF45" i="13"/>
  <c r="AG45" i="13" s="1"/>
  <c r="AH45" i="13" s="1"/>
  <c r="AI45" i="13" s="1"/>
  <c r="AJ45" i="13" s="1"/>
  <c r="AK45" i="13" s="1"/>
  <c r="AL45" i="13" s="1"/>
  <c r="AM45" i="13" s="1"/>
  <c r="AN45" i="13" s="1"/>
  <c r="AO45" i="13" s="1"/>
  <c r="AP45" i="13" s="1"/>
  <c r="AD45" i="13" s="1"/>
  <c r="AF44" i="13"/>
  <c r="AG44" i="13" s="1"/>
  <c r="AH44" i="13" s="1"/>
  <c r="AI44" i="13" s="1"/>
  <c r="AJ44" i="13" s="1"/>
  <c r="AK44" i="13" s="1"/>
  <c r="AL44" i="13" s="1"/>
  <c r="AM44" i="13" s="1"/>
  <c r="AN44" i="13" s="1"/>
  <c r="AO44" i="13" s="1"/>
  <c r="AP44" i="13" s="1"/>
  <c r="AD44" i="13" s="1"/>
  <c r="AF43" i="13"/>
  <c r="AG43" i="13" s="1"/>
  <c r="AH43" i="13" s="1"/>
  <c r="AI43" i="13" s="1"/>
  <c r="AJ43" i="13" s="1"/>
  <c r="AK43" i="13" s="1"/>
  <c r="AL43" i="13" s="1"/>
  <c r="AM43" i="13" s="1"/>
  <c r="AN43" i="13" s="1"/>
  <c r="AO43" i="13" s="1"/>
  <c r="AP43" i="13" s="1"/>
  <c r="AD43" i="13" s="1"/>
  <c r="AF42" i="13"/>
  <c r="AG42" i="13" s="1"/>
  <c r="AH42" i="13" s="1"/>
  <c r="AI42" i="13" s="1"/>
  <c r="AJ42" i="13" s="1"/>
  <c r="AK42" i="13" s="1"/>
  <c r="AL42" i="13" s="1"/>
  <c r="AM42" i="13" s="1"/>
  <c r="AN42" i="13" s="1"/>
  <c r="AO42" i="13" s="1"/>
  <c r="AP42" i="13" s="1"/>
  <c r="AD42" i="13" s="1"/>
  <c r="AF41" i="13"/>
  <c r="AG41" i="13" s="1"/>
  <c r="AH41" i="13" s="1"/>
  <c r="AI41" i="13" s="1"/>
  <c r="AJ41" i="13" s="1"/>
  <c r="AK41" i="13" s="1"/>
  <c r="AL41" i="13" s="1"/>
  <c r="AM41" i="13" s="1"/>
  <c r="AN41" i="13" s="1"/>
  <c r="AO41" i="13" s="1"/>
  <c r="AP41" i="13" s="1"/>
  <c r="AD41" i="13" s="1"/>
  <c r="AF40" i="13"/>
  <c r="AG40" i="13" s="1"/>
  <c r="AH40" i="13" s="1"/>
  <c r="AI40" i="13" s="1"/>
  <c r="AJ40" i="13" s="1"/>
  <c r="AK40" i="13" s="1"/>
  <c r="AL40" i="13" s="1"/>
  <c r="AM40" i="13" s="1"/>
  <c r="AN40" i="13" s="1"/>
  <c r="AO40" i="13" s="1"/>
  <c r="AP40" i="13" s="1"/>
  <c r="AD40" i="13" s="1"/>
  <c r="AF39" i="13"/>
  <c r="AG39" i="13" s="1"/>
  <c r="AH39" i="13" s="1"/>
  <c r="AI39" i="13" s="1"/>
  <c r="AJ39" i="13" s="1"/>
  <c r="AK39" i="13" s="1"/>
  <c r="AL39" i="13" s="1"/>
  <c r="AM39" i="13" s="1"/>
  <c r="AN39" i="13" s="1"/>
  <c r="AO39" i="13" s="1"/>
  <c r="AP39" i="13" s="1"/>
  <c r="AD39" i="13" s="1"/>
  <c r="AF38" i="13"/>
  <c r="AG38" i="13" s="1"/>
  <c r="AH38" i="13" s="1"/>
  <c r="AI38" i="13" s="1"/>
  <c r="AJ38" i="13" s="1"/>
  <c r="AK38" i="13" s="1"/>
  <c r="AL38" i="13" s="1"/>
  <c r="AM38" i="13" s="1"/>
  <c r="AN38" i="13" s="1"/>
  <c r="AO38" i="13" s="1"/>
  <c r="AP38" i="13" s="1"/>
  <c r="AD38" i="13" s="1"/>
  <c r="AF37" i="13"/>
  <c r="AG37" i="13" s="1"/>
  <c r="AH37" i="13" s="1"/>
  <c r="AI37" i="13" s="1"/>
  <c r="AJ37" i="13" s="1"/>
  <c r="AK37" i="13" s="1"/>
  <c r="AL37" i="13" s="1"/>
  <c r="AM37" i="13" s="1"/>
  <c r="AN37" i="13" s="1"/>
  <c r="AO37" i="13" s="1"/>
  <c r="AP37" i="13" s="1"/>
  <c r="AD37" i="13" s="1"/>
  <c r="AF36" i="13"/>
  <c r="AG36" i="13" s="1"/>
  <c r="AH36" i="13" s="1"/>
  <c r="AI36" i="13" s="1"/>
  <c r="AJ36" i="13" s="1"/>
  <c r="AK36" i="13" s="1"/>
  <c r="AL36" i="13" s="1"/>
  <c r="AM36" i="13" s="1"/>
  <c r="AN36" i="13" s="1"/>
  <c r="AO36" i="13" s="1"/>
  <c r="AP36" i="13" s="1"/>
  <c r="AD36" i="13" s="1"/>
  <c r="AF35" i="13"/>
  <c r="AG35" i="13" s="1"/>
  <c r="AH35" i="13" s="1"/>
  <c r="AI35" i="13" s="1"/>
  <c r="AJ35" i="13" s="1"/>
  <c r="AK35" i="13" s="1"/>
  <c r="AL35" i="13" s="1"/>
  <c r="AM35" i="13" s="1"/>
  <c r="AN35" i="13" s="1"/>
  <c r="AO35" i="13" s="1"/>
  <c r="AP35" i="13" s="1"/>
  <c r="AD35" i="13" s="1"/>
  <c r="AF34" i="13"/>
  <c r="AG34" i="13" s="1"/>
  <c r="AH34" i="13" s="1"/>
  <c r="AI34" i="13" s="1"/>
  <c r="AJ34" i="13" s="1"/>
  <c r="AK34" i="13" s="1"/>
  <c r="AL34" i="13" s="1"/>
  <c r="AM34" i="13" s="1"/>
  <c r="AN34" i="13" s="1"/>
  <c r="AO34" i="13" s="1"/>
  <c r="AP34" i="13" s="1"/>
  <c r="AD34" i="13" s="1"/>
  <c r="AF33" i="13"/>
  <c r="AG33" i="13" s="1"/>
  <c r="AH33" i="13" s="1"/>
  <c r="AI33" i="13" s="1"/>
  <c r="AJ33" i="13" s="1"/>
  <c r="AK33" i="13" s="1"/>
  <c r="AL33" i="13" s="1"/>
  <c r="AM33" i="13" s="1"/>
  <c r="AN33" i="13" s="1"/>
  <c r="AO33" i="13" s="1"/>
  <c r="AP33" i="13" s="1"/>
  <c r="AD33" i="13" s="1"/>
  <c r="AF32" i="13"/>
  <c r="AG32" i="13" s="1"/>
  <c r="AH32" i="13" s="1"/>
  <c r="AI32" i="13" s="1"/>
  <c r="AJ32" i="13" s="1"/>
  <c r="AK32" i="13" s="1"/>
  <c r="AL32" i="13" s="1"/>
  <c r="AM32" i="13" s="1"/>
  <c r="AN32" i="13" s="1"/>
  <c r="AO32" i="13" s="1"/>
  <c r="AP32" i="13" s="1"/>
  <c r="AD32" i="13" s="1"/>
  <c r="AF31" i="13"/>
  <c r="AG31" i="13" s="1"/>
  <c r="AH31" i="13" s="1"/>
  <c r="AI31" i="13" s="1"/>
  <c r="AJ31" i="13" s="1"/>
  <c r="AK31" i="13" s="1"/>
  <c r="AL31" i="13" s="1"/>
  <c r="AM31" i="13" s="1"/>
  <c r="AN31" i="13" s="1"/>
  <c r="AO31" i="13" s="1"/>
  <c r="AP31" i="13" s="1"/>
  <c r="AD31" i="13" s="1"/>
  <c r="AF30" i="13"/>
  <c r="AG30" i="13" s="1"/>
  <c r="AH30" i="13" s="1"/>
  <c r="AI30" i="13" s="1"/>
  <c r="AJ30" i="13" s="1"/>
  <c r="AK30" i="13" s="1"/>
  <c r="AL30" i="13" s="1"/>
  <c r="AM30" i="13" s="1"/>
  <c r="AN30" i="13" s="1"/>
  <c r="AO30" i="13" s="1"/>
  <c r="AP30" i="13" s="1"/>
  <c r="AD30" i="13" s="1"/>
  <c r="AF29" i="13"/>
  <c r="AG29" i="13" s="1"/>
  <c r="AH29" i="13" s="1"/>
  <c r="AI29" i="13" s="1"/>
  <c r="AJ29" i="13" s="1"/>
  <c r="AK29" i="13" s="1"/>
  <c r="AL29" i="13" s="1"/>
  <c r="AM29" i="13" s="1"/>
  <c r="AN29" i="13" s="1"/>
  <c r="AO29" i="13" s="1"/>
  <c r="AP29" i="13" s="1"/>
  <c r="AD29" i="13" s="1"/>
  <c r="AF28" i="13"/>
  <c r="AG28" i="13" s="1"/>
  <c r="AH28" i="13" s="1"/>
  <c r="AI28" i="13" s="1"/>
  <c r="AJ28" i="13" s="1"/>
  <c r="AK28" i="13" s="1"/>
  <c r="AL28" i="13" s="1"/>
  <c r="AM28" i="13" s="1"/>
  <c r="AN28" i="13" s="1"/>
  <c r="AO28" i="13" s="1"/>
  <c r="AP28" i="13" s="1"/>
  <c r="AD28" i="13" s="1"/>
  <c r="AF27" i="13"/>
  <c r="AG27" i="13" s="1"/>
  <c r="AH27" i="13" s="1"/>
  <c r="AI27" i="13" s="1"/>
  <c r="AJ27" i="13" s="1"/>
  <c r="AK27" i="13" s="1"/>
  <c r="AL27" i="13" s="1"/>
  <c r="AM27" i="13" s="1"/>
  <c r="AN27" i="13" s="1"/>
  <c r="AO27" i="13" s="1"/>
  <c r="AP27" i="13" s="1"/>
  <c r="AD27" i="13" s="1"/>
  <c r="AF26" i="13"/>
  <c r="AG26" i="13" s="1"/>
  <c r="AH26" i="13" s="1"/>
  <c r="AI26" i="13" s="1"/>
  <c r="AJ26" i="13" s="1"/>
  <c r="AK26" i="13" s="1"/>
  <c r="AL26" i="13" s="1"/>
  <c r="AM26" i="13" s="1"/>
  <c r="AN26" i="13" s="1"/>
  <c r="AO26" i="13" s="1"/>
  <c r="AP26" i="13" s="1"/>
  <c r="AD26" i="13" s="1"/>
  <c r="AF25" i="13"/>
  <c r="AG25" i="13" s="1"/>
  <c r="AH25" i="13" s="1"/>
  <c r="AI25" i="13" s="1"/>
  <c r="AJ25" i="13" s="1"/>
  <c r="AK25" i="13" s="1"/>
  <c r="AL25" i="13" s="1"/>
  <c r="AM25" i="13" s="1"/>
  <c r="AN25" i="13" s="1"/>
  <c r="AO25" i="13" s="1"/>
  <c r="AP25" i="13" s="1"/>
  <c r="AD25" i="13" s="1"/>
  <c r="AF24" i="13"/>
  <c r="AG24" i="13" s="1"/>
  <c r="AH24" i="13" s="1"/>
  <c r="AI24" i="13" s="1"/>
  <c r="AJ24" i="13" s="1"/>
  <c r="AK24" i="13" s="1"/>
  <c r="AL24" i="13" s="1"/>
  <c r="AM24" i="13" s="1"/>
  <c r="AN24" i="13" s="1"/>
  <c r="AO24" i="13" s="1"/>
  <c r="AP24" i="13" s="1"/>
  <c r="AD24" i="13" s="1"/>
  <c r="AF23" i="13"/>
  <c r="AG23" i="13" s="1"/>
  <c r="AH23" i="13" s="1"/>
  <c r="AI23" i="13" s="1"/>
  <c r="AJ23" i="13" s="1"/>
  <c r="AK23" i="13" s="1"/>
  <c r="AL23" i="13" s="1"/>
  <c r="AM23" i="13" s="1"/>
  <c r="AN23" i="13" s="1"/>
  <c r="AO23" i="13" s="1"/>
  <c r="AP23" i="13" s="1"/>
  <c r="AD23" i="13" s="1"/>
  <c r="AF22" i="13"/>
  <c r="AG22" i="13" s="1"/>
  <c r="AH22" i="13" s="1"/>
  <c r="AI22" i="13" s="1"/>
  <c r="AJ22" i="13" s="1"/>
  <c r="AK22" i="13" s="1"/>
  <c r="AL22" i="13" s="1"/>
  <c r="AM22" i="13" s="1"/>
  <c r="AN22" i="13" s="1"/>
  <c r="AO22" i="13" s="1"/>
  <c r="AP22" i="13" s="1"/>
  <c r="AD22" i="13" s="1"/>
  <c r="AF21" i="13"/>
  <c r="AG21" i="13" s="1"/>
  <c r="AH21" i="13" s="1"/>
  <c r="AI21" i="13" s="1"/>
  <c r="AJ21" i="13" s="1"/>
  <c r="AK21" i="13" s="1"/>
  <c r="AL21" i="13" s="1"/>
  <c r="AM21" i="13" s="1"/>
  <c r="AN21" i="13" s="1"/>
  <c r="AO21" i="13" s="1"/>
  <c r="AP21" i="13" s="1"/>
  <c r="AD21" i="13" s="1"/>
  <c r="AF20" i="13"/>
  <c r="AG20" i="13" s="1"/>
  <c r="AH20" i="13" s="1"/>
  <c r="AI20" i="13" s="1"/>
  <c r="AJ20" i="13" s="1"/>
  <c r="AK20" i="13" s="1"/>
  <c r="AL20" i="13" s="1"/>
  <c r="AM20" i="13" s="1"/>
  <c r="AN20" i="13" s="1"/>
  <c r="AO20" i="13" s="1"/>
  <c r="AP20" i="13" s="1"/>
  <c r="AD20" i="13" s="1"/>
  <c r="AF19" i="13"/>
  <c r="AG19" i="13" s="1"/>
  <c r="AH19" i="13" s="1"/>
  <c r="AI19" i="13" s="1"/>
  <c r="AJ19" i="13" s="1"/>
  <c r="AK19" i="13" s="1"/>
  <c r="AL19" i="13" s="1"/>
  <c r="AM19" i="13" s="1"/>
  <c r="AN19" i="13" s="1"/>
  <c r="AO19" i="13" s="1"/>
  <c r="AP19" i="13" s="1"/>
  <c r="AD19" i="13" s="1"/>
  <c r="AF18" i="13"/>
  <c r="AG18" i="13" s="1"/>
  <c r="AH18" i="13" s="1"/>
  <c r="AI18" i="13" s="1"/>
  <c r="AJ18" i="13" s="1"/>
  <c r="AK18" i="13" s="1"/>
  <c r="AL18" i="13" s="1"/>
  <c r="AM18" i="13" s="1"/>
  <c r="AN18" i="13" s="1"/>
  <c r="AO18" i="13" s="1"/>
  <c r="AP18" i="13" s="1"/>
  <c r="AD18" i="13" s="1"/>
  <c r="AF17" i="13"/>
  <c r="AG17" i="13" s="1"/>
  <c r="AH17" i="13" s="1"/>
  <c r="AI17" i="13" s="1"/>
  <c r="AJ17" i="13" s="1"/>
  <c r="AK17" i="13" s="1"/>
  <c r="AL17" i="13" s="1"/>
  <c r="AM17" i="13" s="1"/>
  <c r="AN17" i="13" s="1"/>
  <c r="AO17" i="13" s="1"/>
  <c r="AP17" i="13" s="1"/>
  <c r="AD17" i="13" s="1"/>
  <c r="AF16" i="13"/>
  <c r="AG16" i="13" s="1"/>
  <c r="AH16" i="13" s="1"/>
  <c r="AI16" i="13" s="1"/>
  <c r="AJ16" i="13" s="1"/>
  <c r="AK16" i="13" s="1"/>
  <c r="AL16" i="13" s="1"/>
  <c r="AM16" i="13" s="1"/>
  <c r="AN16" i="13" s="1"/>
  <c r="AO16" i="13" s="1"/>
  <c r="AP16" i="13" s="1"/>
  <c r="AD16" i="13" s="1"/>
  <c r="AF15" i="13"/>
  <c r="AG15" i="13" s="1"/>
  <c r="AH15" i="13" s="1"/>
  <c r="AI15" i="13" s="1"/>
  <c r="AJ15" i="13" s="1"/>
  <c r="AK15" i="13" s="1"/>
  <c r="AL15" i="13" s="1"/>
  <c r="AM15" i="13" s="1"/>
  <c r="AN15" i="13" s="1"/>
  <c r="AO15" i="13" s="1"/>
  <c r="AP15" i="13" s="1"/>
  <c r="AD15" i="13" s="1"/>
  <c r="AF14" i="13"/>
  <c r="AG14" i="13" s="1"/>
  <c r="AH14" i="13" s="1"/>
  <c r="AI14" i="13" s="1"/>
  <c r="AJ14" i="13" s="1"/>
  <c r="AK14" i="13" s="1"/>
  <c r="AL14" i="13" s="1"/>
  <c r="AM14" i="13" s="1"/>
  <c r="AN14" i="13" s="1"/>
  <c r="AO14" i="13" s="1"/>
  <c r="AP14" i="13" s="1"/>
  <c r="AD14" i="13" s="1"/>
  <c r="AF12" i="13"/>
  <c r="AG12" i="13" s="1"/>
  <c r="AH12" i="13" s="1"/>
  <c r="AI12" i="13" s="1"/>
  <c r="AJ12" i="13" s="1"/>
  <c r="AK12" i="13" s="1"/>
  <c r="AL12" i="13" s="1"/>
  <c r="AM12" i="13" s="1"/>
  <c r="AN12" i="13" s="1"/>
  <c r="AO12" i="13" s="1"/>
  <c r="AP12" i="13" s="1"/>
  <c r="AD12" i="13" s="1"/>
  <c r="AF11" i="13"/>
  <c r="AG11" i="13" s="1"/>
  <c r="AH11" i="13" s="1"/>
  <c r="AI11" i="13" s="1"/>
  <c r="AJ11" i="13" s="1"/>
  <c r="AK11" i="13" s="1"/>
  <c r="AL11" i="13" s="1"/>
  <c r="AM11" i="13" s="1"/>
  <c r="AN11" i="13" s="1"/>
  <c r="AO11" i="13" s="1"/>
  <c r="AP11" i="13" s="1"/>
  <c r="AD11" i="13" s="1"/>
  <c r="AF10" i="13"/>
  <c r="AG10" i="13" s="1"/>
  <c r="AH10" i="13" s="1"/>
  <c r="AI10" i="13" s="1"/>
  <c r="AJ10" i="13" s="1"/>
  <c r="AK10" i="13" s="1"/>
  <c r="AL10" i="13" s="1"/>
  <c r="AM10" i="13" s="1"/>
  <c r="AN10" i="13" s="1"/>
  <c r="AO10" i="13" s="1"/>
  <c r="AP10" i="13" s="1"/>
  <c r="AD10" i="13" s="1"/>
  <c r="AF9" i="13"/>
  <c r="AG9" i="13" s="1"/>
  <c r="AH9" i="13" s="1"/>
  <c r="AI9" i="13" s="1"/>
  <c r="AJ9" i="13" s="1"/>
  <c r="AK9" i="13" s="1"/>
  <c r="AL9" i="13" s="1"/>
  <c r="AM9" i="13" s="1"/>
  <c r="AN9" i="13" s="1"/>
  <c r="AO9" i="13" s="1"/>
  <c r="AP9" i="13" s="1"/>
  <c r="AD9" i="13" s="1"/>
  <c r="AF8" i="13"/>
  <c r="AG8" i="13" s="1"/>
  <c r="AH8" i="13" s="1"/>
  <c r="AI8" i="13" s="1"/>
  <c r="AJ8" i="13" s="1"/>
  <c r="AK8" i="13" s="1"/>
  <c r="AL8" i="13" s="1"/>
  <c r="AM8" i="13" s="1"/>
  <c r="AN8" i="13" s="1"/>
  <c r="AO8" i="13" s="1"/>
  <c r="AP8" i="13" s="1"/>
  <c r="AD8" i="13" s="1"/>
  <c r="AF7" i="13"/>
  <c r="AG7" i="13" s="1"/>
  <c r="AH7" i="13" s="1"/>
  <c r="AI7" i="13" s="1"/>
  <c r="AJ7" i="13" s="1"/>
  <c r="AK7" i="13" s="1"/>
  <c r="AL7" i="13" s="1"/>
  <c r="AM7" i="13" s="1"/>
  <c r="AN7" i="13" s="1"/>
  <c r="AO7" i="13" s="1"/>
  <c r="AP7" i="13" s="1"/>
  <c r="AD7" i="13" s="1"/>
  <c r="AF6" i="13"/>
  <c r="AG6" i="13" s="1"/>
  <c r="AH6" i="13" s="1"/>
  <c r="AI6" i="13" s="1"/>
  <c r="AJ6" i="13" s="1"/>
  <c r="AK6" i="13" s="1"/>
  <c r="AL6" i="13" s="1"/>
  <c r="AM6" i="13" s="1"/>
  <c r="AN6" i="13" s="1"/>
  <c r="AO6" i="13" s="1"/>
  <c r="AP6" i="13" s="1"/>
  <c r="AD6" i="13" s="1"/>
  <c r="AF5" i="13"/>
  <c r="AG5" i="13" s="1"/>
  <c r="AH5" i="13" s="1"/>
  <c r="AI5" i="13" s="1"/>
  <c r="AJ5" i="13" s="1"/>
  <c r="AK5" i="13" s="1"/>
  <c r="AL5" i="13" s="1"/>
  <c r="AM5" i="13" s="1"/>
  <c r="AN5" i="13" s="1"/>
  <c r="AO5" i="13" s="1"/>
  <c r="AP5" i="13" s="1"/>
  <c r="AD5" i="13" s="1"/>
  <c r="AF4" i="13"/>
  <c r="AG4" i="13" s="1"/>
  <c r="AH4" i="13" s="1"/>
  <c r="AI4" i="13" s="1"/>
  <c r="AJ4" i="13" s="1"/>
  <c r="AK4" i="13" s="1"/>
  <c r="AL4" i="13" s="1"/>
  <c r="AM4" i="13" s="1"/>
  <c r="AN4" i="13" s="1"/>
  <c r="AO4" i="13" s="1"/>
  <c r="AP4" i="13" s="1"/>
  <c r="AD4" i="13" s="1"/>
  <c r="AC1" i="13"/>
  <c r="AC13" i="13" s="1"/>
  <c r="AC169" i="13" l="1"/>
  <c r="AC254" i="13"/>
  <c r="AC125" i="13"/>
  <c r="AC296" i="13"/>
  <c r="AC221" i="13"/>
  <c r="AC66" i="13"/>
  <c r="F66" i="13" s="1"/>
  <c r="BS66" i="13" s="1"/>
  <c r="AC49" i="13"/>
  <c r="I49" i="13" s="1"/>
  <c r="BV49" i="13" s="1"/>
  <c r="AC33" i="13"/>
  <c r="F33" i="13" s="1"/>
  <c r="BS33" i="13" s="1"/>
  <c r="AC88" i="13"/>
  <c r="L88" i="13" s="1"/>
  <c r="BY88" i="13" s="1"/>
  <c r="AC120" i="13"/>
  <c r="G120" i="13" s="1"/>
  <c r="BT120" i="13" s="1"/>
  <c r="AC179" i="13"/>
  <c r="AC142" i="13"/>
  <c r="E142" i="13" s="1"/>
  <c r="AC215" i="13"/>
  <c r="AC147" i="13"/>
  <c r="I147" i="13" s="1"/>
  <c r="BV147" i="13" s="1"/>
  <c r="AC185" i="13"/>
  <c r="AC38" i="13"/>
  <c r="I38" i="13" s="1"/>
  <c r="BV38" i="13" s="1"/>
  <c r="AC56" i="13"/>
  <c r="G56" i="13" s="1"/>
  <c r="BT56" i="13" s="1"/>
  <c r="AC265" i="13"/>
  <c r="AC489" i="13"/>
  <c r="AC469" i="13"/>
  <c r="AC449" i="13"/>
  <c r="AC429" i="13"/>
  <c r="AC409" i="13"/>
  <c r="AC389" i="13"/>
  <c r="AC369" i="13"/>
  <c r="AC349" i="13"/>
  <c r="AC329" i="13"/>
  <c r="AC309" i="13"/>
  <c r="AC322" i="13"/>
  <c r="AC467" i="13"/>
  <c r="AC447" i="13"/>
  <c r="AC427" i="13"/>
  <c r="AC407" i="13"/>
  <c r="AC500" i="13"/>
  <c r="AC480" i="13"/>
  <c r="AC380" i="13"/>
  <c r="AC373" i="13"/>
  <c r="AC392" i="13"/>
  <c r="AC485" i="13"/>
  <c r="AC398" i="13"/>
  <c r="AC358" i="13"/>
  <c r="AC338" i="13"/>
  <c r="AC477" i="13"/>
  <c r="AC357" i="13"/>
  <c r="AC390" i="13"/>
  <c r="AC343" i="13"/>
  <c r="AC323" i="13"/>
  <c r="AC496" i="13"/>
  <c r="AC336" i="13"/>
  <c r="AC502" i="13"/>
  <c r="AC482" i="13"/>
  <c r="AC462" i="13"/>
  <c r="AC442" i="13"/>
  <c r="AC422" i="13"/>
  <c r="AC402" i="13"/>
  <c r="AC382" i="13"/>
  <c r="AC362" i="13"/>
  <c r="AC342" i="13"/>
  <c r="AC334" i="13"/>
  <c r="AC367" i="13"/>
  <c r="AC347" i="13"/>
  <c r="AC360" i="13"/>
  <c r="AC340" i="13"/>
  <c r="AC320" i="13"/>
  <c r="AC473" i="13"/>
  <c r="AC433" i="13"/>
  <c r="AC353" i="13"/>
  <c r="AC405" i="13"/>
  <c r="AC385" i="13"/>
  <c r="AC345" i="13"/>
  <c r="AC478" i="13"/>
  <c r="AC318" i="13"/>
  <c r="AC491" i="13"/>
  <c r="AC451" i="13"/>
  <c r="AC431" i="13"/>
  <c r="AC331" i="13"/>
  <c r="AC311" i="13"/>
  <c r="AC424" i="13"/>
  <c r="AC304" i="13"/>
  <c r="AC377" i="13"/>
  <c r="AC470" i="13"/>
  <c r="AC450" i="13"/>
  <c r="AC370" i="13"/>
  <c r="AC350" i="13"/>
  <c r="AC463" i="13"/>
  <c r="AC436" i="13"/>
  <c r="AC495" i="13"/>
  <c r="AC475" i="13"/>
  <c r="AC455" i="13"/>
  <c r="AC435" i="13"/>
  <c r="AC415" i="13"/>
  <c r="AC395" i="13"/>
  <c r="AC375" i="13"/>
  <c r="AC355" i="13"/>
  <c r="AC335" i="13"/>
  <c r="AC315" i="13"/>
  <c r="AC394" i="13"/>
  <c r="AC327" i="13"/>
  <c r="AC332" i="13"/>
  <c r="AC465" i="13"/>
  <c r="AC425" i="13"/>
  <c r="AC484" i="13"/>
  <c r="AC324" i="13"/>
  <c r="AC497" i="13"/>
  <c r="AC330" i="13"/>
  <c r="AC483" i="13"/>
  <c r="AC456" i="13"/>
  <c r="AC416" i="13"/>
  <c r="AC316" i="13"/>
  <c r="AC488" i="13"/>
  <c r="AC468" i="13"/>
  <c r="AC448" i="13"/>
  <c r="AC428" i="13"/>
  <c r="AC408" i="13"/>
  <c r="AC388" i="13"/>
  <c r="AC368" i="13"/>
  <c r="AC348" i="13"/>
  <c r="AC328" i="13"/>
  <c r="AC308" i="13"/>
  <c r="AC321" i="13"/>
  <c r="AC374" i="13"/>
  <c r="AC354" i="13"/>
  <c r="AC314" i="13"/>
  <c r="AC387" i="13"/>
  <c r="AC493" i="13"/>
  <c r="AC413" i="13"/>
  <c r="AC312" i="13"/>
  <c r="AC418" i="13"/>
  <c r="AC371" i="13"/>
  <c r="AC351" i="13"/>
  <c r="AC464" i="13"/>
  <c r="AC444" i="13"/>
  <c r="AC404" i="13"/>
  <c r="AC457" i="13"/>
  <c r="AC437" i="13"/>
  <c r="AC310" i="13"/>
  <c r="AC403" i="13"/>
  <c r="AC396" i="13"/>
  <c r="AC376" i="13"/>
  <c r="AC501" i="13"/>
  <c r="AC481" i="13"/>
  <c r="AC461" i="13"/>
  <c r="AC441" i="13"/>
  <c r="AC421" i="13"/>
  <c r="AC401" i="13"/>
  <c r="AC381" i="13"/>
  <c r="AC361" i="13"/>
  <c r="AC341" i="13"/>
  <c r="AC487" i="13"/>
  <c r="AC460" i="13"/>
  <c r="AC440" i="13"/>
  <c r="AC420" i="13"/>
  <c r="AC453" i="13"/>
  <c r="AC393" i="13"/>
  <c r="AC333" i="13"/>
  <c r="AC313" i="13"/>
  <c r="AC372" i="13"/>
  <c r="AC352" i="13"/>
  <c r="AC365" i="13"/>
  <c r="AC458" i="13"/>
  <c r="AC438" i="13"/>
  <c r="AC471" i="13"/>
  <c r="AC411" i="13"/>
  <c r="AC391" i="13"/>
  <c r="AC410" i="13"/>
  <c r="AC443" i="13"/>
  <c r="AC423" i="13"/>
  <c r="AC303" i="13"/>
  <c r="AC494" i="13"/>
  <c r="AC474" i="13"/>
  <c r="AC454" i="13"/>
  <c r="AC434" i="13"/>
  <c r="AC414" i="13"/>
  <c r="AC307" i="13"/>
  <c r="AC400" i="13"/>
  <c r="AC445" i="13"/>
  <c r="AC417" i="13"/>
  <c r="AC397" i="13"/>
  <c r="AC383" i="13"/>
  <c r="AC486" i="13"/>
  <c r="AC466" i="13"/>
  <c r="AC446" i="13"/>
  <c r="AC426" i="13"/>
  <c r="AC406" i="13"/>
  <c r="AC386" i="13"/>
  <c r="AC366" i="13"/>
  <c r="AC346" i="13"/>
  <c r="AC326" i="13"/>
  <c r="AC306" i="13"/>
  <c r="AC499" i="13"/>
  <c r="AC479" i="13"/>
  <c r="AC459" i="13"/>
  <c r="AC439" i="13"/>
  <c r="AC419" i="13"/>
  <c r="AC399" i="13"/>
  <c r="AC379" i="13"/>
  <c r="AC359" i="13"/>
  <c r="AC339" i="13"/>
  <c r="AC319" i="13"/>
  <c r="AC492" i="13"/>
  <c r="AC472" i="13"/>
  <c r="AC452" i="13"/>
  <c r="AC432" i="13"/>
  <c r="AC412" i="13"/>
  <c r="AC325" i="13"/>
  <c r="AC305" i="13"/>
  <c r="AC498" i="13"/>
  <c r="AC378" i="13"/>
  <c r="AC384" i="13"/>
  <c r="AC364" i="13"/>
  <c r="AC344" i="13"/>
  <c r="AC337" i="13"/>
  <c r="AC317" i="13"/>
  <c r="AC490" i="13"/>
  <c r="AC430" i="13"/>
  <c r="AC363" i="13"/>
  <c r="AC476" i="13"/>
  <c r="AC356" i="13"/>
  <c r="AC115" i="13"/>
  <c r="I115" i="13" s="1"/>
  <c r="BV115" i="13" s="1"/>
  <c r="AC43" i="13"/>
  <c r="AC98" i="13"/>
  <c r="K98" i="13" s="1"/>
  <c r="BX98" i="13" s="1"/>
  <c r="AC209" i="13"/>
  <c r="AC27" i="13"/>
  <c r="AC227" i="13"/>
  <c r="AC22" i="13"/>
  <c r="H22" i="13" s="1"/>
  <c r="BU22" i="13" s="1"/>
  <c r="AC77" i="13"/>
  <c r="AC83" i="13"/>
  <c r="F83" i="13" s="1"/>
  <c r="BS83" i="13" s="1"/>
  <c r="AC93" i="13"/>
  <c r="I93" i="13" s="1"/>
  <c r="BV93" i="13" s="1"/>
  <c r="AC104" i="13"/>
  <c r="E104" i="13" s="1"/>
  <c r="AC148" i="13"/>
  <c r="AC159" i="13"/>
  <c r="AC16" i="13"/>
  <c r="G16" i="13" s="1"/>
  <c r="BT16" i="13" s="1"/>
  <c r="AC72" i="13"/>
  <c r="G72" i="13" s="1"/>
  <c r="BT72" i="13" s="1"/>
  <c r="AC110" i="13"/>
  <c r="H110" i="13" s="1"/>
  <c r="BU110" i="13" s="1"/>
  <c r="AC192" i="13"/>
  <c r="AC198" i="13"/>
  <c r="AC238" i="13"/>
  <c r="AC284" i="13"/>
  <c r="AC298" i="13"/>
  <c r="AC12" i="13"/>
  <c r="G12" i="13" s="1"/>
  <c r="BT12" i="13" s="1"/>
  <c r="AC23" i="13"/>
  <c r="I23" i="13" s="1"/>
  <c r="BV23" i="13" s="1"/>
  <c r="AC34" i="13"/>
  <c r="G34" i="13" s="1"/>
  <c r="BT34" i="13" s="1"/>
  <c r="AC45" i="13"/>
  <c r="E45" i="13" s="1"/>
  <c r="AC51" i="13"/>
  <c r="H51" i="13" s="1"/>
  <c r="BU51" i="13" s="1"/>
  <c r="AC57" i="13"/>
  <c r="G57" i="13" s="1"/>
  <c r="BT57" i="13" s="1"/>
  <c r="AC84" i="13"/>
  <c r="H84" i="13" s="1"/>
  <c r="BU84" i="13" s="1"/>
  <c r="AC94" i="13"/>
  <c r="E94" i="13" s="1"/>
  <c r="AC127" i="13"/>
  <c r="F127" i="13" s="1"/>
  <c r="BS127" i="13" s="1"/>
  <c r="AC210" i="13"/>
  <c r="AC217" i="13"/>
  <c r="AC228" i="13"/>
  <c r="AC244" i="13"/>
  <c r="AC292" i="13"/>
  <c r="AC116" i="13"/>
  <c r="AC233" i="13"/>
  <c r="AC273" i="13"/>
  <c r="AC62" i="13"/>
  <c r="G62" i="13" s="1"/>
  <c r="BT62" i="13" s="1"/>
  <c r="AC133" i="13"/>
  <c r="E133" i="13" s="1"/>
  <c r="AC144" i="13"/>
  <c r="H144" i="13" s="1"/>
  <c r="BU144" i="13" s="1"/>
  <c r="AC155" i="13"/>
  <c r="G155" i="13" s="1"/>
  <c r="BT155" i="13" s="1"/>
  <c r="AC165" i="13"/>
  <c r="AC181" i="13"/>
  <c r="AC187" i="13"/>
  <c r="AC239" i="13"/>
  <c r="AC279" i="13"/>
  <c r="AC171" i="13"/>
  <c r="AC262" i="13"/>
  <c r="AC29" i="13"/>
  <c r="I29" i="13" s="1"/>
  <c r="BV29" i="13" s="1"/>
  <c r="AC73" i="13"/>
  <c r="E73" i="13" s="1"/>
  <c r="AC79" i="13"/>
  <c r="AC111" i="13"/>
  <c r="J111" i="13" s="1"/>
  <c r="BW111" i="13" s="1"/>
  <c r="AC122" i="13"/>
  <c r="AC211" i="13"/>
  <c r="AC223" i="13"/>
  <c r="AC256" i="13"/>
  <c r="AC269" i="13"/>
  <c r="AC286" i="13"/>
  <c r="AC299" i="13"/>
  <c r="AC138" i="13"/>
  <c r="AC18" i="13"/>
  <c r="AC205" i="13"/>
  <c r="AC8" i="13"/>
  <c r="H8" i="13" s="1"/>
  <c r="BU8" i="13" s="1"/>
  <c r="AC58" i="13"/>
  <c r="I58" i="13" s="1"/>
  <c r="BV58" i="13" s="1"/>
  <c r="AC68" i="13"/>
  <c r="AC134" i="13"/>
  <c r="F134" i="13" s="1"/>
  <c r="BS134" i="13" s="1"/>
  <c r="AC140" i="13"/>
  <c r="G140" i="13" s="1"/>
  <c r="BT140" i="13" s="1"/>
  <c r="AC188" i="13"/>
  <c r="AC200" i="13"/>
  <c r="AC219" i="13"/>
  <c r="AC235" i="13"/>
  <c r="AC240" i="13"/>
  <c r="AC47" i="13"/>
  <c r="G47" i="13" s="1"/>
  <c r="BT47" i="13" s="1"/>
  <c r="AC107" i="13"/>
  <c r="E107" i="13" s="1"/>
  <c r="AC129" i="13"/>
  <c r="I129" i="13" s="1"/>
  <c r="BV129" i="13" s="1"/>
  <c r="AC172" i="13"/>
  <c r="AC183" i="13"/>
  <c r="AC194" i="13"/>
  <c r="AC212" i="13"/>
  <c r="AC275" i="13"/>
  <c r="AC294" i="13"/>
  <c r="AC42" i="13"/>
  <c r="G42" i="13" s="1"/>
  <c r="BT42" i="13" s="1"/>
  <c r="AC64" i="13"/>
  <c r="J64" i="13" s="1"/>
  <c r="BW64" i="13" s="1"/>
  <c r="AC96" i="13"/>
  <c r="F96" i="13" s="1"/>
  <c r="BS96" i="13" s="1"/>
  <c r="AC146" i="13"/>
  <c r="G146" i="13" s="1"/>
  <c r="BT146" i="13" s="1"/>
  <c r="AC151" i="13"/>
  <c r="J151" i="13" s="1"/>
  <c r="BW151" i="13" s="1"/>
  <c r="AC177" i="13"/>
  <c r="AC257" i="13"/>
  <c r="AC36" i="13"/>
  <c r="E36" i="13" s="1"/>
  <c r="AC53" i="13"/>
  <c r="H53" i="13" s="1"/>
  <c r="BU53" i="13" s="1"/>
  <c r="AC86" i="13"/>
  <c r="F86" i="13" s="1"/>
  <c r="BS86" i="13" s="1"/>
  <c r="AC201" i="13"/>
  <c r="AC281" i="13"/>
  <c r="AC301" i="13"/>
  <c r="AC9" i="13"/>
  <c r="E9" i="13" s="1"/>
  <c r="AC25" i="13"/>
  <c r="E25" i="13" s="1"/>
  <c r="AC91" i="13"/>
  <c r="I91" i="13" s="1"/>
  <c r="BV91" i="13" s="1"/>
  <c r="AC102" i="13"/>
  <c r="E102" i="13" s="1"/>
  <c r="AC124" i="13"/>
  <c r="E124" i="13" s="1"/>
  <c r="AC167" i="13"/>
  <c r="AC173" i="13"/>
  <c r="AC225" i="13"/>
  <c r="AC271" i="13"/>
  <c r="AC20" i="13"/>
  <c r="G20" i="13" s="1"/>
  <c r="BT20" i="13" s="1"/>
  <c r="AC31" i="13"/>
  <c r="AC65" i="13"/>
  <c r="E65" i="13" s="1"/>
  <c r="AC119" i="13"/>
  <c r="F119" i="13" s="1"/>
  <c r="BS119" i="13" s="1"/>
  <c r="AC130" i="13"/>
  <c r="K130" i="13" s="1"/>
  <c r="BX130" i="13" s="1"/>
  <c r="AC157" i="13"/>
  <c r="G157" i="13" s="1"/>
  <c r="BT157" i="13" s="1"/>
  <c r="AC184" i="13"/>
  <c r="AC190" i="13"/>
  <c r="AC207" i="13"/>
  <c r="AC220" i="13"/>
  <c r="AC60" i="13"/>
  <c r="G60" i="13" s="1"/>
  <c r="BT60" i="13" s="1"/>
  <c r="AC70" i="13"/>
  <c r="F70" i="13" s="1"/>
  <c r="BS70" i="13" s="1"/>
  <c r="AC136" i="13"/>
  <c r="J136" i="13" s="1"/>
  <c r="BW136" i="13" s="1"/>
  <c r="AC163" i="13"/>
  <c r="AC196" i="13"/>
  <c r="AC214" i="13"/>
  <c r="AC236" i="13"/>
  <c r="AC3" i="13"/>
  <c r="AC288" i="13"/>
  <c r="AC283" i="13"/>
  <c r="AC266" i="13"/>
  <c r="AC261" i="13"/>
  <c r="AC247" i="13"/>
  <c r="AC243" i="13"/>
  <c r="AC204" i="13"/>
  <c r="AC195" i="13"/>
  <c r="AC175" i="13"/>
  <c r="AC162" i="13"/>
  <c r="AC150" i="13"/>
  <c r="I150" i="13" s="1"/>
  <c r="BV150" i="13" s="1"/>
  <c r="AC106" i="13"/>
  <c r="J106" i="13" s="1"/>
  <c r="BW106" i="13" s="1"/>
  <c r="AC76" i="13"/>
  <c r="I76" i="13" s="1"/>
  <c r="BV76" i="13" s="1"/>
  <c r="AC37" i="13"/>
  <c r="H37" i="13" s="1"/>
  <c r="BU37" i="13" s="1"/>
  <c r="AC19" i="13"/>
  <c r="H19" i="13" s="1"/>
  <c r="BU19" i="13" s="1"/>
  <c r="AC7" i="13"/>
  <c r="H7" i="13" s="1"/>
  <c r="BU7" i="13" s="1"/>
  <c r="AC293" i="13"/>
  <c r="AC252" i="13"/>
  <c r="AC230" i="13"/>
  <c r="AC222" i="13"/>
  <c r="AC191" i="13"/>
  <c r="AC178" i="13"/>
  <c r="AC170" i="13"/>
  <c r="AC158" i="13"/>
  <c r="AC154" i="13"/>
  <c r="H154" i="13" s="1"/>
  <c r="BU154" i="13" s="1"/>
  <c r="AC128" i="13"/>
  <c r="M128" i="13" s="1"/>
  <c r="BZ128" i="13" s="1"/>
  <c r="AC114" i="13"/>
  <c r="K114" i="13" s="1"/>
  <c r="BX114" i="13" s="1"/>
  <c r="AC101" i="13"/>
  <c r="K101" i="13" s="1"/>
  <c r="BX101" i="13" s="1"/>
  <c r="AC89" i="13"/>
  <c r="M89" i="13" s="1"/>
  <c r="BZ89" i="13" s="1"/>
  <c r="AC85" i="13"/>
  <c r="E85" i="13" s="1"/>
  <c r="AC55" i="13"/>
  <c r="G55" i="13" s="1"/>
  <c r="BT55" i="13" s="1"/>
  <c r="AC46" i="13"/>
  <c r="AC28" i="13"/>
  <c r="F28" i="13" s="1"/>
  <c r="BS28" i="13" s="1"/>
  <c r="AC24" i="13"/>
  <c r="AC15" i="13"/>
  <c r="E15" i="13" s="1"/>
  <c r="AC274" i="13"/>
  <c r="AC213" i="13"/>
  <c r="AC208" i="13"/>
  <c r="AC199" i="13"/>
  <c r="AC166" i="13"/>
  <c r="AC137" i="13"/>
  <c r="G137" i="13" s="1"/>
  <c r="BT137" i="13" s="1"/>
  <c r="AC123" i="13"/>
  <c r="E123" i="13" s="1"/>
  <c r="AC118" i="13"/>
  <c r="E118" i="13" s="1"/>
  <c r="AC97" i="13"/>
  <c r="F97" i="13" s="1"/>
  <c r="BS97" i="13" s="1"/>
  <c r="AC92" i="13"/>
  <c r="I92" i="13" s="1"/>
  <c r="BV92" i="13" s="1"/>
  <c r="AC80" i="13"/>
  <c r="F80" i="13" s="1"/>
  <c r="BS80" i="13" s="1"/>
  <c r="AC71" i="13"/>
  <c r="AC63" i="13"/>
  <c r="H63" i="13" s="1"/>
  <c r="BU63" i="13" s="1"/>
  <c r="AC302" i="13"/>
  <c r="AC297" i="13"/>
  <c r="AC287" i="13"/>
  <c r="AC255" i="13"/>
  <c r="AC246" i="13"/>
  <c r="AC234" i="13"/>
  <c r="AC218" i="13"/>
  <c r="AC182" i="13"/>
  <c r="AC145" i="13"/>
  <c r="G145" i="13" s="1"/>
  <c r="BT145" i="13" s="1"/>
  <c r="AC141" i="13"/>
  <c r="M141" i="13" s="1"/>
  <c r="BZ141" i="13" s="1"/>
  <c r="AC132" i="13"/>
  <c r="AC109" i="13"/>
  <c r="AC67" i="13"/>
  <c r="G67" i="13" s="1"/>
  <c r="BT67" i="13" s="1"/>
  <c r="AC59" i="13"/>
  <c r="J59" i="13" s="1"/>
  <c r="BW59" i="13" s="1"/>
  <c r="AC50" i="13"/>
  <c r="H50" i="13" s="1"/>
  <c r="BU50" i="13" s="1"/>
  <c r="AC32" i="13"/>
  <c r="G32" i="13" s="1"/>
  <c r="BT32" i="13" s="1"/>
  <c r="AC11" i="13"/>
  <c r="AC6" i="13"/>
  <c r="F6" i="13" s="1"/>
  <c r="BS6" i="13" s="1"/>
  <c r="AC282" i="13"/>
  <c r="AC278" i="13"/>
  <c r="AC270" i="13"/>
  <c r="AC260" i="13"/>
  <c r="AC251" i="13"/>
  <c r="AC242" i="13"/>
  <c r="AC226" i="13"/>
  <c r="AC203" i="13"/>
  <c r="AC186" i="13"/>
  <c r="AC174" i="13"/>
  <c r="AC161" i="13"/>
  <c r="AC153" i="13"/>
  <c r="H153" i="13" s="1"/>
  <c r="BU153" i="13" s="1"/>
  <c r="AC149" i="13"/>
  <c r="H149" i="13" s="1"/>
  <c r="BU149" i="13" s="1"/>
  <c r="AC113" i="13"/>
  <c r="K113" i="13" s="1"/>
  <c r="BX113" i="13" s="1"/>
  <c r="AC105" i="13"/>
  <c r="I105" i="13" s="1"/>
  <c r="BV105" i="13" s="1"/>
  <c r="AC100" i="13"/>
  <c r="E100" i="13" s="1"/>
  <c r="AC75" i="13"/>
  <c r="H75" i="13" s="1"/>
  <c r="BU75" i="13" s="1"/>
  <c r="AC54" i="13"/>
  <c r="J54" i="13" s="1"/>
  <c r="BW54" i="13" s="1"/>
  <c r="AC41" i="13"/>
  <c r="AC14" i="13"/>
  <c r="AC291" i="13"/>
  <c r="AC277" i="13"/>
  <c r="AC264" i="13"/>
  <c r="AC250" i="13"/>
  <c r="AC245" i="13"/>
  <c r="AC241" i="13"/>
  <c r="AC237" i="13"/>
  <c r="AC229" i="13"/>
  <c r="AC216" i="13"/>
  <c r="AC160" i="13"/>
  <c r="N160" i="13" s="1"/>
  <c r="CA160" i="13" s="1"/>
  <c r="AC131" i="13"/>
  <c r="H131" i="13" s="1"/>
  <c r="BU131" i="13" s="1"/>
  <c r="AC112" i="13"/>
  <c r="L112" i="13" s="1"/>
  <c r="BY112" i="13" s="1"/>
  <c r="AC108" i="13"/>
  <c r="AC95" i="13"/>
  <c r="I95" i="13" s="1"/>
  <c r="BV95" i="13" s="1"/>
  <c r="AC74" i="13"/>
  <c r="G74" i="13" s="1"/>
  <c r="BT74" i="13" s="1"/>
  <c r="AC40" i="13"/>
  <c r="F40" i="13" s="1"/>
  <c r="BS40" i="13" s="1"/>
  <c r="AC10" i="13"/>
  <c r="H10" i="13" s="1"/>
  <c r="BU10" i="13" s="1"/>
  <c r="AC300" i="13"/>
  <c r="AC258" i="13"/>
  <c r="AC206" i="13"/>
  <c r="AC202" i="13"/>
  <c r="AC193" i="13"/>
  <c r="AC168" i="13"/>
  <c r="AC164" i="13"/>
  <c r="AC156" i="13"/>
  <c r="F156" i="13" s="1"/>
  <c r="BS156" i="13" s="1"/>
  <c r="AC152" i="13"/>
  <c r="AC143" i="13"/>
  <c r="H143" i="13" s="1"/>
  <c r="BU143" i="13" s="1"/>
  <c r="AC135" i="13"/>
  <c r="E135" i="13" s="1"/>
  <c r="AC78" i="13"/>
  <c r="E78" i="13" s="1"/>
  <c r="AC69" i="13"/>
  <c r="H69" i="13" s="1"/>
  <c r="BU69" i="13" s="1"/>
  <c r="AC61" i="13"/>
  <c r="H61" i="13" s="1"/>
  <c r="BU61" i="13" s="1"/>
  <c r="AC48" i="13"/>
  <c r="I48" i="13" s="1"/>
  <c r="BV48" i="13" s="1"/>
  <c r="AC35" i="13"/>
  <c r="H35" i="13" s="1"/>
  <c r="BU35" i="13" s="1"/>
  <c r="AC30" i="13"/>
  <c r="AC21" i="13"/>
  <c r="G21" i="13" s="1"/>
  <c r="BT21" i="13" s="1"/>
  <c r="AC5" i="13"/>
  <c r="H5" i="13" s="1"/>
  <c r="BU5" i="13" s="1"/>
  <c r="AC280" i="13"/>
  <c r="AC268" i="13"/>
  <c r="AC285" i="13"/>
  <c r="AC126" i="13"/>
  <c r="J126" i="13" s="1"/>
  <c r="BW126" i="13" s="1"/>
  <c r="AC121" i="13"/>
  <c r="G121" i="13" s="1"/>
  <c r="BT121" i="13" s="1"/>
  <c r="AC117" i="13"/>
  <c r="H117" i="13" s="1"/>
  <c r="BU117" i="13" s="1"/>
  <c r="AC99" i="13"/>
  <c r="L99" i="13" s="1"/>
  <c r="BY99" i="13" s="1"/>
  <c r="AC44" i="13"/>
  <c r="F44" i="13" s="1"/>
  <c r="BS44" i="13" s="1"/>
  <c r="AC26" i="13"/>
  <c r="G26" i="13" s="1"/>
  <c r="BT26" i="13" s="1"/>
  <c r="AC295" i="13"/>
  <c r="AC290" i="13"/>
  <c r="AC276" i="13"/>
  <c r="AC272" i="13"/>
  <c r="AC263" i="13"/>
  <c r="AC249" i="13"/>
  <c r="AC232" i="13"/>
  <c r="AC224" i="13"/>
  <c r="AC197" i="13"/>
  <c r="AC189" i="13"/>
  <c r="AC180" i="13"/>
  <c r="AC176" i="13"/>
  <c r="AC139" i="13"/>
  <c r="J139" i="13" s="1"/>
  <c r="BW139" i="13" s="1"/>
  <c r="AC103" i="13"/>
  <c r="I103" i="13" s="1"/>
  <c r="BV103" i="13" s="1"/>
  <c r="AC90" i="13"/>
  <c r="O90" i="13" s="1"/>
  <c r="CB90" i="13" s="1"/>
  <c r="AC87" i="13"/>
  <c r="G87" i="13" s="1"/>
  <c r="BT87" i="13" s="1"/>
  <c r="AC82" i="13"/>
  <c r="G82" i="13" s="1"/>
  <c r="BT82" i="13" s="1"/>
  <c r="AC52" i="13"/>
  <c r="E52" i="13" s="1"/>
  <c r="AC39" i="13"/>
  <c r="AC17" i="13"/>
  <c r="AC4" i="13"/>
  <c r="I4" i="13" s="1"/>
  <c r="BV4" i="13" s="1"/>
  <c r="AC81" i="13"/>
  <c r="G81" i="13" s="1"/>
  <c r="BT81" i="13" s="1"/>
  <c r="AC231" i="13"/>
  <c r="AC253" i="13"/>
  <c r="AC259" i="13"/>
  <c r="AC289" i="13"/>
  <c r="AX265" i="28"/>
  <c r="AX264" i="28"/>
  <c r="AX263" i="28"/>
  <c r="AX262" i="28"/>
  <c r="AX261" i="28"/>
  <c r="AX260" i="28"/>
  <c r="AX259" i="28"/>
  <c r="AX258" i="28"/>
  <c r="AX257" i="28"/>
  <c r="AX256" i="28"/>
  <c r="AX255" i="28"/>
  <c r="AX254" i="28"/>
  <c r="AX253" i="28"/>
  <c r="AX252" i="28"/>
  <c r="AX251" i="28"/>
  <c r="AX250" i="28"/>
  <c r="AX249" i="28"/>
  <c r="AX248" i="28"/>
  <c r="AX247" i="28"/>
  <c r="AX246" i="28"/>
  <c r="AX245" i="28"/>
  <c r="AX244" i="28"/>
  <c r="AX243" i="28"/>
  <c r="AX242" i="28"/>
  <c r="AX241" i="28"/>
  <c r="AX240" i="28"/>
  <c r="AX239" i="28"/>
  <c r="AX238" i="28"/>
  <c r="AX237" i="28"/>
  <c r="AX236" i="28"/>
  <c r="AX235" i="28"/>
  <c r="AX234" i="28"/>
  <c r="AX233" i="28"/>
  <c r="AX232" i="28"/>
  <c r="AX231" i="28"/>
  <c r="AX230" i="28"/>
  <c r="AX229" i="28"/>
  <c r="AX228" i="28"/>
  <c r="AX227" i="28"/>
  <c r="AX226" i="28"/>
  <c r="AX225" i="28"/>
  <c r="AX224" i="28"/>
  <c r="AX223" i="28"/>
  <c r="AX222" i="28"/>
  <c r="AX221" i="28"/>
  <c r="AX220" i="28"/>
  <c r="AX219" i="28"/>
  <c r="AX218" i="28"/>
  <c r="AX217" i="28"/>
  <c r="AX216" i="28"/>
  <c r="AX215" i="28"/>
  <c r="AX214" i="28"/>
  <c r="AX213" i="28"/>
  <c r="AX212" i="28"/>
  <c r="AX211" i="28"/>
  <c r="AX210" i="28"/>
  <c r="AX209" i="28"/>
  <c r="AX208" i="28"/>
  <c r="AX207" i="28"/>
  <c r="AX206" i="28"/>
  <c r="AX205" i="28"/>
  <c r="AX204" i="28"/>
  <c r="AX203" i="28"/>
  <c r="AX202" i="28"/>
  <c r="AX201" i="28"/>
  <c r="AX200" i="28"/>
  <c r="AX199" i="28"/>
  <c r="AX198" i="28"/>
  <c r="AX197" i="28"/>
  <c r="AX196" i="28"/>
  <c r="AX195" i="28"/>
  <c r="AX194" i="28"/>
  <c r="AX193" i="28"/>
  <c r="AX192" i="28"/>
  <c r="AX191" i="28"/>
  <c r="AX190" i="28"/>
  <c r="AX189" i="28"/>
  <c r="AX188" i="28"/>
  <c r="AX187" i="28"/>
  <c r="AX186" i="28"/>
  <c r="AX185" i="28"/>
  <c r="AX184" i="28"/>
  <c r="AX183" i="28"/>
  <c r="AX182" i="28"/>
  <c r="AX181" i="28"/>
  <c r="AX180" i="28"/>
  <c r="AX179" i="28"/>
  <c r="AX178" i="28"/>
  <c r="AX177" i="28"/>
  <c r="AX176" i="28"/>
  <c r="AX175" i="28"/>
  <c r="AX174" i="28"/>
  <c r="AX173" i="28"/>
  <c r="AX172" i="28"/>
  <c r="AX171" i="28"/>
  <c r="AX170" i="28"/>
  <c r="AX169" i="28"/>
  <c r="AX168" i="28"/>
  <c r="AX167" i="28"/>
  <c r="AX166" i="28"/>
  <c r="AX165" i="28"/>
  <c r="AX164" i="28"/>
  <c r="AX163" i="28"/>
  <c r="AX162" i="28"/>
  <c r="AX161" i="28"/>
  <c r="AX160" i="28"/>
  <c r="AX159" i="28"/>
  <c r="AX158" i="28"/>
  <c r="AX157" i="28"/>
  <c r="AX156" i="28"/>
  <c r="AX155" i="28"/>
  <c r="AX154" i="28"/>
  <c r="AX153" i="28"/>
  <c r="AX152" i="28"/>
  <c r="AX151" i="28"/>
  <c r="AX150" i="28"/>
  <c r="AX149" i="28"/>
  <c r="AX148" i="28"/>
  <c r="AX147" i="28"/>
  <c r="AX146" i="28"/>
  <c r="AX145" i="28"/>
  <c r="AX144" i="28"/>
  <c r="AX143" i="28"/>
  <c r="AX142" i="28"/>
  <c r="AX141" i="28"/>
  <c r="AX140" i="28"/>
  <c r="AX139" i="28"/>
  <c r="AX138" i="28"/>
  <c r="AX137" i="28"/>
  <c r="AX136" i="28"/>
  <c r="AX135" i="28"/>
  <c r="AX134" i="28"/>
  <c r="AX133" i="28"/>
  <c r="AX132" i="28"/>
  <c r="AX131" i="28"/>
  <c r="AX130" i="28"/>
  <c r="AX129" i="28"/>
  <c r="AX128" i="28"/>
  <c r="AX127" i="28"/>
  <c r="AX126" i="28"/>
  <c r="AX125" i="28"/>
  <c r="AX124" i="28"/>
  <c r="AX123" i="28"/>
  <c r="AX122" i="28"/>
  <c r="AX121" i="28"/>
  <c r="AX120" i="28"/>
  <c r="AX119" i="28"/>
  <c r="AX118" i="28"/>
  <c r="AX117" i="28"/>
  <c r="AX116" i="28"/>
  <c r="AX115" i="28"/>
  <c r="AX114" i="28"/>
  <c r="AX113" i="28"/>
  <c r="AX112" i="28"/>
  <c r="AX111" i="28"/>
  <c r="AX110" i="28"/>
  <c r="AX109" i="28"/>
  <c r="AX108" i="28"/>
  <c r="AX107" i="28"/>
  <c r="AX106" i="28"/>
  <c r="AX105" i="28"/>
  <c r="AX104" i="28"/>
  <c r="AX103" i="28"/>
  <c r="AX102" i="28"/>
  <c r="AX101" i="28"/>
  <c r="AX100" i="28"/>
  <c r="AX99" i="28"/>
  <c r="AX98" i="28"/>
  <c r="AX97" i="28"/>
  <c r="AX96" i="28"/>
  <c r="AX95" i="28"/>
  <c r="AX94" i="28"/>
  <c r="AX93" i="28"/>
  <c r="AX92" i="28"/>
  <c r="AX91" i="28"/>
  <c r="AX90" i="28"/>
  <c r="AX89" i="28"/>
  <c r="AX88" i="28"/>
  <c r="AX87" i="28"/>
  <c r="AX86" i="28"/>
  <c r="AX85" i="28"/>
  <c r="AX84" i="28"/>
  <c r="AX83" i="28"/>
  <c r="AX82" i="28"/>
  <c r="AX81" i="28"/>
  <c r="AX80" i="28"/>
  <c r="AX79" i="28"/>
  <c r="AX78" i="28"/>
  <c r="AX77" i="28"/>
  <c r="AX76" i="28"/>
  <c r="AX75" i="28"/>
  <c r="AX74" i="28"/>
  <c r="AX73" i="28"/>
  <c r="AX72" i="28"/>
  <c r="AX71" i="28"/>
  <c r="AX70" i="28"/>
  <c r="AX69" i="28"/>
  <c r="AX68" i="28"/>
  <c r="AX67" i="28"/>
  <c r="AX66" i="28"/>
  <c r="AX65" i="28"/>
  <c r="AX64" i="28"/>
  <c r="AX63" i="28"/>
  <c r="AX62" i="28"/>
  <c r="AX61" i="28"/>
  <c r="AX60" i="28"/>
  <c r="AX59" i="28"/>
  <c r="AX58" i="28"/>
  <c r="AX57" i="28"/>
  <c r="AX56" i="28"/>
  <c r="AX55" i="28"/>
  <c r="AX54" i="28"/>
  <c r="AX53" i="28"/>
  <c r="AX52" i="28"/>
  <c r="AX51" i="28"/>
  <c r="AX50" i="28"/>
  <c r="AX49" i="28"/>
  <c r="AX48" i="28"/>
  <c r="AX47" i="28"/>
  <c r="AX46" i="28"/>
  <c r="AX45" i="28"/>
  <c r="AX44" i="28"/>
  <c r="AX43" i="28"/>
  <c r="AX42" i="28"/>
  <c r="AX41" i="28"/>
  <c r="AX40" i="28"/>
  <c r="AX39" i="28"/>
  <c r="AX38" i="28"/>
  <c r="AX37" i="28"/>
  <c r="AX36" i="28"/>
  <c r="AX35" i="28"/>
  <c r="AX34" i="28"/>
  <c r="AX33" i="28"/>
  <c r="AX32" i="28"/>
  <c r="AX31" i="28"/>
  <c r="AX30" i="28"/>
  <c r="AX29" i="28"/>
  <c r="AX28" i="28"/>
  <c r="AX27" i="28"/>
  <c r="AX26" i="28"/>
  <c r="AX25" i="28"/>
  <c r="AX24" i="28"/>
  <c r="AX23" i="28"/>
  <c r="AX22" i="28"/>
  <c r="AX21" i="28"/>
  <c r="AX20" i="28"/>
  <c r="AX19" i="28"/>
  <c r="AX18" i="28"/>
  <c r="AX17" i="28"/>
  <c r="AX16" i="28"/>
  <c r="AX15" i="28"/>
  <c r="AX14" i="28"/>
  <c r="AX13" i="28"/>
  <c r="AX12" i="28"/>
  <c r="AX11" i="28"/>
  <c r="AX10" i="28"/>
  <c r="AX9" i="28"/>
  <c r="AX8" i="28"/>
  <c r="AX7" i="28"/>
  <c r="AX6" i="28"/>
  <c r="AX5" i="28"/>
  <c r="AX4" i="28"/>
  <c r="AX3" i="28"/>
  <c r="BR142" i="13" l="1"/>
  <c r="CP142" i="13"/>
  <c r="CR142" i="13" s="1"/>
  <c r="BR135" i="13"/>
  <c r="CP135" i="13"/>
  <c r="CR135" i="13" s="1"/>
  <c r="BR133" i="13"/>
  <c r="CP133" i="13"/>
  <c r="CR133" i="13" s="1"/>
  <c r="BR124" i="13"/>
  <c r="CP124" i="13"/>
  <c r="CR124" i="13" s="1"/>
  <c r="BR123" i="13"/>
  <c r="CP123" i="13"/>
  <c r="BR118" i="13"/>
  <c r="CP118" i="13"/>
  <c r="CR118" i="13" s="1"/>
  <c r="BR107" i="13"/>
  <c r="CP107" i="13"/>
  <c r="CR107" i="13" s="1"/>
  <c r="BR104" i="13"/>
  <c r="CP104" i="13"/>
  <c r="CR104" i="13" s="1"/>
  <c r="BR102" i="13"/>
  <c r="CP102" i="13"/>
  <c r="CR102" i="13" s="1"/>
  <c r="BR100" i="13"/>
  <c r="CP100" i="13"/>
  <c r="CR100" i="13" s="1"/>
  <c r="BR94" i="13"/>
  <c r="CP94" i="13"/>
  <c r="CR94" i="13" s="1"/>
  <c r="BR85" i="13"/>
  <c r="CP85" i="13"/>
  <c r="BR78" i="13"/>
  <c r="CP78" i="13"/>
  <c r="CR78" i="13" s="1"/>
  <c r="BR73" i="13"/>
  <c r="CP73" i="13"/>
  <c r="CR73" i="13" s="1"/>
  <c r="BR65" i="13"/>
  <c r="CP65" i="13"/>
  <c r="CR65" i="13" s="1"/>
  <c r="BR52" i="13"/>
  <c r="CP52" i="13"/>
  <c r="CR52" i="13" s="1"/>
  <c r="BR45" i="13"/>
  <c r="CP45" i="13"/>
  <c r="CR45" i="13" s="1"/>
  <c r="BR36" i="13"/>
  <c r="CP36" i="13"/>
  <c r="CR36" i="13" s="1"/>
  <c r="BR25" i="13"/>
  <c r="CP25" i="13"/>
  <c r="CR25" i="13" s="1"/>
  <c r="BR15" i="13"/>
  <c r="CP15" i="13"/>
  <c r="BR9" i="13"/>
  <c r="CP9" i="13"/>
  <c r="CR9" i="13" s="1"/>
  <c r="F36" i="13"/>
  <c r="BS36" i="13" s="1"/>
  <c r="J36" i="13"/>
  <c r="BW36" i="13" s="1"/>
  <c r="G83" i="13"/>
  <c r="BT83" i="13" s="1"/>
  <c r="G154" i="13"/>
  <c r="BT154" i="13" s="1"/>
  <c r="E90" i="13"/>
  <c r="K90" i="13"/>
  <c r="BX90" i="13" s="1"/>
  <c r="N90" i="13"/>
  <c r="CA90" i="13" s="1"/>
  <c r="G49" i="13"/>
  <c r="BT49" i="13" s="1"/>
  <c r="H49" i="13"/>
  <c r="BU49" i="13" s="1"/>
  <c r="K128" i="13"/>
  <c r="BX128" i="13" s="1"/>
  <c r="G92" i="13"/>
  <c r="BT92" i="13" s="1"/>
  <c r="I140" i="13"/>
  <c r="BV140" i="13" s="1"/>
  <c r="E130" i="13"/>
  <c r="G66" i="13"/>
  <c r="BT66" i="13" s="1"/>
  <c r="G130" i="13"/>
  <c r="BT130" i="13" s="1"/>
  <c r="H66" i="13"/>
  <c r="BU66" i="13" s="1"/>
  <c r="H130" i="13"/>
  <c r="BU130" i="13" s="1"/>
  <c r="H104" i="13"/>
  <c r="BU104" i="13" s="1"/>
  <c r="J66" i="13"/>
  <c r="BW66" i="13" s="1"/>
  <c r="F130" i="13"/>
  <c r="BS130" i="13" s="1"/>
  <c r="H93" i="13"/>
  <c r="BU93" i="13" s="1"/>
  <c r="I130" i="13"/>
  <c r="BV130" i="13" s="1"/>
  <c r="E16" i="13"/>
  <c r="F107" i="13"/>
  <c r="BS107" i="13" s="1"/>
  <c r="J114" i="13"/>
  <c r="BW114" i="13" s="1"/>
  <c r="F73" i="13"/>
  <c r="BS73" i="13" s="1"/>
  <c r="J130" i="13"/>
  <c r="BW130" i="13" s="1"/>
  <c r="G134" i="13"/>
  <c r="BT134" i="13" s="1"/>
  <c r="H16" i="13"/>
  <c r="BU16" i="13" s="1"/>
  <c r="I57" i="13"/>
  <c r="BV57" i="13" s="1"/>
  <c r="E93" i="13"/>
  <c r="I73" i="13"/>
  <c r="BV73" i="13" s="1"/>
  <c r="I104" i="13"/>
  <c r="BV104" i="13" s="1"/>
  <c r="F104" i="13"/>
  <c r="BS104" i="13" s="1"/>
  <c r="E129" i="13"/>
  <c r="H92" i="13"/>
  <c r="BU92" i="13" s="1"/>
  <c r="E57" i="13"/>
  <c r="E66" i="13"/>
  <c r="H121" i="13"/>
  <c r="BU121" i="13" s="1"/>
  <c r="E80" i="13"/>
  <c r="H129" i="13"/>
  <c r="BU129" i="13" s="1"/>
  <c r="F92" i="13"/>
  <c r="BS92" i="13" s="1"/>
  <c r="F57" i="13"/>
  <c r="BS57" i="13" s="1"/>
  <c r="F129" i="13"/>
  <c r="BS129" i="13" s="1"/>
  <c r="L128" i="13"/>
  <c r="BY128" i="13" s="1"/>
  <c r="G129" i="13"/>
  <c r="BT129" i="13" s="1"/>
  <c r="I66" i="13"/>
  <c r="BV66" i="13" s="1"/>
  <c r="O87" i="13"/>
  <c r="CB87" i="13" s="1"/>
  <c r="H86" i="13"/>
  <c r="BU86" i="13" s="1"/>
  <c r="H36" i="13"/>
  <c r="BU36" i="13" s="1"/>
  <c r="G80" i="13"/>
  <c r="BT80" i="13" s="1"/>
  <c r="G106" i="13"/>
  <c r="BT106" i="13" s="1"/>
  <c r="J21" i="13"/>
  <c r="BW21" i="13" s="1"/>
  <c r="F106" i="13"/>
  <c r="BS106" i="13" s="1"/>
  <c r="E37" i="13"/>
  <c r="I36" i="13"/>
  <c r="BV36" i="13" s="1"/>
  <c r="H80" i="13"/>
  <c r="BU80" i="13" s="1"/>
  <c r="H106" i="13"/>
  <c r="BU106" i="13" s="1"/>
  <c r="J47" i="13"/>
  <c r="BW47" i="13" s="1"/>
  <c r="G119" i="13"/>
  <c r="BT119" i="13" s="1"/>
  <c r="H47" i="13"/>
  <c r="BU47" i="13" s="1"/>
  <c r="G36" i="13"/>
  <c r="BT36" i="13" s="1"/>
  <c r="I119" i="13"/>
  <c r="BV119" i="13" s="1"/>
  <c r="M126" i="13"/>
  <c r="BZ126" i="13" s="1"/>
  <c r="F47" i="13"/>
  <c r="BS47" i="13" s="1"/>
  <c r="L142" i="13"/>
  <c r="BY142" i="13" s="1"/>
  <c r="E106" i="13"/>
  <c r="I106" i="13"/>
  <c r="BV106" i="13" s="1"/>
  <c r="F154" i="13"/>
  <c r="BS154" i="13" s="1"/>
  <c r="J119" i="13"/>
  <c r="BW119" i="13" s="1"/>
  <c r="F126" i="13"/>
  <c r="BS126" i="13" s="1"/>
  <c r="E151" i="13"/>
  <c r="E96" i="13"/>
  <c r="P64" i="13"/>
  <c r="CC64" i="13" s="1"/>
  <c r="H45" i="13"/>
  <c r="BU45" i="13" s="1"/>
  <c r="G98" i="13"/>
  <c r="BT98" i="13" s="1"/>
  <c r="G8" i="13"/>
  <c r="BT8" i="13" s="1"/>
  <c r="K64" i="13"/>
  <c r="BX64" i="13" s="1"/>
  <c r="L143" i="13"/>
  <c r="BY143" i="13" s="1"/>
  <c r="I45" i="13"/>
  <c r="BV45" i="13" s="1"/>
  <c r="M88" i="13"/>
  <c r="BZ88" i="13" s="1"/>
  <c r="H98" i="13"/>
  <c r="BU98" i="13" s="1"/>
  <c r="G107" i="13"/>
  <c r="BT107" i="13" s="1"/>
  <c r="R64" i="13"/>
  <c r="CE64" i="13" s="1"/>
  <c r="E143" i="13"/>
  <c r="J90" i="13"/>
  <c r="BW90" i="13" s="1"/>
  <c r="F45" i="13"/>
  <c r="BS45" i="13" s="1"/>
  <c r="F88" i="13"/>
  <c r="BS88" i="13" s="1"/>
  <c r="I98" i="13"/>
  <c r="BV98" i="13" s="1"/>
  <c r="I47" i="13"/>
  <c r="BV47" i="13" s="1"/>
  <c r="R100" i="13"/>
  <c r="CE100" i="13" s="1"/>
  <c r="S100" i="13"/>
  <c r="CF100" i="13" s="1"/>
  <c r="T100" i="13"/>
  <c r="CG100" i="13" s="1"/>
  <c r="J100" i="13"/>
  <c r="BW100" i="13" s="1"/>
  <c r="O64" i="13"/>
  <c r="CB64" i="13" s="1"/>
  <c r="F143" i="13"/>
  <c r="BS143" i="13" s="1"/>
  <c r="G45" i="13"/>
  <c r="BT45" i="13" s="1"/>
  <c r="G88" i="13"/>
  <c r="BT88" i="13" s="1"/>
  <c r="J98" i="13"/>
  <c r="BW98" i="13" s="1"/>
  <c r="S64" i="13"/>
  <c r="CF64" i="13" s="1"/>
  <c r="G90" i="13"/>
  <c r="BT90" i="13" s="1"/>
  <c r="E121" i="13"/>
  <c r="H119" i="13"/>
  <c r="BU119" i="13" s="1"/>
  <c r="H88" i="13"/>
  <c r="BU88" i="13" s="1"/>
  <c r="L98" i="13"/>
  <c r="BY98" i="13" s="1"/>
  <c r="E105" i="13"/>
  <c r="E47" i="13"/>
  <c r="H96" i="13"/>
  <c r="BU96" i="13" s="1"/>
  <c r="H42" i="13"/>
  <c r="BU42" i="13" s="1"/>
  <c r="M98" i="13"/>
  <c r="BZ98" i="13" s="1"/>
  <c r="E23" i="13"/>
  <c r="I19" i="13"/>
  <c r="BV19" i="13" s="1"/>
  <c r="F23" i="13"/>
  <c r="BS23" i="13" s="1"/>
  <c r="E67" i="13"/>
  <c r="H81" i="13"/>
  <c r="BU81" i="13" s="1"/>
  <c r="K119" i="13"/>
  <c r="BX119" i="13" s="1"/>
  <c r="E87" i="13"/>
  <c r="G58" i="13"/>
  <c r="BT58" i="13" s="1"/>
  <c r="N157" i="13"/>
  <c r="CA157" i="13" s="1"/>
  <c r="K111" i="13"/>
  <c r="BX111" i="13" s="1"/>
  <c r="F100" i="13"/>
  <c r="BS100" i="13" s="1"/>
  <c r="L64" i="13"/>
  <c r="BY64" i="13" s="1"/>
  <c r="K100" i="13"/>
  <c r="BX100" i="13" s="1"/>
  <c r="I25" i="13"/>
  <c r="BV25" i="13" s="1"/>
  <c r="H67" i="13"/>
  <c r="BU67" i="13" s="1"/>
  <c r="E81" i="13"/>
  <c r="G105" i="13"/>
  <c r="BT105" i="13" s="1"/>
  <c r="J19" i="13"/>
  <c r="BW19" i="13" s="1"/>
  <c r="G23" i="13"/>
  <c r="BT23" i="13" s="1"/>
  <c r="F67" i="13"/>
  <c r="BS67" i="13" s="1"/>
  <c r="H21" i="13"/>
  <c r="BU21" i="13" s="1"/>
  <c r="H59" i="13"/>
  <c r="BU59" i="13" s="1"/>
  <c r="F87" i="13"/>
  <c r="BS87" i="13" s="1"/>
  <c r="H58" i="13"/>
  <c r="BU58" i="13" s="1"/>
  <c r="M157" i="13"/>
  <c r="BZ157" i="13" s="1"/>
  <c r="L91" i="13"/>
  <c r="BY91" i="13" s="1"/>
  <c r="E34" i="13"/>
  <c r="F34" i="13"/>
  <c r="BS34" i="13" s="1"/>
  <c r="G96" i="13"/>
  <c r="BT96" i="13" s="1"/>
  <c r="E75" i="13"/>
  <c r="J96" i="13"/>
  <c r="BW96" i="13" s="1"/>
  <c r="Q64" i="13"/>
  <c r="CD64" i="13" s="1"/>
  <c r="H105" i="13"/>
  <c r="BU105" i="13" s="1"/>
  <c r="J58" i="13"/>
  <c r="BW58" i="13" s="1"/>
  <c r="E134" i="13"/>
  <c r="H142" i="13"/>
  <c r="BU142" i="13" s="1"/>
  <c r="I21" i="13"/>
  <c r="BV21" i="13" s="1"/>
  <c r="G59" i="13"/>
  <c r="BT59" i="13" s="1"/>
  <c r="F74" i="13"/>
  <c r="BS74" i="13" s="1"/>
  <c r="P157" i="13"/>
  <c r="CC157" i="13" s="1"/>
  <c r="F10" i="13"/>
  <c r="BS10" i="13" s="1"/>
  <c r="V100" i="13"/>
  <c r="CI100" i="13" s="1"/>
  <c r="K25" i="13"/>
  <c r="BX25" i="13" s="1"/>
  <c r="G19" i="13"/>
  <c r="BT19" i="13" s="1"/>
  <c r="I142" i="13"/>
  <c r="BV142" i="13" s="1"/>
  <c r="F85" i="13"/>
  <c r="BS85" i="13" s="1"/>
  <c r="E21" i="13"/>
  <c r="F59" i="13"/>
  <c r="BS59" i="13" s="1"/>
  <c r="J146" i="13"/>
  <c r="BW146" i="13" s="1"/>
  <c r="J93" i="13"/>
  <c r="BW93" i="13" s="1"/>
  <c r="E137" i="13"/>
  <c r="G10" i="13"/>
  <c r="BT10" i="13" s="1"/>
  <c r="G48" i="13"/>
  <c r="BT48" i="13" s="1"/>
  <c r="E56" i="13"/>
  <c r="G61" i="13"/>
  <c r="BT61" i="13" s="1"/>
  <c r="N91" i="13"/>
  <c r="CA91" i="13" s="1"/>
  <c r="H56" i="13"/>
  <c r="BU56" i="13" s="1"/>
  <c r="J129" i="13"/>
  <c r="BW129" i="13" s="1"/>
  <c r="F9" i="13"/>
  <c r="BS9" i="13" s="1"/>
  <c r="E7" i="13"/>
  <c r="F142" i="13"/>
  <c r="BS142" i="13" s="1"/>
  <c r="I9" i="13"/>
  <c r="BV9" i="13" s="1"/>
  <c r="G7" i="13"/>
  <c r="BT7" i="13" s="1"/>
  <c r="F102" i="13"/>
  <c r="BS102" i="13" s="1"/>
  <c r="K112" i="13"/>
  <c r="BX112" i="13" s="1"/>
  <c r="K91" i="13"/>
  <c r="BX91" i="13" s="1"/>
  <c r="F103" i="13"/>
  <c r="BS103" i="13" s="1"/>
  <c r="G102" i="13"/>
  <c r="BT102" i="13" s="1"/>
  <c r="H72" i="13"/>
  <c r="BU72" i="13" s="1"/>
  <c r="V141" i="13"/>
  <c r="CI141" i="13" s="1"/>
  <c r="H160" i="13"/>
  <c r="BU160" i="13" s="1"/>
  <c r="F38" i="13"/>
  <c r="BS38" i="13" s="1"/>
  <c r="L9" i="13"/>
  <c r="BY9" i="13" s="1"/>
  <c r="E146" i="13"/>
  <c r="J147" i="13"/>
  <c r="BW147" i="13" s="1"/>
  <c r="K157" i="13"/>
  <c r="BX157" i="13" s="1"/>
  <c r="H15" i="13"/>
  <c r="BU15" i="13" s="1"/>
  <c r="F151" i="13"/>
  <c r="BS151" i="13" s="1"/>
  <c r="H44" i="13"/>
  <c r="BU44" i="13" s="1"/>
  <c r="E145" i="13"/>
  <c r="G103" i="13"/>
  <c r="BT103" i="13" s="1"/>
  <c r="H62" i="13"/>
  <c r="BU62" i="13" s="1"/>
  <c r="E72" i="13"/>
  <c r="J141" i="13"/>
  <c r="BW141" i="13" s="1"/>
  <c r="I160" i="13"/>
  <c r="BV160" i="13" s="1"/>
  <c r="E60" i="13"/>
  <c r="E38" i="13"/>
  <c r="K9" i="13"/>
  <c r="BX9" i="13" s="1"/>
  <c r="F146" i="13"/>
  <c r="BS146" i="13" s="1"/>
  <c r="E147" i="13"/>
  <c r="F76" i="13"/>
  <c r="BS76" i="13" s="1"/>
  <c r="H137" i="13"/>
  <c r="BU137" i="13" s="1"/>
  <c r="G15" i="13"/>
  <c r="BT15" i="13" s="1"/>
  <c r="G151" i="13"/>
  <c r="BT151" i="13" s="1"/>
  <c r="I10" i="13"/>
  <c r="BV10" i="13" s="1"/>
  <c r="E44" i="13"/>
  <c r="H145" i="13"/>
  <c r="BU145" i="13" s="1"/>
  <c r="H103" i="13"/>
  <c r="BU103" i="13" s="1"/>
  <c r="E62" i="13"/>
  <c r="H90" i="13"/>
  <c r="BU90" i="13" s="1"/>
  <c r="F72" i="13"/>
  <c r="BS72" i="13" s="1"/>
  <c r="J160" i="13"/>
  <c r="BW160" i="13" s="1"/>
  <c r="H60" i="13"/>
  <c r="BU60" i="13" s="1"/>
  <c r="G38" i="13"/>
  <c r="BT38" i="13" s="1"/>
  <c r="J9" i="13"/>
  <c r="BW9" i="13" s="1"/>
  <c r="F147" i="13"/>
  <c r="BS147" i="13" s="1"/>
  <c r="G76" i="13"/>
  <c r="BT76" i="13" s="1"/>
  <c r="G29" i="13"/>
  <c r="BT29" i="13" s="1"/>
  <c r="I137" i="13"/>
  <c r="BV137" i="13" s="1"/>
  <c r="F15" i="13"/>
  <c r="I151" i="13"/>
  <c r="BV151" i="13" s="1"/>
  <c r="J10" i="13"/>
  <c r="BW10" i="13" s="1"/>
  <c r="G135" i="13"/>
  <c r="BT135" i="13" s="1"/>
  <c r="G143" i="13"/>
  <c r="BT143" i="13" s="1"/>
  <c r="G37" i="13"/>
  <c r="BT37" i="13" s="1"/>
  <c r="I143" i="13"/>
  <c r="BV143" i="13" s="1"/>
  <c r="H9" i="13"/>
  <c r="BU9" i="13" s="1"/>
  <c r="F91" i="13"/>
  <c r="BS91" i="13" s="1"/>
  <c r="J143" i="13"/>
  <c r="BW143" i="13" s="1"/>
  <c r="E153" i="13"/>
  <c r="G9" i="13"/>
  <c r="BT9" i="13" s="1"/>
  <c r="I145" i="13"/>
  <c r="BV145" i="13" s="1"/>
  <c r="F60" i="13"/>
  <c r="BS60" i="13" s="1"/>
  <c r="F136" i="13"/>
  <c r="BS136" i="13" s="1"/>
  <c r="G147" i="13"/>
  <c r="BT147" i="13" s="1"/>
  <c r="I60" i="13"/>
  <c r="BV60" i="13" s="1"/>
  <c r="G33" i="13"/>
  <c r="BT33" i="13" s="1"/>
  <c r="E42" i="13"/>
  <c r="E53" i="13"/>
  <c r="H25" i="13"/>
  <c r="BU25" i="13" s="1"/>
  <c r="L22" i="13"/>
  <c r="BY22" i="13" s="1"/>
  <c r="K110" i="13"/>
  <c r="BX110" i="13" s="1"/>
  <c r="I101" i="13"/>
  <c r="BV101" i="13" s="1"/>
  <c r="L160" i="13"/>
  <c r="BY160" i="13" s="1"/>
  <c r="H136" i="13"/>
  <c r="BU136" i="13" s="1"/>
  <c r="E76" i="13"/>
  <c r="G28" i="13"/>
  <c r="BT28" i="13" s="1"/>
  <c r="G117" i="13"/>
  <c r="BT117" i="13" s="1"/>
  <c r="H33" i="13"/>
  <c r="BU33" i="13" s="1"/>
  <c r="I131" i="13"/>
  <c r="BV131" i="13" s="1"/>
  <c r="H70" i="13"/>
  <c r="BU70" i="13" s="1"/>
  <c r="F42" i="13"/>
  <c r="BS42" i="13" s="1"/>
  <c r="J150" i="13"/>
  <c r="BW150" i="13" s="1"/>
  <c r="J25" i="13"/>
  <c r="BW25" i="13" s="1"/>
  <c r="H83" i="13"/>
  <c r="BU83" i="13" s="1"/>
  <c r="M22" i="13"/>
  <c r="BZ22" i="13" s="1"/>
  <c r="M90" i="13"/>
  <c r="BZ90" i="13" s="1"/>
  <c r="G110" i="13"/>
  <c r="BT110" i="13" s="1"/>
  <c r="G101" i="13"/>
  <c r="BT101" i="13" s="1"/>
  <c r="E160" i="13"/>
  <c r="J40" i="13"/>
  <c r="BW40" i="13" s="1"/>
  <c r="I136" i="13"/>
  <c r="BV136" i="13" s="1"/>
  <c r="E128" i="13"/>
  <c r="E20" i="13"/>
  <c r="F118" i="13"/>
  <c r="BS118" i="13" s="1"/>
  <c r="E55" i="13"/>
  <c r="J28" i="13"/>
  <c r="BW28" i="13" s="1"/>
  <c r="E97" i="13"/>
  <c r="I33" i="13"/>
  <c r="BV33" i="13" s="1"/>
  <c r="J131" i="13"/>
  <c r="BW131" i="13" s="1"/>
  <c r="G70" i="13"/>
  <c r="BT70" i="13" s="1"/>
  <c r="I61" i="13"/>
  <c r="BV61" i="13" s="1"/>
  <c r="I7" i="13"/>
  <c r="BV7" i="13" s="1"/>
  <c r="H78" i="13"/>
  <c r="BU78" i="13" s="1"/>
  <c r="G91" i="13"/>
  <c r="BT91" i="13" s="1"/>
  <c r="F62" i="13"/>
  <c r="BS62" i="13" s="1"/>
  <c r="F131" i="13"/>
  <c r="BS131" i="13" s="1"/>
  <c r="F37" i="13"/>
  <c r="BS37" i="13" s="1"/>
  <c r="E91" i="13"/>
  <c r="F135" i="13"/>
  <c r="BS135" i="13" s="1"/>
  <c r="G153" i="13"/>
  <c r="BT153" i="13" s="1"/>
  <c r="F78" i="13"/>
  <c r="BS78" i="13" s="1"/>
  <c r="F26" i="13"/>
  <c r="BS26" i="13" s="1"/>
  <c r="F7" i="13"/>
  <c r="BS7" i="13" s="1"/>
  <c r="H102" i="13"/>
  <c r="BU102" i="13" s="1"/>
  <c r="J38" i="13"/>
  <c r="BW38" i="13" s="1"/>
  <c r="H147" i="13"/>
  <c r="BU147" i="13" s="1"/>
  <c r="J91" i="13"/>
  <c r="BW91" i="13" s="1"/>
  <c r="K38" i="13"/>
  <c r="BX38" i="13" s="1"/>
  <c r="G53" i="13"/>
  <c r="BT53" i="13" s="1"/>
  <c r="E103" i="13"/>
  <c r="F110" i="13"/>
  <c r="BS110" i="13" s="1"/>
  <c r="H76" i="13"/>
  <c r="BU76" i="13" s="1"/>
  <c r="J110" i="13"/>
  <c r="BW110" i="13" s="1"/>
  <c r="G160" i="13"/>
  <c r="BT160" i="13" s="1"/>
  <c r="G136" i="13"/>
  <c r="BT136" i="13" s="1"/>
  <c r="I28" i="13"/>
  <c r="BV28" i="13" s="1"/>
  <c r="F117" i="13"/>
  <c r="BS117" i="13" s="1"/>
  <c r="E70" i="13"/>
  <c r="L25" i="13"/>
  <c r="BY25" i="13" s="1"/>
  <c r="L110" i="13"/>
  <c r="BY110" i="13" s="1"/>
  <c r="F160" i="13"/>
  <c r="BS160" i="13" s="1"/>
  <c r="E136" i="13"/>
  <c r="F20" i="13"/>
  <c r="BS20" i="13" s="1"/>
  <c r="I55" i="13"/>
  <c r="BV55" i="13" s="1"/>
  <c r="I52" i="13"/>
  <c r="BV52" i="13" s="1"/>
  <c r="E89" i="13"/>
  <c r="E19" i="13"/>
  <c r="F150" i="13"/>
  <c r="BS150" i="13" s="1"/>
  <c r="F25" i="13"/>
  <c r="BS25" i="13" s="1"/>
  <c r="H23" i="13"/>
  <c r="BU23" i="13" s="1"/>
  <c r="E22" i="13"/>
  <c r="F50" i="13"/>
  <c r="BS50" i="13" s="1"/>
  <c r="M110" i="13"/>
  <c r="BZ110" i="13" s="1"/>
  <c r="F81" i="13"/>
  <c r="BS81" i="13" s="1"/>
  <c r="O160" i="13"/>
  <c r="CB160" i="13" s="1"/>
  <c r="E119" i="13"/>
  <c r="J128" i="13"/>
  <c r="BW128" i="13" s="1"/>
  <c r="H20" i="13"/>
  <c r="BU20" i="13" s="1"/>
  <c r="F98" i="13"/>
  <c r="BS98" i="13" s="1"/>
  <c r="H107" i="13"/>
  <c r="BU107" i="13" s="1"/>
  <c r="G97" i="13"/>
  <c r="BT97" i="13" s="1"/>
  <c r="J52" i="13"/>
  <c r="BW52" i="13" s="1"/>
  <c r="I111" i="13"/>
  <c r="BV111" i="13" s="1"/>
  <c r="K89" i="13"/>
  <c r="BX89" i="13" s="1"/>
  <c r="F61" i="13"/>
  <c r="BS61" i="13" s="1"/>
  <c r="M91" i="13"/>
  <c r="BZ91" i="13" s="1"/>
  <c r="K129" i="13"/>
  <c r="BX129" i="13" s="1"/>
  <c r="E61" i="13"/>
  <c r="O91" i="13"/>
  <c r="CB91" i="13" s="1"/>
  <c r="K143" i="13"/>
  <c r="BX143" i="13" s="1"/>
  <c r="K160" i="13"/>
  <c r="BX160" i="13" s="1"/>
  <c r="H28" i="13"/>
  <c r="BU28" i="13" s="1"/>
  <c r="K145" i="13"/>
  <c r="BX145" i="13" s="1"/>
  <c r="G131" i="13"/>
  <c r="BT131" i="13" s="1"/>
  <c r="E150" i="13"/>
  <c r="E83" i="13"/>
  <c r="J101" i="13"/>
  <c r="BW101" i="13" s="1"/>
  <c r="G118" i="13"/>
  <c r="BT118" i="13" s="1"/>
  <c r="K28" i="13"/>
  <c r="BX28" i="13" s="1"/>
  <c r="E131" i="13"/>
  <c r="G104" i="13"/>
  <c r="BT104" i="13" s="1"/>
  <c r="F19" i="13"/>
  <c r="BS19" i="13" s="1"/>
  <c r="G150" i="13"/>
  <c r="BT150" i="13" s="1"/>
  <c r="G25" i="13"/>
  <c r="BT25" i="13" s="1"/>
  <c r="F48" i="13"/>
  <c r="BS48" i="13" s="1"/>
  <c r="I110" i="13"/>
  <c r="BV110" i="13" s="1"/>
  <c r="I20" i="13"/>
  <c r="BV20" i="13" s="1"/>
  <c r="E98" i="13"/>
  <c r="H74" i="13"/>
  <c r="BU74" i="13" s="1"/>
  <c r="H57" i="13"/>
  <c r="BU57" i="13" s="1"/>
  <c r="I43" i="13"/>
  <c r="BV43" i="13" s="1"/>
  <c r="F43" i="13"/>
  <c r="BS43" i="13" s="1"/>
  <c r="E43" i="13"/>
  <c r="G43" i="13"/>
  <c r="BT43" i="13" s="1"/>
  <c r="G95" i="13"/>
  <c r="BT95" i="13" s="1"/>
  <c r="F108" i="13"/>
  <c r="BS108" i="13" s="1"/>
  <c r="E108" i="13"/>
  <c r="I144" i="13"/>
  <c r="BV144" i="13" s="1"/>
  <c r="K144" i="13"/>
  <c r="BX144" i="13" s="1"/>
  <c r="J144" i="13"/>
  <c r="BW144" i="13" s="1"/>
  <c r="G144" i="13"/>
  <c r="BT144" i="13" s="1"/>
  <c r="G108" i="13"/>
  <c r="BT108" i="13" s="1"/>
  <c r="G112" i="13"/>
  <c r="BT112" i="13" s="1"/>
  <c r="N112" i="13"/>
  <c r="CA112" i="13" s="1"/>
  <c r="M112" i="13"/>
  <c r="BZ112" i="13" s="1"/>
  <c r="F144" i="13"/>
  <c r="BS144" i="13" s="1"/>
  <c r="F124" i="13"/>
  <c r="BS124" i="13" s="1"/>
  <c r="H113" i="13"/>
  <c r="BU113" i="13" s="1"/>
  <c r="G17" i="13"/>
  <c r="BT17" i="13" s="1"/>
  <c r="F17" i="13"/>
  <c r="BS17" i="13" s="1"/>
  <c r="E17" i="13"/>
  <c r="H17" i="13"/>
  <c r="BU17" i="13" s="1"/>
  <c r="K26" i="13"/>
  <c r="BX26" i="13" s="1"/>
  <c r="J26" i="13"/>
  <c r="BW26" i="13" s="1"/>
  <c r="I26" i="13"/>
  <c r="BV26" i="13" s="1"/>
  <c r="H26" i="13"/>
  <c r="BU26" i="13" s="1"/>
  <c r="E26" i="13"/>
  <c r="L26" i="13"/>
  <c r="BY26" i="13" s="1"/>
  <c r="F55" i="13"/>
  <c r="BS55" i="13" s="1"/>
  <c r="H55" i="13"/>
  <c r="BU55" i="13" s="1"/>
  <c r="H111" i="13"/>
  <c r="BU111" i="13" s="1"/>
  <c r="E111" i="13"/>
  <c r="G111" i="13"/>
  <c r="BT111" i="13" s="1"/>
  <c r="F111" i="13"/>
  <c r="BS111" i="13" s="1"/>
  <c r="L111" i="13"/>
  <c r="BY111" i="13" s="1"/>
  <c r="K159" i="13"/>
  <c r="BX159" i="13" s="1"/>
  <c r="E159" i="13"/>
  <c r="H159" i="13"/>
  <c r="BU159" i="13" s="1"/>
  <c r="H82" i="13"/>
  <c r="BU82" i="13" s="1"/>
  <c r="F63" i="13"/>
  <c r="BS63" i="13" s="1"/>
  <c r="M115" i="13"/>
  <c r="BZ115" i="13" s="1"/>
  <c r="O113" i="13"/>
  <c r="CB113" i="13" s="1"/>
  <c r="F159" i="13"/>
  <c r="BS159" i="13" s="1"/>
  <c r="H29" i="13"/>
  <c r="BU29" i="13" s="1"/>
  <c r="H157" i="13"/>
  <c r="BU157" i="13" s="1"/>
  <c r="E33" i="13"/>
  <c r="H4" i="13"/>
  <c r="BU4" i="13" s="1"/>
  <c r="F39" i="13"/>
  <c r="BS39" i="13" s="1"/>
  <c r="G39" i="13"/>
  <c r="BT39" i="13" s="1"/>
  <c r="E39" i="13"/>
  <c r="J44" i="13"/>
  <c r="BW44" i="13" s="1"/>
  <c r="G44" i="13"/>
  <c r="BT44" i="13" s="1"/>
  <c r="I44" i="13"/>
  <c r="BV44" i="13" s="1"/>
  <c r="E86" i="13"/>
  <c r="G86" i="13"/>
  <c r="BT86" i="13" s="1"/>
  <c r="H79" i="13"/>
  <c r="BU79" i="13" s="1"/>
  <c r="G79" i="13"/>
  <c r="BT79" i="13" s="1"/>
  <c r="F79" i="13"/>
  <c r="BS79" i="13" s="1"/>
  <c r="E79" i="13"/>
  <c r="G148" i="13"/>
  <c r="BT148" i="13" s="1"/>
  <c r="I148" i="13"/>
  <c r="BV148" i="13" s="1"/>
  <c r="H148" i="13"/>
  <c r="BU148" i="13" s="1"/>
  <c r="F148" i="13"/>
  <c r="BS148" i="13" s="1"/>
  <c r="K120" i="13"/>
  <c r="BX120" i="13" s="1"/>
  <c r="J120" i="13"/>
  <c r="BW120" i="13" s="1"/>
  <c r="F120" i="13"/>
  <c r="BS120" i="13" s="1"/>
  <c r="H120" i="13"/>
  <c r="BU120" i="13" s="1"/>
  <c r="E120" i="13"/>
  <c r="E82" i="13"/>
  <c r="E148" i="13"/>
  <c r="G63" i="13"/>
  <c r="BT63" i="13" s="1"/>
  <c r="I90" i="13"/>
  <c r="BV90" i="13" s="1"/>
  <c r="G85" i="13"/>
  <c r="BT85" i="13" s="1"/>
  <c r="N141" i="13"/>
  <c r="CA141" i="13" s="1"/>
  <c r="F140" i="13"/>
  <c r="BS140" i="13" s="1"/>
  <c r="G159" i="13"/>
  <c r="BT159" i="13" s="1"/>
  <c r="M12" i="13"/>
  <c r="BZ12" i="13" s="1"/>
  <c r="I157" i="13"/>
  <c r="BV157" i="13" s="1"/>
  <c r="E4" i="13"/>
  <c r="H127" i="13"/>
  <c r="BU127" i="13" s="1"/>
  <c r="G52" i="13"/>
  <c r="BT52" i="13" s="1"/>
  <c r="F52" i="13"/>
  <c r="BS52" i="13" s="1"/>
  <c r="N99" i="13"/>
  <c r="CA99" i="13" s="1"/>
  <c r="J99" i="13"/>
  <c r="BW99" i="13" s="1"/>
  <c r="K99" i="13"/>
  <c r="BX99" i="13" s="1"/>
  <c r="M99" i="13"/>
  <c r="BZ99" i="13" s="1"/>
  <c r="H99" i="13"/>
  <c r="BU99" i="13" s="1"/>
  <c r="G99" i="13"/>
  <c r="BT99" i="13" s="1"/>
  <c r="J89" i="13"/>
  <c r="BW89" i="13" s="1"/>
  <c r="H89" i="13"/>
  <c r="BU89" i="13" s="1"/>
  <c r="L89" i="13"/>
  <c r="BY89" i="13" s="1"/>
  <c r="I89" i="13"/>
  <c r="BV89" i="13" s="1"/>
  <c r="G89" i="13"/>
  <c r="BT89" i="13" s="1"/>
  <c r="F89" i="13"/>
  <c r="BS89" i="13" s="1"/>
  <c r="J53" i="13"/>
  <c r="BW53" i="13" s="1"/>
  <c r="I53" i="13"/>
  <c r="BV53" i="13" s="1"/>
  <c r="H73" i="13"/>
  <c r="BU73" i="13" s="1"/>
  <c r="G73" i="13"/>
  <c r="BT73" i="13" s="1"/>
  <c r="O88" i="13"/>
  <c r="CB88" i="13" s="1"/>
  <c r="N88" i="13"/>
  <c r="CA88" i="13" s="1"/>
  <c r="J88" i="13"/>
  <c r="BW88" i="13" s="1"/>
  <c r="I88" i="13"/>
  <c r="BV88" i="13" s="1"/>
  <c r="F82" i="13"/>
  <c r="BS82" i="13" s="1"/>
  <c r="L90" i="13"/>
  <c r="BY90" i="13" s="1"/>
  <c r="E35" i="13"/>
  <c r="E88" i="13"/>
  <c r="I159" i="13"/>
  <c r="BV159" i="13" s="1"/>
  <c r="L126" i="13"/>
  <c r="BY126" i="13" s="1"/>
  <c r="H12" i="13"/>
  <c r="BU12" i="13" s="1"/>
  <c r="J157" i="13"/>
  <c r="BW157" i="13" s="1"/>
  <c r="H52" i="13"/>
  <c r="BU52" i="13" s="1"/>
  <c r="I127" i="13"/>
  <c r="BV127" i="13" s="1"/>
  <c r="G30" i="13"/>
  <c r="BT30" i="13" s="1"/>
  <c r="F30" i="13"/>
  <c r="BS30" i="13" s="1"/>
  <c r="I30" i="13"/>
  <c r="BV30" i="13" s="1"/>
  <c r="J18" i="13"/>
  <c r="BW18" i="13" s="1"/>
  <c r="I18" i="13"/>
  <c r="BV18" i="13" s="1"/>
  <c r="H18" i="13"/>
  <c r="BU18" i="13" s="1"/>
  <c r="G18" i="13"/>
  <c r="BT18" i="13" s="1"/>
  <c r="F18" i="13"/>
  <c r="BS18" i="13" s="1"/>
  <c r="K18" i="13"/>
  <c r="BX18" i="13" s="1"/>
  <c r="F115" i="13"/>
  <c r="BS115" i="13" s="1"/>
  <c r="E115" i="13"/>
  <c r="H115" i="13"/>
  <c r="BU115" i="13" s="1"/>
  <c r="G115" i="13"/>
  <c r="BT115" i="13" s="1"/>
  <c r="L141" i="13"/>
  <c r="BY141" i="13" s="1"/>
  <c r="S141" i="13"/>
  <c r="CF141" i="13" s="1"/>
  <c r="U141" i="13"/>
  <c r="CH141" i="13" s="1"/>
  <c r="T141" i="13"/>
  <c r="CG141" i="13" s="1"/>
  <c r="P141" i="13"/>
  <c r="CC141" i="13" s="1"/>
  <c r="Q141" i="13"/>
  <c r="CD141" i="13" s="1"/>
  <c r="K141" i="13"/>
  <c r="BX141" i="13" s="1"/>
  <c r="R141" i="13"/>
  <c r="CE141" i="13" s="1"/>
  <c r="H48" i="13"/>
  <c r="BU48" i="13" s="1"/>
  <c r="E141" i="13"/>
  <c r="E112" i="13"/>
  <c r="F113" i="13"/>
  <c r="BS113" i="13" s="1"/>
  <c r="G124" i="13"/>
  <c r="BT124" i="13" s="1"/>
  <c r="G46" i="13"/>
  <c r="BT46" i="13" s="1"/>
  <c r="I46" i="13"/>
  <c r="BV46" i="13" s="1"/>
  <c r="H101" i="13"/>
  <c r="BU101" i="13" s="1"/>
  <c r="E101" i="13"/>
  <c r="F101" i="13"/>
  <c r="BS101" i="13" s="1"/>
  <c r="L29" i="13"/>
  <c r="BY29" i="13" s="1"/>
  <c r="J29" i="13"/>
  <c r="BW29" i="13" s="1"/>
  <c r="K29" i="13"/>
  <c r="BX29" i="13" s="1"/>
  <c r="F29" i="13"/>
  <c r="BS29" i="13" s="1"/>
  <c r="E29" i="13"/>
  <c r="Q157" i="13"/>
  <c r="CD157" i="13" s="1"/>
  <c r="E127" i="13"/>
  <c r="G71" i="13"/>
  <c r="BT71" i="13" s="1"/>
  <c r="H71" i="13"/>
  <c r="BU71" i="13" s="1"/>
  <c r="F71" i="13"/>
  <c r="BS71" i="13" s="1"/>
  <c r="E71" i="13"/>
  <c r="G35" i="13"/>
  <c r="BT35" i="13" s="1"/>
  <c r="I128" i="13"/>
  <c r="BV128" i="13" s="1"/>
  <c r="H128" i="13"/>
  <c r="BU128" i="13" s="1"/>
  <c r="F128" i="13"/>
  <c r="BS128" i="13" s="1"/>
  <c r="G128" i="13"/>
  <c r="BT128" i="13" s="1"/>
  <c r="F84" i="13"/>
  <c r="BS84" i="13" s="1"/>
  <c r="E84" i="13"/>
  <c r="G84" i="13"/>
  <c r="BT84" i="13" s="1"/>
  <c r="P112" i="13"/>
  <c r="CC112" i="13" s="1"/>
  <c r="F90" i="13"/>
  <c r="BS90" i="13" s="1"/>
  <c r="F114" i="13"/>
  <c r="BS114" i="13" s="1"/>
  <c r="E69" i="13"/>
  <c r="W141" i="13"/>
  <c r="CJ141" i="13" s="1"/>
  <c r="I120" i="13"/>
  <c r="BV120" i="13" s="1"/>
  <c r="F35" i="13"/>
  <c r="BS35" i="13" s="1"/>
  <c r="H156" i="13"/>
  <c r="BU156" i="13" s="1"/>
  <c r="G126" i="13"/>
  <c r="BT126" i="13" s="1"/>
  <c r="J12" i="13"/>
  <c r="BW12" i="13" s="1"/>
  <c r="R157" i="13"/>
  <c r="CE157" i="13" s="1"/>
  <c r="G127" i="13"/>
  <c r="BT127" i="13" s="1"/>
  <c r="H41" i="13"/>
  <c r="BU41" i="13" s="1"/>
  <c r="I41" i="13"/>
  <c r="BV41" i="13" s="1"/>
  <c r="G41" i="13"/>
  <c r="BT41" i="13" s="1"/>
  <c r="H11" i="13"/>
  <c r="BU11" i="13" s="1"/>
  <c r="E11" i="13"/>
  <c r="G11" i="13"/>
  <c r="BT11" i="13" s="1"/>
  <c r="F11" i="13"/>
  <c r="BS11" i="13" s="1"/>
  <c r="E92" i="13"/>
  <c r="K92" i="13"/>
  <c r="BX92" i="13" s="1"/>
  <c r="L92" i="13"/>
  <c r="BY92" i="13" s="1"/>
  <c r="M92" i="13"/>
  <c r="BZ92" i="13" s="1"/>
  <c r="J92" i="13"/>
  <c r="BW92" i="13" s="1"/>
  <c r="K154" i="13"/>
  <c r="BX154" i="13" s="1"/>
  <c r="I154" i="13"/>
  <c r="BV154" i="13" s="1"/>
  <c r="J154" i="13"/>
  <c r="BW154" i="13" s="1"/>
  <c r="E154" i="13"/>
  <c r="F65" i="13"/>
  <c r="BS65" i="13" s="1"/>
  <c r="I65" i="13"/>
  <c r="BV65" i="13" s="1"/>
  <c r="G65" i="13"/>
  <c r="BT65" i="13" s="1"/>
  <c r="H65" i="13"/>
  <c r="BU65" i="13" s="1"/>
  <c r="K22" i="13"/>
  <c r="BX22" i="13" s="1"/>
  <c r="J22" i="13"/>
  <c r="BW22" i="13" s="1"/>
  <c r="I84" i="13"/>
  <c r="BV84" i="13" s="1"/>
  <c r="F53" i="13"/>
  <c r="BS53" i="13" s="1"/>
  <c r="E6" i="13"/>
  <c r="I22" i="13"/>
  <c r="BV22" i="13" s="1"/>
  <c r="O112" i="13"/>
  <c r="CB112" i="13" s="1"/>
  <c r="G114" i="13"/>
  <c r="BT114" i="13" s="1"/>
  <c r="F69" i="13"/>
  <c r="BS69" i="13" s="1"/>
  <c r="Y141" i="13"/>
  <c r="CL141" i="13" s="1"/>
  <c r="U100" i="13"/>
  <c r="CH100" i="13" s="1"/>
  <c r="E40" i="13"/>
  <c r="I35" i="13"/>
  <c r="BV35" i="13" s="1"/>
  <c r="K88" i="13"/>
  <c r="BX88" i="13" s="1"/>
  <c r="I156" i="13"/>
  <c r="BV156" i="13" s="1"/>
  <c r="L12" i="13"/>
  <c r="BY12" i="13" s="1"/>
  <c r="I96" i="13"/>
  <c r="BV96" i="13" s="1"/>
  <c r="E30" i="13"/>
  <c r="H151" i="13"/>
  <c r="BU151" i="13" s="1"/>
  <c r="E46" i="13"/>
  <c r="F109" i="13"/>
  <c r="BS109" i="13" s="1"/>
  <c r="E109" i="13"/>
  <c r="I109" i="13"/>
  <c r="BV109" i="13" s="1"/>
  <c r="H109" i="13"/>
  <c r="BU109" i="13" s="1"/>
  <c r="I138" i="13"/>
  <c r="BV138" i="13" s="1"/>
  <c r="H138" i="13"/>
  <c r="BU138" i="13" s="1"/>
  <c r="F138" i="13"/>
  <c r="BS138" i="13" s="1"/>
  <c r="G138" i="13"/>
  <c r="BT138" i="13" s="1"/>
  <c r="E138" i="13"/>
  <c r="E144" i="13"/>
  <c r="L113" i="13"/>
  <c r="BY113" i="13" s="1"/>
  <c r="F95" i="13"/>
  <c r="BS95" i="13" s="1"/>
  <c r="G113" i="13"/>
  <c r="BT113" i="13" s="1"/>
  <c r="H124" i="13"/>
  <c r="BU124" i="13" s="1"/>
  <c r="I124" i="13"/>
  <c r="BV124" i="13" s="1"/>
  <c r="J115" i="13"/>
  <c r="BW115" i="13" s="1"/>
  <c r="G152" i="13"/>
  <c r="BT152" i="13" s="1"/>
  <c r="F152" i="13"/>
  <c r="BS152" i="13" s="1"/>
  <c r="E152" i="13"/>
  <c r="I152" i="13"/>
  <c r="BV152" i="13" s="1"/>
  <c r="F133" i="13"/>
  <c r="BS133" i="13" s="1"/>
  <c r="K12" i="13"/>
  <c r="BX12" i="13" s="1"/>
  <c r="H87" i="13"/>
  <c r="BU87" i="13" s="1"/>
  <c r="I87" i="13"/>
  <c r="BV87" i="13" s="1"/>
  <c r="K87" i="13"/>
  <c r="BX87" i="13" s="1"/>
  <c r="J87" i="13"/>
  <c r="BW87" i="13" s="1"/>
  <c r="E114" i="13"/>
  <c r="H30" i="13"/>
  <c r="BU30" i="13" s="1"/>
  <c r="N113" i="13"/>
  <c r="CA113" i="13" s="1"/>
  <c r="P113" i="13"/>
  <c r="CC113" i="13" s="1"/>
  <c r="E155" i="13"/>
  <c r="K155" i="13"/>
  <c r="BX155" i="13" s="1"/>
  <c r="J155" i="13"/>
  <c r="BW155" i="13" s="1"/>
  <c r="I155" i="13"/>
  <c r="BV155" i="13" s="1"/>
  <c r="H155" i="13"/>
  <c r="BU155" i="13" s="1"/>
  <c r="M113" i="13"/>
  <c r="BZ113" i="13" s="1"/>
  <c r="F132" i="13"/>
  <c r="BS132" i="13" s="1"/>
  <c r="E132" i="13"/>
  <c r="H132" i="13"/>
  <c r="BU132" i="13" s="1"/>
  <c r="K132" i="13"/>
  <c r="BX132" i="13" s="1"/>
  <c r="J132" i="13"/>
  <c r="BW132" i="13" s="1"/>
  <c r="R112" i="13"/>
  <c r="CE112" i="13" s="1"/>
  <c r="E48" i="13"/>
  <c r="J113" i="13"/>
  <c r="BW113" i="13" s="1"/>
  <c r="G142" i="13"/>
  <c r="BT142" i="13" s="1"/>
  <c r="K142" i="13"/>
  <c r="BX142" i="13" s="1"/>
  <c r="J142" i="13"/>
  <c r="BW142" i="13" s="1"/>
  <c r="L157" i="13"/>
  <c r="BY157" i="13" s="1"/>
  <c r="O157" i="13"/>
  <c r="CB157" i="13" s="1"/>
  <c r="S157" i="13"/>
  <c r="CF157" i="13" s="1"/>
  <c r="F157" i="13"/>
  <c r="BS157" i="13" s="1"/>
  <c r="G93" i="13"/>
  <c r="BT93" i="13" s="1"/>
  <c r="F93" i="13"/>
  <c r="BS93" i="13" s="1"/>
  <c r="O141" i="13"/>
  <c r="CB141" i="13" s="1"/>
  <c r="J159" i="13"/>
  <c r="BW159" i="13" s="1"/>
  <c r="J43" i="13"/>
  <c r="BW43" i="13" s="1"/>
  <c r="I12" i="13"/>
  <c r="BV12" i="13" s="1"/>
  <c r="K126" i="13"/>
  <c r="BX126" i="13" s="1"/>
  <c r="I126" i="13"/>
  <c r="BV126" i="13" s="1"/>
  <c r="H126" i="13"/>
  <c r="BU126" i="13" s="1"/>
  <c r="K43" i="13"/>
  <c r="BX43" i="13" s="1"/>
  <c r="G139" i="13"/>
  <c r="BT139" i="13" s="1"/>
  <c r="F139" i="13"/>
  <c r="BS139" i="13" s="1"/>
  <c r="E139" i="13"/>
  <c r="I139" i="13"/>
  <c r="BV139" i="13" s="1"/>
  <c r="H139" i="13"/>
  <c r="BU139" i="13" s="1"/>
  <c r="H32" i="13"/>
  <c r="BU32" i="13" s="1"/>
  <c r="I32" i="13"/>
  <c r="BV32" i="13" s="1"/>
  <c r="G68" i="13"/>
  <c r="BT68" i="13" s="1"/>
  <c r="H68" i="13"/>
  <c r="BU68" i="13" s="1"/>
  <c r="F68" i="13"/>
  <c r="BS68" i="13" s="1"/>
  <c r="E68" i="13"/>
  <c r="E51" i="13"/>
  <c r="F51" i="13"/>
  <c r="BS51" i="13" s="1"/>
  <c r="I132" i="13"/>
  <c r="BV132" i="13" s="1"/>
  <c r="H114" i="13"/>
  <c r="BU114" i="13" s="1"/>
  <c r="F141" i="13"/>
  <c r="BS141" i="13" s="1"/>
  <c r="I94" i="13"/>
  <c r="BV94" i="13" s="1"/>
  <c r="J156" i="13"/>
  <c r="BW156" i="13" s="1"/>
  <c r="G75" i="13"/>
  <c r="BT75" i="13" s="1"/>
  <c r="F75" i="13"/>
  <c r="BS75" i="13" s="1"/>
  <c r="G50" i="13"/>
  <c r="BT50" i="13" s="1"/>
  <c r="E50" i="13"/>
  <c r="F58" i="13"/>
  <c r="BS58" i="13" s="1"/>
  <c r="E58" i="13"/>
  <c r="G27" i="13"/>
  <c r="BT27" i="13" s="1"/>
  <c r="F27" i="13"/>
  <c r="BS27" i="13" s="1"/>
  <c r="E27" i="13"/>
  <c r="H27" i="13"/>
  <c r="BU27" i="13" s="1"/>
  <c r="I27" i="13"/>
  <c r="BV27" i="13" s="1"/>
  <c r="L125" i="13"/>
  <c r="BY125" i="13" s="1"/>
  <c r="K125" i="13"/>
  <c r="BX125" i="13" s="1"/>
  <c r="J125" i="13"/>
  <c r="BW125" i="13" s="1"/>
  <c r="I125" i="13"/>
  <c r="BV125" i="13" s="1"/>
  <c r="G125" i="13"/>
  <c r="BT125" i="13" s="1"/>
  <c r="F125" i="13"/>
  <c r="BS125" i="13" s="1"/>
  <c r="G132" i="13"/>
  <c r="BT132" i="13" s="1"/>
  <c r="H6" i="13"/>
  <c r="BU6" i="13" s="1"/>
  <c r="F22" i="13"/>
  <c r="BS22" i="13" s="1"/>
  <c r="H112" i="13"/>
  <c r="BU112" i="13" s="1"/>
  <c r="I50" i="13"/>
  <c r="BV50" i="13" s="1"/>
  <c r="I114" i="13"/>
  <c r="BV114" i="13" s="1"/>
  <c r="J27" i="13"/>
  <c r="BW27" i="13" s="1"/>
  <c r="G141" i="13"/>
  <c r="BT141" i="13" s="1"/>
  <c r="F94" i="13"/>
  <c r="BS94" i="13" s="1"/>
  <c r="L87" i="13"/>
  <c r="BY87" i="13" s="1"/>
  <c r="E99" i="13"/>
  <c r="E156" i="13"/>
  <c r="J138" i="13"/>
  <c r="BW138" i="13" s="1"/>
  <c r="H152" i="13"/>
  <c r="BU152" i="13" s="1"/>
  <c r="K96" i="13"/>
  <c r="BX96" i="13" s="1"/>
  <c r="G51" i="13"/>
  <c r="BT51" i="13" s="1"/>
  <c r="H46" i="13"/>
  <c r="BU46" i="13" s="1"/>
  <c r="F12" i="13"/>
  <c r="BS12" i="13" s="1"/>
  <c r="E12" i="13"/>
  <c r="J149" i="13"/>
  <c r="BW149" i="13" s="1"/>
  <c r="I149" i="13"/>
  <c r="BV149" i="13" s="1"/>
  <c r="F149" i="13"/>
  <c r="BS149" i="13" s="1"/>
  <c r="G149" i="13"/>
  <c r="BT149" i="13" s="1"/>
  <c r="E149" i="13"/>
  <c r="I113" i="13"/>
  <c r="BV113" i="13" s="1"/>
  <c r="J124" i="13"/>
  <c r="BW124" i="13" s="1"/>
  <c r="K115" i="13"/>
  <c r="BX115" i="13" s="1"/>
  <c r="G4" i="13"/>
  <c r="BT4" i="13" s="1"/>
  <c r="F4" i="13"/>
  <c r="BS4" i="13" s="1"/>
  <c r="G122" i="13"/>
  <c r="BT122" i="13" s="1"/>
  <c r="F122" i="13"/>
  <c r="BS122" i="13" s="1"/>
  <c r="E122" i="13"/>
  <c r="H122" i="13"/>
  <c r="BU122" i="13" s="1"/>
  <c r="J121" i="13"/>
  <c r="BW121" i="13" s="1"/>
  <c r="I121" i="13"/>
  <c r="BV121" i="13" s="1"/>
  <c r="F121" i="13"/>
  <c r="BS121" i="13" s="1"/>
  <c r="G156" i="13"/>
  <c r="BT156" i="13" s="1"/>
  <c r="E157" i="13"/>
  <c r="I54" i="13"/>
  <c r="BV54" i="13" s="1"/>
  <c r="H54" i="13"/>
  <c r="BU54" i="13" s="1"/>
  <c r="G54" i="13"/>
  <c r="BT54" i="13" s="1"/>
  <c r="F54" i="13"/>
  <c r="BS54" i="13" s="1"/>
  <c r="E54" i="13"/>
  <c r="Q112" i="13"/>
  <c r="CD112" i="13" s="1"/>
  <c r="E126" i="13"/>
  <c r="I51" i="13"/>
  <c r="BV51" i="13" s="1"/>
  <c r="G40" i="13"/>
  <c r="BT40" i="13" s="1"/>
  <c r="H40" i="13"/>
  <c r="BU40" i="13" s="1"/>
  <c r="O100" i="13"/>
  <c r="CB100" i="13" s="1"/>
  <c r="M100" i="13"/>
  <c r="BZ100" i="13" s="1"/>
  <c r="N100" i="13"/>
  <c r="CA100" i="13" s="1"/>
  <c r="I100" i="13"/>
  <c r="BV100" i="13" s="1"/>
  <c r="L100" i="13"/>
  <c r="BY100" i="13" s="1"/>
  <c r="H100" i="13"/>
  <c r="BU100" i="13" s="1"/>
  <c r="G100" i="13"/>
  <c r="BT100" i="13" s="1"/>
  <c r="I59" i="13"/>
  <c r="BV59" i="13" s="1"/>
  <c r="E59" i="13"/>
  <c r="J123" i="13"/>
  <c r="BW123" i="13" s="1"/>
  <c r="G123" i="13"/>
  <c r="BT123" i="13" s="1"/>
  <c r="I123" i="13"/>
  <c r="BV123" i="13" s="1"/>
  <c r="H123" i="13"/>
  <c r="BU123" i="13" s="1"/>
  <c r="F123" i="13"/>
  <c r="BS123" i="13" s="1"/>
  <c r="H64" i="13"/>
  <c r="BU64" i="13" s="1"/>
  <c r="G64" i="13"/>
  <c r="BT64" i="13" s="1"/>
  <c r="E64" i="13"/>
  <c r="F64" i="13"/>
  <c r="BS64" i="13" s="1"/>
  <c r="I64" i="13"/>
  <c r="BV64" i="13" s="1"/>
  <c r="K8" i="13"/>
  <c r="BX8" i="13" s="1"/>
  <c r="J8" i="13"/>
  <c r="BW8" i="13" s="1"/>
  <c r="I8" i="13"/>
  <c r="BV8" i="13" s="1"/>
  <c r="M64" i="13"/>
  <c r="BZ64" i="13" s="1"/>
  <c r="H150" i="13"/>
  <c r="BU150" i="13" s="1"/>
  <c r="G6" i="13"/>
  <c r="BT6" i="13" s="1"/>
  <c r="G22" i="13"/>
  <c r="BT22" i="13" s="1"/>
  <c r="I112" i="13"/>
  <c r="BV112" i="13" s="1"/>
  <c r="G109" i="13"/>
  <c r="BT109" i="13" s="1"/>
  <c r="L114" i="13"/>
  <c r="BY114" i="13" s="1"/>
  <c r="K27" i="13"/>
  <c r="BX27" i="13" s="1"/>
  <c r="H141" i="13"/>
  <c r="BU141" i="13" s="1"/>
  <c r="E41" i="13"/>
  <c r="P100" i="13"/>
  <c r="CC100" i="13" s="1"/>
  <c r="I40" i="13"/>
  <c r="BV40" i="13" s="1"/>
  <c r="M87" i="13"/>
  <c r="BZ87" i="13" s="1"/>
  <c r="F99" i="13"/>
  <c r="BS99" i="13" s="1"/>
  <c r="K156" i="13"/>
  <c r="BX156" i="13" s="1"/>
  <c r="K138" i="13"/>
  <c r="BX138" i="13" s="1"/>
  <c r="E32" i="13"/>
  <c r="E95" i="13"/>
  <c r="F8" i="13"/>
  <c r="BS8" i="13" s="1"/>
  <c r="E10" i="13"/>
  <c r="E125" i="13"/>
  <c r="E113" i="13"/>
  <c r="H108" i="13"/>
  <c r="BU108" i="13" s="1"/>
  <c r="F153" i="13"/>
  <c r="BS153" i="13" s="1"/>
  <c r="F112" i="13"/>
  <c r="BS112" i="13" s="1"/>
  <c r="I16" i="13"/>
  <c r="BV16" i="13" s="1"/>
  <c r="F16" i="13"/>
  <c r="BS16" i="13" s="1"/>
  <c r="L115" i="13"/>
  <c r="BY115" i="13" s="1"/>
  <c r="I63" i="13"/>
  <c r="BV63" i="13" s="1"/>
  <c r="E63" i="13"/>
  <c r="H43" i="13"/>
  <c r="BU43" i="13" s="1"/>
  <c r="F155" i="13"/>
  <c r="BS155" i="13" s="1"/>
  <c r="J94" i="13"/>
  <c r="BW94" i="13" s="1"/>
  <c r="H94" i="13"/>
  <c r="BU94" i="13" s="1"/>
  <c r="G94" i="13"/>
  <c r="BT94" i="13" s="1"/>
  <c r="J49" i="13"/>
  <c r="BW49" i="13" s="1"/>
  <c r="F49" i="13"/>
  <c r="BS49" i="13" s="1"/>
  <c r="E49" i="13"/>
  <c r="G133" i="13"/>
  <c r="BT133" i="13" s="1"/>
  <c r="X141" i="13"/>
  <c r="CK141" i="13" s="1"/>
  <c r="I14" i="13"/>
  <c r="BV14" i="13" s="1"/>
  <c r="H14" i="13"/>
  <c r="BU14" i="13" s="1"/>
  <c r="F14" i="13"/>
  <c r="BS14" i="13" s="1"/>
  <c r="E14" i="13"/>
  <c r="H140" i="13"/>
  <c r="BU140" i="13" s="1"/>
  <c r="E140" i="13"/>
  <c r="I146" i="13"/>
  <c r="BV146" i="13" s="1"/>
  <c r="H146" i="13"/>
  <c r="BU146" i="13" s="1"/>
  <c r="G69" i="13"/>
  <c r="BT69" i="13" s="1"/>
  <c r="F46" i="13"/>
  <c r="BS46" i="13" s="1"/>
  <c r="F5" i="13"/>
  <c r="BS5" i="13" s="1"/>
  <c r="G5" i="13"/>
  <c r="BT5" i="13" s="1"/>
  <c r="N64" i="13"/>
  <c r="CA64" i="13" s="1"/>
  <c r="E5" i="13"/>
  <c r="K123" i="13"/>
  <c r="BX123" i="13" s="1"/>
  <c r="E18" i="13"/>
  <c r="J112" i="13"/>
  <c r="BW112" i="13" s="1"/>
  <c r="J109" i="13"/>
  <c r="BW109" i="13" s="1"/>
  <c r="L27" i="13"/>
  <c r="BY27" i="13" s="1"/>
  <c r="I141" i="13"/>
  <c r="BV141" i="13" s="1"/>
  <c r="F41" i="13"/>
  <c r="BS41" i="13" s="1"/>
  <c r="Q100" i="13"/>
  <c r="CD100" i="13" s="1"/>
  <c r="K139" i="13"/>
  <c r="BX139" i="13" s="1"/>
  <c r="G14" i="13"/>
  <c r="BT14" i="13" s="1"/>
  <c r="N87" i="13"/>
  <c r="CA87" i="13" s="1"/>
  <c r="I99" i="13"/>
  <c r="BV99" i="13" s="1"/>
  <c r="F32" i="13"/>
  <c r="BS32" i="13" s="1"/>
  <c r="E117" i="13"/>
  <c r="H95" i="13"/>
  <c r="BU95" i="13" s="1"/>
  <c r="E8" i="13"/>
  <c r="H125" i="13"/>
  <c r="BU125" i="13" s="1"/>
  <c r="M160" i="13"/>
  <c r="BZ160" i="13" s="1"/>
  <c r="H91" i="13"/>
  <c r="BU91" i="13" s="1"/>
  <c r="F56" i="13"/>
  <c r="BS56" i="13" s="1"/>
  <c r="J145" i="13"/>
  <c r="BW145" i="13" s="1"/>
  <c r="G78" i="13"/>
  <c r="BT78" i="13" s="1"/>
  <c r="E74" i="13"/>
  <c r="F105" i="13"/>
  <c r="BS105" i="13" s="1"/>
  <c r="J137" i="13"/>
  <c r="BW137" i="13" s="1"/>
  <c r="I56" i="13"/>
  <c r="BV56" i="13" s="1"/>
  <c r="F145" i="13"/>
  <c r="BS145" i="13" s="1"/>
  <c r="I102" i="13"/>
  <c r="BV102" i="13" s="1"/>
  <c r="F137" i="13"/>
  <c r="BS137" i="13" s="1"/>
  <c r="J102" i="13"/>
  <c r="BW102" i="13" s="1"/>
  <c r="E110" i="13"/>
  <c r="F21" i="13"/>
  <c r="BS21" i="13" s="1"/>
  <c r="H38" i="13"/>
  <c r="BU38" i="13" s="1"/>
  <c r="E28" i="13"/>
  <c r="A53" i="28"/>
  <c r="L53" i="28"/>
  <c r="N53" i="28"/>
  <c r="S53" i="28"/>
  <c r="AB53" i="28"/>
  <c r="AP53" i="28"/>
  <c r="B53" i="28" s="1"/>
  <c r="AT53" i="28"/>
  <c r="AV53" i="28"/>
  <c r="A54" i="28"/>
  <c r="L54" i="28"/>
  <c r="N54" i="28"/>
  <c r="S54" i="28"/>
  <c r="AB54" i="28"/>
  <c r="AP54" i="28"/>
  <c r="B54" i="28" s="1"/>
  <c r="AT54" i="28"/>
  <c r="AV54" i="28"/>
  <c r="A55" i="28"/>
  <c r="L55" i="28"/>
  <c r="N55" i="28"/>
  <c r="S55" i="28"/>
  <c r="AB55" i="28"/>
  <c r="AP55" i="28"/>
  <c r="B55" i="28" s="1"/>
  <c r="AT55" i="28"/>
  <c r="AV55" i="28"/>
  <c r="A56" i="28"/>
  <c r="L56" i="28"/>
  <c r="N56" i="28"/>
  <c r="S56" i="28"/>
  <c r="AB56" i="28"/>
  <c r="AP56" i="28"/>
  <c r="B56" i="28" s="1"/>
  <c r="AT56" i="28"/>
  <c r="AV56" i="28"/>
  <c r="A57" i="28"/>
  <c r="L57" i="28"/>
  <c r="N57" i="28"/>
  <c r="S57" i="28"/>
  <c r="AB57" i="28"/>
  <c r="AP57" i="28"/>
  <c r="B57" i="28" s="1"/>
  <c r="AT57" i="28"/>
  <c r="AV57" i="28"/>
  <c r="A58" i="28"/>
  <c r="L58" i="28"/>
  <c r="N58" i="28"/>
  <c r="S58" i="28"/>
  <c r="AB58" i="28"/>
  <c r="AP58" i="28"/>
  <c r="B58" i="28" s="1"/>
  <c r="AT58" i="28"/>
  <c r="AV58" i="28"/>
  <c r="A59" i="28"/>
  <c r="L59" i="28"/>
  <c r="N59" i="28"/>
  <c r="S59" i="28"/>
  <c r="AB59" i="28"/>
  <c r="AP59" i="28"/>
  <c r="B59" i="28" s="1"/>
  <c r="AT59" i="28"/>
  <c r="AV59" i="28"/>
  <c r="A60" i="28"/>
  <c r="L60" i="28"/>
  <c r="N60" i="28"/>
  <c r="S60" i="28"/>
  <c r="AB60" i="28"/>
  <c r="AP60" i="28"/>
  <c r="B60" i="28" s="1"/>
  <c r="AT60" i="28"/>
  <c r="AV60" i="28"/>
  <c r="A61" i="28"/>
  <c r="L61" i="28"/>
  <c r="N61" i="28"/>
  <c r="S61" i="28"/>
  <c r="AB61" i="28"/>
  <c r="AP61" i="28"/>
  <c r="B61" i="28" s="1"/>
  <c r="AT61" i="28"/>
  <c r="AV61" i="28"/>
  <c r="A62" i="28"/>
  <c r="L62" i="28"/>
  <c r="N62" i="28"/>
  <c r="S62" i="28"/>
  <c r="AB62" i="28"/>
  <c r="AP62" i="28"/>
  <c r="B62" i="28" s="1"/>
  <c r="AT62" i="28"/>
  <c r="AV62" i="28"/>
  <c r="A63" i="28"/>
  <c r="L63" i="28"/>
  <c r="N63" i="28"/>
  <c r="S63" i="28"/>
  <c r="AB63" i="28"/>
  <c r="AP63" i="28"/>
  <c r="B63" i="28" s="1"/>
  <c r="AT63" i="28"/>
  <c r="AV63" i="28"/>
  <c r="A64" i="28"/>
  <c r="B64" i="28"/>
  <c r="L64" i="28"/>
  <c r="N64" i="28"/>
  <c r="S64" i="28"/>
  <c r="AB64" i="28"/>
  <c r="AP64" i="28"/>
  <c r="AT64" i="28"/>
  <c r="AV64" i="28"/>
  <c r="A65" i="28"/>
  <c r="L65" i="28"/>
  <c r="N65" i="28"/>
  <c r="S65" i="28"/>
  <c r="AB65" i="28"/>
  <c r="AP65" i="28"/>
  <c r="B65" i="28" s="1"/>
  <c r="AT65" i="28"/>
  <c r="AV65" i="28"/>
  <c r="A66" i="28"/>
  <c r="B66" i="28"/>
  <c r="L66" i="28"/>
  <c r="N66" i="28"/>
  <c r="S66" i="28"/>
  <c r="AB66" i="28"/>
  <c r="AP66" i="28"/>
  <c r="AT66" i="28"/>
  <c r="AV66" i="28"/>
  <c r="A67" i="28"/>
  <c r="L67" i="28"/>
  <c r="N67" i="28"/>
  <c r="S67" i="28"/>
  <c r="AB67" i="28"/>
  <c r="AP67" i="28"/>
  <c r="B67" i="28" s="1"/>
  <c r="AT67" i="28"/>
  <c r="AV67" i="28"/>
  <c r="A68" i="28"/>
  <c r="B68" i="28"/>
  <c r="L68" i="28"/>
  <c r="N68" i="28"/>
  <c r="S68" i="28"/>
  <c r="AB68" i="28"/>
  <c r="AP68" i="28"/>
  <c r="AT68" i="28"/>
  <c r="AV68" i="28"/>
  <c r="A69" i="28"/>
  <c r="L69" i="28"/>
  <c r="N69" i="28"/>
  <c r="S69" i="28"/>
  <c r="AB69" i="28"/>
  <c r="AP69" i="28"/>
  <c r="B69" i="28" s="1"/>
  <c r="AT69" i="28"/>
  <c r="AV69" i="28"/>
  <c r="A70" i="28"/>
  <c r="L70" i="28"/>
  <c r="N70" i="28"/>
  <c r="S70" i="28"/>
  <c r="AB70" i="28"/>
  <c r="AP70" i="28"/>
  <c r="B70" i="28" s="1"/>
  <c r="AT70" i="28"/>
  <c r="AV70" i="28"/>
  <c r="A71" i="28"/>
  <c r="L71" i="28"/>
  <c r="N71" i="28"/>
  <c r="S71" i="28"/>
  <c r="AB71" i="28"/>
  <c r="AP71" i="28"/>
  <c r="B71" i="28" s="1"/>
  <c r="AT71" i="28"/>
  <c r="AV71" i="28"/>
  <c r="A72" i="28"/>
  <c r="L72" i="28"/>
  <c r="N72" i="28"/>
  <c r="S72" i="28"/>
  <c r="AB72" i="28"/>
  <c r="AP72" i="28"/>
  <c r="B72" i="28" s="1"/>
  <c r="AT72" i="28"/>
  <c r="AV72" i="28"/>
  <c r="A73" i="28"/>
  <c r="L73" i="28"/>
  <c r="N73" i="28"/>
  <c r="S73" i="28"/>
  <c r="AB73" i="28"/>
  <c r="AP73" i="28"/>
  <c r="B73" i="28" s="1"/>
  <c r="AT73" i="28"/>
  <c r="AV73" i="28"/>
  <c r="A74" i="28"/>
  <c r="L74" i="28"/>
  <c r="N74" i="28"/>
  <c r="S74" i="28"/>
  <c r="AB74" i="28"/>
  <c r="AP74" i="28"/>
  <c r="B74" i="28" s="1"/>
  <c r="AT74" i="28"/>
  <c r="AV74" i="28"/>
  <c r="A75" i="28"/>
  <c r="L75" i="28"/>
  <c r="N75" i="28"/>
  <c r="S75" i="28"/>
  <c r="AB75" i="28"/>
  <c r="AP75" i="28"/>
  <c r="B75" i="28" s="1"/>
  <c r="AT75" i="28"/>
  <c r="AV75" i="28"/>
  <c r="A76" i="28"/>
  <c r="L76" i="28"/>
  <c r="N76" i="28"/>
  <c r="S76" i="28"/>
  <c r="AB76" i="28"/>
  <c r="AP76" i="28"/>
  <c r="B76" i="28" s="1"/>
  <c r="AT76" i="28"/>
  <c r="AV76" i="28"/>
  <c r="A77" i="28"/>
  <c r="L77" i="28"/>
  <c r="N77" i="28"/>
  <c r="S77" i="28"/>
  <c r="AB77" i="28"/>
  <c r="AP77" i="28"/>
  <c r="B77" i="28" s="1"/>
  <c r="AT77" i="28"/>
  <c r="AV77" i="28"/>
  <c r="A78" i="28"/>
  <c r="L78" i="28"/>
  <c r="N78" i="28"/>
  <c r="S78" i="28"/>
  <c r="AB78" i="28"/>
  <c r="AP78" i="28"/>
  <c r="B78" i="28" s="1"/>
  <c r="AT78" i="28"/>
  <c r="AV78" i="28"/>
  <c r="A79" i="28"/>
  <c r="B79" i="28"/>
  <c r="L79" i="28"/>
  <c r="N79" i="28"/>
  <c r="S79" i="28"/>
  <c r="AB79" i="28"/>
  <c r="AP79" i="28"/>
  <c r="AT79" i="28"/>
  <c r="AV79" i="28"/>
  <c r="A80" i="28"/>
  <c r="L80" i="28"/>
  <c r="N80" i="28"/>
  <c r="S80" i="28"/>
  <c r="AB80" i="28"/>
  <c r="AP80" i="28"/>
  <c r="B80" i="28" s="1"/>
  <c r="AT80" i="28"/>
  <c r="AV80" i="28"/>
  <c r="A81" i="28"/>
  <c r="L81" i="28"/>
  <c r="N81" i="28"/>
  <c r="S81" i="28"/>
  <c r="AB81" i="28"/>
  <c r="AP81" i="28"/>
  <c r="B81" i="28" s="1"/>
  <c r="AT81" i="28"/>
  <c r="AV81" i="28"/>
  <c r="A82" i="28"/>
  <c r="L82" i="28"/>
  <c r="N82" i="28"/>
  <c r="S82" i="28"/>
  <c r="AB82" i="28"/>
  <c r="AP82" i="28"/>
  <c r="B82" i="28" s="1"/>
  <c r="AT82" i="28"/>
  <c r="AV82" i="28"/>
  <c r="A83" i="28"/>
  <c r="L83" i="28"/>
  <c r="N83" i="28"/>
  <c r="S83" i="28"/>
  <c r="AB83" i="28"/>
  <c r="AP83" i="28"/>
  <c r="B83" i="28" s="1"/>
  <c r="AT83" i="28"/>
  <c r="AV83" i="28"/>
  <c r="A84" i="28"/>
  <c r="L84" i="28"/>
  <c r="N84" i="28"/>
  <c r="S84" i="28"/>
  <c r="AB84" i="28"/>
  <c r="AP84" i="28"/>
  <c r="B84" i="28" s="1"/>
  <c r="AT84" i="28"/>
  <c r="AV84" i="28"/>
  <c r="A85" i="28"/>
  <c r="L85" i="28"/>
  <c r="N85" i="28"/>
  <c r="S85" i="28"/>
  <c r="AB85" i="28"/>
  <c r="AP85" i="28"/>
  <c r="B85" i="28" s="1"/>
  <c r="AT85" i="28"/>
  <c r="AV85" i="28"/>
  <c r="A86" i="28"/>
  <c r="L86" i="28"/>
  <c r="N86" i="28"/>
  <c r="S86" i="28"/>
  <c r="AB86" i="28"/>
  <c r="AP86" i="28"/>
  <c r="B86" i="28" s="1"/>
  <c r="AT86" i="28"/>
  <c r="AV86" i="28"/>
  <c r="A87" i="28"/>
  <c r="L87" i="28"/>
  <c r="N87" i="28"/>
  <c r="S87" i="28"/>
  <c r="AB87" i="28"/>
  <c r="AP87" i="28"/>
  <c r="B87" i="28" s="1"/>
  <c r="AT87" i="28"/>
  <c r="AV87" i="28"/>
  <c r="A88" i="28"/>
  <c r="L88" i="28"/>
  <c r="N88" i="28"/>
  <c r="S88" i="28"/>
  <c r="AB88" i="28"/>
  <c r="AP88" i="28"/>
  <c r="B88" i="28" s="1"/>
  <c r="AT88" i="28"/>
  <c r="AV88" i="28"/>
  <c r="A89" i="28"/>
  <c r="L89" i="28"/>
  <c r="N89" i="28"/>
  <c r="S89" i="28"/>
  <c r="AB89" i="28"/>
  <c r="AP89" i="28"/>
  <c r="B89" i="28" s="1"/>
  <c r="AT89" i="28"/>
  <c r="AV89" i="28"/>
  <c r="A90" i="28"/>
  <c r="B90" i="28"/>
  <c r="L90" i="28"/>
  <c r="N90" i="28"/>
  <c r="S90" i="28"/>
  <c r="AB90" i="28"/>
  <c r="AP90" i="28"/>
  <c r="AT90" i="28"/>
  <c r="AV90" i="28"/>
  <c r="A91" i="28"/>
  <c r="L91" i="28"/>
  <c r="N91" i="28"/>
  <c r="S91" i="28"/>
  <c r="AB91" i="28"/>
  <c r="AP91" i="28"/>
  <c r="B91" i="28" s="1"/>
  <c r="AT91" i="28"/>
  <c r="AV91" i="28"/>
  <c r="A92" i="28"/>
  <c r="B92" i="28"/>
  <c r="L92" i="28"/>
  <c r="N92" i="28"/>
  <c r="S92" i="28"/>
  <c r="AB92" i="28"/>
  <c r="AP92" i="28"/>
  <c r="AT92" i="28"/>
  <c r="AV92" i="28"/>
  <c r="A93" i="28"/>
  <c r="L93" i="28"/>
  <c r="N93" i="28"/>
  <c r="S93" i="28"/>
  <c r="AB93" i="28"/>
  <c r="AP93" i="28"/>
  <c r="B93" i="28" s="1"/>
  <c r="AT93" i="28"/>
  <c r="AV93" i="28"/>
  <c r="A94" i="28"/>
  <c r="B94" i="28"/>
  <c r="L94" i="28"/>
  <c r="N94" i="28"/>
  <c r="S94" i="28"/>
  <c r="AB94" i="28"/>
  <c r="AP94" i="28"/>
  <c r="AT94" i="28"/>
  <c r="AV94" i="28"/>
  <c r="A95" i="28"/>
  <c r="L95" i="28"/>
  <c r="N95" i="28"/>
  <c r="S95" i="28"/>
  <c r="AB95" i="28"/>
  <c r="AP95" i="28"/>
  <c r="B95" i="28" s="1"/>
  <c r="AT95" i="28"/>
  <c r="AV95" i="28"/>
  <c r="A96" i="28"/>
  <c r="B96" i="28"/>
  <c r="L96" i="28"/>
  <c r="N96" i="28"/>
  <c r="S96" i="28"/>
  <c r="AB96" i="28"/>
  <c r="AP96" i="28"/>
  <c r="AT96" i="28"/>
  <c r="AV96" i="28"/>
  <c r="A97" i="28"/>
  <c r="L97" i="28"/>
  <c r="N97" i="28"/>
  <c r="S97" i="28"/>
  <c r="AB97" i="28"/>
  <c r="AP97" i="28"/>
  <c r="B97" i="28" s="1"/>
  <c r="AT97" i="28"/>
  <c r="AV97" i="28"/>
  <c r="A98" i="28"/>
  <c r="B98" i="28"/>
  <c r="L98" i="28"/>
  <c r="N98" i="28"/>
  <c r="S98" i="28"/>
  <c r="AB98" i="28"/>
  <c r="AP98" i="28"/>
  <c r="AT98" i="28"/>
  <c r="AV98" i="28"/>
  <c r="A99" i="28"/>
  <c r="L99" i="28"/>
  <c r="N99" i="28"/>
  <c r="S99" i="28"/>
  <c r="AB99" i="28"/>
  <c r="AP99" i="28"/>
  <c r="B99" i="28" s="1"/>
  <c r="AT99" i="28"/>
  <c r="AV99" i="28"/>
  <c r="A100" i="28"/>
  <c r="B100" i="28"/>
  <c r="L100" i="28"/>
  <c r="N100" i="28"/>
  <c r="S100" i="28"/>
  <c r="AB100" i="28"/>
  <c r="AP100" i="28"/>
  <c r="AT100" i="28"/>
  <c r="AV100" i="28"/>
  <c r="A101" i="28"/>
  <c r="L101" i="28"/>
  <c r="N101" i="28"/>
  <c r="S101" i="28"/>
  <c r="AB101" i="28"/>
  <c r="AP101" i="28"/>
  <c r="B101" i="28" s="1"/>
  <c r="AT101" i="28"/>
  <c r="AV101" i="28"/>
  <c r="A102" i="28"/>
  <c r="L102" i="28"/>
  <c r="N102" i="28"/>
  <c r="S102" i="28"/>
  <c r="AB102" i="28"/>
  <c r="AP102" i="28"/>
  <c r="B102" i="28" s="1"/>
  <c r="AT102" i="28"/>
  <c r="AV102" i="28"/>
  <c r="A103" i="28"/>
  <c r="L103" i="28"/>
  <c r="N103" i="28"/>
  <c r="S103" i="28"/>
  <c r="AB103" i="28"/>
  <c r="AP103" i="28"/>
  <c r="B103" i="28" s="1"/>
  <c r="AT103" i="28"/>
  <c r="AV103" i="28"/>
  <c r="A104" i="28"/>
  <c r="L104" i="28"/>
  <c r="N104" i="28"/>
  <c r="S104" i="28"/>
  <c r="AB104" i="28"/>
  <c r="AP104" i="28"/>
  <c r="B104" i="28" s="1"/>
  <c r="AT104" i="28"/>
  <c r="AV104" i="28"/>
  <c r="A105" i="28"/>
  <c r="L105" i="28"/>
  <c r="N105" i="28"/>
  <c r="S105" i="28"/>
  <c r="AB105" i="28"/>
  <c r="AP105" i="28"/>
  <c r="B105" i="28" s="1"/>
  <c r="AT105" i="28"/>
  <c r="AV105" i="28"/>
  <c r="A106" i="28"/>
  <c r="L106" i="28"/>
  <c r="N106" i="28"/>
  <c r="S106" i="28"/>
  <c r="AB106" i="28"/>
  <c r="AP106" i="28"/>
  <c r="B106" i="28" s="1"/>
  <c r="AT106" i="28"/>
  <c r="AV106" i="28"/>
  <c r="A107" i="28"/>
  <c r="L107" i="28"/>
  <c r="N107" i="28"/>
  <c r="S107" i="28"/>
  <c r="AB107" i="28"/>
  <c r="AP107" i="28"/>
  <c r="B107" i="28" s="1"/>
  <c r="AT107" i="28"/>
  <c r="AV107" i="28"/>
  <c r="A108" i="28"/>
  <c r="L108" i="28"/>
  <c r="N108" i="28"/>
  <c r="S108" i="28"/>
  <c r="AB108" i="28"/>
  <c r="AP108" i="28"/>
  <c r="B108" i="28" s="1"/>
  <c r="AT108" i="28"/>
  <c r="AV108" i="28"/>
  <c r="A109" i="28"/>
  <c r="L109" i="28"/>
  <c r="N109" i="28"/>
  <c r="S109" i="28"/>
  <c r="AB109" i="28"/>
  <c r="AP109" i="28"/>
  <c r="B109" i="28" s="1"/>
  <c r="AT109" i="28"/>
  <c r="AV109" i="28"/>
  <c r="A110" i="28"/>
  <c r="L110" i="28"/>
  <c r="N110" i="28"/>
  <c r="S110" i="28"/>
  <c r="AB110" i="28"/>
  <c r="AP110" i="28"/>
  <c r="B110" i="28" s="1"/>
  <c r="AT110" i="28"/>
  <c r="AV110" i="28"/>
  <c r="A111" i="28"/>
  <c r="B111" i="28"/>
  <c r="L111" i="28"/>
  <c r="N111" i="28"/>
  <c r="S111" i="28"/>
  <c r="AB111" i="28"/>
  <c r="AP111" i="28"/>
  <c r="AT111" i="28"/>
  <c r="AV111" i="28"/>
  <c r="A112" i="28"/>
  <c r="L112" i="28"/>
  <c r="N112" i="28"/>
  <c r="S112" i="28"/>
  <c r="AB112" i="28"/>
  <c r="AP112" i="28"/>
  <c r="B112" i="28" s="1"/>
  <c r="AT112" i="28"/>
  <c r="AV112" i="28"/>
  <c r="A113" i="28"/>
  <c r="B113" i="28"/>
  <c r="L113" i="28"/>
  <c r="N113" i="28"/>
  <c r="S113" i="28"/>
  <c r="AB113" i="28"/>
  <c r="AP113" i="28"/>
  <c r="AT113" i="28"/>
  <c r="AV113" i="28"/>
  <c r="A114" i="28"/>
  <c r="L114" i="28"/>
  <c r="N114" i="28"/>
  <c r="S114" i="28"/>
  <c r="AB114" i="28"/>
  <c r="AP114" i="28"/>
  <c r="B114" i="28" s="1"/>
  <c r="AT114" i="28"/>
  <c r="AV114" i="28"/>
  <c r="A115" i="28"/>
  <c r="B115" i="28"/>
  <c r="L115" i="28"/>
  <c r="N115" i="28"/>
  <c r="S115" i="28"/>
  <c r="AB115" i="28"/>
  <c r="AP115" i="28"/>
  <c r="AT115" i="28"/>
  <c r="AV115" i="28"/>
  <c r="A116" i="28"/>
  <c r="L116" i="28"/>
  <c r="N116" i="28"/>
  <c r="S116" i="28"/>
  <c r="AB116" i="28"/>
  <c r="AP116" i="28"/>
  <c r="B116" i="28" s="1"/>
  <c r="AT116" i="28"/>
  <c r="AV116" i="28"/>
  <c r="A117" i="28"/>
  <c r="B117" i="28"/>
  <c r="L117" i="28"/>
  <c r="N117" i="28"/>
  <c r="S117" i="28"/>
  <c r="AB117" i="28"/>
  <c r="AP117" i="28"/>
  <c r="AT117" i="28"/>
  <c r="AV117" i="28"/>
  <c r="A118" i="28"/>
  <c r="L118" i="28"/>
  <c r="N118" i="28"/>
  <c r="S118" i="28"/>
  <c r="AB118" i="28"/>
  <c r="AP118" i="28"/>
  <c r="B118" i="28" s="1"/>
  <c r="AT118" i="28"/>
  <c r="AV118" i="28"/>
  <c r="A119" i="28"/>
  <c r="B119" i="28"/>
  <c r="L119" i="28"/>
  <c r="N119" i="28"/>
  <c r="S119" i="28"/>
  <c r="AB119" i="28"/>
  <c r="AP119" i="28"/>
  <c r="AT119" i="28"/>
  <c r="AV119" i="28"/>
  <c r="A120" i="28"/>
  <c r="L120" i="28"/>
  <c r="N120" i="28"/>
  <c r="S120" i="28"/>
  <c r="AB120" i="28"/>
  <c r="AP120" i="28"/>
  <c r="B120" i="28" s="1"/>
  <c r="AT120" i="28"/>
  <c r="AV120" i="28"/>
  <c r="A121" i="28"/>
  <c r="L121" i="28"/>
  <c r="N121" i="28"/>
  <c r="S121" i="28"/>
  <c r="AB121" i="28"/>
  <c r="AP121" i="28"/>
  <c r="B121" i="28" s="1"/>
  <c r="AT121" i="28"/>
  <c r="AV121" i="28"/>
  <c r="A122" i="28"/>
  <c r="L122" i="28"/>
  <c r="N122" i="28"/>
  <c r="S122" i="28"/>
  <c r="AB122" i="28"/>
  <c r="AP122" i="28"/>
  <c r="B122" i="28" s="1"/>
  <c r="AT122" i="28"/>
  <c r="AV122" i="28"/>
  <c r="A123" i="28"/>
  <c r="L123" i="28"/>
  <c r="N123" i="28"/>
  <c r="S123" i="28"/>
  <c r="AB123" i="28"/>
  <c r="AP123" i="28"/>
  <c r="B123" i="28" s="1"/>
  <c r="AT123" i="28"/>
  <c r="AV123" i="28"/>
  <c r="A124" i="28"/>
  <c r="L124" i="28"/>
  <c r="N124" i="28"/>
  <c r="S124" i="28"/>
  <c r="AB124" i="28"/>
  <c r="AP124" i="28"/>
  <c r="B124" i="28" s="1"/>
  <c r="AT124" i="28"/>
  <c r="AV124" i="28"/>
  <c r="A125" i="28"/>
  <c r="L125" i="28"/>
  <c r="N125" i="28"/>
  <c r="S125" i="28"/>
  <c r="AB125" i="28"/>
  <c r="AP125" i="28"/>
  <c r="B125" i="28" s="1"/>
  <c r="AT125" i="28"/>
  <c r="AV125" i="28"/>
  <c r="A126" i="28"/>
  <c r="L126" i="28"/>
  <c r="N126" i="28"/>
  <c r="S126" i="28"/>
  <c r="AB126" i="28"/>
  <c r="AP126" i="28"/>
  <c r="B126" i="28" s="1"/>
  <c r="AT126" i="28"/>
  <c r="AV126" i="28"/>
  <c r="A127" i="28"/>
  <c r="L127" i="28"/>
  <c r="N127" i="28"/>
  <c r="S127" i="28"/>
  <c r="AB127" i="28"/>
  <c r="AP127" i="28"/>
  <c r="B127" i="28" s="1"/>
  <c r="AT127" i="28"/>
  <c r="AV127" i="28"/>
  <c r="A128" i="28"/>
  <c r="L128" i="28"/>
  <c r="N128" i="28"/>
  <c r="S128" i="28"/>
  <c r="AB128" i="28"/>
  <c r="AP128" i="28"/>
  <c r="B128" i="28" s="1"/>
  <c r="AT128" i="28"/>
  <c r="AV128" i="28"/>
  <c r="A129" i="28"/>
  <c r="L129" i="28"/>
  <c r="N129" i="28"/>
  <c r="S129" i="28"/>
  <c r="AB129" i="28"/>
  <c r="AP129" i="28"/>
  <c r="B129" i="28" s="1"/>
  <c r="AT129" i="28"/>
  <c r="AV129" i="28"/>
  <c r="A130" i="28"/>
  <c r="B130" i="28"/>
  <c r="L130" i="28"/>
  <c r="N130" i="28"/>
  <c r="S130" i="28"/>
  <c r="AB130" i="28"/>
  <c r="AP130" i="28"/>
  <c r="AT130" i="28"/>
  <c r="AV130" i="28"/>
  <c r="A131" i="28"/>
  <c r="L131" i="28"/>
  <c r="N131" i="28"/>
  <c r="S131" i="28"/>
  <c r="AB131" i="28"/>
  <c r="AP131" i="28"/>
  <c r="B131" i="28" s="1"/>
  <c r="AT131" i="28"/>
  <c r="AV131" i="28"/>
  <c r="A132" i="28"/>
  <c r="B132" i="28"/>
  <c r="L132" i="28"/>
  <c r="N132" i="28"/>
  <c r="S132" i="28"/>
  <c r="AB132" i="28"/>
  <c r="AP132" i="28"/>
  <c r="AT132" i="28"/>
  <c r="AV132" i="28"/>
  <c r="A133" i="28"/>
  <c r="L133" i="28"/>
  <c r="N133" i="28"/>
  <c r="S133" i="28"/>
  <c r="AB133" i="28"/>
  <c r="AP133" i="28"/>
  <c r="B133" i="28" s="1"/>
  <c r="AT133" i="28"/>
  <c r="AV133" i="28"/>
  <c r="A134" i="28"/>
  <c r="B134" i="28"/>
  <c r="L134" i="28"/>
  <c r="N134" i="28"/>
  <c r="S134" i="28"/>
  <c r="AB134" i="28"/>
  <c r="AP134" i="28"/>
  <c r="AT134" i="28"/>
  <c r="AV134" i="28"/>
  <c r="A135" i="28"/>
  <c r="L135" i="28"/>
  <c r="N135" i="28"/>
  <c r="S135" i="28"/>
  <c r="AB135" i="28"/>
  <c r="AP135" i="28"/>
  <c r="B135" i="28" s="1"/>
  <c r="AT135" i="28"/>
  <c r="AV135" i="28"/>
  <c r="A136" i="28"/>
  <c r="B136" i="28"/>
  <c r="L136" i="28"/>
  <c r="N136" i="28"/>
  <c r="S136" i="28"/>
  <c r="AB136" i="28"/>
  <c r="AP136" i="28"/>
  <c r="AT136" i="28"/>
  <c r="AV136" i="28"/>
  <c r="A137" i="28"/>
  <c r="L137" i="28"/>
  <c r="N137" i="28"/>
  <c r="S137" i="28"/>
  <c r="AB137" i="28"/>
  <c r="AP137" i="28"/>
  <c r="B137" i="28" s="1"/>
  <c r="AT137" i="28"/>
  <c r="AV137" i="28"/>
  <c r="A138" i="28"/>
  <c r="B138" i="28"/>
  <c r="L138" i="28"/>
  <c r="N138" i="28"/>
  <c r="S138" i="28"/>
  <c r="AB138" i="28"/>
  <c r="AP138" i="28"/>
  <c r="AT138" i="28"/>
  <c r="AV138" i="28"/>
  <c r="A139" i="28"/>
  <c r="L139" i="28"/>
  <c r="N139" i="28"/>
  <c r="S139" i="28"/>
  <c r="AB139" i="28"/>
  <c r="AP139" i="28"/>
  <c r="B139" i="28" s="1"/>
  <c r="AT139" i="28"/>
  <c r="AV139" i="28"/>
  <c r="A140" i="28"/>
  <c r="B140" i="28"/>
  <c r="L140" i="28"/>
  <c r="N140" i="28"/>
  <c r="S140" i="28"/>
  <c r="AB140" i="28"/>
  <c r="AP140" i="28"/>
  <c r="AT140" i="28"/>
  <c r="AV140" i="28"/>
  <c r="A141" i="28"/>
  <c r="L141" i="28"/>
  <c r="N141" i="28"/>
  <c r="S141" i="28"/>
  <c r="AB141" i="28"/>
  <c r="AP141" i="28"/>
  <c r="B141" i="28" s="1"/>
  <c r="AT141" i="28"/>
  <c r="AV141" i="28"/>
  <c r="A142" i="28"/>
  <c r="L142" i="28"/>
  <c r="N142" i="28"/>
  <c r="S142" i="28"/>
  <c r="AB142" i="28"/>
  <c r="AP142" i="28"/>
  <c r="B142" i="28" s="1"/>
  <c r="AT142" i="28"/>
  <c r="AV142" i="28"/>
  <c r="A143" i="28"/>
  <c r="L143" i="28"/>
  <c r="N143" i="28"/>
  <c r="S143" i="28"/>
  <c r="AB143" i="28"/>
  <c r="AP143" i="28"/>
  <c r="B143" i="28" s="1"/>
  <c r="AT143" i="28"/>
  <c r="AV143" i="28"/>
  <c r="A144" i="28"/>
  <c r="L144" i="28"/>
  <c r="N144" i="28"/>
  <c r="S144" i="28"/>
  <c r="AB144" i="28"/>
  <c r="AP144" i="28"/>
  <c r="B144" i="28" s="1"/>
  <c r="AT144" i="28"/>
  <c r="AV144" i="28"/>
  <c r="A145" i="28"/>
  <c r="L145" i="28"/>
  <c r="N145" i="28"/>
  <c r="S145" i="28"/>
  <c r="AB145" i="28"/>
  <c r="AP145" i="28"/>
  <c r="B145" i="28" s="1"/>
  <c r="AT145" i="28"/>
  <c r="AV145" i="28"/>
  <c r="A146" i="28"/>
  <c r="L146" i="28"/>
  <c r="N146" i="28"/>
  <c r="S146" i="28"/>
  <c r="AB146" i="28"/>
  <c r="AP146" i="28"/>
  <c r="B146" i="28" s="1"/>
  <c r="AT146" i="28"/>
  <c r="AV146" i="28"/>
  <c r="A147" i="28"/>
  <c r="L147" i="28"/>
  <c r="N147" i="28"/>
  <c r="S147" i="28"/>
  <c r="AB147" i="28"/>
  <c r="AP147" i="28"/>
  <c r="B147" i="28" s="1"/>
  <c r="AT147" i="28"/>
  <c r="AV147" i="28"/>
  <c r="A148" i="28"/>
  <c r="L148" i="28"/>
  <c r="N148" i="28"/>
  <c r="S148" i="28"/>
  <c r="AB148" i="28"/>
  <c r="AP148" i="28"/>
  <c r="B148" i="28" s="1"/>
  <c r="AT148" i="28"/>
  <c r="AV148" i="28"/>
  <c r="A149" i="28"/>
  <c r="L149" i="28"/>
  <c r="N149" i="28"/>
  <c r="S149" i="28"/>
  <c r="AB149" i="28"/>
  <c r="AP149" i="28"/>
  <c r="B149" i="28" s="1"/>
  <c r="AT149" i="28"/>
  <c r="AV149" i="28"/>
  <c r="A150" i="28"/>
  <c r="L150" i="28"/>
  <c r="N150" i="28"/>
  <c r="S150" i="28"/>
  <c r="AB150" i="28"/>
  <c r="AP150" i="28"/>
  <c r="B150" i="28" s="1"/>
  <c r="AT150" i="28"/>
  <c r="AV150" i="28"/>
  <c r="A151" i="28"/>
  <c r="B151" i="28"/>
  <c r="L151" i="28"/>
  <c r="N151" i="28"/>
  <c r="S151" i="28"/>
  <c r="AB151" i="28"/>
  <c r="AP151" i="28"/>
  <c r="AT151" i="28"/>
  <c r="AV151" i="28"/>
  <c r="A152" i="28"/>
  <c r="L152" i="28"/>
  <c r="N152" i="28"/>
  <c r="S152" i="28"/>
  <c r="AB152" i="28"/>
  <c r="AP152" i="28"/>
  <c r="B152" i="28" s="1"/>
  <c r="AT152" i="28"/>
  <c r="AV152" i="28"/>
  <c r="A153" i="28"/>
  <c r="B153" i="28"/>
  <c r="L153" i="28"/>
  <c r="N153" i="28"/>
  <c r="S153" i="28"/>
  <c r="AB153" i="28"/>
  <c r="AP153" i="28"/>
  <c r="AT153" i="28"/>
  <c r="AV153" i="28"/>
  <c r="A154" i="28"/>
  <c r="L154" i="28"/>
  <c r="N154" i="28"/>
  <c r="S154" i="28"/>
  <c r="AB154" i="28"/>
  <c r="AP154" i="28"/>
  <c r="B154" i="28" s="1"/>
  <c r="AT154" i="28"/>
  <c r="AV154" i="28"/>
  <c r="A155" i="28"/>
  <c r="B155" i="28"/>
  <c r="L155" i="28"/>
  <c r="N155" i="28"/>
  <c r="S155" i="28"/>
  <c r="AB155" i="28"/>
  <c r="AP155" i="28"/>
  <c r="AT155" i="28"/>
  <c r="AV155" i="28"/>
  <c r="A156" i="28"/>
  <c r="L156" i="28"/>
  <c r="N156" i="28"/>
  <c r="S156" i="28"/>
  <c r="AB156" i="28"/>
  <c r="AP156" i="28"/>
  <c r="B156" i="28" s="1"/>
  <c r="AT156" i="28"/>
  <c r="AV156" i="28"/>
  <c r="A157" i="28"/>
  <c r="B157" i="28"/>
  <c r="L157" i="28"/>
  <c r="N157" i="28"/>
  <c r="S157" i="28"/>
  <c r="AB157" i="28"/>
  <c r="AP157" i="28"/>
  <c r="AT157" i="28"/>
  <c r="AV157" i="28"/>
  <c r="A158" i="28"/>
  <c r="L158" i="28"/>
  <c r="N158" i="28"/>
  <c r="S158" i="28"/>
  <c r="AB158" i="28"/>
  <c r="AP158" i="28"/>
  <c r="B158" i="28" s="1"/>
  <c r="AT158" i="28"/>
  <c r="AV158" i="28"/>
  <c r="A159" i="28"/>
  <c r="B159" i="28"/>
  <c r="L159" i="28"/>
  <c r="N159" i="28"/>
  <c r="S159" i="28"/>
  <c r="AB159" i="28"/>
  <c r="AP159" i="28"/>
  <c r="AT159" i="28"/>
  <c r="AV159" i="28"/>
  <c r="A160" i="28"/>
  <c r="L160" i="28"/>
  <c r="N160" i="28"/>
  <c r="S160" i="28"/>
  <c r="AB160" i="28"/>
  <c r="AP160" i="28"/>
  <c r="B160" i="28" s="1"/>
  <c r="AT160" i="28"/>
  <c r="AV160" i="28"/>
  <c r="A161" i="28"/>
  <c r="L161" i="28"/>
  <c r="N161" i="28"/>
  <c r="S161" i="28"/>
  <c r="AB161" i="28"/>
  <c r="AP161" i="28"/>
  <c r="B161" i="28" s="1"/>
  <c r="AT161" i="28"/>
  <c r="AV161" i="28"/>
  <c r="A162" i="28"/>
  <c r="L162" i="28"/>
  <c r="N162" i="28"/>
  <c r="S162" i="28"/>
  <c r="AB162" i="28"/>
  <c r="AP162" i="28"/>
  <c r="B162" i="28" s="1"/>
  <c r="AT162" i="28"/>
  <c r="AV162" i="28"/>
  <c r="A163" i="28"/>
  <c r="L163" i="28"/>
  <c r="N163" i="28"/>
  <c r="S163" i="28"/>
  <c r="AB163" i="28"/>
  <c r="AP163" i="28"/>
  <c r="B163" i="28" s="1"/>
  <c r="AT163" i="28"/>
  <c r="AV163" i="28"/>
  <c r="A164" i="28"/>
  <c r="L164" i="28"/>
  <c r="N164" i="28"/>
  <c r="S164" i="28"/>
  <c r="AB164" i="28"/>
  <c r="AP164" i="28"/>
  <c r="B164" i="28" s="1"/>
  <c r="AT164" i="28"/>
  <c r="AV164" i="28"/>
  <c r="A165" i="28"/>
  <c r="L165" i="28"/>
  <c r="N165" i="28"/>
  <c r="S165" i="28"/>
  <c r="AB165" i="28"/>
  <c r="AP165" i="28"/>
  <c r="B165" i="28" s="1"/>
  <c r="AT165" i="28"/>
  <c r="AV165" i="28"/>
  <c r="A166" i="28"/>
  <c r="L166" i="28"/>
  <c r="N166" i="28"/>
  <c r="S166" i="28"/>
  <c r="AB166" i="28"/>
  <c r="AP166" i="28"/>
  <c r="B166" i="28" s="1"/>
  <c r="AT166" i="28"/>
  <c r="AV166" i="28"/>
  <c r="A167" i="28"/>
  <c r="L167" i="28"/>
  <c r="N167" i="28"/>
  <c r="S167" i="28"/>
  <c r="AB167" i="28"/>
  <c r="AP167" i="28"/>
  <c r="B167" i="28" s="1"/>
  <c r="AT167" i="28"/>
  <c r="AV167" i="28"/>
  <c r="A168" i="28"/>
  <c r="L168" i="28"/>
  <c r="N168" i="28"/>
  <c r="S168" i="28"/>
  <c r="AB168" i="28"/>
  <c r="AP168" i="28"/>
  <c r="B168" i="28" s="1"/>
  <c r="AT168" i="28"/>
  <c r="AV168" i="28"/>
  <c r="A169" i="28"/>
  <c r="L169" i="28"/>
  <c r="N169" i="28"/>
  <c r="S169" i="28"/>
  <c r="AB169" i="28"/>
  <c r="AP169" i="28"/>
  <c r="B169" i="28" s="1"/>
  <c r="AT169" i="28"/>
  <c r="AV169" i="28"/>
  <c r="A170" i="28"/>
  <c r="B170" i="28"/>
  <c r="L170" i="28"/>
  <c r="N170" i="28"/>
  <c r="S170" i="28"/>
  <c r="AB170" i="28"/>
  <c r="AP170" i="28"/>
  <c r="AT170" i="28"/>
  <c r="AV170" i="28"/>
  <c r="A171" i="28"/>
  <c r="L171" i="28"/>
  <c r="N171" i="28"/>
  <c r="S171" i="28"/>
  <c r="AB171" i="28"/>
  <c r="AP171" i="28"/>
  <c r="B171" i="28" s="1"/>
  <c r="AT171" i="28"/>
  <c r="AV171" i="28"/>
  <c r="A172" i="28"/>
  <c r="B172" i="28"/>
  <c r="L172" i="28"/>
  <c r="N172" i="28"/>
  <c r="S172" i="28"/>
  <c r="AB172" i="28"/>
  <c r="AP172" i="28"/>
  <c r="AT172" i="28"/>
  <c r="AV172" i="28"/>
  <c r="A173" i="28"/>
  <c r="L173" i="28"/>
  <c r="N173" i="28"/>
  <c r="S173" i="28"/>
  <c r="AB173" i="28"/>
  <c r="AP173" i="28"/>
  <c r="B173" i="28" s="1"/>
  <c r="AT173" i="28"/>
  <c r="AV173" i="28"/>
  <c r="A174" i="28"/>
  <c r="B174" i="28"/>
  <c r="L174" i="28"/>
  <c r="N174" i="28"/>
  <c r="S174" i="28"/>
  <c r="AB174" i="28"/>
  <c r="AP174" i="28"/>
  <c r="AT174" i="28"/>
  <c r="AV174" i="28"/>
  <c r="A175" i="28"/>
  <c r="L175" i="28"/>
  <c r="N175" i="28"/>
  <c r="S175" i="28"/>
  <c r="AB175" i="28"/>
  <c r="AP175" i="28"/>
  <c r="B175" i="28" s="1"/>
  <c r="AT175" i="28"/>
  <c r="AV175" i="28"/>
  <c r="A176" i="28"/>
  <c r="B176" i="28"/>
  <c r="L176" i="28"/>
  <c r="N176" i="28"/>
  <c r="S176" i="28"/>
  <c r="AB176" i="28"/>
  <c r="AP176" i="28"/>
  <c r="AT176" i="28"/>
  <c r="AV176" i="28"/>
  <c r="A177" i="28"/>
  <c r="L177" i="28"/>
  <c r="N177" i="28"/>
  <c r="S177" i="28"/>
  <c r="AB177" i="28"/>
  <c r="AP177" i="28"/>
  <c r="B177" i="28" s="1"/>
  <c r="AT177" i="28"/>
  <c r="AV177" i="28"/>
  <c r="A178" i="28"/>
  <c r="B178" i="28"/>
  <c r="L178" i="28"/>
  <c r="N178" i="28"/>
  <c r="S178" i="28"/>
  <c r="AB178" i="28"/>
  <c r="AP178" i="28"/>
  <c r="AT178" i="28"/>
  <c r="AV178" i="28"/>
  <c r="A179" i="28"/>
  <c r="L179" i="28"/>
  <c r="N179" i="28"/>
  <c r="S179" i="28"/>
  <c r="AB179" i="28"/>
  <c r="AP179" i="28"/>
  <c r="B179" i="28" s="1"/>
  <c r="AT179" i="28"/>
  <c r="AV179" i="28"/>
  <c r="A180" i="28"/>
  <c r="B180" i="28"/>
  <c r="L180" i="28"/>
  <c r="N180" i="28"/>
  <c r="S180" i="28"/>
  <c r="AB180" i="28"/>
  <c r="AP180" i="28"/>
  <c r="AT180" i="28"/>
  <c r="AV180" i="28"/>
  <c r="A181" i="28"/>
  <c r="L181" i="28"/>
  <c r="N181" i="28"/>
  <c r="S181" i="28"/>
  <c r="AB181" i="28"/>
  <c r="AP181" i="28"/>
  <c r="B181" i="28" s="1"/>
  <c r="AT181" i="28"/>
  <c r="AV181" i="28"/>
  <c r="A182" i="28"/>
  <c r="L182" i="28"/>
  <c r="N182" i="28"/>
  <c r="S182" i="28"/>
  <c r="AB182" i="28"/>
  <c r="AP182" i="28"/>
  <c r="B182" i="28" s="1"/>
  <c r="AT182" i="28"/>
  <c r="AV182" i="28"/>
  <c r="A183" i="28"/>
  <c r="L183" i="28"/>
  <c r="N183" i="28"/>
  <c r="S183" i="28"/>
  <c r="AB183" i="28"/>
  <c r="AP183" i="28"/>
  <c r="B183" i="28" s="1"/>
  <c r="AT183" i="28"/>
  <c r="AV183" i="28"/>
  <c r="A184" i="28"/>
  <c r="L184" i="28"/>
  <c r="N184" i="28"/>
  <c r="S184" i="28"/>
  <c r="AB184" i="28"/>
  <c r="AP184" i="28"/>
  <c r="B184" i="28" s="1"/>
  <c r="AT184" i="28"/>
  <c r="AV184" i="28"/>
  <c r="A185" i="28"/>
  <c r="L185" i="28"/>
  <c r="N185" i="28"/>
  <c r="S185" i="28"/>
  <c r="AB185" i="28"/>
  <c r="AP185" i="28"/>
  <c r="B185" i="28" s="1"/>
  <c r="AT185" i="28"/>
  <c r="AV185" i="28"/>
  <c r="A186" i="28"/>
  <c r="L186" i="28"/>
  <c r="N186" i="28"/>
  <c r="S186" i="28"/>
  <c r="AB186" i="28"/>
  <c r="AP186" i="28"/>
  <c r="B186" i="28" s="1"/>
  <c r="AT186" i="28"/>
  <c r="AV186" i="28"/>
  <c r="A187" i="28"/>
  <c r="L187" i="28"/>
  <c r="N187" i="28"/>
  <c r="S187" i="28"/>
  <c r="AB187" i="28"/>
  <c r="AP187" i="28"/>
  <c r="B187" i="28" s="1"/>
  <c r="AT187" i="28"/>
  <c r="AV187" i="28"/>
  <c r="A188" i="28"/>
  <c r="L188" i="28"/>
  <c r="N188" i="28"/>
  <c r="S188" i="28"/>
  <c r="AB188" i="28"/>
  <c r="AP188" i="28"/>
  <c r="B188" i="28" s="1"/>
  <c r="AT188" i="28"/>
  <c r="AV188" i="28"/>
  <c r="A189" i="28"/>
  <c r="L189" i="28"/>
  <c r="N189" i="28"/>
  <c r="S189" i="28"/>
  <c r="AB189" i="28"/>
  <c r="AP189" i="28"/>
  <c r="B189" i="28" s="1"/>
  <c r="AT189" i="28"/>
  <c r="AV189" i="28"/>
  <c r="A190" i="28"/>
  <c r="L190" i="28"/>
  <c r="N190" i="28"/>
  <c r="S190" i="28"/>
  <c r="AB190" i="28"/>
  <c r="AP190" i="28"/>
  <c r="B190" i="28" s="1"/>
  <c r="AT190" i="28"/>
  <c r="AV190" i="28"/>
  <c r="A191" i="28"/>
  <c r="B191" i="28"/>
  <c r="L191" i="28"/>
  <c r="N191" i="28"/>
  <c r="S191" i="28"/>
  <c r="AB191" i="28"/>
  <c r="AP191" i="28"/>
  <c r="AT191" i="28"/>
  <c r="AV191" i="28"/>
  <c r="A192" i="28"/>
  <c r="L192" i="28"/>
  <c r="N192" i="28"/>
  <c r="S192" i="28"/>
  <c r="AB192" i="28"/>
  <c r="AP192" i="28"/>
  <c r="B192" i="28" s="1"/>
  <c r="AT192" i="28"/>
  <c r="AV192" i="28"/>
  <c r="A193" i="28"/>
  <c r="B193" i="28"/>
  <c r="L193" i="28"/>
  <c r="N193" i="28"/>
  <c r="S193" i="28"/>
  <c r="AB193" i="28"/>
  <c r="AP193" i="28"/>
  <c r="AT193" i="28"/>
  <c r="AV193" i="28"/>
  <c r="A194" i="28"/>
  <c r="L194" i="28"/>
  <c r="N194" i="28"/>
  <c r="S194" i="28"/>
  <c r="AB194" i="28"/>
  <c r="AP194" i="28"/>
  <c r="B194" i="28" s="1"/>
  <c r="AT194" i="28"/>
  <c r="AV194" i="28"/>
  <c r="A195" i="28"/>
  <c r="B195" i="28"/>
  <c r="L195" i="28"/>
  <c r="N195" i="28"/>
  <c r="S195" i="28"/>
  <c r="AB195" i="28"/>
  <c r="AP195" i="28"/>
  <c r="AT195" i="28"/>
  <c r="AV195" i="28"/>
  <c r="A196" i="28"/>
  <c r="L196" i="28"/>
  <c r="N196" i="28"/>
  <c r="S196" i="28"/>
  <c r="AB196" i="28"/>
  <c r="AP196" i="28"/>
  <c r="B196" i="28" s="1"/>
  <c r="AT196" i="28"/>
  <c r="AV196" i="28"/>
  <c r="A197" i="28"/>
  <c r="B197" i="28"/>
  <c r="L197" i="28"/>
  <c r="N197" i="28"/>
  <c r="S197" i="28"/>
  <c r="AB197" i="28"/>
  <c r="AP197" i="28"/>
  <c r="AT197" i="28"/>
  <c r="AV197" i="28"/>
  <c r="A198" i="28"/>
  <c r="L198" i="28"/>
  <c r="N198" i="28"/>
  <c r="S198" i="28"/>
  <c r="AB198" i="28"/>
  <c r="AP198" i="28"/>
  <c r="B198" i="28" s="1"/>
  <c r="AT198" i="28"/>
  <c r="AV198" i="28"/>
  <c r="A199" i="28"/>
  <c r="B199" i="28"/>
  <c r="L199" i="28"/>
  <c r="N199" i="28"/>
  <c r="S199" i="28"/>
  <c r="AB199" i="28"/>
  <c r="AP199" i="28"/>
  <c r="AT199" i="28"/>
  <c r="AV199" i="28"/>
  <c r="A200" i="28"/>
  <c r="L200" i="28"/>
  <c r="N200" i="28"/>
  <c r="S200" i="28"/>
  <c r="AB200" i="28"/>
  <c r="AP200" i="28"/>
  <c r="B200" i="28" s="1"/>
  <c r="AT200" i="28"/>
  <c r="AV200" i="28"/>
  <c r="A201" i="28"/>
  <c r="L201" i="28"/>
  <c r="N201" i="28"/>
  <c r="S201" i="28"/>
  <c r="AB201" i="28"/>
  <c r="AP201" i="28"/>
  <c r="B201" i="28" s="1"/>
  <c r="AT201" i="28"/>
  <c r="AV201" i="28"/>
  <c r="A202" i="28"/>
  <c r="L202" i="28"/>
  <c r="N202" i="28"/>
  <c r="S202" i="28"/>
  <c r="AB202" i="28"/>
  <c r="AP202" i="28"/>
  <c r="B202" i="28" s="1"/>
  <c r="AT202" i="28"/>
  <c r="AV202" i="28"/>
  <c r="A203" i="28"/>
  <c r="L203" i="28"/>
  <c r="N203" i="28"/>
  <c r="S203" i="28"/>
  <c r="AB203" i="28"/>
  <c r="AP203" i="28"/>
  <c r="B203" i="28" s="1"/>
  <c r="AT203" i="28"/>
  <c r="AV203" i="28"/>
  <c r="A204" i="28"/>
  <c r="L204" i="28"/>
  <c r="N204" i="28"/>
  <c r="S204" i="28"/>
  <c r="AB204" i="28"/>
  <c r="AP204" i="28"/>
  <c r="B204" i="28" s="1"/>
  <c r="AT204" i="28"/>
  <c r="AV204" i="28"/>
  <c r="A205" i="28"/>
  <c r="L205" i="28"/>
  <c r="N205" i="28"/>
  <c r="S205" i="28"/>
  <c r="AB205" i="28"/>
  <c r="AP205" i="28"/>
  <c r="B205" i="28" s="1"/>
  <c r="AT205" i="28"/>
  <c r="AV205" i="28"/>
  <c r="A206" i="28"/>
  <c r="L206" i="28"/>
  <c r="N206" i="28"/>
  <c r="S206" i="28"/>
  <c r="AB206" i="28"/>
  <c r="AP206" i="28"/>
  <c r="B206" i="28" s="1"/>
  <c r="AT206" i="28"/>
  <c r="AV206" i="28"/>
  <c r="A207" i="28"/>
  <c r="L207" i="28"/>
  <c r="N207" i="28"/>
  <c r="S207" i="28"/>
  <c r="AB207" i="28"/>
  <c r="AP207" i="28"/>
  <c r="B207" i="28" s="1"/>
  <c r="AT207" i="28"/>
  <c r="AV207" i="28"/>
  <c r="A208" i="28"/>
  <c r="L208" i="28"/>
  <c r="N208" i="28"/>
  <c r="S208" i="28"/>
  <c r="AB208" i="28"/>
  <c r="AP208" i="28"/>
  <c r="B208" i="28" s="1"/>
  <c r="AT208" i="28"/>
  <c r="AV208" i="28"/>
  <c r="A209" i="28"/>
  <c r="L209" i="28"/>
  <c r="N209" i="28"/>
  <c r="S209" i="28"/>
  <c r="AB209" i="28"/>
  <c r="AP209" i="28"/>
  <c r="B209" i="28" s="1"/>
  <c r="AT209" i="28"/>
  <c r="AV209" i="28"/>
  <c r="A210" i="28"/>
  <c r="B210" i="28"/>
  <c r="L210" i="28"/>
  <c r="N210" i="28"/>
  <c r="S210" i="28"/>
  <c r="AB210" i="28"/>
  <c r="AP210" i="28"/>
  <c r="AT210" i="28"/>
  <c r="AV210" i="28"/>
  <c r="A211" i="28"/>
  <c r="L211" i="28"/>
  <c r="N211" i="28"/>
  <c r="S211" i="28"/>
  <c r="AB211" i="28"/>
  <c r="AP211" i="28"/>
  <c r="B211" i="28" s="1"/>
  <c r="AT211" i="28"/>
  <c r="AV211" i="28"/>
  <c r="A212" i="28"/>
  <c r="B212" i="28"/>
  <c r="L212" i="28"/>
  <c r="N212" i="28"/>
  <c r="S212" i="28"/>
  <c r="AB212" i="28"/>
  <c r="AP212" i="28"/>
  <c r="AT212" i="28"/>
  <c r="AV212" i="28"/>
  <c r="A213" i="28"/>
  <c r="L213" i="28"/>
  <c r="N213" i="28"/>
  <c r="S213" i="28"/>
  <c r="AB213" i="28"/>
  <c r="AP213" i="28"/>
  <c r="B213" i="28" s="1"/>
  <c r="AT213" i="28"/>
  <c r="AV213" i="28"/>
  <c r="A214" i="28"/>
  <c r="B214" i="28"/>
  <c r="L214" i="28"/>
  <c r="N214" i="28"/>
  <c r="S214" i="28"/>
  <c r="AB214" i="28"/>
  <c r="AP214" i="28"/>
  <c r="AT214" i="28"/>
  <c r="AV214" i="28"/>
  <c r="A215" i="28"/>
  <c r="L215" i="28"/>
  <c r="N215" i="28"/>
  <c r="S215" i="28"/>
  <c r="AB215" i="28"/>
  <c r="AP215" i="28"/>
  <c r="B215" i="28" s="1"/>
  <c r="AT215" i="28"/>
  <c r="AV215" i="28"/>
  <c r="A216" i="28"/>
  <c r="B216" i="28"/>
  <c r="L216" i="28"/>
  <c r="N216" i="28"/>
  <c r="S216" i="28"/>
  <c r="AB216" i="28"/>
  <c r="AP216" i="28"/>
  <c r="AT216" i="28"/>
  <c r="AV216" i="28"/>
  <c r="A217" i="28"/>
  <c r="L217" i="28"/>
  <c r="N217" i="28"/>
  <c r="S217" i="28"/>
  <c r="AB217" i="28"/>
  <c r="AP217" i="28"/>
  <c r="B217" i="28" s="1"/>
  <c r="AT217" i="28"/>
  <c r="AV217" i="28"/>
  <c r="A218" i="28"/>
  <c r="B218" i="28"/>
  <c r="L218" i="28"/>
  <c r="N218" i="28"/>
  <c r="S218" i="28"/>
  <c r="AB218" i="28"/>
  <c r="AP218" i="28"/>
  <c r="AT218" i="28"/>
  <c r="AV218" i="28"/>
  <c r="A219" i="28"/>
  <c r="L219" i="28"/>
  <c r="N219" i="28"/>
  <c r="S219" i="28"/>
  <c r="AB219" i="28"/>
  <c r="AP219" i="28"/>
  <c r="B219" i="28" s="1"/>
  <c r="AT219" i="28"/>
  <c r="AV219" i="28"/>
  <c r="A220" i="28"/>
  <c r="B220" i="28"/>
  <c r="L220" i="28"/>
  <c r="N220" i="28"/>
  <c r="S220" i="28"/>
  <c r="AB220" i="28"/>
  <c r="AP220" i="28"/>
  <c r="AT220" i="28"/>
  <c r="AV220" i="28"/>
  <c r="A221" i="28"/>
  <c r="L221" i="28"/>
  <c r="N221" i="28"/>
  <c r="S221" i="28"/>
  <c r="AB221" i="28"/>
  <c r="AP221" i="28"/>
  <c r="B221" i="28" s="1"/>
  <c r="AT221" i="28"/>
  <c r="AV221" i="28"/>
  <c r="A222" i="28"/>
  <c r="L222" i="28"/>
  <c r="N222" i="28"/>
  <c r="S222" i="28"/>
  <c r="AB222" i="28"/>
  <c r="AP222" i="28"/>
  <c r="B222" i="28" s="1"/>
  <c r="AT222" i="28"/>
  <c r="AV222" i="28"/>
  <c r="A223" i="28"/>
  <c r="L223" i="28"/>
  <c r="N223" i="28"/>
  <c r="S223" i="28"/>
  <c r="AB223" i="28"/>
  <c r="AP223" i="28"/>
  <c r="B223" i="28" s="1"/>
  <c r="AT223" i="28"/>
  <c r="AV223" i="28"/>
  <c r="A224" i="28"/>
  <c r="L224" i="28"/>
  <c r="N224" i="28"/>
  <c r="S224" i="28"/>
  <c r="AB224" i="28"/>
  <c r="AP224" i="28"/>
  <c r="B224" i="28" s="1"/>
  <c r="AT224" i="28"/>
  <c r="AV224" i="28"/>
  <c r="A225" i="28"/>
  <c r="L225" i="28"/>
  <c r="N225" i="28"/>
  <c r="S225" i="28"/>
  <c r="AB225" i="28"/>
  <c r="AP225" i="28"/>
  <c r="B225" i="28" s="1"/>
  <c r="AT225" i="28"/>
  <c r="AV225" i="28"/>
  <c r="A226" i="28"/>
  <c r="L226" i="28"/>
  <c r="N226" i="28"/>
  <c r="S226" i="28"/>
  <c r="AB226" i="28"/>
  <c r="AP226" i="28"/>
  <c r="B226" i="28" s="1"/>
  <c r="AT226" i="28"/>
  <c r="AV226" i="28"/>
  <c r="A227" i="28"/>
  <c r="L227" i="28"/>
  <c r="N227" i="28"/>
  <c r="S227" i="28"/>
  <c r="AB227" i="28"/>
  <c r="AP227" i="28"/>
  <c r="B227" i="28" s="1"/>
  <c r="AT227" i="28"/>
  <c r="AV227" i="28"/>
  <c r="A228" i="28"/>
  <c r="L228" i="28"/>
  <c r="N228" i="28"/>
  <c r="S228" i="28"/>
  <c r="AB228" i="28"/>
  <c r="AP228" i="28"/>
  <c r="B228" i="28" s="1"/>
  <c r="AT228" i="28"/>
  <c r="AV228" i="28"/>
  <c r="A229" i="28"/>
  <c r="L229" i="28"/>
  <c r="N229" i="28"/>
  <c r="S229" i="28"/>
  <c r="AB229" i="28"/>
  <c r="AP229" i="28"/>
  <c r="B229" i="28" s="1"/>
  <c r="AT229" i="28"/>
  <c r="AV229" i="28"/>
  <c r="A230" i="28"/>
  <c r="L230" i="28"/>
  <c r="N230" i="28"/>
  <c r="S230" i="28"/>
  <c r="AB230" i="28"/>
  <c r="AP230" i="28"/>
  <c r="B230" i="28" s="1"/>
  <c r="AT230" i="28"/>
  <c r="AV230" i="28"/>
  <c r="A231" i="28"/>
  <c r="L231" i="28"/>
  <c r="N231" i="28"/>
  <c r="S231" i="28"/>
  <c r="AB231" i="28"/>
  <c r="AP231" i="28"/>
  <c r="B231" i="28" s="1"/>
  <c r="AT231" i="28"/>
  <c r="AV231" i="28"/>
  <c r="A232" i="28"/>
  <c r="L232" i="28"/>
  <c r="N232" i="28"/>
  <c r="S232" i="28"/>
  <c r="AB232" i="28"/>
  <c r="AP232" i="28"/>
  <c r="B232" i="28" s="1"/>
  <c r="AT232" i="28"/>
  <c r="AV232" i="28"/>
  <c r="A233" i="28"/>
  <c r="L233" i="28"/>
  <c r="N233" i="28"/>
  <c r="S233" i="28"/>
  <c r="AB233" i="28"/>
  <c r="AP233" i="28"/>
  <c r="B233" i="28" s="1"/>
  <c r="AT233" i="28"/>
  <c r="AV233" i="28"/>
  <c r="A234" i="28"/>
  <c r="L234" i="28"/>
  <c r="N234" i="28"/>
  <c r="S234" i="28"/>
  <c r="AB234" i="28"/>
  <c r="AP234" i="28"/>
  <c r="B234" i="28" s="1"/>
  <c r="AT234" i="28"/>
  <c r="AV234" i="28"/>
  <c r="A235" i="28"/>
  <c r="L235" i="28"/>
  <c r="N235" i="28"/>
  <c r="S235" i="28"/>
  <c r="AB235" i="28"/>
  <c r="AP235" i="28"/>
  <c r="B235" i="28" s="1"/>
  <c r="AT235" i="28"/>
  <c r="AV235" i="28"/>
  <c r="A236" i="28"/>
  <c r="L236" i="28"/>
  <c r="N236" i="28"/>
  <c r="S236" i="28"/>
  <c r="AB236" i="28"/>
  <c r="AP236" i="28"/>
  <c r="B236" i="28" s="1"/>
  <c r="AT236" i="28"/>
  <c r="AV236" i="28"/>
  <c r="A237" i="28"/>
  <c r="L237" i="28"/>
  <c r="N237" i="28"/>
  <c r="S237" i="28"/>
  <c r="AB237" i="28"/>
  <c r="AP237" i="28"/>
  <c r="B237" i="28" s="1"/>
  <c r="AT237" i="28"/>
  <c r="AV237" i="28"/>
  <c r="A238" i="28"/>
  <c r="L238" i="28"/>
  <c r="N238" i="28"/>
  <c r="S238" i="28"/>
  <c r="AB238" i="28"/>
  <c r="AP238" i="28"/>
  <c r="B238" i="28" s="1"/>
  <c r="AT238" i="28"/>
  <c r="AV238" i="28"/>
  <c r="A239" i="28"/>
  <c r="L239" i="28"/>
  <c r="N239" i="28"/>
  <c r="S239" i="28"/>
  <c r="AB239" i="28"/>
  <c r="AP239" i="28"/>
  <c r="B239" i="28" s="1"/>
  <c r="AT239" i="28"/>
  <c r="AV239" i="28"/>
  <c r="A240" i="28"/>
  <c r="L240" i="28"/>
  <c r="N240" i="28"/>
  <c r="S240" i="28"/>
  <c r="AB240" i="28"/>
  <c r="AP240" i="28"/>
  <c r="B240" i="28" s="1"/>
  <c r="AT240" i="28"/>
  <c r="AV240" i="28"/>
  <c r="A241" i="28"/>
  <c r="L241" i="28"/>
  <c r="N241" i="28"/>
  <c r="S241" i="28"/>
  <c r="AB241" i="28"/>
  <c r="AP241" i="28"/>
  <c r="B241" i="28" s="1"/>
  <c r="AT241" i="28"/>
  <c r="AV241" i="28"/>
  <c r="A242" i="28"/>
  <c r="L242" i="28"/>
  <c r="N242" i="28"/>
  <c r="S242" i="28"/>
  <c r="AB242" i="28"/>
  <c r="AP242" i="28"/>
  <c r="B242" i="28" s="1"/>
  <c r="AT242" i="28"/>
  <c r="AV242" i="28"/>
  <c r="A243" i="28"/>
  <c r="L243" i="28"/>
  <c r="N243" i="28"/>
  <c r="S243" i="28"/>
  <c r="AB243" i="28"/>
  <c r="AP243" i="28"/>
  <c r="B243" i="28" s="1"/>
  <c r="AT243" i="28"/>
  <c r="AV243" i="28"/>
  <c r="A244" i="28"/>
  <c r="L244" i="28"/>
  <c r="N244" i="28"/>
  <c r="S244" i="28"/>
  <c r="AB244" i="28"/>
  <c r="AP244" i="28"/>
  <c r="B244" i="28" s="1"/>
  <c r="AT244" i="28"/>
  <c r="AV244" i="28"/>
  <c r="A245" i="28"/>
  <c r="L245" i="28"/>
  <c r="N245" i="28"/>
  <c r="S245" i="28"/>
  <c r="AB245" i="28"/>
  <c r="AP245" i="28"/>
  <c r="B245" i="28" s="1"/>
  <c r="AT245" i="28"/>
  <c r="AV245" i="28"/>
  <c r="A246" i="28"/>
  <c r="L246" i="28"/>
  <c r="N246" i="28"/>
  <c r="S246" i="28"/>
  <c r="AB246" i="28"/>
  <c r="AP246" i="28"/>
  <c r="B246" i="28" s="1"/>
  <c r="AT246" i="28"/>
  <c r="AV246" i="28"/>
  <c r="A247" i="28"/>
  <c r="L247" i="28"/>
  <c r="N247" i="28"/>
  <c r="S247" i="28"/>
  <c r="AB247" i="28"/>
  <c r="AP247" i="28"/>
  <c r="B247" i="28" s="1"/>
  <c r="AT247" i="28"/>
  <c r="AV247" i="28"/>
  <c r="A248" i="28"/>
  <c r="L248" i="28"/>
  <c r="N248" i="28"/>
  <c r="S248" i="28"/>
  <c r="AB248" i="28"/>
  <c r="AP248" i="28"/>
  <c r="B248" i="28" s="1"/>
  <c r="AT248" i="28"/>
  <c r="AV248" i="28"/>
  <c r="A249" i="28"/>
  <c r="L249" i="28"/>
  <c r="N249" i="28"/>
  <c r="S249" i="28"/>
  <c r="AB249" i="28"/>
  <c r="AP249" i="28"/>
  <c r="B249" i="28" s="1"/>
  <c r="AT249" i="28"/>
  <c r="AV249" i="28"/>
  <c r="A250" i="28"/>
  <c r="L250" i="28"/>
  <c r="N250" i="28"/>
  <c r="S250" i="28"/>
  <c r="AB250" i="28"/>
  <c r="AP250" i="28"/>
  <c r="B250" i="28" s="1"/>
  <c r="AT250" i="28"/>
  <c r="AV250" i="28"/>
  <c r="A251" i="28"/>
  <c r="L251" i="28"/>
  <c r="N251" i="28"/>
  <c r="S251" i="28"/>
  <c r="AB251" i="28"/>
  <c r="AP251" i="28"/>
  <c r="B251" i="28" s="1"/>
  <c r="AT251" i="28"/>
  <c r="AV251" i="28"/>
  <c r="A252" i="28"/>
  <c r="L252" i="28"/>
  <c r="N252" i="28"/>
  <c r="S252" i="28"/>
  <c r="AB252" i="28"/>
  <c r="AP252" i="28"/>
  <c r="B252" i="28" s="1"/>
  <c r="AT252" i="28"/>
  <c r="AV252" i="28"/>
  <c r="A253" i="28"/>
  <c r="L253" i="28"/>
  <c r="N253" i="28"/>
  <c r="S253" i="28"/>
  <c r="AB253" i="28"/>
  <c r="AP253" i="28"/>
  <c r="B253" i="28" s="1"/>
  <c r="AT253" i="28"/>
  <c r="AV253" i="28"/>
  <c r="A254" i="28"/>
  <c r="L254" i="28"/>
  <c r="N254" i="28"/>
  <c r="S254" i="28"/>
  <c r="AB254" i="28"/>
  <c r="AP254" i="28"/>
  <c r="B254" i="28" s="1"/>
  <c r="AT254" i="28"/>
  <c r="AV254" i="28"/>
  <c r="A255" i="28"/>
  <c r="L255" i="28"/>
  <c r="N255" i="28"/>
  <c r="S255" i="28"/>
  <c r="AB255" i="28"/>
  <c r="AP255" i="28"/>
  <c r="B255" i="28" s="1"/>
  <c r="AT255" i="28"/>
  <c r="AV255" i="28"/>
  <c r="A256" i="28"/>
  <c r="L256" i="28"/>
  <c r="N256" i="28"/>
  <c r="S256" i="28"/>
  <c r="AB256" i="28"/>
  <c r="AP256" i="28"/>
  <c r="B256" i="28" s="1"/>
  <c r="AT256" i="28"/>
  <c r="AV256" i="28"/>
  <c r="A257" i="28"/>
  <c r="L257" i="28"/>
  <c r="N257" i="28"/>
  <c r="S257" i="28"/>
  <c r="AB257" i="28"/>
  <c r="AP257" i="28"/>
  <c r="B257" i="28" s="1"/>
  <c r="AT257" i="28"/>
  <c r="AV257" i="28"/>
  <c r="A258" i="28"/>
  <c r="L258" i="28"/>
  <c r="N258" i="28"/>
  <c r="S258" i="28"/>
  <c r="AB258" i="28"/>
  <c r="AP258" i="28"/>
  <c r="B258" i="28" s="1"/>
  <c r="AT258" i="28"/>
  <c r="AV258" i="28"/>
  <c r="A259" i="28"/>
  <c r="L259" i="28"/>
  <c r="N259" i="28"/>
  <c r="S259" i="28"/>
  <c r="AB259" i="28"/>
  <c r="AP259" i="28"/>
  <c r="B259" i="28" s="1"/>
  <c r="AT259" i="28"/>
  <c r="AV259" i="28"/>
  <c r="A260" i="28"/>
  <c r="L260" i="28"/>
  <c r="N260" i="28"/>
  <c r="S260" i="28"/>
  <c r="AB260" i="28"/>
  <c r="AP260" i="28"/>
  <c r="B260" i="28" s="1"/>
  <c r="AT260" i="28"/>
  <c r="AV260" i="28"/>
  <c r="A261" i="28"/>
  <c r="L261" i="28"/>
  <c r="N261" i="28"/>
  <c r="S261" i="28"/>
  <c r="AB261" i="28"/>
  <c r="AP261" i="28"/>
  <c r="B261" i="28" s="1"/>
  <c r="AT261" i="28"/>
  <c r="AV261" i="28"/>
  <c r="A262" i="28"/>
  <c r="L262" i="28"/>
  <c r="N262" i="28"/>
  <c r="S262" i="28"/>
  <c r="AB262" i="28"/>
  <c r="AP262" i="28"/>
  <c r="B262" i="28" s="1"/>
  <c r="AT262" i="28"/>
  <c r="AV262" i="28"/>
  <c r="A263" i="28"/>
  <c r="L263" i="28"/>
  <c r="N263" i="28"/>
  <c r="S263" i="28"/>
  <c r="AB263" i="28"/>
  <c r="AP263" i="28"/>
  <c r="B263" i="28" s="1"/>
  <c r="AT263" i="28"/>
  <c r="AV263" i="28"/>
  <c r="A264" i="28"/>
  <c r="L264" i="28"/>
  <c r="N264" i="28"/>
  <c r="S264" i="28"/>
  <c r="AB264" i="28"/>
  <c r="AP264" i="28"/>
  <c r="B264" i="28" s="1"/>
  <c r="AT264" i="28"/>
  <c r="AV264" i="28"/>
  <c r="A265" i="28"/>
  <c r="L265" i="28"/>
  <c r="N265" i="28"/>
  <c r="S265" i="28"/>
  <c r="AB265" i="28"/>
  <c r="AP265" i="28"/>
  <c r="B265" i="28" s="1"/>
  <c r="AT265" i="28"/>
  <c r="AV265" i="28"/>
  <c r="N138" i="11" l="1" a="1"/>
  <c r="N138" i="11" s="1"/>
  <c r="CS142" i="13"/>
  <c r="N131" i="11" a="1"/>
  <c r="N131" i="11" s="1"/>
  <c r="CS135" i="13"/>
  <c r="N129" i="11" a="1"/>
  <c r="N129" i="11" s="1"/>
  <c r="CS133" i="13"/>
  <c r="N120" i="11" a="1"/>
  <c r="N120" i="11" s="1"/>
  <c r="CS124" i="13"/>
  <c r="N114" i="11" a="1"/>
  <c r="N114" i="11" s="1"/>
  <c r="CS118" i="13"/>
  <c r="N104" i="11" a="1"/>
  <c r="N104" i="11" s="1"/>
  <c r="M104" i="11" s="1"/>
  <c r="CS107" i="13"/>
  <c r="N102" i="11" a="1"/>
  <c r="N102" i="11" s="1"/>
  <c r="CS104" i="13"/>
  <c r="N100" i="11" a="1"/>
  <c r="N100" i="11" s="1"/>
  <c r="M100" i="11" s="1"/>
  <c r="CS102" i="13"/>
  <c r="N98" i="11" a="1"/>
  <c r="N98" i="11" s="1"/>
  <c r="CS100" i="13"/>
  <c r="N92" i="11" a="1"/>
  <c r="N92" i="11" s="1"/>
  <c r="CS94" i="13"/>
  <c r="N77" i="11" a="1"/>
  <c r="N77" i="11" s="1"/>
  <c r="M77" i="11" s="1"/>
  <c r="CS78" i="13"/>
  <c r="N72" i="11" a="1"/>
  <c r="N72" i="11" s="1"/>
  <c r="CS73" i="13"/>
  <c r="N64" i="11" a="1"/>
  <c r="N64" i="11" s="1"/>
  <c r="CS65" i="13"/>
  <c r="N51" i="11" a="1"/>
  <c r="N51" i="11" s="1"/>
  <c r="M51" i="11" s="1"/>
  <c r="CS52" i="13"/>
  <c r="N44" i="11" a="1"/>
  <c r="N44" i="11" s="1"/>
  <c r="M44" i="11" s="1"/>
  <c r="CS45" i="13"/>
  <c r="N35" i="11" a="1"/>
  <c r="N35" i="11" s="1"/>
  <c r="CS36" i="13"/>
  <c r="N25" i="11" a="1"/>
  <c r="N25" i="11" s="1"/>
  <c r="CS25" i="13"/>
  <c r="N10" i="11" a="1"/>
  <c r="N10" i="11" s="1"/>
  <c r="CS9" i="13"/>
  <c r="N341" i="10" a="1"/>
  <c r="N341" i="10" s="1"/>
  <c r="N119" i="10" a="1"/>
  <c r="N119" i="10" s="1"/>
  <c r="N106" i="10" a="1"/>
  <c r="N106" i="10" s="1"/>
  <c r="N67" i="10" a="1"/>
  <c r="N67" i="10" s="1"/>
  <c r="N425" i="10" a="1"/>
  <c r="N425" i="10" s="1"/>
  <c r="N488" i="10" a="1"/>
  <c r="N488" i="10" s="1"/>
  <c r="M488" i="10" s="1"/>
  <c r="N530" i="10" a="1"/>
  <c r="N530" i="10" s="1"/>
  <c r="N219" i="10" a="1"/>
  <c r="N219" i="10" s="1"/>
  <c r="M219" i="10" s="1"/>
  <c r="N272" i="10" a="1"/>
  <c r="N272" i="10" s="1"/>
  <c r="N195" i="10" a="1"/>
  <c r="N195" i="10" s="1"/>
  <c r="N351" i="10" a="1"/>
  <c r="N351" i="10" s="1"/>
  <c r="M351" i="10" s="1"/>
  <c r="N342" i="10" a="1"/>
  <c r="N342" i="10" s="1"/>
  <c r="N353" i="10" a="1"/>
  <c r="N353" i="10" s="1"/>
  <c r="N21" i="10" a="1"/>
  <c r="N21" i="10" s="1"/>
  <c r="M21" i="10" s="1"/>
  <c r="N139" i="10" a="1"/>
  <c r="N139" i="10" s="1"/>
  <c r="M139" i="10" s="1"/>
  <c r="N71" i="10" a="1"/>
  <c r="N71" i="10" s="1"/>
  <c r="N57" i="10" a="1"/>
  <c r="N57" i="10" s="1"/>
  <c r="N100" i="10" a="1"/>
  <c r="N100" i="10" s="1"/>
  <c r="BR160" i="13"/>
  <c r="CP160" i="13"/>
  <c r="CR160" i="13" s="1"/>
  <c r="BR159" i="13"/>
  <c r="CP159" i="13"/>
  <c r="CR159" i="13" s="1"/>
  <c r="BR157" i="13"/>
  <c r="CP157" i="13"/>
  <c r="CR157" i="13" s="1"/>
  <c r="BR156" i="13"/>
  <c r="CP156" i="13"/>
  <c r="CR156" i="13" s="1"/>
  <c r="BR155" i="13"/>
  <c r="CP155" i="13"/>
  <c r="CR155" i="13" s="1"/>
  <c r="BR154" i="13"/>
  <c r="CP154" i="13"/>
  <c r="CR154" i="13" s="1"/>
  <c r="BR153" i="13"/>
  <c r="CP153" i="13"/>
  <c r="CR153" i="13" s="1"/>
  <c r="BR152" i="13"/>
  <c r="CP152" i="13"/>
  <c r="CR152" i="13" s="1"/>
  <c r="BR151" i="13"/>
  <c r="CP151" i="13"/>
  <c r="CR151" i="13" s="1"/>
  <c r="BR150" i="13"/>
  <c r="CP150" i="13"/>
  <c r="CR150" i="13" s="1"/>
  <c r="BR149" i="13"/>
  <c r="CP149" i="13"/>
  <c r="CR149" i="13" s="1"/>
  <c r="BR148" i="13"/>
  <c r="CP148" i="13"/>
  <c r="CR148" i="13" s="1"/>
  <c r="BR147" i="13"/>
  <c r="CP147" i="13"/>
  <c r="CR147" i="13" s="1"/>
  <c r="BR146" i="13"/>
  <c r="CP146" i="13"/>
  <c r="CR146" i="13" s="1"/>
  <c r="BR145" i="13"/>
  <c r="CP145" i="13"/>
  <c r="CR145" i="13" s="1"/>
  <c r="BR144" i="13"/>
  <c r="CP144" i="13"/>
  <c r="CR144" i="13" s="1"/>
  <c r="BR143" i="13"/>
  <c r="CP143" i="13"/>
  <c r="CR143" i="13" s="1"/>
  <c r="BR141" i="13"/>
  <c r="CP141" i="13"/>
  <c r="CR141" i="13" s="1"/>
  <c r="BR140" i="13"/>
  <c r="CP140" i="13"/>
  <c r="CR140" i="13" s="1"/>
  <c r="BR139" i="13"/>
  <c r="CP139" i="13"/>
  <c r="CR139" i="13" s="1"/>
  <c r="BR138" i="13"/>
  <c r="CP138" i="13"/>
  <c r="CR138" i="13" s="1"/>
  <c r="BR137" i="13"/>
  <c r="CP137" i="13"/>
  <c r="CR137" i="13" s="1"/>
  <c r="BR136" i="13"/>
  <c r="CP136" i="13"/>
  <c r="BR134" i="13"/>
  <c r="CP134" i="13"/>
  <c r="CR134" i="13" s="1"/>
  <c r="BR132" i="13"/>
  <c r="CP132" i="13"/>
  <c r="CR132" i="13" s="1"/>
  <c r="BR131" i="13"/>
  <c r="CP131" i="13"/>
  <c r="CR131" i="13" s="1"/>
  <c r="BR130" i="13"/>
  <c r="CP130" i="13"/>
  <c r="CR130" i="13" s="1"/>
  <c r="BR129" i="13"/>
  <c r="CP129" i="13"/>
  <c r="CR129" i="13" s="1"/>
  <c r="BR128" i="13"/>
  <c r="CP128" i="13"/>
  <c r="CR128" i="13" s="1"/>
  <c r="BR127" i="13"/>
  <c r="CP127" i="13"/>
  <c r="CR127" i="13" s="1"/>
  <c r="BR126" i="13"/>
  <c r="CP126" i="13"/>
  <c r="CR126" i="13" s="1"/>
  <c r="BR125" i="13"/>
  <c r="CP125" i="13"/>
  <c r="CR125" i="13" s="1"/>
  <c r="BR122" i="13"/>
  <c r="CP122" i="13"/>
  <c r="CR122" i="13" s="1"/>
  <c r="BR121" i="13"/>
  <c r="CP121" i="13"/>
  <c r="CR121" i="13" s="1"/>
  <c r="BR120" i="13"/>
  <c r="CP120" i="13"/>
  <c r="CR120" i="13" s="1"/>
  <c r="BR119" i="13"/>
  <c r="CP119" i="13"/>
  <c r="CR119" i="13" s="1"/>
  <c r="BR117" i="13"/>
  <c r="CP117" i="13"/>
  <c r="CR117" i="13" s="1"/>
  <c r="BR115" i="13"/>
  <c r="CP115" i="13"/>
  <c r="CR115" i="13" s="1"/>
  <c r="BR114" i="13"/>
  <c r="CP114" i="13"/>
  <c r="CR114" i="13" s="1"/>
  <c r="BR113" i="13"/>
  <c r="CP113" i="13"/>
  <c r="CR113" i="13" s="1"/>
  <c r="BR112" i="13"/>
  <c r="CP112" i="13"/>
  <c r="CR112" i="13" s="1"/>
  <c r="BR111" i="13"/>
  <c r="CP111" i="13"/>
  <c r="CR111" i="13" s="1"/>
  <c r="BR110" i="13"/>
  <c r="CP110" i="13"/>
  <c r="CR110" i="13" s="1"/>
  <c r="BR109" i="13"/>
  <c r="CP109" i="13"/>
  <c r="CR109" i="13" s="1"/>
  <c r="BR108" i="13"/>
  <c r="CP108" i="13"/>
  <c r="CR108" i="13" s="1"/>
  <c r="BR106" i="13"/>
  <c r="CP106" i="13"/>
  <c r="CR106" i="13" s="1"/>
  <c r="BR105" i="13"/>
  <c r="CP105" i="13"/>
  <c r="CR105" i="13" s="1"/>
  <c r="BR103" i="13"/>
  <c r="CP103" i="13"/>
  <c r="CR103" i="13" s="1"/>
  <c r="BR101" i="13"/>
  <c r="CP101" i="13"/>
  <c r="CR101" i="13" s="1"/>
  <c r="BR99" i="13"/>
  <c r="CP99" i="13"/>
  <c r="CR99" i="13" s="1"/>
  <c r="BR98" i="13"/>
  <c r="CP98" i="13"/>
  <c r="CR98" i="13" s="1"/>
  <c r="BR97" i="13"/>
  <c r="CP97" i="13"/>
  <c r="CR97" i="13" s="1"/>
  <c r="BR96" i="13"/>
  <c r="CP96" i="13"/>
  <c r="CR96" i="13" s="1"/>
  <c r="BR95" i="13"/>
  <c r="CP95" i="13"/>
  <c r="CR95" i="13" s="1"/>
  <c r="BR93" i="13"/>
  <c r="CP93" i="13"/>
  <c r="CR93" i="13" s="1"/>
  <c r="BR92" i="13"/>
  <c r="CP92" i="13"/>
  <c r="CR92" i="13" s="1"/>
  <c r="BR91" i="13"/>
  <c r="CP91" i="13"/>
  <c r="BR90" i="13"/>
  <c r="CP90" i="13"/>
  <c r="BR89" i="13"/>
  <c r="CP89" i="13"/>
  <c r="BR88" i="13"/>
  <c r="CP88" i="13"/>
  <c r="BR87" i="13"/>
  <c r="CP87" i="13"/>
  <c r="BR86" i="13"/>
  <c r="CP86" i="13"/>
  <c r="CR86" i="13" s="1"/>
  <c r="BR84" i="13"/>
  <c r="CP84" i="13"/>
  <c r="CR84" i="13" s="1"/>
  <c r="BR83" i="13"/>
  <c r="CP83" i="13"/>
  <c r="CR83" i="13" s="1"/>
  <c r="BR82" i="13"/>
  <c r="CP82" i="13"/>
  <c r="CR82" i="13" s="1"/>
  <c r="BR81" i="13"/>
  <c r="CP81" i="13"/>
  <c r="CR81" i="13" s="1"/>
  <c r="BR80" i="13"/>
  <c r="CP80" i="13"/>
  <c r="CR80" i="13" s="1"/>
  <c r="BR79" i="13"/>
  <c r="CP79" i="13"/>
  <c r="CR79" i="13" s="1"/>
  <c r="BR76" i="13"/>
  <c r="CP76" i="13"/>
  <c r="CR76" i="13" s="1"/>
  <c r="BR75" i="13"/>
  <c r="CP75" i="13"/>
  <c r="CR75" i="13" s="1"/>
  <c r="BR74" i="13"/>
  <c r="CP74" i="13"/>
  <c r="CR74" i="13" s="1"/>
  <c r="BR72" i="13"/>
  <c r="CP72" i="13"/>
  <c r="CR72" i="13" s="1"/>
  <c r="BR71" i="13"/>
  <c r="CP71" i="13"/>
  <c r="BR70" i="13"/>
  <c r="CP70" i="13"/>
  <c r="CR70" i="13" s="1"/>
  <c r="BR69" i="13"/>
  <c r="CP69" i="13"/>
  <c r="CR69" i="13" s="1"/>
  <c r="BR68" i="13"/>
  <c r="CP68" i="13"/>
  <c r="CR68" i="13" s="1"/>
  <c r="BR67" i="13"/>
  <c r="CP67" i="13"/>
  <c r="CR67" i="13" s="1"/>
  <c r="BR66" i="13"/>
  <c r="CP66" i="13"/>
  <c r="CR66" i="13" s="1"/>
  <c r="BR64" i="13"/>
  <c r="CP64" i="13"/>
  <c r="CR64" i="13" s="1"/>
  <c r="BR63" i="13"/>
  <c r="CP63" i="13"/>
  <c r="CR63" i="13" s="1"/>
  <c r="BR62" i="13"/>
  <c r="CP62" i="13"/>
  <c r="CR62" i="13" s="1"/>
  <c r="BR61" i="13"/>
  <c r="CP61" i="13"/>
  <c r="CR61" i="13" s="1"/>
  <c r="BR60" i="13"/>
  <c r="CP60" i="13"/>
  <c r="CR60" i="13" s="1"/>
  <c r="BR59" i="13"/>
  <c r="CP59" i="13"/>
  <c r="CR59" i="13" s="1"/>
  <c r="BR58" i="13"/>
  <c r="CP58" i="13"/>
  <c r="CR58" i="13" s="1"/>
  <c r="BR57" i="13"/>
  <c r="CP57" i="13"/>
  <c r="CR57" i="13" s="1"/>
  <c r="BR56" i="13"/>
  <c r="CP56" i="13"/>
  <c r="CR56" i="13" s="1"/>
  <c r="BR55" i="13"/>
  <c r="CP55" i="13"/>
  <c r="CR55" i="13" s="1"/>
  <c r="BR54" i="13"/>
  <c r="CP54" i="13"/>
  <c r="CR54" i="13" s="1"/>
  <c r="BR53" i="13"/>
  <c r="CP53" i="13"/>
  <c r="CR53" i="13" s="1"/>
  <c r="BR51" i="13"/>
  <c r="CP51" i="13"/>
  <c r="CR51" i="13" s="1"/>
  <c r="BR50" i="13"/>
  <c r="CP50" i="13"/>
  <c r="CR50" i="13" s="1"/>
  <c r="BR49" i="13"/>
  <c r="CP49" i="13"/>
  <c r="CR49" i="13" s="1"/>
  <c r="BR48" i="13"/>
  <c r="CP48" i="13"/>
  <c r="CR48" i="13" s="1"/>
  <c r="BR47" i="13"/>
  <c r="CP47" i="13"/>
  <c r="CR47" i="13" s="1"/>
  <c r="BR46" i="13"/>
  <c r="CP46" i="13"/>
  <c r="CR46" i="13" s="1"/>
  <c r="BR44" i="13"/>
  <c r="CP44" i="13"/>
  <c r="CR44" i="13" s="1"/>
  <c r="BR43" i="13"/>
  <c r="CP43" i="13"/>
  <c r="CR43" i="13" s="1"/>
  <c r="BR42" i="13"/>
  <c r="CP42" i="13"/>
  <c r="CR42" i="13" s="1"/>
  <c r="BR41" i="13"/>
  <c r="CP41" i="13"/>
  <c r="CR41" i="13" s="1"/>
  <c r="BR40" i="13"/>
  <c r="CP40" i="13"/>
  <c r="CR40" i="13" s="1"/>
  <c r="BR39" i="13"/>
  <c r="CP39" i="13"/>
  <c r="CR39" i="13" s="1"/>
  <c r="BR38" i="13"/>
  <c r="CP38" i="13"/>
  <c r="CR38" i="13" s="1"/>
  <c r="BR37" i="13"/>
  <c r="CP37" i="13"/>
  <c r="CR37" i="13" s="1"/>
  <c r="BR35" i="13"/>
  <c r="CP35" i="13"/>
  <c r="BR34" i="13"/>
  <c r="CP34" i="13"/>
  <c r="CR34" i="13" s="1"/>
  <c r="BR33" i="13"/>
  <c r="CP33" i="13"/>
  <c r="BR32" i="13"/>
  <c r="CP32" i="13"/>
  <c r="CR32" i="13" s="1"/>
  <c r="BR30" i="13"/>
  <c r="CP30" i="13"/>
  <c r="BR29" i="13"/>
  <c r="CP29" i="13"/>
  <c r="CR29" i="13" s="1"/>
  <c r="BR28" i="13"/>
  <c r="CP28" i="13"/>
  <c r="BR27" i="13"/>
  <c r="CP27" i="13"/>
  <c r="CR27" i="13" s="1"/>
  <c r="BR26" i="13"/>
  <c r="CP26" i="13"/>
  <c r="CR26" i="13" s="1"/>
  <c r="BR23" i="13"/>
  <c r="CP23" i="13"/>
  <c r="CR23" i="13" s="1"/>
  <c r="BR22" i="13"/>
  <c r="CP22" i="13"/>
  <c r="CR22" i="13" s="1"/>
  <c r="BR21" i="13"/>
  <c r="CP21" i="13"/>
  <c r="BR20" i="13"/>
  <c r="CP20" i="13"/>
  <c r="CR20" i="13" s="1"/>
  <c r="BR19" i="13"/>
  <c r="CP19" i="13"/>
  <c r="CR19" i="13" s="1"/>
  <c r="BR18" i="13"/>
  <c r="CP18" i="13"/>
  <c r="CR18" i="13" s="1"/>
  <c r="BR17" i="13"/>
  <c r="CP17" i="13"/>
  <c r="CR17" i="13" s="1"/>
  <c r="BR16" i="13"/>
  <c r="CP16" i="13"/>
  <c r="CR16" i="13" s="1"/>
  <c r="BR14" i="13"/>
  <c r="CP14" i="13"/>
  <c r="CR14" i="13" s="1"/>
  <c r="BR12" i="13"/>
  <c r="CP12" i="13"/>
  <c r="CR12" i="13" s="1"/>
  <c r="BR11" i="13"/>
  <c r="CP11" i="13"/>
  <c r="CR11" i="13" s="1"/>
  <c r="BR10" i="13"/>
  <c r="CP10" i="13"/>
  <c r="CR10" i="13" s="1"/>
  <c r="BR8" i="13"/>
  <c r="CP8" i="13"/>
  <c r="CR8" i="13" s="1"/>
  <c r="BR7" i="13"/>
  <c r="CP7" i="13"/>
  <c r="CR7" i="13" s="1"/>
  <c r="BR6" i="13"/>
  <c r="CP6" i="13"/>
  <c r="CR6" i="13" s="1"/>
  <c r="BR5" i="13"/>
  <c r="CP5" i="13"/>
  <c r="CR5" i="13" s="1"/>
  <c r="BR4" i="13"/>
  <c r="CP4" i="13"/>
  <c r="CR4" i="13" s="1"/>
  <c r="CR15" i="13"/>
  <c r="BS15" i="13"/>
  <c r="O11" i="10"/>
  <c r="N155" i="11" l="1" a="1"/>
  <c r="N155" i="11" s="1"/>
  <c r="CS160" i="13"/>
  <c r="N154" i="11" a="1"/>
  <c r="N154" i="11" s="1"/>
  <c r="CS159" i="13"/>
  <c r="N153" i="11" a="1"/>
  <c r="N153" i="11" s="1"/>
  <c r="CS157" i="13"/>
  <c r="N152" i="11" a="1"/>
  <c r="N152" i="11" s="1"/>
  <c r="CS156" i="13"/>
  <c r="N151" i="11" a="1"/>
  <c r="N151" i="11" s="1"/>
  <c r="M151" i="11" s="1"/>
  <c r="CS155" i="13"/>
  <c r="N150" i="11" a="1"/>
  <c r="N150" i="11" s="1"/>
  <c r="M150" i="11" s="1"/>
  <c r="CS154" i="13"/>
  <c r="N149" i="11" a="1"/>
  <c r="N149" i="11" s="1"/>
  <c r="CS153" i="13"/>
  <c r="N148" i="11" a="1"/>
  <c r="N148" i="11" s="1"/>
  <c r="CS152" i="13"/>
  <c r="N147" i="11" a="1"/>
  <c r="N147" i="11" s="1"/>
  <c r="CS151" i="13"/>
  <c r="N146" i="11" a="1"/>
  <c r="N146" i="11" s="1"/>
  <c r="CS150" i="13"/>
  <c r="N145" i="11" a="1"/>
  <c r="N145" i="11" s="1"/>
  <c r="M145" i="11" s="1"/>
  <c r="CS149" i="13"/>
  <c r="N144" i="11" a="1"/>
  <c r="N144" i="11" s="1"/>
  <c r="M144" i="11" s="1"/>
  <c r="CS148" i="13"/>
  <c r="N143" i="11" a="1"/>
  <c r="N143" i="11" s="1"/>
  <c r="M143" i="11" s="1"/>
  <c r="CS147" i="13"/>
  <c r="N142" i="11" a="1"/>
  <c r="N142" i="11" s="1"/>
  <c r="M142" i="11" s="1"/>
  <c r="CS146" i="13"/>
  <c r="N141" i="11" a="1"/>
  <c r="N141" i="11" s="1"/>
  <c r="CS145" i="13"/>
  <c r="N140" i="11" a="1"/>
  <c r="N140" i="11" s="1"/>
  <c r="CS144" i="13"/>
  <c r="N139" i="11" a="1"/>
  <c r="N139" i="11" s="1"/>
  <c r="CS143" i="13"/>
  <c r="Q138" i="11"/>
  <c r="M138" i="11"/>
  <c r="N137" i="11" a="1"/>
  <c r="N137" i="11" s="1"/>
  <c r="M137" i="11" s="1"/>
  <c r="CS141" i="13"/>
  <c r="N136" i="11" a="1"/>
  <c r="N136" i="11" s="1"/>
  <c r="CS140" i="13"/>
  <c r="N135" i="11" a="1"/>
  <c r="N135" i="11" s="1"/>
  <c r="CS139" i="13"/>
  <c r="N134" i="11" a="1"/>
  <c r="N134" i="11" s="1"/>
  <c r="CS138" i="13"/>
  <c r="N133" i="11" a="1"/>
  <c r="N133" i="11" s="1"/>
  <c r="CS137" i="13"/>
  <c r="Q131" i="11"/>
  <c r="M131" i="11"/>
  <c r="N130" i="11" a="1"/>
  <c r="N130" i="11" s="1"/>
  <c r="CS134" i="13"/>
  <c r="M129" i="11"/>
  <c r="Q129" i="11"/>
  <c r="N128" i="11" a="1"/>
  <c r="N128" i="11" s="1"/>
  <c r="M128" i="11" s="1"/>
  <c r="CS132" i="13"/>
  <c r="N127" i="11" a="1"/>
  <c r="N127" i="11" s="1"/>
  <c r="CS131" i="13"/>
  <c r="N126" i="11" a="1"/>
  <c r="N126" i="11" s="1"/>
  <c r="M126" i="11" s="1"/>
  <c r="CS130" i="13"/>
  <c r="N125" i="11" a="1"/>
  <c r="N125" i="11" s="1"/>
  <c r="CS129" i="13"/>
  <c r="N124" i="11" a="1"/>
  <c r="N124" i="11" s="1"/>
  <c r="M124" i="11" s="1"/>
  <c r="CS128" i="13"/>
  <c r="N123" i="11" a="1"/>
  <c r="N123" i="11" s="1"/>
  <c r="M123" i="11" s="1"/>
  <c r="CS127" i="13"/>
  <c r="N122" i="11" a="1"/>
  <c r="N122" i="11" s="1"/>
  <c r="M122" i="11" s="1"/>
  <c r="CS126" i="13"/>
  <c r="N121" i="11" a="1"/>
  <c r="N121" i="11" s="1"/>
  <c r="M121" i="11" s="1"/>
  <c r="CS125" i="13"/>
  <c r="Q120" i="11"/>
  <c r="M120" i="11"/>
  <c r="N118" i="11" a="1"/>
  <c r="N118" i="11" s="1"/>
  <c r="M118" i="11" s="1"/>
  <c r="CS122" i="13"/>
  <c r="N117" i="11" a="1"/>
  <c r="N117" i="11" s="1"/>
  <c r="CS121" i="13"/>
  <c r="N116" i="11" a="1"/>
  <c r="N116" i="11" s="1"/>
  <c r="CS120" i="13"/>
  <c r="N115" i="11" a="1"/>
  <c r="N115" i="11" s="1"/>
  <c r="CS119" i="13"/>
  <c r="M114" i="11"/>
  <c r="Q114" i="11"/>
  <c r="N113" i="11" a="1"/>
  <c r="N113" i="11" s="1"/>
  <c r="CS117" i="13"/>
  <c r="N112" i="11" a="1"/>
  <c r="N112" i="11" s="1"/>
  <c r="CS115" i="13"/>
  <c r="N111" i="11" a="1"/>
  <c r="N111" i="11" s="1"/>
  <c r="CS114" i="13"/>
  <c r="N110" i="11" a="1"/>
  <c r="N110" i="11" s="1"/>
  <c r="CS113" i="13"/>
  <c r="N109" i="11" a="1"/>
  <c r="N109" i="11" s="1"/>
  <c r="CS112" i="13"/>
  <c r="N108" i="11" a="1"/>
  <c r="N108" i="11" s="1"/>
  <c r="CS111" i="13"/>
  <c r="N107" i="11" a="1"/>
  <c r="N107" i="11" s="1"/>
  <c r="CS110" i="13"/>
  <c r="N106" i="11" a="1"/>
  <c r="N106" i="11" s="1"/>
  <c r="CS109" i="13"/>
  <c r="N105" i="11" a="1"/>
  <c r="N105" i="11" s="1"/>
  <c r="M105" i="11" s="1"/>
  <c r="CS108" i="13"/>
  <c r="N103" i="11" a="1"/>
  <c r="N103" i="11" s="1"/>
  <c r="CS106" i="13"/>
  <c r="N14" i="11" a="1"/>
  <c r="N14" i="11" s="1"/>
  <c r="CS105" i="13"/>
  <c r="Q102" i="11"/>
  <c r="M102" i="11"/>
  <c r="N101" i="11" a="1"/>
  <c r="N101" i="11" s="1"/>
  <c r="CS103" i="13"/>
  <c r="N99" i="11" a="1"/>
  <c r="N99" i="11" s="1"/>
  <c r="M99" i="11" s="1"/>
  <c r="CS101" i="13"/>
  <c r="Q98" i="11"/>
  <c r="M98" i="11"/>
  <c r="N97" i="11" a="1"/>
  <c r="N97" i="11" s="1"/>
  <c r="CS99" i="13"/>
  <c r="N96" i="11" a="1"/>
  <c r="N96" i="11" s="1"/>
  <c r="CS98" i="13"/>
  <c r="N95" i="11" a="1"/>
  <c r="N95" i="11" s="1"/>
  <c r="CS97" i="13"/>
  <c r="N94" i="11" a="1"/>
  <c r="N94" i="11" s="1"/>
  <c r="M94" i="11" s="1"/>
  <c r="CS96" i="13"/>
  <c r="N93" i="11" a="1"/>
  <c r="N93" i="11" s="1"/>
  <c r="CS95" i="13"/>
  <c r="Q92" i="11"/>
  <c r="M92" i="11"/>
  <c r="N91" i="11" a="1"/>
  <c r="N91" i="11" s="1"/>
  <c r="CS93" i="13"/>
  <c r="N90" i="11" a="1"/>
  <c r="N90" i="11" s="1"/>
  <c r="M90" i="11" s="1"/>
  <c r="CS92" i="13"/>
  <c r="N84" i="11" a="1"/>
  <c r="N84" i="11" s="1"/>
  <c r="CS86" i="13"/>
  <c r="N82" i="11" a="1"/>
  <c r="N82" i="11" s="1"/>
  <c r="M82" i="11" s="1"/>
  <c r="CS84" i="13"/>
  <c r="N81" i="11" a="1"/>
  <c r="N81" i="11" s="1"/>
  <c r="CS83" i="13"/>
  <c r="N80" i="11" a="1"/>
  <c r="N80" i="11" s="1"/>
  <c r="M80" i="11" s="1"/>
  <c r="CS82" i="13"/>
  <c r="N79" i="11" a="1"/>
  <c r="N79" i="11" s="1"/>
  <c r="M79" i="11" s="1"/>
  <c r="CS81" i="13"/>
  <c r="N78" i="11" a="1"/>
  <c r="N78" i="11" s="1"/>
  <c r="CS80" i="13"/>
  <c r="N76" i="11" a="1"/>
  <c r="N76" i="11" s="1"/>
  <c r="M76" i="11" s="1"/>
  <c r="CS79" i="13"/>
  <c r="N75" i="11" a="1"/>
  <c r="N75" i="11" s="1"/>
  <c r="CS76" i="13"/>
  <c r="N74" i="11" a="1"/>
  <c r="N74" i="11" s="1"/>
  <c r="CS75" i="13"/>
  <c r="N73" i="11" a="1"/>
  <c r="N73" i="11" s="1"/>
  <c r="CS74" i="13"/>
  <c r="Q72" i="11"/>
  <c r="M72" i="11"/>
  <c r="N71" i="11" a="1"/>
  <c r="N71" i="11" s="1"/>
  <c r="CS72" i="13"/>
  <c r="N69" i="11" a="1"/>
  <c r="N69" i="11" s="1"/>
  <c r="CS70" i="13"/>
  <c r="N68" i="11" a="1"/>
  <c r="N68" i="11" s="1"/>
  <c r="CS69" i="13"/>
  <c r="N67" i="11" a="1"/>
  <c r="N67" i="11" s="1"/>
  <c r="CS68" i="13"/>
  <c r="N66" i="11" a="1"/>
  <c r="N66" i="11" s="1"/>
  <c r="M66" i="11" s="1"/>
  <c r="CS67" i="13"/>
  <c r="N65" i="11" a="1"/>
  <c r="N65" i="11" s="1"/>
  <c r="CS66" i="13"/>
  <c r="M64" i="11"/>
  <c r="Q64" i="11"/>
  <c r="N63" i="11" a="1"/>
  <c r="N63" i="11" s="1"/>
  <c r="CS64" i="13"/>
  <c r="N62" i="11" a="1"/>
  <c r="N62" i="11" s="1"/>
  <c r="CS63" i="13"/>
  <c r="N61" i="11" a="1"/>
  <c r="N61" i="11" s="1"/>
  <c r="CS62" i="13"/>
  <c r="N60" i="11" a="1"/>
  <c r="N60" i="11" s="1"/>
  <c r="M60" i="11" s="1"/>
  <c r="CS61" i="13"/>
  <c r="N59" i="11" a="1"/>
  <c r="N59" i="11" s="1"/>
  <c r="M59" i="11" s="1"/>
  <c r="CS60" i="13"/>
  <c r="N58" i="11" a="1"/>
  <c r="N58" i="11" s="1"/>
  <c r="M58" i="11" s="1"/>
  <c r="CS59" i="13"/>
  <c r="N57" i="11" a="1"/>
  <c r="N57" i="11" s="1"/>
  <c r="M57" i="11" s="1"/>
  <c r="CS58" i="13"/>
  <c r="N56" i="11" a="1"/>
  <c r="N56" i="11" s="1"/>
  <c r="M56" i="11" s="1"/>
  <c r="CS57" i="13"/>
  <c r="N55" i="11" a="1"/>
  <c r="N55" i="11" s="1"/>
  <c r="CS56" i="13"/>
  <c r="N54" i="11" a="1"/>
  <c r="N54" i="11" s="1"/>
  <c r="CS55" i="13"/>
  <c r="N53" i="11" a="1"/>
  <c r="N53" i="11" s="1"/>
  <c r="M53" i="11" s="1"/>
  <c r="CS54" i="13"/>
  <c r="N52" i="11" a="1"/>
  <c r="N52" i="11" s="1"/>
  <c r="M52" i="11" s="1"/>
  <c r="CS53" i="13"/>
  <c r="N50" i="11" a="1"/>
  <c r="N50" i="11" s="1"/>
  <c r="M50" i="11" s="1"/>
  <c r="CS51" i="13"/>
  <c r="N49" i="11" a="1"/>
  <c r="N49" i="11" s="1"/>
  <c r="M49" i="11" s="1"/>
  <c r="CS50" i="13"/>
  <c r="N48" i="11" a="1"/>
  <c r="N48" i="11" s="1"/>
  <c r="M48" i="11" s="1"/>
  <c r="CS49" i="13"/>
  <c r="N47" i="11" a="1"/>
  <c r="N47" i="11" s="1"/>
  <c r="M47" i="11" s="1"/>
  <c r="CS48" i="13"/>
  <c r="N46" i="11" a="1"/>
  <c r="N46" i="11" s="1"/>
  <c r="M46" i="11" s="1"/>
  <c r="CS47" i="13"/>
  <c r="N45" i="11" a="1"/>
  <c r="N45" i="11" s="1"/>
  <c r="M45" i="11" s="1"/>
  <c r="CS46" i="13"/>
  <c r="N43" i="11" a="1"/>
  <c r="N43" i="11" s="1"/>
  <c r="M43" i="11" s="1"/>
  <c r="CS44" i="13"/>
  <c r="N42" i="11" a="1"/>
  <c r="N42" i="11" s="1"/>
  <c r="M42" i="11" s="1"/>
  <c r="CS43" i="13"/>
  <c r="N41" i="11" a="1"/>
  <c r="N41" i="11" s="1"/>
  <c r="CS42" i="13"/>
  <c r="N40" i="11" a="1"/>
  <c r="N40" i="11" s="1"/>
  <c r="CS41" i="13"/>
  <c r="N39" i="11" a="1"/>
  <c r="N39" i="11" s="1"/>
  <c r="CS40" i="13"/>
  <c r="N38" i="11" a="1"/>
  <c r="N38" i="11" s="1"/>
  <c r="CS39" i="13"/>
  <c r="N37" i="11" a="1"/>
  <c r="N37" i="11" s="1"/>
  <c r="CS38" i="13"/>
  <c r="N36" i="11" a="1"/>
  <c r="N36" i="11" s="1"/>
  <c r="CS37" i="13"/>
  <c r="Q35" i="11"/>
  <c r="M35" i="11"/>
  <c r="N33" i="11" a="1"/>
  <c r="N33" i="11" s="1"/>
  <c r="M33" i="11" s="1"/>
  <c r="CS34" i="13"/>
  <c r="N31" i="11" a="1"/>
  <c r="N31" i="11" s="1"/>
  <c r="CS32" i="13"/>
  <c r="N29" i="11" a="1"/>
  <c r="N29" i="11" s="1"/>
  <c r="CS29" i="13"/>
  <c r="N27" i="11" a="1"/>
  <c r="N27" i="11" s="1"/>
  <c r="CS27" i="13"/>
  <c r="N26" i="11" a="1"/>
  <c r="N26" i="11" s="1"/>
  <c r="CS26" i="13"/>
  <c r="Q25" i="11"/>
  <c r="M25" i="11"/>
  <c r="N24" i="11" a="1"/>
  <c r="N24" i="11" s="1"/>
  <c r="M24" i="11" s="1"/>
  <c r="CS23" i="13"/>
  <c r="N23" i="11" a="1"/>
  <c r="N23" i="11" s="1"/>
  <c r="CS22" i="13"/>
  <c r="N21" i="11" a="1"/>
  <c r="N21" i="11" s="1"/>
  <c r="CS20" i="13"/>
  <c r="N20" i="11" a="1"/>
  <c r="N20" i="11" s="1"/>
  <c r="CS19" i="13"/>
  <c r="N19" i="11" a="1"/>
  <c r="N19" i="11" s="1"/>
  <c r="CS18" i="13"/>
  <c r="N18" i="11" a="1"/>
  <c r="N18" i="11" s="1"/>
  <c r="CS17" i="13"/>
  <c r="N17" i="11" a="1"/>
  <c r="N17" i="11" s="1"/>
  <c r="CS16" i="13"/>
  <c r="N16" i="11" a="1"/>
  <c r="N16" i="11" s="1"/>
  <c r="CS15" i="13"/>
  <c r="N15" i="11" a="1"/>
  <c r="N15" i="11" s="1"/>
  <c r="CS14" i="13"/>
  <c r="N13" i="11" a="1"/>
  <c r="N13" i="11" s="1"/>
  <c r="CS12" i="13"/>
  <c r="N12" i="11" a="1"/>
  <c r="N12" i="11" s="1"/>
  <c r="CS11" i="13"/>
  <c r="N11" i="11" a="1"/>
  <c r="N11" i="11" s="1"/>
  <c r="CS10" i="13"/>
  <c r="Q10" i="11"/>
  <c r="M10" i="11"/>
  <c r="N9" i="11" a="1"/>
  <c r="N9" i="11" s="1"/>
  <c r="CS8" i="13"/>
  <c r="N8" i="11" a="1"/>
  <c r="N8" i="11" s="1"/>
  <c r="CS7" i="13"/>
  <c r="N7" i="11" a="1"/>
  <c r="N7" i="11" s="1"/>
  <c r="CS6" i="13"/>
  <c r="N6" i="11" a="1"/>
  <c r="N6" i="11" s="1"/>
  <c r="CS5" i="13"/>
  <c r="N5" i="11" a="1"/>
  <c r="N5" i="11" s="1"/>
  <c r="M5" i="11" s="1"/>
  <c r="CS4" i="13"/>
  <c r="N77" i="10" a="1"/>
  <c r="N77" i="10" s="1"/>
  <c r="N239" i="10" a="1"/>
  <c r="N239" i="10" s="1"/>
  <c r="N267" i="10" a="1"/>
  <c r="N267" i="10" s="1"/>
  <c r="N292" i="10" a="1"/>
  <c r="N292" i="10" s="1"/>
  <c r="N346" i="10" a="1"/>
  <c r="N346" i="10" s="1"/>
  <c r="M346" i="10" s="1"/>
  <c r="N347" i="10" a="1"/>
  <c r="N347" i="10" s="1"/>
  <c r="M347" i="10" s="1"/>
  <c r="N192" i="10" a="1"/>
  <c r="N192" i="10" s="1"/>
  <c r="N193" i="10" a="1"/>
  <c r="N193" i="10" s="1"/>
  <c r="N331" i="10" a="1"/>
  <c r="N331" i="10" s="1"/>
  <c r="N329" i="10" a="1"/>
  <c r="N329" i="10" s="1"/>
  <c r="N55" i="10" a="1"/>
  <c r="N55" i="10" s="1"/>
  <c r="M55" i="10" s="1"/>
  <c r="N37" i="10" a="1"/>
  <c r="N37" i="10" s="1"/>
  <c r="M37" i="10" s="1"/>
  <c r="N6" i="10" a="1"/>
  <c r="N6" i="10" s="1"/>
  <c r="M6" i="10" s="1"/>
  <c r="N28" i="10" a="1"/>
  <c r="N28" i="10" s="1"/>
  <c r="M28" i="10" s="1"/>
  <c r="N236" i="10" a="1"/>
  <c r="N236" i="10" s="1"/>
  <c r="N41" i="10" a="1"/>
  <c r="N41" i="10" s="1"/>
  <c r="N11" i="10" a="1"/>
  <c r="N11" i="10" s="1"/>
  <c r="M341" i="10"/>
  <c r="Q341" i="10"/>
  <c r="N307" i="10" a="1"/>
  <c r="N307" i="10" s="1"/>
  <c r="M307" i="10" s="1"/>
  <c r="N537" i="10" a="1"/>
  <c r="N537" i="10" s="1"/>
  <c r="N536" i="10" a="1"/>
  <c r="N536" i="10" s="1"/>
  <c r="N535" i="10" a="1"/>
  <c r="N535" i="10" s="1"/>
  <c r="N113" i="10" a="1"/>
  <c r="N113" i="10" s="1"/>
  <c r="Q119" i="10"/>
  <c r="M119" i="10"/>
  <c r="N118" i="10" a="1"/>
  <c r="N118" i="10" s="1"/>
  <c r="Q106" i="10"/>
  <c r="M106" i="10"/>
  <c r="N440" i="10" a="1"/>
  <c r="N440" i="10" s="1"/>
  <c r="M440" i="10" s="1"/>
  <c r="N481" i="10" a="1"/>
  <c r="N481" i="10" s="1"/>
  <c r="N492" i="10" a="1"/>
  <c r="N492" i="10" s="1"/>
  <c r="M492" i="10" s="1"/>
  <c r="N415" i="10" a="1"/>
  <c r="N415" i="10" s="1"/>
  <c r="N493" i="10" a="1"/>
  <c r="N493" i="10" s="1"/>
  <c r="M493" i="10" s="1"/>
  <c r="N421" i="10" a="1"/>
  <c r="N421" i="10" s="1"/>
  <c r="M421" i="10" s="1"/>
  <c r="N416" i="10" a="1"/>
  <c r="N416" i="10" s="1"/>
  <c r="M416" i="10" s="1"/>
  <c r="N422" i="10" a="1"/>
  <c r="N422" i="10" s="1"/>
  <c r="M422" i="10" s="1"/>
  <c r="Q67" i="10"/>
  <c r="M67" i="10"/>
  <c r="N69" i="10" a="1"/>
  <c r="N69" i="10" s="1"/>
  <c r="M69" i="10" s="1"/>
  <c r="N97" i="10" a="1"/>
  <c r="N97" i="10" s="1"/>
  <c r="N95" i="10" a="1"/>
  <c r="N95" i="10" s="1"/>
  <c r="N68" i="10" a="1"/>
  <c r="N68" i="10" s="1"/>
  <c r="Q425" i="10"/>
  <c r="M425" i="10"/>
  <c r="N534" i="10" a="1"/>
  <c r="N534" i="10" s="1"/>
  <c r="N461" i="10" a="1"/>
  <c r="N461" i="10" s="1"/>
  <c r="N432" i="10" a="1"/>
  <c r="N432" i="10" s="1"/>
  <c r="N438" i="10" a="1"/>
  <c r="N438" i="10" s="1"/>
  <c r="N436" i="10" a="1"/>
  <c r="N436" i="10" s="1"/>
  <c r="N98" i="10" a="1"/>
  <c r="N98" i="10" s="1"/>
  <c r="N458" i="10" a="1"/>
  <c r="N458" i="10" s="1"/>
  <c r="N533" i="10" a="1"/>
  <c r="N533" i="10" s="1"/>
  <c r="N490" i="10" a="1"/>
  <c r="N490" i="10" s="1"/>
  <c r="M490" i="10" s="1"/>
  <c r="N532" i="10" a="1"/>
  <c r="N532" i="10" s="1"/>
  <c r="N531" i="10" a="1"/>
  <c r="N531" i="10" s="1"/>
  <c r="Q530" i="10"/>
  <c r="M530" i="10"/>
  <c r="N76" i="10" a="1"/>
  <c r="N76" i="10" s="1"/>
  <c r="N218" i="10" a="1"/>
  <c r="N218" i="10" s="1"/>
  <c r="M218" i="10" s="1"/>
  <c r="Q272" i="10"/>
  <c r="M272" i="10"/>
  <c r="N529" i="10" a="1"/>
  <c r="N529" i="10" s="1"/>
  <c r="N439" i="10" a="1"/>
  <c r="N439" i="10" s="1"/>
  <c r="N479" i="10" a="1"/>
  <c r="N479" i="10" s="1"/>
  <c r="N467" i="10" a="1"/>
  <c r="N467" i="10" s="1"/>
  <c r="M467" i="10" s="1"/>
  <c r="N527" i="10" a="1"/>
  <c r="N527" i="10" s="1"/>
  <c r="M195" i="10"/>
  <c r="Q195" i="10"/>
  <c r="N196" i="10" a="1"/>
  <c r="N196" i="10" s="1"/>
  <c r="N198" i="10" a="1"/>
  <c r="N198" i="10" s="1"/>
  <c r="M198" i="10" s="1"/>
  <c r="N83" i="10" a="1"/>
  <c r="N83" i="10" s="1"/>
  <c r="N274" i="10" a="1"/>
  <c r="N274" i="10" s="1"/>
  <c r="M274" i="10" s="1"/>
  <c r="N343" i="10" a="1"/>
  <c r="N343" i="10" s="1"/>
  <c r="N376" i="10" a="1"/>
  <c r="N376" i="10" s="1"/>
  <c r="M376" i="10" s="1"/>
  <c r="N370" i="10" a="1"/>
  <c r="N370" i="10" s="1"/>
  <c r="M370" i="10" s="1"/>
  <c r="N359" i="10" a="1"/>
  <c r="N359" i="10" s="1"/>
  <c r="N491" i="10" a="1"/>
  <c r="N491" i="10" s="1"/>
  <c r="M491" i="10" s="1"/>
  <c r="N368" i="10" a="1"/>
  <c r="N368" i="10" s="1"/>
  <c r="N356" i="10" a="1"/>
  <c r="N356" i="10" s="1"/>
  <c r="N357" i="10" a="1"/>
  <c r="N357" i="10" s="1"/>
  <c r="Q342" i="10"/>
  <c r="M342" i="10"/>
  <c r="N374" i="10" a="1"/>
  <c r="N374" i="10" s="1"/>
  <c r="N375" i="10" a="1"/>
  <c r="N375" i="10" s="1"/>
  <c r="N364" i="10" a="1"/>
  <c r="N364" i="10" s="1"/>
  <c r="N369" i="10" a="1"/>
  <c r="N369" i="10" s="1"/>
  <c r="N378" i="10" a="1"/>
  <c r="N378" i="10" s="1"/>
  <c r="M378" i="10" s="1"/>
  <c r="N265" i="10" a="1"/>
  <c r="N265" i="10" s="1"/>
  <c r="Q353" i="10"/>
  <c r="M353" i="10"/>
  <c r="N521" i="10" a="1"/>
  <c r="N521" i="10" s="1"/>
  <c r="N250" i="10" a="1"/>
  <c r="N250" i="10" s="1"/>
  <c r="N251" i="10" a="1"/>
  <c r="N251" i="10" s="1"/>
  <c r="N402" i="10" a="1"/>
  <c r="N402" i="10" s="1"/>
  <c r="M402" i="10" s="1"/>
  <c r="N399" i="10" a="1"/>
  <c r="N399" i="10" s="1"/>
  <c r="M399" i="10" s="1"/>
  <c r="N232" i="10" a="1"/>
  <c r="N232" i="10" s="1"/>
  <c r="M232" i="10" s="1"/>
  <c r="N248" i="10" a="1"/>
  <c r="N248" i="10" s="1"/>
  <c r="M248" i="10" s="1"/>
  <c r="N419" i="10" a="1"/>
  <c r="N419" i="10" s="1"/>
  <c r="M419" i="10" s="1"/>
  <c r="N305" i="10" a="1"/>
  <c r="N305" i="10" s="1"/>
  <c r="N308" i="10" a="1"/>
  <c r="N308" i="10" s="1"/>
  <c r="N310" i="10" a="1"/>
  <c r="N310" i="10" s="1"/>
  <c r="M310" i="10" s="1"/>
  <c r="N306" i="10" a="1"/>
  <c r="N306" i="10" s="1"/>
  <c r="M306" i="10" s="1"/>
  <c r="N404" i="10" a="1"/>
  <c r="N404" i="10" s="1"/>
  <c r="M404" i="10" s="1"/>
  <c r="N397" i="10" a="1"/>
  <c r="N397" i="10" s="1"/>
  <c r="M397" i="10" s="1"/>
  <c r="N257" i="10" a="1"/>
  <c r="N257" i="10" s="1"/>
  <c r="M257" i="10" s="1"/>
  <c r="N309" i="10" a="1"/>
  <c r="N309" i="10" s="1"/>
  <c r="M309" i="10" s="1"/>
  <c r="N260" i="10" a="1"/>
  <c r="N260" i="10" s="1"/>
  <c r="M260" i="10" s="1"/>
  <c r="N408" i="10" a="1"/>
  <c r="N408" i="10" s="1"/>
  <c r="M408" i="10" s="1"/>
  <c r="N244" i="10" a="1"/>
  <c r="N244" i="10" s="1"/>
  <c r="M244" i="10" s="1"/>
  <c r="N252" i="10" a="1"/>
  <c r="N252" i="10" s="1"/>
  <c r="M252" i="10" s="1"/>
  <c r="N401" i="10" a="1"/>
  <c r="N401" i="10" s="1"/>
  <c r="N519" i="10" a="1"/>
  <c r="N519" i="10" s="1"/>
  <c r="N32" i="10" a="1"/>
  <c r="N32" i="10" s="1"/>
  <c r="N512" i="10" a="1"/>
  <c r="N512" i="10" s="1"/>
  <c r="N101" i="10" a="1"/>
  <c r="N101" i="10" s="1"/>
  <c r="N334" i="10" a="1"/>
  <c r="N334" i="10" s="1"/>
  <c r="Q71" i="10"/>
  <c r="M71" i="10"/>
  <c r="N70" i="10" a="1"/>
  <c r="N70" i="10" s="1"/>
  <c r="M70" i="10" s="1"/>
  <c r="N135" i="10" a="1"/>
  <c r="N135" i="10" s="1"/>
  <c r="N518" i="10" a="1"/>
  <c r="N518" i="10" s="1"/>
  <c r="N8" i="10" a="1"/>
  <c r="N8" i="10" s="1"/>
  <c r="N39" i="10" a="1"/>
  <c r="N39" i="10" s="1"/>
  <c r="M57" i="10"/>
  <c r="Q57" i="10"/>
  <c r="N223" i="10" a="1"/>
  <c r="N223" i="10" s="1"/>
  <c r="M223" i="10" s="1"/>
  <c r="N30" i="10" a="1"/>
  <c r="N30" i="10" s="1"/>
  <c r="N494" i="10" a="1"/>
  <c r="N494" i="10" s="1"/>
  <c r="N59" i="10" a="1"/>
  <c r="N59" i="10" s="1"/>
  <c r="N85" i="10" a="1"/>
  <c r="N85" i="10" s="1"/>
  <c r="N89" i="10" a="1"/>
  <c r="N89" i="10" s="1"/>
  <c r="N117" i="10" a="1"/>
  <c r="N117" i="10" s="1"/>
  <c r="N517" i="10" a="1"/>
  <c r="N517" i="10" s="1"/>
  <c r="N120" i="10" a="1"/>
  <c r="N120" i="10" s="1"/>
  <c r="N80" i="10" a="1"/>
  <c r="N80" i="10" s="1"/>
  <c r="N516" i="10" a="1"/>
  <c r="N516" i="10" s="1"/>
  <c r="N209" i="10" a="1"/>
  <c r="N209" i="10" s="1"/>
  <c r="M100" i="10"/>
  <c r="Q100" i="10"/>
  <c r="N88" i="10" a="1"/>
  <c r="N88" i="10" s="1"/>
  <c r="N90" i="10" a="1"/>
  <c r="N90" i="10" s="1"/>
  <c r="N116" i="10" a="1"/>
  <c r="N116" i="10" s="1"/>
  <c r="N81" i="10" a="1"/>
  <c r="N81" i="10" s="1"/>
  <c r="N65" i="10" a="1"/>
  <c r="N65" i="10" s="1"/>
  <c r="M65" i="10" s="1"/>
  <c r="AV959" i="28"/>
  <c r="AT959" i="28"/>
  <c r="AP959" i="28"/>
  <c r="B959" i="28" s="1"/>
  <c r="E959" i="28" s="1"/>
  <c r="AB959" i="28"/>
  <c r="S959" i="28"/>
  <c r="N959" i="28"/>
  <c r="L959" i="28"/>
  <c r="A959" i="28"/>
  <c r="AV52" i="28"/>
  <c r="AT52" i="28"/>
  <c r="AP52" i="28"/>
  <c r="B52" i="28" s="1"/>
  <c r="AB52" i="28"/>
  <c r="S52" i="28"/>
  <c r="N52" i="28"/>
  <c r="L52" i="28"/>
  <c r="A52" i="28"/>
  <c r="AV51" i="28"/>
  <c r="AT51" i="28"/>
  <c r="AP51" i="28"/>
  <c r="B51" i="28" s="1"/>
  <c r="AB51" i="28"/>
  <c r="S51" i="28"/>
  <c r="N51" i="28"/>
  <c r="L51" i="28"/>
  <c r="A51" i="28"/>
  <c r="AV50" i="28"/>
  <c r="AT50" i="28"/>
  <c r="AP50" i="28"/>
  <c r="B50" i="28" s="1"/>
  <c r="AB50" i="28"/>
  <c r="S50" i="28"/>
  <c r="N50" i="28"/>
  <c r="L50" i="28"/>
  <c r="A50" i="28"/>
  <c r="AV49" i="28"/>
  <c r="AT49" i="28"/>
  <c r="AP49" i="28"/>
  <c r="B49" i="28" s="1"/>
  <c r="AB49" i="28"/>
  <c r="S49" i="28"/>
  <c r="N49" i="28"/>
  <c r="L49" i="28"/>
  <c r="A49" i="28"/>
  <c r="AV48" i="28"/>
  <c r="AT48" i="28"/>
  <c r="AP48" i="28"/>
  <c r="AB48" i="28"/>
  <c r="S48" i="28"/>
  <c r="N48" i="28"/>
  <c r="L48" i="28"/>
  <c r="B48" i="28"/>
  <c r="A48" i="28"/>
  <c r="AV47" i="28"/>
  <c r="AT47" i="28"/>
  <c r="AP47" i="28"/>
  <c r="B47" i="28" s="1"/>
  <c r="AB47" i="28"/>
  <c r="S47" i="28"/>
  <c r="N47" i="28"/>
  <c r="L47" i="28"/>
  <c r="A47" i="28"/>
  <c r="AV46" i="28"/>
  <c r="AT46" i="28"/>
  <c r="AP46" i="28"/>
  <c r="B46" i="28" s="1"/>
  <c r="AB46" i="28"/>
  <c r="S46" i="28"/>
  <c r="N46" i="28"/>
  <c r="L46" i="28"/>
  <c r="A46" i="28"/>
  <c r="AV45" i="28"/>
  <c r="AT45" i="28"/>
  <c r="AP45" i="28"/>
  <c r="B45" i="28" s="1"/>
  <c r="AB45" i="28"/>
  <c r="S45" i="28"/>
  <c r="N45" i="28"/>
  <c r="L45" i="28"/>
  <c r="A45" i="28"/>
  <c r="AV44" i="28"/>
  <c r="AT44" i="28"/>
  <c r="AP44" i="28"/>
  <c r="B44" i="28" s="1"/>
  <c r="AB44" i="28"/>
  <c r="S44" i="28"/>
  <c r="N44" i="28"/>
  <c r="L44" i="28"/>
  <c r="A44" i="28"/>
  <c r="AV43" i="28"/>
  <c r="AT43" i="28"/>
  <c r="AP43" i="28"/>
  <c r="B43" i="28" s="1"/>
  <c r="AB43" i="28"/>
  <c r="S43" i="28"/>
  <c r="N43" i="28"/>
  <c r="L43" i="28"/>
  <c r="A43" i="28"/>
  <c r="AV42" i="28"/>
  <c r="AT42" i="28"/>
  <c r="AP42" i="28"/>
  <c r="B42" i="28" s="1"/>
  <c r="AB42" i="28"/>
  <c r="S42" i="28"/>
  <c r="N42" i="28"/>
  <c r="L42" i="28"/>
  <c r="A42" i="28"/>
  <c r="AV41" i="28"/>
  <c r="AT41" i="28"/>
  <c r="AP41" i="28"/>
  <c r="B41" i="28" s="1"/>
  <c r="AB41" i="28"/>
  <c r="S41" i="28"/>
  <c r="N41" i="28"/>
  <c r="L41" i="28"/>
  <c r="A41" i="28"/>
  <c r="AV40" i="28"/>
  <c r="AT40" i="28"/>
  <c r="AP40" i="28"/>
  <c r="AB40" i="28"/>
  <c r="S40" i="28"/>
  <c r="N40" i="28"/>
  <c r="L40" i="28"/>
  <c r="B40" i="28"/>
  <c r="A40" i="28"/>
  <c r="AV39" i="28"/>
  <c r="AT39" i="28"/>
  <c r="AP39" i="28"/>
  <c r="B39" i="28" s="1"/>
  <c r="AB39" i="28"/>
  <c r="S39" i="28"/>
  <c r="N39" i="28"/>
  <c r="L39" i="28"/>
  <c r="A39" i="28"/>
  <c r="AV38" i="28"/>
  <c r="AT38" i="28"/>
  <c r="AP38" i="28"/>
  <c r="B38" i="28" s="1"/>
  <c r="AB38" i="28"/>
  <c r="S38" i="28"/>
  <c r="N38" i="28"/>
  <c r="L38" i="28"/>
  <c r="A38" i="28"/>
  <c r="AV37" i="28"/>
  <c r="AT37" i="28"/>
  <c r="AP37" i="28"/>
  <c r="B37" i="28" s="1"/>
  <c r="AB37" i="28"/>
  <c r="S37" i="28"/>
  <c r="N37" i="28"/>
  <c r="L37" i="28"/>
  <c r="A37" i="28"/>
  <c r="AV36" i="28"/>
  <c r="AT36" i="28"/>
  <c r="AP36" i="28"/>
  <c r="B36" i="28" s="1"/>
  <c r="AB36" i="28"/>
  <c r="S36" i="28"/>
  <c r="N36" i="28"/>
  <c r="L36" i="28"/>
  <c r="A36" i="28"/>
  <c r="AV35" i="28"/>
  <c r="AT35" i="28"/>
  <c r="AP35" i="28"/>
  <c r="B35" i="28" s="1"/>
  <c r="AB35" i="28"/>
  <c r="S35" i="28"/>
  <c r="N35" i="28"/>
  <c r="L35" i="28"/>
  <c r="A35" i="28"/>
  <c r="AV34" i="28"/>
  <c r="AT34" i="28"/>
  <c r="AP34" i="28"/>
  <c r="AB34" i="28"/>
  <c r="S34" i="28"/>
  <c r="N34" i="28"/>
  <c r="L34" i="28"/>
  <c r="B34" i="28"/>
  <c r="A34" i="28"/>
  <c r="AV33" i="28"/>
  <c r="AT33" i="28"/>
  <c r="AP33" i="28"/>
  <c r="AB33" i="28"/>
  <c r="S33" i="28"/>
  <c r="N33" i="28"/>
  <c r="L33" i="28"/>
  <c r="B33" i="28"/>
  <c r="A33" i="28"/>
  <c r="AV32" i="28"/>
  <c r="AT32" i="28"/>
  <c r="AP32" i="28"/>
  <c r="B32" i="28" s="1"/>
  <c r="AB32" i="28"/>
  <c r="S32" i="28"/>
  <c r="N32" i="28"/>
  <c r="L32" i="28"/>
  <c r="A32" i="28"/>
  <c r="AV31" i="28"/>
  <c r="AT31" i="28"/>
  <c r="AP31" i="28"/>
  <c r="B31" i="28" s="1"/>
  <c r="AB31" i="28"/>
  <c r="S31" i="28"/>
  <c r="N31" i="28"/>
  <c r="L31" i="28"/>
  <c r="A31" i="28"/>
  <c r="AV30" i="28"/>
  <c r="AT30" i="28"/>
  <c r="AP30" i="28"/>
  <c r="B30" i="28" s="1"/>
  <c r="AB30" i="28"/>
  <c r="S30" i="28"/>
  <c r="N30" i="28"/>
  <c r="L30" i="28"/>
  <c r="A30" i="28"/>
  <c r="AV29" i="28"/>
  <c r="AT29" i="28"/>
  <c r="AP29" i="28"/>
  <c r="B29" i="28" s="1"/>
  <c r="AB29" i="28"/>
  <c r="S29" i="28"/>
  <c r="N29" i="28"/>
  <c r="L29" i="28"/>
  <c r="A29" i="28"/>
  <c r="AV28" i="28"/>
  <c r="AT28" i="28"/>
  <c r="AP28" i="28"/>
  <c r="B28" i="28" s="1"/>
  <c r="AB28" i="28"/>
  <c r="S28" i="28"/>
  <c r="N28" i="28"/>
  <c r="L28" i="28"/>
  <c r="A28" i="28"/>
  <c r="AV27" i="28"/>
  <c r="AT27" i="28"/>
  <c r="AP27" i="28"/>
  <c r="AB27" i="28"/>
  <c r="S27" i="28"/>
  <c r="N27" i="28"/>
  <c r="L27" i="28"/>
  <c r="B27" i="28"/>
  <c r="A27" i="28"/>
  <c r="AV26" i="28"/>
  <c r="AT26" i="28"/>
  <c r="AP26" i="28"/>
  <c r="AB26" i="28"/>
  <c r="S26" i="28"/>
  <c r="N26" i="28"/>
  <c r="L26" i="28"/>
  <c r="B26" i="28"/>
  <c r="A26" i="28"/>
  <c r="AV25" i="28"/>
  <c r="AT25" i="28"/>
  <c r="AP25" i="28"/>
  <c r="B25" i="28" s="1"/>
  <c r="AB25" i="28"/>
  <c r="S25" i="28"/>
  <c r="N25" i="28"/>
  <c r="L25" i="28"/>
  <c r="A25" i="28"/>
  <c r="AV24" i="28"/>
  <c r="AT24" i="28"/>
  <c r="AP24" i="28"/>
  <c r="AB24" i="28"/>
  <c r="S24" i="28"/>
  <c r="N24" i="28"/>
  <c r="L24" i="28"/>
  <c r="B24" i="28"/>
  <c r="A24" i="28"/>
  <c r="AV23" i="28"/>
  <c r="AT23" i="28"/>
  <c r="AP23" i="28"/>
  <c r="B23" i="28" s="1"/>
  <c r="AB23" i="28"/>
  <c r="S23" i="28"/>
  <c r="N23" i="28"/>
  <c r="L23" i="28"/>
  <c r="A23" i="28"/>
  <c r="AV22" i="28"/>
  <c r="AT22" i="28"/>
  <c r="AP22" i="28"/>
  <c r="B22" i="28" s="1"/>
  <c r="AB22" i="28"/>
  <c r="S22" i="28"/>
  <c r="N22" i="28"/>
  <c r="L22" i="28"/>
  <c r="A22" i="28"/>
  <c r="AV21" i="28"/>
  <c r="AT21" i="28"/>
  <c r="AP21" i="28"/>
  <c r="B21" i="28" s="1"/>
  <c r="AB21" i="28"/>
  <c r="S21" i="28"/>
  <c r="N21" i="28"/>
  <c r="L21" i="28"/>
  <c r="A21" i="28"/>
  <c r="AV20" i="28"/>
  <c r="AT20" i="28"/>
  <c r="AP20" i="28"/>
  <c r="B20" i="28" s="1"/>
  <c r="AB20" i="28"/>
  <c r="S20" i="28"/>
  <c r="N20" i="28"/>
  <c r="L20" i="28"/>
  <c r="A20" i="28"/>
  <c r="AV19" i="28"/>
  <c r="AT19" i="28"/>
  <c r="AP19" i="28"/>
  <c r="B19" i="28" s="1"/>
  <c r="AB19" i="28"/>
  <c r="S19" i="28"/>
  <c r="N19" i="28"/>
  <c r="L19" i="28"/>
  <c r="A19" i="28"/>
  <c r="AV18" i="28"/>
  <c r="AT18" i="28"/>
  <c r="AP18" i="28"/>
  <c r="B18" i="28" s="1"/>
  <c r="AB18" i="28"/>
  <c r="S18" i="28"/>
  <c r="N18" i="28"/>
  <c r="L18" i="28"/>
  <c r="A18" i="28"/>
  <c r="AV17" i="28"/>
  <c r="AT17" i="28"/>
  <c r="AP17" i="28"/>
  <c r="AB17" i="28"/>
  <c r="S17" i="28"/>
  <c r="N17" i="28"/>
  <c r="L17" i="28"/>
  <c r="B17" i="28"/>
  <c r="A17" i="28"/>
  <c r="AV16" i="28"/>
  <c r="AT16" i="28"/>
  <c r="AP16" i="28"/>
  <c r="B16" i="28" s="1"/>
  <c r="AB16" i="28"/>
  <c r="S16" i="28"/>
  <c r="N16" i="28"/>
  <c r="L16" i="28"/>
  <c r="A16" i="28"/>
  <c r="AV15" i="28"/>
  <c r="AT15" i="28"/>
  <c r="AP15" i="28"/>
  <c r="B15" i="28" s="1"/>
  <c r="AB15" i="28"/>
  <c r="S15" i="28"/>
  <c r="N15" i="28"/>
  <c r="L15" i="28"/>
  <c r="A15" i="28"/>
  <c r="AV14" i="28"/>
  <c r="AT14" i="28"/>
  <c r="AP14" i="28"/>
  <c r="B14" i="28" s="1"/>
  <c r="AB14" i="28"/>
  <c r="S14" i="28"/>
  <c r="N14" i="28"/>
  <c r="L14" i="28"/>
  <c r="A14" i="28"/>
  <c r="AV13" i="28"/>
  <c r="AT13" i="28"/>
  <c r="AP13" i="28"/>
  <c r="B13" i="28" s="1"/>
  <c r="AB13" i="28"/>
  <c r="S13" i="28"/>
  <c r="N13" i="28"/>
  <c r="L13" i="28"/>
  <c r="A13" i="28"/>
  <c r="AV12" i="28"/>
  <c r="AT12" i="28"/>
  <c r="AP12" i="28"/>
  <c r="B12" i="28" s="1"/>
  <c r="AB12" i="28"/>
  <c r="S12" i="28"/>
  <c r="N12" i="28"/>
  <c r="L12" i="28"/>
  <c r="A12" i="28"/>
  <c r="AV11" i="28"/>
  <c r="AT11" i="28"/>
  <c r="AP11" i="28"/>
  <c r="B11" i="28" s="1"/>
  <c r="AB11" i="28"/>
  <c r="S11" i="28"/>
  <c r="N11" i="28"/>
  <c r="L11" i="28"/>
  <c r="A11" i="28"/>
  <c r="AV10" i="28"/>
  <c r="AT10" i="28"/>
  <c r="AP10" i="28"/>
  <c r="B10" i="28" s="1"/>
  <c r="AB10" i="28"/>
  <c r="S10" i="28"/>
  <c r="N10" i="28"/>
  <c r="L10" i="28"/>
  <c r="A10" i="28"/>
  <c r="AV9" i="28"/>
  <c r="AT9" i="28"/>
  <c r="AP9" i="28"/>
  <c r="AB9" i="28"/>
  <c r="S9" i="28"/>
  <c r="N9" i="28"/>
  <c r="L9" i="28"/>
  <c r="B9" i="28"/>
  <c r="A9" i="28"/>
  <c r="AV8" i="28"/>
  <c r="AT8" i="28"/>
  <c r="AP8" i="28"/>
  <c r="B8" i="28" s="1"/>
  <c r="AB8" i="28"/>
  <c r="S8" i="28"/>
  <c r="N8" i="28"/>
  <c r="L8" i="28"/>
  <c r="A8" i="28"/>
  <c r="AV7" i="28"/>
  <c r="AT7" i="28"/>
  <c r="AP7" i="28"/>
  <c r="B7" i="28" s="1"/>
  <c r="AB7" i="28"/>
  <c r="S7" i="28"/>
  <c r="N7" i="28"/>
  <c r="L7" i="28"/>
  <c r="A7" i="28"/>
  <c r="AV6" i="28"/>
  <c r="AT6" i="28"/>
  <c r="AP6" i="28"/>
  <c r="B6" i="28" s="1"/>
  <c r="AB6" i="28"/>
  <c r="S6" i="28"/>
  <c r="N6" i="28"/>
  <c r="L6" i="28"/>
  <c r="A6" i="28"/>
  <c r="AV5" i="28"/>
  <c r="AT5" i="28"/>
  <c r="AP5" i="28"/>
  <c r="B5" i="28" s="1"/>
  <c r="AB5" i="28"/>
  <c r="S5" i="28"/>
  <c r="N5" i="28"/>
  <c r="L5" i="28"/>
  <c r="A5" i="28"/>
  <c r="AV4" i="28"/>
  <c r="AT4" i="28"/>
  <c r="AP4" i="28"/>
  <c r="B4" i="28" s="1"/>
  <c r="AB4" i="28"/>
  <c r="S4" i="28"/>
  <c r="N4" i="28"/>
  <c r="L4" i="28"/>
  <c r="A4" i="28"/>
  <c r="AV3" i="28"/>
  <c r="AT3" i="28"/>
  <c r="AP3" i="28"/>
  <c r="B3" i="28" s="1"/>
  <c r="AB3" i="28"/>
  <c r="S3" i="28"/>
  <c r="N3" i="28"/>
  <c r="L3" i="28"/>
  <c r="A3" i="28"/>
  <c r="M155" i="11" l="1"/>
  <c r="Q155" i="11"/>
  <c r="Q154" i="11"/>
  <c r="M154" i="11"/>
  <c r="Q153" i="11"/>
  <c r="M153" i="11"/>
  <c r="Q152" i="11"/>
  <c r="M152" i="11"/>
  <c r="M149" i="11"/>
  <c r="Q149" i="11"/>
  <c r="M148" i="11"/>
  <c r="Q148" i="11"/>
  <c r="M147" i="11"/>
  <c r="Q147" i="11"/>
  <c r="Q146" i="11"/>
  <c r="M146" i="11"/>
  <c r="M141" i="11"/>
  <c r="Q141" i="11"/>
  <c r="Q140" i="11"/>
  <c r="M140" i="11"/>
  <c r="M139" i="11"/>
  <c r="Q139" i="11"/>
  <c r="Q136" i="11"/>
  <c r="M136" i="11"/>
  <c r="M135" i="11"/>
  <c r="Q135" i="11"/>
  <c r="M134" i="11"/>
  <c r="Q134" i="11"/>
  <c r="M133" i="11"/>
  <c r="Q133" i="11"/>
  <c r="Q130" i="11"/>
  <c r="M130" i="11"/>
  <c r="M127" i="11"/>
  <c r="Q127" i="11"/>
  <c r="M125" i="11"/>
  <c r="Q125" i="11"/>
  <c r="M117" i="11"/>
  <c r="Q117" i="11"/>
  <c r="Q116" i="11"/>
  <c r="M116" i="11"/>
  <c r="Q115" i="11"/>
  <c r="M115" i="11"/>
  <c r="Q113" i="11"/>
  <c r="M113" i="11"/>
  <c r="Q112" i="11"/>
  <c r="M112" i="11"/>
  <c r="M111" i="11"/>
  <c r="Q111" i="11"/>
  <c r="M110" i="11"/>
  <c r="Q110" i="11"/>
  <c r="M109" i="11"/>
  <c r="Q109" i="11"/>
  <c r="M108" i="11"/>
  <c r="Q108" i="11"/>
  <c r="Q107" i="11"/>
  <c r="M107" i="11"/>
  <c r="M106" i="11"/>
  <c r="Q106" i="11"/>
  <c r="Q103" i="11"/>
  <c r="M103" i="11"/>
  <c r="Q14" i="11"/>
  <c r="M14" i="11"/>
  <c r="M101" i="11"/>
  <c r="Q101" i="11"/>
  <c r="Q97" i="11"/>
  <c r="M97" i="11"/>
  <c r="Q96" i="11"/>
  <c r="M96" i="11"/>
  <c r="Q95" i="11"/>
  <c r="M95" i="11"/>
  <c r="Q93" i="11"/>
  <c r="M93" i="11"/>
  <c r="Q91" i="11"/>
  <c r="M91" i="11"/>
  <c r="Q84" i="11"/>
  <c r="M84" i="11"/>
  <c r="M81" i="11"/>
  <c r="Q81" i="11"/>
  <c r="M78" i="11"/>
  <c r="Q78" i="11"/>
  <c r="M75" i="11"/>
  <c r="Q75" i="11"/>
  <c r="M74" i="11"/>
  <c r="Q74" i="11"/>
  <c r="Q73" i="11"/>
  <c r="M73" i="11"/>
  <c r="Q71" i="11"/>
  <c r="M71" i="11"/>
  <c r="Q69" i="11"/>
  <c r="M69" i="11"/>
  <c r="Q68" i="11"/>
  <c r="M68" i="11"/>
  <c r="M67" i="11"/>
  <c r="Q67" i="11"/>
  <c r="M65" i="11"/>
  <c r="Q65" i="11"/>
  <c r="M63" i="11"/>
  <c r="Q63" i="11"/>
  <c r="Q62" i="11"/>
  <c r="M62" i="11"/>
  <c r="Q61" i="11"/>
  <c r="M61" i="11"/>
  <c r="M55" i="11"/>
  <c r="Q55" i="11"/>
  <c r="Q54" i="11"/>
  <c r="M54" i="11"/>
  <c r="Q41" i="11"/>
  <c r="M41" i="11"/>
  <c r="Q40" i="11"/>
  <c r="M40" i="11"/>
  <c r="Q39" i="11"/>
  <c r="M39" i="11"/>
  <c r="M38" i="11"/>
  <c r="Q38" i="11"/>
  <c r="Q37" i="11"/>
  <c r="M37" i="11"/>
  <c r="Q36" i="11"/>
  <c r="M36" i="11"/>
  <c r="Q31" i="11"/>
  <c r="M31" i="11"/>
  <c r="M29" i="11"/>
  <c r="Q29" i="11"/>
  <c r="Q27" i="11"/>
  <c r="M27" i="11"/>
  <c r="Q26" i="11"/>
  <c r="M26" i="11"/>
  <c r="Q23" i="11"/>
  <c r="M23" i="11"/>
  <c r="Q21" i="11"/>
  <c r="M21" i="11"/>
  <c r="M20" i="11"/>
  <c r="Q20" i="11"/>
  <c r="M19" i="11"/>
  <c r="Q19" i="11"/>
  <c r="Q18" i="11"/>
  <c r="M18" i="11"/>
  <c r="Q17" i="11"/>
  <c r="M17" i="11"/>
  <c r="Q16" i="11"/>
  <c r="M16" i="11"/>
  <c r="M15" i="11"/>
  <c r="Q15" i="11"/>
  <c r="M13" i="11"/>
  <c r="Q13" i="11"/>
  <c r="Q12" i="11"/>
  <c r="M12" i="11"/>
  <c r="Q11" i="11"/>
  <c r="M11" i="11"/>
  <c r="Q9" i="11"/>
  <c r="M9" i="11"/>
  <c r="Q8" i="11"/>
  <c r="M8" i="11"/>
  <c r="Q7" i="11"/>
  <c r="M7" i="11"/>
  <c r="M6" i="11"/>
  <c r="Q6" i="11"/>
  <c r="M77" i="10"/>
  <c r="Q77" i="10"/>
  <c r="Q239" i="10"/>
  <c r="M239" i="10"/>
  <c r="Q267" i="10"/>
  <c r="M267" i="10"/>
  <c r="M292" i="10"/>
  <c r="Q292" i="10"/>
  <c r="M192" i="10"/>
  <c r="Q192" i="10"/>
  <c r="M193" i="10"/>
  <c r="Q193" i="10"/>
  <c r="Q331" i="10"/>
  <c r="M331" i="10"/>
  <c r="Q329" i="10"/>
  <c r="M329" i="10"/>
  <c r="M236" i="10"/>
  <c r="Q236" i="10"/>
  <c r="Q41" i="10"/>
  <c r="M41" i="10"/>
  <c r="M11" i="10"/>
  <c r="Q11" i="10"/>
  <c r="M537" i="10"/>
  <c r="Q537" i="10"/>
  <c r="M536" i="10"/>
  <c r="Q536" i="10"/>
  <c r="M535" i="10"/>
  <c r="Q535" i="10"/>
  <c r="M113" i="10"/>
  <c r="Q113" i="10"/>
  <c r="Q118" i="10"/>
  <c r="M118" i="10"/>
  <c r="M481" i="10"/>
  <c r="Q481" i="10"/>
  <c r="M415" i="10"/>
  <c r="Q415" i="10"/>
  <c r="M97" i="10"/>
  <c r="Q97" i="10"/>
  <c r="M95" i="10"/>
  <c r="Q95" i="10"/>
  <c r="M68" i="10"/>
  <c r="Q68" i="10"/>
  <c r="Q534" i="10"/>
  <c r="M534" i="10"/>
  <c r="Q461" i="10"/>
  <c r="M461" i="10"/>
  <c r="M432" i="10"/>
  <c r="Q432" i="10"/>
  <c r="Q438" i="10"/>
  <c r="M438" i="10"/>
  <c r="M436" i="10"/>
  <c r="Q436" i="10"/>
  <c r="M98" i="10"/>
  <c r="Q98" i="10"/>
  <c r="Q458" i="10"/>
  <c r="M458" i="10"/>
  <c r="Q533" i="10"/>
  <c r="M533" i="10"/>
  <c r="Q532" i="10"/>
  <c r="M532" i="10"/>
  <c r="Q531" i="10"/>
  <c r="M531" i="10"/>
  <c r="M76" i="10"/>
  <c r="Q76" i="10"/>
  <c r="Q529" i="10"/>
  <c r="M529" i="10"/>
  <c r="Q439" i="10"/>
  <c r="M439" i="10"/>
  <c r="Q479" i="10"/>
  <c r="M479" i="10"/>
  <c r="Q527" i="10"/>
  <c r="M527" i="10"/>
  <c r="M196" i="10"/>
  <c r="Q196" i="10"/>
  <c r="Q83" i="10"/>
  <c r="M83" i="10"/>
  <c r="M343" i="10"/>
  <c r="Q343" i="10"/>
  <c r="M359" i="10"/>
  <c r="Q359" i="10"/>
  <c r="Q368" i="10"/>
  <c r="M368" i="10"/>
  <c r="M356" i="10"/>
  <c r="Q356" i="10"/>
  <c r="M357" i="10"/>
  <c r="Q357" i="10"/>
  <c r="Q374" i="10"/>
  <c r="M374" i="10"/>
  <c r="M375" i="10"/>
  <c r="Q375" i="10"/>
  <c r="M364" i="10"/>
  <c r="Q364" i="10"/>
  <c r="Q369" i="10"/>
  <c r="M369" i="10"/>
  <c r="Q265" i="10"/>
  <c r="M265" i="10"/>
  <c r="Q521" i="10"/>
  <c r="M521" i="10"/>
  <c r="Q250" i="10"/>
  <c r="M250" i="10"/>
  <c r="Q251" i="10"/>
  <c r="M251" i="10"/>
  <c r="Q305" i="10"/>
  <c r="M305" i="10"/>
  <c r="M308" i="10"/>
  <c r="Q308" i="10"/>
  <c r="Q401" i="10"/>
  <c r="M401" i="10"/>
  <c r="Q519" i="10"/>
  <c r="M519" i="10"/>
  <c r="Q32" i="10"/>
  <c r="M32" i="10"/>
  <c r="Q512" i="10"/>
  <c r="M512" i="10"/>
  <c r="Q101" i="10"/>
  <c r="M101" i="10"/>
  <c r="Q334" i="10"/>
  <c r="M334" i="10"/>
  <c r="M135" i="10"/>
  <c r="Q135" i="10"/>
  <c r="M518" i="10"/>
  <c r="Q518" i="10"/>
  <c r="Q8" i="10"/>
  <c r="M8" i="10"/>
  <c r="Q39" i="10"/>
  <c r="M39" i="10"/>
  <c r="Q30" i="10"/>
  <c r="M30" i="10"/>
  <c r="Q494" i="10"/>
  <c r="M494" i="10"/>
  <c r="Q59" i="10"/>
  <c r="M59" i="10"/>
  <c r="Q85" i="10"/>
  <c r="M85" i="10"/>
  <c r="Q89" i="10"/>
  <c r="M89" i="10"/>
  <c r="M117" i="10"/>
  <c r="Q117" i="10"/>
  <c r="M517" i="10"/>
  <c r="Q517" i="10"/>
  <c r="Q120" i="10"/>
  <c r="M120" i="10"/>
  <c r="M80" i="10"/>
  <c r="Q80" i="10"/>
  <c r="M516" i="10"/>
  <c r="Q516" i="10"/>
  <c r="Q209" i="10"/>
  <c r="M209" i="10"/>
  <c r="Q88" i="10"/>
  <c r="M88" i="10"/>
  <c r="Q90" i="10"/>
  <c r="M90" i="10"/>
  <c r="M116" i="10"/>
  <c r="Q116" i="10"/>
  <c r="M81" i="10"/>
  <c r="Q81" i="10"/>
  <c r="A1" i="27" l="1"/>
  <c r="B20" i="23" l="1"/>
  <c r="A20" i="23"/>
  <c r="B19" i="23"/>
  <c r="A19" i="23"/>
  <c r="B18" i="23"/>
  <c r="A18" i="23"/>
  <c r="B17" i="23"/>
  <c r="A17" i="23"/>
  <c r="B16" i="23"/>
  <c r="A16" i="23"/>
  <c r="B15" i="23"/>
  <c r="A15" i="23"/>
  <c r="B14" i="23"/>
  <c r="A14" i="23"/>
  <c r="B13" i="23"/>
  <c r="A13" i="23"/>
  <c r="B12" i="23"/>
  <c r="A12" i="23"/>
  <c r="B11" i="23"/>
  <c r="A11" i="23"/>
  <c r="B10" i="23"/>
  <c r="B9" i="23"/>
  <c r="B8" i="23"/>
  <c r="B7" i="23"/>
  <c r="B6" i="23"/>
  <c r="B5" i="23"/>
  <c r="B4" i="23"/>
  <c r="A10" i="23"/>
  <c r="A9" i="23"/>
  <c r="A8" i="23"/>
  <c r="A7" i="23"/>
  <c r="A6" i="23"/>
  <c r="A5" i="23"/>
  <c r="A4" i="23"/>
  <c r="B3" i="23"/>
  <c r="A3" i="23"/>
  <c r="B2" i="23"/>
  <c r="A2" i="23"/>
  <c r="B1" i="23"/>
  <c r="A1" i="23"/>
  <c r="B5" i="25"/>
  <c r="B2" i="25"/>
  <c r="D10" i="9" l="1"/>
  <c r="D9" i="9"/>
  <c r="D8" i="9"/>
  <c r="D7" i="9"/>
  <c r="D322" i="24" l="1"/>
  <c r="D321" i="24"/>
  <c r="D320" i="24"/>
  <c r="D319" i="24"/>
  <c r="D330" i="24"/>
  <c r="D329" i="24"/>
  <c r="D328" i="24"/>
  <c r="D327" i="24"/>
  <c r="D394" i="24"/>
  <c r="D393" i="24"/>
  <c r="D392" i="24"/>
  <c r="D391" i="24"/>
  <c r="D338" i="24"/>
  <c r="D337" i="24"/>
  <c r="D336" i="24"/>
  <c r="D335" i="24"/>
  <c r="D56" i="24"/>
  <c r="D55" i="24"/>
  <c r="D54" i="24"/>
  <c r="D53" i="24"/>
  <c r="D64" i="24"/>
  <c r="D63" i="24"/>
  <c r="D62" i="24"/>
  <c r="D61" i="24"/>
  <c r="D32" i="24"/>
  <c r="D31" i="24"/>
  <c r="D30" i="24"/>
  <c r="D29" i="24"/>
  <c r="D313" i="24"/>
  <c r="D312" i="24"/>
  <c r="D311" i="24"/>
  <c r="D310" i="24"/>
  <c r="D370" i="24"/>
  <c r="D369" i="24"/>
  <c r="D368" i="24"/>
  <c r="D367" i="24"/>
  <c r="D410" i="24"/>
  <c r="D409" i="24"/>
  <c r="D408" i="24"/>
  <c r="D407" i="24"/>
  <c r="D48" i="24"/>
  <c r="D47" i="24"/>
  <c r="D46" i="24"/>
  <c r="D45" i="24"/>
  <c r="D40" i="24"/>
  <c r="D39" i="24"/>
  <c r="D38" i="24"/>
  <c r="D37" i="24"/>
  <c r="D304" i="24"/>
  <c r="D303" i="24"/>
  <c r="D302" i="24"/>
  <c r="D301" i="24"/>
  <c r="D88" i="24"/>
  <c r="D87" i="24"/>
  <c r="D86" i="24"/>
  <c r="D85" i="24"/>
  <c r="D386" i="24"/>
  <c r="D385" i="24"/>
  <c r="D384" i="24"/>
  <c r="D383" i="24"/>
  <c r="D346" i="24"/>
  <c r="D345" i="24"/>
  <c r="D344" i="24"/>
  <c r="D343" i="24"/>
  <c r="D8" i="24"/>
  <c r="D7" i="24"/>
  <c r="D6" i="24"/>
  <c r="D5" i="24"/>
  <c r="D141" i="24"/>
  <c r="D192" i="24"/>
  <c r="D190" i="24"/>
  <c r="D189" i="24"/>
  <c r="D72" i="24"/>
  <c r="D71" i="24"/>
  <c r="D70" i="24"/>
  <c r="D69" i="24"/>
  <c r="D238" i="24"/>
  <c r="D237" i="24"/>
  <c r="D136" i="24"/>
  <c r="D184" i="24"/>
  <c r="D182" i="24"/>
  <c r="D181" i="24"/>
  <c r="D442" i="24"/>
  <c r="D441" i="24"/>
  <c r="D440" i="24"/>
  <c r="D439" i="24"/>
  <c r="D362" i="24"/>
  <c r="D361" i="24"/>
  <c r="D360" i="24"/>
  <c r="D359" i="24"/>
  <c r="D450" i="24"/>
  <c r="D449" i="24"/>
  <c r="D448" i="24"/>
  <c r="D447" i="24"/>
  <c r="D224" i="24"/>
  <c r="D222" i="24"/>
  <c r="D221" i="24"/>
  <c r="D104" i="24"/>
  <c r="D103" i="24"/>
  <c r="D102" i="24"/>
  <c r="D101" i="24"/>
  <c r="D112" i="24"/>
  <c r="D111" i="24"/>
  <c r="D110" i="24"/>
  <c r="D109" i="24"/>
  <c r="D119" i="24"/>
  <c r="D354" i="24"/>
  <c r="D353" i="24"/>
  <c r="D352" i="24"/>
  <c r="D351" i="24"/>
  <c r="D16" i="24"/>
  <c r="D15" i="24"/>
  <c r="D14" i="24"/>
  <c r="D13" i="24"/>
  <c r="D80" i="24"/>
  <c r="D79" i="24"/>
  <c r="D78" i="24"/>
  <c r="D77" i="24"/>
  <c r="D207" i="24"/>
  <c r="D206" i="24"/>
  <c r="D205" i="24"/>
  <c r="D159" i="24"/>
  <c r="D176" i="24"/>
  <c r="D174" i="24"/>
  <c r="D173" i="24"/>
  <c r="A1" i="9" l="1"/>
  <c r="AF3" i="13" l="1"/>
  <c r="AG3" i="13" s="1"/>
  <c r="AH3" i="13" s="1"/>
  <c r="AI3" i="13" s="1"/>
  <c r="AJ3" i="13" s="1"/>
  <c r="AK3" i="13" s="1"/>
  <c r="AL3" i="13" s="1"/>
  <c r="AM3" i="13" s="1"/>
  <c r="AN3" i="13" s="1"/>
  <c r="AO3" i="13" s="1"/>
  <c r="AP3" i="13" s="1"/>
  <c r="AD3" i="13" s="1"/>
  <c r="E3" i="13" l="1"/>
  <c r="G3" i="13"/>
  <c r="BT3" i="13" s="1"/>
  <c r="F3" i="13"/>
  <c r="BS3" i="13" s="1"/>
  <c r="J3" i="13"/>
  <c r="BW3" i="13" s="1"/>
  <c r="I3" i="13"/>
  <c r="BV3" i="13" s="1"/>
  <c r="H3" i="13"/>
  <c r="BU3" i="13" s="1"/>
  <c r="BR3" i="13" l="1"/>
  <c r="CP3" i="13"/>
  <c r="CR3" i="13" s="1"/>
  <c r="N4" i="11" l="1" a="1"/>
  <c r="N4" i="11" s="1"/>
  <c r="M4" i="11" s="1"/>
  <c r="CS3" i="13"/>
  <c r="N234" i="10" a="1"/>
  <c r="N234" i="10" s="1"/>
  <c r="M234" i="10" s="1"/>
  <c r="C31" i="2"/>
  <c r="B8" i="22"/>
  <c r="B6" i="22"/>
  <c r="B7" i="22"/>
  <c r="B5" i="22"/>
  <c r="B3" i="3" l="1"/>
  <c r="B3" i="2"/>
  <c r="C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tc={8B4C0E47-8178-4EF9-9188-5A0DF61E3D84}</author>
    <author>tc={ECFD34B6-2BE0-4D77-93D3-C330EA6B79EA}</author>
  </authors>
  <commentList>
    <comment ref="C21" authorId="0" shapeId="0" xr:uid="{8B4C0E47-8178-4EF9-9188-5A0DF61E3D84}">
      <text>
        <t>[Threaded comment]
Your version of Excel allows you to read this threaded comment; however, any edits to it will get removed if the file is opened in a newer version of Excel. Learn more: https://go.microsoft.com/fwlink/?linkid=870924
Comment:
    ENF 1/23/24: I need to create a RESET button that essentially deletes all fields that make this customized to a certain template (I'll need to look through each tab carefully, but obviously 1A. &amp; 5A for sure since those don't have an auto delete function already...many of the rest just reset when you pull in new information)</t>
      </text>
    </comment>
    <comment ref="C23" authorId="1" shapeId="0" xr:uid="{ECFD34B6-2BE0-4D77-93D3-C330EA6B79EA}">
      <text>
        <t>[Threaded comment]
Your version of Excel allows you to read this threaded comment; however, any edits to it will get removed if the file is opened in a newer version of Excel. Learn more: https://go.microsoft.com/fwlink/?linkid=870924
Comment:
    ENF 1/23/24: I don't have anything yet that factors in for when Mike adds an item to the list and marks it bad or flaw or whatever.  That won't currently port over to poster keep and toss sheet (and maybe not to dismantler sheet either - I'll have to check both carefully to see what happens - I forgot how the code pulls in exactly)
UPDATE: OK so it does properly pull in to dismantler sheets, BUT it won't pull in to poster sheets the way I have it set up currently.  What I need to do is:
1) build a template that can pull in (like somewhere like 99D. That adds in some rows that are templates for Mike to add in additional items - say 10 there that when I run the sheet to build the macro is copies those and pastes them at the bottom of the sheet in 2C so he has 10 slots to add each item (grey out everything except for TO DO, Description (tester &amp; dismantler), Flaw, and Mike Test Notes Columns and then have a column there at the end that is blank...then add some sheet code to 2C. That says if an item is added there to "Description (tester &amp; dismantlers)" column then populate that helper column with "ADD"
2) I will then tell the macro that builds the Keep &amp; Toss for posters sheet to look there after building their sheet off the database and if it sees "ADD" then pull in (probably from another template...or even better just uses the existing add area and pulls in any values in those 4 columns I listed in "1)" above from 2C and populates those so the posters know they have those items and they have any items Mike added there
...now I can't do this coding just yet because then I need to REDO all the Mike and DRF test notes I already manually copied over from the original file where this was done and if I rerun the build 2C macro it will delete all this stuff so I'll have to do next time we do it (once I finish posting AA1188)</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tc={F10978E6-0B83-4596-A80F-47C4707A837E}</author>
  </authors>
  <commentList>
    <comment ref="C396" authorId="0" shapeId="0" xr:uid="{F10978E6-0B83-4596-A80F-47C4707A837E}">
      <text>
        <t>[Threaded comment]
Your version of Excel allows you to read this threaded comment; however, any edits to it will get removed if the file is opened in a newer version of Excel. Learn more: https://go.microsoft.com/fwlink/?linkid=870924
Comment:
    NOT A V8. VR6 MAYBE WE DONT HAVE TEMPLATE FOR THIS SPECIFIC ENGINE YET?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<sst xmlns="http://schemas.openxmlformats.org/spreadsheetml/2006/main" count="40806" uniqueCount="4197">
  <si>
    <t>Car Year, Make &amp; Model</t>
  </si>
  <si>
    <t>1270. 14 BMW X5 SUV (F15) 4.4TT (N63) Auto (Sophisto Gray) AWD (71781)</t>
  </si>
  <si>
    <t>Status per CoPart / IAA</t>
  </si>
  <si>
    <t>CoPart - Enhanced (Has Keys)</t>
  </si>
  <si>
    <t>Primary Damage (per CoPart / IAA)</t>
  </si>
  <si>
    <t>Minor Dent / Scratches</t>
  </si>
  <si>
    <t>Secondary Damage (per CoPart / IAA)</t>
  </si>
  <si>
    <t>Mechanical</t>
  </si>
  <si>
    <t>Dismantled During (Mo. / Yr.)</t>
  </si>
  <si>
    <t>VIN #:</t>
  </si>
  <si>
    <t>5UXKR6C59E0J71781</t>
  </si>
  <si>
    <t>Mileage:</t>
  </si>
  <si>
    <t xml:space="preserve">Gas Tank Level: </t>
  </si>
  <si>
    <t>TESTER</t>
  </si>
  <si>
    <t>TEST DATE</t>
  </si>
  <si>
    <t>Airbag Recall Check By/Date</t>
  </si>
  <si>
    <t>AJR 10/30/2023</t>
  </si>
  <si>
    <t>https://www.nhtsa.gov/recalls</t>
  </si>
  <si>
    <t>Total Outstanding Recalls</t>
  </si>
  <si>
    <t>Zero</t>
  </si>
  <si>
    <t>Any Outstanding Airbag Recalls?</t>
  </si>
  <si>
    <t>RADIO</t>
  </si>
  <si>
    <t>Keeping Radio to Sell?</t>
  </si>
  <si>
    <t>Radio Code (Tester to Obtain):</t>
  </si>
  <si>
    <t>SEATS</t>
  </si>
  <si>
    <t>Heated Seats? (Tester to Obtain)</t>
  </si>
  <si>
    <t>Memory Seats? (Tester to Obtain)</t>
  </si>
  <si>
    <t>DOOR MIRRORS</t>
  </si>
  <si>
    <t>Door Mirrors: Electronic Folding? (Tester Obtain)</t>
  </si>
  <si>
    <t>Door Mirrors: Heated? (Tester Obtain)</t>
  </si>
  <si>
    <t>Door Mirrors: Memory? (Tester Obtain)</t>
  </si>
  <si>
    <t>Door Mirrors: Auto-Dim? (Tester Obtain)</t>
  </si>
  <si>
    <t>Door Mirrors: Blind Spot? (Tester Obtain)</t>
  </si>
  <si>
    <t>Door Mirrors: Auto Reverse Tilt (Tester Obtain)</t>
  </si>
  <si>
    <t>Door Mirrors: Camera (Tester Obtain)</t>
  </si>
  <si>
    <t>REARVIEW MIRROR</t>
  </si>
  <si>
    <t>Compass?</t>
  </si>
  <si>
    <t>Auto-Dim?</t>
  </si>
  <si>
    <t>HomeLink?</t>
  </si>
  <si>
    <t>WHEEL</t>
  </si>
  <si>
    <t>FRONT - Wheel &amp; Tire Size (Tester Obtain)</t>
  </si>
  <si>
    <t>REAR - Wheel &amp; Tire Size (Tester Obtain)</t>
  </si>
  <si>
    <t>PRODUCTION DATE</t>
  </si>
  <si>
    <t>Production Date</t>
  </si>
  <si>
    <t>Road Tested?</t>
  </si>
  <si>
    <t>Testing Prepared By</t>
  </si>
  <si>
    <t>Testing Date Prepared</t>
  </si>
  <si>
    <t>Total Hours To Test &amp; Input</t>
  </si>
  <si>
    <t>Gas Tank Level</t>
  </si>
  <si>
    <t>DRF Check Prepared By</t>
  </si>
  <si>
    <t>DRF</t>
  </si>
  <si>
    <t>DRF Check Performed Date</t>
  </si>
  <si>
    <t>Final Review By &amp; Date</t>
  </si>
  <si>
    <t>TEMPLATE PREPPER - Info to Input</t>
  </si>
  <si>
    <t>TESTER - Info to Input</t>
  </si>
  <si>
    <t>N/A</t>
  </si>
  <si>
    <t>Chassis:</t>
  </si>
  <si>
    <t>BMW X5 (F15) (14-18)</t>
  </si>
  <si>
    <t>Model Year</t>
  </si>
  <si>
    <t>Make</t>
  </si>
  <si>
    <t>BMW</t>
  </si>
  <si>
    <t>Model</t>
  </si>
  <si>
    <t>X5</t>
  </si>
  <si>
    <t>Exterior Paint Color &amp; Code</t>
  </si>
  <si>
    <t>IF PAINTED: Color</t>
  </si>
  <si>
    <t>IF PAINTED: Paint Code</t>
  </si>
  <si>
    <t>Interior Seat Fabric, Color &amp; Code</t>
  </si>
  <si>
    <t>IF SEAT FABRIC: Material</t>
  </si>
  <si>
    <t>IF SEAT FABRIC: Color</t>
  </si>
  <si>
    <t>IF SEAT FABRIC: Color &amp; Material (CODE)</t>
  </si>
  <si>
    <t>IF SEAT FABRIC: Color &amp; Material Code</t>
  </si>
  <si>
    <t>REARVIEW Mirror Color</t>
  </si>
  <si>
    <t>Seatbelt Retractor Color</t>
  </si>
  <si>
    <t>Glove Box Color</t>
  </si>
  <si>
    <t>Vent Color</t>
  </si>
  <si>
    <t>Dome Light Color</t>
  </si>
  <si>
    <t>Steering Wheel Color</t>
  </si>
  <si>
    <t>Cargo Cover Color</t>
  </si>
  <si>
    <t>Primary Trim Color &amp; Finish</t>
  </si>
  <si>
    <t>Primary Trim Short Name for Title</t>
  </si>
  <si>
    <t>Transmission Code:</t>
  </si>
  <si>
    <t>Differential Code:</t>
  </si>
  <si>
    <t>OPTION CODES DECRYPTED:</t>
  </si>
  <si>
    <t>Vehicle information</t>
  </si>
  <si>
    <t>Vin</t>
  </si>
  <si>
    <t>Production date</t>
  </si>
  <si>
    <t>X5 XDRIVE50I</t>
  </si>
  <si>
    <t>Series</t>
  </si>
  <si>
    <t>Generation</t>
  </si>
  <si>
    <t>F15</t>
  </si>
  <si>
    <t>Body type</t>
  </si>
  <si>
    <t>-</t>
  </si>
  <si>
    <t>Type code</t>
  </si>
  <si>
    <t>KR63</t>
  </si>
  <si>
    <t>Engine code</t>
  </si>
  <si>
    <t>N63T</t>
  </si>
  <si>
    <t>Power</t>
  </si>
  <si>
    <t>Fuel type</t>
  </si>
  <si>
    <t>Displacement</t>
  </si>
  <si>
    <t>Drive type</t>
  </si>
  <si>
    <t>Steering side</t>
  </si>
  <si>
    <t>Color</t>
  </si>
  <si>
    <t>Sophisto-grau brillant metallic (L0A90)</t>
  </si>
  <si>
    <t>Interior</t>
  </si>
  <si>
    <t>Leather "Dakota"/schwarz (PLCSW)</t>
  </si>
  <si>
    <t>Transmission</t>
  </si>
  <si>
    <t>Automatic</t>
  </si>
  <si>
    <t>Transmission code</t>
  </si>
  <si>
    <t>Vehicle Options</t>
  </si>
  <si>
    <t>Code</t>
  </si>
  <si>
    <t>Option</t>
  </si>
  <si>
    <t>S01CA</t>
  </si>
  <si>
    <t>Selection of COP-relevant vehicles</t>
  </si>
  <si>
    <t>S0212</t>
  </si>
  <si>
    <t>Equipment, brake syst. country-specific</t>
  </si>
  <si>
    <t>S0248</t>
  </si>
  <si>
    <t>Steering wheel heater</t>
  </si>
  <si>
    <t>S0255</t>
  </si>
  <si>
    <t>Sports leather steering wheel</t>
  </si>
  <si>
    <t>S0258</t>
  </si>
  <si>
    <t>Tyres with runflat properties</t>
  </si>
  <si>
    <t>S02LS</t>
  </si>
  <si>
    <t>BMW LA wheel, Y-spoke 451</t>
  </si>
  <si>
    <t>S02VB</t>
  </si>
  <si>
    <t>Tyre pressure display</t>
  </si>
  <si>
    <t>S0302</t>
  </si>
  <si>
    <t>Alarm system</t>
  </si>
  <si>
    <t>S0319</t>
  </si>
  <si>
    <t>Integrated universal remote control</t>
  </si>
  <si>
    <t>S0322</t>
  </si>
  <si>
    <t>Comfort access</t>
  </si>
  <si>
    <t>S0323</t>
  </si>
  <si>
    <t>Soft-Close-Automatic doors</t>
  </si>
  <si>
    <t>S0328</t>
  </si>
  <si>
    <t>Footplate, aluminium</t>
  </si>
  <si>
    <t>S03AG</t>
  </si>
  <si>
    <t>Reversing camera</t>
  </si>
  <si>
    <t>S03AT</t>
  </si>
  <si>
    <t>Roof rails Aluminium satinated</t>
  </si>
  <si>
    <t>S03E2</t>
  </si>
  <si>
    <t>Exterieur-Design Pure Experience</t>
  </si>
  <si>
    <t>S03MB</t>
  </si>
  <si>
    <t>Indiv. Ext. Line, burnished aluminium</t>
  </si>
  <si>
    <t>S0402</t>
  </si>
  <si>
    <t>Panorama glass roof</t>
  </si>
  <si>
    <t>S0417</t>
  </si>
  <si>
    <t>Roller sun visor, rear door</t>
  </si>
  <si>
    <t>S0420</t>
  </si>
  <si>
    <t>Sun protection glazing</t>
  </si>
  <si>
    <t>S0423</t>
  </si>
  <si>
    <t>Floor mats velours</t>
  </si>
  <si>
    <t>S0430</t>
  </si>
  <si>
    <t>Interior/outside mirror with auto dip</t>
  </si>
  <si>
    <t>S0441</t>
  </si>
  <si>
    <t>Smoker package</t>
  </si>
  <si>
    <t>S0453</t>
  </si>
  <si>
    <t>Climate-controlled seats, front</t>
  </si>
  <si>
    <t>S0456</t>
  </si>
  <si>
    <t>Comfort seat with memory</t>
  </si>
  <si>
    <t>S0488</t>
  </si>
  <si>
    <t>Lumbar support, driver and passenger</t>
  </si>
  <si>
    <t>S0493</t>
  </si>
  <si>
    <t>Storage compartment package</t>
  </si>
  <si>
    <t>S0494</t>
  </si>
  <si>
    <t>Seat heating driver/passenger</t>
  </si>
  <si>
    <t>S0496</t>
  </si>
  <si>
    <t>Seat heating, rear</t>
  </si>
  <si>
    <t>S04DD</t>
  </si>
  <si>
    <t>Fine-wood trim Fineline Pur</t>
  </si>
  <si>
    <t>S04FF</t>
  </si>
  <si>
    <t>Comfort seat in rear passenger compartm.</t>
  </si>
  <si>
    <t>S04U1</t>
  </si>
  <si>
    <t>Ceramic application, control elements</t>
  </si>
  <si>
    <t>S0502</t>
  </si>
  <si>
    <t>Headlight cleaning system</t>
  </si>
  <si>
    <t>S0508</t>
  </si>
  <si>
    <t>Park Distance Control (PDC)</t>
  </si>
  <si>
    <t>S0522</t>
  </si>
  <si>
    <t>Xenon light</t>
  </si>
  <si>
    <t>S0524</t>
  </si>
  <si>
    <t>Adaptive Headlights</t>
  </si>
  <si>
    <t>S0534</t>
  </si>
  <si>
    <t>Automatic air conditioning</t>
  </si>
  <si>
    <t>S0563</t>
  </si>
  <si>
    <t>Light package</t>
  </si>
  <si>
    <t>S0575</t>
  </si>
  <si>
    <t>Additional 12V sockets</t>
  </si>
  <si>
    <t>S05A1</t>
  </si>
  <si>
    <t>LED fog lights</t>
  </si>
  <si>
    <t>S05AG</t>
  </si>
  <si>
    <t>Lane Change Warning</t>
  </si>
  <si>
    <t>S05AS</t>
  </si>
  <si>
    <t>Driving Assistant</t>
  </si>
  <si>
    <t>S05DL</t>
  </si>
  <si>
    <t>Surround View</t>
  </si>
  <si>
    <t>S0609</t>
  </si>
  <si>
    <t>Navigation system Professional</t>
  </si>
  <si>
    <t>S0610</t>
  </si>
  <si>
    <t>Head-up display</t>
  </si>
  <si>
    <t>S0645</t>
  </si>
  <si>
    <t>BMW US Radio</t>
  </si>
  <si>
    <t>S0655</t>
  </si>
  <si>
    <t>Satellite tuner</t>
  </si>
  <si>
    <t>S0688</t>
  </si>
  <si>
    <t>Harman/Kardon surround sound system</t>
  </si>
  <si>
    <t>S0697</t>
  </si>
  <si>
    <t>Area-Code 1 for DVD</t>
  </si>
  <si>
    <t>S06AC</t>
  </si>
  <si>
    <t>Intelligent Emergency Call</t>
  </si>
  <si>
    <t>S06AE</t>
  </si>
  <si>
    <t>Teleservices</t>
  </si>
  <si>
    <t>S06AK</t>
  </si>
  <si>
    <t>Connected Drive Services</t>
  </si>
  <si>
    <t>S06AM</t>
  </si>
  <si>
    <t>Real-Time Traffic Information</t>
  </si>
  <si>
    <t>S06AP</t>
  </si>
  <si>
    <t>Remote Services</t>
  </si>
  <si>
    <t>S06NR</t>
  </si>
  <si>
    <t>Apps</t>
  </si>
  <si>
    <t>S06NS</t>
  </si>
  <si>
    <t>Comfort telephony w/ enhanced Smartphone</t>
  </si>
  <si>
    <t>S0823</t>
  </si>
  <si>
    <t>Hot-climate version</t>
  </si>
  <si>
    <t>S0845</t>
  </si>
  <si>
    <t>Acoustic fasten seat belt reminder</t>
  </si>
  <si>
    <t>S0853</t>
  </si>
  <si>
    <t>Language version, English</t>
  </si>
  <si>
    <t>S08KL</t>
  </si>
  <si>
    <t>Oil service interval 15,000 km/12 months</t>
  </si>
  <si>
    <t>S08S4</t>
  </si>
  <si>
    <t>Decoding, variable light distribution</t>
  </si>
  <si>
    <t>S08SL</t>
  </si>
  <si>
    <t>Trailer coupling preparation</t>
  </si>
  <si>
    <t>S08SM</t>
  </si>
  <si>
    <t>Car ident. number visible from outside</t>
  </si>
  <si>
    <t>S08TH</t>
  </si>
  <si>
    <t>Road sign detection</t>
  </si>
  <si>
    <t>S08TN</t>
  </si>
  <si>
    <t>Daytime driv.lights adjus.via light menu</t>
  </si>
  <si>
    <t>S0992</t>
  </si>
  <si>
    <t>Control of number-plate attachment</t>
  </si>
  <si>
    <t>S09AA</t>
  </si>
  <si>
    <t>Outer skin protection</t>
  </si>
  <si>
    <t>SA090</t>
  </si>
  <si>
    <t>90 Ah AGM battery</t>
  </si>
  <si>
    <t>SLEDE</t>
  </si>
  <si>
    <t>Leather equipment</t>
  </si>
  <si>
    <t>Chassis Code</t>
  </si>
  <si>
    <t>Sub-Chassis</t>
  </si>
  <si>
    <t>14-18 4.4TT N63T</t>
  </si>
  <si>
    <t>Chassis &amp; Sub-Chassis To Create</t>
  </si>
  <si>
    <t>Transmission Speeds</t>
  </si>
  <si>
    <t>Trans Type (Auto/Manual/SMG/DCT)</t>
  </si>
  <si>
    <t>IF PAINTED: Paint Color (full color)</t>
  </si>
  <si>
    <t>1 word (like red or gray)</t>
  </si>
  <si>
    <t>ensure this has entire chassis &amp; sub-chassis (like F15 ALL | 14-18 4.4TT N63T)…poster sheets are made off this so if this is incorrect they will get wrong template</t>
  </si>
  <si>
    <t>Works</t>
  </si>
  <si>
    <t>Category</t>
  </si>
  <si>
    <t>Item</t>
  </si>
  <si>
    <t>Yes</t>
  </si>
  <si>
    <t>No</t>
  </si>
  <si>
    <t>Notes</t>
  </si>
  <si>
    <t>Tech Level</t>
  </si>
  <si>
    <t>Lights</t>
  </si>
  <si>
    <t>LF Headlight (Normal)</t>
  </si>
  <si>
    <t>C</t>
  </si>
  <si>
    <t>LF Headlight (Brights)</t>
  </si>
  <si>
    <t>LF Headlight Halo</t>
  </si>
  <si>
    <t>LF Headlight Dynamic Adjustment Function</t>
  </si>
  <si>
    <t>A</t>
  </si>
  <si>
    <t>LF Turn Signal</t>
  </si>
  <si>
    <t>RF Headlight (Normal)</t>
  </si>
  <si>
    <t>RF Headlight (Brights)</t>
  </si>
  <si>
    <t>RF Headlight Halo</t>
  </si>
  <si>
    <t>RF Headlight Dynamic Adjustment Function</t>
  </si>
  <si>
    <t>RF Turn Signal</t>
  </si>
  <si>
    <t>LF Fog Light</t>
  </si>
  <si>
    <t>RF Fog Light</t>
  </si>
  <si>
    <t>LR Fog Light</t>
  </si>
  <si>
    <t>RR Fog Light</t>
  </si>
  <si>
    <t>LR Tail Light (Running Light)</t>
  </si>
  <si>
    <t>LR Tail Light (Brake Light)</t>
  </si>
  <si>
    <t>LR Turn Signal</t>
  </si>
  <si>
    <t>RR Tail Light (Running Light)</t>
  </si>
  <si>
    <t>RR Tail Light (Brake Light)</t>
  </si>
  <si>
    <t>RR Turn Signal</t>
  </si>
  <si>
    <t>3rd Brake Light</t>
  </si>
  <si>
    <t>Left Side Marker Light/Turn Signal</t>
  </si>
  <si>
    <t>Right Side Marker Light/Turn Signal</t>
  </si>
  <si>
    <t>Left License Plate Light</t>
  </si>
  <si>
    <t>Right License Plate Light</t>
  </si>
  <si>
    <t>Front Center Roof Dome Lights (the 2 big ones, don't test any others we're tossing the rest)</t>
  </si>
  <si>
    <t>Left Rear Dome Light</t>
  </si>
  <si>
    <t>Right Rear Dome Light</t>
  </si>
  <si>
    <t>Left front visor light(s) work (and condition of visor is good)</t>
  </si>
  <si>
    <t>Right front visor light(s) work (and condition of visor is good)</t>
  </si>
  <si>
    <t>LF Door Courtesy Light</t>
  </si>
  <si>
    <t>RF Door Courtesy Light</t>
  </si>
  <si>
    <t>LR Door Courtesy Light</t>
  </si>
  <si>
    <t>RR Door Courtesy Light</t>
  </si>
  <si>
    <t>Glove Box Courtesy Light</t>
  </si>
  <si>
    <t>Rear reverse lights</t>
  </si>
  <si>
    <t>C - 2 Person</t>
  </si>
  <si>
    <t>Doors</t>
  </si>
  <si>
    <t>LF door exterior handle</t>
  </si>
  <si>
    <t>RF door exterior handle</t>
  </si>
  <si>
    <t>LR door exterior handle</t>
  </si>
  <si>
    <t>RR door exterior handle</t>
  </si>
  <si>
    <t>Trunk exterior handle</t>
  </si>
  <si>
    <t>LF door interior handle</t>
  </si>
  <si>
    <t>RF door interior handle</t>
  </si>
  <si>
    <t>LR door interior handle</t>
  </si>
  <si>
    <t>RR door interior handle</t>
  </si>
  <si>
    <t>LF (and RF if applicable) door lock - key works?</t>
  </si>
  <si>
    <t>LF door latch</t>
  </si>
  <si>
    <t>RF door latch</t>
  </si>
  <si>
    <t>LR door latch</t>
  </si>
  <si>
    <t>RR door latch</t>
  </si>
  <si>
    <t>Glove box latch</t>
  </si>
  <si>
    <t>Gas door latch</t>
  </si>
  <si>
    <t>Gas door release button</t>
  </si>
  <si>
    <t>LF door window up and down</t>
  </si>
  <si>
    <t>RF door window up and down</t>
  </si>
  <si>
    <t>LR door window up and down</t>
  </si>
  <si>
    <t>RR door window up and down</t>
  </si>
  <si>
    <t>LF door window switch</t>
  </si>
  <si>
    <t>RF door window switch</t>
  </si>
  <si>
    <t>LR door window switch</t>
  </si>
  <si>
    <t>RR door window switch</t>
  </si>
  <si>
    <t>Window lock switch works</t>
  </si>
  <si>
    <t>Door Mirrors</t>
  </si>
  <si>
    <t>LF door mirror housing &amp; paint is intact</t>
  </si>
  <si>
    <t>RF door mirror housing &amp; paint is intact</t>
  </si>
  <si>
    <t>Door mirror control switch works</t>
  </si>
  <si>
    <t>LF Door mirror glass adjust motor works</t>
  </si>
  <si>
    <t>RF Door mirror glass adjust motor works</t>
  </si>
  <si>
    <t>LF Mirror Electronic Folding Function</t>
  </si>
  <si>
    <t>B</t>
  </si>
  <si>
    <t>RF Mirror Electronic Folding Function</t>
  </si>
  <si>
    <t>LF Mirror Turn Signal</t>
  </si>
  <si>
    <t>RF Mirror Turn Signal</t>
  </si>
  <si>
    <t>Hood</t>
  </si>
  <si>
    <t>Hood shocks work</t>
  </si>
  <si>
    <t>Hood latch</t>
  </si>
  <si>
    <t>Hood release handle (one in car)</t>
  </si>
  <si>
    <t>Hood safety release handle/latch/lever (on hood)</t>
  </si>
  <si>
    <t>Trunk</t>
  </si>
  <si>
    <t>Trunk lock - key works?</t>
  </si>
  <si>
    <t>Trunk latch</t>
  </si>
  <si>
    <t>Trunk release handle (exterior)</t>
  </si>
  <si>
    <t>Trunk shocks work</t>
  </si>
  <si>
    <t>Wipers / Squirters</t>
  </si>
  <si>
    <t>Front wipers</t>
  </si>
  <si>
    <t>Rear wipers</t>
  </si>
  <si>
    <t>Front window squirters / wipe function</t>
  </si>
  <si>
    <t>Rear window squirters / wipe function</t>
  </si>
  <si>
    <t>Front left &amp; right headlight squirters</t>
  </si>
  <si>
    <t>Sunroof</t>
  </si>
  <si>
    <t>All sunroof positions work</t>
  </si>
  <si>
    <t>Sunroof motor works (not too slow, stuck, etc.)</t>
  </si>
  <si>
    <t>Speakers</t>
  </si>
  <si>
    <t>All speakers in car</t>
  </si>
  <si>
    <t>Seat belts</t>
  </si>
  <si>
    <t>LF driver seat belt retractor</t>
  </si>
  <si>
    <t>LF driver seat belt receiver</t>
  </si>
  <si>
    <t>RF passenger seat belt retractor</t>
  </si>
  <si>
    <t>RF passenger seat belt receiver</t>
  </si>
  <si>
    <t>LR passenger seat belt retractor</t>
  </si>
  <si>
    <t>LR passenger seat belt receiver</t>
  </si>
  <si>
    <t>RR passenger seat belt retractor</t>
  </si>
  <si>
    <t>RR passenger seat belt receiver</t>
  </si>
  <si>
    <t>CR passenger seat belt retractor</t>
  </si>
  <si>
    <t>CR passenger seat belt receiver</t>
  </si>
  <si>
    <t>Seats</t>
  </si>
  <si>
    <t>LF Driver Seat - All functions</t>
  </si>
  <si>
    <t>RF Passenger Seat - All functions</t>
  </si>
  <si>
    <t xml:space="preserve">LF heated seat works </t>
  </si>
  <si>
    <t>LF heated seat adjustment knob works (all settings)</t>
  </si>
  <si>
    <t>RF heated seat works</t>
  </si>
  <si>
    <t>RF heated seat adjustment knob works (all settings)</t>
  </si>
  <si>
    <t>Rear heated seats and switches</t>
  </si>
  <si>
    <t>Interior - Dash</t>
  </si>
  <si>
    <t>AC / heater blower fan &amp; motor - all speeds</t>
  </si>
  <si>
    <t>AC front dash controls - all vent functions (floor, etc.)</t>
  </si>
  <si>
    <t>AC controls knobs backlight</t>
  </si>
  <si>
    <t>AC rear controls - all vent functions (floor, etc.)</t>
  </si>
  <si>
    <t>AC blows cold</t>
  </si>
  <si>
    <t>Cigarette lighters (all in car)</t>
  </si>
  <si>
    <t>ASR button (or equivalent) works</t>
  </si>
  <si>
    <t>Rain sensor senses water</t>
  </si>
  <si>
    <t>Rear view mirror compass / clock / lights</t>
  </si>
  <si>
    <t>Cluster lights &amp; screen work (none are faded)</t>
  </si>
  <si>
    <t>Cluster dimmer switch works</t>
  </si>
  <si>
    <t>Door lock/unlock switch</t>
  </si>
  <si>
    <t>Steering wheel adjust function works (motor &amp; switch; all functions)</t>
  </si>
  <si>
    <t>Steering wheel switches</t>
  </si>
  <si>
    <t>Hazard Light Switch</t>
  </si>
  <si>
    <t>Honks at sexy ladies?</t>
  </si>
  <si>
    <t>Interior - Other</t>
  </si>
  <si>
    <t>All convertible top functions work</t>
  </si>
  <si>
    <t>All sun shade screens &amp; function buttons work</t>
  </si>
  <si>
    <t>Radio / Navigation</t>
  </si>
  <si>
    <t>GPS button functions work?</t>
  </si>
  <si>
    <t>Screen doesn't have missing pixels or Black spots</t>
  </si>
  <si>
    <t>AM / FM Radio</t>
  </si>
  <si>
    <t>Tape Deck</t>
  </si>
  <si>
    <t>CD player</t>
  </si>
  <si>
    <t>CD player multi-disk switcher</t>
  </si>
  <si>
    <t>Radio function buttons</t>
  </si>
  <si>
    <t>Radio (or dash) clock</t>
  </si>
  <si>
    <t>Radio (or dash) clock backlight</t>
  </si>
  <si>
    <t>Radio backlight</t>
  </si>
  <si>
    <t>Engine</t>
  </si>
  <si>
    <t>Engine starts</t>
  </si>
  <si>
    <t>Radiator cooling fan(s) run when supposed to w/ no noise</t>
  </si>
  <si>
    <t>Engine runs at idle with no unusual noises</t>
  </si>
  <si>
    <t>Car moves under engine power</t>
  </si>
  <si>
    <t>Engine does not overheat under normal driving</t>
  </si>
  <si>
    <t>Cruise control function works</t>
  </si>
  <si>
    <t>Power steering works &amp; no unusual noises</t>
  </si>
  <si>
    <t>No unusual noises in transmission</t>
  </si>
  <si>
    <t>Transmission shifts fine into all gears</t>
  </si>
  <si>
    <t>Key FOB / Alarm System</t>
  </si>
  <si>
    <t>Key FOB #1: All function keys work at a reasonable distance?</t>
  </si>
  <si>
    <t>Key FOB #2: All function keys work at a reasonable distance?</t>
  </si>
  <si>
    <t>Panic button sets alarms / horns off?</t>
  </si>
  <si>
    <t>Alarm horn chime chirps when key FOB lock activated?</t>
  </si>
  <si>
    <t xml:space="preserve">Home Link </t>
  </si>
  <si>
    <t>Buttons work and L.E.D. lights up</t>
  </si>
  <si>
    <t>Scan for Codes</t>
  </si>
  <si>
    <t>All codes scanned</t>
  </si>
  <si>
    <t>Attach Report</t>
  </si>
  <si>
    <t>Scanned report attached to back of checklist</t>
  </si>
  <si>
    <t>Important TESTER Notes to Dismantlers About Car (low coolant/oil, don't start, etc.)</t>
  </si>
  <si>
    <t>Tag</t>
  </si>
  <si>
    <t>Interchange</t>
  </si>
  <si>
    <t>Sub-Interchange</t>
  </si>
  <si>
    <t>Specific Tag</t>
  </si>
  <si>
    <t>Int. Cnt.</t>
  </si>
  <si>
    <t>Last Analyzed By</t>
  </si>
  <si>
    <t>Last Analyze Date</t>
  </si>
  <si>
    <t>Item Condition</t>
  </si>
  <si>
    <t>Location</t>
  </si>
  <si>
    <t>Interchange? (never, sometimes, always, always CPI+)</t>
  </si>
  <si>
    <t>Item-Num</t>
  </si>
  <si>
    <t>Parts In</t>
  </si>
  <si>
    <t>Pic Qty</t>
  </si>
  <si>
    <t>MNF Part Num</t>
  </si>
  <si>
    <t>Flaw</t>
  </si>
  <si>
    <t>Item Note</t>
  </si>
  <si>
    <t>How To Keep</t>
  </si>
  <si>
    <t>Dismantler Notes</t>
  </si>
  <si>
    <t>Poster Notes</t>
  </si>
  <si>
    <t>Checked Range</t>
  </si>
  <si>
    <t>Chassis</t>
  </si>
  <si>
    <t>Mike Test Notes</t>
  </si>
  <si>
    <t>Interchange Category</t>
  </si>
  <si>
    <t>Interchange Number</t>
  </si>
  <si>
    <t>Fits</t>
  </si>
  <si>
    <t>Options</t>
  </si>
  <si>
    <t>Viking Interchange</t>
  </si>
  <si>
    <t>Unique ID</t>
  </si>
  <si>
    <t>Viking ID</t>
  </si>
  <si>
    <t>Item Description (Tester &amp; Dismantlers)</t>
  </si>
  <si>
    <t>Scuff Plates</t>
  </si>
  <si>
    <t>Door Handle, Exterior - FRONT - LEFT</t>
  </si>
  <si>
    <t>Door Latch, FRONT - LEFT Soft Close WITH Actuator SET 2</t>
  </si>
  <si>
    <t>Door Latch, FRONT - LEFT WITHOUT Soft Close</t>
  </si>
  <si>
    <t>Door Lock Cylinder - LEFT FRONT (put in module box for SET A)</t>
  </si>
  <si>
    <t>Mirror, Door - FRONT LEFT</t>
  </si>
  <si>
    <t>Switch, Window Master</t>
  </si>
  <si>
    <t>Door Lock Unlock Switch, FRONT - LEFT</t>
  </si>
  <si>
    <t>Door Panel</t>
  </si>
  <si>
    <t>Trunk Release Switch</t>
  </si>
  <si>
    <t>Window Motor &amp; Regulator</t>
  </si>
  <si>
    <t>Door Handle, Exterior - REAR - LEFT</t>
  </si>
  <si>
    <t>Door Latch, REAR - LEFT Soft Close WITH Actuator SET 2</t>
  </si>
  <si>
    <t>Door Latch, REAR - LEFT WITHOUT Soft Close</t>
  </si>
  <si>
    <t>Window Sun Shade, REAR - LEFT</t>
  </si>
  <si>
    <t>Switch, Window</t>
  </si>
  <si>
    <t>Door Handle, Exterior - FRONT - RIGHT</t>
  </si>
  <si>
    <t>Door Latch, FRONT - RIGHT Soft Close WITH Actuator SET 2</t>
  </si>
  <si>
    <t>Door Latch, FRONT - RIGHT WITHOUT Soft Close</t>
  </si>
  <si>
    <t>Mirror, Door - FRONT RIGHT</t>
  </si>
  <si>
    <t>Door Handle, Exterior - REAR - RIGHT</t>
  </si>
  <si>
    <t>Door Latch, REAR - RIGHT Soft Close WITH Actuator SET 2</t>
  </si>
  <si>
    <t>Door Latch, REAR - RIGHT WITHOUT Soft Close</t>
  </si>
  <si>
    <t>Window Sun Shade, REAR - RIGHT</t>
  </si>
  <si>
    <t>Alternator</t>
  </si>
  <si>
    <t>Engine Motor Mount SET 2</t>
  </si>
  <si>
    <t>Engine Oil Level Sensor</t>
  </si>
  <si>
    <t>Fuel Pump, High Pressure Engine Mounted - LEFT or RIGHT (plug with 1 flat side)</t>
  </si>
  <si>
    <t>Fuel Rail</t>
  </si>
  <si>
    <t>Fuel Rail - LEFT</t>
  </si>
  <si>
    <t>Fuel Rail - RIGHT</t>
  </si>
  <si>
    <t>Harmonic Balancer</t>
  </si>
  <si>
    <t xml:space="preserve">Intake Manifold </t>
  </si>
  <si>
    <t>Intake Manifold, LEFT</t>
  </si>
  <si>
    <t>Intake Manifold, RIGHT</t>
  </si>
  <si>
    <t>Oil Pan, Engine</t>
  </si>
  <si>
    <t>Oil Pan, Engine UPPER</t>
  </si>
  <si>
    <t>Oil Pan, Engine LOWER</t>
  </si>
  <si>
    <t>Turbocharger</t>
  </si>
  <si>
    <t xml:space="preserve">Oil Pressure Solenoid </t>
  </si>
  <si>
    <t xml:space="preserve">Oil Pump </t>
  </si>
  <si>
    <t>Oil Pump with Pickup Tube</t>
  </si>
  <si>
    <t>VVT Timing Actuator Motor</t>
  </si>
  <si>
    <t>Pistons Single</t>
  </si>
  <si>
    <t>Pistons &amp; Rods SET 8</t>
  </si>
  <si>
    <t>Pistons &amp; Rods SET 4</t>
  </si>
  <si>
    <t>Pistons Rods SET 8</t>
  </si>
  <si>
    <t>Pistons Rods SET 4</t>
  </si>
  <si>
    <t>Piston Rods Single</t>
  </si>
  <si>
    <t>Air Filter Engine Cover Assembly</t>
  </si>
  <si>
    <t>Water Pump, Electric (small, plastic)</t>
  </si>
  <si>
    <t xml:space="preserve">Wiring Harness, Engine </t>
  </si>
  <si>
    <t>Camshaft Position Sensor</t>
  </si>
  <si>
    <t>Fuel Tank Ventilation Valve</t>
  </si>
  <si>
    <t>Map Pressure Sensor</t>
  </si>
  <si>
    <t>Starter</t>
  </si>
  <si>
    <t>Tensioners &amp; Timing Guides (TOSS ALL)</t>
  </si>
  <si>
    <t>Throttle Body</t>
  </si>
  <si>
    <t>Knock Sensors</t>
  </si>
  <si>
    <t>Exhaust Manifolds</t>
  </si>
  <si>
    <t>Turbocharger Boost Solenoid Valves &amp; Bracket</t>
  </si>
  <si>
    <t>Vacuum Pump</t>
  </si>
  <si>
    <t>ABS Pump &amp; Module</t>
  </si>
  <si>
    <t>Horns SET 2</t>
  </si>
  <si>
    <t>Intercooler</t>
  </si>
  <si>
    <t>Intercooler - LEFT with Hoses</t>
  </si>
  <si>
    <t>Intercooler - RIGHT with Hoses</t>
  </si>
  <si>
    <t>Power Brake Booster + Master Cylinder + Reservoir + Cap</t>
  </si>
  <si>
    <t>Windshield Washer Spray Nozzles &amp; Rubber Hose</t>
  </si>
  <si>
    <t>Wiper Arms, FRONT SET 2</t>
  </si>
  <si>
    <t>Coolant Expansion Reservoir Tank &amp; Cap</t>
  </si>
  <si>
    <t>Support Cross Bars, Engine Bays</t>
  </si>
  <si>
    <t>Water Heater Coolant Control Valve Solenoid Pump</t>
  </si>
  <si>
    <t>Wiper Motor &amp; Transmission Linkage</t>
  </si>
  <si>
    <t>Bumper Impact Reinforcement Bar, REAR</t>
  </si>
  <si>
    <t>Bumper Bar and Headlight Mounting Bracket, LEFT</t>
  </si>
  <si>
    <t>Bumper Bar and Headlight Mounting Bracket, RIGHT</t>
  </si>
  <si>
    <t>Grille, LOWER BUMPER - CENTER</t>
  </si>
  <si>
    <t>Grille, CENTER MIDDLE</t>
  </si>
  <si>
    <t>Fuel Tank Door</t>
  </si>
  <si>
    <t>PDC SET 4 With Harness, FRONT</t>
  </si>
  <si>
    <t>PDC SET 4 With Harness, REAR</t>
  </si>
  <si>
    <t>Roof Rails, SIDE-TO-SIDE as SET 2</t>
  </si>
  <si>
    <t>Running Board &amp; Mount Bracket, LEFT</t>
  </si>
  <si>
    <t>Running Board &amp; Mount Bracket, RIGHT</t>
  </si>
  <si>
    <t>Spoiler with 3rd Brake Light IN</t>
  </si>
  <si>
    <t>Spoiler 3rd Brake Light</t>
  </si>
  <si>
    <t>Gas Cap</t>
  </si>
  <si>
    <t>License Plate Mounts, FRONT &amp; REAR</t>
  </si>
  <si>
    <t>Reflectors, FENDER</t>
  </si>
  <si>
    <t>Roof Rails, FRONT-TO-BACK</t>
  </si>
  <si>
    <t>Shark Fin Cover &amp; Roof Antenna Module</t>
  </si>
  <si>
    <t>Spoiler Winglet Moulding</t>
  </si>
  <si>
    <t>Tow Hook</t>
  </si>
  <si>
    <t>Tow Hook Covers, FRONT &amp; REAR</t>
  </si>
  <si>
    <t>Hood Upper Release Lever &amp; Cable &amp; Strikers as SET</t>
  </si>
  <si>
    <t>Hood Emblem</t>
  </si>
  <si>
    <t>Hood Shocks</t>
  </si>
  <si>
    <t>Hood, Assembly</t>
  </si>
  <si>
    <t>Airbag, DASH - RIGHT (PASSENGER)</t>
  </si>
  <si>
    <t>Airbag, KNEE - FRONT LEFT (DRIVER)</t>
  </si>
  <si>
    <t>Airbag, KNEE - FRONT RIGHT (PASSENGER)</t>
  </si>
  <si>
    <t>Airbag, ROOF - LEFT (DRIVER)</t>
  </si>
  <si>
    <t>Airbag, ROOF - RIGHT (PASSENGER)</t>
  </si>
  <si>
    <t>Airbag, STEERING WHEEL</t>
  </si>
  <si>
    <t>Ambient Air Temperature Sensor</t>
  </si>
  <si>
    <t>Blower Motor, FRONT FOOTWELL</t>
  </si>
  <si>
    <t>Center Console Storage Compartment &amp; Lid</t>
  </si>
  <si>
    <t>Center Console Cell Phone Cradle</t>
  </si>
  <si>
    <t>Combination Switch Assembly</t>
  </si>
  <si>
    <t>Cup Holder, FRONT CENTER CONSOLE</t>
  </si>
  <si>
    <t>Dome Light, FRONT PRIMARY ONE</t>
  </si>
  <si>
    <t>Shifter</t>
  </si>
  <si>
    <t>Glove Box Assembly WITH Handle, FRONT RIGHT PRIMARY</t>
  </si>
  <si>
    <t>Head Up Display Screen Projector Trim</t>
  </si>
  <si>
    <t>Headlight Switch</t>
  </si>
  <si>
    <t>I-Drive Navigation Radio Control Knob</t>
  </si>
  <si>
    <t>I-Drive Navigation / Radio Control Knob &amp; Switch Panel TRIM</t>
  </si>
  <si>
    <t>Mirror, REARVIEW</t>
  </si>
  <si>
    <t>Navigation Display Screen</t>
  </si>
  <si>
    <t>Owners Manual + Case</t>
  </si>
  <si>
    <t>Radio / Stereo Receiver Unit</t>
  </si>
  <si>
    <t>Speedometer</t>
  </si>
  <si>
    <t xml:space="preserve">Steering Wheel Vibration Control Module </t>
  </si>
  <si>
    <t>Steering Wheel</t>
  </si>
  <si>
    <t>Steering Wheel Switches SET 2 WITH Trim</t>
  </si>
  <si>
    <t>Switch/Button, Engine Ignition Start/Stop Push Button</t>
  </si>
  <si>
    <t>Traction Control Switch Panel</t>
  </si>
  <si>
    <t>USB Aux Socket Port</t>
  </si>
  <si>
    <t>Vent, DASH - FRONT CENTER with Hazard Button</t>
  </si>
  <si>
    <t>Switch, Hazard Button</t>
  </si>
  <si>
    <t>Vent, DASH - FRONT LEFT</t>
  </si>
  <si>
    <t>Vent, DASH - FRONT RIGHT</t>
  </si>
  <si>
    <t>Vent, DASH - REAR CENTER CONSOLE</t>
  </si>
  <si>
    <t>A/C HVAC Blend Door Flap Motors &amp; Harness</t>
  </si>
  <si>
    <t>Blower Motor Assembly, REAR &amp; CENTER CONSOLE</t>
  </si>
  <si>
    <t>Dome Lights, ALL EXCEPT front primary one</t>
  </si>
  <si>
    <t>Glove Box, LEFT FRONT DASH smaller one</t>
  </si>
  <si>
    <t>Grab Handles / Oh Shit Bars</t>
  </si>
  <si>
    <t>Microphone, Hands Free Roof Mounted Mics</t>
  </si>
  <si>
    <t>Pedal, Gas Pedal</t>
  </si>
  <si>
    <t>REAR CENTER CONSOLE Storage Tray, Trim Panel &amp; 12v Sockets</t>
  </si>
  <si>
    <t>Speaker Grilles</t>
  </si>
  <si>
    <t>Speedometer Instrument Gauge Cluster Trim</t>
  </si>
  <si>
    <t>Steering Column Assembly &amp; Adjust Motors</t>
  </si>
  <si>
    <t>Steering Wheel Adjust Switch With Steering Wheel Heater</t>
  </si>
  <si>
    <t>Steering Wheel Adjust Switch Without Steering Wheel Heater</t>
  </si>
  <si>
    <t>Vents, Pillar</t>
  </si>
  <si>
    <t>Sunroof, Glass - PANORAMIC, FRONT</t>
  </si>
  <si>
    <t>Sunroof, Glass - PANORAMIC, REAR</t>
  </si>
  <si>
    <t>Sunroof, Assembly</t>
  </si>
  <si>
    <t>Fog Light, FRONT - LEFT</t>
  </si>
  <si>
    <t>Fog Light, FRONT - RIGHT</t>
  </si>
  <si>
    <t>Headlight TMS Control Module</t>
  </si>
  <si>
    <t>Headlight, Daytime Running Light DRL Angel Eye Module</t>
  </si>
  <si>
    <t>Headlight, FRONT - LEFT</t>
  </si>
  <si>
    <t>Headlight, FRONT - RIGHT</t>
  </si>
  <si>
    <t>Headlight, XENON Adaptive Control Module</t>
  </si>
  <si>
    <t>Headlight, XENON Ballast Control Module, XENON</t>
  </si>
  <si>
    <t>Headlight, Access Cover Cap SET 2</t>
  </si>
  <si>
    <t>Taillight, QUARTER PANEL MOUNTED - LEFT</t>
  </si>
  <si>
    <t>Taillight, QUARTER PANEL MOUNTED - RIGHT</t>
  </si>
  <si>
    <t>Taillight, TRUNK MOUNTED - LEFT</t>
  </si>
  <si>
    <t>Taillight, TRUNK MOUNTED - RIGHT</t>
  </si>
  <si>
    <t>ABS ICM Integrated Chassis Management SRS Control Module</t>
  </si>
  <si>
    <t>Amplifier, Bang &amp; Olufsen</t>
  </si>
  <si>
    <t>Amplifier, Harman Kardon</t>
  </si>
  <si>
    <t>Amplifier, HiFi</t>
  </si>
  <si>
    <t>Blind Spot Alert Sensor Module, Master</t>
  </si>
  <si>
    <t>Blind Spot Alert Sensor Module, Slave</t>
  </si>
  <si>
    <t>Body Power Control Module</t>
  </si>
  <si>
    <t>Camera, FRONT Bumper</t>
  </si>
  <si>
    <t>Camera, Side</t>
  </si>
  <si>
    <t>Exhaust Flap Servo Actuator Motor</t>
  </si>
  <si>
    <t>Fuse Box, REAR ENGINE fuse box</t>
  </si>
  <si>
    <t>Ignition Anti-Theft Key Detection Immobilizer Ring</t>
  </si>
  <si>
    <t>Integrated Power Module</t>
  </si>
  <si>
    <t>Key FOB + Skeleton Key</t>
  </si>
  <si>
    <t>Keyless Entry Antenna SET 6</t>
  </si>
  <si>
    <t>Keyless Entry Control Module (worthless solo)</t>
  </si>
  <si>
    <t>Lane Departure Warning Camera</t>
  </si>
  <si>
    <t>Lane Departure Warning Camera Control Module (Not The Camera)</t>
  </si>
  <si>
    <t>Park Assist Control Module PDC</t>
  </si>
  <si>
    <t>Radio Remote Receiver Control Module</t>
  </si>
  <si>
    <t>Rain Solar Light Sensor</t>
  </si>
  <si>
    <t>Seat Control &amp; Memory Module, w/o Comfort Seat - FRONT LEFT</t>
  </si>
  <si>
    <t>Seat Control &amp; Memory Module, w/o Comfort Seat - FRONT RIGHT</t>
  </si>
  <si>
    <t>Surround View Camera Control Module</t>
  </si>
  <si>
    <t>Tailgate Trunk Control Module</t>
  </si>
  <si>
    <t>Telematics Communication Control Module</t>
  </si>
  <si>
    <t xml:space="preserve">Towing Control Module </t>
  </si>
  <si>
    <t>Voltage Converter Control Module</t>
  </si>
  <si>
    <t>Fuel Pump Control Module</t>
  </si>
  <si>
    <t>Antenna Amplifier Control Module, BACKUP one</t>
  </si>
  <si>
    <t>Antenna Amplifier Control Module, PRIMARY one</t>
  </si>
  <si>
    <t>Antenna Noise Filter Control Module</t>
  </si>
  <si>
    <t>Bus Interface Control Module</t>
  </si>
  <si>
    <t>Cooling Fan Relay Module</t>
  </si>
  <si>
    <t>Crash Sensors</t>
  </si>
  <si>
    <t>Front Power Distribution Terminal Module</t>
  </si>
  <si>
    <t>i-Drive Navigation / Radio Knob Control Module</t>
  </si>
  <si>
    <t>Fuse Box, FRONT</t>
  </si>
  <si>
    <t>Lojack Vehicle Recovery Transmitter Module &amp; Cable</t>
  </si>
  <si>
    <t>Positive Battery Junction Box</t>
  </si>
  <si>
    <t>Seat Control Module - REAR</t>
  </si>
  <si>
    <t>Steering Column Control Module</t>
  </si>
  <si>
    <t>Speakers SET - Harman Kardon</t>
  </si>
  <si>
    <t>Speakers SET - Bang &amp; Olufsen</t>
  </si>
  <si>
    <t>Speakers - BMW Branded Ones</t>
  </si>
  <si>
    <t>Trim Set, Entire Vehicle</t>
  </si>
  <si>
    <t>Airbag, SEATS</t>
  </si>
  <si>
    <t>Seatbelt Buckle, FRONT - LEFT</t>
  </si>
  <si>
    <t>Seatbelt Retractor, FRONT - LEFT</t>
  </si>
  <si>
    <t>Seatbelt, Buckles REAR 2ND ROW - SET 3</t>
  </si>
  <si>
    <t>Seatbelt, Retractors REAR 2nd ROW - LEFT &amp; RIGHT SET 2</t>
  </si>
  <si>
    <t>Seatbelt Buckle, FRONT - RIGHT</t>
  </si>
  <si>
    <t>Seatbelt Retractor, FRONT - RIGHT</t>
  </si>
  <si>
    <t>Seat Adjust Switch, FRONT - LEFT</t>
  </si>
  <si>
    <t>Seat Cushions, FRONT LEFT - LOWER</t>
  </si>
  <si>
    <t>Seat Cushions, FRONT LEFT - UPPER</t>
  </si>
  <si>
    <t>Seat Track WITH Motors, FRONT LEFT</t>
  </si>
  <si>
    <t>Headrests, REAR 2nd ROW SET 3</t>
  </si>
  <si>
    <t>Rear Arm Rest &amp; Cup Holder</t>
  </si>
  <si>
    <t>Seat Cushions, ALL REAR</t>
  </si>
  <si>
    <t>Seat Adjust Switch, FRONT - RIGHT</t>
  </si>
  <si>
    <t>Seat Cushions, FRONT RIGHT - LOWER</t>
  </si>
  <si>
    <t>Seat Cushions, FRONT RIGHT - UPPER</t>
  </si>
  <si>
    <t>Seat Track WITH Motors, FRONT RIGHT</t>
  </si>
  <si>
    <t>Driveshaft, REAR - RWD</t>
  </si>
  <si>
    <t>Driveshaft, REAR - AWD</t>
  </si>
  <si>
    <t xml:space="preserve">Driveshaft, REAR - AWD </t>
  </si>
  <si>
    <t>Sway Bar / Stabilizer Bar, FRONT w/ Dynamic Drive</t>
  </si>
  <si>
    <t>Control Arms, FRONT - LOWER LEFT FORWARD + REARWARD SET 2</t>
  </si>
  <si>
    <t>Control Arms, FRONT - LOWER RIGHT FORWARD + REARWARD SET 2</t>
  </si>
  <si>
    <t>Control Arms, FRONT - UPPER "U" WISHBONE ONES as SET 2</t>
  </si>
  <si>
    <t>Control Arms, REAR - LEFT SET 3</t>
  </si>
  <si>
    <t>Control Arms, REAR - RIGHT SET 3</t>
  </si>
  <si>
    <t>Differential, FRONT</t>
  </si>
  <si>
    <t>Differential, REAR</t>
  </si>
  <si>
    <t>Driveshaft, FRONT</t>
  </si>
  <si>
    <t>Emergency Parking Brake Actuator</t>
  </si>
  <si>
    <t>Height Level Sensors, FRONT - LEFT</t>
  </si>
  <si>
    <t>Height Level Sensors, FRONT - RIGHT</t>
  </si>
  <si>
    <t>Height Level Sensors, REAR - LEFT</t>
  </si>
  <si>
    <t>Height Level Sensors, REAR - RIGHT</t>
  </si>
  <si>
    <t>Muffler Tips SET 2</t>
  </si>
  <si>
    <t>Shock Struts, FRONT SET 2</t>
  </si>
  <si>
    <t>Shock Struts, REAR - LEFT (Adaptive)</t>
  </si>
  <si>
    <t>Shock Struts, REAR - RIGHT (Adaptive)</t>
  </si>
  <si>
    <t>Shock Struts, REAR SET 2 (WITHOUT Adaptive)</t>
  </si>
  <si>
    <t>Springs, REAR Shock Springs as SET 2 WITH Gromets</t>
  </si>
  <si>
    <t>Springs, REAR - LEFT</t>
  </si>
  <si>
    <t>Springs, REAR - RIGHT</t>
  </si>
  <si>
    <t>Steering Gear Rack &amp; Pinion Wire Harness</t>
  </si>
  <si>
    <t>Steering Gear Rack &amp; Pinion</t>
  </si>
  <si>
    <t>Axle Shafts, REAR - TOSS ALL</t>
  </si>
  <si>
    <t>Brake Calipers</t>
  </si>
  <si>
    <t>Brake Rotors</t>
  </si>
  <si>
    <t>Charcoal Canister / Evap Box</t>
  </si>
  <si>
    <t>Spindle / Knuckles</t>
  </si>
  <si>
    <t>Subframe / Crossmember, REAR</t>
  </si>
  <si>
    <t>Sway Bar / Stabilizer Bar, REAR</t>
  </si>
  <si>
    <t>Automatic Flywheel Flex Plate</t>
  </si>
  <si>
    <t>Torque Converter</t>
  </si>
  <si>
    <t>Transfer Case</t>
  </si>
  <si>
    <t>Transfer Case Shift Motor</t>
  </si>
  <si>
    <t>Transmission Oil Cooler</t>
  </si>
  <si>
    <t>Transmission Oil Pump, Hydraulic</t>
  </si>
  <si>
    <t>Valve Body</t>
  </si>
  <si>
    <t>Guibos</t>
  </si>
  <si>
    <t>Oil Pan, Transmission</t>
  </si>
  <si>
    <t>Transmission Crossmember Mount Bracket</t>
  </si>
  <si>
    <t>Trunk Latch WITH Soft Close Actuator Motor &amp; Cables</t>
  </si>
  <si>
    <t>Trunk Handle (WITH Camera Slot)</t>
  </si>
  <si>
    <t>Trunk Handle (WITHOUT Camera Slot)</t>
  </si>
  <si>
    <t>Battery Cable, NEGATIVE With IBS Module ON</t>
  </si>
  <si>
    <t>Battery Cable, POSITIVE &amp; Attached Junction Bracket, THE SMALL ONE</t>
  </si>
  <si>
    <t>Battery Cable, POSITIVE &amp; Attached Terminal Bracket, THE BIG PRIMARY ONE</t>
  </si>
  <si>
    <t>Camera, REAR Backup Camera</t>
  </si>
  <si>
    <t>Cargo Cover, Large Retractable</t>
  </si>
  <si>
    <t>Trunk Assembly - LOWER TAILGATE</t>
  </si>
  <si>
    <t>Trunk Emblem</t>
  </si>
  <si>
    <t>Wiper Motor, Trunk</t>
  </si>
  <si>
    <t>Trunk Assembly - UPPER TRUNK</t>
  </si>
  <si>
    <t>Cargo Hooks</t>
  </si>
  <si>
    <t>Cargo Net</t>
  </si>
  <si>
    <t>Cargo Rails</t>
  </si>
  <si>
    <t>License Plate Lights</t>
  </si>
  <si>
    <t>Negative Battery Cable</t>
  </si>
  <si>
    <t>Positive Battery Distribution Box</t>
  </si>
  <si>
    <t>Switch/Button, Trunk Open Close Switch Button</t>
  </si>
  <si>
    <t>Wiper Arm, REAR</t>
  </si>
  <si>
    <t>Wheels (ask DRF - tons of options)</t>
  </si>
  <si>
    <t>TPMS Tire Pressure Sensor SET 4</t>
  </si>
  <si>
    <t>Wheel Lock Nuts &amp; Key</t>
  </si>
  <si>
    <t>Lug Nuts</t>
  </si>
  <si>
    <t>Wheel Speed Sensors</t>
  </si>
  <si>
    <t>SET4, if some bad sell SET2, toss singles</t>
  </si>
  <si>
    <t>on base w/ cable, remove lock cyl &amp; put w/ SET A</t>
  </si>
  <si>
    <t>toss both if 1 bad</t>
  </si>
  <si>
    <t>w/ cable</t>
  </si>
  <si>
    <t>remove &amp; toss trim</t>
  </si>
  <si>
    <t>front left door mounted</t>
  </si>
  <si>
    <t>on base w/ cable</t>
  </si>
  <si>
    <t>tag as SINGLE</t>
  </si>
  <si>
    <t>SET 8, if 1 bad toss all</t>
  </si>
  <si>
    <t>SET 8, if some bad sell SET 4 &amp; singles</t>
  </si>
  <si>
    <t>sell lower separately, tag as single</t>
  </si>
  <si>
    <t>with pickup tube ON, sell same price if missing</t>
  </si>
  <si>
    <t>toss this, but keep the top trim w/ engine cover</t>
  </si>
  <si>
    <t>leave on bracket</t>
  </si>
  <si>
    <t>2 black plastic solenoids on metal bracket</t>
  </si>
  <si>
    <t>Metal brackets ON, toss both if 1 bad</t>
  </si>
  <si>
    <t>rubber hoses ON - toss if bad/missing, sell/tag SINGLE</t>
  </si>
  <si>
    <t>all aluminum big long one &amp; 2 smaller identical ones</t>
  </si>
  <si>
    <t>small black w/ 2 solenoids &amp; 3 tubes coming off it</t>
  </si>
  <si>
    <t>SET 2, sell singles if 1 bad</t>
  </si>
  <si>
    <t>just door, toss housing</t>
  </si>
  <si>
    <t>SET 2, toss both if 1 bad</t>
  </si>
  <si>
    <t>big long ones black in color - CHECK BOX any other style</t>
  </si>
  <si>
    <t>TOSS BOTH</t>
  </si>
  <si>
    <t>if 1 bad toss all</t>
  </si>
  <si>
    <t>Part out then toss</t>
  </si>
  <si>
    <t>keep together unless 1 bad</t>
  </si>
  <si>
    <t>small black w/ a purple front</t>
  </si>
  <si>
    <t>w/ resistor, toss both if 1 bad</t>
  </si>
  <si>
    <t>keep switches &amp; mats IN</t>
  </si>
  <si>
    <t>assembly, but toss steering wheel adjust switch</t>
  </si>
  <si>
    <t>w/ parking switch &amp; trim (they are worthless solo)</t>
  </si>
  <si>
    <t>toss the left dash smaller one</t>
  </si>
  <si>
    <t>sell trim &amp; traction panel solo</t>
  </si>
  <si>
    <t>sell knob &amp; traction control switch panel each solo</t>
  </si>
  <si>
    <t>toss both if 1 bad (barely worth selling)</t>
  </si>
  <si>
    <t>remove trim panel &amp; sell knob &amp; trim panel each solo</t>
  </si>
  <si>
    <t>keep in vent if selling that</t>
  </si>
  <si>
    <t>SET2 WITH Visor Clips if Good (toss all if 1 visor bad)</t>
  </si>
  <si>
    <t>TOSS ALL</t>
  </si>
  <si>
    <t>TOSS BOTH including resistors (KEEP front blower)</t>
  </si>
  <si>
    <t>keep primary front center roof, toss all others</t>
  </si>
  <si>
    <t>DO KEEP the primary RF dash one</t>
  </si>
  <si>
    <t>TOSS, but DO KEEP vent &amp; climate control</t>
  </si>
  <si>
    <t>big plastic piece</t>
  </si>
  <si>
    <t>IN spoiler if selling that - if not can sell solo</t>
  </si>
  <si>
    <t>has visible circuit board</t>
  </si>
  <si>
    <t>2 per car, bag/sell as SINGLES</t>
  </si>
  <si>
    <t>black plastic w/ vents &amp; visible circuit board</t>
  </si>
  <si>
    <t>shiny silver metal</t>
  </si>
  <si>
    <t>on light unless bad, x2 per light sell SET2, toss singles</t>
  </si>
  <si>
    <t>looks like an airbag module</t>
  </si>
  <si>
    <t>w/ SET A unless no set (REQUIRED)</t>
  </si>
  <si>
    <t>mark location</t>
  </si>
  <si>
    <t>~10x6" flat black plastic (in rear but it's for engine)</t>
  </si>
  <si>
    <t>w/ SET A unless no set (NOT REQUIRED)</t>
  </si>
  <si>
    <t>mounted on windshield</t>
  </si>
  <si>
    <t>toss if without comfort seats, note LF &amp; RF are same</t>
  </si>
  <si>
    <t>keep if comfort seats, note LF &amp; RF are same</t>
  </si>
  <si>
    <t>aluminum w/ 1 black &amp; 1 white plug</t>
  </si>
  <si>
    <t>square black plastic</t>
  </si>
  <si>
    <t>rectangular black plastic</t>
  </si>
  <si>
    <t>mounted left rear roof</t>
  </si>
  <si>
    <t>flat black plastic module 4x3" w/ 3 red wires going to it</t>
  </si>
  <si>
    <t>5x5 inch black plastic w/ a small red battery cable</t>
  </si>
  <si>
    <t>toss black plastic sleeve on it too</t>
  </si>
  <si>
    <t>KEEP Harman or Bang &amp; Olufsen, TOSS BMW Branded</t>
  </si>
  <si>
    <t>remove from &amp; toss pillar</t>
  </si>
  <si>
    <t>skip middle (it has to be cut out)</t>
  </si>
  <si>
    <t>toss all if motors or track bad</t>
  </si>
  <si>
    <t>keep dynamic drive, TOSS w/o dynamic drive</t>
  </si>
  <si>
    <t>WITH cables ON</t>
  </si>
  <si>
    <t>leave arms on, mark location each obtained from</t>
  </si>
  <si>
    <t>sell singles if 1 bad, sell even if gromets missing</t>
  </si>
  <si>
    <t>TOSS ALL except ///M ones</t>
  </si>
  <si>
    <t>TOSS ALL (not needed for sizing)</t>
  </si>
  <si>
    <t>really BIG one diff mounts to</t>
  </si>
  <si>
    <t>TOSS ALL (even dynamic ones)</t>
  </si>
  <si>
    <t>sell shift motor separately</t>
  </si>
  <si>
    <t>remove camera &amp; sell solo, toss one w/o camera slot</t>
  </si>
  <si>
    <t>keep one with camera slot &amp; sell camera solo</t>
  </si>
  <si>
    <t>only keep if minor flaws or better</t>
  </si>
  <si>
    <t>part out</t>
  </si>
  <si>
    <t>standard brown cable no module</t>
  </si>
  <si>
    <t>6x6 inch flat w/ red plastic on top &amp; black on bottom</t>
  </si>
  <si>
    <t>trunk mounted</t>
  </si>
  <si>
    <t>if 1 missing toss all</t>
  </si>
  <si>
    <t>INSPECT ALWAYS</t>
  </si>
  <si>
    <t>TEST ALWAYS</t>
  </si>
  <si>
    <t>KEEP</t>
  </si>
  <si>
    <t>Toss</t>
  </si>
  <si>
    <t>Module</t>
  </si>
  <si>
    <t>Check</t>
  </si>
  <si>
    <t>Ask DRF</t>
  </si>
  <si>
    <t>TO DO</t>
  </si>
  <si>
    <t>Doors-ALL</t>
  </si>
  <si>
    <t>Doors-LF</t>
  </si>
  <si>
    <t>Doors-LR</t>
  </si>
  <si>
    <t>Doors-RF</t>
  </si>
  <si>
    <t>Doors-RR</t>
  </si>
  <si>
    <t>Eng Bay</t>
  </si>
  <si>
    <t>Exterior</t>
  </si>
  <si>
    <t>Int Roof</t>
  </si>
  <si>
    <t>Seat-LF</t>
  </si>
  <si>
    <t>Seat Rear</t>
  </si>
  <si>
    <t>Seat-RF</t>
  </si>
  <si>
    <t>Susp.</t>
  </si>
  <si>
    <t>Trans</t>
  </si>
  <si>
    <t>Wheel</t>
  </si>
  <si>
    <t>Parts</t>
  </si>
  <si>
    <t>Vary</t>
  </si>
  <si>
    <t>Fuel Injector</t>
  </si>
  <si>
    <t>Fuel Pump, High Pressure Engine Mounted - LEFT or RIGHT (plug w/ all rounded corners)</t>
  </si>
  <si>
    <t>How To Keep &amp; Dismantler Notes</t>
  </si>
  <si>
    <t/>
  </si>
  <si>
    <t>SET2, single if 1 bad</t>
  </si>
  <si>
    <t>in spoilder if good</t>
  </si>
  <si>
    <t>remove trim sell separately</t>
  </si>
  <si>
    <t>toss side bolster cushions, keep cup holder/arm rest</t>
  </si>
  <si>
    <t>TOSS 14-15 ALL AWD &amp; 16-18 AWD part# 7589129, 7589128</t>
  </si>
  <si>
    <t>has to be cut, and not worth selling cut for $85</t>
  </si>
  <si>
    <t>Door Handle, Interior</t>
  </si>
  <si>
    <t>Ignition Coils</t>
  </si>
  <si>
    <t>Ignition Coils (Bosch)</t>
  </si>
  <si>
    <t>Ignition Coils (Delphi)</t>
  </si>
  <si>
    <t>Oxygen Sensor</t>
  </si>
  <si>
    <t>Timing Gear</t>
  </si>
  <si>
    <t>Timing Gear, LEFT Head</t>
  </si>
  <si>
    <t>Timing Gear, RIGHT Head</t>
  </si>
  <si>
    <t>Engine Cover</t>
  </si>
  <si>
    <t>VVT Timing Solenoid</t>
  </si>
  <si>
    <t>Bumper Reinforcement Bracket, FRONT</t>
  </si>
  <si>
    <t>Grille, LOWER BUMPER - ENDS</t>
  </si>
  <si>
    <t>Grille, UPPER KIDNEY GRILLE</t>
  </si>
  <si>
    <t>Headlight Washer Squirters &amp; Cover Caps</t>
  </si>
  <si>
    <t>Fenders</t>
  </si>
  <si>
    <t>Hood Hinge</t>
  </si>
  <si>
    <t>Hood Latches</t>
  </si>
  <si>
    <t>Climate Control Panel, Radio Control Panel, and Trim - FRONT</t>
  </si>
  <si>
    <t>Climate Control Panel - REAR</t>
  </si>
  <si>
    <t>Head Up Display Projector</t>
  </si>
  <si>
    <t>Steering Column Center Rod &amp; Lower U-Joint Shaft</t>
  </si>
  <si>
    <t>Visors</t>
  </si>
  <si>
    <t>Sunroof, Motor</t>
  </si>
  <si>
    <t>Seat Control &amp; Memory Module, w/ Comfort Seat - FRONT LEFT</t>
  </si>
  <si>
    <t>Seat Control &amp; Memory Module, w/ Comfort Seat - FRONT RIGHT</t>
  </si>
  <si>
    <t>Headrest, FRONT - LEFT</t>
  </si>
  <si>
    <t>Headrest, FRONT - RIGHT</t>
  </si>
  <si>
    <t>Transmission Oil Pump, Mechanical</t>
  </si>
  <si>
    <t>Trunk Electric Shock</t>
  </si>
  <si>
    <t>if trim doesn't remove easy put handle w/ trim SET</t>
  </si>
  <si>
    <t>SET 8, sell SET 4 &amp; singles if 1 bad</t>
  </si>
  <si>
    <t>SET 2, sell single if 1 bad</t>
  </si>
  <si>
    <t>if harness bad still SET 4 or SET 2-TOSS singles</t>
  </si>
  <si>
    <t>SET 2 w/ cables, sell hood latches SET 2 if cables bad</t>
  </si>
  <si>
    <t>keep ON wheel if selling, w/ trim if trim good</t>
  </si>
  <si>
    <t>bad=keep ballast, adapt mod|toss LED mod &amp; plastic bracket</t>
  </si>
  <si>
    <t>SET 3, sell SINGLES if some bad</t>
  </si>
  <si>
    <t>SET 2, sell singles if 1 bad, sell upper "U" separate</t>
  </si>
  <si>
    <t>SET 3, keep only big one if 1 bad</t>
  </si>
  <si>
    <t>Avg. $</t>
  </si>
  <si>
    <t>not solo</t>
  </si>
  <si>
    <t>SET A</t>
  </si>
  <si>
    <t>Tag REF</t>
  </si>
  <si>
    <t>Interchange REF</t>
  </si>
  <si>
    <t>Viking Type</t>
  </si>
  <si>
    <t>Pic Name</t>
  </si>
  <si>
    <t>Car Pic</t>
  </si>
  <si>
    <t>Ex Pic</t>
  </si>
  <si>
    <t>Pic URL</t>
  </si>
  <si>
    <t>Price</t>
  </si>
  <si>
    <t>MNF All Same</t>
  </si>
  <si>
    <t>Scuff Plate</t>
  </si>
  <si>
    <t>Scuff Plates SET 4</t>
  </si>
  <si>
    <t>ENF</t>
  </si>
  <si>
    <t>14-18 ALL</t>
  </si>
  <si>
    <t>F15 ALL</t>
  </si>
  <si>
    <t>never</t>
  </si>
  <si>
    <t>Scuff Plates SET 2</t>
  </si>
  <si>
    <t>129-52061-1</t>
  </si>
  <si>
    <t>DRF Check</t>
  </si>
  <si>
    <t>Door Handle, Exterior</t>
  </si>
  <si>
    <t>https://viking-pictures.s3.us-west-1.amazonaws.com/AA1155/A47.+Door+Handle%2C+Exterior+-+FRONT+-+LEFT+(1).JPG</t>
  </si>
  <si>
    <t>w/ comfort access</t>
  </si>
  <si>
    <t>51217401211, 7401211, 51217433843, 7433843</t>
  </si>
  <si>
    <t>left front &amp; rear are identical fitment (except LF has lock cylinder)</t>
  </si>
  <si>
    <t>always</t>
  </si>
  <si>
    <t>129-52063-1</t>
  </si>
  <si>
    <t>w/o comfort access</t>
  </si>
  <si>
    <t>51217401209, 7401209, 51217396305, 7396305</t>
  </si>
  <si>
    <t>Door Latch</t>
  </si>
  <si>
    <t>https://viking-pictures.s3.us-west-1.amazonaws.com/AA1155/A30.+Door+Latch%2C+FRONT+-+LEFT+Soft+Close+WITH+Actuator+SET+2+(1).JPG</t>
  </si>
  <si>
    <t>w/ soft close</t>
  </si>
  <si>
    <t>51217281945, 7281945, 51207323781, 7323781</t>
  </si>
  <si>
    <t>w/ cable + white actuator motor</t>
  </si>
  <si>
    <t>always CPI+</t>
  </si>
  <si>
    <t>w/o soft close</t>
  </si>
  <si>
    <t>51217281931, 7281931</t>
  </si>
  <si>
    <t>Lock Cylinder</t>
  </si>
  <si>
    <t>SET A: 100% sure NOT required, but worthless solo - no $ change if missing)</t>
  </si>
  <si>
    <t>Mirror, Door</t>
  </si>
  <si>
    <t>w/ auto dimming, w/ blind spot, w/ surround view, w/ high gloss</t>
  </si>
  <si>
    <t>w/ auto dimming, w/ blind spot, w/ surround view, w/o high gloss</t>
  </si>
  <si>
    <t>w/ auto dimming, w/ blind spot, w/o surround view, w/ high gloss</t>
  </si>
  <si>
    <t>w/ auto dimming, w/ blind spot, w/o surround view, w/o high gloss</t>
  </si>
  <si>
    <t>w/ auto dimming, w/o blind spot, w/ surround view, w/ high gloss</t>
  </si>
  <si>
    <t>w/ auto dimming, w/o blind spot, w/ surround view, w/o high gloss</t>
  </si>
  <si>
    <t>w/ auto dimming, w/o blind spot, w/o surround view, w/ high gloss</t>
  </si>
  <si>
    <t>https://viking-pictures.s3.us-west-1.amazonaws.com/AA1155/A116.+Mirror%2C+Door+-+FRONT+LEFT+(1).JPG</t>
  </si>
  <si>
    <t>w/ auto dimming, w/o blind spot, w/o surround view, w/o high gloss</t>
  </si>
  <si>
    <t>51167363919, 7363919, 51167365113, 7365113, 51167354634, 7354634</t>
  </si>
  <si>
    <t>w/o auto dimming, w/o blind spot, w/o surround view, w/ high gloss</t>
  </si>
  <si>
    <t>w/o auto dimming, w/o blind spot, w/o surround view, w/o high gloss</t>
  </si>
  <si>
    <t>Switch Button</t>
  </si>
  <si>
    <t>https://viking-pictures.s3.us-west-1.amazonaws.com/AA1155/A58.+Switch%2C+Window+Master+(1).JPG</t>
  </si>
  <si>
    <t>w/ power fold</t>
  </si>
  <si>
    <t>61319297349, 9297349</t>
  </si>
  <si>
    <t>641</t>
  </si>
  <si>
    <t>w/o power fold</t>
  </si>
  <si>
    <t>61319297348, 9297348</t>
  </si>
  <si>
    <t>AJR</t>
  </si>
  <si>
    <t>sometimes</t>
  </si>
  <si>
    <t>129-52061-2</t>
  </si>
  <si>
    <t>https://viking-pictures.s3.us-west-1.amazonaws.com/AA1155/A49.+Door+Handle%2C+Exterior+-+REAR+-+LEFT+(1).JPG</t>
  </si>
  <si>
    <t>129</t>
  </si>
  <si>
    <t>129-52063-2</t>
  </si>
  <si>
    <t>left front &amp; rear are identical fitment</t>
  </si>
  <si>
    <t>https://viking-pictures.s3.us-west-1.amazonaws.com/AA1155/A28.+Door+Latch%2C+REAR+-+LEFT+Soft+Close+WITH+Actuator+SET+2+(1).JPG</t>
  </si>
  <si>
    <t>51227281955, 7281955, 51207323783, 7323783</t>
  </si>
  <si>
    <t>51227281941, 7281941</t>
  </si>
  <si>
    <t>Window Sun Shade</t>
  </si>
  <si>
    <t>263</t>
  </si>
  <si>
    <t>129-52060-1</t>
  </si>
  <si>
    <t>https://viking-pictures.s3.us-west-1.amazonaws.com/AA1155/A118.+Door+Handle%2C+Exterior+-+FRONT+-+RIGHT+(1).JPG</t>
  </si>
  <si>
    <t>51217401212, 7401212, 51217433844, 7433844</t>
  </si>
  <si>
    <t>right front &amp; rear are identical fitment</t>
  </si>
  <si>
    <t>129-52062-1</t>
  </si>
  <si>
    <t>51217401210, 7401210, 51217396306, 7396306</t>
  </si>
  <si>
    <t>https://viking-pictures.s3.us-west-1.amazonaws.com/AA1155/A29.+Door+Latch%2C+FRONT+-+RIGHT+Soft+Close+WITH+Actuator+SET+2+(1).JPG</t>
  </si>
  <si>
    <t>51217281948, 7281948, 51207323782, 7323782</t>
  </si>
  <si>
    <t>51217281934, 7281934</t>
  </si>
  <si>
    <t>https://viking-pictures.s3.us-west-1.amazonaws.com/AA1155/A111.+Mirror%2C+Door+-+FRONT+RIGHT+(1).JPG</t>
  </si>
  <si>
    <t>51167363920, 7363920, 51167365114, 7365114, 51167354631, 7354631</t>
  </si>
  <si>
    <t>129-52060-2</t>
  </si>
  <si>
    <t>https://viking-pictures.s3.us-west-1.amazonaws.com/AA1155/A52.+Door+Handle%2C+Exterior+-+REAR+-+RIGHT+(1).JPG</t>
  </si>
  <si>
    <t>129-52062-2</t>
  </si>
  <si>
    <t>https://viking-pictures.s3.us-west-1.amazonaws.com/AA1155/A27.+Door+Latch%2C+REAR+-+RIGHT+Soft+Close+WITH+Actuator+SET+2+(1).JPG</t>
  </si>
  <si>
    <t>51227281956, 7281956, 51207323784, 7323784</t>
  </si>
  <si>
    <t>51227281942, 7281942</t>
  </si>
  <si>
    <t>Sensor</t>
  </si>
  <si>
    <t>Tensioners &amp; Timing Guides</t>
  </si>
  <si>
    <t>Horn</t>
  </si>
  <si>
    <t>Same price if brackets missing</t>
  </si>
  <si>
    <t>Windshield Washer Spray Nozzles</t>
  </si>
  <si>
    <t>https://viking-pictures.s3.us-west-1.amazonaws.com/AA1155/A42.+Windshield+Washer+Spray+Nozzles+%26+Rubber+Hose+(1).JPG</t>
  </si>
  <si>
    <t>14-18</t>
  </si>
  <si>
    <t>ALL</t>
  </si>
  <si>
    <t>Viking10</t>
  </si>
  <si>
    <t>Wiper Arm</t>
  </si>
  <si>
    <t>https://viking-pictures.s3.us-west-1.amazonaws.com/AA1155/A26.+Wiper+Arms%2C+FRONT+SET+2+(1).JPG</t>
  </si>
  <si>
    <t>61617304069, 7304069, 61617304071, 7304071</t>
  </si>
  <si>
    <t>626</t>
  </si>
  <si>
    <t>Reservoir Tank</t>
  </si>
  <si>
    <t>Engine Bay Support Bars</t>
  </si>
  <si>
    <t>Water &amp; Coolant Pump</t>
  </si>
  <si>
    <t>Wiper Motors &amp; Linkages</t>
  </si>
  <si>
    <t>Bumpers &amp; Reinforcements</t>
  </si>
  <si>
    <t>Viking84</t>
  </si>
  <si>
    <t>Viking11</t>
  </si>
  <si>
    <t>Viking12</t>
  </si>
  <si>
    <t>Bumper Reinforcement Bracket, FRONT SET 2</t>
  </si>
  <si>
    <t>Bumper Reinforcement Bracket, FRONT - LEFT</t>
  </si>
  <si>
    <t>Bumper Reinforcement Bracket, FRONT - RIGHT</t>
  </si>
  <si>
    <t>Grille</t>
  </si>
  <si>
    <t>w/ M-aero, w/ adaptive cruise</t>
  </si>
  <si>
    <t>104</t>
  </si>
  <si>
    <t>w/ M-aero, w/o adaptive cruise</t>
  </si>
  <si>
    <t>w/o M-aero, w/ adaptive cruise, w/ bar design, black</t>
  </si>
  <si>
    <t>60053A</t>
  </si>
  <si>
    <t>w/o M-aero, w/ adaptive cruise, w/ bar design, black w/ chrome edges</t>
  </si>
  <si>
    <t>60053B</t>
  </si>
  <si>
    <t>w/o M-aero, w/ adaptive cruise, w/ tab design</t>
  </si>
  <si>
    <t>60053C</t>
  </si>
  <si>
    <t>w/o M-aero, w/o adaptive cruise, w/ bar design, black</t>
  </si>
  <si>
    <t>60054A</t>
  </si>
  <si>
    <t>w/o M-aero, w/o adaptive cruise, w/ bar design, black w/ chrome edges</t>
  </si>
  <si>
    <t>60054B</t>
  </si>
  <si>
    <t>w/o M-aero, w/o adaptive cruise, w/ tab design</t>
  </si>
  <si>
    <t>60054C</t>
  </si>
  <si>
    <t>104-60056A-1</t>
  </si>
  <si>
    <t>Grille, LOWER BUMPER - ENDS SET 2</t>
  </si>
  <si>
    <t>w/ M-aero, w/ closed grid, SET/2</t>
  </si>
  <si>
    <t>60056A</t>
  </si>
  <si>
    <t>104-60056A-2</t>
  </si>
  <si>
    <t>Grille, LOWER BUMPER - END - LEFT</t>
  </si>
  <si>
    <t>w/ M-aero, w/ closed grid, LEFT</t>
  </si>
  <si>
    <t>Grille, LOWER BUMPER - END - RIGHT</t>
  </si>
  <si>
    <t>w/ M-aero, w/ closed grid, RIGHT</t>
  </si>
  <si>
    <t>60055A</t>
  </si>
  <si>
    <t>104-60056B-1</t>
  </si>
  <si>
    <t>w/ M-aero, w/ open grid, SET/2</t>
  </si>
  <si>
    <t>60056B</t>
  </si>
  <si>
    <t>104-60056B-2</t>
  </si>
  <si>
    <t>w/ M-aero, w/ open grid, LEFT</t>
  </si>
  <si>
    <t>w/ M-aero, w/ open grid, RIGHT</t>
  </si>
  <si>
    <t>60055B</t>
  </si>
  <si>
    <t>104-60058A-1</t>
  </si>
  <si>
    <t>w/o M-Aero, w/ bar design, w/ closed grid, SET/2</t>
  </si>
  <si>
    <t>60058A</t>
  </si>
  <si>
    <t>104-60058A-2</t>
  </si>
  <si>
    <t>w/o M-Aero, w/ bar design, w/ closed grid, LEFT</t>
  </si>
  <si>
    <t>w/o M-Aero, w/ bar design, w/ closed grid, RIGHT</t>
  </si>
  <si>
    <t>60057A</t>
  </si>
  <si>
    <t>104-60058B-1</t>
  </si>
  <si>
    <t>w/o M-Aero, w/ bar design, w/ open grid, SET/2</t>
  </si>
  <si>
    <t>60058B</t>
  </si>
  <si>
    <t>104-60058B-2</t>
  </si>
  <si>
    <t>w/o M-Aero, w/ bar design, w/ open grid, LEFT</t>
  </si>
  <si>
    <t>w/o M-Aero, w/ bar design, w/ open grid, RIGHT</t>
  </si>
  <si>
    <t>60057B</t>
  </si>
  <si>
    <t>104-60058C-1</t>
  </si>
  <si>
    <t>w/o M-Aero, w/ tab design, w/ closed grid, SET/2</t>
  </si>
  <si>
    <t>60058C</t>
  </si>
  <si>
    <t>104-60058C-2</t>
  </si>
  <si>
    <t>w/o M-Aero, w/ tab design, w/ closed grid, LEFT</t>
  </si>
  <si>
    <t>w/o M-Aero, w/ tab design, w/ closed grid, RIGHT</t>
  </si>
  <si>
    <t>60057C</t>
  </si>
  <si>
    <t>104-60058D-1</t>
  </si>
  <si>
    <t>w/o M-Aero, w/ tab design, w/ open grid, SET/2</t>
  </si>
  <si>
    <t>60058D</t>
  </si>
  <si>
    <t>104-60058D-2</t>
  </si>
  <si>
    <t>w/o M-Aero, w/ tab design, w/ open grid, LEFT</t>
  </si>
  <si>
    <t>w/o M-Aero, w/ tab design, w/ open grid, RIGHT</t>
  </si>
  <si>
    <t>60057D</t>
  </si>
  <si>
    <t>w/ M-aero</t>
  </si>
  <si>
    <t>w/o M-aero, w/ bar design</t>
  </si>
  <si>
    <t>60050A</t>
  </si>
  <si>
    <t>w/o M-aero, w/ tab design</t>
  </si>
  <si>
    <t>60050B</t>
  </si>
  <si>
    <t>104-60041C-1</t>
  </si>
  <si>
    <t>Grille, UPPER KIDNEY GRILLE SET 2</t>
  </si>
  <si>
    <t>w/ night vision, w/ chrome surround, w/ aluminum matte center fins, SET/2</t>
  </si>
  <si>
    <t>60041C</t>
  </si>
  <si>
    <t>104-60041C-2</t>
  </si>
  <si>
    <t>Grille, UPPER KIDNEY GRILLE, LEFT</t>
  </si>
  <si>
    <t>w/ night vision, w/ chrome surround, w/ aluminum matte center fins, LEFT</t>
  </si>
  <si>
    <t>Grille, UPPER KIDNEY GRILLE, RIGHT</t>
  </si>
  <si>
    <t>w/ &amp; w/o night vision, w/ chrome surround, w/ aluminum matte center fins, RIGHT</t>
  </si>
  <si>
    <t>60040C</t>
  </si>
  <si>
    <t>w/ night vision, w/ chrome surround, w/ black center fins, SET/2</t>
  </si>
  <si>
    <t>60041A</t>
  </si>
  <si>
    <t>w/ night vision, w/ chrome surround, w/ black center fins, LEFT</t>
  </si>
  <si>
    <t>w/ &amp; w/o night vision, w/ chrome surround, w/ black center fins, RIGHT</t>
  </si>
  <si>
    <t>60040A</t>
  </si>
  <si>
    <t>w/ night vision, w/ chrome surround, w/ chrome edge center fins, SET/2</t>
  </si>
  <si>
    <t>60041B</t>
  </si>
  <si>
    <t>w/ night vision, w/ chrome surround, w/ chrome edge center fins, LEFT</t>
  </si>
  <si>
    <t>w/ &amp; w/o night vision, w/ chrome surround, w/ chrome edge center fins, RIGHT</t>
  </si>
  <si>
    <t>60040B</t>
  </si>
  <si>
    <t>w/o night vision, w/ black surround, SET/2</t>
  </si>
  <si>
    <t>w/o night vision, w/ black surround, LEFT</t>
  </si>
  <si>
    <t>w/o night vision, w/ black surround, RIGHT</t>
  </si>
  <si>
    <t>w/o night vision, w/ chrome surround, w/ aluminum matte center fins, SET/2</t>
  </si>
  <si>
    <t>60046C</t>
  </si>
  <si>
    <t>w/o night vision, w/ chrome surround, w/ aluminum matte center fins, LEFT</t>
  </si>
  <si>
    <t>w/o night vision, w/ chrome surround, w/ black center fins, SET/2</t>
  </si>
  <si>
    <t>60046A</t>
  </si>
  <si>
    <t>w/o night vision, w/ chrome surround, w/ black center fins, LEFT</t>
  </si>
  <si>
    <t>w/o night vision, w/ chrome surround, w/ chrome edge center fins, SET/2</t>
  </si>
  <si>
    <t>60046B</t>
  </si>
  <si>
    <t>w/o night vision, w/ chrome surround, w/ chrome edge center fins, LEFT</t>
  </si>
  <si>
    <t>https://viking-pictures.s3.us-west-1.amazonaws.com/AA1155/A119.+Fuel+Tank+Door+(1).JPG</t>
  </si>
  <si>
    <t>51917312316, 7312316</t>
  </si>
  <si>
    <t>177</t>
  </si>
  <si>
    <t>Headlight Washer</t>
  </si>
  <si>
    <t>Headlight Washer Squirters &amp; Cover Caps SET 2</t>
  </si>
  <si>
    <t>PDC Sensor</t>
  </si>
  <si>
    <t>Viking13</t>
  </si>
  <si>
    <t>PDC Sensor SET 4, FRONT</t>
  </si>
  <si>
    <t>Viking14</t>
  </si>
  <si>
    <t>PDC Sensor SET 2, FRONT</t>
  </si>
  <si>
    <t>Viking15</t>
  </si>
  <si>
    <t>https://viking-pictures.s3.us-west-1.amazonaws.com/AA1155/A23.+PDC+SET+4+With+Harness%2C+REAR+(1).JPG</t>
  </si>
  <si>
    <t>Viking16</t>
  </si>
  <si>
    <t>PDC Sensor SET 4, REAR</t>
  </si>
  <si>
    <t>Viking17</t>
  </si>
  <si>
    <t>PDC Sensor SET 2, REAR</t>
  </si>
  <si>
    <t>Viking18</t>
  </si>
  <si>
    <t>Roof Rack</t>
  </si>
  <si>
    <t>these are the shorter cross bars</t>
  </si>
  <si>
    <t>Running Board</t>
  </si>
  <si>
    <t>Viking19</t>
  </si>
  <si>
    <t>Viking20</t>
  </si>
  <si>
    <t>Spoiler</t>
  </si>
  <si>
    <t>https://viking-pictures.s3.us-west-1.amazonaws.com/AA1155/A91.+Spoiler+with+3rd+Brake+Light+IN+(1).JPG</t>
  </si>
  <si>
    <t>51627294468, 7294468, 51317381572, 7381572</t>
  </si>
  <si>
    <t>brake light IN</t>
  </si>
  <si>
    <t>spoiler bad = light solo, light bad = toss spoiler</t>
  </si>
  <si>
    <t>169</t>
  </si>
  <si>
    <t>Fender</t>
  </si>
  <si>
    <t>License Plate Mount</t>
  </si>
  <si>
    <t>Reflectors</t>
  </si>
  <si>
    <t>Antenna &amp; Cover</t>
  </si>
  <si>
    <t>Tow Hook &amp; Cover Caps</t>
  </si>
  <si>
    <t>14-18 All</t>
  </si>
  <si>
    <t>Hood Hardware</t>
  </si>
  <si>
    <t>Hood Hinge SET 2</t>
  </si>
  <si>
    <t>SET/2</t>
  </si>
  <si>
    <t>If single (65, 85, 95)</t>
  </si>
  <si>
    <t>Hood Hinge, LEFT</t>
  </si>
  <si>
    <t>LEFT</t>
  </si>
  <si>
    <t>Hood Hinge, RIGHT</t>
  </si>
  <si>
    <t>RIGHT</t>
  </si>
  <si>
    <t>https://viking-pictures.s3.us-west-1.amazonaws.com/AA1155/A35.+Hood+Latches+SET+2+WITH+Cables+(1).JPG</t>
  </si>
  <si>
    <t>Hood Latches SET 2 WITH Cables</t>
  </si>
  <si>
    <t>Viking21</t>
  </si>
  <si>
    <t>Hood Latches SET 2 WITHOUT Cables</t>
  </si>
  <si>
    <t>SET 2</t>
  </si>
  <si>
    <t>Viking22</t>
  </si>
  <si>
    <t>https://viking-pictures.s3.us-west-1.amazonaws.com/AA1155/A33.+Hood+Upper+Release+Lever+%26+Cable+%26+Strikers+as+SET+(1).JPG</t>
  </si>
  <si>
    <t>51237308076, 7308076, 7294536</t>
  </si>
  <si>
    <t>Viking23</t>
  </si>
  <si>
    <t>Climate &amp; Radio Controls</t>
  </si>
  <si>
    <t>w/ auto temp control, w/ heated &amp; cooled front seats</t>
  </si>
  <si>
    <t>655</t>
  </si>
  <si>
    <t>https://viking-pictures.s3.us-west-1.amazonaws.com/AA1155/A121.+Climate+Control+Panel%2C+Radio+Control+Panel%2C+and+Trim+-+FRONT+(1).JPG</t>
  </si>
  <si>
    <t>w/ auto temp control, w/o heated &amp; cooled front seats (has HEATED but no cooled)</t>
  </si>
  <si>
    <t>64119321714, 9321714</t>
  </si>
  <si>
    <t>w/o auto temp control 14-15 partial</t>
  </si>
  <si>
    <t>w/o auto temp control 15 partial-18</t>
  </si>
  <si>
    <t>w/ heated rear seats</t>
  </si>
  <si>
    <t>w/o heated rear seats</t>
  </si>
  <si>
    <t>Airbag</t>
  </si>
  <si>
    <t>https://viking-pictures.s3.us-west-1.amazonaws.com/AA1155/A18.+Airbag%2C+DASH+-+RIGHT+(PASSENGER)+(1).JPG</t>
  </si>
  <si>
    <t>1034335, 1026516</t>
  </si>
  <si>
    <t>253</t>
  </si>
  <si>
    <t>https://viking-pictures.s3.us-west-1.amazonaws.com/AA1155/A12.+Airbag%2C+KNEE+-+FRONT+LEFT+(DRIVER)+(1).JPG</t>
  </si>
  <si>
    <t>72129311690, 9311690</t>
  </si>
  <si>
    <t>https://viking-pictures.s3.us-west-1.amazonaws.com/AA1155/A14.+Airbag%2C+KNEE+-+FRONT+RIGHT+(PASSENGER)+(1).JPG</t>
  </si>
  <si>
    <t>72129311683, 9311683</t>
  </si>
  <si>
    <t>https://viking-pictures.s3.us-west-1.amazonaws.com/AA1155/A22.+Airbag%2C+ROOF+-+LEFT+(DRIVER)+(1).JPG</t>
  </si>
  <si>
    <t>72127325697, 7325697</t>
  </si>
  <si>
    <t>https://viking-pictures.s3.us-west-1.amazonaws.com/AA1155/A20.+Airbag%2C+ROOF+-+RIGHT+(PASSENGER)+(1).JPG</t>
  </si>
  <si>
    <t>72127325698, 7325698</t>
  </si>
  <si>
    <t>w/o M-aero, w/ diesel, w/ thumb rests</t>
  </si>
  <si>
    <t>w/o M-aero, w/ diesel, w/o thumb rests</t>
  </si>
  <si>
    <t>w/o M-aero, w/o diesel, w/ thumb rests</t>
  </si>
  <si>
    <t>https://viking-pictures.s3.us-west-1.amazonaws.com/AA1155/A62.+Airbag%2C+STEERING+WHEEL+(1).JPG</t>
  </si>
  <si>
    <t>w/o M-aero, w/o diesel, w/o thumb rests</t>
  </si>
  <si>
    <t>32306888432, 6888432</t>
  </si>
  <si>
    <t>Blower Motor</t>
  </si>
  <si>
    <t>https://viking-pictures.s3.us-west-1.amazonaws.com/AA1155/A19.+Blower+Motor%2C+FRONT+FOOTWELL+(1).JPG</t>
  </si>
  <si>
    <t>64119349769, 9349769, 9276112</t>
  </si>
  <si>
    <t>615</t>
  </si>
  <si>
    <t>Center Console Storage Compartment</t>
  </si>
  <si>
    <t>Cell Phone Cradle</t>
  </si>
  <si>
    <t>https://viking-pictures.s3.us-west-1.amazonaws.com/AA1155/A36.+Center+Console+Cell+Phone+Cradle+(1).JPG</t>
  </si>
  <si>
    <t>NPN</t>
  </si>
  <si>
    <t>Viking24</t>
  </si>
  <si>
    <t>Combination Switch</t>
  </si>
  <si>
    <t>w/ US market, w/ heated steering wheel, w/ auto high beam</t>
  </si>
  <si>
    <t>629</t>
  </si>
  <si>
    <t>https://viking-pictures.s3.us-west-1.amazonaws.com/AA1155/A51.+Combination+Switch+Assembly+(1).JPG</t>
  </si>
  <si>
    <t>w/ US market, w/ heated steering wheel, w/o auto high beam</t>
  </si>
  <si>
    <t>61319313911, 9313911, 61319320136, 9320136</t>
  </si>
  <si>
    <t>w/ US market, w/o heated steering wheel, w/ auto high beam</t>
  </si>
  <si>
    <t>w/ US market, w/o heated steering wheel, w/o auto high beam</t>
  </si>
  <si>
    <t>Cup Holder</t>
  </si>
  <si>
    <t>leave all components in</t>
  </si>
  <si>
    <t>one w/ roll up door</t>
  </si>
  <si>
    <t>Lights (other than headlight &amp; taillight)</t>
  </si>
  <si>
    <t>https://viking-pictures.s3.us-west-1.amazonaws.com/AA1155/A61.+Dome+Light%2C+FRONT+PRIMARY+ONE+(1).JPG</t>
  </si>
  <si>
    <t>Viking25</t>
  </si>
  <si>
    <t>w/o sport gearbox, w/ ceramic finish</t>
  </si>
  <si>
    <t>w/o sport gearbox, w/o ceramic finish</t>
  </si>
  <si>
    <t>w/ sport gearbox, w/ ceramic finish</t>
  </si>
  <si>
    <t>w/ sport gearbox, w/o ceramic finish</t>
  </si>
  <si>
    <t>Glove Box</t>
  </si>
  <si>
    <t>https://viking-pictures.s3.us-west-1.amazonaws.com/AA1155/A85.+Glove+Box+Assembly+WITH+Handle%2C+FRONT+RIGHT+PRIMARY+(1).JPG</t>
  </si>
  <si>
    <t>51459276266, 9276266</t>
  </si>
  <si>
    <t>Viking26</t>
  </si>
  <si>
    <t>596</t>
  </si>
  <si>
    <t>Trim, NOT Part of SET</t>
  </si>
  <si>
    <t>https://viking-pictures.s3.us-west-1.amazonaws.com/AA1155/A67.+Headlight+Switch+(1).JPG</t>
  </si>
  <si>
    <t>sometimes CPI+</t>
  </si>
  <si>
    <t>Viking27</t>
  </si>
  <si>
    <t>w/ ceramic finish</t>
  </si>
  <si>
    <t>Viking28</t>
  </si>
  <si>
    <t>https://viking-pictures.s3.us-west-1.amazonaws.com/AA1155/A69.+I-Drive+Navigation+Radio+Control+Knob+(1).JPG</t>
  </si>
  <si>
    <t>w/o ceramic finish</t>
  </si>
  <si>
    <t>65829320288, 9320288</t>
  </si>
  <si>
    <t>Viking29</t>
  </si>
  <si>
    <t>Control Knob</t>
  </si>
  <si>
    <t>w/ garage opener, w/ auto high beam</t>
  </si>
  <si>
    <t>267</t>
  </si>
  <si>
    <t>https://viking-pictures.s3.us-west-1.amazonaws.com/AA1155/A64.+Mirror%2C+REARVIEW+(1).JPG</t>
  </si>
  <si>
    <t>w/ garage opener, w/o auto high beam</t>
  </si>
  <si>
    <t>51169320305, 9320305</t>
  </si>
  <si>
    <t>w/o garage opener, w/ auto high beam</t>
  </si>
  <si>
    <t>w/o garage opener, w/o auto high beam</t>
  </si>
  <si>
    <t>https://viking-pictures.s3.us-west-1.amazonaws.com/AA1155/A48.+Navigation+Display+Screen+(1).JPG</t>
  </si>
  <si>
    <t>14-16 10.25"</t>
  </si>
  <si>
    <t>65509296939, 9296939</t>
  </si>
  <si>
    <t>594</t>
  </si>
  <si>
    <t>17-18 10.25"</t>
  </si>
  <si>
    <t>14-18 6.5"</t>
  </si>
  <si>
    <t>Owners Manual</t>
  </si>
  <si>
    <t>Radio</t>
  </si>
  <si>
    <t>14-16 w/ DVD changer</t>
  </si>
  <si>
    <t>638</t>
  </si>
  <si>
    <t>https://viking-pictures.s3.us-west-1.amazonaws.com/AA1155/A72.+Radio+%2F+Stereo+Receiver+Unit+(1).JPG</t>
  </si>
  <si>
    <t>14-16 w/o DVD changer</t>
  </si>
  <si>
    <t>65129327320, 9327320</t>
  </si>
  <si>
    <t>17-18</t>
  </si>
  <si>
    <t>14-18 w/ MPH, w/ display screen below gauges, w/ diesel</t>
  </si>
  <si>
    <t>257</t>
  </si>
  <si>
    <t>https://viking-pictures.s3.us-west-1.amazonaws.com/AA1155/A79.+Speedometer+(1).JPG</t>
  </si>
  <si>
    <t>14-18 w/ MPH, w/ display screen below gauges, w/ gasoline</t>
  </si>
  <si>
    <t>62109339894, 9339894</t>
  </si>
  <si>
    <t>14-18 w/ MPH, w/o display screen below gauges, w/ lane departure, w/ diesel</t>
  </si>
  <si>
    <t>14-17 w/ MPH, w/o display screen below gauges, w/ lane departure, w/ gasoline</t>
  </si>
  <si>
    <t>18 w/ MPH, w/o display screen below gauges, w/ gasoline</t>
  </si>
  <si>
    <t>14 w/ MPH, w/o display screen below gauges, w/o lane departure warning, w/ diesel</t>
  </si>
  <si>
    <t>14 thru 6/30/14 w/ MPH, w/o display screen below gauges, w/o lane departure warning, w/ gasoline</t>
  </si>
  <si>
    <t>14 from 7/1/14 w/ MPH, w/o display screen below gauges, w/o lane departure warning, w/ gasoline</t>
  </si>
  <si>
    <t>14-16 w/ all digital (no analog)</t>
  </si>
  <si>
    <t>17-18 w/ all digital (no analog)</t>
  </si>
  <si>
    <t>Steering Column Shaft</t>
  </si>
  <si>
    <t>Steering Column Center Rod &amp; Lower U-Joint Shaft SET 2</t>
  </si>
  <si>
    <t>Viking30</t>
  </si>
  <si>
    <t>Steering Column Center Rod Shaft</t>
  </si>
  <si>
    <t>Viking31</t>
  </si>
  <si>
    <t>https://viking-pictures.s3.us-west-1.amazonaws.com/AA1155/A25.+Steering+Column+Lower+U-Joint+Shaft+(1).JPG</t>
  </si>
  <si>
    <t>Steering Column Lower U-Joint Shaft</t>
  </si>
  <si>
    <t>Viking32</t>
  </si>
  <si>
    <t>w/ X5M w/ M sport, w/ heated</t>
  </si>
  <si>
    <t>Switches &amp; Trim ON</t>
  </si>
  <si>
    <t>wheel bad sell switches+trim or solo</t>
  </si>
  <si>
    <t>w/ X5M w/ M sport, w/o heated</t>
  </si>
  <si>
    <t>w/o sport, w/ heated, w/ lane warning</t>
  </si>
  <si>
    <t>https://viking-pictures.s3.us-west-1.amazonaws.com/AA1155/A117.+Steering+Wheel+(1).JPG</t>
  </si>
  <si>
    <t>w/o sport, w/ heated, w/o lane warning</t>
  </si>
  <si>
    <t>32306881302, 6881302, 32306868758, 6868758, 32306876776, 6876776</t>
  </si>
  <si>
    <t>w/o sport, w/o heated, w/ lane warning</t>
  </si>
  <si>
    <t>w/o sport, w/o heated, w/o lane warning</t>
  </si>
  <si>
    <t>w/ sport, w/ heated, w/ lane warning</t>
  </si>
  <si>
    <t>w/ sport, w/ heated, w/o lane warning</t>
  </si>
  <si>
    <t>w/ sport, w/o heated, w/ lane warning</t>
  </si>
  <si>
    <t>w/ sport, w/o heated, w/o lane warning</t>
  </si>
  <si>
    <t>w/ sDrive35i, w/ M Sport, w/ heated</t>
  </si>
  <si>
    <t>w/ sDrive35i, w/ M Sport, w/o heated</t>
  </si>
  <si>
    <t>Steering Wheel Switches</t>
  </si>
  <si>
    <t>Steering Wheel Switches SET 2 WITHOUT Trim</t>
  </si>
  <si>
    <t>keep ON wheel if selling that</t>
  </si>
  <si>
    <t>Steering Wheel Trim</t>
  </si>
  <si>
    <t>SET A Considerations: ENF 5/3/22 90% sure NOT required for SET A</t>
  </si>
  <si>
    <t>https://viking-pictures.s3.us-west-1.amazonaws.com/AA1155/A55.+Traction+Control+Switch+Panel+(1).JPG</t>
  </si>
  <si>
    <t>Viking33</t>
  </si>
  <si>
    <t>Vent</t>
  </si>
  <si>
    <t>https://viking-pictures.s3.us-west-1.amazonaws.com/AA1155/A46.+Vent%2C+DASH+-+FRONT+CENTER+with+Hazard+Button+(1).JPG</t>
  </si>
  <si>
    <t>with hazard button</t>
  </si>
  <si>
    <t>sell hazard button solo if vent bad</t>
  </si>
  <si>
    <t>Viking34</t>
  </si>
  <si>
    <t>Viking35</t>
  </si>
  <si>
    <t>https://viking-pictures.s3.us-west-1.amazonaws.com/AA1155/A59.+Vent%2C+DASH+-+FRONT+LEFT+(1).JPG</t>
  </si>
  <si>
    <t>Viking36</t>
  </si>
  <si>
    <t>https://viking-pictures.s3.us-west-1.amazonaws.com/AA1155/A65.+Vent%2C+DASH+-+FRONT+RIGHT+(1).JPG</t>
  </si>
  <si>
    <t>Viking37</t>
  </si>
  <si>
    <t>Visors SET 2 WITH Visor Clips if Good (toss all if 1 visor bad)</t>
  </si>
  <si>
    <t>Same price if visor clips bad (they're just worthless solo so throwing in)</t>
  </si>
  <si>
    <t>268</t>
  </si>
  <si>
    <t>HVAC Blend Door Flaps</t>
  </si>
  <si>
    <t>Grab Handles</t>
  </si>
  <si>
    <t>Microphone</t>
  </si>
  <si>
    <t>Pedal</t>
  </si>
  <si>
    <t>Steering Column Assembly &amp; Motors</t>
  </si>
  <si>
    <t>big primary one</t>
  </si>
  <si>
    <t>https://viking-pictures.s3.us-west-1.amazonaws.com/AA1155/A56.+Steering+Wheel+Adjust+Switch+With+Steering+Wheel+Heater+(1).JPG</t>
  </si>
  <si>
    <t>w/ steering wheel heater</t>
  </si>
  <si>
    <t>Viking38</t>
  </si>
  <si>
    <t>w/o steering wheel heater</t>
  </si>
  <si>
    <t>Viking39</t>
  </si>
  <si>
    <t>https://viking-pictures.s3.us-west-1.amazonaws.com/AA1155/A97.+Sunroof%2C+Glass+-+PANORAMIC%2C+FRONT+(1).JPG</t>
  </si>
  <si>
    <t>54137386959, 7386959</t>
  </si>
  <si>
    <t>288</t>
  </si>
  <si>
    <t>https://viking-pictures.s3.us-west-1.amazonaws.com/AA1155/A98.+Sunroof%2C+Glass+-+PANORAMIC%2C+REAR+(1).JPG</t>
  </si>
  <si>
    <t>54137386961, 7386961</t>
  </si>
  <si>
    <t>628-999907-1</t>
  </si>
  <si>
    <t>https://viking-pictures.s3.us-west-1.amazonaws.com/AA1155/A37.+Sunroof%2C+Motor+(1+of+2)+(1).JPG</t>
  </si>
  <si>
    <t>Sunroof, Motor (1 of 2)</t>
  </si>
  <si>
    <t>67617316396, 7316396</t>
  </si>
  <si>
    <t>2 per car (identical)</t>
  </si>
  <si>
    <t>1 of 2 (2 rows here for entering both as singles)</t>
  </si>
  <si>
    <t>628</t>
  </si>
  <si>
    <t>https://viking-pictures.s3.us-west-1.amazonaws.com/AA1155/A38.+Sunroof%2C+Motor+(2+of+2)+(1).JPG</t>
  </si>
  <si>
    <t>Sunroof, Motor (2 of 2)</t>
  </si>
  <si>
    <t>2 of 2 (2 rows here for entering both as singles)</t>
  </si>
  <si>
    <t>Taillight</t>
  </si>
  <si>
    <t>Fog Light</t>
  </si>
  <si>
    <t>w/o night vision, LEFT</t>
  </si>
  <si>
    <t>116</t>
  </si>
  <si>
    <t>w/o night vision, RIGHT</t>
  </si>
  <si>
    <t>w/ night vision, LEFT</t>
  </si>
  <si>
    <t>w/ night vision, RIGHT</t>
  </si>
  <si>
    <t>Headlight Parts</t>
  </si>
  <si>
    <t>Headlight</t>
  </si>
  <si>
    <t>LED, 14-15 thru 6/30/15, LEFT</t>
  </si>
  <si>
    <t>63117381141, 7381141</t>
  </si>
  <si>
    <t>114</t>
  </si>
  <si>
    <t>LED, 14-15 thru 6/30/15, RIGHT</t>
  </si>
  <si>
    <t>63117381142, 7381142</t>
  </si>
  <si>
    <t>LED, 15-18 from 7/1/15, LEFT</t>
  </si>
  <si>
    <t>63117442651, 7442651</t>
  </si>
  <si>
    <t>LED, 15-18 from 7/1/15, RIGHT</t>
  </si>
  <si>
    <t>63117442652, 7442652</t>
  </si>
  <si>
    <t>https://viking-pictures.s3.us-west-1.amazonaws.com/AA1155/A83.+Headlight%2C+FRONT+-+LEFT+(1).JPG</t>
  </si>
  <si>
    <t>Xenon, LEFT</t>
  </si>
  <si>
    <t>63117317109, 7317109</t>
  </si>
  <si>
    <t>Xenon, RIGHT</t>
  </si>
  <si>
    <t>Xenon</t>
  </si>
  <si>
    <t>591</t>
  </si>
  <si>
    <t>Viking40</t>
  </si>
  <si>
    <t>https://viking-pictures.s3.us-west-1.amazonaws.com/AA1155/A112.+Taillight%2C+QUARTER+PANEL+MOUNTED+-+LEFT+(1).JPG</t>
  </si>
  <si>
    <t>63217290103, 7290103</t>
  </si>
  <si>
    <t>166</t>
  </si>
  <si>
    <t>https://viking-pictures.s3.us-west-1.amazonaws.com/AA1155/A113.+Taillight%2C+TRUNK+MOUNTED+-+LEFT+(1).JPG</t>
  </si>
  <si>
    <t>63217329045, 7329045</t>
  </si>
  <si>
    <t>https://viking-pictures.s3.us-west-1.amazonaws.com/AA1155/A115.+Taillight%2C+TRUNK+MOUNTED+-+RIGHT+(1).JPG</t>
  </si>
  <si>
    <t>63217329046, 7329046</t>
  </si>
  <si>
    <t>w/ lane departure</t>
  </si>
  <si>
    <t>w/o lane departure, w/ active steering</t>
  </si>
  <si>
    <t>https://viking-pictures.s3.us-west-1.amazonaws.com/AA1155/A74.+ABS+ICM+Integrated+Chassis+Management+SRS+Control+Module+(1).JPG</t>
  </si>
  <si>
    <t>w/o lane departure, w/o active steering</t>
  </si>
  <si>
    <t>34526866567, 6866567</t>
  </si>
  <si>
    <t>Amplifier</t>
  </si>
  <si>
    <t>14-18 Bang &amp; Olufsen</t>
  </si>
  <si>
    <t>14-16 Harman Kardon</t>
  </si>
  <si>
    <t>17-18 Harman Kardon</t>
  </si>
  <si>
    <t>https://viking-pictures.s3.us-west-1.amazonaws.com/AA1155/A73.+Amplifier%2C+HiFi+(1).JPG</t>
  </si>
  <si>
    <t>14-18 Hifi</t>
  </si>
  <si>
    <t>65129321075, 9321075</t>
  </si>
  <si>
    <t>Posters: 2014 not fitted for anything &amp; 15-18 only have X5M fitment</t>
  </si>
  <si>
    <t>SET A: ENF 5/3/22 100% sure REQUIRED</t>
  </si>
  <si>
    <t>Camera</t>
  </si>
  <si>
    <t>NOTE: Front Bumper &amp; Rear Trunk Handle Cameras are IDENTICAL</t>
  </si>
  <si>
    <t>Exhaust Components</t>
  </si>
  <si>
    <t>Fuse &amp; Junction Boxes</t>
  </si>
  <si>
    <t>646</t>
  </si>
  <si>
    <t>Ignition Switch Components</t>
  </si>
  <si>
    <t>SET A: ENF 5/3/22 100% sure NOT required, worthless solo so include</t>
  </si>
  <si>
    <t>Key Fob</t>
  </si>
  <si>
    <t>SET A: ENF 5/3/22 about 75% sure NOT required, worthless solo so INCLUDE</t>
  </si>
  <si>
    <t>https://viking-pictures.s3.us-west-1.amazonaws.com/AA1155/A78.+Park+Assist+Control+Module+PDC+(1).JPG</t>
  </si>
  <si>
    <t>66339327352, 9327352</t>
  </si>
  <si>
    <t>591-74854-1</t>
  </si>
  <si>
    <t>w/ comfort seats</t>
  </si>
  <si>
    <t>NOTE: LF &amp; RF are IDENTICAL</t>
  </si>
  <si>
    <t>591-74854-2</t>
  </si>
  <si>
    <t>w/o comfort seats</t>
  </si>
  <si>
    <t>https://viking-pictures.s3.us-west-1.amazonaws.com/AA1155/A77.+Tailgate+Trunk+Control+Module+(1).JPG</t>
  </si>
  <si>
    <t>61357384722, 7384722</t>
  </si>
  <si>
    <t>https://viking-pictures.s3.us-west-1.amazonaws.com/AA1155/A75.+Voltage+Converter+Control+Module+(1).JPG</t>
  </si>
  <si>
    <t>61429310452, 9310452</t>
  </si>
  <si>
    <t>660</t>
  </si>
  <si>
    <t>look like ribbed black legos in shape / size</t>
  </si>
  <si>
    <t>Sensors</t>
  </si>
  <si>
    <t>mounted RR wheel well</t>
  </si>
  <si>
    <t>TOSS BMW Branded Ones</t>
  </si>
  <si>
    <t>KEEP Harman or Bang</t>
  </si>
  <si>
    <t>Trim (part of SET)</t>
  </si>
  <si>
    <t>https://viking-pictures.s3.us-west-1.amazonaws.com/AA1155/A110.+Trim+Set%2C+Entire+Vehicle+(1).JPG</t>
  </si>
  <si>
    <t>5187100, 5187200, 5187600, 927047406, 7292182, 7292181, 5187500, 1236964, 1236967</t>
  </si>
  <si>
    <t>Viking43</t>
  </si>
  <si>
    <t>keep in seat cushions if selling those</t>
  </si>
  <si>
    <t>210-53562-1</t>
  </si>
  <si>
    <t>Seatbelt, Buckle</t>
  </si>
  <si>
    <t>https://viking-pictures.s3.us-west-1.amazonaws.com/AA1155/A66.+Seatbelt+Buckle%2C+FRONT+-+LEFT+(1).JPG</t>
  </si>
  <si>
    <t>72117297131, 7297131</t>
  </si>
  <si>
    <t>Posters: note LF &amp; RF seat belt buckles are identical</t>
  </si>
  <si>
    <t>210</t>
  </si>
  <si>
    <t>Seatbelt, Retractor</t>
  </si>
  <si>
    <t>w/ active protection</t>
  </si>
  <si>
    <t>https://viking-pictures.s3.us-west-1.amazonaws.com/AA1155/A50.+Seatbelt+Retractor%2C+FRONT+-+LEFT+(1).JPG</t>
  </si>
  <si>
    <t>w/o active protection</t>
  </si>
  <si>
    <t>72117343637, 7343637</t>
  </si>
  <si>
    <t>https://viking-pictures.s3.us-west-1.amazonaws.com/AA1155/A70.+Seatbelt%2C+Buckles+REAR+2ND+ROW+-+SET+3+(1).JPG</t>
  </si>
  <si>
    <t>7318459, 7318063</t>
  </si>
  <si>
    <t>Viking44</t>
  </si>
  <si>
    <t>https://viking-pictures.s3.us-west-1.amazonaws.com/AA1155/A68.+Seatbelt%2C+Retractors+REAR+2nd+ROW+-+LEFT+%26+RIGHT+SET+2+(1).JPG</t>
  </si>
  <si>
    <t>7318376, 7318375</t>
  </si>
  <si>
    <t>Viking45</t>
  </si>
  <si>
    <t>210-53562-2</t>
  </si>
  <si>
    <t>https://viking-pictures.s3.us-west-1.amazonaws.com/AA1155/A60.+Seatbelt+Buckle%2C+FRONT+-+RIGHT+(1).JPG</t>
  </si>
  <si>
    <t>https://viking-pictures.s3.us-west-1.amazonaws.com/AA1155/A63.+Seatbelt+Retractor%2C+FRONT+-+RIGHT+(1).JPG</t>
  </si>
  <si>
    <t>72117343638, 7343638</t>
  </si>
  <si>
    <t>Headrest</t>
  </si>
  <si>
    <t>https://viking-pictures.s3.us-west-1.amazonaws.com/AA1155/A82.+Headrest%2C+FRONT+-+LEFT+(ACTIVE)+(1).JPG</t>
  </si>
  <si>
    <t>Headrest, FRONT - LEFT (ACTIVE)</t>
  </si>
  <si>
    <t>Viking46</t>
  </si>
  <si>
    <t>Headrest, FRONT - LEFT (STANDARD)</t>
  </si>
  <si>
    <t>Viking47</t>
  </si>
  <si>
    <t>Seat Switch</t>
  </si>
  <si>
    <t>https://viking-pictures.s3.us-west-1.amazonaws.com/AA1155/A57.+Seat+Adjust+Switch%2C+FRONT+-+LEFT+(1).JPG</t>
  </si>
  <si>
    <t>Viking48</t>
  </si>
  <si>
    <t>Seat Cushion</t>
  </si>
  <si>
    <t>Viking49</t>
  </si>
  <si>
    <t>Viking50</t>
  </si>
  <si>
    <t>Seat Track</t>
  </si>
  <si>
    <t>https://viking-pictures.s3.us-west-1.amazonaws.com/AA1155/A106.+Seat+Track+WITH+Motors%2C+FRONT+LEFT+(1).JPG</t>
  </si>
  <si>
    <t>52107329931, 7329931</t>
  </si>
  <si>
    <t>Viking51</t>
  </si>
  <si>
    <t>https://viking-pictures.s3.us-west-1.amazonaws.com/AA1155/A81.+Headrests%2C+REAR+2nd+ROW+SET+3+(1).JPG</t>
  </si>
  <si>
    <t>Viking52</t>
  </si>
  <si>
    <t>Headrests, REAR 2nd ROW - LEFT</t>
  </si>
  <si>
    <t>sell SET 3 unless some bad/missing</t>
  </si>
  <si>
    <t>Viking53</t>
  </si>
  <si>
    <t>Headrests, REAR 2nd ROW - RIGHT</t>
  </si>
  <si>
    <t>Viking54</t>
  </si>
  <si>
    <t>Headrests, REAR 2nd ROW - CENTER</t>
  </si>
  <si>
    <t>Viking55</t>
  </si>
  <si>
    <t>Arm Rest</t>
  </si>
  <si>
    <t>https://viking-pictures.s3.us-west-1.amazonaws.com/AA1155/A45.+Rear+Arm+Rest+%26+Cup+Holder+(1).JPG</t>
  </si>
  <si>
    <t>Viking56</t>
  </si>
  <si>
    <t>https://viking-pictures.s3.us-west-1.amazonaws.com/AA1155/A80.+Headrest%2C+FRONT+-+RIGHT+(ACTIVE)+(1).JPG</t>
  </si>
  <si>
    <t>Headrest, FRONT - RIGHT (ACTIVE)</t>
  </si>
  <si>
    <t>Viking57</t>
  </si>
  <si>
    <t>Headrest, FRONT - RIGHT (STANDARD)</t>
  </si>
  <si>
    <t>Viking58</t>
  </si>
  <si>
    <t>https://viking-pictures.s3.us-west-1.amazonaws.com/AA1155/A54.+Seat+Adjust+Switch%2C+FRONT+-+RIGHT+(1).JPG</t>
  </si>
  <si>
    <t>Viking59</t>
  </si>
  <si>
    <t>Viking60</t>
  </si>
  <si>
    <t>https://viking-pictures.s3.us-west-1.amazonaws.com/AA1155/A86.+Seat+Cushions%2C+FRONT+RIGHT+-+UPPER+(1).JPG</t>
  </si>
  <si>
    <t>Viking61</t>
  </si>
  <si>
    <t>https://viking-pictures.s3.us-west-1.amazonaws.com/AA1155/A105.+Seat+Track+WITH+Motors%2C+FRONT+RIGHT+(1).JPG</t>
  </si>
  <si>
    <t>52107299678, 7299678</t>
  </si>
  <si>
    <t>Viking62</t>
  </si>
  <si>
    <t>DRF Chk Opt</t>
  </si>
  <si>
    <t>Driveshaft, REAR</t>
  </si>
  <si>
    <t>https://viking-pictures.s3.us-west-1.amazonaws.com/AA1155/A94.+Driveshaft%2C+REAR+-+RWD+(1).JPG</t>
  </si>
  <si>
    <t>26107636431, 7636431</t>
  </si>
  <si>
    <t>14-18 3.0T N55 (RWD &amp; AWD)</t>
  </si>
  <si>
    <t>Sway Bar</t>
  </si>
  <si>
    <t>512-59488-1</t>
  </si>
  <si>
    <t>Control Arm</t>
  </si>
  <si>
    <t>w/ active steering</t>
  </si>
  <si>
    <t>POSTERS: Inventory under 512</t>
  </si>
  <si>
    <t>512</t>
  </si>
  <si>
    <t>512-59488-2</t>
  </si>
  <si>
    <t>Control Arms, FRONT - LOWER LEFT, FORWARD</t>
  </si>
  <si>
    <t>w/o active steering</t>
  </si>
  <si>
    <t>Control Arms, FRONT - LOWER LEFT, REARWARD</t>
  </si>
  <si>
    <t>512-59487-1</t>
  </si>
  <si>
    <t>512-59487-2</t>
  </si>
  <si>
    <t>Control Arms, FRONT - LOWER RIGHT, FORWARD</t>
  </si>
  <si>
    <t>Control Arms, FRONT - LOWER RIGHT, REARWARD</t>
  </si>
  <si>
    <t>511-50148-1</t>
  </si>
  <si>
    <t>511-50148-2</t>
  </si>
  <si>
    <t>https://viking-pictures.s3.us-west-1.amazonaws.com/AA1155/A13.+Control+Arms%2C+FRONT+-+UPPER+U+WISHBONE%2C+LEFT+(1).JPG</t>
  </si>
  <si>
    <t>Control Arms, FRONT - UPPER "U" WISHBONE, LEFT</t>
  </si>
  <si>
    <t>31126863785, 6863785</t>
  </si>
  <si>
    <t>https://viking-pictures.s3.us-west-1.amazonaws.com/AA1155/A21.+Control+Arms%2C+FRONT+-+UPPER+U+WISHBONE%2C+RIGHT+(1).JPG</t>
  </si>
  <si>
    <t>Control Arms, FRONT - UPPER "U" WISHBONE, RIGHT</t>
  </si>
  <si>
    <t>31126863786, 6863786</t>
  </si>
  <si>
    <t>513-50296-1</t>
  </si>
  <si>
    <t>POSTERS: Inventory under 513</t>
  </si>
  <si>
    <t>513-50296-2</t>
  </si>
  <si>
    <t>https://viking-pictures.s3.us-west-1.amazonaws.com/AA1155/A99.+Control+Arms%2C+REAR+-+LEFT+Large+Control+Arm+(1).JPG</t>
  </si>
  <si>
    <t>Control Arms, REAR - LEFT Large Control Arm</t>
  </si>
  <si>
    <t>33326770953, 6770953</t>
  </si>
  <si>
    <t>513-50295-1</t>
  </si>
  <si>
    <t>513-50295-2</t>
  </si>
  <si>
    <t>https://viking-pictures.s3.us-west-1.amazonaws.com/AA1155/A100.+Control+Arms%2C+REAR+-+RIGHT+Large+Control+Arm+(1).JPG</t>
  </si>
  <si>
    <t>Control Arms, REAR - RIGHT Large Control Arm</t>
  </si>
  <si>
    <t>33326770954, 6770954</t>
  </si>
  <si>
    <t>Parking Brake Actuator</t>
  </si>
  <si>
    <t>https://viking-pictures.s3.us-west-1.amazonaws.com/AA1155/A102.+Emergency+Parking+Brake+Actuator+(1).JPG</t>
  </si>
  <si>
    <t>34436795145, 6795145</t>
  </si>
  <si>
    <t>Viking63</t>
  </si>
  <si>
    <t>https://viking-pictures.s3.us-west-1.amazonaws.com/AA1155/A40.+Height+Level+Sensors%2C+FRONT+-+LEFT+(1).JPG</t>
  </si>
  <si>
    <t>6853747, 6854863</t>
  </si>
  <si>
    <t>Viking64</t>
  </si>
  <si>
    <t>Check Part</t>
  </si>
  <si>
    <t>Viking65</t>
  </si>
  <si>
    <t>https://viking-pictures.s3.us-west-1.amazonaws.com/AA1155/A41.+Height+Level+Sensors%2C+REAR+-+LEFT+(1).JPG</t>
  </si>
  <si>
    <t>6853747, 6752797</t>
  </si>
  <si>
    <t>Viking66</t>
  </si>
  <si>
    <t>Viking67</t>
  </si>
  <si>
    <t>https://viking-pictures.s3.us-west-1.amazonaws.com/AA1155/A17.+Muffler+Tips+SET+2+(1).JPG</t>
  </si>
  <si>
    <t>3.0T N55</t>
  </si>
  <si>
    <t>Viking68</t>
  </si>
  <si>
    <t>Shock Struts, REAR</t>
  </si>
  <si>
    <t>Shock Springs</t>
  </si>
  <si>
    <t>https://viking-pictures.s3.us-west-1.amazonaws.com/AA1155/A101.+Springs%2C+REAR+Shock+Springs+as+SET+2+WITH+Gromets+(1).JPG</t>
  </si>
  <si>
    <t>Viking69</t>
  </si>
  <si>
    <t>Viking70</t>
  </si>
  <si>
    <t>Viking71</t>
  </si>
  <si>
    <t>3.0T Diesel &amp; 4.4TT w/ active steering</t>
  </si>
  <si>
    <t>551</t>
  </si>
  <si>
    <t>3.0T Gas, w/ active steering</t>
  </si>
  <si>
    <t>Steering Gear</t>
  </si>
  <si>
    <t>https://viking-pictures.s3.us-west-1.amazonaws.com/AA1155/A93.+Steering+Gear+Rack+%26+Pinion+(1).JPG</t>
  </si>
  <si>
    <t>ALL w/o active steering</t>
  </si>
  <si>
    <t>32106866277, 6866277</t>
  </si>
  <si>
    <t>Axle Shaft</t>
  </si>
  <si>
    <t>F15 ALL | 14-18 3.0T N55 (RWD &amp; AWD) | 14-18 4.4TT N63T | 14-18 3.0T Diesel N57Y | 16-18 2.0T Gas</t>
  </si>
  <si>
    <t>Charcoal Canister</t>
  </si>
  <si>
    <t>Subframe Mounts &amp; Crossmember</t>
  </si>
  <si>
    <t>All except 4.4TT</t>
  </si>
  <si>
    <t>POSTERS: Add "Note: shift motor NOT included"</t>
  </si>
  <si>
    <t>412</t>
  </si>
  <si>
    <t>4.4TT</t>
  </si>
  <si>
    <t>27607542211, 7542211</t>
  </si>
  <si>
    <t>Oil Cooler, Transmission</t>
  </si>
  <si>
    <t>https://viking-pictures.s3.us-west-1.amazonaws.com/AA1155/A43.+Transmission+Oil+Cooler+(1).JPG</t>
  </si>
  <si>
    <t>17217647315, 7647315</t>
  </si>
  <si>
    <t>414</t>
  </si>
  <si>
    <t>Oil Pump, Transmission - Mechanical</t>
  </si>
  <si>
    <t>https://viking-pictures.s3.us-west-1.amazonaws.com/AA1155/A95.+Transmission+Oil+Pump%2C+Mechanical+(1).JPG</t>
  </si>
  <si>
    <t>1090310089, 1090110045</t>
  </si>
  <si>
    <t>Viking72</t>
  </si>
  <si>
    <t>Oil Pump, Transmission - Hydraulic</t>
  </si>
  <si>
    <t>https://viking-pictures.s3.us-west-1.amazonaws.com/AA1155/A15.+Transmission+Oil+Pump%2C+Hydraulic+(1).JPG</t>
  </si>
  <si>
    <t>0501333558</t>
  </si>
  <si>
    <t>Viking73</t>
  </si>
  <si>
    <t>3.0T w/ AWD, thru 9/2013</t>
  </si>
  <si>
    <t>3.0T w/ AWD, from 10/2013 &amp; thru 3/2014</t>
  </si>
  <si>
    <t>3.0T w/ AWD, from 4/2014 &amp; thru 3/31/2015</t>
  </si>
  <si>
    <t>3.0T w/ AWD, from 4/1/2015</t>
  </si>
  <si>
    <t>3.0T w/ RWD, thru 9/2013</t>
  </si>
  <si>
    <t>https://viking-pictures.s3.us-west-1.amazonaws.com/AA1155/A96.+Valve+Body+(1).JPG</t>
  </si>
  <si>
    <t>3.0T w/ RWD, from 10/1/2013 &amp; thru 10/31/2013</t>
  </si>
  <si>
    <t>0260550074, 6058008114</t>
  </si>
  <si>
    <t>3.0T w/ RWD, from 11/2013</t>
  </si>
  <si>
    <t>Trunk Hardware</t>
  </si>
  <si>
    <t>https://viking-pictures.s3.us-west-1.amazonaws.com/AA1155/A39.+Trunk+Latch+WITH+Soft+Close+Actuator+Motor+%26+Cables+(1).JPG</t>
  </si>
  <si>
    <t>51244817123, 4817123</t>
  </si>
  <si>
    <t>Viking74</t>
  </si>
  <si>
    <t>Battery Cable</t>
  </si>
  <si>
    <t>https://viking-pictures.s3.us-west-1.amazonaws.com/AA1155/A31.+Battery+Cable%2C+NEGATIVE+With+IBS+Module+ON+(1).JPG</t>
  </si>
  <si>
    <t>12429329739, 9329739</t>
  </si>
  <si>
    <t>Viking75</t>
  </si>
  <si>
    <t>short red/black cable w/ black terminal</t>
  </si>
  <si>
    <t>small one</t>
  </si>
  <si>
    <t>Viking76</t>
  </si>
  <si>
    <t>https://viking-pictures.s3.us-west-1.amazonaws.com/AA1155/A32.+Battery+Cable%2C+POSITIVE+%26+Attached+Terminal+Bracket%2C+THE+BIG+PRIMARY+ONE+(1).JPG</t>
  </si>
  <si>
    <t>thicker red cable w/ red terminal</t>
  </si>
  <si>
    <t>BIG ONE</t>
  </si>
  <si>
    <t>Viking77</t>
  </si>
  <si>
    <t>https://viking-pictures.s3.us-west-1.amazonaws.com/AA1155/A76.+Camera%2C+REAR+Backup+Camera+(1).JPG</t>
  </si>
  <si>
    <t>06932935001, 1327011118, 90846804</t>
  </si>
  <si>
    <t>remove from trunk handle &amp; sell each solo</t>
  </si>
  <si>
    <t>Trunk Interior Hardware</t>
  </si>
  <si>
    <t>https://viking-pictures.s3.us-west-1.amazonaws.com/AA1155/A122.+Cargo+Cover%2C+Large+Retractable+(1).JPG</t>
  </si>
  <si>
    <t>Viking78</t>
  </si>
  <si>
    <t>Tailgate, Lower</t>
  </si>
  <si>
    <t>https://viking-pictures.s3.us-west-1.amazonaws.com/AA1155/A107.+Trunk+Assembly+-+LOWER+TAILGATE+(1).JPG</t>
  </si>
  <si>
    <t>41007378123, 7378123</t>
  </si>
  <si>
    <t>170</t>
  </si>
  <si>
    <t>https://viking-pictures.s3.us-west-1.amazonaws.com/AA1155/A11.+Trunk+Electric+Shock+SET+2+(1).JPG</t>
  </si>
  <si>
    <t>Trunk Electric Shock SET 2</t>
  </si>
  <si>
    <t>7294469, 7361878</t>
  </si>
  <si>
    <t>Viking79</t>
  </si>
  <si>
    <t>Trunk Electric Shock, LEFT</t>
  </si>
  <si>
    <t>Viking80</t>
  </si>
  <si>
    <t>Trunk Electric Shock, RIGHT</t>
  </si>
  <si>
    <t>Viking81</t>
  </si>
  <si>
    <t>https://viking-pictures.s3.us-west-1.amazonaws.com/AA1155/A53.+Trunk+Emblem+(1).JPG</t>
  </si>
  <si>
    <t>51147294465, 7294465</t>
  </si>
  <si>
    <t>Viking82</t>
  </si>
  <si>
    <t>Wiper Motor</t>
  </si>
  <si>
    <t>https://viking-pictures.s3.us-west-1.amazonaws.com/AA1155/A34.+Wiper+Motor%2C+Trunk+(1).JPG</t>
  </si>
  <si>
    <t>61627318710, 7318710</t>
  </si>
  <si>
    <t>618</t>
  </si>
  <si>
    <t>Trunk Assembly</t>
  </si>
  <si>
    <t>these are the 4 that slide on rails</t>
  </si>
  <si>
    <t>the 2 trunk aluminum ones</t>
  </si>
  <si>
    <t>Wheels</t>
  </si>
  <si>
    <t>https://viking-pictures.s3.us-west-1.amazonaws.com/AA1155/A24.+TPMS+Tire+Pressure+Sensor+SET+4+(1).JPG</t>
  </si>
  <si>
    <t>Viking83</t>
  </si>
  <si>
    <t>12317606628, 7606628</t>
  </si>
  <si>
    <t>601</t>
  </si>
  <si>
    <t>Engine Mounts &amp; Brackets</t>
  </si>
  <si>
    <t>SET2, toss both if 1 bad</t>
  </si>
  <si>
    <t>black metal w/ rubber, leaks=toss</t>
  </si>
  <si>
    <t>14-18 3.0T N55 &amp; 4.4TT N63T</t>
  </si>
  <si>
    <t>14-18 3.0T N55 (RWD &amp; AWD) | 14-18 4.4TT N63T</t>
  </si>
  <si>
    <t>Viking1</t>
  </si>
  <si>
    <t>Fuel Injector SET 8</t>
  </si>
  <si>
    <t>note broken caps</t>
  </si>
  <si>
    <t>322</t>
  </si>
  <si>
    <t>Fuel Injector SET 4</t>
  </si>
  <si>
    <t>Fuel Injector SINGLE</t>
  </si>
  <si>
    <t>Fuel Pump, High Pressure</t>
  </si>
  <si>
    <t>13518604232, 8604232</t>
  </si>
  <si>
    <t>with roller cap, tag as SINGLE</t>
  </si>
  <si>
    <t>323</t>
  </si>
  <si>
    <t>13210627574, 0261545072</t>
  </si>
  <si>
    <t>Viking3</t>
  </si>
  <si>
    <t>13111730134, 0261545072</t>
  </si>
  <si>
    <t>Viking4</t>
  </si>
  <si>
    <t>309</t>
  </si>
  <si>
    <t>Ignition Coils SET 8 (Bosch)</t>
  </si>
  <si>
    <t>14-16 Bosch</t>
  </si>
  <si>
    <t>610</t>
  </si>
  <si>
    <t>Ignition Coils SET 8 (Delphi)</t>
  </si>
  <si>
    <t>16-18 Delphi</t>
  </si>
  <si>
    <t>12138611236, 8611236</t>
  </si>
  <si>
    <t>Ignition Coils SET 4 (Delphi)</t>
  </si>
  <si>
    <t>Ignition Coil SINGLE (Delphi)</t>
  </si>
  <si>
    <t>11617601434, 7601434</t>
  </si>
  <si>
    <t>329</t>
  </si>
  <si>
    <t>11617601432, 7601432</t>
  </si>
  <si>
    <t>11137621072, 7621072, 11137566800, 7566800</t>
  </si>
  <si>
    <t>311</t>
  </si>
  <si>
    <t>11137566803, 7566803</t>
  </si>
  <si>
    <t>w/ bolt, upper solo, tag single</t>
  </si>
  <si>
    <t>check bolt+hole for threading</t>
  </si>
  <si>
    <t>Turbo</t>
  </si>
  <si>
    <t>11657646093, 7646093, 11657605047, 7605047, 11652470354, 2470354</t>
  </si>
  <si>
    <t>Oxygen Sensor SET 4</t>
  </si>
  <si>
    <t>7576673, 7614322</t>
  </si>
  <si>
    <t>SET 2, toss all if 1 bad</t>
  </si>
  <si>
    <t>remove w/ correct wrench</t>
  </si>
  <si>
    <t>Viking6</t>
  </si>
  <si>
    <t>VVT Timing Actuator</t>
  </si>
  <si>
    <t>Viking7</t>
  </si>
  <si>
    <t>Viking8</t>
  </si>
  <si>
    <t>304-999555-1</t>
  </si>
  <si>
    <t>Pistons</t>
  </si>
  <si>
    <t>304</t>
  </si>
  <si>
    <t>304-999555-2</t>
  </si>
  <si>
    <t>304-999555-3</t>
  </si>
  <si>
    <t>304-999555-4</t>
  </si>
  <si>
    <t>304-999555-5</t>
  </si>
  <si>
    <t>304-999555-6</t>
  </si>
  <si>
    <t>Timing Gear SET 2 - LEFT</t>
  </si>
  <si>
    <t>11367600085, 7600085, 11367600086, 7600086</t>
  </si>
  <si>
    <t>head if good, SET2 if not, single if 1 bad</t>
  </si>
  <si>
    <t>mark side &amp; int/exh</t>
  </si>
  <si>
    <t>Timing Gear - LEFT, INTAKE</t>
  </si>
  <si>
    <t>11367600085, 7600085</t>
  </si>
  <si>
    <t>Timing Gear - LEFT, EXHAUST</t>
  </si>
  <si>
    <t>11367600086, 7600086</t>
  </si>
  <si>
    <t>Timing Gear SET 2 - RIGHT</t>
  </si>
  <si>
    <t>Timing Gear - RIGHT, INTAKE</t>
  </si>
  <si>
    <t>Timing Gear - RIGHT, EXHAUST</t>
  </si>
  <si>
    <t>Engine Cover SET 2</t>
  </si>
  <si>
    <t>13717634293, 7634293</t>
  </si>
  <si>
    <t>350</t>
  </si>
  <si>
    <t>Engine Cover, Primary</t>
  </si>
  <si>
    <t>Engine Cover, Trim Piece With Emblem</t>
  </si>
  <si>
    <t>located on air filter box (toss that, but keep trim)</t>
  </si>
  <si>
    <t>VVT Timing Solenoid SET 2</t>
  </si>
  <si>
    <t>11368605123, 8605123</t>
  </si>
  <si>
    <t>SET 2, for V8 do 2 sets of SET 2</t>
  </si>
  <si>
    <t>2 per head (ALL identical)</t>
  </si>
  <si>
    <t>14-18 3.0T N55, 14-18 4.4TT N63T</t>
  </si>
  <si>
    <t>Water Pump</t>
  </si>
  <si>
    <t>14-18 3.0L N55, 14-18 4.4TT N63T</t>
  </si>
  <si>
    <t>Viking9</t>
  </si>
  <si>
    <t>Exhaust Manifold</t>
  </si>
  <si>
    <t>Boost Solenoid</t>
  </si>
  <si>
    <t>w/ adaptive cruise</t>
  </si>
  <si>
    <t>14-18 ALL Except 2.0L</t>
  </si>
  <si>
    <t>14-18 3.0T N55 (RWD &amp; AWD) | 14-18 4.4TT N63T | 14-18 3.0T Diesel N57Y</t>
  </si>
  <si>
    <t>545</t>
  </si>
  <si>
    <t>https://viking-pictures.s3.us-west-1.amazonaws.com/AA1155/A16.+ABS+Pump+%26+Module+(1).JPG</t>
  </si>
  <si>
    <t>w/o adaptive cruise</t>
  </si>
  <si>
    <t>34516866243, 6866243</t>
  </si>
  <si>
    <t>13717575405, 7575405, 17517575403, 7575403</t>
  </si>
  <si>
    <t>317</t>
  </si>
  <si>
    <t>13717575406, 7575406, 17517575404, 7575404</t>
  </si>
  <si>
    <t>Brake Booster &amp; Master Cylinder</t>
  </si>
  <si>
    <t>https://viking-pictures.s3.us-west-1.amazonaws.com/AA1155/A103.+Power+Brake+Booster+%2B+Master+Cylinder+%2B+Reservoir+%2B+Cap+(1).JPG</t>
  </si>
  <si>
    <t>34336864074, 6864074, 34336772930, 6772930, 34336771718, 6771718</t>
  </si>
  <si>
    <t>POSTERS: Put under power brake booster interchange or fitment wrong</t>
  </si>
  <si>
    <t>540</t>
  </si>
  <si>
    <t>Viking42</t>
  </si>
  <si>
    <t>440</t>
  </si>
  <si>
    <t>https://viking-pictures.s3.us-west-1.amazonaws.com/AA1155/A108.+Differential%2C+REAR+(1).JPG</t>
  </si>
  <si>
    <t>3.0T N55 RWD | 4.4TT w/o adaptive suspension</t>
  </si>
  <si>
    <t>33107636996, 7636996</t>
  </si>
  <si>
    <t>430</t>
  </si>
  <si>
    <t>527-61352-1</t>
  </si>
  <si>
    <t>Shock Struts, FRONT</t>
  </si>
  <si>
    <t>w/ adaptive M suspension, w/o dynamic control, w/ AWD, SET/2</t>
  </si>
  <si>
    <t>14-18 3.0T N55 (RWD &amp; AWD), 14-18 4.4TT N63T</t>
  </si>
  <si>
    <t>527</t>
  </si>
  <si>
    <t>527-61352-2</t>
  </si>
  <si>
    <t>Shock Struts, FRONT - LEFT</t>
  </si>
  <si>
    <t>w/ adaptive M suspension, w/o dynamic control, w/ AWD, LEFT</t>
  </si>
  <si>
    <t>Shock Struts, FRONT - RIGHT</t>
  </si>
  <si>
    <t>w/ adaptive M suspension, w/o dynamic control, w/ AWD, RIGHT</t>
  </si>
  <si>
    <t>527-61350-1</t>
  </si>
  <si>
    <t>4.4TT gas, w/ adaptive M suspension, w/ dynamic control, SET/2</t>
  </si>
  <si>
    <t>527-61350-2</t>
  </si>
  <si>
    <t>4.4TT gas, w/ adaptive M suspension, w/ dynamic control, LEFT</t>
  </si>
  <si>
    <t>4.4TT gas, w/ adaptive M suspension, w/ dynamic control, RIGHT</t>
  </si>
  <si>
    <t>527-61358-1</t>
  </si>
  <si>
    <t>4.4TT gas, w/o adaptive M suspension, SET/2</t>
  </si>
  <si>
    <t>527-61358-2</t>
  </si>
  <si>
    <t>4.4TT gas, w/o adaptive M suspension, LEFT</t>
  </si>
  <si>
    <t>4.4TT gas, w/o adaptive M suspension, RIGHT</t>
  </si>
  <si>
    <t>Flywheel</t>
  </si>
  <si>
    <t>14-18 3.0T N55 Auto AWD &amp; RWD, 14-18 4.4TT N63T</t>
  </si>
  <si>
    <t>24407647833, 7647833, 24408632178, 8632178, 24407544926, 7544926, 24408612861, 8612861</t>
  </si>
  <si>
    <t>407</t>
  </si>
  <si>
    <t>Poster (hide)</t>
  </si>
  <si>
    <t>Poster</t>
  </si>
  <si>
    <t>Tester | Poster (hide) | Dismantler (hide)</t>
  </si>
  <si>
    <t>Tester | Poster | Dismantler | Print</t>
  </si>
  <si>
    <t>Tester | Poster | Dismantler</t>
  </si>
  <si>
    <t>Tester | Dismantler | Print | Poster (hide)</t>
  </si>
  <si>
    <t>Tester | Dismantler | Poster</t>
  </si>
  <si>
    <t>ENF 12/16/23: Push following buttons when criteria is met</t>
  </si>
  <si>
    <t>Criteria</t>
  </si>
  <si>
    <t>Who Pushes</t>
  </si>
  <si>
    <t>Macro Button</t>
  </si>
  <si>
    <t>What Button Does</t>
  </si>
  <si>
    <t>Pulls in chassis &amp; sub-chassis from our 1A. DATABASE MASTER (keep and toss)</t>
  </si>
  <si>
    <t>Warnings</t>
  </si>
  <si>
    <t>1) Once database is updated for any recent adds of keep &amp; toss analysis 
AND
2) Chassis &amp; Sub-Chassis To Create cell is filled out properly</t>
  </si>
  <si>
    <t>Template Creator (AR or ENF)</t>
  </si>
  <si>
    <t>1) After sheet "1B. DB Pull In Keep &amp; Toss" is populated</t>
  </si>
  <si>
    <t>Pulls the relevant rows &amp; columns for tester from 1B and puts in 2C</t>
  </si>
  <si>
    <t>NONE</t>
  </si>
  <si>
    <t>SBelt-LF</t>
  </si>
  <si>
    <t>SBelt-RF</t>
  </si>
  <si>
    <t>SBelt-Rear</t>
  </si>
  <si>
    <t>1) After tester tests &amp; fills out sheet "2C. Keep &amp; Toss (Tester)"</t>
  </si>
  <si>
    <t>Tester (Mike, RJ, or Jason)</t>
  </si>
  <si>
    <t>Make sure tester information is filled out in sheet 2C before clicking button</t>
  </si>
  <si>
    <t>Builds a DRF check sheet from 2C and puts in 2D.  Then prints it.</t>
  </si>
  <si>
    <t xml:space="preserve">CAR </t>
  </si>
  <si>
    <t>START QUALITY</t>
  </si>
  <si>
    <t>ENGINE COMPRESSION</t>
  </si>
  <si>
    <t>IDLE QUALITY</t>
  </si>
  <si>
    <t>OUTPUT UNDER LOAD</t>
  </si>
  <si>
    <t>MILAGE</t>
  </si>
  <si>
    <t>ADDITIONAL NOTE</t>
  </si>
  <si>
    <t>OIL LOOKS GOOD?</t>
  </si>
  <si>
    <t xml:space="preserve">ANY NOISE (TICKING LIFTERS OR KNOCKING SOUNDS) </t>
  </si>
  <si>
    <t>Turbos boost if applicable?  Any noise?  Waste gate?</t>
  </si>
  <si>
    <t>SPARK PLUG COLOR</t>
  </si>
  <si>
    <t>ANY BLUE GRAY SMOKE AT ALL?</t>
  </si>
  <si>
    <t>INSPECTOR INITIALS &amp; DATE (PRE ENGINE REMOVAL)</t>
  </si>
  <si>
    <t>INSPECTOR INITIALS &amp; DATE (POST ENGINE REMOVAL)</t>
  </si>
  <si>
    <t>VIN#</t>
  </si>
  <si>
    <r>
      <t xml:space="preserve">ENGINE ASSEMBLY </t>
    </r>
    <r>
      <rPr>
        <sz val="36"/>
        <color rgb="FF0066FF"/>
        <rFont val="Algerian"/>
        <family val="5"/>
      </rPr>
      <t>(ASE MECHANIC INSPECTION NOTES)</t>
    </r>
  </si>
  <si>
    <t>WIRING HARNESS CHECK (broken plugs, exposed wires)</t>
  </si>
  <si>
    <t>NOTABLE LEAKS? (valve cover, main seals, oil pan, etc.)</t>
  </si>
  <si>
    <r>
      <t xml:space="preserve">ITEMS INSPECTED </t>
    </r>
    <r>
      <rPr>
        <b/>
        <sz val="11"/>
        <color rgb="FF0000FF"/>
        <rFont val="Calibri"/>
        <family val="2"/>
        <scheme val="minor"/>
      </rPr>
      <t>(POST ENGINE REMOVAL)</t>
    </r>
  </si>
  <si>
    <r>
      <t xml:space="preserve">ITEMS INSPECTED </t>
    </r>
    <r>
      <rPr>
        <b/>
        <sz val="11"/>
        <color rgb="FF0000FF"/>
        <rFont val="Calibri"/>
        <family val="2"/>
        <scheme val="minor"/>
      </rPr>
      <t>(PRE ENGINE REMOVAL)</t>
    </r>
  </si>
  <si>
    <r>
      <t xml:space="preserve">ASE MASTER TECH INSPECTOR COMMENTS </t>
    </r>
    <r>
      <rPr>
        <b/>
        <sz val="11"/>
        <color rgb="FF0000FF"/>
        <rFont val="Calibri"/>
        <family val="2"/>
        <scheme val="minor"/>
      </rPr>
      <t>(POST ENGINE REMOVAL)</t>
    </r>
  </si>
  <si>
    <r>
      <t xml:space="preserve">ASE MASTER TECH INSPECTOR COMMENTS </t>
    </r>
    <r>
      <rPr>
        <b/>
        <sz val="11"/>
        <color rgb="FF0000FF"/>
        <rFont val="Calibri"/>
        <family val="2"/>
        <scheme val="minor"/>
      </rPr>
      <t>(PRE ENGINE REMOVAL)</t>
    </r>
  </si>
  <si>
    <t>Keep Engine If Good?</t>
  </si>
  <si>
    <t>Keep Transmission If Good?</t>
  </si>
  <si>
    <t>Prints test sheets for tester (sheet 2B, then 2A-1, then 2A-2 if engine is keep if good)</t>
  </si>
  <si>
    <t>KEEP ENGINE IF TESTS GOOD?</t>
  </si>
  <si>
    <t>Other? (Add if Needed)</t>
  </si>
  <si>
    <t>Make sure all info in "1A. Template Prep" rows down to row 24 are completely filled out (especially whether we're keeping engine if good - check engine sheet only prints if that doesn't say "no" in it)</t>
  </si>
  <si>
    <t>1) After sheet "1A. Template Prep" is filled out (down to row 24)</t>
  </si>
  <si>
    <t>Template Creator or Tester</t>
  </si>
  <si>
    <t>Item Photo URL</t>
  </si>
  <si>
    <t>How Many Photos</t>
  </si>
  <si>
    <t>Item Photo URL 1</t>
  </si>
  <si>
    <t>Item Photo URL 2</t>
  </si>
  <si>
    <t>Item Photo URL 3</t>
  </si>
  <si>
    <t>Item Photo URL 4</t>
  </si>
  <si>
    <t>Item Photo URL 5</t>
  </si>
  <si>
    <t>Item Photo URL 6</t>
  </si>
  <si>
    <t>Item Photo URL 7</t>
  </si>
  <si>
    <t>Item Photo URL 8</t>
  </si>
  <si>
    <t>Item Photo URL 9</t>
  </si>
  <si>
    <t>Item Photo URL 10</t>
  </si>
  <si>
    <t>Item Photo URL 11</t>
  </si>
  <si>
    <t>Item Photo URL 12</t>
  </si>
  <si>
    <t>Item Photo URL 13</t>
  </si>
  <si>
    <t>Item Photo URL 14</t>
  </si>
  <si>
    <t>Item Photo URL 16</t>
  </si>
  <si>
    <t>Item Photo URL 17</t>
  </si>
  <si>
    <t>Item Photo URL 18</t>
  </si>
  <si>
    <t>Item Photo URL 19</t>
  </si>
  <si>
    <t>Item Photo URL 20</t>
  </si>
  <si>
    <t>Item Photo URL 21</t>
  </si>
  <si>
    <t>Item Photo URL 22</t>
  </si>
  <si>
    <t>Item Photo URL 23</t>
  </si>
  <si>
    <t>Item Photo URL 24</t>
  </si>
  <si>
    <t>Base folder for pictures</t>
  </si>
  <si>
    <t>Picture Name Converted to URL Code</t>
  </si>
  <si>
    <t>Picture Name</t>
  </si>
  <si>
    <t>Plus to %2B</t>
  </si>
  <si>
    <t>Space to Plus</t>
  </si>
  <si>
    <t>, to %2C</t>
  </si>
  <si>
    <t>; to %3B</t>
  </si>
  <si>
    <t>: to %3A</t>
  </si>
  <si>
    <t>@ to 40%</t>
  </si>
  <si>
    <t>&amp; to %26</t>
  </si>
  <si>
    <t>= to %3D</t>
  </si>
  <si>
    <t>? To %3F</t>
  </si>
  <si>
    <t>/ to %2F</t>
  </si>
  <si>
    <t>" to BLANK</t>
  </si>
  <si>
    <t>To Concatenate</t>
  </si>
  <si>
    <t>+</t>
  </si>
  <si>
    <t>(1)</t>
  </si>
  <si>
    <t>(2)</t>
  </si>
  <si>
    <t>(3)</t>
  </si>
  <si>
    <t>(4)</t>
  </si>
  <si>
    <t>(5)</t>
  </si>
  <si>
    <t>(6)</t>
  </si>
  <si>
    <t>(7)</t>
  </si>
  <si>
    <t>(8)</t>
  </si>
  <si>
    <t>(9)</t>
  </si>
  <si>
    <t>(10)</t>
  </si>
  <si>
    <t>(11)</t>
  </si>
  <si>
    <t>(12)</t>
  </si>
  <si>
    <t>(13)</t>
  </si>
  <si>
    <t>(14)</t>
  </si>
  <si>
    <t>(15)</t>
  </si>
  <si>
    <t>(16)</t>
  </si>
  <si>
    <t>(17)</t>
  </si>
  <si>
    <t>(18)</t>
  </si>
  <si>
    <t>(19)</t>
  </si>
  <si>
    <t>(20)</t>
  </si>
  <si>
    <t>(21)</t>
  </si>
  <si>
    <t>(22)</t>
  </si>
  <si>
    <t>(23)</t>
  </si>
  <si>
    <t>(24)</t>
  </si>
  <si>
    <t>.JPG</t>
  </si>
  <si>
    <t>Airbag Module, PRIMARY (black plastic white on top)(KEEP ALUMINUM MODULE SAYS "AIRBAG")</t>
  </si>
  <si>
    <t>Engine Compression Test</t>
  </si>
  <si>
    <t>Engine Type:</t>
  </si>
  <si>
    <t>BAR to PSI conversion (1 BAR = 14.5038 PSI)</t>
  </si>
  <si>
    <t>BAR</t>
  </si>
  <si>
    <t>PSI</t>
  </si>
  <si>
    <r>
      <t xml:space="preserve">Factory Specified </t>
    </r>
    <r>
      <rPr>
        <b/>
        <u/>
        <sz val="11"/>
        <color theme="1"/>
        <rFont val="Calibri"/>
        <family val="2"/>
        <scheme val="minor"/>
      </rPr>
      <t>Low</t>
    </r>
    <r>
      <rPr>
        <b/>
        <sz val="11"/>
        <color theme="1"/>
        <rFont val="Calibri"/>
        <family val="2"/>
        <scheme val="minor"/>
      </rPr>
      <t xml:space="preserve"> End of "New Range"</t>
    </r>
  </si>
  <si>
    <r>
      <t xml:space="preserve">Factory Specified </t>
    </r>
    <r>
      <rPr>
        <b/>
        <u/>
        <sz val="11"/>
        <color theme="1"/>
        <rFont val="Calibri"/>
        <family val="2"/>
        <scheme val="minor"/>
      </rPr>
      <t>High</t>
    </r>
    <r>
      <rPr>
        <b/>
        <sz val="11"/>
        <color theme="1"/>
        <rFont val="Calibri"/>
        <family val="2"/>
        <scheme val="minor"/>
      </rPr>
      <t xml:space="preserve"> End of "New Range"</t>
    </r>
  </si>
  <si>
    <t>Factory Specified "Wear Limit"</t>
  </si>
  <si>
    <t>Tolerable Variance</t>
  </si>
  <si>
    <t>Cylinder</t>
  </si>
  <si>
    <t>Dry Results (PSI)</t>
  </si>
  <si>
    <t>Wet Results* (PSI)</t>
  </si>
  <si>
    <t>* Only perform wet results if the dry results are outside of normal specs (they are to tell us what is likely wrong)</t>
  </si>
  <si>
    <t>Description (Posters &amp; Website)</t>
  </si>
  <si>
    <t>Modify DB</t>
  </si>
  <si>
    <t>Fuel Pump, High Pressure Engine Mounted - LEFT or RIGHT (plug with all rounded corners)</t>
  </si>
  <si>
    <t>Changes to Sheet</t>
  </si>
  <si>
    <t>Important TESTER Notes to Dismantlers About Vehicle (low coolant, low oil, don't start, etc.)</t>
  </si>
  <si>
    <t>Engine / Transmission</t>
  </si>
  <si>
    <t>Items Damaged in Removal</t>
  </si>
  <si>
    <t>Initial &amp; Date</t>
  </si>
  <si>
    <t>Broken Item</t>
  </si>
  <si>
    <t>What Damaged &amp; Why? How to Do Better?</t>
  </si>
  <si>
    <t>Test / Inspect Notes</t>
  </si>
  <si>
    <t>What Done?</t>
  </si>
  <si>
    <t>Conclusion (Fixed, Bad, Good)</t>
  </si>
  <si>
    <t>1) After tester &amp; DRF check sheet are completely filled out</t>
  </si>
  <si>
    <t>DRF Check (Danny) or Tester</t>
  </si>
  <si>
    <t>Not Specified</t>
  </si>
  <si>
    <t>Less Than 25% Maximum Deviation Between Compression</t>
  </si>
  <si>
    <t>&lt; 25% Variance</t>
  </si>
  <si>
    <t xml:space="preserve"> Not Specified </t>
  </si>
  <si>
    <t>Factory Specified Low End of "New Range"</t>
  </si>
  <si>
    <t>Factory Specified High End of "New Range"</t>
  </si>
  <si>
    <t>Depends Upon Valvetronic</t>
  </si>
  <si>
    <t>Depends</t>
  </si>
  <si>
    <t>806. 14 Mercedes CLA250 Sedan (W117) 2.0T (270.920) Auto FWD (724.003) (Red) (44240)</t>
  </si>
  <si>
    <t>&gt; 16</t>
  </si>
  <si>
    <t>&gt; 232 PSI</t>
  </si>
  <si>
    <t>1234. 16 Mercedes SLK300 Coupe (R172) 2.0T (M274) Auto RWD (White) (19195)</t>
  </si>
  <si>
    <t>Engine Type &amp; Code (for compression sheet)</t>
  </si>
  <si>
    <t>Audi 3.0L Super (CREC)</t>
  </si>
  <si>
    <t>Audi 3.0L Super (CTUB)</t>
  </si>
  <si>
    <t>Audi 3.0L Super (CGX)</t>
  </si>
  <si>
    <t>Audi 2.0L Turbo (CCTA)</t>
  </si>
  <si>
    <t>Audi 2.0L Turbo Engine (CCTA)</t>
  </si>
  <si>
    <t>Audi 3.0L Supercharged Engine (CREC)</t>
  </si>
  <si>
    <t>Audi 3.0L Supercharged Engine (CTUB)</t>
  </si>
  <si>
    <t>Audi 3.0L Supercharged Engine (CGX)</t>
  </si>
  <si>
    <t>Audi 2.0L Turbo Engine (CPMA)</t>
  </si>
  <si>
    <t>Audi 2.0L Turbo (CPMA)</t>
  </si>
  <si>
    <t>Audi 3.2L Naturally Aspirated Engine (CALA)</t>
  </si>
  <si>
    <t>Audi 2.0L Turbo (BPY)</t>
  </si>
  <si>
    <t>Audi 2.0L Turbo Engine (BPY)</t>
  </si>
  <si>
    <t>Audi 3.2L N.A. (CALA)</t>
  </si>
  <si>
    <t>Audi 2.0L Turbo Engine (CAEB, CAED, CPMA, CPMB)</t>
  </si>
  <si>
    <t>Audi 2.0L Turbo (CAEB, CAED, CPMA, CPMB)</t>
  </si>
  <si>
    <t>Audi 3.0L Turbo Diesel (CATA)</t>
  </si>
  <si>
    <t>Audi 4.2L N.A. (BHF)</t>
  </si>
  <si>
    <t>Audi 4.2L N.A. (BFM)</t>
  </si>
  <si>
    <t>Audi 3.2L N.A (BKH)</t>
  </si>
  <si>
    <t>Audi 3.0L Turbo Diesel Engine (CATA)</t>
  </si>
  <si>
    <t>Audi 2.0L Turbo (BWT)</t>
  </si>
  <si>
    <t>Audi 2.0L Turbo Engine (BWT)</t>
  </si>
  <si>
    <t>Audi 3.2L Naturally Aspirated Engine (BKH)</t>
  </si>
  <si>
    <t>Audi 4.2L Naturally Aspirated Engine (BFM)</t>
  </si>
  <si>
    <t>Audi 4.2L Naturally Aspirated Engine (BHF)</t>
  </si>
  <si>
    <t>BMW 2.0L Turbocharged Engine (B46D)</t>
  </si>
  <si>
    <t>BMW 2.5L or 3.0L N.A. (M54)</t>
  </si>
  <si>
    <t>BMW 2.5L or 3.0L Naturally Aspirated Engine (M54)</t>
  </si>
  <si>
    <t>BMW 4.4L N.A. (M62TU)</t>
  </si>
  <si>
    <t>BMW 4.4L Naturally Aspirated Engine (M62TU)</t>
  </si>
  <si>
    <t>BMW 4.4L Naturally Aspirated Engine (N62)</t>
  </si>
  <si>
    <t>BMW 4.4L N.A. (N62)</t>
  </si>
  <si>
    <t>BMW 4.8L N.A. (N62TU)</t>
  </si>
  <si>
    <t>BMW 4.8L Naturally Aspirated Engine (N62TU)</t>
  </si>
  <si>
    <t>Audi 3.6L N.A. (BHK)</t>
  </si>
  <si>
    <t>Audi 3.6L Naturally Aspirated Engine (BHK)</t>
  </si>
  <si>
    <t>BMW 2.0L Turbo (B46D)</t>
  </si>
  <si>
    <t>BMW 2.8L N.A. (M52)</t>
  </si>
  <si>
    <t>BMW 2.8L Naturally Aspirated Engine (M52)</t>
  </si>
  <si>
    <t>BMW 1.9L Naturally Aspirated Engine (M44)</t>
  </si>
  <si>
    <t>BMW 1.9L N.A. (M44)</t>
  </si>
  <si>
    <t>BMW 2.5L N.A. (M52TU)</t>
  </si>
  <si>
    <t>BMW 2.5L Naturally Aspirated Engine (M52TU)</t>
  </si>
  <si>
    <t>BMW 6.0L N.A. (N73)</t>
  </si>
  <si>
    <t>BMW 6.0L Naturally Aspirated Engine (N73)</t>
  </si>
  <si>
    <t>BMW 4.4L Twin Turbo (N63) (Hybrid &amp; NON-Hybrid)</t>
  </si>
  <si>
    <t>4.4L Twin Turbo N63 Engine (Hybrid &amp; Normal Identical Compression)</t>
  </si>
  <si>
    <t>BMW 3.0L Turbo (N54)</t>
  </si>
  <si>
    <t>BMW 3.0L Turbo Engine (N54)</t>
  </si>
  <si>
    <t>BMW 2.0L Turbo (N20 &amp; N26)</t>
  </si>
  <si>
    <t>BMW 5.0L N.A. (S85)</t>
  </si>
  <si>
    <t>BMW 5.0L Naturally Aspirated V10 Engine (S85)</t>
  </si>
  <si>
    <t>BMW 3.0L Turbo (N55)</t>
  </si>
  <si>
    <t>BMW 3.0L Turbo Engine (N55)</t>
  </si>
  <si>
    <t>BMW 2.0L Turbo Diesel (N47)</t>
  </si>
  <si>
    <t>BMW 2.0L Turbo Diesel Engine (N47)</t>
  </si>
  <si>
    <t>BMW 3.0L Turbo Diesel (N57)</t>
  </si>
  <si>
    <t>BMW 3.0L Turbo Diesel Engine (N57)</t>
  </si>
  <si>
    <t>Land Rover 4.4L N.A. (made by Jaguar)</t>
  </si>
  <si>
    <t>Land Rover 4.4L Naturally Aspirated Engine (made by Jaguar)</t>
  </si>
  <si>
    <t>Land Rover 4.4L N.A. (made by BMW)</t>
  </si>
  <si>
    <t>Land Rover 4.4L Naturally Aspirated Engine (made by BMW)</t>
  </si>
  <si>
    <t>Land Rover 5.0L N.A. (NON-Super)</t>
  </si>
  <si>
    <t>Land Rover 4.2L Supercharged</t>
  </si>
  <si>
    <t>Land Rover 4.2L Supercharged Engine</t>
  </si>
  <si>
    <t>Land Rover 5.0L Naturally Aspirated Engine (NON-Super)</t>
  </si>
  <si>
    <t>Land Rover 5.0L Supercharged</t>
  </si>
  <si>
    <t>Land Rover 5.0L Supercharged Engine</t>
  </si>
  <si>
    <t>Land Rover 2.0L Turbo</t>
  </si>
  <si>
    <t>Land Rover 2.0L Turbo Engine</t>
  </si>
  <si>
    <t>Mercedes 3.5L N.A. (M272 variant 272.980)</t>
  </si>
  <si>
    <t>Mercedes 3.5L N.A. (M272 variant 272.991)</t>
  </si>
  <si>
    <t>Mercedes 3.5L Naturally Aspirated Engine (M272 variant 272.991)</t>
  </si>
  <si>
    <t>Mercedes 3.5L Naturally Aspirated Engine (M272 variant 272.980)</t>
  </si>
  <si>
    <t>Mercedes 5.0L N.A. (M113 variant 113.964)</t>
  </si>
  <si>
    <t>Mercedes 5.0L Naturally Aspirated Engine (M113 variant 113.964)</t>
  </si>
  <si>
    <t>Mercedes 3.0L Turbo Diesel (OM642)</t>
  </si>
  <si>
    <t>Mercedes 3.0L Turbo Diesel Engine (OM642)</t>
  </si>
  <si>
    <t>Mercedes 5.5L N.A. (M273)</t>
  </si>
  <si>
    <t>Mercedes 5.5L Naturally Aspirated Engine (M273)</t>
  </si>
  <si>
    <t>Mercedes 1.8L Turbo Engine (M271.860)</t>
  </si>
  <si>
    <t>Mercedes 1.8L Turbo (M271 variant 271.860)</t>
  </si>
  <si>
    <t>Mercedes 3.5L N.A. (M276 variant 276.955)</t>
  </si>
  <si>
    <t>Mercedes 3.5L Naturally Aspirated Engine (M276 variant 276.955)</t>
  </si>
  <si>
    <t>Mercedes 2.0L Turbo (M270 variant 270.920)</t>
  </si>
  <si>
    <t>Mercedes 2.0L Turbo Engine (M270 variant 270.920)</t>
  </si>
  <si>
    <t>Mercedes 2.0L Turbo (M274 variant 274.920)</t>
  </si>
  <si>
    <t>Mercedes 2.0L Turbo Engine (M274 variant 274.920)</t>
  </si>
  <si>
    <t>Mercedes 3.0L Twin Turbo (M276 variant 276.823)</t>
  </si>
  <si>
    <t>Mercedes 3.0L Twin Turbo Engine (M276 variant 276.823)</t>
  </si>
  <si>
    <t>Mercedes 2.0L Turbo (M274 variant 274.910)</t>
  </si>
  <si>
    <t>Mercedes 2.0L Turbo Engine (M274 variant 274.910)</t>
  </si>
  <si>
    <t>Porsche 4.8L Turbo (M48.51)</t>
  </si>
  <si>
    <t>Porsche 4.8L Turbo Engine (M48.51)</t>
  </si>
  <si>
    <t>Porsche 3.6L N.A. (M55.01)</t>
  </si>
  <si>
    <t>Porsche 3.6L Naturally Aspirated Engine (M55.01)</t>
  </si>
  <si>
    <t>Porsche 3.6L Turbo (MCX.ZA)</t>
  </si>
  <si>
    <t>Porsche 3.6L Turbo Engine (MCX.ZA)</t>
  </si>
  <si>
    <t>Porsche 4.5L N.A. (M48)</t>
  </si>
  <si>
    <t>Porsche 4.5L Naturally Aspirated Engine (M48)</t>
  </si>
  <si>
    <t>VW 1.8L Turbo (CPR)</t>
  </si>
  <si>
    <t>VW 1.8L Turbo Engine (CPR)</t>
  </si>
  <si>
    <t>VW 2.5L N.A. (CBUA)</t>
  </si>
  <si>
    <t>VW 2.5L Naturally Aspirated Engine (CBUA)</t>
  </si>
  <si>
    <t>BMW 3.0L Naturally Aspirated Engine (N51 &amp; N52)</t>
  </si>
  <si>
    <t>BMW 3.0L N.A. (N51, N52, N52K, and N52T)</t>
  </si>
  <si>
    <t>Mercedes 5.5L Twin Turbo AMG (M157)</t>
  </si>
  <si>
    <t>Mercedes 5.5L Twin Turbo AMG Engine (M157)</t>
  </si>
  <si>
    <t>Porsche 4.8L N.A. (M48.01)</t>
  </si>
  <si>
    <t>Porsche 4.8L Naturally Aspirated Engine (M48.01)</t>
  </si>
  <si>
    <t>By/Date</t>
  </si>
  <si>
    <t>Items to Inspect / Test / Fix</t>
  </si>
  <si>
    <t>Speakers SET</t>
  </si>
  <si>
    <t>keep all RWD &amp; AWD 16-18 1412mm 7636785 toss other AWD</t>
  </si>
  <si>
    <t>Piston Rods</t>
  </si>
  <si>
    <t>only do if pistons bad</t>
  </si>
  <si>
    <t>SET 8, sell SET 4 &amp; singles if 1 bad, sell rods if pistons bad</t>
  </si>
  <si>
    <t>[FORMULA]=IF(U4&lt;&gt;"",HYPERLINK(VLOOKUP(U4, '5A. Picture Formulas'!$B$3:$E$500, 4, FALSE), "PIC"),"")</t>
  </si>
  <si>
    <t>[FORMULA]=IF(U5&lt;&gt;"",HYPERLINK(VLOOKUP(U5, '5A. Picture Formulas'!$B$3:$E$500, 4, FALSE), "PIC"),"")</t>
  </si>
  <si>
    <t>[FORMULA]=IF(U6&lt;&gt;"",HYPERLINK(VLOOKUP(U6, '5A. Picture Formulas'!$B$3:$E$500, 4, FALSE), "PIC"),"")</t>
  </si>
  <si>
    <t>[FORMULA]=IF(U7&lt;&gt;"",HYPERLINK(VLOOKUP(U7, '5A. Picture Formulas'!$B$3:$E$500, 4, FALSE), "PIC"),"")</t>
  </si>
  <si>
    <t>[FORMULA]=IF(U8&lt;&gt;"",HYPERLINK(VLOOKUP(U8, '5A. Picture Formulas'!$B$3:$E$500, 4, FALSE), "PIC"),"")</t>
  </si>
  <si>
    <t>[FORMULA]=IF(U9&lt;&gt;"",HYPERLINK(VLOOKUP(U9, '5A. Picture Formulas'!$B$3:$E$500, 4, FALSE), "PIC"),"")</t>
  </si>
  <si>
    <t>[FORMULA]=IF(U10&lt;&gt;"",HYPERLINK(VLOOKUP(U10, '5A. Picture Formulas'!$B$3:$E$500, 4, FALSE), "PIC"),"")</t>
  </si>
  <si>
    <t>[FORMULA]=IF(U11&lt;&gt;"",HYPERLINK(VLOOKUP(U11, '5A. Picture Formulas'!$B$3:$E$500, 4, FALSE), "PIC"),"")</t>
  </si>
  <si>
    <t>[FORMULA]=IF(U12&lt;&gt;"",HYPERLINK(VLOOKUP(U12, '5A. Picture Formulas'!$B$3:$E$500, 4, FALSE), "PIC"),"")</t>
  </si>
  <si>
    <t>[FORMULA]=IF(U13&lt;&gt;"",HYPERLINK(VLOOKUP(U13, '5A. Picture Formulas'!$B$3:$E$500, 4, FALSE), "PIC"),"")</t>
  </si>
  <si>
    <t>[FORMULA]=IF(U14&lt;&gt;"",HYPERLINK(VLOOKUP(U14, '5A. Picture Formulas'!$B$3:$E$500, 4, FALSE), "PIC"),"")</t>
  </si>
  <si>
    <t>[FORMULA]=IF(U15&lt;&gt;"",HYPERLINK(VLOOKUP(U15, '5A. Picture Formulas'!$B$3:$E$500, 4, FALSE), "PIC"),"")</t>
  </si>
  <si>
    <t>[FORMULA]=IF(U16&lt;&gt;"",HYPERLINK(VLOOKUP(U16, '5A. Picture Formulas'!$B$3:$E$500, 4, FALSE), "PIC"),"")</t>
  </si>
  <si>
    <t>[FORMULA]=IF(U17&lt;&gt;"",HYPERLINK(VLOOKUP(U17, '5A. Picture Formulas'!$B$3:$E$500, 4, FALSE), "PIC"),"")</t>
  </si>
  <si>
    <t>[FORMULA]=IF(U18&lt;&gt;"",HYPERLINK(VLOOKUP(U18, '5A. Picture Formulas'!$B$3:$E$500, 4, FALSE), "PIC"),"")</t>
  </si>
  <si>
    <t>[FORMULA]=IF(U19&lt;&gt;"",HYPERLINK(VLOOKUP(U19, '5A. Picture Formulas'!$B$3:$E$500, 4, FALSE), "PIC"),"")</t>
  </si>
  <si>
    <t>[FORMULA]=IF(U20&lt;&gt;"",HYPERLINK(VLOOKUP(U20, '5A. Picture Formulas'!$B$3:$E$500, 4, FALSE), "PIC"),"")</t>
  </si>
  <si>
    <t>[FORMULA]=IF(U21&lt;&gt;"",HYPERLINK(VLOOKUP(U21, '5A. Picture Formulas'!$B$3:$E$500, 4, FALSE), "PIC"),"")</t>
  </si>
  <si>
    <t>[FORMULA]=IF(U22&lt;&gt;"",HYPERLINK(VLOOKUP(U22, '5A. Picture Formulas'!$B$3:$E$500, 4, FALSE), "PIC"),"")</t>
  </si>
  <si>
    <t>[FORMULA]=IF(U23&lt;&gt;"",HYPERLINK(VLOOKUP(U23, '5A. Picture Formulas'!$B$3:$E$500, 4, FALSE), "PIC"),"")</t>
  </si>
  <si>
    <t>[FORMULA]=IF(U24&lt;&gt;"",HYPERLINK(VLOOKUP(U24, '5A. Picture Formulas'!$B$3:$E$500, 4, FALSE), "PIC"),"")</t>
  </si>
  <si>
    <t>[FORMULA]=IF(U25&lt;&gt;"",HYPERLINK(VLOOKUP(U25, '5A. Picture Formulas'!$B$3:$E$500, 4, FALSE), "PIC"),"")</t>
  </si>
  <si>
    <t>[FORMULA]=IF(U26&lt;&gt;"",HYPERLINK(VLOOKUP(U26, '5A. Picture Formulas'!$B$3:$E$500, 4, FALSE), "PIC"),"")</t>
  </si>
  <si>
    <t>[FORMULA]=IF(U27&lt;&gt;"",HYPERLINK(VLOOKUP(U27, '5A. Picture Formulas'!$B$3:$E$500, 4, FALSE), "PIC"),"")</t>
  </si>
  <si>
    <t>[FORMULA]=IF(U28&lt;&gt;"",HYPERLINK(VLOOKUP(U28, '5A. Picture Formulas'!$B$3:$E$500, 4, FALSE), "PIC"),"")</t>
  </si>
  <si>
    <t>[FORMULA]=IF(U29&lt;&gt;"",HYPERLINK(VLOOKUP(U29, '5A. Picture Formulas'!$B$3:$E$500, 4, FALSE), "PIC"),"")</t>
  </si>
  <si>
    <t>[FORMULA]=IF(U30&lt;&gt;"",HYPERLINK(VLOOKUP(U30, '5A. Picture Formulas'!$B$3:$E$500, 4, FALSE), "PIC"),"")</t>
  </si>
  <si>
    <t>[FORMULA]=IF(U31&lt;&gt;"",HYPERLINK(VLOOKUP(U31, '5A. Picture Formulas'!$B$3:$E$500, 4, FALSE), "PIC"),"")</t>
  </si>
  <si>
    <t>[FORMULA]=IF(U32&lt;&gt;"",HYPERLINK(VLOOKUP(U32, '5A. Picture Formulas'!$B$3:$E$500, 4, FALSE), "PIC"),"")</t>
  </si>
  <si>
    <t>[FORMULA]=IF(U33&lt;&gt;"",HYPERLINK(VLOOKUP(U33, '5A. Picture Formulas'!$B$3:$E$500, 4, FALSE), "PIC"),"")</t>
  </si>
  <si>
    <t>[FORMULA]=IF(U34&lt;&gt;"",HYPERLINK(VLOOKUP(U34, '5A. Picture Formulas'!$B$3:$E$500, 4, FALSE), "PIC"),"")</t>
  </si>
  <si>
    <t>[FORMULA]=IF(U35&lt;&gt;"",HYPERLINK(VLOOKUP(U35, '5A. Picture Formulas'!$B$3:$E$500, 4, FALSE), "PIC"),"")</t>
  </si>
  <si>
    <t>[FORMULA]=IF(U36&lt;&gt;"",HYPERLINK(VLOOKUP(U36, '5A. Picture Formulas'!$B$3:$E$500, 4, FALSE), "PIC"),"")</t>
  </si>
  <si>
    <t>[FORMULA]=IF(U37&lt;&gt;"",HYPERLINK(VLOOKUP(U37, '5A. Picture Formulas'!$B$3:$E$500, 4, FALSE), "PIC"),"")</t>
  </si>
  <si>
    <t>[FORMULA]=IF(U38&lt;&gt;"",HYPERLINK(VLOOKUP(U38, '5A. Picture Formulas'!$B$3:$E$500, 4, FALSE), "PIC"),"")</t>
  </si>
  <si>
    <t>[FORMULA]=IF(U39&lt;&gt;"",HYPERLINK(VLOOKUP(U39, '5A. Picture Formulas'!$B$3:$E$500, 4, FALSE), "PIC"),"")</t>
  </si>
  <si>
    <t>[FORMULA]=IF(U40&lt;&gt;"",HYPERLINK(VLOOKUP(U40, '5A. Picture Formulas'!$B$3:$E$500, 4, FALSE), "PIC"),"")</t>
  </si>
  <si>
    <t>[FORMULA]=IF(U41&lt;&gt;"",HYPERLINK(VLOOKUP(U41, '5A. Picture Formulas'!$B$3:$E$500, 4, FALSE), "PIC"),"")</t>
  </si>
  <si>
    <t>[FORMULA]=IF(U42&lt;&gt;"",HYPERLINK(VLOOKUP(U42, '5A. Picture Formulas'!$B$3:$E$500, 4, FALSE), "PIC"),"")</t>
  </si>
  <si>
    <t>[FORMULA]=IF(U43&lt;&gt;"",HYPERLINK(VLOOKUP(U43, '5A. Picture Formulas'!$B$3:$E$500, 4, FALSE), "PIC"),"")</t>
  </si>
  <si>
    <t>[FORMULA]=IF(U44&lt;&gt;"",HYPERLINK(VLOOKUP(U44, '5A. Picture Formulas'!$B$3:$E$500, 4, FALSE), "PIC"),"")</t>
  </si>
  <si>
    <t>[FORMULA]=IF(U45&lt;&gt;"",HYPERLINK(VLOOKUP(U45, '5A. Picture Formulas'!$B$3:$E$500, 4, FALSE), "PIC"),"")</t>
  </si>
  <si>
    <t>[FORMULA]=IF(U46&lt;&gt;"",HYPERLINK(VLOOKUP(U46, '5A. Picture Formulas'!$B$3:$E$500, 4, FALSE), "PIC"),"")</t>
  </si>
  <si>
    <t>[FORMULA]=IF(U47&lt;&gt;"",HYPERLINK(VLOOKUP(U47, '5A. Picture Formulas'!$B$3:$E$500, 4, FALSE), "PIC"),"")</t>
  </si>
  <si>
    <t>[FORMULA]=IF(U48&lt;&gt;"",HYPERLINK(VLOOKUP(U48, '5A. Picture Formulas'!$B$3:$E$500, 4, FALSE), "PIC"),"")</t>
  </si>
  <si>
    <t>[FORMULA]=IF(U49&lt;&gt;"",HYPERLINK(VLOOKUP(U49, '5A. Picture Formulas'!$B$3:$E$500, 4, FALSE), "PIC"),"")</t>
  </si>
  <si>
    <t>[FORMULA]=IF(U50&lt;&gt;"",HYPERLINK(VLOOKUP(U50, '5A. Picture Formulas'!$B$3:$E$500, 4, FALSE), "PIC"),"")</t>
  </si>
  <si>
    <t>[FORMULA]=IF(U51&lt;&gt;"",HYPERLINK(VLOOKUP(U51, '5A. Picture Formulas'!$B$3:$E$500, 4, FALSE), "PIC"),"")</t>
  </si>
  <si>
    <t>[FORMULA]=IF(U52&lt;&gt;"",HYPERLINK(VLOOKUP(U52, '5A. Picture Formulas'!$B$3:$E$500, 4, FALSE), "PIC"),"")</t>
  </si>
  <si>
    <t>[FORMULA]=IF(U53&lt;&gt;"",HYPERLINK(VLOOKUP(U53, '5A. Picture Formulas'!$B$3:$E$500, 4, FALSE), "PIC"),"")</t>
  </si>
  <si>
    <t>[FORMULA]=IF(U54&lt;&gt;"",HYPERLINK(VLOOKUP(U54, '5A. Picture Formulas'!$B$3:$E$500, 4, FALSE), "PIC"),"")</t>
  </si>
  <si>
    <t>[FORMULA]=IF(U55&lt;&gt;"",HYPERLINK(VLOOKUP(U55, '5A. Picture Formulas'!$B$3:$E$500, 4, FALSE), "PIC"),"")</t>
  </si>
  <si>
    <t>[FORMULA]=IF(U56&lt;&gt;"",HYPERLINK(VLOOKUP(U56, '5A. Picture Formulas'!$B$3:$E$500, 4, FALSE), "PIC"),"")</t>
  </si>
  <si>
    <t>[FORMULA]=IF(U57&lt;&gt;"",HYPERLINK(VLOOKUP(U57, '5A. Picture Formulas'!$B$3:$E$500, 4, FALSE), "PIC"),"")</t>
  </si>
  <si>
    <t>[FORMULA]=IF(U58&lt;&gt;"",HYPERLINK(VLOOKUP(U58, '5A. Picture Formulas'!$B$3:$E$500, 4, FALSE), "PIC"),"")</t>
  </si>
  <si>
    <t>[FORMULA]=IF(U59&lt;&gt;"",HYPERLINK(VLOOKUP(U59, '5A. Picture Formulas'!$B$3:$E$500, 4, FALSE), "PIC"),"")</t>
  </si>
  <si>
    <t>[FORMULA]=IF(U60&lt;&gt;"",HYPERLINK(VLOOKUP(U60, '5A. Picture Formulas'!$B$3:$E$500, 4, FALSE), "PIC"),"")</t>
  </si>
  <si>
    <t>[FORMULA]=IF(U61&lt;&gt;"",HYPERLINK(VLOOKUP(U61, '5A. Picture Formulas'!$B$3:$E$500, 4, FALSE), "PIC"),"")</t>
  </si>
  <si>
    <t>[FORMULA]=IF(U62&lt;&gt;"",HYPERLINK(VLOOKUP(U62, '5A. Picture Formulas'!$B$3:$E$500, 4, FALSE), "PIC"),"")</t>
  </si>
  <si>
    <t>[FORMULA]=IF(U63&lt;&gt;"",HYPERLINK(VLOOKUP(U63, '5A. Picture Formulas'!$B$3:$E$500, 4, FALSE), "PIC"),"")</t>
  </si>
  <si>
    <t>[FORMULA]=IF(U66&lt;&gt;"",HYPERLINK(VLOOKUP(U66, '5A. Picture Formulas'!$B$3:$E$500, 4, FALSE), "PIC"),"")</t>
  </si>
  <si>
    <t>[FORMULA]=IF(U76&lt;&gt;"",HYPERLINK(VLOOKUP(U76, '5A. Picture Formulas'!$B$3:$E$500, 4, FALSE), "PIC"),"")</t>
  </si>
  <si>
    <t>[FORMULA]=IF(U77&lt;&gt;"",HYPERLINK(VLOOKUP(U77, '5A. Picture Formulas'!$B$3:$E$500, 4, FALSE), "PIC"),"")</t>
  </si>
  <si>
    <t>[FORMULA]=IF(U79&lt;&gt;"",HYPERLINK(VLOOKUP(U79, '5A. Picture Formulas'!$B$3:$E$500, 4, FALSE), "PIC"),"")</t>
  </si>
  <si>
    <t>[FORMULA]=IF(U81&lt;&gt;"",HYPERLINK(VLOOKUP(U81, '5A. Picture Formulas'!$B$3:$E$500, 4, FALSE), "PIC"),"")</t>
  </si>
  <si>
    <t>[FORMULA]=IF(U82&lt;&gt;"",HYPERLINK(VLOOKUP(U82, '5A. Picture Formulas'!$B$3:$E$500, 4, FALSE), "PIC"),"")</t>
  </si>
  <si>
    <t>[FORMULA]=IF(U83&lt;&gt;"",HYPERLINK(VLOOKUP(U83, '5A. Picture Formulas'!$B$3:$E$500, 4, FALSE), "PIC"),"")</t>
  </si>
  <si>
    <t>[FORMULA]=IF(U136&lt;&gt;"",HYPERLINK(VLOOKUP(U136, '5A. Picture Formulas'!$B$3:$E$500, 4, FALSE), "PIC"),"")</t>
  </si>
  <si>
    <t>[FORMULA]=IF(U174&lt;&gt;"",HYPERLINK(VLOOKUP(U174, '5A. Picture Formulas'!$B$3:$E$500, 4, FALSE), "PIC"),"")</t>
  </si>
  <si>
    <t>[FORMULA]=IF(U176&lt;&gt;"",HYPERLINK(VLOOKUP(U176, '5A. Picture Formulas'!$B$3:$E$500, 4, FALSE), "PIC"),"")</t>
  </si>
  <si>
    <t>[FORMULA]=IF(U178&lt;&gt;"",HYPERLINK(VLOOKUP(U178, '5A. Picture Formulas'!$B$3:$E$500, 4, FALSE), "PIC"),"")</t>
  </si>
  <si>
    <t>[FORMULA]=IF(U179&lt;&gt;"",HYPERLINK(VLOOKUP(U179, '5A. Picture Formulas'!$B$3:$E$500, 4, FALSE), "PIC"),"")</t>
  </si>
  <si>
    <t>[FORMULA]=IF(U181&lt;&gt;"",HYPERLINK(VLOOKUP(U181, '5A. Picture Formulas'!$B$3:$E$500, 4, FALSE), "PIC"),"")</t>
  </si>
  <si>
    <t>[FORMULA]=IF(U186&lt;&gt;"",HYPERLINK(VLOOKUP(U186, '5A. Picture Formulas'!$B$3:$E$500, 4, FALSE), "PIC"),"")</t>
  </si>
  <si>
    <t>[FORMULA]=IF(U187&lt;&gt;"",HYPERLINK(VLOOKUP(U187, '5A. Picture Formulas'!$B$3:$E$500, 4, FALSE), "PIC"),"")</t>
  </si>
  <si>
    <t>[FORMULA]=IF(U188&lt;&gt;"",HYPERLINK(VLOOKUP(U188, '5A. Picture Formulas'!$B$3:$E$500, 4, FALSE), "PIC"),"")</t>
  </si>
  <si>
    <t>[FORMULA]=IF(U189&lt;&gt;"",HYPERLINK(VLOOKUP(U189, '5A. Picture Formulas'!$B$3:$E$500, 4, FALSE), "PIC"),"")</t>
  </si>
  <si>
    <t>[FORMULA]=IF(U190&lt;&gt;"",HYPERLINK(VLOOKUP(U190, '5A. Picture Formulas'!$B$3:$E$500, 4, FALSE), "PIC"),"")</t>
  </si>
  <si>
    <t>[FORMULA]=IF(U191&lt;&gt;"",HYPERLINK(VLOOKUP(U191, '5A. Picture Formulas'!$B$3:$E$500, 4, FALSE), "PIC"),"")</t>
  </si>
  <si>
    <t>[FORMULA]=IF(U192&lt;&gt;"",HYPERLINK(VLOOKUP(U192, '5A. Picture Formulas'!$B$3:$E$500, 4, FALSE), "PIC"),"")</t>
  </si>
  <si>
    <t>[FORMULA]=IF(U193&lt;&gt;"",HYPERLINK(VLOOKUP(U193, '5A. Picture Formulas'!$B$3:$E$500, 4, FALSE), "PIC"),"")</t>
  </si>
  <si>
    <t>[FORMULA]=IF(U194&lt;&gt;"",HYPERLINK(VLOOKUP(U194, '5A. Picture Formulas'!$B$3:$E$500, 4, FALSE), "PIC"),"")</t>
  </si>
  <si>
    <t>[FORMULA]=IF(U195&lt;&gt;"",HYPERLINK(VLOOKUP(U195, '5A. Picture Formulas'!$B$3:$E$500, 4, FALSE), "PIC"),"")</t>
  </si>
  <si>
    <t>[FORMULA]=IF(U196&lt;&gt;"",HYPERLINK(VLOOKUP(U196, '5A. Picture Formulas'!$B$3:$E$500, 4, FALSE), "PIC"),"")</t>
  </si>
  <si>
    <t>[FORMULA]=IF(U197&lt;&gt;"",HYPERLINK(VLOOKUP(U197, '5A. Picture Formulas'!$B$3:$E$500, 4, FALSE), "PIC"),"")</t>
  </si>
  <si>
    <t>[FORMULA]=IF(U198&lt;&gt;"",HYPERLINK(VLOOKUP(U198, '5A. Picture Formulas'!$B$3:$E$500, 4, FALSE), "PIC"),"")</t>
  </si>
  <si>
    <t>[FORMULA]=IF(U199&lt;&gt;"",HYPERLINK(VLOOKUP(U199, '5A. Picture Formulas'!$B$3:$E$500, 4, FALSE), "PIC"),"")</t>
  </si>
  <si>
    <t>[FORMULA]=IF(U200&lt;&gt;"",HYPERLINK(VLOOKUP(U200, '5A. Picture Formulas'!$B$3:$E$500, 4, FALSE), "PIC"),"")</t>
  </si>
  <si>
    <t>[FORMULA]=IF(U201&lt;&gt;"",HYPERLINK(VLOOKUP(U201, '5A. Picture Formulas'!$B$3:$E$500, 4, FALSE), "PIC"),"")</t>
  </si>
  <si>
    <t>[FORMULA]=IF(U202&lt;&gt;"",HYPERLINK(VLOOKUP(U202, '5A. Picture Formulas'!$B$3:$E$500, 4, FALSE), "PIC"),"")</t>
  </si>
  <si>
    <t>[FORMULA]=IF(U203&lt;&gt;"",HYPERLINK(VLOOKUP(U203, '5A. Picture Formulas'!$B$3:$E$500, 4, FALSE), "PIC"),"")</t>
  </si>
  <si>
    <t>[FORMULA]=IF(U204&lt;&gt;"",HYPERLINK(VLOOKUP(U204, '5A. Picture Formulas'!$B$3:$E$500, 4, FALSE), "PIC"),"")</t>
  </si>
  <si>
    <t>[FORMULA]=IF(U205&lt;&gt;"",HYPERLINK(VLOOKUP(U205, '5A. Picture Formulas'!$B$3:$E$500, 4, FALSE), "PIC"),"")</t>
  </si>
  <si>
    <t>[FORMULA]=IF(U206&lt;&gt;"",HYPERLINK(VLOOKUP(U206, '5A. Picture Formulas'!$B$3:$E$500, 4, FALSE), "PIC"),"")</t>
  </si>
  <si>
    <t>[FORMULA]=IF(U207&lt;&gt;"",HYPERLINK(VLOOKUP(U207, '5A. Picture Formulas'!$B$3:$E$500, 4, FALSE), "PIC"),"")</t>
  </si>
  <si>
    <t>[FORMULA]=IF(U208&lt;&gt;"",HYPERLINK(VLOOKUP(U208, '5A. Picture Formulas'!$B$3:$E$500, 4, FALSE), "PIC"),"")</t>
  </si>
  <si>
    <t>[FORMULA]=IF(U209&lt;&gt;"",HYPERLINK(VLOOKUP(U209, '5A. Picture Formulas'!$B$3:$E$500, 4, FALSE), "PIC"),"")</t>
  </si>
  <si>
    <t>[FORMULA]=IF(U210&lt;&gt;"",HYPERLINK(VLOOKUP(U210, '5A. Picture Formulas'!$B$3:$E$500, 4, FALSE), "PIC"),"")</t>
  </si>
  <si>
    <t>[FORMULA]=IF(U211&lt;&gt;"",HYPERLINK(VLOOKUP(U211, '5A. Picture Formulas'!$B$3:$E$500, 4, FALSE), "PIC"),"")</t>
  </si>
  <si>
    <t>[FORMULA]=IF(U212&lt;&gt;"",HYPERLINK(VLOOKUP(U212, '5A. Picture Formulas'!$B$3:$E$500, 4, FALSE), "PIC"),"")</t>
  </si>
  <si>
    <t>[FORMULA]=IF(U213&lt;&gt;"",HYPERLINK(VLOOKUP(U213, '5A. Picture Formulas'!$B$3:$E$500, 4, FALSE), "PIC"),"")</t>
  </si>
  <si>
    <t>[FORMULA]=IF(U214&lt;&gt;"",HYPERLINK(VLOOKUP(U214, '5A. Picture Formulas'!$B$3:$E$500, 4, FALSE), "PIC"),"")</t>
  </si>
  <si>
    <t>[FORMULA]=IF(U215&lt;&gt;"",HYPERLINK(VLOOKUP(U215, '5A. Picture Formulas'!$B$3:$E$500, 4, FALSE), "PIC"),"")</t>
  </si>
  <si>
    <t>[FORMULA]=IF(U216&lt;&gt;"",HYPERLINK(VLOOKUP(U216, '5A. Picture Formulas'!$B$3:$E$500, 4, FALSE), "PIC"),"")</t>
  </si>
  <si>
    <t>[FORMULA]=IF(U217&lt;&gt;"",HYPERLINK(VLOOKUP(U217, '5A. Picture Formulas'!$B$3:$E$500, 4, FALSE), "PIC"),"")</t>
  </si>
  <si>
    <t>[FORMULA]=IF(U218&lt;&gt;"",HYPERLINK(VLOOKUP(U218, '5A. Picture Formulas'!$B$3:$E$500, 4, FALSE), "PIC"),"")</t>
  </si>
  <si>
    <t>[FORMULA]=IF(U219&lt;&gt;"",HYPERLINK(VLOOKUP(U219, '5A. Picture Formulas'!$B$3:$E$500, 4, FALSE), "PIC"),"")</t>
  </si>
  <si>
    <t>[FORMULA]=IF(U220&lt;&gt;"",HYPERLINK(VLOOKUP(U220, '5A. Picture Formulas'!$B$3:$E$500, 4, FALSE), "PIC"),"")</t>
  </si>
  <si>
    <t>[FORMULA]=IF(U221&lt;&gt;"",HYPERLINK(VLOOKUP(U221, '5A. Picture Formulas'!$B$3:$E$500, 4, FALSE), "PIC"),"")</t>
  </si>
  <si>
    <t>[FORMULA]=IF(U222&lt;&gt;"",HYPERLINK(VLOOKUP(U222, '5A. Picture Formulas'!$B$3:$E$500, 4, FALSE), "PIC"),"")</t>
  </si>
  <si>
    <t>[FORMULA]=IF(U223&lt;&gt;"",HYPERLINK(VLOOKUP(U223, '5A. Picture Formulas'!$B$3:$E$500, 4, FALSE), "PIC"),"")</t>
  </si>
  <si>
    <t>[FORMULA]=IF(U224&lt;&gt;"",HYPERLINK(VLOOKUP(U224, '5A. Picture Formulas'!$B$3:$E$500, 4, FALSE), "PIC"),"")</t>
  </si>
  <si>
    <t>[FORMULA]=IF(U225&lt;&gt;"",HYPERLINK(VLOOKUP(U225, '5A. Picture Formulas'!$B$3:$E$500, 4, FALSE), "PIC"),"")</t>
  </si>
  <si>
    <t>[FORMULA]=IF(U226&lt;&gt;"",HYPERLINK(VLOOKUP(U226, '5A. Picture Formulas'!$B$3:$E$500, 4, FALSE), "PIC"),"")</t>
  </si>
  <si>
    <t>[FORMULA]=IF(U227&lt;&gt;"",HYPERLINK(VLOOKUP(U227, '5A. Picture Formulas'!$B$3:$E$500, 4, FALSE), "PIC"),"")</t>
  </si>
  <si>
    <t>[FORMULA]=IF(U228&lt;&gt;"",HYPERLINK(VLOOKUP(U228, '5A. Picture Formulas'!$B$3:$E$500, 4, FALSE), "PIC"),"")</t>
  </si>
  <si>
    <t>[FORMULA]=IF(U229&lt;&gt;"",HYPERLINK(VLOOKUP(U229, '5A. Picture Formulas'!$B$3:$E$500, 4, FALSE), "PIC"),"")</t>
  </si>
  <si>
    <t>[FORMULA]=IF(U230&lt;&gt;"",HYPERLINK(VLOOKUP(U230, '5A. Picture Formulas'!$B$3:$E$500, 4, FALSE), "PIC"),"")</t>
  </si>
  <si>
    <t>[FORMULA]=IF(U231&lt;&gt;"",HYPERLINK(VLOOKUP(U231, '5A. Picture Formulas'!$B$3:$E$500, 4, FALSE), "PIC"),"")</t>
  </si>
  <si>
    <t>[FORMULA]=IF(U232&lt;&gt;"",HYPERLINK(VLOOKUP(U232, '5A. Picture Formulas'!$B$3:$E$500, 4, FALSE), "PIC"),"")</t>
  </si>
  <si>
    <t>[FORMULA]=IF(U233&lt;&gt;"",HYPERLINK(VLOOKUP(U233, '5A. Picture Formulas'!$B$3:$E$500, 4, FALSE), "PIC"),"")</t>
  </si>
  <si>
    <t>[FORMULA]=IF(U234&lt;&gt;"",HYPERLINK(VLOOKUP(U234, '5A. Picture Formulas'!$B$3:$E$500, 4, FALSE), "PIC"),"")</t>
  </si>
  <si>
    <t>[FORMULA]=IF(U235&lt;&gt;"",HYPERLINK(VLOOKUP(U235, '5A. Picture Formulas'!$B$3:$E$500, 4, FALSE), "PIC"),"")</t>
  </si>
  <si>
    <t>[FORMULA]=IF(U236&lt;&gt;"",HYPERLINK(VLOOKUP(U236, '5A. Picture Formulas'!$B$3:$E$500, 4, FALSE), "PIC"),"")</t>
  </si>
  <si>
    <t>[FORMULA]=IF(U237&lt;&gt;"",HYPERLINK(VLOOKUP(U237, '5A. Picture Formulas'!$B$3:$E$500, 4, FALSE), "PIC"),"")</t>
  </si>
  <si>
    <t>[FORMULA]=IF(U238&lt;&gt;"",HYPERLINK(VLOOKUP(U238, '5A. Picture Formulas'!$B$3:$E$500, 4, FALSE), "PIC"),"")</t>
  </si>
  <si>
    <t>[FORMULA]=IF(U239&lt;&gt;"",HYPERLINK(VLOOKUP(U239, '5A. Picture Formulas'!$B$3:$E$500, 4, FALSE), "PIC"),"")</t>
  </si>
  <si>
    <t>[FORMULA]=IF(U240&lt;&gt;"",HYPERLINK(VLOOKUP(U240, '5A. Picture Formulas'!$B$3:$E$500, 4, FALSE), "PIC"),"")</t>
  </si>
  <si>
    <t>[FORMULA]=IF(U241&lt;&gt;"",HYPERLINK(VLOOKUP(U241, '5A. Picture Formulas'!$B$3:$E$500, 4, FALSE), "PIC"),"")</t>
  </si>
  <si>
    <t>[FORMULA]=IF(U242&lt;&gt;"",HYPERLINK(VLOOKUP(U242, '5A. Picture Formulas'!$B$3:$E$500, 4, FALSE), "PIC"),"")</t>
  </si>
  <si>
    <t>[FORMULA]=IF(U243&lt;&gt;"",HYPERLINK(VLOOKUP(U243, '5A. Picture Formulas'!$B$3:$E$500, 4, FALSE), "PIC"),"")</t>
  </si>
  <si>
    <t>[FORMULA]=IF(U244&lt;&gt;"",HYPERLINK(VLOOKUP(U244, '5A. Picture Formulas'!$B$3:$E$500, 4, FALSE), "PIC"),"")</t>
  </si>
  <si>
    <t>[FORMULA]=IF(U245&lt;&gt;"",HYPERLINK(VLOOKUP(U245, '5A. Picture Formulas'!$B$3:$E$500, 4, FALSE), "PIC"),"")</t>
  </si>
  <si>
    <t>[FORMULA]=IF(U246&lt;&gt;"",HYPERLINK(VLOOKUP(U246, '5A. Picture Formulas'!$B$3:$E$500, 4, FALSE), "PIC"),"")</t>
  </si>
  <si>
    <t>[FORMULA]=IF(U247&lt;&gt;"",HYPERLINK(VLOOKUP(U247, '5A. Picture Formulas'!$B$3:$E$500, 4, FALSE), "PIC"),"")</t>
  </si>
  <si>
    <t>[FORMULA]=IF(U248&lt;&gt;"",HYPERLINK(VLOOKUP(U248, '5A. Picture Formulas'!$B$3:$E$500, 4, FALSE), "PIC"),"")</t>
  </si>
  <si>
    <t>[FORMULA]=IF(U249&lt;&gt;"",HYPERLINK(VLOOKUP(U249, '5A. Picture Formulas'!$B$3:$E$500, 4, FALSE), "PIC"),"")</t>
  </si>
  <si>
    <t>[FORMULA]=IF(U250&lt;&gt;"",HYPERLINK(VLOOKUP(U250, '5A. Picture Formulas'!$B$3:$E$500, 4, FALSE), "PIC"),"")</t>
  </si>
  <si>
    <t>[FORMULA]=IF(U251&lt;&gt;"",HYPERLINK(VLOOKUP(U251, '5A. Picture Formulas'!$B$3:$E$500, 4, FALSE), "PIC"),"")</t>
  </si>
  <si>
    <t>[FORMULA]=IF(U252&lt;&gt;"",HYPERLINK(VLOOKUP(U252, '5A. Picture Formulas'!$B$3:$E$500, 4, FALSE), "PIC"),"")</t>
  </si>
  <si>
    <t>[FORMULA]=IF(U253&lt;&gt;"",HYPERLINK(VLOOKUP(U253, '5A. Picture Formulas'!$B$3:$E$500, 4, FALSE), "PIC"),"")</t>
  </si>
  <si>
    <t>[FORMULA]=IF(U254&lt;&gt;"",HYPERLINK(VLOOKUP(U254, '5A. Picture Formulas'!$B$3:$E$500, 4, FALSE), "PIC"),"")</t>
  </si>
  <si>
    <t>[FORMULA]=IF(U255&lt;&gt;"",HYPERLINK(VLOOKUP(U255, '5A. Picture Formulas'!$B$3:$E$500, 4, FALSE), "PIC"),"")</t>
  </si>
  <si>
    <t>[FORMULA]=IF(U256&lt;&gt;"",HYPERLINK(VLOOKUP(U256, '5A. Picture Formulas'!$B$3:$E$500, 4, FALSE), "PIC"),"")</t>
  </si>
  <si>
    <t>[FORMULA]=IF(U257&lt;&gt;"",HYPERLINK(VLOOKUP(U257, '5A. Picture Formulas'!$B$3:$E$500, 4, FALSE), "PIC"),"")</t>
  </si>
  <si>
    <t>[FORMULA]=IF(U258&lt;&gt;"",HYPERLINK(VLOOKUP(U258, '5A. Picture Formulas'!$B$3:$E$500, 4, FALSE), "PIC"),"")</t>
  </si>
  <si>
    <t>[FORMULA]=IF(U259&lt;&gt;"",HYPERLINK(VLOOKUP(U259, '5A. Picture Formulas'!$B$3:$E$500, 4, FALSE), "PIC"),"")</t>
  </si>
  <si>
    <t>[FORMULA]=IF(U260&lt;&gt;"",HYPERLINK(VLOOKUP(U260, '5A. Picture Formulas'!$B$3:$E$500, 4, FALSE), "PIC"),"")</t>
  </si>
  <si>
    <t>[FORMULA]=IF(U261&lt;&gt;"",HYPERLINK(VLOOKUP(U261, '5A. Picture Formulas'!$B$3:$E$500, 4, FALSE), "PIC"),"")</t>
  </si>
  <si>
    <t>[FORMULA]=IF(U262&lt;&gt;"",HYPERLINK(VLOOKUP(U262, '5A. Picture Formulas'!$B$3:$E$500, 4, FALSE), "PIC"),"")</t>
  </si>
  <si>
    <t>[FORMULA]=IF(U263&lt;&gt;"",HYPERLINK(VLOOKUP(U263, '5A. Picture Formulas'!$B$3:$E$500, 4, FALSE), "PIC"),"")</t>
  </si>
  <si>
    <t>[FORMULA]=IF(U264&lt;&gt;"",HYPERLINK(VLOOKUP(U264, '5A. Picture Formulas'!$B$3:$E$500, 4, FALSE), "PIC"),"")</t>
  </si>
  <si>
    <t>[FORMULA]=IF(U265&lt;&gt;"",HYPERLINK(VLOOKUP(U265, '5A. Picture Formulas'!$B$3:$E$500, 4, FALSE), "PIC"),"")</t>
  </si>
  <si>
    <t>[FORMULA]=IF(U266&lt;&gt;"",HYPERLINK(VLOOKUP(U266, '5A. Picture Formulas'!$B$3:$E$500, 4, FALSE), "PIC"),"")</t>
  </si>
  <si>
    <t>[FORMULA]=IF(U267&lt;&gt;"",HYPERLINK(VLOOKUP(U267, '5A. Picture Formulas'!$B$3:$E$500, 4, FALSE), "PIC"),"")</t>
  </si>
  <si>
    <t>[FORMULA]=IF(U268&lt;&gt;"",HYPERLINK(VLOOKUP(U268, '5A. Picture Formulas'!$B$3:$E$500, 4, FALSE), "PIC"),"")</t>
  </si>
  <si>
    <t>[FORMULA]=IF(U269&lt;&gt;"",HYPERLINK(VLOOKUP(U269, '5A. Picture Formulas'!$B$3:$E$500, 4, FALSE), "PIC"),"")</t>
  </si>
  <si>
    <t>[FORMULA]=IF(U270&lt;&gt;"",HYPERLINK(VLOOKUP(U270, '5A. Picture Formulas'!$B$3:$E$500, 4, FALSE), "PIC"),"")</t>
  </si>
  <si>
    <t>[FORMULA]=IF(U271&lt;&gt;"",HYPERLINK(VLOOKUP(U271, '5A. Picture Formulas'!$B$3:$E$500, 4, FALSE), "PIC"),"")</t>
  </si>
  <si>
    <t>[FORMULA]=IF(U272&lt;&gt;"",HYPERLINK(VLOOKUP(U272, '5A. Picture Formulas'!$B$3:$E$500, 4, FALSE), "PIC"),"")</t>
  </si>
  <si>
    <t>[FORMULA]=IF(U273&lt;&gt;"",HYPERLINK(VLOOKUP(U273, '5A. Picture Formulas'!$B$3:$E$500, 4, FALSE), "PIC"),"")</t>
  </si>
  <si>
    <t>[FORMULA]=IF(U274&lt;&gt;"",HYPERLINK(VLOOKUP(U274, '5A. Picture Formulas'!$B$3:$E$500, 4, FALSE), "PIC"),"")</t>
  </si>
  <si>
    <t>[FORMULA]=IF(U275&lt;&gt;"",HYPERLINK(VLOOKUP(U275, '5A. Picture Formulas'!$B$3:$E$500, 4, FALSE), "PIC"),"")</t>
  </si>
  <si>
    <t>[FORMULA]=IF(U276&lt;&gt;"",HYPERLINK(VLOOKUP(U276, '5A. Picture Formulas'!$B$3:$E$500, 4, FALSE), "PIC"),"")</t>
  </si>
  <si>
    <t>[FORMULA]=IF(U277&lt;&gt;"",HYPERLINK(VLOOKUP(U277, '5A. Picture Formulas'!$B$3:$E$500, 4, FALSE), "PIC"),"")</t>
  </si>
  <si>
    <t>[FORMULA]=IF(U278&lt;&gt;"",HYPERLINK(VLOOKUP(U278, '5A. Picture Formulas'!$B$3:$E$500, 4, FALSE), "PIC"),"")</t>
  </si>
  <si>
    <t>[FORMULA]=IF(U279&lt;&gt;"",HYPERLINK(VLOOKUP(U279, '5A. Picture Formulas'!$B$3:$E$500, 4, FALSE), "PIC"),"")</t>
  </si>
  <si>
    <t>[FORMULA]=IF(U280&lt;&gt;"",HYPERLINK(VLOOKUP(U280, '5A. Picture Formulas'!$B$3:$E$500, 4, FALSE), "PIC"),"")</t>
  </si>
  <si>
    <t>[FORMULA]=IF(U281&lt;&gt;"",HYPERLINK(VLOOKUP(U281, '5A. Picture Formulas'!$B$3:$E$500, 4, FALSE), "PIC"),"")</t>
  </si>
  <si>
    <t>[FORMULA]=IF(U282&lt;&gt;"",HYPERLINK(VLOOKUP(U282, '5A. Picture Formulas'!$B$3:$E$500, 4, FALSE), "PIC"),"")</t>
  </si>
  <si>
    <t>[FORMULA]=IF(U283&lt;&gt;"",HYPERLINK(VLOOKUP(U283, '5A. Picture Formulas'!$B$3:$E$500, 4, FALSE), "PIC"),"")</t>
  </si>
  <si>
    <t>[FORMULA]=IF(U284&lt;&gt;"",HYPERLINK(VLOOKUP(U284, '5A. Picture Formulas'!$B$3:$E$500, 4, FALSE), "PIC"),"")</t>
  </si>
  <si>
    <t>[FORMULA]=IF(U285&lt;&gt;"",HYPERLINK(VLOOKUP(U285, '5A. Picture Formulas'!$B$3:$E$500, 4, FALSE), "PIC"),"")</t>
  </si>
  <si>
    <t>[FORMULA]=IF(U286&lt;&gt;"",HYPERLINK(VLOOKUP(U286, '5A. Picture Formulas'!$B$3:$E$500, 4, FALSE), "PIC"),"")</t>
  </si>
  <si>
    <t>[FORMULA]=IF(U287&lt;&gt;"",HYPERLINK(VLOOKUP(U287, '5A. Picture Formulas'!$B$3:$E$500, 4, FALSE), "PIC"),"")</t>
  </si>
  <si>
    <t>[FORMULA]=IF(U288&lt;&gt;"",HYPERLINK(VLOOKUP(U288, '5A. Picture Formulas'!$B$3:$E$500, 4, FALSE), "PIC"),"")</t>
  </si>
  <si>
    <t>[FORMULA]=IF(U289&lt;&gt;"",HYPERLINK(VLOOKUP(U289, '5A. Picture Formulas'!$B$3:$E$500, 4, FALSE), "PIC"),"")</t>
  </si>
  <si>
    <t>[FORMULA]=IF(U290&lt;&gt;"",HYPERLINK(VLOOKUP(U290, '5A. Picture Formulas'!$B$3:$E$500, 4, FALSE), "PIC"),"")</t>
  </si>
  <si>
    <t>[FORMULA]=IF(U291&lt;&gt;"",HYPERLINK(VLOOKUP(U291, '5A. Picture Formulas'!$B$3:$E$500, 4, FALSE), "PIC"),"")</t>
  </si>
  <si>
    <t>[FORMULA]=IF(U292&lt;&gt;"",HYPERLINK(VLOOKUP(U292, '5A. Picture Formulas'!$B$3:$E$500, 4, FALSE), "PIC"),"")</t>
  </si>
  <si>
    <t>[FORMULA]=IF(U293&lt;&gt;"",HYPERLINK(VLOOKUP(U293, '5A. Picture Formulas'!$B$3:$E$500, 4, FALSE), "PIC"),"")</t>
  </si>
  <si>
    <t>[FORMULA]=IF(U294&lt;&gt;"",HYPERLINK(VLOOKUP(U294, '5A. Picture Formulas'!$B$3:$E$500, 4, FALSE), "PIC"),"")</t>
  </si>
  <si>
    <t>[FORMULA]=IF(U295&lt;&gt;"",HYPERLINK(VLOOKUP(U295, '5A. Picture Formulas'!$B$3:$E$500, 4, FALSE), "PIC"),"")</t>
  </si>
  <si>
    <t>[FORMULA]=IF(U296&lt;&gt;"",HYPERLINK(VLOOKUP(U296, '5A. Picture Formulas'!$B$3:$E$500, 4, FALSE), "PIC"),"")</t>
  </si>
  <si>
    <t>[FORMULA]=IF(U297&lt;&gt;"",HYPERLINK(VLOOKUP(U297, '5A. Picture Formulas'!$B$3:$E$500, 4, FALSE), "PIC"),"")</t>
  </si>
  <si>
    <t>[FORMULA]=IF(U298&lt;&gt;"",HYPERLINK(VLOOKUP(U298, '5A. Picture Formulas'!$B$3:$E$500, 4, FALSE), "PIC"),"")</t>
  </si>
  <si>
    <t>[FORMULA]=IF(U299&lt;&gt;"",HYPERLINK(VLOOKUP(U299, '5A. Picture Formulas'!$B$3:$E$500, 4, FALSE), "PIC"),"")</t>
  </si>
  <si>
    <t>[FORMULA]=IF(U300&lt;&gt;"",HYPERLINK(VLOOKUP(U300, '5A. Picture Formulas'!$B$3:$E$500, 4, FALSE), "PIC"),"")</t>
  </si>
  <si>
    <t>[FORMULA]=IF(U301&lt;&gt;"",HYPERLINK(VLOOKUP(U301, '5A. Picture Formulas'!$B$3:$E$500, 4, FALSE), "PIC"),"")</t>
  </si>
  <si>
    <t>[FORMULA]=IF(U302&lt;&gt;"",HYPERLINK(VLOOKUP(U302, '5A. Picture Formulas'!$B$3:$E$500, 4, FALSE), "PIC"),"")</t>
  </si>
  <si>
    <t>[FORMULA]=IF(U303&lt;&gt;"",HYPERLINK(VLOOKUP(U303, '5A. Picture Formulas'!$B$3:$E$500, 4, FALSE), "PIC"),"")</t>
  </si>
  <si>
    <t>[FORMULA]=IF(U304&lt;&gt;"",HYPERLINK(VLOOKUP(U304, '5A. Picture Formulas'!$B$3:$E$500, 4, FALSE), "PIC"),"")</t>
  </si>
  <si>
    <t>[FORMULA]=IF(U305&lt;&gt;"",HYPERLINK(VLOOKUP(U305, '5A. Picture Formulas'!$B$3:$E$500, 4, FALSE), "PIC"),"")</t>
  </si>
  <si>
    <t>[FORMULA]=IF(U306&lt;&gt;"",HYPERLINK(VLOOKUP(U306, '5A. Picture Formulas'!$B$3:$E$500, 4, FALSE), "PIC"),"")</t>
  </si>
  <si>
    <t>[FORMULA]=IF(U307&lt;&gt;"",HYPERLINK(VLOOKUP(U307, '5A. Picture Formulas'!$B$3:$E$500, 4, FALSE), "PIC"),"")</t>
  </si>
  <si>
    <t>[FORMULA]=IF(U308&lt;&gt;"",HYPERLINK(VLOOKUP(U308, '5A. Picture Formulas'!$B$3:$E$500, 4, FALSE), "PIC"),"")</t>
  </si>
  <si>
    <t>[FORMULA]=IF(U309&lt;&gt;"",HYPERLINK(VLOOKUP(U309, '5A. Picture Formulas'!$B$3:$E$500, 4, FALSE), "PIC"),"")</t>
  </si>
  <si>
    <t>[FORMULA]=IF(U310&lt;&gt;"",HYPERLINK(VLOOKUP(U310, '5A. Picture Formulas'!$B$3:$E$500, 4, FALSE), "PIC"),"")</t>
  </si>
  <si>
    <t>[FORMULA]=IF(U311&lt;&gt;"",HYPERLINK(VLOOKUP(U311, '5A. Picture Formulas'!$B$3:$E$500, 4, FALSE), "PIC"),"")</t>
  </si>
  <si>
    <t>[FORMULA]=IF(U312&lt;&gt;"",HYPERLINK(VLOOKUP(U312, '5A. Picture Formulas'!$B$3:$E$500, 4, FALSE), "PIC"),"")</t>
  </si>
  <si>
    <t>[FORMULA]=IF(U313&lt;&gt;"",HYPERLINK(VLOOKUP(U313, '5A. Picture Formulas'!$B$3:$E$500, 4, FALSE), "PIC"),"")</t>
  </si>
  <si>
    <t>[FORMULA]=IF(U314&lt;&gt;"",HYPERLINK(VLOOKUP(U314, '5A. Picture Formulas'!$B$3:$E$500, 4, FALSE), "PIC"),"")</t>
  </si>
  <si>
    <t>[FORMULA]=IF(U315&lt;&gt;"",HYPERLINK(VLOOKUP(U315, '5A. Picture Formulas'!$B$3:$E$500, 4, FALSE), "PIC"),"")</t>
  </si>
  <si>
    <t>[FORMULA]=IF(U316&lt;&gt;"",HYPERLINK(VLOOKUP(U316, '5A. Picture Formulas'!$B$3:$E$500, 4, FALSE), "PIC"),"")</t>
  </si>
  <si>
    <t>[FORMULA]=IF(U317&lt;&gt;"",HYPERLINK(VLOOKUP(U317, '5A. Picture Formulas'!$B$3:$E$500, 4, FALSE), "PIC"),"")</t>
  </si>
  <si>
    <t>[FORMULA]=IF(U318&lt;&gt;"",HYPERLINK(VLOOKUP(U318, '5A. Picture Formulas'!$B$3:$E$500, 4, FALSE), "PIC"),"")</t>
  </si>
  <si>
    <t>[FORMULA]=IF(U319&lt;&gt;"",HYPERLINK(VLOOKUP(U319, '5A. Picture Formulas'!$B$3:$E$500, 4, FALSE), "PIC"),"")</t>
  </si>
  <si>
    <t>[FORMULA]=IF(U320&lt;&gt;"",HYPERLINK(VLOOKUP(U320, '5A. Picture Formulas'!$B$3:$E$500, 4, FALSE), "PIC"),"")</t>
  </si>
  <si>
    <t>[FORMULA]=IF(U321&lt;&gt;"",HYPERLINK(VLOOKUP(U321, '5A. Picture Formulas'!$B$3:$E$500, 4, FALSE), "PIC"),"")</t>
  </si>
  <si>
    <t>[FORMULA]=IF(U322&lt;&gt;"",HYPERLINK(VLOOKUP(U322, '5A. Picture Formulas'!$B$3:$E$500, 4, FALSE), "PIC"),"")</t>
  </si>
  <si>
    <t>[FORMULA]=IF(U323&lt;&gt;"",HYPERLINK(VLOOKUP(U323, '5A. Picture Formulas'!$B$3:$E$500, 4, FALSE), "PIC"),"")</t>
  </si>
  <si>
    <t>[FORMULA]=IF(U324&lt;&gt;"",HYPERLINK(VLOOKUP(U324, '5A. Picture Formulas'!$B$3:$E$500, 4, FALSE), "PIC"),"")</t>
  </si>
  <si>
    <t>[FORMULA]=IF(U325&lt;&gt;"",HYPERLINK(VLOOKUP(U325, '5A. Picture Formulas'!$B$3:$E$500, 4, FALSE), "PIC"),"")</t>
  </si>
  <si>
    <t>[FORMULA]=IF(U326&lt;&gt;"",HYPERLINK(VLOOKUP(U326, '5A. Picture Formulas'!$B$3:$E$500, 4, FALSE), "PIC"),"")</t>
  </si>
  <si>
    <t>[FORMULA]=IF(U327&lt;&gt;"",HYPERLINK(VLOOKUP(U327, '5A. Picture Formulas'!$B$3:$E$500, 4, FALSE), "PIC"),"")</t>
  </si>
  <si>
    <t>[FORMULA]=IF(U328&lt;&gt;"",HYPERLINK(VLOOKUP(U328, '5A. Picture Formulas'!$B$3:$E$500, 4, FALSE), "PIC"),"")</t>
  </si>
  <si>
    <t>[FORMULA]=IF(U329&lt;&gt;"",HYPERLINK(VLOOKUP(U329, '5A. Picture Formulas'!$B$3:$E$500, 4, FALSE), "PIC"),"")</t>
  </si>
  <si>
    <t>[FORMULA]=IF(U330&lt;&gt;"",HYPERLINK(VLOOKUP(U330, '5A. Picture Formulas'!$B$3:$E$500, 4, FALSE), "PIC"),"")</t>
  </si>
  <si>
    <t>[FORMULA]=IF(U331&lt;&gt;"",HYPERLINK(VLOOKUP(U331, '5A. Picture Formulas'!$B$3:$E$500, 4, FALSE), "PIC"),"")</t>
  </si>
  <si>
    <t>[FORMULA]=IF(U332&lt;&gt;"",HYPERLINK(VLOOKUP(U332, '5A. Picture Formulas'!$B$3:$E$500, 4, FALSE), "PIC"),"")</t>
  </si>
  <si>
    <t>[FORMULA]=IF(U333&lt;&gt;"",HYPERLINK(VLOOKUP(U333, '5A. Picture Formulas'!$B$3:$E$500, 4, FALSE), "PIC"),"")</t>
  </si>
  <si>
    <t>[FORMULA]=IF(U334&lt;&gt;"",HYPERLINK(VLOOKUP(U334, '5A. Picture Formulas'!$B$3:$E$500, 4, FALSE), "PIC"),"")</t>
  </si>
  <si>
    <t>[FORMULA]=IF(U335&lt;&gt;"",HYPERLINK(VLOOKUP(U335, '5A. Picture Formulas'!$B$3:$E$500, 4, FALSE), "PIC"),"")</t>
  </si>
  <si>
    <t>[FORMULA]=IF(U336&lt;&gt;"",HYPERLINK(VLOOKUP(U336, '5A. Picture Formulas'!$B$3:$E$500, 4, FALSE), "PIC"),"")</t>
  </si>
  <si>
    <t>[FORMULA]=IF(U337&lt;&gt;"",HYPERLINK(VLOOKUP(U337, '5A. Picture Formulas'!$B$3:$E$500, 4, FALSE), "PIC"),"")</t>
  </si>
  <si>
    <t>[FORMULA]=IF(U338&lt;&gt;"",HYPERLINK(VLOOKUP(U338, '5A. Picture Formulas'!$B$3:$E$500, 4, FALSE), "PIC"),"")</t>
  </si>
  <si>
    <t>[FORMULA]=IF(U339&lt;&gt;"",HYPERLINK(VLOOKUP(U339, '5A. Picture Formulas'!$B$3:$E$500, 4, FALSE), "PIC"),"")</t>
  </si>
  <si>
    <t>[FORMULA]=IF(U340&lt;&gt;"",HYPERLINK(VLOOKUP(U340, '5A. Picture Formulas'!$B$3:$E$500, 4, FALSE), "PIC"),"")</t>
  </si>
  <si>
    <t>[FORMULA]=IF(U341&lt;&gt;"",HYPERLINK(VLOOKUP(U341, '5A. Picture Formulas'!$B$3:$E$500, 4, FALSE), "PIC"),"")</t>
  </si>
  <si>
    <t>[FORMULA]=IF(U342&lt;&gt;"",HYPERLINK(VLOOKUP(U342, '5A. Picture Formulas'!$B$3:$E$500, 4, FALSE), "PIC"),"")</t>
  </si>
  <si>
    <t>[FORMULA]=IF(U343&lt;&gt;"",HYPERLINK(VLOOKUP(U343, '5A. Picture Formulas'!$B$3:$E$500, 4, FALSE), "PIC"),"")</t>
  </si>
  <si>
    <t>[FORMULA]=IF(U344&lt;&gt;"",HYPERLINK(VLOOKUP(U344, '5A. Picture Formulas'!$B$3:$E$500, 4, FALSE), "PIC"),"")</t>
  </si>
  <si>
    <t>[FORMULA]=IF(U345&lt;&gt;"",HYPERLINK(VLOOKUP(U345, '5A. Picture Formulas'!$B$3:$E$500, 4, FALSE), "PIC"),"")</t>
  </si>
  <si>
    <t>[FORMULA]=IF(U346&lt;&gt;"",HYPERLINK(VLOOKUP(U346, '5A. Picture Formulas'!$B$3:$E$500, 4, FALSE), "PIC"),"")</t>
  </si>
  <si>
    <t>[FORMULA]=IF(U347&lt;&gt;"",HYPERLINK(VLOOKUP(U347, '5A. Picture Formulas'!$B$3:$E$500, 4, FALSE), "PIC"),"")</t>
  </si>
  <si>
    <t>[FORMULA]=IF(U348&lt;&gt;"",HYPERLINK(VLOOKUP(U348, '5A. Picture Formulas'!$B$3:$E$500, 4, FALSE), "PIC"),"")</t>
  </si>
  <si>
    <t>[FORMULA]=IF(U349&lt;&gt;"",HYPERLINK(VLOOKUP(U349, '5A. Picture Formulas'!$B$3:$E$500, 4, FALSE), "PIC"),"")</t>
  </si>
  <si>
    <t>[FORMULA]=IF(U350&lt;&gt;"",HYPERLINK(VLOOKUP(U350, '5A. Picture Formulas'!$B$3:$E$500, 4, FALSE), "PIC"),"")</t>
  </si>
  <si>
    <t>[FORMULA]=IF(U351&lt;&gt;"",HYPERLINK(VLOOKUP(U351, '5A. Picture Formulas'!$B$3:$E$500, 4, FALSE), "PIC"),"")</t>
  </si>
  <si>
    <t>[FORMULA]=IF(U352&lt;&gt;"",HYPERLINK(VLOOKUP(U352, '5A. Picture Formulas'!$B$3:$E$500, 4, FALSE), "PIC"),"")</t>
  </si>
  <si>
    <t>[FORMULA]=IF(U353&lt;&gt;"",HYPERLINK(VLOOKUP(U353, '5A. Picture Formulas'!$B$3:$E$500, 4, FALSE), "PIC"),"")</t>
  </si>
  <si>
    <t>[FORMULA]=IF(U354&lt;&gt;"",HYPERLINK(VLOOKUP(U354, '5A. Picture Formulas'!$B$3:$E$500, 4, FALSE), "PIC"),"")</t>
  </si>
  <si>
    <t>[FORMULA]=IF(U355&lt;&gt;"",HYPERLINK(VLOOKUP(U355, '5A. Picture Formulas'!$B$3:$E$500, 4, FALSE), "PIC"),"")</t>
  </si>
  <si>
    <t>[FORMULA]=IF(U356&lt;&gt;"",HYPERLINK(VLOOKUP(U356, '5A. Picture Formulas'!$B$3:$E$500, 4, FALSE), "PIC"),"")</t>
  </si>
  <si>
    <t>[FORMULA]=IF(U357&lt;&gt;"",HYPERLINK(VLOOKUP(U357, '5A. Picture Formulas'!$B$3:$E$500, 4, FALSE), "PIC"),"")</t>
  </si>
  <si>
    <t>[FORMULA]=IF(U358&lt;&gt;"",HYPERLINK(VLOOKUP(U358, '5A. Picture Formulas'!$B$3:$E$500, 4, FALSE), "PIC"),"")</t>
  </si>
  <si>
    <t>[FORMULA]=IF(U359&lt;&gt;"",HYPERLINK(VLOOKUP(U359, '5A. Picture Formulas'!$B$3:$E$500, 4, FALSE), "PIC"),"")</t>
  </si>
  <si>
    <t>[FORMULA]=IF(U360&lt;&gt;"",HYPERLINK(VLOOKUP(U360, '5A. Picture Formulas'!$B$3:$E$500, 4, FALSE), "PIC"),"")</t>
  </si>
  <si>
    <t>[FORMULA]=IF(U361&lt;&gt;"",HYPERLINK(VLOOKUP(U361, '5A. Picture Formulas'!$B$3:$E$500, 4, FALSE), "PIC"),"")</t>
  </si>
  <si>
    <t>[FORMULA]=IF(U362&lt;&gt;"",HYPERLINK(VLOOKUP(U362, '5A. Picture Formulas'!$B$3:$E$500, 4, FALSE), "PIC"),"")</t>
  </si>
  <si>
    <t>[FORMULA]=IF(U363&lt;&gt;"",HYPERLINK(VLOOKUP(U363, '5A. Picture Formulas'!$B$3:$E$500, 4, FALSE), "PIC"),"")</t>
  </si>
  <si>
    <t>[FORMULA]=IF(U364&lt;&gt;"",HYPERLINK(VLOOKUP(U364, '5A. Picture Formulas'!$B$3:$E$500, 4, FALSE), "PIC"),"")</t>
  </si>
  <si>
    <t>[FORMULA]=IF(U365&lt;&gt;"",HYPERLINK(VLOOKUP(U365, '5A. Picture Formulas'!$B$3:$E$500, 4, FALSE), "PIC"),"")</t>
  </si>
  <si>
    <t>[FORMULA]=IF(U366&lt;&gt;"",HYPERLINK(VLOOKUP(U366, '5A. Picture Formulas'!$B$3:$E$500, 4, FALSE), "PIC"),"")</t>
  </si>
  <si>
    <t>[FORMULA]=IF(U367&lt;&gt;"",HYPERLINK(VLOOKUP(U367, '5A. Picture Formulas'!$B$3:$E$500, 4, FALSE), "PIC"),"")</t>
  </si>
  <si>
    <t>[FORMULA]=IF(U368&lt;&gt;"",HYPERLINK(VLOOKUP(U368, '5A. Picture Formulas'!$B$3:$E$500, 4, FALSE), "PIC"),"")</t>
  </si>
  <si>
    <t>[FORMULA]=IF(U369&lt;&gt;"",HYPERLINK(VLOOKUP(U369, '5A. Picture Formulas'!$B$3:$E$500, 4, FALSE), "PIC"),"")</t>
  </si>
  <si>
    <t>[FORMULA]=IF(U370&lt;&gt;"",HYPERLINK(VLOOKUP(U370, '5A. Picture Formulas'!$B$3:$E$500, 4, FALSE), "PIC"),"")</t>
  </si>
  <si>
    <t>[FORMULA]=IF(U371&lt;&gt;"",HYPERLINK(VLOOKUP(U371, '5A. Picture Formulas'!$B$3:$E$500, 4, FALSE), "PIC"),"")</t>
  </si>
  <si>
    <t>[FORMULA]=IF(U372&lt;&gt;"",HYPERLINK(VLOOKUP(U372, '5A. Picture Formulas'!$B$3:$E$500, 4, FALSE), "PIC"),"")</t>
  </si>
  <si>
    <t>[FORMULA]=IF(U373&lt;&gt;"",HYPERLINK(VLOOKUP(U373, '5A. Picture Formulas'!$B$3:$E$500, 4, FALSE), "PIC"),"")</t>
  </si>
  <si>
    <t>[FORMULA]=IF(U374&lt;&gt;"",HYPERLINK(VLOOKUP(U374, '5A. Picture Formulas'!$B$3:$E$500, 4, FALSE), "PIC"),"")</t>
  </si>
  <si>
    <t>[FORMULA]=IF(U375&lt;&gt;"",HYPERLINK(VLOOKUP(U375, '5A. Picture Formulas'!$B$3:$E$500, 4, FALSE), "PIC"),"")</t>
  </si>
  <si>
    <t>[FORMULA]=IF(U376&lt;&gt;"",HYPERLINK(VLOOKUP(U376, '5A. Picture Formulas'!$B$3:$E$500, 4, FALSE), "PIC"),"")</t>
  </si>
  <si>
    <t>[FORMULA]=IF(U377&lt;&gt;"",HYPERLINK(VLOOKUP(U377, '5A. Picture Formulas'!$B$3:$E$500, 4, FALSE), "PIC"),"")</t>
  </si>
  <si>
    <t>[FORMULA]=IF(U378&lt;&gt;"",HYPERLINK(VLOOKUP(U378, '5A. Picture Formulas'!$B$3:$E$500, 4, FALSE), "PIC"),"")</t>
  </si>
  <si>
    <t>[FORMULA]=IF(U379&lt;&gt;"",HYPERLINK(VLOOKUP(U379, '5A. Picture Formulas'!$B$3:$E$500, 4, FALSE), "PIC"),"")</t>
  </si>
  <si>
    <t>[FORMULA]=IF(U380&lt;&gt;"",HYPERLINK(VLOOKUP(U380, '5A. Picture Formulas'!$B$3:$E$500, 4, FALSE), "PIC"),"")</t>
  </si>
  <si>
    <t>[FORMULA]=IF(U381&lt;&gt;"",HYPERLINK(VLOOKUP(U381, '5A. Picture Formulas'!$B$3:$E$500, 4, FALSE), "PIC"),"")</t>
  </si>
  <si>
    <t>[FORMULA]=IF(U382&lt;&gt;"",HYPERLINK(VLOOKUP(U382, '5A. Picture Formulas'!$B$3:$E$500, 4, FALSE), "PIC"),"")</t>
  </si>
  <si>
    <t>[FORMULA]=IF(U383&lt;&gt;"",HYPERLINK(VLOOKUP(U383, '5A. Picture Formulas'!$B$3:$E$500, 4, FALSE), "PIC"),"")</t>
  </si>
  <si>
    <t>[FORMULA]=IF(U384&lt;&gt;"",HYPERLINK(VLOOKUP(U384, '5A. Picture Formulas'!$B$3:$E$500, 4, FALSE), "PIC"),"")</t>
  </si>
  <si>
    <t>[FORMULA]=IF(U385&lt;&gt;"",HYPERLINK(VLOOKUP(U385, '5A. Picture Formulas'!$B$3:$E$500, 4, FALSE), "PIC"),"")</t>
  </si>
  <si>
    <t>[FORMULA]=IF(U386&lt;&gt;"",HYPERLINK(VLOOKUP(U386, '5A. Picture Formulas'!$B$3:$E$500, 4, FALSE), "PIC"),"")</t>
  </si>
  <si>
    <t>[FORMULA]=IF(U387&lt;&gt;"",HYPERLINK(VLOOKUP(U387, '5A. Picture Formulas'!$B$3:$E$500, 4, FALSE), "PIC"),"")</t>
  </si>
  <si>
    <t>[FORMULA]=IF(U388&lt;&gt;"",HYPERLINK(VLOOKUP(U388, '5A. Picture Formulas'!$B$3:$E$500, 4, FALSE), "PIC"),"")</t>
  </si>
  <si>
    <t>[FORMULA]=IF(U389&lt;&gt;"",HYPERLINK(VLOOKUP(U389, '5A. Picture Formulas'!$B$3:$E$500, 4, FALSE), "PIC"),"")</t>
  </si>
  <si>
    <t>[FORMULA]=IF(U390&lt;&gt;"",HYPERLINK(VLOOKUP(U390, '5A. Picture Formulas'!$B$3:$E$500, 4, FALSE), "PIC"),"")</t>
  </si>
  <si>
    <t>[FORMULA]=IF(U391&lt;&gt;"",HYPERLINK(VLOOKUP(U391, '5A. Picture Formulas'!$B$3:$E$500, 4, FALSE), "PIC"),"")</t>
  </si>
  <si>
    <t>[FORMULA]=IF(U392&lt;&gt;"",HYPERLINK(VLOOKUP(U392, '5A. Picture Formulas'!$B$3:$E$500, 4, FALSE), "PIC"),"")</t>
  </si>
  <si>
    <t>[FORMULA]=IF(U393&lt;&gt;"",HYPERLINK(VLOOKUP(U393, '5A. Picture Formulas'!$B$3:$E$500, 4, FALSE), "PIC"),"")</t>
  </si>
  <si>
    <t>[FORMULA]=IF(U394&lt;&gt;"",HYPERLINK(VLOOKUP(U394, '5A. Picture Formulas'!$B$3:$E$500, 4, FALSE), "PIC"),"")</t>
  </si>
  <si>
    <t>[FORMULA]=IF(U395&lt;&gt;"",HYPERLINK(VLOOKUP(U395, '5A. Picture Formulas'!$B$3:$E$500, 4, FALSE), "PIC"),"")</t>
  </si>
  <si>
    <t>[FORMULA]=IF(U396&lt;&gt;"",HYPERLINK(VLOOKUP(U396, '5A. Picture Formulas'!$B$3:$E$500, 4, FALSE), "PIC"),"")</t>
  </si>
  <si>
    <t>[FORMULA]=IF(U397&lt;&gt;"",HYPERLINK(VLOOKUP(U397, '5A. Picture Formulas'!$B$3:$E$500, 4, FALSE), "PIC"),"")</t>
  </si>
  <si>
    <t>[FORMULA]=IF(U398&lt;&gt;"",HYPERLINK(VLOOKUP(U398, '5A. Picture Formulas'!$B$3:$E$500, 4, FALSE), "PIC"),"")</t>
  </si>
  <si>
    <t>[FORMULA]=IF(U399&lt;&gt;"",HYPERLINK(VLOOKUP(U399, '5A. Picture Formulas'!$B$3:$E$500, 4, FALSE), "PIC"),"")</t>
  </si>
  <si>
    <t>[FORMULA]=IF(U400&lt;&gt;"",HYPERLINK(VLOOKUP(U400, '5A. Picture Formulas'!$B$3:$E$500, 4, FALSE), "PIC"),"")</t>
  </si>
  <si>
    <t>[FORMULA]=IF(U401&lt;&gt;"",HYPERLINK(VLOOKUP(U401, '5A. Picture Formulas'!$B$3:$E$500, 4, FALSE), "PIC"),"")</t>
  </si>
  <si>
    <t>[FORMULA]=IF(U402&lt;&gt;"",HYPERLINK(VLOOKUP(U402, '5A. Picture Formulas'!$B$3:$E$500, 4, FALSE), "PIC"),"")</t>
  </si>
  <si>
    <t>[FORMULA]=IF(U403&lt;&gt;"",HYPERLINK(VLOOKUP(U403, '5A. Picture Formulas'!$B$3:$E$500, 4, FALSE), "PIC"),"")</t>
  </si>
  <si>
    <t>[FORMULA]=IF(U404&lt;&gt;"",HYPERLINK(VLOOKUP(U404, '5A. Picture Formulas'!$B$3:$E$500, 4, FALSE), "PIC"),"")</t>
  </si>
  <si>
    <t>[FORMULA]=IF(U405&lt;&gt;"",HYPERLINK(VLOOKUP(U405, '5A. Picture Formulas'!$B$3:$E$500, 4, FALSE), "PIC"),"")</t>
  </si>
  <si>
    <t>[FORMULA]=IF(U406&lt;&gt;"",HYPERLINK(VLOOKUP(U406, '5A. Picture Formulas'!$B$3:$E$500, 4, FALSE), "PIC"),"")</t>
  </si>
  <si>
    <t>[FORMULA]=IF(U407&lt;&gt;"",HYPERLINK(VLOOKUP(U407, '5A. Picture Formulas'!$B$3:$E$500, 4, FALSE), "PIC"),"")</t>
  </si>
  <si>
    <t>[FORMULA]=IF(U409&lt;&gt;"",HYPERLINK(VLOOKUP(U409, '5A. Picture Formulas'!$B$3:$E$500, 4, FALSE), "PIC"),"")</t>
  </si>
  <si>
    <t>[FORMULA]=IF(U410&lt;&gt;"",HYPERLINK(VLOOKUP(U410, '5A. Picture Formulas'!$B$3:$E$500, 4, FALSE), "PIC"),"")</t>
  </si>
  <si>
    <t>[FORMULA]=IF(U411&lt;&gt;"",HYPERLINK(VLOOKUP(U411, '5A. Picture Formulas'!$B$3:$E$500, 4, FALSE), "PIC"),"")</t>
  </si>
  <si>
    <t>[FORMULA]=IF(U414&lt;&gt;"",HYPERLINK(VLOOKUP(U414, '5A. Picture Formulas'!$B$3:$E$500, 4, FALSE), "PIC"),"")</t>
  </si>
  <si>
    <t>[FORMULA]=IF(U415&lt;&gt;"",HYPERLINK(VLOOKUP(U415, '5A. Picture Formulas'!$B$3:$E$500, 4, FALSE), "PIC"),"")</t>
  </si>
  <si>
    <t>[FORMULA]=IF(U416&lt;&gt;"",HYPERLINK(VLOOKUP(U416, '5A. Picture Formulas'!$B$3:$E$500, 4, FALSE), "PIC"),"")</t>
  </si>
  <si>
    <t>[FORMULA]=IF(U417&lt;&gt;"",HYPERLINK(VLOOKUP(U417, '5A. Picture Formulas'!$B$3:$E$500, 4, FALSE), "PIC"),"")</t>
  </si>
  <si>
    <t>[FORMULA]=IF(U418&lt;&gt;"",HYPERLINK(VLOOKUP(U418, '5A. Picture Formulas'!$B$3:$E$500, 4, FALSE), "PIC"),"")</t>
  </si>
  <si>
    <t>[FORMULA]=IF(U420&lt;&gt;"",HYPERLINK(VLOOKUP(U420, '5A. Picture Formulas'!$B$3:$E$500, 4, FALSE), "PIC"),"")</t>
  </si>
  <si>
    <t>[FORMULA]=IF(U421&lt;&gt;"",HYPERLINK(VLOOKUP(U421, '5A. Picture Formulas'!$B$3:$E$500, 4, FALSE), "PIC"),"")</t>
  </si>
  <si>
    <t>[FORMULA]=IF(U422&lt;&gt;"",HYPERLINK(VLOOKUP(U422, '5A. Picture Formulas'!$B$3:$E$500, 4, FALSE), "PIC"),"")</t>
  </si>
  <si>
    <t>[FORMULA]=IF(U423&lt;&gt;"",HYPERLINK(VLOOKUP(U423, '5A. Picture Formulas'!$B$3:$E$500, 4, FALSE), "PIC"),"")</t>
  </si>
  <si>
    <t>[FORMULA]=IF(U424&lt;&gt;"",HYPERLINK(VLOOKUP(U424, '5A. Picture Formulas'!$B$3:$E$500, 4, FALSE), "PIC"),"")</t>
  </si>
  <si>
    <t>[FORMULA]=IF(U425&lt;&gt;"",HYPERLINK(VLOOKUP(U425, '5A. Picture Formulas'!$B$3:$E$500, 4, FALSE), "PIC"),"")</t>
  </si>
  <si>
    <t>[FORMULA]=IF(U426&lt;&gt;"",HYPERLINK(VLOOKUP(U426, '5A. Picture Formulas'!$B$3:$E$500, 4, FALSE), "PIC"),"")</t>
  </si>
  <si>
    <t>[FORMULA]=IF(U427&lt;&gt;"",HYPERLINK(VLOOKUP(U427, '5A. Picture Formulas'!$B$3:$E$500, 4, FALSE), "PIC"),"")</t>
  </si>
  <si>
    <t>[FORMULA]=IF(U428&lt;&gt;"",HYPERLINK(VLOOKUP(U428, '5A. Picture Formulas'!$B$3:$E$500, 4, FALSE), "PIC"),"")</t>
  </si>
  <si>
    <t>[FORMULA]=IF(U429&lt;&gt;"",HYPERLINK(VLOOKUP(U429, '5A. Picture Formulas'!$B$3:$E$500, 4, FALSE), "PIC"),"")</t>
  </si>
  <si>
    <t>[FORMULA]=IF(U430&lt;&gt;"",HYPERLINK(VLOOKUP(U430, '5A. Picture Formulas'!$B$3:$E$500, 4, FALSE), "PIC"),"")</t>
  </si>
  <si>
    <t>[FORMULA]=IF(U431&lt;&gt;"",HYPERLINK(VLOOKUP(U431, '5A. Picture Formulas'!$B$3:$E$500, 4, FALSE), "PIC"),"")</t>
  </si>
  <si>
    <t>[FORMULA]=IF(U432&lt;&gt;"",HYPERLINK(VLOOKUP(U432, '5A. Picture Formulas'!$B$3:$E$500, 4, FALSE), "PIC"),"")</t>
  </si>
  <si>
    <t>[FORMULA]=IF(U433&lt;&gt;"",HYPERLINK(VLOOKUP(U433, '5A. Picture Formulas'!$B$3:$E$500, 4, FALSE), "PIC"),"")</t>
  </si>
  <si>
    <t>[FORMULA]=IF(U434&lt;&gt;"",HYPERLINK(VLOOKUP(U434, '5A. Picture Formulas'!$B$3:$E$500, 4, FALSE), "PIC"),"")</t>
  </si>
  <si>
    <t>[FORMULA]=IF(U435&lt;&gt;"",HYPERLINK(VLOOKUP(U435, '5A. Picture Formulas'!$B$3:$E$500, 4, FALSE), "PIC"),"")</t>
  </si>
  <si>
    <t>[FORMULA]=IF(U436&lt;&gt;"",HYPERLINK(VLOOKUP(U436, '5A. Picture Formulas'!$B$3:$E$500, 4, FALSE), "PIC"),"")</t>
  </si>
  <si>
    <t>[FORMULA]=IF(U437&lt;&gt;"",HYPERLINK(VLOOKUP(U437, '5A. Picture Formulas'!$B$3:$E$500, 4, FALSE), "PIC"),"")</t>
  </si>
  <si>
    <t>[FORMULA]=IF(U438&lt;&gt;"",HYPERLINK(VLOOKUP(U438, '5A. Picture Formulas'!$B$3:$E$500, 4, FALSE), "PIC"),"")</t>
  </si>
  <si>
    <t>[FORMULA]=IF(U439&lt;&gt;"",HYPERLINK(VLOOKUP(U439, '5A. Picture Formulas'!$B$3:$E$500, 4, FALSE), "PIC"),"")</t>
  </si>
  <si>
    <t>[FORMULA]=IF(U440&lt;&gt;"",HYPERLINK(VLOOKUP(U440, '5A. Picture Formulas'!$B$3:$E$500, 4, FALSE), "PIC"),"")</t>
  </si>
  <si>
    <t>[FORMULA]=IF(U441&lt;&gt;"",HYPERLINK(VLOOKUP(U441, '5A. Picture Formulas'!$B$3:$E$500, 4, FALSE), "PIC"),"")</t>
  </si>
  <si>
    <t>[FORMULA]=IF(U442&lt;&gt;"",HYPERLINK(VLOOKUP(U442, '5A. Picture Formulas'!$B$3:$E$500, 4, FALSE), "PIC"),"")</t>
  </si>
  <si>
    <t>[FORMULA]=IF(U443&lt;&gt;"",HYPERLINK(VLOOKUP(U443, '5A. Picture Formulas'!$B$3:$E$500, 4, FALSE), "PIC"),"")</t>
  </si>
  <si>
    <t>[FORMULA]=IF(U444&lt;&gt;"",HYPERLINK(VLOOKUP(U444, '5A. Picture Formulas'!$B$3:$E$500, 4, FALSE), "PIC"),"")</t>
  </si>
  <si>
    <t>[FORMULA]=IF(U445&lt;&gt;"",HYPERLINK(VLOOKUP(U445, '5A. Picture Formulas'!$B$3:$E$500, 4, FALSE), "PIC"),"")</t>
  </si>
  <si>
    <t>[FORMULA]=IF(U446&lt;&gt;"",HYPERLINK(VLOOKUP(U446, '5A. Picture Formulas'!$B$3:$E$500, 4, FALSE), "PIC"),"")</t>
  </si>
  <si>
    <t>[FORMULA]=IF(U447&lt;&gt;"",HYPERLINK(VLOOKUP(U447, '5A. Picture Formulas'!$B$3:$E$500, 4, FALSE), "PIC"),"")</t>
  </si>
  <si>
    <t>[FORMULA]=IF(U448&lt;&gt;"",HYPERLINK(VLOOKUP(U448, '5A. Picture Formulas'!$B$3:$E$500, 4, FALSE), "PIC"),"")</t>
  </si>
  <si>
    <t>[FORMULA]=IF(U449&lt;&gt;"",HYPERLINK(VLOOKUP(U449, '5A. Picture Formulas'!$B$3:$E$500, 4, FALSE), "PIC"),"")</t>
  </si>
  <si>
    <t>[FORMULA]=IF(U450&lt;&gt;"",HYPERLINK(VLOOKUP(U450, '5A. Picture Formulas'!$B$3:$E$500, 4, FALSE), "PIC"),"")</t>
  </si>
  <si>
    <t>[FORMULA]=IF(U451&lt;&gt;"",HYPERLINK(VLOOKUP(U451, '5A. Picture Formulas'!$B$3:$E$500, 4, FALSE), "PIC"),"")</t>
  </si>
  <si>
    <t>[FORMULA]=IF(U452&lt;&gt;"",HYPERLINK(VLOOKUP(U452, '5A. Picture Formulas'!$B$3:$E$500, 4, FALSE), "PIC"),"")</t>
  </si>
  <si>
    <t>[FORMULA]=IF(U453&lt;&gt;"",HYPERLINK(VLOOKUP(U453, '5A. Picture Formulas'!$B$3:$E$500, 4, FALSE), "PIC"),"")</t>
  </si>
  <si>
    <t>[FORMULA]=IF(U454&lt;&gt;"",HYPERLINK(VLOOKUP(U454, '5A. Picture Formulas'!$B$3:$E$500, 4, FALSE), "PIC"),"")</t>
  </si>
  <si>
    <t>[FORMULA]=IF(U455&lt;&gt;"",HYPERLINK(VLOOKUP(U455, '5A. Picture Formulas'!$B$3:$E$500, 4, FALSE), "PIC"),"")</t>
  </si>
  <si>
    <t>[FORMULA]=IF(U456&lt;&gt;"",HYPERLINK(VLOOKUP(U456, '5A. Picture Formulas'!$B$3:$E$500, 4, FALSE), "PIC"),"")</t>
  </si>
  <si>
    <t>[FORMULA]=IF(U457&lt;&gt;"",HYPERLINK(VLOOKUP(U457, '5A. Picture Formulas'!$B$3:$E$500, 4, FALSE), "PIC"),"")</t>
  </si>
  <si>
    <t>[FORMULA]=IF(U458&lt;&gt;"",HYPERLINK(VLOOKUP(U458, '5A. Picture Formulas'!$B$3:$E$500, 4, FALSE), "PIC"),"")</t>
  </si>
  <si>
    <t>[FORMULA]=IF(U459&lt;&gt;"",HYPERLINK(VLOOKUP(U459, '5A. Picture Formulas'!$B$3:$E$500, 4, FALSE), "PIC"),"")</t>
  </si>
  <si>
    <t>[FORMULA]=IF(U460&lt;&gt;"",HYPERLINK(VLOOKUP(U460, '5A. Picture Formulas'!$B$3:$E$500, 4, FALSE), "PIC"),"")</t>
  </si>
  <si>
    <t>[FORMULA]=IF(U461&lt;&gt;"",HYPERLINK(VLOOKUP(U461, '5A. Picture Formulas'!$B$3:$E$500, 4, FALSE), "PIC"),"")</t>
  </si>
  <si>
    <t>[FORMULA]=IF(U462&lt;&gt;"",HYPERLINK(VLOOKUP(U462, '5A. Picture Formulas'!$B$3:$E$500, 4, FALSE), "PIC"),"")</t>
  </si>
  <si>
    <t>[FORMULA]=IF(U463&lt;&gt;"",HYPERLINK(VLOOKUP(U463, '5A. Picture Formulas'!$B$3:$E$500, 4, FALSE), "PIC"),"")</t>
  </si>
  <si>
    <t>[FORMULA]=IF(U464&lt;&gt;"",HYPERLINK(VLOOKUP(U464, '5A. Picture Formulas'!$B$3:$E$500, 4, FALSE), "PIC"),"")</t>
  </si>
  <si>
    <t>[FORMULA]=IF(U465&lt;&gt;"",HYPERLINK(VLOOKUP(U465, '5A. Picture Formulas'!$B$3:$E$500, 4, FALSE), "PIC"),"")</t>
  </si>
  <si>
    <t>[FORMULA]=IF(U466&lt;&gt;"",HYPERLINK(VLOOKUP(U466, '5A. Picture Formulas'!$B$3:$E$500, 4, FALSE), "PIC"),"")</t>
  </si>
  <si>
    <t>[FORMULA]=IF(U467&lt;&gt;"",HYPERLINK(VLOOKUP(U467, '5A. Picture Formulas'!$B$3:$E$500, 4, FALSE), "PIC"),"")</t>
  </si>
  <si>
    <t>[FORMULA]=IF(U468&lt;&gt;"",HYPERLINK(VLOOKUP(U468, '5A. Picture Formulas'!$B$3:$E$500, 4, FALSE), "PIC"),"")</t>
  </si>
  <si>
    <t>[FORMULA]=IF(U469&lt;&gt;"",HYPERLINK(VLOOKUP(U469, '5A. Picture Formulas'!$B$3:$E$500, 4, FALSE), "PIC"),"")</t>
  </si>
  <si>
    <t>[FORMULA]=IF(U470&lt;&gt;"",HYPERLINK(VLOOKUP(U470, '5A. Picture Formulas'!$B$3:$E$500, 4, FALSE), "PIC"),"")</t>
  </si>
  <si>
    <t>[FORMULA]=IF(U471&lt;&gt;"",HYPERLINK(VLOOKUP(U471, '5A. Picture Formulas'!$B$3:$E$500, 4, FALSE), "PIC"),"")</t>
  </si>
  <si>
    <t>[FORMULA]=IF(U472&lt;&gt;"",HYPERLINK(VLOOKUP(U472, '5A. Picture Formulas'!$B$3:$E$500, 4, FALSE), "PIC"),"")</t>
  </si>
  <si>
    <t>[FORMULA]=IF(U473&lt;&gt;"",HYPERLINK(VLOOKUP(U473, '5A. Picture Formulas'!$B$3:$E$500, 4, FALSE), "PIC"),"")</t>
  </si>
  <si>
    <t>[FORMULA]=IF(U474&lt;&gt;"",HYPERLINK(VLOOKUP(U474, '5A. Picture Formulas'!$B$3:$E$500, 4, FALSE), "PIC"),"")</t>
  </si>
  <si>
    <t>[FORMULA]=IF(U475&lt;&gt;"",HYPERLINK(VLOOKUP(U475, '5A. Picture Formulas'!$B$3:$E$500, 4, FALSE), "PIC"),"")</t>
  </si>
  <si>
    <t>[FORMULA]=IF(U476&lt;&gt;"",HYPERLINK(VLOOKUP(U476, '5A. Picture Formulas'!$B$3:$E$500, 4, FALSE), "PIC"),"")</t>
  </si>
  <si>
    <t>[FORMULA]=IF(U477&lt;&gt;"",HYPERLINK(VLOOKUP(U477, '5A. Picture Formulas'!$B$3:$E$500, 4, FALSE), "PIC"),"")</t>
  </si>
  <si>
    <t>[FORMULA]=IF(U480&lt;&gt;"",HYPERLINK(VLOOKUP(U480, '5A. Picture Formulas'!$B$3:$E$500, 4, FALSE), "PIC"),"")</t>
  </si>
  <si>
    <t>[FORMULA]=IF(U481&lt;&gt;"",HYPERLINK(VLOOKUP(U481, '5A. Picture Formulas'!$B$3:$E$500, 4, FALSE), "PIC"),"")</t>
  </si>
  <si>
    <t>[FORMULA]=IF(U482&lt;&gt;"",HYPERLINK(VLOOKUP(U482, '5A. Picture Formulas'!$B$3:$E$500, 4, FALSE), "PIC"),"")</t>
  </si>
  <si>
    <t>[FORMULA]=IF(U483&lt;&gt;"",HYPERLINK(VLOOKUP(U483, '5A. Picture Formulas'!$B$3:$E$500, 4, FALSE), "PIC"),"")</t>
  </si>
  <si>
    <t>[FORMULA]=IF(U484&lt;&gt;"",HYPERLINK(VLOOKUP(U484, '5A. Picture Formulas'!$B$3:$E$500, 4, FALSE), "PIC"),"")</t>
  </si>
  <si>
    <t>[FORMULA]=IF(U485&lt;&gt;"",HYPERLINK(VLOOKUP(U485, '5A. Picture Formulas'!$B$3:$E$500, 4, FALSE), "PIC"),"")</t>
  </si>
  <si>
    <t>[FORMULA]=IF(U486&lt;&gt;"",HYPERLINK(VLOOKUP(U486, '5A. Picture Formulas'!$B$3:$E$500, 4, FALSE), "PIC"),"")</t>
  </si>
  <si>
    <t>[FORMULA]=IF(U487&lt;&gt;"",HYPERLINK(VLOOKUP(U487, '5A. Picture Formulas'!$B$3:$E$500, 4, FALSE), "PIC"),"")</t>
  </si>
  <si>
    <t>[FORMULA]=IF(U488&lt;&gt;"",HYPERLINK(VLOOKUP(U488, '5A. Picture Formulas'!$B$3:$E$500, 4, FALSE), "PIC"),"")</t>
  </si>
  <si>
    <t>[FORMULA]=IF(U489&lt;&gt;"",HYPERLINK(VLOOKUP(U489, '5A. Picture Formulas'!$B$3:$E$500, 4, FALSE), "PIC"),"")</t>
  </si>
  <si>
    <t>[FORMULA]=IF(U490&lt;&gt;"",HYPERLINK(VLOOKUP(U490, '5A. Picture Formulas'!$B$3:$E$500, 4, FALSE), "PIC"),"")</t>
  </si>
  <si>
    <t>[FORMULA]=IF(U491&lt;&gt;"",HYPERLINK(VLOOKUP(U491, '5A. Picture Formulas'!$B$3:$E$500, 4, FALSE), "PIC"),"")</t>
  </si>
  <si>
    <t>[FORMULA]=IF(U492&lt;&gt;"",HYPERLINK(VLOOKUP(U492, '5A. Picture Formulas'!$B$3:$E$500, 4, FALSE), "PIC"),"")</t>
  </si>
  <si>
    <t>[FORMULA]=IF(U493&lt;&gt;"",HYPERLINK(VLOOKUP(U493, '5A. Picture Formulas'!$B$3:$E$500, 4, FALSE), "PIC"),"")</t>
  </si>
  <si>
    <t>[FORMULA]=IF(U494&lt;&gt;"",HYPERLINK(VLOOKUP(U494, '5A. Picture Formulas'!$B$3:$E$500, 4, FALSE), "PIC"),"")</t>
  </si>
  <si>
    <t>[FORMULA]=IF(U501&lt;&gt;"",HYPERLINK(VLOOKUP(U501, '5A. Picture Formulas'!$B$3:$E$500, 4, FALSE), "PIC"),"")</t>
  </si>
  <si>
    <t>[FORMULA]=IF(U502&lt;&gt;"",HYPERLINK(VLOOKUP(U502, '5A. Picture Formulas'!$B$3:$E$500, 4, FALSE), "PIC"),"")</t>
  </si>
  <si>
    <t>[FORMULA]=IF(U503&lt;&gt;"",HYPERLINK(VLOOKUP(U503, '5A. Picture Formulas'!$B$3:$E$500, 4, FALSE), "PIC"),"")</t>
  </si>
  <si>
    <t>[FORMULA]=IF(U504&lt;&gt;"",HYPERLINK(VLOOKUP(U504, '5A. Picture Formulas'!$B$3:$E$500, 4, FALSE), "PIC"),"")</t>
  </si>
  <si>
    <t>[FORMULA]=IF(U505&lt;&gt;"",HYPERLINK(VLOOKUP(U505, '5A. Picture Formulas'!$B$3:$E$500, 4, FALSE), "PIC"),"")</t>
  </si>
  <si>
    <t>[FORMULA]=IF(U506&lt;&gt;"",HYPERLINK(VLOOKUP(U506, '5A. Picture Formulas'!$B$3:$E$500, 4, FALSE), "PIC"),"")</t>
  </si>
  <si>
    <t>[FORMULA]=IF(U507&lt;&gt;"",HYPERLINK(VLOOKUP(U507, '5A. Picture Formulas'!$B$3:$E$500, 4, FALSE), "PIC"),"")</t>
  </si>
  <si>
    <t>[FORMULA]=IF(U508&lt;&gt;"",HYPERLINK(VLOOKUP(U508, '5A. Picture Formulas'!$B$3:$E$500, 4, FALSE), "PIC"),"")</t>
  </si>
  <si>
    <t>[FORMULA]=IF(U527&lt;&gt;"",HYPERLINK(VLOOKUP(U527, '5A. Picture Formulas'!$B$3:$E$500, 4, FALSE), "PIC"),"")</t>
  </si>
  <si>
    <t>[FORMULA]=IF(U528&lt;&gt;"",HYPERLINK(VLOOKUP(U528, '5A. Picture Formulas'!$B$3:$E$500, 4, FALSE), "PIC"),"")</t>
  </si>
  <si>
    <t>[FORMULA]=IF(U529&lt;&gt;"",HYPERLINK(VLOOKUP(U529, '5A. Picture Formulas'!$B$3:$E$500, 4, FALSE), "PIC"),"")</t>
  </si>
  <si>
    <t>[FORMULA]=IF(U530&lt;&gt;"",HYPERLINK(VLOOKUP(U530, '5A. Picture Formulas'!$B$3:$E$500, 4, FALSE), "PIC"),"")</t>
  </si>
  <si>
    <t>[FORMULA]=IF(U531&lt;&gt;"",HYPERLINK(VLOOKUP(U531, '5A. Picture Formulas'!$B$3:$E$500, 4, FALSE), "PIC"),"")</t>
  </si>
  <si>
    <t>[FORMULA]=IF(U532&lt;&gt;"",HYPERLINK(VLOOKUP(U532, '5A. Picture Formulas'!$B$3:$E$500, 4, FALSE), "PIC"),"")</t>
  </si>
  <si>
    <t>[FORMULA]=IF(U533&lt;&gt;"",HYPERLINK(VLOOKUP(U533, '5A. Picture Formulas'!$B$3:$E$500, 4, FALSE), "PIC"),"")</t>
  </si>
  <si>
    <t>[FORMULA]=IF(U534&lt;&gt;"",HYPERLINK(VLOOKUP(U534, '5A. Picture Formulas'!$B$3:$E$500, 4, FALSE), "PIC"),"")</t>
  </si>
  <si>
    <t>[FORMULA]=IF(U535&lt;&gt;"",HYPERLINK(VLOOKUP(U535, '5A. Picture Formulas'!$B$3:$E$500, 4, FALSE), "PIC"),"")</t>
  </si>
  <si>
    <t>[FORMULA]=IF(U536&lt;&gt;"",HYPERLINK(VLOOKUP(U536, '5A. Picture Formulas'!$B$3:$E$500, 4, FALSE), "PIC"),"")</t>
  </si>
  <si>
    <t>[FORMULA]=IF(U537&lt;&gt;"",HYPERLINK(VLOOKUP(U537, '5A. Picture Formulas'!$B$3:$E$500, 4, FALSE), "PIC"),"")</t>
  </si>
  <si>
    <t>[FORMULA]=IF(U538&lt;&gt;"",HYPERLINK(VLOOKUP(U538, '5A. Picture Formulas'!$B$3:$E$500, 4, FALSE), "PIC"),"")</t>
  </si>
  <si>
    <t>[FORMULA]=IF(U539&lt;&gt;"",HYPERLINK(VLOOKUP(U539, '5A. Picture Formulas'!$B$3:$E$500, 4, FALSE), "PIC"),"")</t>
  </si>
  <si>
    <t>[FORMULA]=IF(U540&lt;&gt;"",HYPERLINK(VLOOKUP(U540, '5A. Picture Formulas'!$B$3:$E$500, 4, FALSE), "PIC"),"")</t>
  </si>
  <si>
    <t>[FORMULA]=IF(U541&lt;&gt;"",HYPERLINK(VLOOKUP(U541, '5A. Picture Formulas'!$B$3:$E$500, 4, FALSE), "PIC"),"")</t>
  </si>
  <si>
    <t>[FORMULA]=IF(U542&lt;&gt;"",HYPERLINK(VLOOKUP(U542, '5A. Picture Formulas'!$B$3:$E$500, 4, FALSE), "PIC"),"")</t>
  </si>
  <si>
    <t>[FORMULA]=IF(U543&lt;&gt;"",HYPERLINK(VLOOKUP(U543, '5A. Picture Formulas'!$B$3:$E$500, 4, FALSE), "PIC"),"")</t>
  </si>
  <si>
    <t>[FORMULA]=IF(U544&lt;&gt;"",HYPERLINK(VLOOKUP(U544, '5A. Picture Formulas'!$B$3:$E$500, 4, FALSE), "PIC"),"")</t>
  </si>
  <si>
    <t>[FORMULA]=IF(U545&lt;&gt;"",HYPERLINK(VLOOKUP(U545, '5A. Picture Formulas'!$B$3:$E$500, 4, FALSE), "PIC"),"")</t>
  </si>
  <si>
    <t>[FORMULA]=IF(U546&lt;&gt;"",HYPERLINK(VLOOKUP(U546, '5A. Picture Formulas'!$B$3:$E$500, 4, FALSE), "PIC"),"")</t>
  </si>
  <si>
    <t>[FORMULA]=IF(U550&lt;&gt;"",HYPERLINK(VLOOKUP(U550, '5A. Picture Formulas'!$B$3:$E$500, 4, FALSE), "PIC"),"")</t>
  </si>
  <si>
    <t>[FORMULA]=IF(U551&lt;&gt;"",HYPERLINK(VLOOKUP(U551, '5A. Picture Formulas'!$B$3:$E$500, 4, FALSE), "PIC"),"")</t>
  </si>
  <si>
    <t>[FORMULA]=IF(U552&lt;&gt;"",HYPERLINK(VLOOKUP(U552, '5A. Picture Formulas'!$B$3:$E$500, 4, FALSE), "PIC"),"")</t>
  </si>
  <si>
    <t>[FORMULA]=IF(U553&lt;&gt;"",HYPERLINK(VLOOKUP(U553, '5A. Picture Formulas'!$B$3:$E$500, 4, FALSE), "PIC"),"")</t>
  </si>
  <si>
    <t>[FORMULA]=IF(U554&lt;&gt;"",HYPERLINK(VLOOKUP(U554, '5A. Picture Formulas'!$B$3:$E$500, 4, FALSE), "PIC"),"")</t>
  </si>
  <si>
    <t>[FORMULA]=IF(U555&lt;&gt;"",HYPERLINK(VLOOKUP(U555, '5A. Picture Formulas'!$B$3:$E$500, 4, FALSE), "PIC"),"")</t>
  </si>
  <si>
    <t>[FORMULA]=IF(U556&lt;&gt;"",HYPERLINK(VLOOKUP(U556, '5A. Picture Formulas'!$B$3:$E$500, 4, FALSE), "PIC"),"")</t>
  </si>
  <si>
    <t>[FORMULA]=IF(U557&lt;&gt;"",HYPERLINK(VLOOKUP(U557, '5A. Picture Formulas'!$B$3:$E$500, 4, FALSE), "PIC"),"")</t>
  </si>
  <si>
    <t>[FORMULA]=IF(U558&lt;&gt;"",HYPERLINK(VLOOKUP(U558, '5A. Picture Formulas'!$B$3:$E$500, 4, FALSE), "PIC"),"")</t>
  </si>
  <si>
    <t>[FORMULA]=IF(U559&lt;&gt;"",HYPERLINK(VLOOKUP(U559, '5A. Picture Formulas'!$B$3:$E$500, 4, FALSE), "PIC"),"")</t>
  </si>
  <si>
    <t>[FORMULA]=IF(U560&lt;&gt;"",HYPERLINK(VLOOKUP(U560, '5A. Picture Formulas'!$B$3:$E$500, 4, FALSE), "PIC"),"")</t>
  </si>
  <si>
    <t>[FORMULA]=IF(U561&lt;&gt;"",HYPERLINK(VLOOKUP(U561, '5A. Picture Formulas'!$B$3:$E$500, 4, FALSE), "PIC"),"")</t>
  </si>
  <si>
    <t>[FORMULA]=IF(U562&lt;&gt;"",HYPERLINK(VLOOKUP(U562, '5A. Picture Formulas'!$B$3:$E$500, 4, FALSE), "PIC"),"")</t>
  </si>
  <si>
    <t>[FORMULA]=IF(U565&lt;&gt;"",HYPERLINK(VLOOKUP(U565, '5A. Picture Formulas'!$B$3:$E$500, 4, FALSE), "PIC"),"")</t>
  </si>
  <si>
    <t>[FORMULA]=IF(U566&lt;&gt;"",HYPERLINK(VLOOKUP(U566, '5A. Picture Formulas'!$B$3:$E$500, 4, FALSE), "PIC"),"")</t>
  </si>
  <si>
    <t>[FORMULA]=IF(U567&lt;&gt;"",HYPERLINK(VLOOKUP(U567, '5A. Picture Formulas'!$B$3:$E$500, 4, FALSE), "PIC"),"")</t>
  </si>
  <si>
    <t>[FORMULA]=IF(U568&lt;&gt;"",HYPERLINK(VLOOKUP(U568, '5A. Picture Formulas'!$B$3:$E$500, 4, FALSE), "PIC"),"")</t>
  </si>
  <si>
    <t>[FORMULA]=IF(U569&lt;&gt;"",HYPERLINK(VLOOKUP(U569, '5A. Picture Formulas'!$B$3:$E$500, 4, FALSE), "PIC"),"")</t>
  </si>
  <si>
    <t>[FORMULA]=IF(U570&lt;&gt;"",HYPERLINK(VLOOKUP(U570, '5A. Picture Formulas'!$B$3:$E$500, 4, FALSE), "PIC"),"")</t>
  </si>
  <si>
    <t>[FORMULA]=IF(U571&lt;&gt;"",HYPERLINK(VLOOKUP(U571, '5A. Picture Formulas'!$B$3:$E$500, 4, FALSE), "PIC"),"")</t>
  </si>
  <si>
    <t>[FORMULA]=IF(U572&lt;&gt;"",HYPERLINK(VLOOKUP(U572, '5A. Picture Formulas'!$B$3:$E$500, 4, FALSE), "PIC"),"")</t>
  </si>
  <si>
    <t>[FORMULA]=IF(U573&lt;&gt;"",HYPERLINK(VLOOKUP(U573, '5A. Picture Formulas'!$B$3:$E$500, 4, FALSE), "PIC"),"")</t>
  </si>
  <si>
    <t>[FORMULA]=IF(U574&lt;&gt;"",HYPERLINK(VLOOKUP(U574, '5A. Picture Formulas'!$B$3:$E$500, 4, FALSE), "PIC"),"")</t>
  </si>
  <si>
    <t>[FORMULA]=IF(U575&lt;&gt;"",HYPERLINK(VLOOKUP(U575, '5A. Picture Formulas'!$B$3:$E$500, 4, FALSE), "PIC"),"")</t>
  </si>
  <si>
    <t>[FORMULA]=IF(U576&lt;&gt;"",HYPERLINK(VLOOKUP(U576, '5A. Picture Formulas'!$B$3:$E$500, 4, FALSE), "PIC"),"")</t>
  </si>
  <si>
    <t>[FORMULA]=IF(U577&lt;&gt;"",HYPERLINK(VLOOKUP(U577, '5A. Picture Formulas'!$B$3:$E$500, 4, FALSE), "PIC"),"")</t>
  </si>
  <si>
    <t>[FORMULA]=IF(U578&lt;&gt;"",HYPERLINK(VLOOKUP(U578, '5A. Picture Formulas'!$B$3:$E$500, 4, FALSE), "PIC"),"")</t>
  </si>
  <si>
    <t>[FORMULA]=IF(U579&lt;&gt;"",HYPERLINK(VLOOKUP(U579, '5A. Picture Formulas'!$B$3:$E$500, 4, FALSE), "PIC"),"")</t>
  </si>
  <si>
    <t>[FORMULA]=IF(U580&lt;&gt;"",HYPERLINK(VLOOKUP(U580, '5A. Picture Formulas'!$B$3:$E$500, 4, FALSE), "PIC"),"")</t>
  </si>
  <si>
    <t>[FORMULA]=IF(U581&lt;&gt;"",HYPERLINK(VLOOKUP(U581, '5A. Picture Formulas'!$B$3:$E$500, 4, FALSE), "PIC"),"")</t>
  </si>
  <si>
    <t>[FORMULA]=IF(U582&lt;&gt;"",HYPERLINK(VLOOKUP(U582, '5A. Picture Formulas'!$B$3:$E$500, 4, FALSE), "PIC"),"")</t>
  </si>
  <si>
    <t>[FORMULA]=IF(U583&lt;&gt;"",HYPERLINK(VLOOKUP(U583, '5A. Picture Formulas'!$B$3:$E$500, 4, FALSE), "PIC"),"")</t>
  </si>
  <si>
    <t>[FORMULA]=IF(U584&lt;&gt;"",HYPERLINK(VLOOKUP(U584, '5A. Picture Formulas'!$B$3:$E$500, 4, FALSE), "PIC"),"")</t>
  </si>
  <si>
    <t>[FORMULA]=IF(U585&lt;&gt;"",HYPERLINK(VLOOKUP(U585, '5A. Picture Formulas'!$B$3:$E$500, 4, FALSE), "PIC"),"")</t>
  </si>
  <si>
    <t>[FORMULA]=IF(U586&lt;&gt;"",HYPERLINK(VLOOKUP(U586, '5A. Picture Formulas'!$B$3:$E$500, 4, FALSE), "PIC"),"")</t>
  </si>
  <si>
    <t>[FORMULA]=IF(U587&lt;&gt;"",HYPERLINK(VLOOKUP(U587, '5A. Picture Formulas'!$B$3:$E$500, 4, FALSE), "PIC"),"")</t>
  </si>
  <si>
    <t>[FORMULA]=IF(U588&lt;&gt;"",HYPERLINK(VLOOKUP(U588, '5A. Picture Formulas'!$B$3:$E$500, 4, FALSE), "PIC"),"")</t>
  </si>
  <si>
    <t>[FORMULA]=IF(U589&lt;&gt;"",HYPERLINK(VLOOKUP(U589, '5A. Picture Formulas'!$B$3:$E$500, 4, FALSE), "PIC"),"")</t>
  </si>
  <si>
    <t>[FORMULA]=IF(U590&lt;&gt;"",HYPERLINK(VLOOKUP(U590, '5A. Picture Formulas'!$B$3:$E$500, 4, FALSE), "PIC"),"")</t>
  </si>
  <si>
    <t>[FORMULA]=IF(U591&lt;&gt;"",HYPERLINK(VLOOKUP(U591, '5A. Picture Formulas'!$B$3:$E$500, 4, FALSE), "PIC"),"")</t>
  </si>
  <si>
    <t>[FORMULA]=IF(U592&lt;&gt;"",HYPERLINK(VLOOKUP(U592, '5A. Picture Formulas'!$B$3:$E$500, 4, FALSE), "PIC"),"")</t>
  </si>
  <si>
    <t>[FORMULA]=IF(U598&lt;&gt;"",HYPERLINK(VLOOKUP(U598, '5A. Picture Formulas'!$B$3:$E$500, 4, FALSE), "PIC"),"")</t>
  </si>
  <si>
    <t>[FORMULA]=IF(U599&lt;&gt;"",HYPERLINK(VLOOKUP(U599, '5A. Picture Formulas'!$B$3:$E$500, 4, FALSE), "PIC"),"")</t>
  </si>
  <si>
    <t>[FORMULA]=IF(U600&lt;&gt;"",HYPERLINK(VLOOKUP(U600, '5A. Picture Formulas'!$B$3:$E$500, 4, FALSE), "PIC"),"")</t>
  </si>
  <si>
    <t>[FORMULA]=IF(U64&lt;&gt;"",HYPERLINK(VLOOKUP(U64, '5A. Picture Formulas'!$B$3:$E$500, 4, FALSE), "PIC"),"")</t>
  </si>
  <si>
    <t>[FORMULA]=IF(U65&lt;&gt;"",HYPERLINK(VLOOKUP(U65, '5A. Picture Formulas'!$B$3:$E$500, 4, FALSE), "PIC"),"")</t>
  </si>
  <si>
    <t>[FORMULA]=IF(U68&lt;&gt;"",HYPERLINK(VLOOKUP(U68, '5A. Picture Formulas'!$B$3:$E$500, 4, FALSE), "PIC"),"")</t>
  </si>
  <si>
    <t>[FORMULA]=IF(U69&lt;&gt;"",HYPERLINK(VLOOKUP(U69, '5A. Picture Formulas'!$B$3:$E$500, 4, FALSE), "PIC"),"")</t>
  </si>
  <si>
    <t>[FORMULA]=IF(U70&lt;&gt;"",HYPERLINK(VLOOKUP(U70, '5A. Picture Formulas'!$B$3:$E$500, 4, FALSE), "PIC"),"")</t>
  </si>
  <si>
    <t>[FORMULA]=IF(U90&lt;&gt;"",HYPERLINK(VLOOKUP(U90, '5A. Picture Formulas'!$B$3:$E$500, 4, FALSE), "PIC"),"")</t>
  </si>
  <si>
    <t>[FORMULA]=IF(U99&lt;&gt;"",HYPERLINK(VLOOKUP(U99, '5A. Picture Formulas'!$B$3:$E$500, 4, FALSE), "PIC"),"")</t>
  </si>
  <si>
    <t>[FORMULA]=IF(U100&lt;&gt;"",HYPERLINK(VLOOKUP(U100, '5A. Picture Formulas'!$B$3:$E$500, 4, FALSE), "PIC"),"")</t>
  </si>
  <si>
    <t>[FORMULA]=IF(U101&lt;&gt;"",HYPERLINK(VLOOKUP(U101, '5A. Picture Formulas'!$B$3:$E$500, 4, FALSE), "PIC"),"")</t>
  </si>
  <si>
    <t>[FORMULA]=IF(U103&lt;&gt;"",HYPERLINK(VLOOKUP(U103, '5A. Picture Formulas'!$B$3:$E$500, 4, FALSE), "PIC"),"")</t>
  </si>
  <si>
    <t>[FORMULA]=IF(U105&lt;&gt;"",HYPERLINK(VLOOKUP(U105, '5A. Picture Formulas'!$B$3:$E$500, 4, FALSE), "PIC"),"")</t>
  </si>
  <si>
    <t>[FORMULA]=IF(U108&lt;&gt;"",HYPERLINK(VLOOKUP(U108, '5A. Picture Formulas'!$B$3:$E$500, 4, FALSE), "PIC"),"")</t>
  </si>
  <si>
    <t>[FORMULA]=IF(U111&lt;&gt;"",HYPERLINK(VLOOKUP(U111, '5A. Picture Formulas'!$B$3:$E$500, 4, FALSE), "PIC"),"")</t>
  </si>
  <si>
    <t>[FORMULA]=IF(U114&lt;&gt;"",HYPERLINK(VLOOKUP(U114, '5A. Picture Formulas'!$B$3:$E$500, 4, FALSE), "PIC"),"")</t>
  </si>
  <si>
    <t>[FORMULA]=IF(U117&lt;&gt;"",HYPERLINK(VLOOKUP(U117, '5A. Picture Formulas'!$B$3:$E$500, 4, FALSE), "PIC"),"")</t>
  </si>
  <si>
    <t>[FORMULA]=IF(U118&lt;&gt;"",HYPERLINK(VLOOKUP(U118, '5A. Picture Formulas'!$B$3:$E$500, 4, FALSE), "PIC"),"")</t>
  </si>
  <si>
    <t>[FORMULA]=IF(U119&lt;&gt;"",HYPERLINK(VLOOKUP(U119, '5A. Picture Formulas'!$B$3:$E$500, 4, FALSE), "PIC"),"")</t>
  </si>
  <si>
    <t>[FORMULA]=IF(U116&lt;&gt;"",HYPERLINK(VLOOKUP(U116, '5A. Picture Formulas'!$B$3:$E$500, 4, FALSE), "PIC"),"")</t>
  </si>
  <si>
    <t>[FORMULA]=IF(U121&lt;&gt;"",HYPERLINK(VLOOKUP(U121, '5A. Picture Formulas'!$B$3:$E$500, 4, FALSE), "PIC"),"")</t>
  </si>
  <si>
    <t>[FORMULA]=IF(U122&lt;&gt;"",HYPERLINK(VLOOKUP(U122, '5A. Picture Formulas'!$B$3:$E$500, 4, FALSE), "PIC"),"")</t>
  </si>
  <si>
    <t>[FORMULA]=IF(U124&lt;&gt;"",HYPERLINK(VLOOKUP(U124, '5A. Picture Formulas'!$B$3:$E$500, 4, FALSE), "PIC"),"")</t>
  </si>
  <si>
    <t>[FORMULA]=IF(U126&lt;&gt;"",HYPERLINK(VLOOKUP(U126, '5A. Picture Formulas'!$B$3:$E$500, 4, FALSE), "PIC"),"")</t>
  </si>
  <si>
    <t>[FORMULA]=IF(U128&lt;&gt;"",HYPERLINK(VLOOKUP(U128, '5A. Picture Formulas'!$B$3:$E$500, 4, FALSE), "PIC"),"")</t>
  </si>
  <si>
    <t>[FORMULA]=IF(U129&lt;&gt;"",HYPERLINK(VLOOKUP(U129, '5A. Picture Formulas'!$B$3:$E$500, 4, FALSE), "PIC"),"")</t>
  </si>
  <si>
    <t>[FORMULA]=IF(U131&lt;&gt;"",HYPERLINK(VLOOKUP(U131, '5A. Picture Formulas'!$B$3:$E$500, 4, FALSE), "PIC"),"")</t>
  </si>
  <si>
    <t>[FORMULA]=IF(U132&lt;&gt;"",HYPERLINK(VLOOKUP(U132, '5A. Picture Formulas'!$B$3:$E$500, 4, FALSE), "PIC"),"")</t>
  </si>
  <si>
    <t>[FORMULA]=IF(U134&lt;&gt;"",HYPERLINK(VLOOKUP(U134, '5A. Picture Formulas'!$B$3:$E$500, 4, FALSE), "PIC"),"")</t>
  </si>
  <si>
    <t>[FORMULA]=IF(U135&lt;&gt;"",HYPERLINK(VLOOKUP(U135, '5A. Picture Formulas'!$B$3:$E$500, 4, FALSE), "PIC"),"")</t>
  </si>
  <si>
    <t>[FORMULA]=IF(U138&lt;&gt;"",HYPERLINK(VLOOKUP(U138, '5A. Picture Formulas'!$B$3:$E$500, 4, FALSE), "PIC"),"")</t>
  </si>
  <si>
    <t>[FORMULA]=IF(U140&lt;&gt;"",HYPERLINK(VLOOKUP(U140, '5A. Picture Formulas'!$B$3:$E$500, 4, FALSE), "PIC"),"")</t>
  </si>
  <si>
    <t>[FORMULA]=IF(U142&lt;&gt;"",HYPERLINK(VLOOKUP(U142, '5A. Picture Formulas'!$B$3:$E$500, 4, FALSE), "PIC"),"")</t>
  </si>
  <si>
    <t>[FORMULA]=IF(U143&lt;&gt;"",HYPERLINK(VLOOKUP(U143, '5A. Picture Formulas'!$B$3:$E$500, 4, FALSE), "PIC"),"")</t>
  </si>
  <si>
    <t>[FORMULA]=IF(U145&lt;&gt;"",HYPERLINK(VLOOKUP(U145, '5A. Picture Formulas'!$B$3:$E$500, 4, FALSE), "PIC"),"")</t>
  </si>
  <si>
    <t>[FORMULA]=IF(U146&lt;&gt;"",HYPERLINK(VLOOKUP(U146, '5A. Picture Formulas'!$B$3:$E$500, 4, FALSE), "PIC"),"")</t>
  </si>
  <si>
    <t>[FORMULA]=IF(U147&lt;&gt;"",HYPERLINK(VLOOKUP(U147, '5A. Picture Formulas'!$B$3:$E$500, 4, FALSE), "PIC"),"")</t>
  </si>
  <si>
    <t>[FORMULA]=IF(U149&lt;&gt;"",HYPERLINK(VLOOKUP(U149, '5A. Picture Formulas'!$B$3:$E$500, 4, FALSE), "PIC"),"")</t>
  </si>
  <si>
    <t>[FORMULA]=IF(U156&lt;&gt;"",HYPERLINK(VLOOKUP(U156, '5A. Picture Formulas'!$B$3:$E$500, 4, FALSE), "PIC"),"")</t>
  </si>
  <si>
    <t>[FORMULA]=IF(U157&lt;&gt;"",HYPERLINK(VLOOKUP(U157, '5A. Picture Formulas'!$B$3:$E$500, 4, FALSE), "PIC"),"")</t>
  </si>
  <si>
    <t>[FORMULA]=IF(U158&lt;&gt;"",HYPERLINK(VLOOKUP(U158, '5A. Picture Formulas'!$B$3:$E$500, 4, FALSE), "PIC"),"")</t>
  </si>
  <si>
    <t>[FORMULA]=IF(U159&lt;&gt;"",HYPERLINK(VLOOKUP(U159, '5A. Picture Formulas'!$B$3:$E$500, 4, FALSE), "PIC"),"")</t>
  </si>
  <si>
    <t>[FORMULA]=IF(U161&lt;&gt;"",HYPERLINK(VLOOKUP(U161, '5A. Picture Formulas'!$B$3:$E$500, 4, FALSE), "PIC"),"")</t>
  </si>
  <si>
    <t>[FORMULA]=IF(U162&lt;&gt;"",HYPERLINK(VLOOKUP(U162, '5A. Picture Formulas'!$B$3:$E$500, 4, FALSE), "PIC"),"")</t>
  </si>
  <si>
    <t>[FORMULA]=IF(U163&lt;&gt;"",HYPERLINK(VLOOKUP(U163, '5A. Picture Formulas'!$B$3:$E$500, 4, FALSE), "PIC"),"")</t>
  </si>
  <si>
    <t>[FORMULA]=IF(U164&lt;&gt;"",HYPERLINK(VLOOKUP(U164, '5A. Picture Formulas'!$B$3:$E$500, 4, FALSE), "PIC"),"")</t>
  </si>
  <si>
    <t>[FORMULA]=IF(U166&lt;&gt;"",HYPERLINK(VLOOKUP(U166, '5A. Picture Formulas'!$B$3:$E$500, 4, FALSE), "PIC"),"")</t>
  </si>
  <si>
    <t>[FORMULA]=IF(U167&lt;&gt;"",HYPERLINK(VLOOKUP(U167, '5A. Picture Formulas'!$B$3:$E$500, 4, FALSE), "PIC"),"")</t>
  </si>
  <si>
    <t>[FORMULA]=IF(U168&lt;&gt;"",HYPERLINK(VLOOKUP(U168, '5A. Picture Formulas'!$B$3:$E$500, 4, FALSE), "PIC"),"")</t>
  </si>
  <si>
    <t>[FORMULA]=IF(U169&lt;&gt;"",HYPERLINK(VLOOKUP(U169, '5A. Picture Formulas'!$B$3:$E$500, 4, FALSE), "PIC"),"")</t>
  </si>
  <si>
    <t>[FORMULA]=IF(U171&lt;&gt;"",HYPERLINK(VLOOKUP(U171, '5A. Picture Formulas'!$B$3:$E$500, 4, FALSE), "PIC"),"")</t>
  </si>
  <si>
    <t>[FORMULA]=IF(U173&lt;&gt;"",HYPERLINK(VLOOKUP(U173, '5A. Picture Formulas'!$B$3:$E$500, 4, FALSE), "PIC"),"")</t>
  </si>
  <si>
    <t>[FORMULA]=IF(U175&lt;&gt;"",HYPERLINK(VLOOKUP(U175, '5A. Picture Formulas'!$B$3:$E$500, 4, FALSE), "PIC"),"")</t>
  </si>
  <si>
    <t>[FORMULA]=IF(U177&lt;&gt;"",HYPERLINK(VLOOKUP(U177, '5A. Picture Formulas'!$B$3:$E$500, 4, FALSE), "PIC"),"")</t>
  </si>
  <si>
    <t>[FORMULA]=IF(U180&lt;&gt;"",HYPERLINK(VLOOKUP(U180, '5A. Picture Formulas'!$B$3:$E$500, 4, FALSE), "PIC"),"")</t>
  </si>
  <si>
    <t>[FORMULA]=IF(U182&lt;&gt;"",HYPERLINK(VLOOKUP(U182, '5A. Picture Formulas'!$B$3:$E$500, 4, FALSE), "PIC"),"")</t>
  </si>
  <si>
    <t>[FORMULA]=IF(U183&lt;&gt;"",HYPERLINK(VLOOKUP(U183, '5A. Picture Formulas'!$B$3:$E$500, 4, FALSE), "PIC"),"")</t>
  </si>
  <si>
    <t>[FORMULA]=IF(U184&lt;&gt;"",HYPERLINK(VLOOKUP(U184, '5A. Picture Formulas'!$B$3:$E$500, 4, FALSE), "PIC"),"")</t>
  </si>
  <si>
    <t>[FORMULA]=IF(U185&lt;&gt;"",HYPERLINK(VLOOKUP(U185, '5A. Picture Formulas'!$B$3:$E$500, 4, FALSE), "PIC"),"")</t>
  </si>
  <si>
    <t>[FORMULA]=IF(U413&lt;&gt;"",HYPERLINK(VLOOKUP(U413, '5A. Picture Formulas'!$B$3:$E$500, 4, FALSE), "PIC"),"")</t>
  </si>
  <si>
    <t>[FORMULA]=IF(U496&lt;&gt;"",HYPERLINK(VLOOKUP(U496, '5A. Picture Formulas'!$B$3:$E$500, 4, FALSE), "PIC"),"")</t>
  </si>
  <si>
    <t>[FORMULA]=IF(U497&lt;&gt;"",HYPERLINK(VLOOKUP(U497, '5A. Picture Formulas'!$B$3:$E$500, 4, FALSE), "PIC"),"")</t>
  </si>
  <si>
    <t>[FORMULA]=IF(U500&lt;&gt;"",HYPERLINK(VLOOKUP(U500, '5A. Picture Formulas'!$B$3:$E$500, 4, FALSE), "PIC"),"")</t>
  </si>
  <si>
    <t>[FORMULA]=IF(U512&lt;&gt;"",HYPERLINK(VLOOKUP(U512, '5A. Picture Formulas'!$B$3:$E$500, 4, FALSE), "PIC"),"")</t>
  </si>
  <si>
    <t>[FORMULA]=IF(U513&lt;&gt;"",HYPERLINK(VLOOKUP(U513, '5A. Picture Formulas'!$B$3:$E$500, 4, FALSE), "PIC"),"")</t>
  </si>
  <si>
    <t>[FORMULA]=IF(U514&lt;&gt;"",HYPERLINK(VLOOKUP(U514, '5A. Picture Formulas'!$B$3:$E$500, 4, FALSE), "PIC"),"")</t>
  </si>
  <si>
    <t>[FORMULA]=IF(U518&lt;&gt;"",HYPERLINK(VLOOKUP(U518, '5A. Picture Formulas'!$B$3:$E$500, 4, FALSE), "PIC"),"")</t>
  </si>
  <si>
    <t>[FORMULA]=IF(U519&lt;&gt;"",HYPERLINK(VLOOKUP(U519, '5A. Picture Formulas'!$B$3:$E$500, 4, FALSE), "PIC"),"")</t>
  </si>
  <si>
    <t>[FORMULA]=IF(U520&lt;&gt;"",HYPERLINK(VLOOKUP(U520, '5A. Picture Formulas'!$B$3:$E$500, 4, FALSE), "PIC"),"")</t>
  </si>
  <si>
    <t>[FORMULA]=IF(U524&lt;&gt;"",HYPERLINK(VLOOKUP(U524, '5A. Picture Formulas'!$B$3:$E$500, 4, FALSE), "PIC"),"")</t>
  </si>
  <si>
    <t>[FORMULA]=IF(U525&lt;&gt;"",HYPERLINK(VLOOKUP(U525, '5A. Picture Formulas'!$B$3:$E$500, 4, FALSE), "PIC"),"")</t>
  </si>
  <si>
    <t>[FORMULA]=IF(U526&lt;&gt;"",HYPERLINK(VLOOKUP(U526, '5A. Picture Formulas'!$B$3:$E$500, 4, FALSE), "PIC"),"")</t>
  </si>
  <si>
    <t>[FORMULA]=IF(U549&lt;&gt;"",HYPERLINK(VLOOKUP(U549, '5A. Picture Formulas'!$B$3:$E$500, 4, FALSE), "PIC"),"")</t>
  </si>
  <si>
    <t>[FORMULA]=IF(U564&lt;&gt;"",HYPERLINK(VLOOKUP(U564, '5A. Picture Formulas'!$B$3:$E$500, 4, FALSE), "PIC"),"")</t>
  </si>
  <si>
    <t>Ensure database is updated BEFORE building this (for any new items we need to analyze for the vehicle.  We can also analyze items afterwards and add them to DB)
Also especially ensure "Chassis &amp; Sub Chassis To Create" is filled out properly first</t>
  </si>
  <si>
    <t>Flaws</t>
  </si>
  <si>
    <t>Speaker SET</t>
  </si>
  <si>
    <t>DOORS</t>
  </si>
  <si>
    <t>ENGINE BAY</t>
  </si>
  <si>
    <t>ENGINE</t>
  </si>
  <si>
    <t>EXTERIOR</t>
  </si>
  <si>
    <t>HOOD</t>
  </si>
  <si>
    <t>INTERIOR</t>
  </si>
  <si>
    <t>LIGHTS</t>
  </si>
  <si>
    <t>MODULE</t>
  </si>
  <si>
    <t>SEATS &amp; SEATBELTS</t>
  </si>
  <si>
    <t>SUSPENSION</t>
  </si>
  <si>
    <t>TRANSMISSION</t>
  </si>
  <si>
    <t>TRUNK</t>
  </si>
  <si>
    <t>ROOF</t>
  </si>
  <si>
    <t>Bad Items</t>
  </si>
  <si>
    <t>Test Notes</t>
  </si>
  <si>
    <t>Builds ALL dismantler sheets (3A through 3F) - cover sheet (including inspect &amp; flaw items), keep &amp; toss sheet, bad items summary, compression check, car stickers, and flaw stickers.</t>
  </si>
  <si>
    <t>Make sure all tester and DRF check info is input before hitting this button.</t>
  </si>
  <si>
    <t>1) After all dismantler sheets are built</t>
  </si>
  <si>
    <t>1) After all dismantler sheets are built and you put 6 sheets of stickers in printer</t>
  </si>
  <si>
    <t>Prints all dismantler sheets (except sticker car &amp; flaw sheets)</t>
  </si>
  <si>
    <t>Prints sticker sheets for car tags and flaws (6 sheets in total, though 1 may be blank if there is less than 11 flaws)</t>
  </si>
  <si>
    <t>Make sure to build all dismantler sheets before pressing this button</t>
  </si>
  <si>
    <t>Always put 6 sheets of stickers (4" wide by 2" tall stickers) before clicking this button</t>
  </si>
  <si>
    <t>Poster (hide) | Tester | Dismantler | Print</t>
  </si>
  <si>
    <t>Poster (hide) | Tester (hide) | Dismantler (hide)</t>
  </si>
  <si>
    <t>Poster | Tester | Dismantler | Print</t>
  </si>
  <si>
    <t>Poster (hide) | None</t>
  </si>
  <si>
    <t>ADD to DB</t>
  </si>
  <si>
    <t>Poster ADD1</t>
  </si>
  <si>
    <t>Poster ADD2</t>
  </si>
  <si>
    <t>Poster ADD3</t>
  </si>
  <si>
    <t>Poster ADD4</t>
  </si>
  <si>
    <t>Poster ADD5</t>
  </si>
  <si>
    <t>Poster ADD6</t>
  </si>
  <si>
    <t>Poster ADD7</t>
  </si>
  <si>
    <t>Poster ADD8</t>
  </si>
  <si>
    <t>Poster ADD9</t>
  </si>
  <si>
    <t>Poster ADD10</t>
  </si>
  <si>
    <t>Poster ADD11</t>
  </si>
  <si>
    <t>Poster ADD12</t>
  </si>
  <si>
    <t>Poster ADD13</t>
  </si>
  <si>
    <t>Poster ADD14</t>
  </si>
  <si>
    <t>Poster ADD15</t>
  </si>
  <si>
    <t>Poster ADD16</t>
  </si>
  <si>
    <t>Poster ADD17</t>
  </si>
  <si>
    <t>Poster ADD18</t>
  </si>
  <si>
    <t>Poster ADD19</t>
  </si>
  <si>
    <t>Poster ADD20</t>
  </si>
  <si>
    <t>Poster ADD21</t>
  </si>
  <si>
    <t>Poster ADD22</t>
  </si>
  <si>
    <t>Poster ADD23</t>
  </si>
  <si>
    <t>Poster ADD24</t>
  </si>
  <si>
    <t>Poster ADD25</t>
  </si>
  <si>
    <t>Poster ADD26</t>
  </si>
  <si>
    <t>Poster ADD27</t>
  </si>
  <si>
    <t>Poster ADD28</t>
  </si>
  <si>
    <t>Poster ADD29</t>
  </si>
  <si>
    <t>Poster ADD30</t>
  </si>
  <si>
    <t>Poster ADD31</t>
  </si>
  <si>
    <t>Poster ADD32</t>
  </si>
  <si>
    <t>Poster ADD33</t>
  </si>
  <si>
    <t>Poster ADD34</t>
  </si>
  <si>
    <t>Poster ADD35</t>
  </si>
  <si>
    <t>Poster ADD36</t>
  </si>
  <si>
    <t>Poster ADD37</t>
  </si>
  <si>
    <t>Poster ADD38</t>
  </si>
  <si>
    <t>Poster ADD39</t>
  </si>
  <si>
    <t>Poster ADD40</t>
  </si>
  <si>
    <t>Poster ADD41</t>
  </si>
  <si>
    <t>Poster ADD42</t>
  </si>
  <si>
    <t>Poster ADD43</t>
  </si>
  <si>
    <t>Poster ADD44</t>
  </si>
  <si>
    <t>Poster ADD45</t>
  </si>
  <si>
    <t>Poster ADD46</t>
  </si>
  <si>
    <t>Poster ADD47</t>
  </si>
  <si>
    <t>Poster ADD48</t>
  </si>
  <si>
    <t>Poster ADD49</t>
  </si>
  <si>
    <t>Poster ADD50</t>
  </si>
  <si>
    <t>Poster ADD51</t>
  </si>
  <si>
    <t>Poster ADD52</t>
  </si>
  <si>
    <t>Poster ADD53</t>
  </si>
  <si>
    <t>Poster ADD54</t>
  </si>
  <si>
    <t>Poster ADD55</t>
  </si>
  <si>
    <t>Poster ADD56</t>
  </si>
  <si>
    <t>Poster ADD57</t>
  </si>
  <si>
    <t>Poster ADD58</t>
  </si>
  <si>
    <t>Poster ADD59</t>
  </si>
  <si>
    <t>Poster ADD60</t>
  </si>
  <si>
    <t>Poster ADD61</t>
  </si>
  <si>
    <t>Poster ADD62</t>
  </si>
  <si>
    <t>Poster ADD63</t>
  </si>
  <si>
    <t>Poster ADD64</t>
  </si>
  <si>
    <t>Poster ADD65</t>
  </si>
  <si>
    <t>Poster ADD66</t>
  </si>
  <si>
    <t>Poster ADD67</t>
  </si>
  <si>
    <t>Poster ADD68</t>
  </si>
  <si>
    <t>Poster ADD69</t>
  </si>
  <si>
    <t>Poster ADD70</t>
  </si>
  <si>
    <t>Poster ADD71</t>
  </si>
  <si>
    <t>Poster ADD72</t>
  </si>
  <si>
    <t>Poster ADD73</t>
  </si>
  <si>
    <t>Poster ADD74</t>
  </si>
  <si>
    <t>Poster ADD75</t>
  </si>
  <si>
    <t>Poster ADD76</t>
  </si>
  <si>
    <t>Poster ADD77</t>
  </si>
  <si>
    <t>Poster ADD78</t>
  </si>
  <si>
    <t>Poster ADD79</t>
  </si>
  <si>
    <t>Poster ADD80</t>
  </si>
  <si>
    <t>Poster ADD81</t>
  </si>
  <si>
    <t>Poster ADD82</t>
  </si>
  <si>
    <t>Poster ADD83</t>
  </si>
  <si>
    <t>Poster ADD84</t>
  </si>
  <si>
    <t>Poster ADD85</t>
  </si>
  <si>
    <t>Poster ADD86</t>
  </si>
  <si>
    <t>Poster ADD87</t>
  </si>
  <si>
    <t>Poster ADD88</t>
  </si>
  <si>
    <t>Poster ADD89</t>
  </si>
  <si>
    <t>Poster ADD90</t>
  </si>
  <si>
    <t>Poster ADD91</t>
  </si>
  <si>
    <t>Poster ADD92</t>
  </si>
  <si>
    <t>Poster ADD93</t>
  </si>
  <si>
    <t>Poster ADD94</t>
  </si>
  <si>
    <t>Poster ADD95</t>
  </si>
  <si>
    <t>Poster ADD96</t>
  </si>
  <si>
    <t>Poster ADD97</t>
  </si>
  <si>
    <t>Poster ADD98</t>
  </si>
  <si>
    <t>Poster ADD99</t>
  </si>
  <si>
    <t>Poster ADD100</t>
  </si>
  <si>
    <t>Poster ADD101</t>
  </si>
  <si>
    <t>Poster ADD102</t>
  </si>
  <si>
    <t>Poster ADD103</t>
  </si>
  <si>
    <t>Poster ADD104</t>
  </si>
  <si>
    <t>Poster ADD105</t>
  </si>
  <si>
    <t>Poster ADD106</t>
  </si>
  <si>
    <t>Poster ADD107</t>
  </si>
  <si>
    <t>Poster ADD108</t>
  </si>
  <si>
    <t>Poster ADD109</t>
  </si>
  <si>
    <t>Poster ADD110</t>
  </si>
  <si>
    <t>Poster ADD111</t>
  </si>
  <si>
    <t>Poster ADD112</t>
  </si>
  <si>
    <t>Poster ADD113</t>
  </si>
  <si>
    <t>Poster ADD114</t>
  </si>
  <si>
    <t>Poster ADD115</t>
  </si>
  <si>
    <t>Poster ADD116</t>
  </si>
  <si>
    <t>Poster ADD117</t>
  </si>
  <si>
    <t>Poster ADD118</t>
  </si>
  <si>
    <t>Poster ADD119</t>
  </si>
  <si>
    <t>Poster ADD120</t>
  </si>
  <si>
    <t>Poster ADD121</t>
  </si>
  <si>
    <t>Poster ADD122</t>
  </si>
  <si>
    <t>Poster ADD123</t>
  </si>
  <si>
    <t>Poster ADD124</t>
  </si>
  <si>
    <t>Poster ADD125</t>
  </si>
  <si>
    <t>Poster ADD126</t>
  </si>
  <si>
    <t>Poster ADD127</t>
  </si>
  <si>
    <t>Poster ADD128</t>
  </si>
  <si>
    <t>Poster ADD129</t>
  </si>
  <si>
    <t>Poster ADD130</t>
  </si>
  <si>
    <t>Poster ADD131</t>
  </si>
  <si>
    <t>Poster ADD132</t>
  </si>
  <si>
    <t>Poster ADD133</t>
  </si>
  <si>
    <t>Poster ADD134</t>
  </si>
  <si>
    <t>Poster ADD135</t>
  </si>
  <si>
    <t>Poster ADD136</t>
  </si>
  <si>
    <t>Poster ADD137</t>
  </si>
  <si>
    <t>Poster ADD138</t>
  </si>
  <si>
    <t>Poster ADD139</t>
  </si>
  <si>
    <t>Poster ADD140</t>
  </si>
  <si>
    <t>Poster ADD141</t>
  </si>
  <si>
    <t>Poster ADD142</t>
  </si>
  <si>
    <t>Poster ADD143</t>
  </si>
  <si>
    <t>Poster ADD144</t>
  </si>
  <si>
    <t>Poster ADD145</t>
  </si>
  <si>
    <t>Poster ADD146</t>
  </si>
  <si>
    <t>Poster ADD147</t>
  </si>
  <si>
    <t>Poster ADD148</t>
  </si>
  <si>
    <t>Poster ADD149</t>
  </si>
  <si>
    <t>Poster ADD150</t>
  </si>
  <si>
    <t>Poster ADD151</t>
  </si>
  <si>
    <t>Poster ADD152</t>
  </si>
  <si>
    <t>Poster ADD153</t>
  </si>
  <si>
    <t>Poster ADD154</t>
  </si>
  <si>
    <t>Poster ADD155</t>
  </si>
  <si>
    <t>Poster ADD156</t>
  </si>
  <si>
    <t>Poster ADD157</t>
  </si>
  <si>
    <t>Poster ADD158</t>
  </si>
  <si>
    <t>Poster ADD159</t>
  </si>
  <si>
    <t>Poster ADD160</t>
  </si>
  <si>
    <t>Poster ADD161</t>
  </si>
  <si>
    <t>Poster ADD162</t>
  </si>
  <si>
    <t>Poster ADD163</t>
  </si>
  <si>
    <t>Poster ADD164</t>
  </si>
  <si>
    <t>Poster ADD165</t>
  </si>
  <si>
    <t>Poster ADD166</t>
  </si>
  <si>
    <t>Poster ADD167</t>
  </si>
  <si>
    <t>Poster ADD168</t>
  </si>
  <si>
    <t>Poster ADD169</t>
  </si>
  <si>
    <t>Poster ADD170</t>
  </si>
  <si>
    <t>Poster ADD171</t>
  </si>
  <si>
    <t>Poster ADD172</t>
  </si>
  <si>
    <t>Poster ADD173</t>
  </si>
  <si>
    <t>Poster ADD174</t>
  </si>
  <si>
    <t>Poster ADD175</t>
  </si>
  <si>
    <t>Poster ADD176</t>
  </si>
  <si>
    <t>Poster ADD177</t>
  </si>
  <si>
    <t>Poster ADD178</t>
  </si>
  <si>
    <t>Poster ADD179</t>
  </si>
  <si>
    <t>Poster ADD180</t>
  </si>
  <si>
    <t>Poster ADD181</t>
  </si>
  <si>
    <t>Poster ADD182</t>
  </si>
  <si>
    <t>Poster ADD183</t>
  </si>
  <si>
    <t>Poster ADD184</t>
  </si>
  <si>
    <t>Poster ADD185</t>
  </si>
  <si>
    <t>Poster ADD186</t>
  </si>
  <si>
    <t>Poster ADD187</t>
  </si>
  <si>
    <t>Poster ADD188</t>
  </si>
  <si>
    <t>Poster ADD189</t>
  </si>
  <si>
    <t>Poster ADD190</t>
  </si>
  <si>
    <t>Poster ADD191</t>
  </si>
  <si>
    <t>Poster ADD192</t>
  </si>
  <si>
    <t>Poster ADD193</t>
  </si>
  <si>
    <t>Poster ADD194</t>
  </si>
  <si>
    <t>Poster ADD195</t>
  </si>
  <si>
    <t>Poster ADD196</t>
  </si>
  <si>
    <t>Poster ADD197</t>
  </si>
  <si>
    <t>Poster ADD198</t>
  </si>
  <si>
    <t>Poster ADD199</t>
  </si>
  <si>
    <t>Poster ADD200</t>
  </si>
  <si>
    <t>Poster ADD201</t>
  </si>
  <si>
    <t>Poster ADD202</t>
  </si>
  <si>
    <t>Poster ADD203</t>
  </si>
  <si>
    <t>Poster ADD204</t>
  </si>
  <si>
    <t>Poster ADD205</t>
  </si>
  <si>
    <t>Poster ADD206</t>
  </si>
  <si>
    <t>Poster ADD207</t>
  </si>
  <si>
    <t>Poster ADD208</t>
  </si>
  <si>
    <t>Poster ADD209</t>
  </si>
  <si>
    <t>Poster ADD210</t>
  </si>
  <si>
    <t>Poster ADD211</t>
  </si>
  <si>
    <t>Poster ADD212</t>
  </si>
  <si>
    <t>Poster ADD213</t>
  </si>
  <si>
    <t>Poster ADD214</t>
  </si>
  <si>
    <t>Poster ADD215</t>
  </si>
  <si>
    <t>Poster ADD216</t>
  </si>
  <si>
    <t>Poster ADD217</t>
  </si>
  <si>
    <t>Poster ADD218</t>
  </si>
  <si>
    <t>Poster ADD219</t>
  </si>
  <si>
    <t>Poster ADD220</t>
  </si>
  <si>
    <t>Poster ADD221</t>
  </si>
  <si>
    <t>Poster ADD222</t>
  </si>
  <si>
    <t>Poster ADD223</t>
  </si>
  <si>
    <t>Poster ADD224</t>
  </si>
  <si>
    <t>Poster ADD225</t>
  </si>
  <si>
    <t>Poster ADD226</t>
  </si>
  <si>
    <t>Poster ADD227</t>
  </si>
  <si>
    <t>Poster ADD228</t>
  </si>
  <si>
    <t>Poster ADD229</t>
  </si>
  <si>
    <t>Poster ADD230</t>
  </si>
  <si>
    <t>Poster ADD231</t>
  </si>
  <si>
    <t>Poster ADD232</t>
  </si>
  <si>
    <t>Poster ADD233</t>
  </si>
  <si>
    <t>Poster ADD234</t>
  </si>
  <si>
    <t>Poster ADD235</t>
  </si>
  <si>
    <t>Poster ADD236</t>
  </si>
  <si>
    <t>Poster ADD237</t>
  </si>
  <si>
    <t>Poster ADD238</t>
  </si>
  <si>
    <t>Poster ADD239</t>
  </si>
  <si>
    <t>Poster ADD240</t>
  </si>
  <si>
    <t>Poster ADD241</t>
  </si>
  <si>
    <t>Poster ADD242</t>
  </si>
  <si>
    <t>Poster ADD243</t>
  </si>
  <si>
    <t>Poster ADD244</t>
  </si>
  <si>
    <t>Poster ADD245</t>
  </si>
  <si>
    <t>Poster ADD246</t>
  </si>
  <si>
    <t>Poster ADD247</t>
  </si>
  <si>
    <t>Poster ADD248</t>
  </si>
  <si>
    <t>Poster ADD249</t>
  </si>
  <si>
    <t>Poster ADD250</t>
  </si>
  <si>
    <t>Poster ADD251</t>
  </si>
  <si>
    <t>Poster ADD252</t>
  </si>
  <si>
    <t>Poster ADD253</t>
  </si>
  <si>
    <t>Poster ADD254</t>
  </si>
  <si>
    <t>Poster ADD255</t>
  </si>
  <si>
    <t>Poster ADD256</t>
  </si>
  <si>
    <t>Poster ADD257</t>
  </si>
  <si>
    <t>Poster ADD258</t>
  </si>
  <si>
    <t>Poster ADD259</t>
  </si>
  <si>
    <t>Poster ADD260</t>
  </si>
  <si>
    <t>Poster ADD261</t>
  </si>
  <si>
    <t>Poster ADD262</t>
  </si>
  <si>
    <t>Poster ADD263</t>
  </si>
  <si>
    <t>Stock #</t>
  </si>
  <si>
    <t>AA1188</t>
  </si>
  <si>
    <t>Item Photo URL 15</t>
  </si>
  <si>
    <t>Auto</t>
  </si>
  <si>
    <t>Sophisto Gray Brilliant Metallic (A90)</t>
  </si>
  <si>
    <t>Gray</t>
  </si>
  <si>
    <t>Sophisto Gray Brilliant Metallic</t>
  </si>
  <si>
    <t>A90</t>
  </si>
  <si>
    <t>Black Dakota Leather (LCSW)</t>
  </si>
  <si>
    <t>Leather</t>
  </si>
  <si>
    <t>Black</t>
  </si>
  <si>
    <t>Sun Visor Color</t>
  </si>
  <si>
    <t>Fineline Pure Fine Wood Trim</t>
  </si>
  <si>
    <t>Pure Fineline Wood</t>
  </si>
  <si>
    <t>YES</t>
  </si>
  <si>
    <t>Mike</t>
  </si>
  <si>
    <t>1/10th</t>
  </si>
  <si>
    <t>275/40/20</t>
  </si>
  <si>
    <t>315/35/20</t>
  </si>
  <si>
    <r>
      <t xml:space="preserve">SOMEONE HAD DISCONNECTED 2 COIL PACKS RE CONNECTED AND THE ENGINE RUNS GREAT. IT DID PUFF A LITTLE SMOKE IF IT SITS FOR A WHILE SO IM SUSPICIOUS OF TURBO OIL SEALS BECAUSE IT CLEARS UP AS SOON AS ENGINE IS RUNNING. ALL IN ALL THOUGH THIS WILL BE A KEEP IF COMPRESSION AND PHYSICAL CHECKS ARE GOOD. </t>
    </r>
    <r>
      <rPr>
        <sz val="24"/>
        <color theme="1"/>
        <rFont val="Calibri"/>
        <family val="2"/>
        <scheme val="minor"/>
      </rPr>
      <t>DRF 11/9/2023 PARTING OUT DUE TO DAMAGE</t>
    </r>
    <r>
      <rPr>
        <sz val="11"/>
        <color theme="1"/>
        <rFont val="Calibri"/>
        <family val="2"/>
        <scheme val="minor"/>
      </rPr>
      <t xml:space="preserve"> (it was hit on bottom and oil pan and related is all jacked up)</t>
    </r>
  </si>
  <si>
    <t>MKF</t>
  </si>
  <si>
    <t>dunno</t>
  </si>
  <si>
    <t>ENF 10/31/23</t>
  </si>
  <si>
    <t>KEEP ENGINE WHOLE ON THIS ONE.
DRF 11/9/2023 PARTING OUT DUE TO DAMAGE (it was hit on bottom and oil pan and related is all jacked up)</t>
  </si>
  <si>
    <t>FLAW</t>
  </si>
  <si>
    <t>SCUFFS</t>
  </si>
  <si>
    <t>FLAW / I. NOTE</t>
  </si>
  <si>
    <t>TINY CHIPS</t>
  </si>
  <si>
    <t>I DRIVE KNOB BROKEN SO COULDN'T TEST CAMERAS…THESE LOOK FINE</t>
  </si>
  <si>
    <t>GOOD</t>
  </si>
  <si>
    <t>SCRATCHES / WEAR MOSTLY ON CENTER CONSOLE TRIM</t>
  </si>
  <si>
    <t>CHIP / SCUFFS</t>
  </si>
  <si>
    <t>I DRIVE KNOB BROKEN SO COULDN’T TEST CAMERAS…THESE LOOK FINE</t>
  </si>
  <si>
    <t xml:space="preserve">SCRATCHES  </t>
  </si>
  <si>
    <t>LIGHT LEATHER WEAR ON LID</t>
  </si>
  <si>
    <t>Park button has coating wear</t>
  </si>
  <si>
    <t>BAD</t>
  </si>
  <si>
    <t>Knob is missing</t>
  </si>
  <si>
    <t>Scratches</t>
  </si>
  <si>
    <t>Few small scratches</t>
  </si>
  <si>
    <t>I. Note</t>
  </si>
  <si>
    <t xml:space="preserve"> I DRIVE KNOB BROKEN SO COULDN’T TEST CAMERAS…THESE LOOK FINE</t>
  </si>
  <si>
    <t>TOO WORN</t>
  </si>
  <si>
    <t>LIGHT CREASES ON ENTRY EDGE</t>
  </si>
  <si>
    <t>WEAR / HARDENED LEATHER</t>
  </si>
  <si>
    <t>worthless</t>
  </si>
  <si>
    <t>GOOD / I. NOTE</t>
  </si>
  <si>
    <t>I. DRIVE KNOB BROKEN SO CANT TEST</t>
  </si>
  <si>
    <r>
      <t>Door Handle, Exterior - FRONT - LEFT</t>
    </r>
    <r>
      <rPr>
        <b/>
        <sz val="19"/>
        <color rgb="FF800080"/>
        <rFont val="Calibri"/>
        <family val="2"/>
        <scheme val="minor"/>
      </rPr>
      <t xml:space="preserve">
FLAW:</t>
    </r>
    <r>
      <rPr>
        <sz val="19"/>
        <color theme="1"/>
        <rFont val="Calibri"/>
        <family val="2"/>
        <scheme val="minor"/>
      </rPr>
      <t xml:space="preserve"> SCUFFS</t>
    </r>
  </si>
  <si>
    <r>
      <t>Mirror, Door - FRONT LEFT</t>
    </r>
    <r>
      <rPr>
        <b/>
        <sz val="19"/>
        <color rgb="FF800080"/>
        <rFont val="Calibri"/>
        <family val="2"/>
        <scheme val="minor"/>
      </rPr>
      <t xml:space="preserve">
FLAW:</t>
    </r>
    <r>
      <rPr>
        <sz val="19"/>
        <color theme="1"/>
        <rFont val="Calibri"/>
        <family val="2"/>
        <scheme val="minor"/>
      </rPr>
      <t xml:space="preserve"> TINY CHIPS</t>
    </r>
  </si>
  <si>
    <r>
      <t>Door Handle, Exterior - REAR - LEFT</t>
    </r>
    <r>
      <rPr>
        <b/>
        <sz val="19"/>
        <color rgb="FF800080"/>
        <rFont val="Calibri"/>
        <family val="2"/>
        <scheme val="minor"/>
      </rPr>
      <t xml:space="preserve">
FLAW:</t>
    </r>
    <r>
      <rPr>
        <sz val="19"/>
        <color theme="1"/>
        <rFont val="Calibri"/>
        <family val="2"/>
        <scheme val="minor"/>
      </rPr>
      <t xml:space="preserve"> SCUFFS</t>
    </r>
  </si>
  <si>
    <r>
      <t>Door Handle, Exterior - FRONT - RIGHT</t>
    </r>
    <r>
      <rPr>
        <b/>
        <sz val="19"/>
        <color rgb="FF800080"/>
        <rFont val="Calibri"/>
        <family val="2"/>
        <scheme val="minor"/>
      </rPr>
      <t xml:space="preserve">
FLAW:</t>
    </r>
    <r>
      <rPr>
        <sz val="19"/>
        <color theme="1"/>
        <rFont val="Calibri"/>
        <family val="2"/>
        <scheme val="minor"/>
      </rPr>
      <t xml:space="preserve"> CHIP / SCUFFS</t>
    </r>
  </si>
  <si>
    <r>
      <t>Mirror, Door - FRONT RIGHT</t>
    </r>
    <r>
      <rPr>
        <b/>
        <sz val="19"/>
        <color rgb="FF800080"/>
        <rFont val="Calibri"/>
        <family val="2"/>
        <scheme val="minor"/>
      </rPr>
      <t xml:space="preserve">
FLAW:</t>
    </r>
    <r>
      <rPr>
        <sz val="19"/>
        <color theme="1"/>
        <rFont val="Calibri"/>
        <family val="2"/>
        <scheme val="minor"/>
      </rPr>
      <t xml:space="preserve"> TINY CHIPS</t>
    </r>
  </si>
  <si>
    <r>
      <t>Door Handle, Exterior - REAR - RIGHT</t>
    </r>
    <r>
      <rPr>
        <b/>
        <sz val="19"/>
        <color rgb="FF800080"/>
        <rFont val="Calibri"/>
        <family val="2"/>
        <scheme val="minor"/>
      </rPr>
      <t xml:space="preserve">
FLAW:</t>
    </r>
    <r>
      <rPr>
        <sz val="19"/>
        <color theme="1"/>
        <rFont val="Calibri"/>
        <family val="2"/>
        <scheme val="minor"/>
      </rPr>
      <t xml:space="preserve"> SCRATCHES  </t>
    </r>
  </si>
  <si>
    <r>
      <t>Center Console Storage Compartment &amp; Lid</t>
    </r>
    <r>
      <rPr>
        <b/>
        <sz val="19"/>
        <color rgb="FF800080"/>
        <rFont val="Calibri"/>
        <family val="2"/>
        <scheme val="minor"/>
      </rPr>
      <t xml:space="preserve">
FLAW:</t>
    </r>
    <r>
      <rPr>
        <sz val="19"/>
        <color theme="1"/>
        <rFont val="Calibri"/>
        <family val="2"/>
        <scheme val="minor"/>
      </rPr>
      <t xml:space="preserve"> LIGHT LEATHER WEAR ON LID</t>
    </r>
  </si>
  <si>
    <r>
      <t>Shifter</t>
    </r>
    <r>
      <rPr>
        <b/>
        <sz val="19"/>
        <color rgb="FF800080"/>
        <rFont val="Calibri"/>
        <family val="2"/>
        <scheme val="minor"/>
      </rPr>
      <t xml:space="preserve">
FLAW:</t>
    </r>
    <r>
      <rPr>
        <sz val="19"/>
        <color theme="1"/>
        <rFont val="Calibri"/>
        <family val="2"/>
        <scheme val="minor"/>
      </rPr>
      <t xml:space="preserve"> Park button has coating wear</t>
    </r>
  </si>
  <si>
    <r>
      <t>Trim Set, Entire Vehicle</t>
    </r>
    <r>
      <rPr>
        <b/>
        <sz val="19"/>
        <color rgb="FF800080"/>
        <rFont val="Calibri"/>
        <family val="2"/>
        <scheme val="minor"/>
      </rPr>
      <t xml:space="preserve">
FLAW:</t>
    </r>
    <r>
      <rPr>
        <sz val="19"/>
        <color theme="1"/>
        <rFont val="Calibri"/>
        <family val="2"/>
        <scheme val="minor"/>
      </rPr>
      <t xml:space="preserve"> SCRATCHES / WEAR MOSTLY ON CENTER CONSOLE TRIM</t>
    </r>
  </si>
  <si>
    <r>
      <t>Headlight, FRONT - RIGHT</t>
    </r>
    <r>
      <rPr>
        <b/>
        <sz val="19"/>
        <color rgb="FF800080"/>
        <rFont val="Calibri"/>
        <family val="2"/>
        <scheme val="minor"/>
      </rPr>
      <t xml:space="preserve">
FLAW:</t>
    </r>
    <r>
      <rPr>
        <sz val="19"/>
        <color theme="1"/>
        <rFont val="Calibri"/>
        <family val="2"/>
        <scheme val="minor"/>
      </rPr>
      <t xml:space="preserve"> Few small scratches</t>
    </r>
  </si>
  <si>
    <r>
      <t>Taillight, QUARTER PANEL MOUNTED - LEFT</t>
    </r>
    <r>
      <rPr>
        <b/>
        <sz val="19"/>
        <color rgb="FF800080"/>
        <rFont val="Calibri"/>
        <family val="2"/>
        <scheme val="minor"/>
      </rPr>
      <t xml:space="preserve">
FLAW:</t>
    </r>
    <r>
      <rPr>
        <sz val="19"/>
        <color theme="1"/>
        <rFont val="Calibri"/>
        <family val="2"/>
        <scheme val="minor"/>
      </rPr>
      <t xml:space="preserve"> Scratches</t>
    </r>
  </si>
  <si>
    <r>
      <t>Seat Cushions, FRONT LEFT - UPPER</t>
    </r>
    <r>
      <rPr>
        <b/>
        <sz val="19"/>
        <color rgb="FF800080"/>
        <rFont val="Calibri"/>
        <family val="2"/>
        <scheme val="minor"/>
      </rPr>
      <t xml:space="preserve">
FLAW:</t>
    </r>
    <r>
      <rPr>
        <sz val="19"/>
        <color theme="1"/>
        <rFont val="Calibri"/>
        <family val="2"/>
        <scheme val="minor"/>
      </rPr>
      <t xml:space="preserve"> LIGHT CREASES ON ENTRY EDGE</t>
    </r>
  </si>
  <si>
    <t>INSPECT / FLAW</t>
  </si>
  <si>
    <t>MARK ALL AS SINGLE, FLAW: SCRAPES / SCUFFS / PAINTED BLACK</t>
  </si>
  <si>
    <r>
      <t>Wheels (ask DRF - tons of options)</t>
    </r>
    <r>
      <rPr>
        <b/>
        <sz val="19"/>
        <color rgb="FF800080"/>
        <rFont val="Calibri"/>
        <family val="2"/>
        <scheme val="minor"/>
      </rPr>
      <t xml:space="preserve">
FLAW:</t>
    </r>
    <r>
      <rPr>
        <sz val="19"/>
        <color theme="1"/>
        <rFont val="Calibri"/>
        <family val="2"/>
        <scheme val="minor"/>
      </rPr>
      <t xml:space="preserve"> MARK ALL AS SINGLE, FLAW: SCRAPES / SCUFFS / PAINTED BLACK</t>
    </r>
  </si>
  <si>
    <t>Engine Block</t>
  </si>
  <si>
    <t>INSPECT</t>
  </si>
  <si>
    <t>Cylinder Head, Left</t>
  </si>
  <si>
    <t>Cylinder Head, Right</t>
  </si>
  <si>
    <t>ENF 1/23/24: This is important change I need to make to DB (see review note)</t>
  </si>
  <si>
    <t>1) You can technically build this as soon as 2C and 2D (tester &amp; DRF check) are done
2) If you have time probably best to wait until you need it (until someone is ready to start posting)</t>
  </si>
  <si>
    <t>Elgin or Anthony (or any poster once trained)</t>
  </si>
  <si>
    <t>This builds sheet 4A. Keep &amp; Toss (Poster) sheet - that's the sheet we use to inventory parts</t>
  </si>
  <si>
    <t>"P:\101. DATABASE FILES\99. Backups\0. Poster Backups\1270. 14 BMW X5 SUV (F15) 4.4TT (N63) Auto (Sophisto Gray) AWD (71781) 01.23.24 071903PM.xlsm"</t>
  </si>
  <si>
    <t>Elgin</t>
  </si>
  <si>
    <t>A124</t>
  </si>
  <si>
    <t>Box 1</t>
  </si>
  <si>
    <t>A125</t>
  </si>
  <si>
    <t>34516864781, 6864781</t>
  </si>
  <si>
    <t>A126</t>
  </si>
  <si>
    <t>A127</t>
  </si>
  <si>
    <t>A128</t>
  </si>
  <si>
    <t>A129</t>
  </si>
  <si>
    <t>A130</t>
  </si>
  <si>
    <t>Maybe</t>
  </si>
  <si>
    <t>4822221, 4822222, 17205310</t>
  </si>
  <si>
    <t>A131</t>
  </si>
  <si>
    <t>Box 2</t>
  </si>
  <si>
    <t>Box 4</t>
  </si>
  <si>
    <t>Box 3</t>
  </si>
  <si>
    <t>A132</t>
  </si>
  <si>
    <t>A133</t>
  </si>
  <si>
    <t>A134</t>
  </si>
  <si>
    <t>A135</t>
  </si>
  <si>
    <t>A136</t>
  </si>
  <si>
    <t>Mass Air Flow (MAF) Sensor (1 of 2)</t>
  </si>
  <si>
    <t>Mass Air Flow (MAF) Sensor (2 of 2)</t>
  </si>
  <si>
    <t>A137</t>
  </si>
  <si>
    <t>A138</t>
  </si>
  <si>
    <t>A139</t>
  </si>
  <si>
    <t>A140</t>
  </si>
  <si>
    <t>A141</t>
  </si>
  <si>
    <t>A142</t>
  </si>
  <si>
    <t>A143</t>
  </si>
  <si>
    <t>A144</t>
  </si>
  <si>
    <t>A146</t>
  </si>
  <si>
    <t>A147</t>
  </si>
  <si>
    <t>A148</t>
  </si>
  <si>
    <t>A149</t>
  </si>
  <si>
    <t>Hood Catch Upper Release Lever &amp; SET 2 (no cables)</t>
  </si>
  <si>
    <t>A150</t>
  </si>
  <si>
    <t>51237308076, 7308076, 51237325992, 7325992</t>
  </si>
  <si>
    <t>A151</t>
  </si>
  <si>
    <t>A153</t>
  </si>
  <si>
    <t>A154</t>
  </si>
  <si>
    <t>A155</t>
  </si>
  <si>
    <t>Maybe x2</t>
  </si>
  <si>
    <t>A156</t>
  </si>
  <si>
    <t>A157</t>
  </si>
  <si>
    <t>A158</t>
  </si>
  <si>
    <t>A159</t>
  </si>
  <si>
    <t>A160</t>
  </si>
  <si>
    <t>Revise</t>
  </si>
  <si>
    <t>A161</t>
  </si>
  <si>
    <t>Headrest, FRONT LEFT &amp; RIGHT SET 2 (ACTIVE)</t>
  </si>
  <si>
    <t>A162</t>
  </si>
  <si>
    <t>Headrest, FRONT LEFT &amp; RIGHT SET 2 (STANDARD, NON-ACTIVE)</t>
  </si>
  <si>
    <t>Headrest, FRONT - LEFT (STANDARD, NON-ACTIVE)</t>
  </si>
  <si>
    <t>Headrest, FRONT - RIGHT (STANDARD, NON-ACTIVE)</t>
  </si>
  <si>
    <t>Should be kept as SINGLES, but can price at this if error &amp; kept SET</t>
  </si>
  <si>
    <t>A163</t>
  </si>
  <si>
    <t>A164</t>
  </si>
  <si>
    <t>A165</t>
  </si>
  <si>
    <t>61319330569, 9330569</t>
  </si>
  <si>
    <t>A166</t>
  </si>
  <si>
    <t>A167</t>
  </si>
  <si>
    <t>65509347878, 9347878</t>
  </si>
  <si>
    <t>A168</t>
  </si>
  <si>
    <t>A169</t>
  </si>
  <si>
    <t>64229252648, 9252648</t>
  </si>
  <si>
    <t>A170</t>
  </si>
  <si>
    <t>A171</t>
  </si>
  <si>
    <t>A172</t>
  </si>
  <si>
    <t>A173</t>
  </si>
  <si>
    <t>A174</t>
  </si>
  <si>
    <t>A175</t>
  </si>
  <si>
    <t>84109266607, 9266607</t>
  </si>
  <si>
    <t>A176</t>
  </si>
  <si>
    <t>A177</t>
  </si>
  <si>
    <t>A178</t>
  </si>
  <si>
    <t>A179</t>
  </si>
  <si>
    <t>A180</t>
  </si>
  <si>
    <t>A181</t>
  </si>
  <si>
    <t>A182</t>
  </si>
  <si>
    <t>A183</t>
  </si>
  <si>
    <t>GET</t>
  </si>
  <si>
    <t>A184</t>
  </si>
  <si>
    <t>62309321277, 9321277</t>
  </si>
  <si>
    <t>12147540738, 7540738, 61359344894, 9344894</t>
  </si>
  <si>
    <t>A185</t>
  </si>
  <si>
    <t>Key FOB wear</t>
  </si>
  <si>
    <t>A186</t>
  </si>
  <si>
    <t>65129330057, 9330057</t>
  </si>
  <si>
    <t>65126832273, 6832273</t>
  </si>
  <si>
    <t>A187</t>
  </si>
  <si>
    <t>61429329336, 9329336</t>
  </si>
  <si>
    <t>A188</t>
  </si>
  <si>
    <t>A189</t>
  </si>
  <si>
    <t>66519338298, 9338298</t>
  </si>
  <si>
    <t>A190</t>
  </si>
  <si>
    <t>A191</t>
  </si>
  <si>
    <t>04934847901, 4847901</t>
  </si>
  <si>
    <t>61359306088, 9306088</t>
  </si>
  <si>
    <t>A192</t>
  </si>
  <si>
    <t>A193</t>
  </si>
  <si>
    <t>A194</t>
  </si>
  <si>
    <t>A195</t>
  </si>
  <si>
    <t>66326867158, 6867158</t>
  </si>
  <si>
    <t>A196</t>
  </si>
  <si>
    <t>66326867157, 6867157</t>
  </si>
  <si>
    <t>A197</t>
  </si>
  <si>
    <t>66519281717, 9281717</t>
  </si>
  <si>
    <t>A198</t>
  </si>
  <si>
    <t>A199</t>
  </si>
  <si>
    <t>34526868257, 6868257</t>
  </si>
  <si>
    <t>dirty / glue around lens</t>
  </si>
  <si>
    <t>07934848001, 1405241196, 90847408</t>
  </si>
  <si>
    <t>A200</t>
  </si>
  <si>
    <t>07984848001, 1405341427, 90847502</t>
  </si>
  <si>
    <t>pitting on lens</t>
  </si>
  <si>
    <t>A201</t>
  </si>
  <si>
    <t>66339337659, 9337659</t>
  </si>
  <si>
    <t>A202</t>
  </si>
  <si>
    <t>61357388490, 7388490</t>
  </si>
  <si>
    <t>A203</t>
  </si>
  <si>
    <t>A204</t>
  </si>
  <si>
    <t>62109342819, 9342819</t>
  </si>
  <si>
    <t>Ignition Coils SET 4 (Bosch)</t>
  </si>
  <si>
    <t>A205</t>
  </si>
  <si>
    <t>Get</t>
  </si>
  <si>
    <t>Should have tossed if not SET 8, but in case we error we can sell SET 4</t>
  </si>
  <si>
    <t>A206</t>
  </si>
  <si>
    <t>A207</t>
  </si>
  <si>
    <t>Wheel (has 1 painted on it)</t>
  </si>
  <si>
    <t>Wheel (has 2 painted on it)</t>
  </si>
  <si>
    <t>Wheel (has 3 painted on it)</t>
  </si>
  <si>
    <t>Wheel (has 4 painted on it)</t>
  </si>
  <si>
    <t>painted black &amp; paint peeling, scuffs / scratches / curb rash</t>
  </si>
  <si>
    <t>A208</t>
  </si>
  <si>
    <t>Bulk 1</t>
  </si>
  <si>
    <t>36116853960, 6853960</t>
  </si>
  <si>
    <t>A209</t>
  </si>
  <si>
    <t>36116788010, 6788010</t>
  </si>
  <si>
    <t>A210</t>
  </si>
  <si>
    <t>A211</t>
  </si>
  <si>
    <t>A212</t>
  </si>
  <si>
    <t>clear coat wear / scratches / scuffs</t>
  </si>
  <si>
    <t>A213</t>
  </si>
  <si>
    <t>51177294379, 7294379</t>
  </si>
  <si>
    <t>A214</t>
  </si>
  <si>
    <t>51177294378, 7294378</t>
  </si>
  <si>
    <t>Bumper Reinforcement Bar</t>
  </si>
  <si>
    <t>bar SINGLE, LEFT &amp; RIGHT bracket as SET 2, sell single if 1 bad</t>
  </si>
  <si>
    <t>51117294477, 7294477</t>
  </si>
  <si>
    <t>Bumper Reinforcement Bar, FRONT</t>
  </si>
  <si>
    <t>Bumper Reinforcement Bar, FRONT &amp; LEFT + RIGHT Mount Bracket as SET</t>
  </si>
  <si>
    <t>A215</t>
  </si>
  <si>
    <t>32106866996, 6866996</t>
  </si>
  <si>
    <t>A216</t>
  </si>
  <si>
    <t>A217</t>
  </si>
  <si>
    <t>A218</t>
  </si>
  <si>
    <t>31507594314, 7594314, 31517588251, 7588251</t>
  </si>
  <si>
    <t>Radiator Fan</t>
  </si>
  <si>
    <t>A219</t>
  </si>
  <si>
    <t>17427634472, 7634472</t>
  </si>
  <si>
    <t>A220</t>
  </si>
  <si>
    <t>9247342, 430407863561, 9194783, 9294943, 9277836</t>
  </si>
  <si>
    <t>A221</t>
  </si>
  <si>
    <t>A222</t>
  </si>
  <si>
    <t>A223</t>
  </si>
  <si>
    <t>A/C Compressor</t>
  </si>
  <si>
    <t>A224</t>
  </si>
  <si>
    <t>64529154072, 9154072</t>
  </si>
  <si>
    <t>A225</t>
  </si>
  <si>
    <t>A226</t>
  </si>
  <si>
    <t>A227</t>
  </si>
  <si>
    <t>A228</t>
  </si>
  <si>
    <t>026055007, 1560718, 1087427173, 1087128603</t>
  </si>
  <si>
    <t>A229</t>
  </si>
  <si>
    <t>31316851749, 6851749</t>
  </si>
  <si>
    <t>A230</t>
  </si>
  <si>
    <t>Bulk 2</t>
  </si>
  <si>
    <t>33326770951, 6770951, 33326795047, 6795047, 33326796001, 6796001</t>
  </si>
  <si>
    <t>33326770952, 6770952, 33326795048, 6795048, 33326796002, 6796002</t>
  </si>
  <si>
    <t>A231</t>
  </si>
  <si>
    <t>A232</t>
  </si>
  <si>
    <t>31126863785, 6863785, 31126863786, 6863786</t>
  </si>
  <si>
    <t>A233</t>
  </si>
  <si>
    <t>A234</t>
  </si>
  <si>
    <t>33526851756, 6851756, 33526851755, 6851755</t>
  </si>
  <si>
    <t>Springs, REAR Shock Springs as SET 2 WITHOUT Gromets</t>
  </si>
  <si>
    <t>A236</t>
  </si>
  <si>
    <t>A237</t>
  </si>
  <si>
    <t>31126851691, 6851691, 31126864821, 6864821</t>
  </si>
  <si>
    <t>A238</t>
  </si>
  <si>
    <t>A239</t>
  </si>
  <si>
    <t>A240</t>
  </si>
  <si>
    <t>A241</t>
  </si>
  <si>
    <t>A242</t>
  </si>
  <si>
    <t>A243</t>
  </si>
  <si>
    <t>A244</t>
  </si>
  <si>
    <t>A245</t>
  </si>
  <si>
    <t>A246</t>
  </si>
  <si>
    <t>chips / scuffs</t>
  </si>
  <si>
    <t>A247</t>
  </si>
  <si>
    <t>Light creases on edge</t>
  </si>
  <si>
    <t>A248</t>
  </si>
  <si>
    <t>scuffs / scratches</t>
  </si>
  <si>
    <t>A249</t>
  </si>
  <si>
    <t>A250</t>
  </si>
  <si>
    <t>27108643152, 8643152, 27108623349, 8623349</t>
  </si>
  <si>
    <t>shift motor NOT included</t>
  </si>
  <si>
    <t>A251</t>
  </si>
  <si>
    <t>A252</t>
  </si>
  <si>
    <t>A253</t>
  </si>
  <si>
    <t>A254</t>
  </si>
  <si>
    <t>A255</t>
  </si>
  <si>
    <t>A256</t>
  </si>
  <si>
    <t>Cylinder Head - LEFT</t>
  </si>
  <si>
    <t>Cylinder Head - RIGHT</t>
  </si>
  <si>
    <t>A257</t>
  </si>
  <si>
    <t>11127603475, 7603475</t>
  </si>
  <si>
    <t>11127603471, 7603471</t>
  </si>
  <si>
    <t>A258</t>
  </si>
  <si>
    <t>Crankshaft</t>
  </si>
  <si>
    <t>13112500210, 2500210</t>
  </si>
  <si>
    <t>A259</t>
  </si>
  <si>
    <t>A260</t>
  </si>
  <si>
    <t>A261</t>
  </si>
  <si>
    <t>63117317110, 7317110</t>
  </si>
  <si>
    <t>A262</t>
  </si>
  <si>
    <t>51167364059, 7364059, 51167354634, 7354634</t>
  </si>
  <si>
    <t>A263</t>
  </si>
  <si>
    <t>51167364060, 7364060, 51167354631, 7354631</t>
  </si>
  <si>
    <t>A264</t>
  </si>
  <si>
    <t>small chips in paint finish</t>
  </si>
  <si>
    <t>A265</t>
  </si>
  <si>
    <t>A266</t>
  </si>
  <si>
    <t>chips / scuffs / scratches</t>
  </si>
  <si>
    <t>A267</t>
  </si>
  <si>
    <t>A268</t>
  </si>
  <si>
    <t>A269</t>
  </si>
  <si>
    <t>63177317251, 7317251</t>
  </si>
  <si>
    <t>tiny pitting in lens</t>
  </si>
  <si>
    <t>63177317252, 7317252</t>
  </si>
  <si>
    <t>A270</t>
  </si>
  <si>
    <t>A271</t>
  </si>
  <si>
    <t>missing a tab on plug</t>
  </si>
  <si>
    <t>A272</t>
  </si>
  <si>
    <t>9321954, 9306410</t>
  </si>
  <si>
    <t>scuffs / scratches / pitting on paint finish</t>
  </si>
  <si>
    <t>A273</t>
  </si>
  <si>
    <t>A274</t>
  </si>
  <si>
    <t>A275</t>
  </si>
  <si>
    <t>scuffs / indentations</t>
  </si>
  <si>
    <t>32306876780, 6876780, 32306877856, 6877856, 32306868765, 6868765</t>
  </si>
  <si>
    <t>A276</t>
  </si>
  <si>
    <t>61319318962, 9318962, 61319325496, 9325496</t>
  </si>
  <si>
    <t>w/ auto temp control, w/ heated &amp; cooled front seats, w/ ceramic controls</t>
  </si>
  <si>
    <t>64119388812, 9388812</t>
  </si>
  <si>
    <t>with ceramic controls</t>
  </si>
  <si>
    <t>A278</t>
  </si>
  <si>
    <t>crack under "fan off" button</t>
  </si>
  <si>
    <t>torn anti-sound foam</t>
  </si>
  <si>
    <t>A279</t>
  </si>
  <si>
    <t>Edited Picture File Path</t>
  </si>
  <si>
    <t>P:\0. Parts Pictures - POSTING\1270. 65A. BMW X5 (F15) 14-18 (1) SUV (2) 14-18 N55 (3) Auto (4) AWD &amp; RWD - CHECKMATE AA1188 - EDITED - ELGIN\2. EDITED</t>
  </si>
  <si>
    <t>/</t>
  </si>
  <si>
    <t>Elgin or Danny (push to Ebay folks)</t>
  </si>
  <si>
    <t xml:space="preserve">This counts all pictures for each part based on the file name containing the number on the tag of each part (e.g., 1 (1), 1 (2), 1 (3), 2 (1), 2 (2), etc. and puts it in column D of tab "5A. Picture Formulas".  </t>
  </si>
  <si>
    <t>BEFORE RUNNING PLEASE ENSURE:
1) All pictures have been renamed to the number on their tag (1, 2, etc.).  There should be no pictures unamed (i.e., everything is inventoried)
2) ENSURE the proper path is included in sheet "1A. Template Prep" in cell immediately to the right of "Edited Picture File Path"
3) You got to sheet 5A before running this (just going to that sheet automatically makes a macro run that will make sure all items inventoried are pulled into that sheet)</t>
  </si>
  <si>
    <t>1) Once all items are inventoried - see warnings to very right of things you must do before running this macro</t>
  </si>
  <si>
    <r>
      <rPr>
        <sz val="11"/>
        <color rgb="FFFF0000"/>
        <rFont val="Calibri"/>
        <family val="2"/>
        <scheme val="minor"/>
      </rPr>
      <t xml:space="preserve">1) </t>
    </r>
    <r>
      <rPr>
        <b/>
        <u/>
        <sz val="11"/>
        <color rgb="FFFF0000"/>
        <rFont val="Calibri"/>
        <family val="2"/>
        <scheme val="minor"/>
      </rPr>
      <t>DO NOT</t>
    </r>
    <r>
      <rPr>
        <sz val="11"/>
        <color rgb="FFFF0000"/>
        <rFont val="Calibri"/>
        <family val="2"/>
        <scheme val="minor"/>
      </rPr>
      <t xml:space="preserve"> hit "Build: 2C. Keep &amp; Toss (Tester)" or "Build &amp; Print: 2D. DRF Check" before pressing this button or you'll erase all their notes and there's no way to recover</t>
    </r>
    <r>
      <rPr>
        <sz val="11"/>
        <color theme="1"/>
        <rFont val="Calibri"/>
        <family val="2"/>
        <scheme val="minor"/>
      </rPr>
      <t xml:space="preserve">
2) Ensure 2C and 2D are completely filled out (populated) before running
3) Ideal to rerun "Build: 1B. DB Pull In Keep &amp; Toss" right before running this macro</t>
    </r>
  </si>
  <si>
    <t>Part #(s)</t>
  </si>
  <si>
    <t>https://viking-pictures.s3.us-west-1.amazonaws.com/AA1188/41+(1).JPG</t>
  </si>
  <si>
    <t>https://viking-pictures.s3.us-west-1.amazonaws.com/AA1188/140+(1).JPG</t>
  </si>
  <si>
    <t>https://viking-pictures.s3.us-west-1.amazonaws.com/AA1188/85+(1).JPG</t>
  </si>
  <si>
    <t>https://viking-pictures.s3.us-west-1.amazonaws.com/AA1188/54+(4).JPG</t>
  </si>
  <si>
    <t>https://viking-pictures.s3.us-west-1.amazonaws.com/AA1188/59+(5).JPG</t>
  </si>
  <si>
    <t>https://viking-pictures.s3.us-west-1.amazonaws.com/AA1188/62+(3).JPG</t>
  </si>
  <si>
    <t>https://viking-pictures.s3.us-west-1.amazonaws.com/AA1188/67+(3).JPG</t>
  </si>
  <si>
    <t>https://viking-pictures.s3.us-west-1.amazonaws.com/AA1188/68+(2).JPG</t>
  </si>
  <si>
    <t>https://viking-pictures.s3.us-west-1.amazonaws.com/AA1188/104+(2).JPG</t>
  </si>
  <si>
    <t>https://viking-pictures.s3.us-west-1.amazonaws.com/AA1188/117+(2).JPG</t>
  </si>
  <si>
    <t>https://viking-pictures.s3.us-west-1.amazonaws.com/AA1188/119+(2).JPG</t>
  </si>
  <si>
    <t>https://viking-pictures.s3.us-west-1.amazonaws.com/AA1188/7+(2).JPG</t>
  </si>
  <si>
    <t>https://viking-pictures.s3.us-west-1.amazonaws.com/AA1188/1+(2).JPG</t>
  </si>
  <si>
    <t>https://viking-pictures.s3.us-west-1.amazonaws.com/AA1188/3+(2).JPG</t>
  </si>
  <si>
    <t>https://viking-pictures.s3.us-west-1.amazonaws.com/AA1188/5+(2).JPG</t>
  </si>
  <si>
    <t>https://viking-pictures.s3.us-west-1.amazonaws.com/AA1188/32+(4).JPG</t>
  </si>
  <si>
    <t>https://viking-pictures.s3.us-west-1.amazonaws.com/AA1188/122+(2).JPG</t>
  </si>
  <si>
    <t>Summarizes all inventoried parts from sheet 4A into sheet 4B and then sorts by tag number lowest to highest (you can also run this directly at sheet 4B - it does the same thing)</t>
  </si>
  <si>
    <t>Make sure all parts are completely inventoried in sheet 4A before running this.</t>
  </si>
  <si>
    <t>1) Once you have all parts inventoried in sheet 4A</t>
  </si>
  <si>
    <t>Elgin, Danny, or Anthony</t>
  </si>
  <si>
    <t>Open Pic Links</t>
  </si>
  <si>
    <t>1st Pic URL</t>
  </si>
  <si>
    <t>Better Pic URL</t>
  </si>
  <si>
    <t>Selected Part PRIMARY Pic URL</t>
  </si>
  <si>
    <t>Selected Part PRIMARY Pic Link</t>
  </si>
  <si>
    <t>EG Pic URL</t>
  </si>
  <si>
    <t>EG Pic</t>
  </si>
  <si>
    <t>Car Pic URL</t>
  </si>
  <si>
    <t>EG Pic for DB</t>
  </si>
  <si>
    <t>https://viking-pictures.s3.us-west-1.amazonaws.com/AA1188/48+(2).JPG</t>
  </si>
  <si>
    <t>https://viking-pictures.s3.us-west-1.amazonaws.com/AA1188/36+(1).JPG</t>
  </si>
  <si>
    <t>https://viking-pictures.s3.us-west-1.amazonaws.com/AA1188/36+(2).JPG</t>
  </si>
  <si>
    <t>https://viking-pictures.s3.us-west-1.amazonaws.com/AA1188/36+(3).JPG</t>
  </si>
  <si>
    <t>https://viking-pictures.s3.us-west-1.amazonaws.com/AA1188/36+(4).JPG</t>
  </si>
  <si>
    <t>https://viking-pictures.s3.us-west-1.amazonaws.com/AA1188/36+(5).JPG</t>
  </si>
  <si>
    <t>https://viking-pictures.s3.us-west-1.amazonaws.com/AA1188/36+(6).JPG</t>
  </si>
  <si>
    <t>https://viking-pictures.s3.us-west-1.amazonaws.com/AA1188/37+(1).JPG</t>
  </si>
  <si>
    <t>https://viking-pictures.s3.us-west-1.amazonaws.com/AA1188/37+(2).JPG</t>
  </si>
  <si>
    <t>https://viking-pictures.s3.us-west-1.amazonaws.com/AA1188/37+(3).JPG</t>
  </si>
  <si>
    <t>https://viking-pictures.s3.us-west-1.amazonaws.com/AA1188/37+(4).JPG</t>
  </si>
  <si>
    <t>https://viking-pictures.s3.us-west-1.amazonaws.com/AA1188/37+(5).JPG</t>
  </si>
  <si>
    <t>https://viking-pictures.s3.us-west-1.amazonaws.com/AA1188/38+(1).JPG</t>
  </si>
  <si>
    <t>https://viking-pictures.s3.us-west-1.amazonaws.com/AA1188/38+(2).JPG</t>
  </si>
  <si>
    <t>https://viking-pictures.s3.us-west-1.amazonaws.com/AA1188/38+(3).JPG</t>
  </si>
  <si>
    <t>https://viking-pictures.s3.us-west-1.amazonaws.com/AA1188/38+(4).JPG</t>
  </si>
  <si>
    <t>https://viking-pictures.s3.us-west-1.amazonaws.com/AA1188/39+(1).JPG</t>
  </si>
  <si>
    <t>https://viking-pictures.s3.us-west-1.amazonaws.com/AA1188/39+(2).JPG</t>
  </si>
  <si>
    <t>https://viking-pictures.s3.us-west-1.amazonaws.com/AA1188/39+(3).JPG</t>
  </si>
  <si>
    <t>https://viking-pictures.s3.us-west-1.amazonaws.com/AA1188/39+(4).JPG</t>
  </si>
  <si>
    <t>https://viking-pictures.s3.us-west-1.amazonaws.com/AA1188/41+(2).JPG</t>
  </si>
  <si>
    <t>https://viking-pictures.s3.us-west-1.amazonaws.com/AA1188/41+(3).JPG</t>
  </si>
  <si>
    <t>https://viking-pictures.s3.us-west-1.amazonaws.com/AA1188/41+(4).JPG</t>
  </si>
  <si>
    <t>https://viking-pictures.s3.us-west-1.amazonaws.com/AA1188/41+(5).JPG</t>
  </si>
  <si>
    <t>https://viking-pictures.s3.us-west-1.amazonaws.com/AA1188/42+(1).JPG</t>
  </si>
  <si>
    <t>https://viking-pictures.s3.us-west-1.amazonaws.com/AA1188/42+(2).JPG</t>
  </si>
  <si>
    <t>https://viking-pictures.s3.us-west-1.amazonaws.com/AA1188/42+(3).JPG</t>
  </si>
  <si>
    <t>https://viking-pictures.s3.us-west-1.amazonaws.com/AA1188/42+(4).JPG</t>
  </si>
  <si>
    <t>https://viking-pictures.s3.us-west-1.amazonaws.com/AA1188/42+(5).JPG</t>
  </si>
  <si>
    <t>https://viking-pictures.s3.us-west-1.amazonaws.com/AA1188/42+(6).JPG</t>
  </si>
  <si>
    <t>https://viking-pictures.s3.us-west-1.amazonaws.com/AA1188/42+(7).JPG</t>
  </si>
  <si>
    <t>https://viking-pictures.s3.us-west-1.amazonaws.com/AA1188/43+(1).JPG</t>
  </si>
  <si>
    <t>https://viking-pictures.s3.us-west-1.amazonaws.com/AA1188/43+(2).JPG</t>
  </si>
  <si>
    <t>https://viking-pictures.s3.us-west-1.amazonaws.com/AA1188/43+(3).JPG</t>
  </si>
  <si>
    <t>https://viking-pictures.s3.us-west-1.amazonaws.com/AA1188/43+(4).JPG</t>
  </si>
  <si>
    <t>https://viking-pictures.s3.us-west-1.amazonaws.com/AA1188/43+(5).JPG</t>
  </si>
  <si>
    <t>https://viking-pictures.s3.us-west-1.amazonaws.com/AA1188/43+(6).JPG</t>
  </si>
  <si>
    <t>https://viking-pictures.s3.us-west-1.amazonaws.com/AA1188/43+(7).JPG</t>
  </si>
  <si>
    <t>https://viking-pictures.s3.us-west-1.amazonaws.com/AA1188/43+(8).JPG</t>
  </si>
  <si>
    <t>https://viking-pictures.s3.us-west-1.amazonaws.com/AA1188/44+(1).JPG</t>
  </si>
  <si>
    <t>https://viking-pictures.s3.us-west-1.amazonaws.com/AA1188/44+(2).JPG</t>
  </si>
  <si>
    <t>https://viking-pictures.s3.us-west-1.amazonaws.com/AA1188/44+(3).JPG</t>
  </si>
  <si>
    <t>https://viking-pictures.s3.us-west-1.amazonaws.com/AA1188/44+(4).JPG</t>
  </si>
  <si>
    <t>https://viking-pictures.s3.us-west-1.amazonaws.com/AA1188/44+(5).JPG</t>
  </si>
  <si>
    <t>https://viking-pictures.s3.us-west-1.amazonaws.com/AA1188/44+(6).JPG</t>
  </si>
  <si>
    <t>https://viking-pictures.s3.us-west-1.amazonaws.com/AA1188/45+(1).JPG</t>
  </si>
  <si>
    <t>https://viking-pictures.s3.us-west-1.amazonaws.com/AA1188/45+(2).JPG</t>
  </si>
  <si>
    <t>https://viking-pictures.s3.us-west-1.amazonaws.com/AA1188/45+(3).JPG</t>
  </si>
  <si>
    <t>https://viking-pictures.s3.us-west-1.amazonaws.com/AA1188/45+(4).JPG</t>
  </si>
  <si>
    <t>https://viking-pictures.s3.us-west-1.amazonaws.com/AA1188/40+(1).JPG</t>
  </si>
  <si>
    <t>https://viking-pictures.s3.us-west-1.amazonaws.com/AA1188/40+(2).JPG</t>
  </si>
  <si>
    <t>https://viking-pictures.s3.us-west-1.amazonaws.com/AA1188/40+(3).JPG</t>
  </si>
  <si>
    <t>https://viking-pictures.s3.us-west-1.amazonaws.com/AA1188/40+(4).JPG</t>
  </si>
  <si>
    <t>https://viking-pictures.s3.us-west-1.amazonaws.com/AA1188/40+(5).JPG</t>
  </si>
  <si>
    <t>https://viking-pictures.s3.us-west-1.amazonaws.com/AA1188/40+(6).JPG</t>
  </si>
  <si>
    <t>https://viking-pictures.s3.us-west-1.amazonaws.com/AA1188/40+(7).JPG</t>
  </si>
  <si>
    <t>https://viking-pictures.s3.us-west-1.amazonaws.com/AA1188/40+(8).JPG</t>
  </si>
  <si>
    <t>https://viking-pictures.s3.us-west-1.amazonaws.com/AA1188/40+(9).JPG</t>
  </si>
  <si>
    <t>https://viking-pictures.s3.us-west-1.amazonaws.com/AA1188/47+(1).JPG</t>
  </si>
  <si>
    <t>https://viking-pictures.s3.us-west-1.amazonaws.com/AA1188/47+(2).JPG</t>
  </si>
  <si>
    <t>https://viking-pictures.s3.us-west-1.amazonaws.com/AA1188/47+(3).JPG</t>
  </si>
  <si>
    <t>https://viking-pictures.s3.us-west-1.amazonaws.com/AA1188/47+(4).JPG</t>
  </si>
  <si>
    <t>https://viking-pictures.s3.us-west-1.amazonaws.com/AA1188/47+(5).JPG</t>
  </si>
  <si>
    <t>https://viking-pictures.s3.us-west-1.amazonaws.com/AA1188/48+(1).JPG</t>
  </si>
  <si>
    <t>https://viking-pictures.s3.us-west-1.amazonaws.com/AA1188/48+(3).JPG</t>
  </si>
  <si>
    <t>https://viking-pictures.s3.us-west-1.amazonaws.com/AA1188/48+(4).JPG</t>
  </si>
  <si>
    <t>https://viking-pictures.s3.us-west-1.amazonaws.com/AA1188/49+(1).JPG</t>
  </si>
  <si>
    <t>https://viking-pictures.s3.us-west-1.amazonaws.com/AA1188/49+(2).JPG</t>
  </si>
  <si>
    <t>https://viking-pictures.s3.us-west-1.amazonaws.com/AA1188/49+(3).JPG</t>
  </si>
  <si>
    <t>https://viking-pictures.s3.us-west-1.amazonaws.com/AA1188/49+(4).JPG</t>
  </si>
  <si>
    <t>https://viking-pictures.s3.us-west-1.amazonaws.com/AA1188/49+(5).JPG</t>
  </si>
  <si>
    <t>https://viking-pictures.s3.us-west-1.amazonaws.com/AA1188/50+(1).JPG</t>
  </si>
  <si>
    <t>https://viking-pictures.s3.us-west-1.amazonaws.com/AA1188/50+(2).JPG</t>
  </si>
  <si>
    <t>https://viking-pictures.s3.us-west-1.amazonaws.com/AA1188/50+(3).JPG</t>
  </si>
  <si>
    <t>https://viking-pictures.s3.us-west-1.amazonaws.com/AA1188/50+(4).JPG</t>
  </si>
  <si>
    <t>https://viking-pictures.s3.us-west-1.amazonaws.com/AA1188/51+(1).JPG</t>
  </si>
  <si>
    <t>https://viking-pictures.s3.us-west-1.amazonaws.com/AA1188/51+(2).JPG</t>
  </si>
  <si>
    <t>https://viking-pictures.s3.us-west-1.amazonaws.com/AA1188/51+(3).JPG</t>
  </si>
  <si>
    <t>https://viking-pictures.s3.us-west-1.amazonaws.com/AA1188/51+(4).JPG</t>
  </si>
  <si>
    <t>https://viking-pictures.s3.us-west-1.amazonaws.com/AA1188/51+(5).JPG</t>
  </si>
  <si>
    <t>https://viking-pictures.s3.us-west-1.amazonaws.com/AA1188/51+(6).JPG</t>
  </si>
  <si>
    <t>https://viking-pictures.s3.us-west-1.amazonaws.com/AA1188/51+(7).JPG</t>
  </si>
  <si>
    <t>https://viking-pictures.s3.us-west-1.amazonaws.com/AA1188/52+(1).JPG</t>
  </si>
  <si>
    <t>https://viking-pictures.s3.us-west-1.amazonaws.com/AA1188/52+(2).JPG</t>
  </si>
  <si>
    <t>https://viking-pictures.s3.us-west-1.amazonaws.com/AA1188/52+(3).JPG</t>
  </si>
  <si>
    <t>https://viking-pictures.s3.us-west-1.amazonaws.com/AA1188/52+(4).JPG</t>
  </si>
  <si>
    <t>https://viking-pictures.s3.us-west-1.amazonaws.com/AA1188/52+(5).JPG</t>
  </si>
  <si>
    <t>https://viking-pictures.s3.us-west-1.amazonaws.com/AA1188/52+(6).JPG</t>
  </si>
  <si>
    <t>https://viking-pictures.s3.us-west-1.amazonaws.com/AA1188/53+(1).JPG</t>
  </si>
  <si>
    <t>https://viking-pictures.s3.us-west-1.amazonaws.com/AA1188/53+(2).JPG</t>
  </si>
  <si>
    <t>https://viking-pictures.s3.us-west-1.amazonaws.com/AA1188/53+(3).JPG</t>
  </si>
  <si>
    <t>https://viking-pictures.s3.us-west-1.amazonaws.com/AA1188/53+(4).JPG</t>
  </si>
  <si>
    <t>https://viking-pictures.s3.us-west-1.amazonaws.com/AA1188/53+(5).JPG</t>
  </si>
  <si>
    <t>https://viking-pictures.s3.us-west-1.amazonaws.com/AA1188/54+(1).JPG</t>
  </si>
  <si>
    <t>https://viking-pictures.s3.us-west-1.amazonaws.com/AA1188/54+(2).JPG</t>
  </si>
  <si>
    <t>https://viking-pictures.s3.us-west-1.amazonaws.com/AA1188/54+(3).JPG</t>
  </si>
  <si>
    <t>https://viking-pictures.s3.us-west-1.amazonaws.com/AA1188/54+(5).JPG</t>
  </si>
  <si>
    <t>https://viking-pictures.s3.us-west-1.amazonaws.com/AA1188/54+(6).JPG</t>
  </si>
  <si>
    <t>https://viking-pictures.s3.us-west-1.amazonaws.com/AA1188/55+(1).JPG</t>
  </si>
  <si>
    <t>https://viking-pictures.s3.us-west-1.amazonaws.com/AA1188/55+(2).JPG</t>
  </si>
  <si>
    <t>https://viking-pictures.s3.us-west-1.amazonaws.com/AA1188/55+(3).JPG</t>
  </si>
  <si>
    <t>https://viking-pictures.s3.us-west-1.amazonaws.com/AA1188/55+(4).JPG</t>
  </si>
  <si>
    <t>https://viking-pictures.s3.us-west-1.amazonaws.com/AA1188/55+(5).JPG</t>
  </si>
  <si>
    <t>https://viking-pictures.s3.us-west-1.amazonaws.com/AA1188/55+(6).JPG</t>
  </si>
  <si>
    <t>https://viking-pictures.s3.us-west-1.amazonaws.com/AA1188/55+(7).JPG</t>
  </si>
  <si>
    <t>https://viking-pictures.s3.us-west-1.amazonaws.com/AA1188/55+(8).JPG</t>
  </si>
  <si>
    <t>https://viking-pictures.s3.us-west-1.amazonaws.com/AA1188/55+(9).JPG</t>
  </si>
  <si>
    <t>https://viking-pictures.s3.us-west-1.amazonaws.com/AA1188/56+(1).JPG</t>
  </si>
  <si>
    <t>https://viking-pictures.s3.us-west-1.amazonaws.com/AA1188/56+(2).JPG</t>
  </si>
  <si>
    <t>https://viking-pictures.s3.us-west-1.amazonaws.com/AA1188/56+(3).JPG</t>
  </si>
  <si>
    <t>https://viking-pictures.s3.us-west-1.amazonaws.com/AA1188/56+(4).JPG</t>
  </si>
  <si>
    <t>https://viking-pictures.s3.us-west-1.amazonaws.com/AA1188/56+(5).JPG</t>
  </si>
  <si>
    <t>https://viking-pictures.s3.us-west-1.amazonaws.com/AA1188/58+(1).JPG</t>
  </si>
  <si>
    <t>https://viking-pictures.s3.us-west-1.amazonaws.com/AA1188/58+(2).JPG</t>
  </si>
  <si>
    <t>https://viking-pictures.s3.us-west-1.amazonaws.com/AA1188/58+(3).JPG</t>
  </si>
  <si>
    <t>https://viking-pictures.s3.us-west-1.amazonaws.com/AA1188/58+(4).JPG</t>
  </si>
  <si>
    <t>https://viking-pictures.s3.us-west-1.amazonaws.com/AA1188/58+(5).JPG</t>
  </si>
  <si>
    <t>https://viking-pictures.s3.us-west-1.amazonaws.com/AA1188/58+(6).JPG</t>
  </si>
  <si>
    <t>https://viking-pictures.s3.us-west-1.amazonaws.com/AA1188/58+(7).JPG</t>
  </si>
  <si>
    <t>https://viking-pictures.s3.us-west-1.amazonaws.com/AA1188/58+(8).JPG</t>
  </si>
  <si>
    <t>https://viking-pictures.s3.us-west-1.amazonaws.com/AA1188/61+(1).JPG</t>
  </si>
  <si>
    <t>https://viking-pictures.s3.us-west-1.amazonaws.com/AA1188/61+(2).JPG</t>
  </si>
  <si>
    <t>https://viking-pictures.s3.us-west-1.amazonaws.com/AA1188/61+(3).JPG</t>
  </si>
  <si>
    <t>https://viking-pictures.s3.us-west-1.amazonaws.com/AA1188/61+(4).JPG</t>
  </si>
  <si>
    <t>https://viking-pictures.s3.us-west-1.amazonaws.com/AA1188/61+(5).JPG</t>
  </si>
  <si>
    <t>https://viking-pictures.s3.us-west-1.amazonaws.com/AA1188/61+(6).JPG</t>
  </si>
  <si>
    <t>https://viking-pictures.s3.us-west-1.amazonaws.com/AA1188/61+(7).JPG</t>
  </si>
  <si>
    <t>https://viking-pictures.s3.us-west-1.amazonaws.com/AA1188/61+(8).JPG</t>
  </si>
  <si>
    <t>https://viking-pictures.s3.us-west-1.amazonaws.com/AA1188/63+(1).JPG</t>
  </si>
  <si>
    <t>https://viking-pictures.s3.us-west-1.amazonaws.com/AA1188/63+(2).JPG</t>
  </si>
  <si>
    <t>https://viking-pictures.s3.us-west-1.amazonaws.com/AA1188/63+(3).JPG</t>
  </si>
  <si>
    <t>https://viking-pictures.s3.us-west-1.amazonaws.com/AA1188/63+(4).JPG</t>
  </si>
  <si>
    <t>https://viking-pictures.s3.us-west-1.amazonaws.com/AA1188/63+(5).JPG</t>
  </si>
  <si>
    <t>https://viking-pictures.s3.us-west-1.amazonaws.com/AA1188/63+(6).JPG</t>
  </si>
  <si>
    <t>https://viking-pictures.s3.us-west-1.amazonaws.com/AA1188/63+(7).JPG</t>
  </si>
  <si>
    <t>https://viking-pictures.s3.us-west-1.amazonaws.com/AA1188/63+(8).JPG</t>
  </si>
  <si>
    <t>https://viking-pictures.s3.us-west-1.amazonaws.com/AA1188/59+(1).JPG</t>
  </si>
  <si>
    <t>https://viking-pictures.s3.us-west-1.amazonaws.com/AA1188/59+(2).JPG</t>
  </si>
  <si>
    <t>https://viking-pictures.s3.us-west-1.amazonaws.com/AA1188/59+(3).JPG</t>
  </si>
  <si>
    <t>https://viking-pictures.s3.us-west-1.amazonaws.com/AA1188/59+(4).JPG</t>
  </si>
  <si>
    <t>https://viking-pictures.s3.us-west-1.amazonaws.com/AA1188/59+(6).JPG</t>
  </si>
  <si>
    <t>https://viking-pictures.s3.us-west-1.amazonaws.com/AA1188/59+(7).JPG</t>
  </si>
  <si>
    <t>https://viking-pictures.s3.us-west-1.amazonaws.com/AA1188/60+(1).JPG</t>
  </si>
  <si>
    <t>https://viking-pictures.s3.us-west-1.amazonaws.com/AA1188/60+(2).JPG</t>
  </si>
  <si>
    <t>https://viking-pictures.s3.us-west-1.amazonaws.com/AA1188/60+(3).JPG</t>
  </si>
  <si>
    <t>https://viking-pictures.s3.us-west-1.amazonaws.com/AA1188/60+(4).JPG</t>
  </si>
  <si>
    <t>https://viking-pictures.s3.us-west-1.amazonaws.com/AA1188/60+(5).JPG</t>
  </si>
  <si>
    <t>https://viking-pictures.s3.us-west-1.amazonaws.com/AA1188/60+(6).JPG</t>
  </si>
  <si>
    <t>https://viking-pictures.s3.us-west-1.amazonaws.com/AA1188/60+(7).JPG</t>
  </si>
  <si>
    <t>https://viking-pictures.s3.us-west-1.amazonaws.com/AA1188/60+(8).JPG</t>
  </si>
  <si>
    <t>https://viking-pictures.s3.us-west-1.amazonaws.com/AA1188/62+(1).JPG</t>
  </si>
  <si>
    <t>https://viking-pictures.s3.us-west-1.amazonaws.com/AA1188/62+(2).JPG</t>
  </si>
  <si>
    <t>https://viking-pictures.s3.us-west-1.amazonaws.com/AA1188/62+(4).JPG</t>
  </si>
  <si>
    <t>https://viking-pictures.s3.us-west-1.amazonaws.com/AA1188/62+(5).JPG</t>
  </si>
  <si>
    <t>https://viking-pictures.s3.us-west-1.amazonaws.com/AA1188/65+(1).JPG</t>
  </si>
  <si>
    <t>https://viking-pictures.s3.us-west-1.amazonaws.com/AA1188/65+(2).JPG</t>
  </si>
  <si>
    <t>https://viking-pictures.s3.us-west-1.amazonaws.com/AA1188/65+(3).JPG</t>
  </si>
  <si>
    <t>https://viking-pictures.s3.us-west-1.amazonaws.com/AA1188/65+(4).JPG</t>
  </si>
  <si>
    <t>https://viking-pictures.s3.us-west-1.amazonaws.com/AA1188/65+(5).JPG</t>
  </si>
  <si>
    <t>https://viking-pictures.s3.us-west-1.amazonaws.com/AA1188/67+(1).JPG</t>
  </si>
  <si>
    <t>https://viking-pictures.s3.us-west-1.amazonaws.com/AA1188/67+(2).JPG</t>
  </si>
  <si>
    <t>https://viking-pictures.s3.us-west-1.amazonaws.com/AA1188/67+(4).JPG</t>
  </si>
  <si>
    <t>https://viking-pictures.s3.us-west-1.amazonaws.com/AA1188/67+(5).JPG</t>
  </si>
  <si>
    <t>https://viking-pictures.s3.us-west-1.amazonaws.com/AA1188/66+(1).JPG</t>
  </si>
  <si>
    <t>https://viking-pictures.s3.us-west-1.amazonaws.com/AA1188/66+(2).JPG</t>
  </si>
  <si>
    <t>https://viking-pictures.s3.us-west-1.amazonaws.com/AA1188/66+(3).JPG</t>
  </si>
  <si>
    <t>https://viking-pictures.s3.us-west-1.amazonaws.com/AA1188/68+(1).JPG</t>
  </si>
  <si>
    <t>https://viking-pictures.s3.us-west-1.amazonaws.com/AA1188/68+(3).JPG</t>
  </si>
  <si>
    <t>https://viking-pictures.s3.us-west-1.amazonaws.com/AA1188/68+(4).JPG</t>
  </si>
  <si>
    <t>https://viking-pictures.s3.us-west-1.amazonaws.com/AA1188/68+(5).JPG</t>
  </si>
  <si>
    <t>https://viking-pictures.s3.us-west-1.amazonaws.com/AA1188/69+(1).JPG</t>
  </si>
  <si>
    <t>https://viking-pictures.s3.us-west-1.amazonaws.com/AA1188/69+(2).JPG</t>
  </si>
  <si>
    <t>https://viking-pictures.s3.us-west-1.amazonaws.com/AA1188/69+(3).JPG</t>
  </si>
  <si>
    <t>https://viking-pictures.s3.us-west-1.amazonaws.com/AA1188/69+(4).JPG</t>
  </si>
  <si>
    <t>https://viking-pictures.s3.us-west-1.amazonaws.com/AA1188/69+(5).JPG</t>
  </si>
  <si>
    <t>https://viking-pictures.s3.us-west-1.amazonaws.com/AA1188/69+(6).JPG</t>
  </si>
  <si>
    <t>https://viking-pictures.s3.us-west-1.amazonaws.com/AA1188/70+(1).JPG</t>
  </si>
  <si>
    <t>https://viking-pictures.s3.us-west-1.amazonaws.com/AA1188/70+(2).JPG</t>
  </si>
  <si>
    <t>https://viking-pictures.s3.us-west-1.amazonaws.com/AA1188/70+(3).JPG</t>
  </si>
  <si>
    <t>https://viking-pictures.s3.us-west-1.amazonaws.com/AA1188/70+(4).JPG</t>
  </si>
  <si>
    <t>https://viking-pictures.s3.us-west-1.amazonaws.com/AA1188/71+(1).JPG</t>
  </si>
  <si>
    <t>https://viking-pictures.s3.us-west-1.amazonaws.com/AA1188/71+(2).JPG</t>
  </si>
  <si>
    <t>https://viking-pictures.s3.us-west-1.amazonaws.com/AA1188/71+(3).JPG</t>
  </si>
  <si>
    <t>https://viking-pictures.s3.us-west-1.amazonaws.com/AA1188/71+(4).JPG</t>
  </si>
  <si>
    <t>https://viking-pictures.s3.us-west-1.amazonaws.com/AA1188/71+(5).JPG</t>
  </si>
  <si>
    <t>https://viking-pictures.s3.us-west-1.amazonaws.com/AA1188/71+(6).JPG</t>
  </si>
  <si>
    <t>https://viking-pictures.s3.us-west-1.amazonaws.com/AA1188/71+(7).JPG</t>
  </si>
  <si>
    <t>https://viking-pictures.s3.us-west-1.amazonaws.com/AA1188/72+(1).JPG</t>
  </si>
  <si>
    <t>https://viking-pictures.s3.us-west-1.amazonaws.com/AA1188/72+(2).JPG</t>
  </si>
  <si>
    <t>https://viking-pictures.s3.us-west-1.amazonaws.com/AA1188/72+(3).JPG</t>
  </si>
  <si>
    <t>https://viking-pictures.s3.us-west-1.amazonaws.com/AA1188/73+(1).JPG</t>
  </si>
  <si>
    <t>https://viking-pictures.s3.us-west-1.amazonaws.com/AA1188/73+(2).JPG</t>
  </si>
  <si>
    <t>https://viking-pictures.s3.us-west-1.amazonaws.com/AA1188/73+(3).JPG</t>
  </si>
  <si>
    <t>https://viking-pictures.s3.us-west-1.amazonaws.com/AA1188/73+(4).JPG</t>
  </si>
  <si>
    <t>https://viking-pictures.s3.us-west-1.amazonaws.com/AA1188/73+(5).JPG</t>
  </si>
  <si>
    <t>https://viking-pictures.s3.us-west-1.amazonaws.com/AA1188/73+(6).JPG</t>
  </si>
  <si>
    <t>https://viking-pictures.s3.us-west-1.amazonaws.com/AA1188/74+(1).JPG</t>
  </si>
  <si>
    <t>https://viking-pictures.s3.us-west-1.amazonaws.com/AA1188/74+(2).JPG</t>
  </si>
  <si>
    <t>https://viking-pictures.s3.us-west-1.amazonaws.com/AA1188/74+(3).JPG</t>
  </si>
  <si>
    <t>https://viking-pictures.s3.us-west-1.amazonaws.com/AA1188/74+(4).JPG</t>
  </si>
  <si>
    <t>https://viking-pictures.s3.us-west-1.amazonaws.com/AA1188/74+(5).JPG</t>
  </si>
  <si>
    <t>https://viking-pictures.s3.us-west-1.amazonaws.com/AA1188/75+(1).JPG</t>
  </si>
  <si>
    <t>https://viking-pictures.s3.us-west-1.amazonaws.com/AA1188/75+(2).JPG</t>
  </si>
  <si>
    <t>https://viking-pictures.s3.us-west-1.amazonaws.com/AA1188/75+(3).JPG</t>
  </si>
  <si>
    <t>https://viking-pictures.s3.us-west-1.amazonaws.com/AA1188/75+(4).JPG</t>
  </si>
  <si>
    <t>https://viking-pictures.s3.us-west-1.amazonaws.com/AA1188/76+(1).JPG</t>
  </si>
  <si>
    <t>https://viking-pictures.s3.us-west-1.amazonaws.com/AA1188/76+(2).JPG</t>
  </si>
  <si>
    <t>https://viking-pictures.s3.us-west-1.amazonaws.com/AA1188/76+(3).JPG</t>
  </si>
  <si>
    <t>https://viking-pictures.s3.us-west-1.amazonaws.com/AA1188/76+(4).JPG</t>
  </si>
  <si>
    <t>https://viking-pictures.s3.us-west-1.amazonaws.com/AA1188/76+(5).JPG</t>
  </si>
  <si>
    <t>https://viking-pictures.s3.us-west-1.amazonaws.com/AA1188/76+(6).JPG</t>
  </si>
  <si>
    <t>https://viking-pictures.s3.us-west-1.amazonaws.com/AA1188/76+(7).JPG</t>
  </si>
  <si>
    <t>https://viking-pictures.s3.us-west-1.amazonaws.com/AA1188/77+(1).JPG</t>
  </si>
  <si>
    <t>https://viking-pictures.s3.us-west-1.amazonaws.com/AA1188/77+(2).JPG</t>
  </si>
  <si>
    <t>https://viking-pictures.s3.us-west-1.amazonaws.com/AA1188/77+(3).JPG</t>
  </si>
  <si>
    <t>https://viking-pictures.s3.us-west-1.amazonaws.com/AA1188/77+(4).JPG</t>
  </si>
  <si>
    <t>https://viking-pictures.s3.us-west-1.amazonaws.com/AA1188/77+(5).JPG</t>
  </si>
  <si>
    <t>https://viking-pictures.s3.us-west-1.amazonaws.com/AA1188/77+(6).JPG</t>
  </si>
  <si>
    <t>https://viking-pictures.s3.us-west-1.amazonaws.com/AA1188/78+(1).JPG</t>
  </si>
  <si>
    <t>https://viking-pictures.s3.us-west-1.amazonaws.com/AA1188/78+(2).JPG</t>
  </si>
  <si>
    <t>https://viking-pictures.s3.us-west-1.amazonaws.com/AA1188/78+(3).JPG</t>
  </si>
  <si>
    <t>https://viking-pictures.s3.us-west-1.amazonaws.com/AA1188/78+(4).JPG</t>
  </si>
  <si>
    <t>https://viking-pictures.s3.us-west-1.amazonaws.com/AA1188/78+(5).JPG</t>
  </si>
  <si>
    <t>https://viking-pictures.s3.us-west-1.amazonaws.com/AA1188/79+(1).JPG</t>
  </si>
  <si>
    <t>https://viking-pictures.s3.us-west-1.amazonaws.com/AA1188/79+(2).JPG</t>
  </si>
  <si>
    <t>https://viking-pictures.s3.us-west-1.amazonaws.com/AA1188/79+(3).JPG</t>
  </si>
  <si>
    <t>https://viking-pictures.s3.us-west-1.amazonaws.com/AA1188/79+(4).JPG</t>
  </si>
  <si>
    <t>https://viking-pictures.s3.us-west-1.amazonaws.com/AA1188/79+(5).JPG</t>
  </si>
  <si>
    <t>https://viking-pictures.s3.us-west-1.amazonaws.com/AA1188/80+(1).JPG</t>
  </si>
  <si>
    <t>https://viking-pictures.s3.us-west-1.amazonaws.com/AA1188/80+(2).JPG</t>
  </si>
  <si>
    <t>https://viking-pictures.s3.us-west-1.amazonaws.com/AA1188/80+(3).JPG</t>
  </si>
  <si>
    <t>https://viking-pictures.s3.us-west-1.amazonaws.com/AA1188/80+(4).JPG</t>
  </si>
  <si>
    <t>https://viking-pictures.s3.us-west-1.amazonaws.com/AA1188/80+(5).JPG</t>
  </si>
  <si>
    <t>https://viking-pictures.s3.us-west-1.amazonaws.com/AA1188/80+(6).JPG</t>
  </si>
  <si>
    <t>https://viking-pictures.s3.us-west-1.amazonaws.com/AA1188/81+(1).JPG</t>
  </si>
  <si>
    <t>https://viking-pictures.s3.us-west-1.amazonaws.com/AA1188/81+(2).JPG</t>
  </si>
  <si>
    <t>https://viking-pictures.s3.us-west-1.amazonaws.com/AA1188/81+(3).JPG</t>
  </si>
  <si>
    <t>https://viking-pictures.s3.us-west-1.amazonaws.com/AA1188/81+(4).JPG</t>
  </si>
  <si>
    <t>https://viking-pictures.s3.us-west-1.amazonaws.com/AA1188/81+(5).JPG</t>
  </si>
  <si>
    <t>https://viking-pictures.s3.us-west-1.amazonaws.com/AA1188/82+(1).JPG</t>
  </si>
  <si>
    <t>https://viking-pictures.s3.us-west-1.amazonaws.com/AA1188/82+(2).JPG</t>
  </si>
  <si>
    <t>https://viking-pictures.s3.us-west-1.amazonaws.com/AA1188/82+(3).JPG</t>
  </si>
  <si>
    <t>https://viking-pictures.s3.us-west-1.amazonaws.com/AA1188/82+(4).JPG</t>
  </si>
  <si>
    <t>https://viking-pictures.s3.us-west-1.amazonaws.com/AA1188/82+(5).JPG</t>
  </si>
  <si>
    <t>https://viking-pictures.s3.us-west-1.amazonaws.com/AA1188/82+(6).JPG</t>
  </si>
  <si>
    <t>https://viking-pictures.s3.us-west-1.amazonaws.com/AA1188/83+(1).JPG</t>
  </si>
  <si>
    <t>https://viking-pictures.s3.us-west-1.amazonaws.com/AA1188/83+(2).JPG</t>
  </si>
  <si>
    <t>https://viking-pictures.s3.us-west-1.amazonaws.com/AA1188/83+(3).JPG</t>
  </si>
  <si>
    <t>https://viking-pictures.s3.us-west-1.amazonaws.com/AA1188/83+(4).JPG</t>
  </si>
  <si>
    <t>https://viking-pictures.s3.us-west-1.amazonaws.com/AA1188/83+(5).JPG</t>
  </si>
  <si>
    <t>https://viking-pictures.s3.us-west-1.amazonaws.com/AA1188/84+(1).JPG</t>
  </si>
  <si>
    <t>https://viking-pictures.s3.us-west-1.amazonaws.com/AA1188/84+(2).JPG</t>
  </si>
  <si>
    <t>https://viking-pictures.s3.us-west-1.amazonaws.com/AA1188/84+(3).JPG</t>
  </si>
  <si>
    <t>https://viking-pictures.s3.us-west-1.amazonaws.com/AA1188/84+(4).JPG</t>
  </si>
  <si>
    <t>https://viking-pictures.s3.us-west-1.amazonaws.com/AA1188/84+(5).JPG</t>
  </si>
  <si>
    <t>https://viking-pictures.s3.us-west-1.amazonaws.com/AA1188/85+(2).JPG</t>
  </si>
  <si>
    <t>https://viking-pictures.s3.us-west-1.amazonaws.com/AA1188/85+(3).JPG</t>
  </si>
  <si>
    <t>https://viking-pictures.s3.us-west-1.amazonaws.com/AA1188/85+(4).JPG</t>
  </si>
  <si>
    <t>https://viking-pictures.s3.us-west-1.amazonaws.com/AA1188/85+(5).JPG</t>
  </si>
  <si>
    <t>https://viking-pictures.s3.us-west-1.amazonaws.com/AA1188/85+(6).JPG</t>
  </si>
  <si>
    <t>https://viking-pictures.s3.us-west-1.amazonaws.com/AA1188/86+(1).JPG</t>
  </si>
  <si>
    <t>https://viking-pictures.s3.us-west-1.amazonaws.com/AA1188/86+(2).JPG</t>
  </si>
  <si>
    <t>https://viking-pictures.s3.us-west-1.amazonaws.com/AA1188/86+(3).JPG</t>
  </si>
  <si>
    <t>https://viking-pictures.s3.us-west-1.amazonaws.com/AA1188/86+(4).JPG</t>
  </si>
  <si>
    <t>https://viking-pictures.s3.us-west-1.amazonaws.com/AA1188/86+(5).JPG</t>
  </si>
  <si>
    <t>https://viking-pictures.s3.us-west-1.amazonaws.com/AA1188/86+(6).JPG</t>
  </si>
  <si>
    <t>https://viking-pictures.s3.us-west-1.amazonaws.com/AA1188/87+(1).JPG</t>
  </si>
  <si>
    <t>https://viking-pictures.s3.us-west-1.amazonaws.com/AA1188/87+(2).JPG</t>
  </si>
  <si>
    <t>https://viking-pictures.s3.us-west-1.amazonaws.com/AA1188/87+(3).JPG</t>
  </si>
  <si>
    <t>https://viking-pictures.s3.us-west-1.amazonaws.com/AA1188/87+(4).JPG</t>
  </si>
  <si>
    <t>https://viking-pictures.s3.us-west-1.amazonaws.com/AA1188/87+(5).JPG</t>
  </si>
  <si>
    <t>https://viking-pictures.s3.us-west-1.amazonaws.com/AA1188/87+(6).JPG</t>
  </si>
  <si>
    <t>https://viking-pictures.s3.us-west-1.amazonaws.com/AA1188/88+(1).JPG</t>
  </si>
  <si>
    <t>https://viking-pictures.s3.us-west-1.amazonaws.com/AA1188/88+(2).JPG</t>
  </si>
  <si>
    <t>https://viking-pictures.s3.us-west-1.amazonaws.com/AA1188/88+(3).JPG</t>
  </si>
  <si>
    <t>https://viking-pictures.s3.us-west-1.amazonaws.com/AA1188/88+(4).JPG</t>
  </si>
  <si>
    <t>https://viking-pictures.s3.us-west-1.amazonaws.com/AA1188/88+(5).JPG</t>
  </si>
  <si>
    <t>https://viking-pictures.s3.us-west-1.amazonaws.com/AA1188/89+(1).JPG</t>
  </si>
  <si>
    <t>https://viking-pictures.s3.us-west-1.amazonaws.com/AA1188/89+(2).JPG</t>
  </si>
  <si>
    <t>https://viking-pictures.s3.us-west-1.amazonaws.com/AA1188/89+(3).JPG</t>
  </si>
  <si>
    <t>https://viking-pictures.s3.us-west-1.amazonaws.com/AA1188/89+(4).JPG</t>
  </si>
  <si>
    <t>https://viking-pictures.s3.us-west-1.amazonaws.com/AA1188/89+(5).JPG</t>
  </si>
  <si>
    <t>https://viking-pictures.s3.us-west-1.amazonaws.com/AA1188/90+(1).JPG</t>
  </si>
  <si>
    <t>https://viking-pictures.s3.us-west-1.amazonaws.com/AA1188/90+(2).JPG</t>
  </si>
  <si>
    <t>https://viking-pictures.s3.us-west-1.amazonaws.com/AA1188/90+(3).JPG</t>
  </si>
  <si>
    <t>https://viking-pictures.s3.us-west-1.amazonaws.com/AA1188/90+(4).JPG</t>
  </si>
  <si>
    <t>https://viking-pictures.s3.us-west-1.amazonaws.com/AA1188/90+(5).JPG</t>
  </si>
  <si>
    <t>https://viking-pictures.s3.us-west-1.amazonaws.com/AA1188/91+(1).JPG</t>
  </si>
  <si>
    <t>https://viking-pictures.s3.us-west-1.amazonaws.com/AA1188/91+(2).JPG</t>
  </si>
  <si>
    <t>https://viking-pictures.s3.us-west-1.amazonaws.com/AA1188/91+(3).JPG</t>
  </si>
  <si>
    <t>https://viking-pictures.s3.us-west-1.amazonaws.com/AA1188/91+(4).JPG</t>
  </si>
  <si>
    <t>https://viking-pictures.s3.us-west-1.amazonaws.com/AA1188/91+(5).JPG</t>
  </si>
  <si>
    <t>https://viking-pictures.s3.us-west-1.amazonaws.com/AA1188/91+(6).JPG</t>
  </si>
  <si>
    <t>https://viking-pictures.s3.us-west-1.amazonaws.com/AA1188/92+(1).JPG</t>
  </si>
  <si>
    <t>https://viking-pictures.s3.us-west-1.amazonaws.com/AA1188/92+(2).JPG</t>
  </si>
  <si>
    <t>https://viking-pictures.s3.us-west-1.amazonaws.com/AA1188/92+(3).JPG</t>
  </si>
  <si>
    <t>https://viking-pictures.s3.us-west-1.amazonaws.com/AA1188/92+(4).JPG</t>
  </si>
  <si>
    <t>https://viking-pictures.s3.us-west-1.amazonaws.com/AA1188/92+(5).JPG</t>
  </si>
  <si>
    <t>https://viking-pictures.s3.us-west-1.amazonaws.com/AA1188/92+(6).JPG</t>
  </si>
  <si>
    <t>https://viking-pictures.s3.us-west-1.amazonaws.com/AA1188/93+(1).JPG</t>
  </si>
  <si>
    <t>https://viking-pictures.s3.us-west-1.amazonaws.com/AA1188/93+(2).JPG</t>
  </si>
  <si>
    <t>https://viking-pictures.s3.us-west-1.amazonaws.com/AA1188/93+(3).JPG</t>
  </si>
  <si>
    <t>https://viking-pictures.s3.us-west-1.amazonaws.com/AA1188/93+(4).JPG</t>
  </si>
  <si>
    <t>https://viking-pictures.s3.us-west-1.amazonaws.com/AA1188/93+(5).JPG</t>
  </si>
  <si>
    <t>https://viking-pictures.s3.us-west-1.amazonaws.com/AA1188/94+(1).JPG</t>
  </si>
  <si>
    <t>https://viking-pictures.s3.us-west-1.amazonaws.com/AA1188/94+(2).JPG</t>
  </si>
  <si>
    <t>https://viking-pictures.s3.us-west-1.amazonaws.com/AA1188/94+(3).JPG</t>
  </si>
  <si>
    <t>https://viking-pictures.s3.us-west-1.amazonaws.com/AA1188/94+(4).JPG</t>
  </si>
  <si>
    <t>https://viking-pictures.s3.us-west-1.amazonaws.com/AA1188/94+(5).JPG</t>
  </si>
  <si>
    <t>https://viking-pictures.s3.us-west-1.amazonaws.com/AA1188/95+(1).JPG</t>
  </si>
  <si>
    <t>https://viking-pictures.s3.us-west-1.amazonaws.com/AA1188/95+(2).JPG</t>
  </si>
  <si>
    <t>https://viking-pictures.s3.us-west-1.amazonaws.com/AA1188/95+(3).JPG</t>
  </si>
  <si>
    <t>https://viking-pictures.s3.us-west-1.amazonaws.com/AA1188/95+(4).JPG</t>
  </si>
  <si>
    <t>https://viking-pictures.s3.us-west-1.amazonaws.com/AA1188/96+(1).JPG</t>
  </si>
  <si>
    <t>https://viking-pictures.s3.us-west-1.amazonaws.com/AA1188/96+(2).JPG</t>
  </si>
  <si>
    <t>https://viking-pictures.s3.us-west-1.amazonaws.com/AA1188/96+(3).JPG</t>
  </si>
  <si>
    <t>https://viking-pictures.s3.us-west-1.amazonaws.com/AA1188/96+(4).JPG</t>
  </si>
  <si>
    <t>https://viking-pictures.s3.us-west-1.amazonaws.com/AA1188/96+(5).JPG</t>
  </si>
  <si>
    <t>https://viking-pictures.s3.us-west-1.amazonaws.com/AA1188/97+(1).JPG</t>
  </si>
  <si>
    <t>https://viking-pictures.s3.us-west-1.amazonaws.com/AA1188/97+(2).JPG</t>
  </si>
  <si>
    <t>https://viking-pictures.s3.us-west-1.amazonaws.com/AA1188/97+(3).JPG</t>
  </si>
  <si>
    <t>https://viking-pictures.s3.us-west-1.amazonaws.com/AA1188/97+(4).JPG</t>
  </si>
  <si>
    <t>https://viking-pictures.s3.us-west-1.amazonaws.com/AA1188/97+(5).JPG</t>
  </si>
  <si>
    <t>https://viking-pictures.s3.us-west-1.amazonaws.com/AA1188/97+(6).JPG</t>
  </si>
  <si>
    <t>https://viking-pictures.s3.us-west-1.amazonaws.com/AA1188/97+(7).JPG</t>
  </si>
  <si>
    <t>https://viking-pictures.s3.us-west-1.amazonaws.com/AA1188/97+(8).JPG</t>
  </si>
  <si>
    <t>https://viking-pictures.s3.us-west-1.amazonaws.com/AA1188/97+(9).JPG</t>
  </si>
  <si>
    <t>https://viking-pictures.s3.us-west-1.amazonaws.com/AA1188/97+(10).JPG</t>
  </si>
  <si>
    <t>https://viking-pictures.s3.us-west-1.amazonaws.com/AA1188/97+(11).JPG</t>
  </si>
  <si>
    <t>https://viking-pictures.s3.us-west-1.amazonaws.com/AA1188/97+(12).JPG</t>
  </si>
  <si>
    <t>https://viking-pictures.s3.us-west-1.amazonaws.com/AA1188/97+(13).JPG</t>
  </si>
  <si>
    <t>https://viking-pictures.s3.us-west-1.amazonaws.com/AA1188/97+(14).JPG</t>
  </si>
  <si>
    <t>https://viking-pictures.s3.us-west-1.amazonaws.com/AA1188/97+(15).JPG</t>
  </si>
  <si>
    <t>https://viking-pictures.s3.us-west-1.amazonaws.com/AA1188/98+(1).JPG</t>
  </si>
  <si>
    <t>https://viking-pictures.s3.us-west-1.amazonaws.com/AA1188/98+(2).JPG</t>
  </si>
  <si>
    <t>https://viking-pictures.s3.us-west-1.amazonaws.com/AA1188/98+(3).JPG</t>
  </si>
  <si>
    <t>https://viking-pictures.s3.us-west-1.amazonaws.com/AA1188/98+(4).JPG</t>
  </si>
  <si>
    <t>https://viking-pictures.s3.us-west-1.amazonaws.com/AA1188/98+(5).JPG</t>
  </si>
  <si>
    <t>https://viking-pictures.s3.us-west-1.amazonaws.com/AA1188/99+(1).JPG</t>
  </si>
  <si>
    <t>https://viking-pictures.s3.us-west-1.amazonaws.com/AA1188/99+(2).JPG</t>
  </si>
  <si>
    <t>https://viking-pictures.s3.us-west-1.amazonaws.com/AA1188/99+(3).JPG</t>
  </si>
  <si>
    <t>https://viking-pictures.s3.us-west-1.amazonaws.com/AA1188/99+(4).JPG</t>
  </si>
  <si>
    <t>https://viking-pictures.s3.us-west-1.amazonaws.com/AA1188/99+(5).JPG</t>
  </si>
  <si>
    <t>https://viking-pictures.s3.us-west-1.amazonaws.com/AA1188/99+(6).JPG</t>
  </si>
  <si>
    <t>https://viking-pictures.s3.us-west-1.amazonaws.com/AA1188/100+(1).JPG</t>
  </si>
  <si>
    <t>https://viking-pictures.s3.us-west-1.amazonaws.com/AA1188/100+(2).JPG</t>
  </si>
  <si>
    <t>https://viking-pictures.s3.us-west-1.amazonaws.com/AA1188/100+(3).JPG</t>
  </si>
  <si>
    <t>https://viking-pictures.s3.us-west-1.amazonaws.com/AA1188/100+(4).JPG</t>
  </si>
  <si>
    <t>https://viking-pictures.s3.us-west-1.amazonaws.com/AA1188/101+(1).JPG</t>
  </si>
  <si>
    <t>https://viking-pictures.s3.us-west-1.amazonaws.com/AA1188/101+(2).JPG</t>
  </si>
  <si>
    <t>https://viking-pictures.s3.us-west-1.amazonaws.com/AA1188/101+(3).JPG</t>
  </si>
  <si>
    <t>https://viking-pictures.s3.us-west-1.amazonaws.com/AA1188/101+(4).JPG</t>
  </si>
  <si>
    <t>https://viking-pictures.s3.us-west-1.amazonaws.com/AA1188/102+(1).JPG</t>
  </si>
  <si>
    <t>https://viking-pictures.s3.us-west-1.amazonaws.com/AA1188/102+(2).JPG</t>
  </si>
  <si>
    <t>https://viking-pictures.s3.us-west-1.amazonaws.com/AA1188/102+(3).JPG</t>
  </si>
  <si>
    <t>https://viking-pictures.s3.us-west-1.amazonaws.com/AA1188/102+(4).JPG</t>
  </si>
  <si>
    <t>https://viking-pictures.s3.us-west-1.amazonaws.com/AA1188/103+(1).JPG</t>
  </si>
  <si>
    <t>https://viking-pictures.s3.us-west-1.amazonaws.com/AA1188/103+(2).JPG</t>
  </si>
  <si>
    <t>https://viking-pictures.s3.us-west-1.amazonaws.com/AA1188/103+(3).JPG</t>
  </si>
  <si>
    <t>https://viking-pictures.s3.us-west-1.amazonaws.com/AA1188/103+(4).JPG</t>
  </si>
  <si>
    <t>https://viking-pictures.s3.us-west-1.amazonaws.com/AA1188/104+(1).JPG</t>
  </si>
  <si>
    <t>https://viking-pictures.s3.us-west-1.amazonaws.com/AA1188/104+(3).JPG</t>
  </si>
  <si>
    <t>https://viking-pictures.s3.us-west-1.amazonaws.com/AA1188/104+(4).JPG</t>
  </si>
  <si>
    <t>https://viking-pictures.s3.us-west-1.amazonaws.com/AA1188/107+(1).JPG</t>
  </si>
  <si>
    <t>https://viking-pictures.s3.us-west-1.amazonaws.com/AA1188/107+(2).JPG</t>
  </si>
  <si>
    <t>https://viking-pictures.s3.us-west-1.amazonaws.com/AA1188/107+(3).JPG</t>
  </si>
  <si>
    <t>https://viking-pictures.s3.us-west-1.amazonaws.com/AA1188/107+(4).JPG</t>
  </si>
  <si>
    <t>https://viking-pictures.s3.us-west-1.amazonaws.com/AA1188/105+(1).JPG</t>
  </si>
  <si>
    <t>https://viking-pictures.s3.us-west-1.amazonaws.com/AA1188/105+(2).JPG</t>
  </si>
  <si>
    <t>https://viking-pictures.s3.us-west-1.amazonaws.com/AA1188/105+(3).JPG</t>
  </si>
  <si>
    <t>https://viking-pictures.s3.us-west-1.amazonaws.com/AA1188/105+(4).JPG</t>
  </si>
  <si>
    <t>https://viking-pictures.s3.us-west-1.amazonaws.com/AA1188/105+(5).JPG</t>
  </si>
  <si>
    <t>https://viking-pictures.s3.us-west-1.amazonaws.com/AA1188/106+(1).JPG</t>
  </si>
  <si>
    <t>https://viking-pictures.s3.us-west-1.amazonaws.com/AA1188/106+(2).JPG</t>
  </si>
  <si>
    <t>https://viking-pictures.s3.us-west-1.amazonaws.com/AA1188/106+(3).JPG</t>
  </si>
  <si>
    <t>https://viking-pictures.s3.us-west-1.amazonaws.com/AA1188/106+(4).JPG</t>
  </si>
  <si>
    <t>https://viking-pictures.s3.us-west-1.amazonaws.com/AA1188/108+(1).JPG</t>
  </si>
  <si>
    <t>https://viking-pictures.s3.us-west-1.amazonaws.com/AA1188/108+(2).JPG</t>
  </si>
  <si>
    <t>https://viking-pictures.s3.us-west-1.amazonaws.com/AA1188/108+(3).JPG</t>
  </si>
  <si>
    <t>https://viking-pictures.s3.us-west-1.amazonaws.com/AA1188/108+(4).JPG</t>
  </si>
  <si>
    <t>https://viking-pictures.s3.us-west-1.amazonaws.com/AA1188/109+(1).JPG</t>
  </si>
  <si>
    <t>https://viking-pictures.s3.us-west-1.amazonaws.com/AA1188/109+(2).JPG</t>
  </si>
  <si>
    <t>https://viking-pictures.s3.us-west-1.amazonaws.com/AA1188/109+(3).JPG</t>
  </si>
  <si>
    <t>https://viking-pictures.s3.us-west-1.amazonaws.com/AA1188/109+(4).JPG</t>
  </si>
  <si>
    <t>https://viking-pictures.s3.us-west-1.amazonaws.com/AA1188/109+(5).JPG</t>
  </si>
  <si>
    <t>https://viking-pictures.s3.us-west-1.amazonaws.com/AA1188/111+(1).JPG</t>
  </si>
  <si>
    <t>https://viking-pictures.s3.us-west-1.amazonaws.com/AA1188/111+(2).JPG</t>
  </si>
  <si>
    <t>https://viking-pictures.s3.us-west-1.amazonaws.com/AA1188/111+(3).JPG</t>
  </si>
  <si>
    <t>https://viking-pictures.s3.us-west-1.amazonaws.com/AA1188/111+(4).JPG</t>
  </si>
  <si>
    <t>https://viking-pictures.s3.us-west-1.amazonaws.com/AA1188/112+(1).JPG</t>
  </si>
  <si>
    <t>https://viking-pictures.s3.us-west-1.amazonaws.com/AA1188/112+(2).JPG</t>
  </si>
  <si>
    <t>https://viking-pictures.s3.us-west-1.amazonaws.com/AA1188/112+(3).JPG</t>
  </si>
  <si>
    <t>https://viking-pictures.s3.us-west-1.amazonaws.com/AA1188/112+(4).JPG</t>
  </si>
  <si>
    <t>https://viking-pictures.s3.us-west-1.amazonaws.com/AA1188/110+(1).JPG</t>
  </si>
  <si>
    <t>https://viking-pictures.s3.us-west-1.amazonaws.com/AA1188/110+(2).JPG</t>
  </si>
  <si>
    <t>https://viking-pictures.s3.us-west-1.amazonaws.com/AA1188/110+(3).JPG</t>
  </si>
  <si>
    <t>https://viking-pictures.s3.us-west-1.amazonaws.com/AA1188/110+(4).JPG</t>
  </si>
  <si>
    <t>https://viking-pictures.s3.us-west-1.amazonaws.com/AA1188/113+(1).JPG</t>
  </si>
  <si>
    <t>https://viking-pictures.s3.us-west-1.amazonaws.com/AA1188/113+(2).JPG</t>
  </si>
  <si>
    <t>https://viking-pictures.s3.us-west-1.amazonaws.com/AA1188/113+(3).JPG</t>
  </si>
  <si>
    <t>https://viking-pictures.s3.us-west-1.amazonaws.com/AA1188/113+(4).JPG</t>
  </si>
  <si>
    <t>https://viking-pictures.s3.us-west-1.amazonaws.com/AA1188/114+(1).JPG</t>
  </si>
  <si>
    <t>https://viking-pictures.s3.us-west-1.amazonaws.com/AA1188/114+(2).JPG</t>
  </si>
  <si>
    <t>https://viking-pictures.s3.us-west-1.amazonaws.com/AA1188/114+(3).JPG</t>
  </si>
  <si>
    <t>https://viking-pictures.s3.us-west-1.amazonaws.com/AA1188/114+(4).JPG</t>
  </si>
  <si>
    <t>https://viking-pictures.s3.us-west-1.amazonaws.com/AA1188/115+(1).JPG</t>
  </si>
  <si>
    <t>https://viking-pictures.s3.us-west-1.amazonaws.com/AA1188/115+(2).JPG</t>
  </si>
  <si>
    <t>https://viking-pictures.s3.us-west-1.amazonaws.com/AA1188/115+(3).JPG</t>
  </si>
  <si>
    <t>https://viking-pictures.s3.us-west-1.amazonaws.com/AA1188/115+(4).JPG</t>
  </si>
  <si>
    <t>https://viking-pictures.s3.us-west-1.amazonaws.com/AA1188/116+(1).JPG</t>
  </si>
  <si>
    <t>https://viking-pictures.s3.us-west-1.amazonaws.com/AA1188/116+(2).JPG</t>
  </si>
  <si>
    <t>https://viking-pictures.s3.us-west-1.amazonaws.com/AA1188/116+(3).JPG</t>
  </si>
  <si>
    <t>https://viking-pictures.s3.us-west-1.amazonaws.com/AA1188/116+(4).JPG</t>
  </si>
  <si>
    <t>https://viking-pictures.s3.us-west-1.amazonaws.com/AA1188/116+(5).JPG</t>
  </si>
  <si>
    <t>https://viking-pictures.s3.us-west-1.amazonaws.com/AA1188/117+(1).JPG</t>
  </si>
  <si>
    <t>https://viking-pictures.s3.us-west-1.amazonaws.com/AA1188/117+(3).JPG</t>
  </si>
  <si>
    <t>https://viking-pictures.s3.us-west-1.amazonaws.com/AA1188/118+(1).JPG</t>
  </si>
  <si>
    <t>https://viking-pictures.s3.us-west-1.amazonaws.com/AA1188/118+(2).JPG</t>
  </si>
  <si>
    <t>https://viking-pictures.s3.us-west-1.amazonaws.com/AA1188/118+(3).JPG</t>
  </si>
  <si>
    <t>https://viking-pictures.s3.us-west-1.amazonaws.com/AA1188/118+(4).JPG</t>
  </si>
  <si>
    <t>https://viking-pictures.s3.us-west-1.amazonaws.com/AA1188/119+(1).JPG</t>
  </si>
  <si>
    <t>https://viking-pictures.s3.us-west-1.amazonaws.com/AA1188/119+(3).JPG</t>
  </si>
  <si>
    <t>https://viking-pictures.s3.us-west-1.amazonaws.com/AA1188/119+(4).JPG</t>
  </si>
  <si>
    <t>https://viking-pictures.s3.us-west-1.amazonaws.com/AA1188/119+(5).JPG</t>
  </si>
  <si>
    <t>https://viking-pictures.s3.us-west-1.amazonaws.com/AA1188/119+(6).JPG</t>
  </si>
  <si>
    <t>https://viking-pictures.s3.us-west-1.amazonaws.com/AA1188/119+(7).JPG</t>
  </si>
  <si>
    <t>https://viking-pictures.s3.us-west-1.amazonaws.com/AA1188/119+(8).JPG</t>
  </si>
  <si>
    <t>https://viking-pictures.s3.us-west-1.amazonaws.com/AA1188/119+(9).JPG</t>
  </si>
  <si>
    <t>https://viking-pictures.s3.us-west-1.amazonaws.com/AA1188/119+(10).JPG</t>
  </si>
  <si>
    <t>https://viking-pictures.s3.us-west-1.amazonaws.com/AA1188/119+(11).JPG</t>
  </si>
  <si>
    <t>https://viking-pictures.s3.us-west-1.amazonaws.com/AA1188/7+(1).JPG</t>
  </si>
  <si>
    <t>https://viking-pictures.s3.us-west-1.amazonaws.com/AA1188/7+(3).JPG</t>
  </si>
  <si>
    <t>https://viking-pictures.s3.us-west-1.amazonaws.com/AA1188/7+(4).JPG</t>
  </si>
  <si>
    <t>https://viking-pictures.s3.us-west-1.amazonaws.com/AA1188/7+(5).JPG</t>
  </si>
  <si>
    <t>https://viking-pictures.s3.us-west-1.amazonaws.com/AA1188/7+(6).JPG</t>
  </si>
  <si>
    <t>https://viking-pictures.s3.us-west-1.amazonaws.com/AA1188/7+(7).JPG</t>
  </si>
  <si>
    <t>https://viking-pictures.s3.us-west-1.amazonaws.com/AA1188/7+(8).JPG</t>
  </si>
  <si>
    <t>https://viking-pictures.s3.us-west-1.amazonaws.com/AA1188/7+(9).JPG</t>
  </si>
  <si>
    <t>https://viking-pictures.s3.us-west-1.amazonaws.com/AA1188/7+(10).JPG</t>
  </si>
  <si>
    <t>https://viking-pictures.s3.us-west-1.amazonaws.com/AA1188/7+(11).JPG</t>
  </si>
  <si>
    <t>https://viking-pictures.s3.us-west-1.amazonaws.com/AA1188/1+(1).JPG</t>
  </si>
  <si>
    <t>https://viking-pictures.s3.us-west-1.amazonaws.com/AA1188/1+(3).JPG</t>
  </si>
  <si>
    <t>https://viking-pictures.s3.us-west-1.amazonaws.com/AA1188/1+(4).JPG</t>
  </si>
  <si>
    <t>https://viking-pictures.s3.us-west-1.amazonaws.com/AA1188/1+(5).JPG</t>
  </si>
  <si>
    <t>https://viking-pictures.s3.us-west-1.amazonaws.com/AA1188/1+(6).JPG</t>
  </si>
  <si>
    <t>https://viking-pictures.s3.us-west-1.amazonaws.com/AA1188/1+(7).JPG</t>
  </si>
  <si>
    <t>https://viking-pictures.s3.us-west-1.amazonaws.com/AA1188/1+(8).JPG</t>
  </si>
  <si>
    <t>https://viking-pictures.s3.us-west-1.amazonaws.com/AA1188/1+(9).JPG</t>
  </si>
  <si>
    <t>https://viking-pictures.s3.us-west-1.amazonaws.com/AA1188/3+(1).JPG</t>
  </si>
  <si>
    <t>https://viking-pictures.s3.us-west-1.amazonaws.com/AA1188/3+(3).JPG</t>
  </si>
  <si>
    <t>https://viking-pictures.s3.us-west-1.amazonaws.com/AA1188/3+(4).JPG</t>
  </si>
  <si>
    <t>https://viking-pictures.s3.us-west-1.amazonaws.com/AA1188/3+(5).JPG</t>
  </si>
  <si>
    <t>https://viking-pictures.s3.us-west-1.amazonaws.com/AA1188/3+(6).JPG</t>
  </si>
  <si>
    <t>https://viking-pictures.s3.us-west-1.amazonaws.com/AA1188/3+(7).JPG</t>
  </si>
  <si>
    <t>https://viking-pictures.s3.us-west-1.amazonaws.com/AA1188/3+(8).JPG</t>
  </si>
  <si>
    <t>https://viking-pictures.s3.us-west-1.amazonaws.com/AA1188/3+(9).JPG</t>
  </si>
  <si>
    <t>https://viking-pictures.s3.us-west-1.amazonaws.com/AA1188/3+(10).JPG</t>
  </si>
  <si>
    <t>https://viking-pictures.s3.us-west-1.amazonaws.com/AA1188/3+(11).JPG</t>
  </si>
  <si>
    <t>https://viking-pictures.s3.us-west-1.amazonaws.com/AA1188/5+(1).JPG</t>
  </si>
  <si>
    <t>https://viking-pictures.s3.us-west-1.amazonaws.com/AA1188/5+(3).JPG</t>
  </si>
  <si>
    <t>https://viking-pictures.s3.us-west-1.amazonaws.com/AA1188/5+(4).JPG</t>
  </si>
  <si>
    <t>https://viking-pictures.s3.us-west-1.amazonaws.com/AA1188/5+(5).JPG</t>
  </si>
  <si>
    <t>https://viking-pictures.s3.us-west-1.amazonaws.com/AA1188/5+(6).JPG</t>
  </si>
  <si>
    <t>https://viking-pictures.s3.us-west-1.amazonaws.com/AA1188/5+(7).JPG</t>
  </si>
  <si>
    <t>https://viking-pictures.s3.us-west-1.amazonaws.com/AA1188/5+(8).JPG</t>
  </si>
  <si>
    <t>https://viking-pictures.s3.us-west-1.amazonaws.com/AA1188/5+(9).JPG</t>
  </si>
  <si>
    <t>https://viking-pictures.s3.us-west-1.amazonaws.com/AA1188/5+(10).JPG</t>
  </si>
  <si>
    <t>https://viking-pictures.s3.us-west-1.amazonaws.com/AA1188/5+(11).JPG</t>
  </si>
  <si>
    <t>https://viking-pictures.s3.us-west-1.amazonaws.com/AA1188/14+(1).JPG</t>
  </si>
  <si>
    <t>https://viking-pictures.s3.us-west-1.amazonaws.com/AA1188/14+(2).JPG</t>
  </si>
  <si>
    <t>https://viking-pictures.s3.us-west-1.amazonaws.com/AA1188/14+(3).JPG</t>
  </si>
  <si>
    <t>https://viking-pictures.s3.us-west-1.amazonaws.com/AA1188/14+(4).JPG</t>
  </si>
  <si>
    <t>https://viking-pictures.s3.us-west-1.amazonaws.com/AA1188/14+(5).JPG</t>
  </si>
  <si>
    <t>https://viking-pictures.s3.us-west-1.amazonaws.com/AA1188/14+(6).JPG</t>
  </si>
  <si>
    <t>https://viking-pictures.s3.us-west-1.amazonaws.com/AA1188/14+(7).JPG</t>
  </si>
  <si>
    <t>https://viking-pictures.s3.us-west-1.amazonaws.com/AA1188/14+(8).JPG</t>
  </si>
  <si>
    <t>https://viking-pictures.s3.us-west-1.amazonaws.com/AA1188/14+(9).JPG</t>
  </si>
  <si>
    <t>https://viking-pictures.s3.us-west-1.amazonaws.com/AA1188/2+(1).JPG</t>
  </si>
  <si>
    <t>https://viking-pictures.s3.us-west-1.amazonaws.com/AA1188/2+(2).JPG</t>
  </si>
  <si>
    <t>https://viking-pictures.s3.us-west-1.amazonaws.com/AA1188/2+(3).JPG</t>
  </si>
  <si>
    <t>https://viking-pictures.s3.us-west-1.amazonaws.com/AA1188/2+(4).JPG</t>
  </si>
  <si>
    <t>https://viking-pictures.s3.us-west-1.amazonaws.com/AA1188/2+(5).JPG</t>
  </si>
  <si>
    <t>https://viking-pictures.s3.us-west-1.amazonaws.com/AA1188/2+(6).JPG</t>
  </si>
  <si>
    <t>https://viking-pictures.s3.us-west-1.amazonaws.com/AA1188/4+(1).JPG</t>
  </si>
  <si>
    <t>https://viking-pictures.s3.us-west-1.amazonaws.com/AA1188/4+(2).JPG</t>
  </si>
  <si>
    <t>https://viking-pictures.s3.us-west-1.amazonaws.com/AA1188/4+(3).JPG</t>
  </si>
  <si>
    <t>https://viking-pictures.s3.us-west-1.amazonaws.com/AA1188/4+(4).JPG</t>
  </si>
  <si>
    <t>https://viking-pictures.s3.us-west-1.amazonaws.com/AA1188/4+(5).JPG</t>
  </si>
  <si>
    <t>https://viking-pictures.s3.us-west-1.amazonaws.com/AA1188/4+(6).JPG</t>
  </si>
  <si>
    <t>https://viking-pictures.s3.us-west-1.amazonaws.com/AA1188/6+(1).JPG</t>
  </si>
  <si>
    <t>https://viking-pictures.s3.us-west-1.amazonaws.com/AA1188/6+(2).JPG</t>
  </si>
  <si>
    <t>https://viking-pictures.s3.us-west-1.amazonaws.com/AA1188/6+(3).JPG</t>
  </si>
  <si>
    <t>https://viking-pictures.s3.us-west-1.amazonaws.com/AA1188/6+(4).JPG</t>
  </si>
  <si>
    <t>https://viking-pictures.s3.us-west-1.amazonaws.com/AA1188/6+(5).JPG</t>
  </si>
  <si>
    <t>https://viking-pictures.s3.us-west-1.amazonaws.com/AA1188/8+(1).JPG</t>
  </si>
  <si>
    <t>https://viking-pictures.s3.us-west-1.amazonaws.com/AA1188/8+(2).JPG</t>
  </si>
  <si>
    <t>https://viking-pictures.s3.us-west-1.amazonaws.com/AA1188/8+(3).JPG</t>
  </si>
  <si>
    <t>https://viking-pictures.s3.us-west-1.amazonaws.com/AA1188/8+(4).JPG</t>
  </si>
  <si>
    <t>https://viking-pictures.s3.us-west-1.amazonaws.com/AA1188/8+(5).JPG</t>
  </si>
  <si>
    <t>https://viking-pictures.s3.us-west-1.amazonaws.com/AA1188/8+(6).JPG</t>
  </si>
  <si>
    <t>https://viking-pictures.s3.us-west-1.amazonaws.com/AA1188/8+(7).JPG</t>
  </si>
  <si>
    <t>https://viking-pictures.s3.us-west-1.amazonaws.com/AA1188/9+(1).JPG</t>
  </si>
  <si>
    <t>https://viking-pictures.s3.us-west-1.amazonaws.com/AA1188/9+(2).JPG</t>
  </si>
  <si>
    <t>https://viking-pictures.s3.us-west-1.amazonaws.com/AA1188/9+(3).JPG</t>
  </si>
  <si>
    <t>https://viking-pictures.s3.us-west-1.amazonaws.com/AA1188/10+(1).JPG</t>
  </si>
  <si>
    <t>https://viking-pictures.s3.us-west-1.amazonaws.com/AA1188/10+(2).JPG</t>
  </si>
  <si>
    <t>https://viking-pictures.s3.us-west-1.amazonaws.com/AA1188/10+(3).JPG</t>
  </si>
  <si>
    <t>https://viking-pictures.s3.us-west-1.amazonaws.com/AA1188/10+(4).JPG</t>
  </si>
  <si>
    <t>https://viking-pictures.s3.us-west-1.amazonaws.com/AA1188/10+(5).JPG</t>
  </si>
  <si>
    <t>https://viking-pictures.s3.us-west-1.amazonaws.com/AA1188/10+(6).JPG</t>
  </si>
  <si>
    <t>https://viking-pictures.s3.us-west-1.amazonaws.com/AA1188/10+(7).JPG</t>
  </si>
  <si>
    <t>https://viking-pictures.s3.us-west-1.amazonaws.com/AA1188/10+(8).JPG</t>
  </si>
  <si>
    <t>https://viking-pictures.s3.us-west-1.amazonaws.com/AA1188/10+(9).JPG</t>
  </si>
  <si>
    <t>https://viking-pictures.s3.us-west-1.amazonaws.com/AA1188/11+(1).JPG</t>
  </si>
  <si>
    <t>https://viking-pictures.s3.us-west-1.amazonaws.com/AA1188/11+(2).JPG</t>
  </si>
  <si>
    <t>https://viking-pictures.s3.us-west-1.amazonaws.com/AA1188/11+(3).JPG</t>
  </si>
  <si>
    <t>https://viking-pictures.s3.us-west-1.amazonaws.com/AA1188/11+(4).JPG</t>
  </si>
  <si>
    <t>https://viking-pictures.s3.us-west-1.amazonaws.com/AA1188/11+(5).JPG</t>
  </si>
  <si>
    <t>https://viking-pictures.s3.us-west-1.amazonaws.com/AA1188/11+(6).JPG</t>
  </si>
  <si>
    <t>https://viking-pictures.s3.us-west-1.amazonaws.com/AA1188/11+(7).JPG</t>
  </si>
  <si>
    <t>https://viking-pictures.s3.us-west-1.amazonaws.com/AA1188/11+(8).JPG</t>
  </si>
  <si>
    <t>https://viking-pictures.s3.us-west-1.amazonaws.com/AA1188/11+(9).JPG</t>
  </si>
  <si>
    <t>https://viking-pictures.s3.us-west-1.amazonaws.com/AA1188/11+(10).JPG</t>
  </si>
  <si>
    <t>https://viking-pictures.s3.us-west-1.amazonaws.com/AA1188/12+(1).JPG</t>
  </si>
  <si>
    <t>https://viking-pictures.s3.us-west-1.amazonaws.com/AA1188/12+(2).JPG</t>
  </si>
  <si>
    <t>https://viking-pictures.s3.us-west-1.amazonaws.com/AA1188/12+(3).JPG</t>
  </si>
  <si>
    <t>https://viking-pictures.s3.us-west-1.amazonaws.com/AA1188/12+(4).JPG</t>
  </si>
  <si>
    <t>https://viking-pictures.s3.us-west-1.amazonaws.com/AA1188/12+(5).JPG</t>
  </si>
  <si>
    <t>https://viking-pictures.s3.us-west-1.amazonaws.com/AA1188/12+(6).JPG</t>
  </si>
  <si>
    <t>https://viking-pictures.s3.us-west-1.amazonaws.com/AA1188/12+(7).JPG</t>
  </si>
  <si>
    <t>https://viking-pictures.s3.us-west-1.amazonaws.com/AA1188/12+(8).JPG</t>
  </si>
  <si>
    <t>https://viking-pictures.s3.us-west-1.amazonaws.com/AA1188/12+(9).JPG</t>
  </si>
  <si>
    <t>https://viking-pictures.s3.us-west-1.amazonaws.com/AA1188/12+(10).JPG</t>
  </si>
  <si>
    <t>https://viking-pictures.s3.us-west-1.amazonaws.com/AA1188/12+(11).JPG</t>
  </si>
  <si>
    <t>https://viking-pictures.s3.us-west-1.amazonaws.com/AA1188/12+(12).JPG</t>
  </si>
  <si>
    <t>https://viking-pictures.s3.us-west-1.amazonaws.com/AA1188/12+(13).JPG</t>
  </si>
  <si>
    <t>https://viking-pictures.s3.us-west-1.amazonaws.com/AA1188/12+(14).JPG</t>
  </si>
  <si>
    <t>https://viking-pictures.s3.us-west-1.amazonaws.com/AA1188/12+(15).JPG</t>
  </si>
  <si>
    <t>https://viking-pictures.s3.us-west-1.amazonaws.com/AA1188/12+(16).JPG</t>
  </si>
  <si>
    <t>https://viking-pictures.s3.us-west-1.amazonaws.com/AA1188/12+(17).JPG</t>
  </si>
  <si>
    <t>https://viking-pictures.s3.us-west-1.amazonaws.com/AA1188/12+(18).JPG</t>
  </si>
  <si>
    <t>https://viking-pictures.s3.us-west-1.amazonaws.com/AA1188/13+(1).JPG</t>
  </si>
  <si>
    <t>https://viking-pictures.s3.us-west-1.amazonaws.com/AA1188/13+(2).JPG</t>
  </si>
  <si>
    <t>https://viking-pictures.s3.us-west-1.amazonaws.com/AA1188/13+(3).JPG</t>
  </si>
  <si>
    <t>https://viking-pictures.s3.us-west-1.amazonaws.com/AA1188/13+(4).JPG</t>
  </si>
  <si>
    <t>https://viking-pictures.s3.us-west-1.amazonaws.com/AA1188/13+(5).JPG</t>
  </si>
  <si>
    <t>https://viking-pictures.s3.us-west-1.amazonaws.com/AA1188/13+(6).JPG</t>
  </si>
  <si>
    <t>https://viking-pictures.s3.us-west-1.amazonaws.com/AA1188/13+(7).JPG</t>
  </si>
  <si>
    <t>https://viking-pictures.s3.us-west-1.amazonaws.com/AA1188/15+(1).JPG</t>
  </si>
  <si>
    <t>https://viking-pictures.s3.us-west-1.amazonaws.com/AA1188/15+(2).JPG</t>
  </si>
  <si>
    <t>https://viking-pictures.s3.us-west-1.amazonaws.com/AA1188/15+(3).JPG</t>
  </si>
  <si>
    <t>https://viking-pictures.s3.us-west-1.amazonaws.com/AA1188/15+(4).JPG</t>
  </si>
  <si>
    <t>https://viking-pictures.s3.us-west-1.amazonaws.com/AA1188/15+(5).JPG</t>
  </si>
  <si>
    <t>https://viking-pictures.s3.us-west-1.amazonaws.com/AA1188/15+(6).JPG</t>
  </si>
  <si>
    <t>https://viking-pictures.s3.us-west-1.amazonaws.com/AA1188/16+(1).JPG</t>
  </si>
  <si>
    <t>https://viking-pictures.s3.us-west-1.amazonaws.com/AA1188/16+(2).JPG</t>
  </si>
  <si>
    <t>https://viking-pictures.s3.us-west-1.amazonaws.com/AA1188/16+(3).JPG</t>
  </si>
  <si>
    <t>https://viking-pictures.s3.us-west-1.amazonaws.com/AA1188/16+(4).JPG</t>
  </si>
  <si>
    <t>https://viking-pictures.s3.us-west-1.amazonaws.com/AA1188/16+(5).JPG</t>
  </si>
  <si>
    <t>https://viking-pictures.s3.us-west-1.amazonaws.com/AA1188/17+(1).JPG</t>
  </si>
  <si>
    <t>https://viking-pictures.s3.us-west-1.amazonaws.com/AA1188/17+(2).JPG</t>
  </si>
  <si>
    <t>https://viking-pictures.s3.us-west-1.amazonaws.com/AA1188/17+(3).JPG</t>
  </si>
  <si>
    <t>https://viking-pictures.s3.us-west-1.amazonaws.com/AA1188/17+(4).JPG</t>
  </si>
  <si>
    <t>https://viking-pictures.s3.us-west-1.amazonaws.com/AA1188/17+(5).JPG</t>
  </si>
  <si>
    <t>https://viking-pictures.s3.us-west-1.amazonaws.com/AA1188/46+(1).JPG</t>
  </si>
  <si>
    <t>https://viking-pictures.s3.us-west-1.amazonaws.com/AA1188/46+(2).JPG</t>
  </si>
  <si>
    <t>https://viking-pictures.s3.us-west-1.amazonaws.com/AA1188/46+(3).JPG</t>
  </si>
  <si>
    <t>https://viking-pictures.s3.us-west-1.amazonaws.com/AA1188/46+(4).JPG</t>
  </si>
  <si>
    <t>https://viking-pictures.s3.us-west-1.amazonaws.com/AA1188/46+(5).JPG</t>
  </si>
  <si>
    <t>https://viking-pictures.s3.us-west-1.amazonaws.com/AA1188/18+(1).JPG</t>
  </si>
  <si>
    <t>https://viking-pictures.s3.us-west-1.amazonaws.com/AA1188/18+(2).JPG</t>
  </si>
  <si>
    <t>https://viking-pictures.s3.us-west-1.amazonaws.com/AA1188/18+(3).JPG</t>
  </si>
  <si>
    <t>https://viking-pictures.s3.us-west-1.amazonaws.com/AA1188/18+(4).JPG</t>
  </si>
  <si>
    <t>https://viking-pictures.s3.us-west-1.amazonaws.com/AA1188/18+(5).JPG</t>
  </si>
  <si>
    <t>https://viking-pictures.s3.us-west-1.amazonaws.com/AA1188/18+(6).JPG</t>
  </si>
  <si>
    <t>https://viking-pictures.s3.us-west-1.amazonaws.com/AA1188/64+(1).JPG</t>
  </si>
  <si>
    <t>https://viking-pictures.s3.us-west-1.amazonaws.com/AA1188/64+(2).JPG</t>
  </si>
  <si>
    <t>https://viking-pictures.s3.us-west-1.amazonaws.com/AA1188/64+(3).JPG</t>
  </si>
  <si>
    <t>https://viking-pictures.s3.us-west-1.amazonaws.com/AA1188/64+(4).JPG</t>
  </si>
  <si>
    <t>https://viking-pictures.s3.us-west-1.amazonaws.com/AA1188/57+(1).JPG</t>
  </si>
  <si>
    <t>https://viking-pictures.s3.us-west-1.amazonaws.com/AA1188/57+(2).JPG</t>
  </si>
  <si>
    <t>https://viking-pictures.s3.us-west-1.amazonaws.com/AA1188/57+(3).JPG</t>
  </si>
  <si>
    <t>https://viking-pictures.s3.us-west-1.amazonaws.com/AA1188/57+(4).JPG</t>
  </si>
  <si>
    <t>https://viking-pictures.s3.us-west-1.amazonaws.com/AA1188/19+(1).JPG</t>
  </si>
  <si>
    <t>https://viking-pictures.s3.us-west-1.amazonaws.com/AA1188/19+(2).JPG</t>
  </si>
  <si>
    <t>https://viking-pictures.s3.us-west-1.amazonaws.com/AA1188/19+(3).JPG</t>
  </si>
  <si>
    <t>https://viking-pictures.s3.us-west-1.amazonaws.com/AA1188/19+(4).JPG</t>
  </si>
  <si>
    <t>https://viking-pictures.s3.us-west-1.amazonaws.com/AA1188/19+(5).JPG</t>
  </si>
  <si>
    <t>https://viking-pictures.s3.us-west-1.amazonaws.com/AA1188/19+(6).JPG</t>
  </si>
  <si>
    <t>https://viking-pictures.s3.us-west-1.amazonaws.com/AA1188/20+(1).JPG</t>
  </si>
  <si>
    <t>https://viking-pictures.s3.us-west-1.amazonaws.com/AA1188/20+(2).JPG</t>
  </si>
  <si>
    <t>https://viking-pictures.s3.us-west-1.amazonaws.com/AA1188/20+(3).JPG</t>
  </si>
  <si>
    <t>https://viking-pictures.s3.us-west-1.amazonaws.com/AA1188/20+(4).JPG</t>
  </si>
  <si>
    <t>https://viking-pictures.s3.us-west-1.amazonaws.com/AA1188/20+(5).JPG</t>
  </si>
  <si>
    <t>https://viking-pictures.s3.us-west-1.amazonaws.com/AA1188/20+(6).JPG</t>
  </si>
  <si>
    <t>https://viking-pictures.s3.us-west-1.amazonaws.com/AA1188/20+(7).JPG</t>
  </si>
  <si>
    <t>https://viking-pictures.s3.us-west-1.amazonaws.com/AA1188/20+(8).JPG</t>
  </si>
  <si>
    <t>https://viking-pictures.s3.us-west-1.amazonaws.com/AA1188/20+(9).JPG</t>
  </si>
  <si>
    <t>https://viking-pictures.s3.us-west-1.amazonaws.com/AA1188/21+(1).JPG</t>
  </si>
  <si>
    <t>https://viking-pictures.s3.us-west-1.amazonaws.com/AA1188/21+(2).JPG</t>
  </si>
  <si>
    <t>https://viking-pictures.s3.us-west-1.amazonaws.com/AA1188/21+(3).JPG</t>
  </si>
  <si>
    <t>https://viking-pictures.s3.us-west-1.amazonaws.com/AA1188/21+(4).JPG</t>
  </si>
  <si>
    <t>https://viking-pictures.s3.us-west-1.amazonaws.com/AA1188/21+(5).JPG</t>
  </si>
  <si>
    <t>https://viking-pictures.s3.us-west-1.amazonaws.com/AA1188/21+(6).JPG</t>
  </si>
  <si>
    <t>https://viking-pictures.s3.us-west-1.amazonaws.com/AA1188/21+(7).JPG</t>
  </si>
  <si>
    <t>https://viking-pictures.s3.us-west-1.amazonaws.com/AA1188/21+(8).JPG</t>
  </si>
  <si>
    <t>https://viking-pictures.s3.us-west-1.amazonaws.com/AA1188/22+(1).JPG</t>
  </si>
  <si>
    <t>https://viking-pictures.s3.us-west-1.amazonaws.com/AA1188/22+(2).JPG</t>
  </si>
  <si>
    <t>https://viking-pictures.s3.us-west-1.amazonaws.com/AA1188/22+(3).JPG</t>
  </si>
  <si>
    <t>https://viking-pictures.s3.us-west-1.amazonaws.com/AA1188/22+(4).JPG</t>
  </si>
  <si>
    <t>https://viking-pictures.s3.us-west-1.amazonaws.com/AA1188/22+(5).JPG</t>
  </si>
  <si>
    <t>https://viking-pictures.s3.us-west-1.amazonaws.com/AA1188/22+(6).JPG</t>
  </si>
  <si>
    <t>https://viking-pictures.s3.us-west-1.amazonaws.com/AA1188/22+(7).JPG</t>
  </si>
  <si>
    <t>https://viking-pictures.s3.us-west-1.amazonaws.com/AA1188/22+(8).JPG</t>
  </si>
  <si>
    <t>https://viking-pictures.s3.us-west-1.amazonaws.com/AA1188/22+(9).JPG</t>
  </si>
  <si>
    <t>https://viking-pictures.s3.us-west-1.amazonaws.com/AA1188/22+(10).JPG</t>
  </si>
  <si>
    <t>https://viking-pictures.s3.us-west-1.amazonaws.com/AA1188/22+(11).JPG</t>
  </si>
  <si>
    <t>https://viking-pictures.s3.us-west-1.amazonaws.com/AA1188/22+(12).JPG</t>
  </si>
  <si>
    <t>https://viking-pictures.s3.us-west-1.amazonaws.com/AA1188/22+(13).JPG</t>
  </si>
  <si>
    <t>https://viking-pictures.s3.us-west-1.amazonaws.com/AA1188/22+(14).JPG</t>
  </si>
  <si>
    <t>https://viking-pictures.s3.us-west-1.amazonaws.com/AA1188/28+(1).JPG</t>
  </si>
  <si>
    <t>https://viking-pictures.s3.us-west-1.amazonaws.com/AA1188/28+(2).JPG</t>
  </si>
  <si>
    <t>https://viking-pictures.s3.us-west-1.amazonaws.com/AA1188/28+(3).JPG</t>
  </si>
  <si>
    <t>https://viking-pictures.s3.us-west-1.amazonaws.com/AA1188/28+(4).JPG</t>
  </si>
  <si>
    <t>https://viking-pictures.s3.us-west-1.amazonaws.com/AA1188/28+(5).JPG</t>
  </si>
  <si>
    <t>https://viking-pictures.s3.us-west-1.amazonaws.com/AA1188/28+(6).JPG</t>
  </si>
  <si>
    <t>https://viking-pictures.s3.us-west-1.amazonaws.com/AA1188/28+(7).JPG</t>
  </si>
  <si>
    <t>https://viking-pictures.s3.us-west-1.amazonaws.com/AA1188/28+(8).JPG</t>
  </si>
  <si>
    <t>https://viking-pictures.s3.us-west-1.amazonaws.com/AA1188/28+(9).JPG</t>
  </si>
  <si>
    <t>https://viking-pictures.s3.us-west-1.amazonaws.com/AA1188/28+(10).JPG</t>
  </si>
  <si>
    <t>https://viking-pictures.s3.us-west-1.amazonaws.com/AA1188/28+(11).JPG</t>
  </si>
  <si>
    <t>https://viking-pictures.s3.us-west-1.amazonaws.com/AA1188/28+(12).JPG</t>
  </si>
  <si>
    <t>https://viking-pictures.s3.us-west-1.amazonaws.com/AA1188/26+(1).JPG</t>
  </si>
  <si>
    <t>https://viking-pictures.s3.us-west-1.amazonaws.com/AA1188/26+(2).JPG</t>
  </si>
  <si>
    <t>https://viking-pictures.s3.us-west-1.amazonaws.com/AA1188/26+(3).JPG</t>
  </si>
  <si>
    <t>https://viking-pictures.s3.us-west-1.amazonaws.com/AA1188/26+(4).JPG</t>
  </si>
  <si>
    <t>https://viking-pictures.s3.us-west-1.amazonaws.com/AA1188/26+(5).JPG</t>
  </si>
  <si>
    <t>https://viking-pictures.s3.us-west-1.amazonaws.com/AA1188/26+(6).JPG</t>
  </si>
  <si>
    <t>https://viking-pictures.s3.us-west-1.amazonaws.com/AA1188/26+(7).JPG</t>
  </si>
  <si>
    <t>https://viking-pictures.s3.us-west-1.amazonaws.com/AA1188/26+(8).JPG</t>
  </si>
  <si>
    <t>https://viking-pictures.s3.us-west-1.amazonaws.com/AA1188/23+(1).JPG</t>
  </si>
  <si>
    <t>https://viking-pictures.s3.us-west-1.amazonaws.com/AA1188/23+(2).JPG</t>
  </si>
  <si>
    <t>https://viking-pictures.s3.us-west-1.amazonaws.com/AA1188/23+(3).JPG</t>
  </si>
  <si>
    <t>https://viking-pictures.s3.us-west-1.amazonaws.com/AA1188/23+(4).JPG</t>
  </si>
  <si>
    <t>https://viking-pictures.s3.us-west-1.amazonaws.com/AA1188/23+(5).JPG</t>
  </si>
  <si>
    <t>https://viking-pictures.s3.us-west-1.amazonaws.com/AA1188/23+(6).JPG</t>
  </si>
  <si>
    <t>https://viking-pictures.s3.us-west-1.amazonaws.com/AA1188/23+(7).JPG</t>
  </si>
  <si>
    <t>https://viking-pictures.s3.us-west-1.amazonaws.com/AA1188/23+(8).JPG</t>
  </si>
  <si>
    <t>https://viking-pictures.s3.us-west-1.amazonaws.com/AA1188/23+(9).JPG</t>
  </si>
  <si>
    <t>https://viking-pictures.s3.us-west-1.amazonaws.com/AA1188/24+(1).JPG</t>
  </si>
  <si>
    <t>https://viking-pictures.s3.us-west-1.amazonaws.com/AA1188/24+(2).JPG</t>
  </si>
  <si>
    <t>https://viking-pictures.s3.us-west-1.amazonaws.com/AA1188/24+(3).JPG</t>
  </si>
  <si>
    <t>https://viking-pictures.s3.us-west-1.amazonaws.com/AA1188/24+(4).JPG</t>
  </si>
  <si>
    <t>https://viking-pictures.s3.us-west-1.amazonaws.com/AA1188/25+(1).JPG</t>
  </si>
  <si>
    <t>https://viking-pictures.s3.us-west-1.amazonaws.com/AA1188/25+(2).JPG</t>
  </si>
  <si>
    <t>https://viking-pictures.s3.us-west-1.amazonaws.com/AA1188/25+(3).JPG</t>
  </si>
  <si>
    <t>https://viking-pictures.s3.us-west-1.amazonaws.com/AA1188/27+(1).JPG</t>
  </si>
  <si>
    <t>https://viking-pictures.s3.us-west-1.amazonaws.com/AA1188/27+(2).JPG</t>
  </si>
  <si>
    <t>https://viking-pictures.s3.us-west-1.amazonaws.com/AA1188/27+(3).JPG</t>
  </si>
  <si>
    <t>https://viking-pictures.s3.us-west-1.amazonaws.com/AA1188/27+(4).JPG</t>
  </si>
  <si>
    <t>https://viking-pictures.s3.us-west-1.amazonaws.com/AA1188/27+(5).JPG</t>
  </si>
  <si>
    <t>https://viking-pictures.s3.us-west-1.amazonaws.com/AA1188/27+(6).JPG</t>
  </si>
  <si>
    <t>https://viking-pictures.s3.us-west-1.amazonaws.com/AA1188/27+(7).JPG</t>
  </si>
  <si>
    <t>https://viking-pictures.s3.us-west-1.amazonaws.com/AA1188/29+(1).JPG</t>
  </si>
  <si>
    <t>https://viking-pictures.s3.us-west-1.amazonaws.com/AA1188/29+(2).JPG</t>
  </si>
  <si>
    <t>https://viking-pictures.s3.us-west-1.amazonaws.com/AA1188/29+(3).JPG</t>
  </si>
  <si>
    <t>https://viking-pictures.s3.us-west-1.amazonaws.com/AA1188/29+(4).JPG</t>
  </si>
  <si>
    <t>https://viking-pictures.s3.us-west-1.amazonaws.com/AA1188/29+(5).JPG</t>
  </si>
  <si>
    <t>https://viking-pictures.s3.us-west-1.amazonaws.com/AA1188/29+(6).JPG</t>
  </si>
  <si>
    <t>https://viking-pictures.s3.us-west-1.amazonaws.com/AA1188/29+(7).JPG</t>
  </si>
  <si>
    <t>https://viking-pictures.s3.us-west-1.amazonaws.com/AA1188/30+(1).JPG</t>
  </si>
  <si>
    <t>https://viking-pictures.s3.us-west-1.amazonaws.com/AA1188/30+(2).JPG</t>
  </si>
  <si>
    <t>https://viking-pictures.s3.us-west-1.amazonaws.com/AA1188/30+(3).JPG</t>
  </si>
  <si>
    <t>https://viking-pictures.s3.us-west-1.amazonaws.com/AA1188/30+(4).JPG</t>
  </si>
  <si>
    <t>https://viking-pictures.s3.us-west-1.amazonaws.com/AA1188/30+(5).JPG</t>
  </si>
  <si>
    <t>https://viking-pictures.s3.us-west-1.amazonaws.com/AA1188/30+(6).JPG</t>
  </si>
  <si>
    <t>https://viking-pictures.s3.us-west-1.amazonaws.com/AA1188/31+(1).JPG</t>
  </si>
  <si>
    <t>https://viking-pictures.s3.us-west-1.amazonaws.com/AA1188/31+(2).JPG</t>
  </si>
  <si>
    <t>https://viking-pictures.s3.us-west-1.amazonaws.com/AA1188/31+(3).JPG</t>
  </si>
  <si>
    <t>https://viking-pictures.s3.us-west-1.amazonaws.com/AA1188/31+(4).JPG</t>
  </si>
  <si>
    <t>https://viking-pictures.s3.us-west-1.amazonaws.com/AA1188/32+(1).JPG</t>
  </si>
  <si>
    <t>https://viking-pictures.s3.us-west-1.amazonaws.com/AA1188/32+(2).JPG</t>
  </si>
  <si>
    <t>https://viking-pictures.s3.us-west-1.amazonaws.com/AA1188/32+(3).JPG</t>
  </si>
  <si>
    <t>https://viking-pictures.s3.us-west-1.amazonaws.com/AA1188/32+(5).JPG</t>
  </si>
  <si>
    <t>https://viking-pictures.s3.us-west-1.amazonaws.com/AA1188/32+(6).JPG</t>
  </si>
  <si>
    <t>https://viking-pictures.s3.us-west-1.amazonaws.com/AA1188/32+(7).JPG</t>
  </si>
  <si>
    <t>https://viking-pictures.s3.us-west-1.amazonaws.com/AA1188/33+(1).JPG</t>
  </si>
  <si>
    <t>https://viking-pictures.s3.us-west-1.amazonaws.com/AA1188/33+(2).JPG</t>
  </si>
  <si>
    <t>https://viking-pictures.s3.us-west-1.amazonaws.com/AA1188/33+(3).JPG</t>
  </si>
  <si>
    <t>https://viking-pictures.s3.us-west-1.amazonaws.com/AA1188/33+(4).JPG</t>
  </si>
  <si>
    <t>https://viking-pictures.s3.us-west-1.amazonaws.com/AA1188/33+(5).JPG</t>
  </si>
  <si>
    <t>https://viking-pictures.s3.us-west-1.amazonaws.com/AA1188/33+(6).JPG</t>
  </si>
  <si>
    <t>https://viking-pictures.s3.us-west-1.amazonaws.com/AA1188/34+(1).JPG</t>
  </si>
  <si>
    <t>https://viking-pictures.s3.us-west-1.amazonaws.com/AA1188/34+(2).JPG</t>
  </si>
  <si>
    <t>https://viking-pictures.s3.us-west-1.amazonaws.com/AA1188/34+(3).JPG</t>
  </si>
  <si>
    <t>https://viking-pictures.s3.us-west-1.amazonaws.com/AA1188/34+(4).JPG</t>
  </si>
  <si>
    <t>https://viking-pictures.s3.us-west-1.amazonaws.com/AA1188/34+(5).JPG</t>
  </si>
  <si>
    <t>https://viking-pictures.s3.us-west-1.amazonaws.com/AA1188/34+(6).JPG</t>
  </si>
  <si>
    <t>https://viking-pictures.s3.us-west-1.amazonaws.com/AA1188/34+(7).JPG</t>
  </si>
  <si>
    <t>https://viking-pictures.s3.us-west-1.amazonaws.com/AA1188/34+(8).JPG</t>
  </si>
  <si>
    <t>https://viking-pictures.s3.us-west-1.amazonaws.com/AA1188/35+(1).JPG</t>
  </si>
  <si>
    <t>https://viking-pictures.s3.us-west-1.amazonaws.com/AA1188/35+(2).JPG</t>
  </si>
  <si>
    <t>https://viking-pictures.s3.us-west-1.amazonaws.com/AA1188/35+(3).JPG</t>
  </si>
  <si>
    <t>https://viking-pictures.s3.us-west-1.amazonaws.com/AA1188/35+(4).JPG</t>
  </si>
  <si>
    <t>https://viking-pictures.s3.us-west-1.amazonaws.com/AA1188/35+(5).JPG</t>
  </si>
  <si>
    <t>https://viking-pictures.s3.us-west-1.amazonaws.com/AA1188/35+(6).JPG</t>
  </si>
  <si>
    <t>https://viking-pictures.s3.us-west-1.amazonaws.com/AA1188/35+(7).JPG</t>
  </si>
  <si>
    <t>https://viking-pictures.s3.us-west-1.amazonaws.com/AA1188/35+(8).JPG</t>
  </si>
  <si>
    <t>https://viking-pictures.s3.us-west-1.amazonaws.com/AA1188/35+(9).JPG</t>
  </si>
  <si>
    <t>https://viking-pictures.s3.us-west-1.amazonaws.com/AA1188/128+(1).JPG</t>
  </si>
  <si>
    <t>https://viking-pictures.s3.us-west-1.amazonaws.com/AA1188/128+(2).JPG</t>
  </si>
  <si>
    <t>https://viking-pictures.s3.us-west-1.amazonaws.com/AA1188/128+(3).JPG</t>
  </si>
  <si>
    <t>https://viking-pictures.s3.us-west-1.amazonaws.com/AA1188/128+(4).JPG</t>
  </si>
  <si>
    <t>https://viking-pictures.s3.us-west-1.amazonaws.com/AA1188/128+(5).JPG</t>
  </si>
  <si>
    <t>https://viking-pictures.s3.us-west-1.amazonaws.com/AA1188/129+(1).JPG</t>
  </si>
  <si>
    <t>https://viking-pictures.s3.us-west-1.amazonaws.com/AA1188/129+(2).JPG</t>
  </si>
  <si>
    <t>https://viking-pictures.s3.us-west-1.amazonaws.com/AA1188/129+(3).JPG</t>
  </si>
  <si>
    <t>https://viking-pictures.s3.us-west-1.amazonaws.com/AA1188/129+(4).JPG</t>
  </si>
  <si>
    <t>https://viking-pictures.s3.us-west-1.amazonaws.com/AA1188/129+(5).JPG</t>
  </si>
  <si>
    <t>https://viking-pictures.s3.us-west-1.amazonaws.com/AA1188/129+(6).JPG</t>
  </si>
  <si>
    <t>https://viking-pictures.s3.us-west-1.amazonaws.com/AA1188/129+(7).JPG</t>
  </si>
  <si>
    <t>https://viking-pictures.s3.us-west-1.amazonaws.com/AA1188/129+(8).JPG</t>
  </si>
  <si>
    <t>https://viking-pictures.s3.us-west-1.amazonaws.com/AA1188/129+(9).JPG</t>
  </si>
  <si>
    <t>https://viking-pictures.s3.us-west-1.amazonaws.com/AA1188/130+(1).JPG</t>
  </si>
  <si>
    <t>https://viking-pictures.s3.us-west-1.amazonaws.com/AA1188/130+(2).JPG</t>
  </si>
  <si>
    <t>https://viking-pictures.s3.us-west-1.amazonaws.com/AA1188/130+(3).JPG</t>
  </si>
  <si>
    <t>https://viking-pictures.s3.us-west-1.amazonaws.com/AA1188/130+(4).JPG</t>
  </si>
  <si>
    <t>https://viking-pictures.s3.us-west-1.amazonaws.com/AA1188/130+(5).JPG</t>
  </si>
  <si>
    <t>https://viking-pictures.s3.us-west-1.amazonaws.com/AA1188/130+(6).JPG</t>
  </si>
  <si>
    <t>https://viking-pictures.s3.us-west-1.amazonaws.com/AA1188/130+(7).JPG</t>
  </si>
  <si>
    <t>https://viking-pictures.s3.us-west-1.amazonaws.com/AA1188/131+(1).JPG</t>
  </si>
  <si>
    <t>https://viking-pictures.s3.us-west-1.amazonaws.com/AA1188/131+(2).JPG</t>
  </si>
  <si>
    <t>https://viking-pictures.s3.us-west-1.amazonaws.com/AA1188/131+(3).JPG</t>
  </si>
  <si>
    <t>https://viking-pictures.s3.us-west-1.amazonaws.com/AA1188/131+(4).JPG</t>
  </si>
  <si>
    <t>https://viking-pictures.s3.us-west-1.amazonaws.com/AA1188/131+(5).JPG</t>
  </si>
  <si>
    <t>https://viking-pictures.s3.us-west-1.amazonaws.com/AA1188/131+(6).JPG</t>
  </si>
  <si>
    <t>https://viking-pictures.s3.us-west-1.amazonaws.com/AA1188/131+(7).JPG</t>
  </si>
  <si>
    <t>https://viking-pictures.s3.us-west-1.amazonaws.com/AA1188/151+(1).JPG</t>
  </si>
  <si>
    <t>https://viking-pictures.s3.us-west-1.amazonaws.com/AA1188/151+(2).JPG</t>
  </si>
  <si>
    <t>https://viking-pictures.s3.us-west-1.amazonaws.com/AA1188/151+(3).JPG</t>
  </si>
  <si>
    <t>https://viking-pictures.s3.us-west-1.amazonaws.com/AA1188/151+(4).JPG</t>
  </si>
  <si>
    <t>https://viking-pictures.s3.us-west-1.amazonaws.com/AA1188/151+(5).JPG</t>
  </si>
  <si>
    <t>https://viking-pictures.s3.us-west-1.amazonaws.com/AA1188/151+(6).JPG</t>
  </si>
  <si>
    <t>https://viking-pictures.s3.us-west-1.amazonaws.com/AA1188/152+(1).JPG</t>
  </si>
  <si>
    <t>https://viking-pictures.s3.us-west-1.amazonaws.com/AA1188/152+(2).JPG</t>
  </si>
  <si>
    <t>https://viking-pictures.s3.us-west-1.amazonaws.com/AA1188/152+(3).JPG</t>
  </si>
  <si>
    <t>https://viking-pictures.s3.us-west-1.amazonaws.com/AA1188/152+(4).JPG</t>
  </si>
  <si>
    <t>https://viking-pictures.s3.us-west-1.amazonaws.com/AA1188/152+(5).JPG</t>
  </si>
  <si>
    <t>https://viking-pictures.s3.us-west-1.amazonaws.com/AA1188/152+(6).JPG</t>
  </si>
  <si>
    <t>https://viking-pictures.s3.us-west-1.amazonaws.com/AA1188/152+(7).JPG</t>
  </si>
  <si>
    <t>https://viking-pictures.s3.us-west-1.amazonaws.com/AA1188/120+(1).JPG</t>
  </si>
  <si>
    <t>https://viking-pictures.s3.us-west-1.amazonaws.com/AA1188/120+(2).JPG</t>
  </si>
  <si>
    <t>https://viking-pictures.s3.us-west-1.amazonaws.com/AA1188/120+(3).JPG</t>
  </si>
  <si>
    <t>https://viking-pictures.s3.us-west-1.amazonaws.com/AA1188/121+(1).JPG</t>
  </si>
  <si>
    <t>https://viking-pictures.s3.us-west-1.amazonaws.com/AA1188/121+(2).JPG</t>
  </si>
  <si>
    <t>https://viking-pictures.s3.us-west-1.amazonaws.com/AA1188/121+(3).JPG</t>
  </si>
  <si>
    <t>https://viking-pictures.s3.us-west-1.amazonaws.com/AA1188/123+(1).JPG</t>
  </si>
  <si>
    <t>https://viking-pictures.s3.us-west-1.amazonaws.com/AA1188/123+(2).JPG</t>
  </si>
  <si>
    <t>https://viking-pictures.s3.us-west-1.amazonaws.com/AA1188/123+(3).JPG</t>
  </si>
  <si>
    <t>https://viking-pictures.s3.us-west-1.amazonaws.com/AA1188/122+(1).JPG</t>
  </si>
  <si>
    <t>https://viking-pictures.s3.us-west-1.amazonaws.com/AA1188/122+(3).JPG</t>
  </si>
  <si>
    <t>https://viking-pictures.s3.us-west-1.amazonaws.com/AA1188/122+(4).JPG</t>
  </si>
  <si>
    <t>https://viking-pictures.s3.us-west-1.amazonaws.com/AA1188/122+(5).JPG</t>
  </si>
  <si>
    <t>https://viking-pictures.s3.us-west-1.amazonaws.com/AA1188/122+(6).JPG</t>
  </si>
  <si>
    <t>https://viking-pictures.s3.us-west-1.amazonaws.com/AA1188/124+(1).JPG</t>
  </si>
  <si>
    <t>https://viking-pictures.s3.us-west-1.amazonaws.com/AA1188/124+(2).JPG</t>
  </si>
  <si>
    <t>https://viking-pictures.s3.us-west-1.amazonaws.com/AA1188/124+(3).JPG</t>
  </si>
  <si>
    <t>https://viking-pictures.s3.us-west-1.amazonaws.com/AA1188/124+(4).JPG</t>
  </si>
  <si>
    <t>https://viking-pictures.s3.us-west-1.amazonaws.com/AA1188/124+(5).JPG</t>
  </si>
  <si>
    <t>https://viking-pictures.s3.us-west-1.amazonaws.com/AA1188/124+(6).JPG</t>
  </si>
  <si>
    <t>https://viking-pictures.s3.us-west-1.amazonaws.com/AA1188/125+(1).JPG</t>
  </si>
  <si>
    <t>https://viking-pictures.s3.us-west-1.amazonaws.com/AA1188/125+(2).JPG</t>
  </si>
  <si>
    <t>https://viking-pictures.s3.us-west-1.amazonaws.com/AA1188/125+(3).JPG</t>
  </si>
  <si>
    <t>https://viking-pictures.s3.us-west-1.amazonaws.com/AA1188/125+(4).JPG</t>
  </si>
  <si>
    <t>https://viking-pictures.s3.us-west-1.amazonaws.com/AA1188/125+(5).JPG</t>
  </si>
  <si>
    <t>https://viking-pictures.s3.us-west-1.amazonaws.com/AA1188/125+(6).JPG</t>
  </si>
  <si>
    <t>https://viking-pictures.s3.us-west-1.amazonaws.com/AA1188/125+(7).JPG</t>
  </si>
  <si>
    <t>https://viking-pictures.s3.us-west-1.amazonaws.com/AA1188/127+(1).JPG</t>
  </si>
  <si>
    <t>https://viking-pictures.s3.us-west-1.amazonaws.com/AA1188/127+(2).JPG</t>
  </si>
  <si>
    <t>https://viking-pictures.s3.us-west-1.amazonaws.com/AA1188/127+(3).JPG</t>
  </si>
  <si>
    <t>https://viking-pictures.s3.us-west-1.amazonaws.com/AA1188/127+(4).JPG</t>
  </si>
  <si>
    <t>https://viking-pictures.s3.us-west-1.amazonaws.com/AA1188/127+(5).JPG</t>
  </si>
  <si>
    <t>https://viking-pictures.s3.us-west-1.amazonaws.com/AA1188/127+(6).JPG</t>
  </si>
  <si>
    <t>https://viking-pictures.s3.us-west-1.amazonaws.com/AA1188/127+(7).JPG</t>
  </si>
  <si>
    <t>https://viking-pictures.s3.us-west-1.amazonaws.com/AA1188/126+(1).JPG</t>
  </si>
  <si>
    <t>https://viking-pictures.s3.us-west-1.amazonaws.com/AA1188/126+(2).JPG</t>
  </si>
  <si>
    <t>https://viking-pictures.s3.us-west-1.amazonaws.com/AA1188/126+(3).JPG</t>
  </si>
  <si>
    <t>https://viking-pictures.s3.us-west-1.amazonaws.com/AA1188/126+(4).JPG</t>
  </si>
  <si>
    <t>https://viking-pictures.s3.us-west-1.amazonaws.com/AA1188/126+(5).JPG</t>
  </si>
  <si>
    <t>https://viking-pictures.s3.us-west-1.amazonaws.com/AA1188/132+(1).JPG</t>
  </si>
  <si>
    <t>https://viking-pictures.s3.us-west-1.amazonaws.com/AA1188/132+(2).JPG</t>
  </si>
  <si>
    <t>https://viking-pictures.s3.us-west-1.amazonaws.com/AA1188/132+(3).JPG</t>
  </si>
  <si>
    <t>https://viking-pictures.s3.us-west-1.amazonaws.com/AA1188/132+(4).JPG</t>
  </si>
  <si>
    <t>https://viking-pictures.s3.us-west-1.amazonaws.com/AA1188/132+(5).JPG</t>
  </si>
  <si>
    <t>https://viking-pictures.s3.us-west-1.amazonaws.com/AA1188/132+(6).JPG</t>
  </si>
  <si>
    <t>https://viking-pictures.s3.us-west-1.amazonaws.com/AA1188/132+(7).JPG</t>
  </si>
  <si>
    <t>https://viking-pictures.s3.us-west-1.amazonaws.com/AA1188/132+(8).JPG</t>
  </si>
  <si>
    <t>https://viking-pictures.s3.us-west-1.amazonaws.com/AA1188/132+(9).JPG</t>
  </si>
  <si>
    <t>https://viking-pictures.s3.us-west-1.amazonaws.com/AA1188/132+(10).JPG</t>
  </si>
  <si>
    <t>https://viking-pictures.s3.us-west-1.amazonaws.com/AA1188/132+(11).JPG</t>
  </si>
  <si>
    <t>https://viking-pictures.s3.us-west-1.amazonaws.com/AA1188/132+(12).JPG</t>
  </si>
  <si>
    <t>https://viking-pictures.s3.us-west-1.amazonaws.com/AA1188/132+(13).JPG</t>
  </si>
  <si>
    <t>https://viking-pictures.s3.us-west-1.amazonaws.com/AA1188/132+(14).JPG</t>
  </si>
  <si>
    <t>https://viking-pictures.s3.us-west-1.amazonaws.com/AA1188/132+(15).JPG</t>
  </si>
  <si>
    <t>https://viking-pictures.s3.us-west-1.amazonaws.com/AA1188/132+(16).JPG</t>
  </si>
  <si>
    <t>https://viking-pictures.s3.us-west-1.amazonaws.com/AA1188/132+(17).JPG</t>
  </si>
  <si>
    <t>https://viking-pictures.s3.us-west-1.amazonaws.com/AA1188/132+(18).JPG</t>
  </si>
  <si>
    <t>https://viking-pictures.s3.us-west-1.amazonaws.com/AA1188/132+(19).JPG</t>
  </si>
  <si>
    <t>https://viking-pictures.s3.us-west-1.amazonaws.com/AA1188/132+(20).JPG</t>
  </si>
  <si>
    <t>https://viking-pictures.s3.us-west-1.amazonaws.com/AA1188/132+(21).JPG</t>
  </si>
  <si>
    <t>https://viking-pictures.s3.us-west-1.amazonaws.com/AA1188/133+(1).JPG</t>
  </si>
  <si>
    <t>https://viking-pictures.s3.us-west-1.amazonaws.com/AA1188/133+(2).JPG</t>
  </si>
  <si>
    <t>https://viking-pictures.s3.us-west-1.amazonaws.com/AA1188/133+(3).JPG</t>
  </si>
  <si>
    <t>https://viking-pictures.s3.us-west-1.amazonaws.com/AA1188/133+(4).JPG</t>
  </si>
  <si>
    <t>https://viking-pictures.s3.us-west-1.amazonaws.com/AA1188/133+(5).JPG</t>
  </si>
  <si>
    <t>https://viking-pictures.s3.us-west-1.amazonaws.com/AA1188/133+(6).JPG</t>
  </si>
  <si>
    <t>https://viking-pictures.s3.us-west-1.amazonaws.com/AA1188/133+(7).JPG</t>
  </si>
  <si>
    <t>https://viking-pictures.s3.us-west-1.amazonaws.com/AA1188/133+(8).JPG</t>
  </si>
  <si>
    <t>https://viking-pictures.s3.us-west-1.amazonaws.com/AA1188/134+(1).JPG</t>
  </si>
  <si>
    <t>https://viking-pictures.s3.us-west-1.amazonaws.com/AA1188/134+(2).JPG</t>
  </si>
  <si>
    <t>https://viking-pictures.s3.us-west-1.amazonaws.com/AA1188/134+(3).JPG</t>
  </si>
  <si>
    <t>https://viking-pictures.s3.us-west-1.amazonaws.com/AA1188/134+(4).JPG</t>
  </si>
  <si>
    <t>https://viking-pictures.s3.us-west-1.amazonaws.com/AA1188/134+(5).JPG</t>
  </si>
  <si>
    <t>https://viking-pictures.s3.us-west-1.amazonaws.com/AA1188/134+(6).JPG</t>
  </si>
  <si>
    <t>https://viking-pictures.s3.us-west-1.amazonaws.com/AA1188/134+(7).JPG</t>
  </si>
  <si>
    <t>https://viking-pictures.s3.us-west-1.amazonaws.com/AA1188/134+(8).JPG</t>
  </si>
  <si>
    <t>https://viking-pictures.s3.us-west-1.amazonaws.com/AA1188/144+(1).JPG</t>
  </si>
  <si>
    <t>https://viking-pictures.s3.us-west-1.amazonaws.com/AA1188/144+(2).JPG</t>
  </si>
  <si>
    <t>https://viking-pictures.s3.us-west-1.amazonaws.com/AA1188/144+(3).JPG</t>
  </si>
  <si>
    <t>https://viking-pictures.s3.us-west-1.amazonaws.com/AA1188/144+(4).JPG</t>
  </si>
  <si>
    <t>https://viking-pictures.s3.us-west-1.amazonaws.com/AA1188/144+(5).JPG</t>
  </si>
  <si>
    <t>https://viking-pictures.s3.us-west-1.amazonaws.com/AA1188/144+(6).JPG</t>
  </si>
  <si>
    <t>https://viking-pictures.s3.us-west-1.amazonaws.com/AA1188/144+(7).JPG</t>
  </si>
  <si>
    <t>https://viking-pictures.s3.us-west-1.amazonaws.com/AA1188/135+(1).JPG</t>
  </si>
  <si>
    <t>https://viking-pictures.s3.us-west-1.amazonaws.com/AA1188/135+(2).JPG</t>
  </si>
  <si>
    <t>https://viking-pictures.s3.us-west-1.amazonaws.com/AA1188/135+(3).JPG</t>
  </si>
  <si>
    <t>https://viking-pictures.s3.us-west-1.amazonaws.com/AA1188/135+(4).JPG</t>
  </si>
  <si>
    <t>https://viking-pictures.s3.us-west-1.amazonaws.com/AA1188/135+(5).JPG</t>
  </si>
  <si>
    <t>https://viking-pictures.s3.us-west-1.amazonaws.com/AA1188/135+(6).JPG</t>
  </si>
  <si>
    <t>https://viking-pictures.s3.us-west-1.amazonaws.com/AA1188/135+(7).JPG</t>
  </si>
  <si>
    <t>https://viking-pictures.s3.us-west-1.amazonaws.com/AA1188/136+(1).JPG</t>
  </si>
  <si>
    <t>https://viking-pictures.s3.us-west-1.amazonaws.com/AA1188/136+(2).JPG</t>
  </si>
  <si>
    <t>https://viking-pictures.s3.us-west-1.amazonaws.com/AA1188/136+(3).JPG</t>
  </si>
  <si>
    <t>https://viking-pictures.s3.us-west-1.amazonaws.com/AA1188/136+(4).JPG</t>
  </si>
  <si>
    <t>https://viking-pictures.s3.us-west-1.amazonaws.com/AA1188/136+(5).JPG</t>
  </si>
  <si>
    <t>https://viking-pictures.s3.us-west-1.amazonaws.com/AA1188/136+(6).JPG</t>
  </si>
  <si>
    <t>https://viking-pictures.s3.us-west-1.amazonaws.com/AA1188/140+(2).JPG</t>
  </si>
  <si>
    <t>https://viking-pictures.s3.us-west-1.amazonaws.com/AA1188/140+(3).JPG</t>
  </si>
  <si>
    <t>https://viking-pictures.s3.us-west-1.amazonaws.com/AA1188/140+(4).JPG</t>
  </si>
  <si>
    <t>https://viking-pictures.s3.us-west-1.amazonaws.com/AA1188/140+(5).JPG</t>
  </si>
  <si>
    <t>https://viking-pictures.s3.us-west-1.amazonaws.com/AA1188/140+(6).JPG</t>
  </si>
  <si>
    <t>https://viking-pictures.s3.us-west-1.amazonaws.com/AA1188/138+(1).JPG</t>
  </si>
  <si>
    <t>https://viking-pictures.s3.us-west-1.amazonaws.com/AA1188/138+(2).JPG</t>
  </si>
  <si>
    <t>https://viking-pictures.s3.us-west-1.amazonaws.com/AA1188/138+(3).JPG</t>
  </si>
  <si>
    <t>https://viking-pictures.s3.us-west-1.amazonaws.com/AA1188/138+(4).JPG</t>
  </si>
  <si>
    <t>https://viking-pictures.s3.us-west-1.amazonaws.com/AA1188/138+(5).JPG</t>
  </si>
  <si>
    <t>https://viking-pictures.s3.us-west-1.amazonaws.com/AA1188/142+(1).JPG</t>
  </si>
  <si>
    <t>https://viking-pictures.s3.us-west-1.amazonaws.com/AA1188/142+(2).JPG</t>
  </si>
  <si>
    <t>https://viking-pictures.s3.us-west-1.amazonaws.com/AA1188/142+(3).JPG</t>
  </si>
  <si>
    <t>https://viking-pictures.s3.us-west-1.amazonaws.com/AA1188/142+(4).JPG</t>
  </si>
  <si>
    <t>https://viking-pictures.s3.us-west-1.amazonaws.com/AA1188/142+(5).JPG</t>
  </si>
  <si>
    <t>https://viking-pictures.s3.us-west-1.amazonaws.com/AA1188/142+(6).JPG</t>
  </si>
  <si>
    <t>https://viking-pictures.s3.us-west-1.amazonaws.com/AA1188/137+(1).JPG</t>
  </si>
  <si>
    <t>https://viking-pictures.s3.us-west-1.amazonaws.com/AA1188/137+(2).JPG</t>
  </si>
  <si>
    <t>https://viking-pictures.s3.us-west-1.amazonaws.com/AA1188/137+(3).JPG</t>
  </si>
  <si>
    <t>https://viking-pictures.s3.us-west-1.amazonaws.com/AA1188/137+(4).JPG</t>
  </si>
  <si>
    <t>https://viking-pictures.s3.us-west-1.amazonaws.com/AA1188/137+(5).JPG</t>
  </si>
  <si>
    <t>https://viking-pictures.s3.us-west-1.amazonaws.com/AA1188/137+(6).JPG</t>
  </si>
  <si>
    <t>https://viking-pictures.s3.us-west-1.amazonaws.com/AA1188/141+(1).JPG</t>
  </si>
  <si>
    <t>https://viking-pictures.s3.us-west-1.amazonaws.com/AA1188/141+(2).JPG</t>
  </si>
  <si>
    <t>https://viking-pictures.s3.us-west-1.amazonaws.com/AA1188/141+(3).JPG</t>
  </si>
  <si>
    <t>https://viking-pictures.s3.us-west-1.amazonaws.com/AA1188/141+(4).JPG</t>
  </si>
  <si>
    <t>https://viking-pictures.s3.us-west-1.amazonaws.com/AA1188/141+(5).JPG</t>
  </si>
  <si>
    <t>https://viking-pictures.s3.us-west-1.amazonaws.com/AA1188/141+(6).JPG</t>
  </si>
  <si>
    <t>https://viking-pictures.s3.us-west-1.amazonaws.com/AA1188/145+(1).JPG</t>
  </si>
  <si>
    <t>https://viking-pictures.s3.us-west-1.amazonaws.com/AA1188/145+(2).JPG</t>
  </si>
  <si>
    <t>https://viking-pictures.s3.us-west-1.amazonaws.com/AA1188/145+(3).JPG</t>
  </si>
  <si>
    <t>https://viking-pictures.s3.us-west-1.amazonaws.com/AA1188/145+(4).JPG</t>
  </si>
  <si>
    <t>https://viking-pictures.s3.us-west-1.amazonaws.com/AA1188/143+(1).JPG</t>
  </si>
  <si>
    <t>https://viking-pictures.s3.us-west-1.amazonaws.com/AA1188/143+(2).JPG</t>
  </si>
  <si>
    <t>https://viking-pictures.s3.us-west-1.amazonaws.com/AA1188/143+(3).JPG</t>
  </si>
  <si>
    <t>https://viking-pictures.s3.us-west-1.amazonaws.com/AA1188/143+(4).JPG</t>
  </si>
  <si>
    <t>https://viking-pictures.s3.us-west-1.amazonaws.com/AA1188/143+(5).JPG</t>
  </si>
  <si>
    <t>https://viking-pictures.s3.us-west-1.amazonaws.com/AA1188/143+(6).JPG</t>
  </si>
  <si>
    <t>https://viking-pictures.s3.us-west-1.amazonaws.com/AA1188/143+(7).JPG</t>
  </si>
  <si>
    <t>https://viking-pictures.s3.us-west-1.amazonaws.com/AA1188/146+(1).JPG</t>
  </si>
  <si>
    <t>https://viking-pictures.s3.us-west-1.amazonaws.com/AA1188/146+(2).JPG</t>
  </si>
  <si>
    <t>https://viking-pictures.s3.us-west-1.amazonaws.com/AA1188/146+(3).JPG</t>
  </si>
  <si>
    <t>https://viking-pictures.s3.us-west-1.amazonaws.com/AA1188/146+(4).JPG</t>
  </si>
  <si>
    <t>https://viking-pictures.s3.us-west-1.amazonaws.com/AA1188/146+(5).JPG</t>
  </si>
  <si>
    <t>https://viking-pictures.s3.us-west-1.amazonaws.com/AA1188/146+(6).JPG</t>
  </si>
  <si>
    <t>https://viking-pictures.s3.us-west-1.amazonaws.com/AA1188/146+(7).JPG</t>
  </si>
  <si>
    <t>https://viking-pictures.s3.us-west-1.amazonaws.com/AA1188/147+(1).JPG</t>
  </si>
  <si>
    <t>https://viking-pictures.s3.us-west-1.amazonaws.com/AA1188/147+(2).JPG</t>
  </si>
  <si>
    <t>https://viking-pictures.s3.us-west-1.amazonaws.com/AA1188/147+(3).JPG</t>
  </si>
  <si>
    <t>https://viking-pictures.s3.us-west-1.amazonaws.com/AA1188/147+(4).JPG</t>
  </si>
  <si>
    <t>https://viking-pictures.s3.us-west-1.amazonaws.com/AA1188/147+(5).JPG</t>
  </si>
  <si>
    <t>https://viking-pictures.s3.us-west-1.amazonaws.com/AA1188/147+(6).JPG</t>
  </si>
  <si>
    <t>https://viking-pictures.s3.us-west-1.amazonaws.com/AA1188/147+(7).JPG</t>
  </si>
  <si>
    <t>https://viking-pictures.s3.us-west-1.amazonaws.com/AA1188/148+(1).JPG</t>
  </si>
  <si>
    <t>https://viking-pictures.s3.us-west-1.amazonaws.com/AA1188/148+(2).JPG</t>
  </si>
  <si>
    <t>https://viking-pictures.s3.us-west-1.amazonaws.com/AA1188/148+(3).JPG</t>
  </si>
  <si>
    <t>https://viking-pictures.s3.us-west-1.amazonaws.com/AA1188/148+(4).JPG</t>
  </si>
  <si>
    <t>https://viking-pictures.s3.us-west-1.amazonaws.com/AA1188/148+(5).JPG</t>
  </si>
  <si>
    <t>https://viking-pictures.s3.us-west-1.amazonaws.com/AA1188/148+(6).JPG</t>
  </si>
  <si>
    <t>https://viking-pictures.s3.us-west-1.amazonaws.com/AA1188/148+(7).JPG</t>
  </si>
  <si>
    <t>https://viking-pictures.s3.us-west-1.amazonaws.com/AA1188/148+(8).JPG</t>
  </si>
  <si>
    <t>https://viking-pictures.s3.us-west-1.amazonaws.com/AA1188/148+(9).JPG</t>
  </si>
  <si>
    <t>https://viking-pictures.s3.us-west-1.amazonaws.com/AA1188/148+(10).JPG</t>
  </si>
  <si>
    <t>https://viking-pictures.s3.us-west-1.amazonaws.com/AA1188/148+(11).JPG</t>
  </si>
  <si>
    <t>https://viking-pictures.s3.us-west-1.amazonaws.com/AA1188/148+(12).JPG</t>
  </si>
  <si>
    <t>https://viking-pictures.s3.us-west-1.amazonaws.com/AA1188/148+(13).JPG</t>
  </si>
  <si>
    <t>https://viking-pictures.s3.us-west-1.amazonaws.com/AA1188/148+(14).JPG</t>
  </si>
  <si>
    <t>https://viking-pictures.s3.us-west-1.amazonaws.com/AA1188/148+(15).JPG</t>
  </si>
  <si>
    <t>https://viking-pictures.s3.us-west-1.amazonaws.com/AA1188/149+(1).JPG</t>
  </si>
  <si>
    <t>https://viking-pictures.s3.us-west-1.amazonaws.com/AA1188/149+(2).JPG</t>
  </si>
  <si>
    <t>https://viking-pictures.s3.us-west-1.amazonaws.com/AA1188/149+(3).JPG</t>
  </si>
  <si>
    <t>https://viking-pictures.s3.us-west-1.amazonaws.com/AA1188/149+(4).JPG</t>
  </si>
  <si>
    <t>https://viking-pictures.s3.us-west-1.amazonaws.com/AA1188/149+(5).JPG</t>
  </si>
  <si>
    <t>https://viking-pictures.s3.us-west-1.amazonaws.com/AA1188/149+(6).JPG</t>
  </si>
  <si>
    <t>https://viking-pictures.s3.us-west-1.amazonaws.com/AA1188/149+(7).JPG</t>
  </si>
  <si>
    <t>https://viking-pictures.s3.us-west-1.amazonaws.com/AA1188/150+(1).JPG</t>
  </si>
  <si>
    <t>https://viking-pictures.s3.us-west-1.amazonaws.com/AA1188/150+(2).JPG</t>
  </si>
  <si>
    <t>https://viking-pictures.s3.us-west-1.amazonaws.com/AA1188/150+(3).JPG</t>
  </si>
  <si>
    <t>https://viking-pictures.s3.us-west-1.amazonaws.com/AA1188/150+(4).JPG</t>
  </si>
  <si>
    <t>https://viking-pictures.s3.us-west-1.amazonaws.com/AA1188/150+(5).JPG</t>
  </si>
  <si>
    <t>https://viking-pictures.s3.us-west-1.amazonaws.com/AA1188/150+(6).JPG</t>
  </si>
  <si>
    <t>https://viking-pictures.s3.us-west-1.amazonaws.com/AA1188/150+(7).JPG</t>
  </si>
  <si>
    <t>https://viking-pictures.s3.us-west-1.amazonaws.com/AA1188/150+(8).JPG</t>
  </si>
  <si>
    <t>https://viking-pictures.s3.us-west-1.amazonaws.com/AA1188/150+(9).JPG</t>
  </si>
  <si>
    <t>https://viking-pictures.s3.us-west-1.amazonaws.com/AA1188/150+(10).JPG</t>
  </si>
  <si>
    <t>https://viking-pictures.s3.us-west-1.amazonaws.com/AA1188/150+(11).JPG</t>
  </si>
  <si>
    <t>For Ebay Picture Upload</t>
  </si>
  <si>
    <t>=IF(INDEX(W:W, ROW())&lt;&gt;"", XLOOKUP(INDEX(W:W, ROW()), '5A. Picture Formulas'!$B$3:$B$500, '5A. Picture Formulas'!$CR$3:$CR$500), "")</t>
  </si>
  <si>
    <t>ENF 3/5/24: The sheet code in 3C. Dismantler Bad Item Sheet is not complete…Chat GPT got me by saying "remaining part of the code…" and I didn't catch it.  I'm not sure exactly what I was trying to ultimately accomplish there so this is just a note the next time I use that tab to ensure the code is finalized and working for what I need it to do</t>
  </si>
  <si>
    <t>ENF 3/5/24: When I run the macro to create sheet 4A (the one where posters post into, I need to also edit that macro to have it delete "[FORMULA]" from the value in column titled "Car Pic URL" so that it actually pulls in photos.  It won't without that and both the car pic photo and the example photo carried forward would be wrong</t>
  </si>
  <si>
    <t>1) Once you have all parts inventoried in sheet 4A &amp; have summarized inventory parts in sheet 4B</t>
  </si>
  <si>
    <t>Copies all the newly inventoried parts into the tag database at workbook 
"5. DATABASE MASTER (tag printing) (Label Live uses this)"</t>
  </si>
  <si>
    <t>Before running, make sure: 
1) all parts are completely inventoried in sheet 4A and summarized in sheet 4B, and
2) sheet 1A. Template Prep is completely filled out
*Note this macro pulls from both of those sheets</t>
  </si>
  <si>
    <t>ENF 3/5/24: Need to 1</t>
  </si>
  <si>
    <t>ENF 3/5/24: Need to 2</t>
  </si>
  <si>
    <t>fix titles &gt; 255 characters and make sure formulas are solid</t>
  </si>
  <si>
    <t>ENF 3/5/24: Need to 3</t>
  </si>
  <si>
    <t>ENF 3/5/24: Need to 4</t>
  </si>
  <si>
    <t>Make sure Ebay titles are stored correctly in push to Ebay sheet</t>
  </si>
  <si>
    <t>Find a way to get all item specifics tied to a specific interchange number of viking interchange number saved in a database where I can just pull that in when I have the same item</t>
  </si>
  <si>
    <t>Need to create a tab in tag database that allows: printing of entire stock number by box, just a box at a time, just 1 tag a time (think I have this last one already)</t>
  </si>
  <si>
    <t>Bumper Reinforcement Bar, FRONT &amp; LEFT + RIGHT Mount Bracket SET</t>
  </si>
  <si>
    <t>SET A: Module &amp; Key Set</t>
  </si>
  <si>
    <t>ECM x2, BCM, FOB (should have LF lock &amp; key sensor ring too but no $ change if not)</t>
  </si>
  <si>
    <t>Battery Cable, POSITIVE w/ Terminal Bracket, THE BIG PRIMARY ONE</t>
  </si>
  <si>
    <t>Battery Cable, POSITIVE w/ Junction Bracket, THE SMALL ONE</t>
  </si>
  <si>
    <t>Fuel Pump, High Pressure - LEFT or RIGHT (plug w/ all rounded corners)</t>
  </si>
  <si>
    <t>Fuel Pump, High Pressure LEFT/RIGHT (plug w/ all rounded corners)</t>
  </si>
  <si>
    <t>Fuel Pump, High Pressure LEFT/RIGHT (plug with 1 flat side)</t>
  </si>
  <si>
    <t>1176012, 1214916</t>
  </si>
  <si>
    <t>5117294477, 294477</t>
  </si>
  <si>
    <t>5187100, 7292182, 927047804, 5187500, 5187600, 7292181</t>
  </si>
  <si>
    <t>323-59473-1</t>
  </si>
  <si>
    <t>STEERING WHEEL</t>
  </si>
  <si>
    <t>Heated Steering Wheel?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</si>
</sst>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 ??/16"/>
    <numFmt numFmtId="165" formatCode="_(* #,##0_);_(* \(#,##0\);_(* &quot;-&quot;??_);_(@_)"/>
    <numFmt numFmtId="166" formatCode="_(* #,##0.0000_);_(* \(#,##0.0000\);_(* &quot;-&quot;??_);_(@_)"/>
    <numFmt numFmtId="167" formatCode="_(* #,##0.0_);_(* \(#,##0.0\);_(* &quot;-&quot;??_);_(@_)"/>
  </numFmts>
  <fonts count="5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u/>
      <sz val="11"/>
      <color theme="10"/>
      <name val="Calibri"/>
      <family val="2"/>
      <scheme val="minor"/>
    </font>
    <font>
      <sz val="11"/>
      <color rgb="FF000000"/>
      <name val="Calibri"/>
      <family val="2"/>
      <scheme val="minor"/>
    </font>
    <font>
      <sz val="20"/>
      <color rgb="FFFF0000"/>
      <name val="Calibri"/>
      <family val="2"/>
      <scheme val="minor"/>
    </font>
    <font>
      <b/>
      <sz val="14"/>
      <color theme="1"/>
      <name val="Calibri"/>
      <family val="2"/>
      <scheme val="minor"/>
    </font>
    <font>
      <sz val="14"/>
      <color theme="1"/>
      <name val="Calibri"/>
      <family val="2"/>
      <scheme val="minor"/>
    </font>
    <font>
      <b/>
      <sz val="14"/>
      <color rgb="FF0000FF"/>
      <name val="Calibri"/>
      <family val="2"/>
      <scheme val="minor"/>
    </font>
    <font>
      <b/>
      <sz val="11"/>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i/>
      <sz val="11"/>
      <name val="Calibri"/>
      <family val="2"/>
      <scheme val="minor"/>
    </font>
    <font>
      <sz val="72"/>
      <color theme="1"/>
      <name val="Niagara Engraved"/>
      <family val="5"/>
    </font>
    <font>
      <i/>
      <sz val="11"/>
      <color theme="1"/>
      <name val="Calibri"/>
      <family val="2"/>
      <scheme val="minor"/>
    </font>
    <font>
      <sz val="36"/>
      <color theme="1"/>
      <name val="Algerian"/>
      <family val="5"/>
    </font>
    <font>
      <sz val="36"/>
      <color rgb="FF0066FF"/>
      <name val="Algerian"/>
      <family val="5"/>
    </font>
    <font>
      <sz val="11.5"/>
      <color rgb="FF222222"/>
      <name val="Calibri"/>
      <family val="2"/>
      <scheme val="minor"/>
    </font>
    <font>
      <b/>
      <u/>
      <sz val="11.5"/>
      <color rgb="FF222222"/>
      <name val="Calibri"/>
      <family val="2"/>
      <scheme val="minor"/>
    </font>
    <font>
      <sz val="12"/>
      <color rgb="FF212529"/>
      <name val="Calibri"/>
      <family val="2"/>
      <scheme val="minor"/>
    </font>
    <font>
      <b/>
      <sz val="11"/>
      <color rgb="FF212529"/>
      <name val="Calibri"/>
      <family val="2"/>
      <scheme val="minor"/>
    </font>
    <font>
      <sz val="11"/>
      <color rgb="FF212529"/>
      <name val="Calibri"/>
      <family val="2"/>
      <scheme val="minor"/>
    </font>
    <font>
      <b/>
      <sz val="12"/>
      <color rgb="FF212529"/>
      <name val="Calibri"/>
      <family val="2"/>
      <scheme val="minor"/>
    </font>
    <font>
      <sz val="11"/>
      <color rgb="FF000000"/>
      <name val="Calibri"/>
      <family val="2"/>
    </font>
    <font>
      <b/>
      <sz val="11"/>
      <color rgb="FF000000"/>
      <name val="Calibri"/>
      <family val="2"/>
      <scheme val="minor"/>
    </font>
    <font>
      <b/>
      <u/>
      <sz val="11"/>
      <color rgb="FF0000FF"/>
      <name val="Calibri"/>
      <family val="2"/>
      <scheme val="minor"/>
    </font>
    <font>
      <b/>
      <u/>
      <sz val="11"/>
      <name val="Calibri"/>
      <family val="2"/>
      <scheme val="minor"/>
    </font>
    <font>
      <b/>
      <u/>
      <sz val="11"/>
      <color theme="1"/>
      <name val="Calibri"/>
      <family val="2"/>
      <scheme val="minor"/>
    </font>
    <font>
      <u/>
      <sz val="11"/>
      <color rgb="FF0000FF"/>
      <name val="Calibri"/>
      <family val="2"/>
      <scheme val="minor"/>
    </font>
    <font>
      <sz val="11"/>
      <name val="Calibri"/>
      <family val="2"/>
    </font>
    <font>
      <b/>
      <sz val="11"/>
      <name val="Calibri"/>
      <family val="2"/>
    </font>
    <font>
      <b/>
      <u/>
      <sz val="11"/>
      <color rgb="FF0000FF"/>
      <name val="Calibri"/>
      <family val="2"/>
    </font>
    <font>
      <b/>
      <sz val="11"/>
      <color rgb="FF0000FF"/>
      <name val="Calibri"/>
      <family val="2"/>
    </font>
    <font>
      <b/>
      <sz val="14"/>
      <color rgb="FF7030A0"/>
      <name val="Calibri"/>
      <family val="2"/>
      <scheme val="minor"/>
    </font>
    <font>
      <sz val="14"/>
      <color rgb="FF7030A0"/>
      <name val="Calibri"/>
      <family val="2"/>
      <scheme val="minor"/>
    </font>
    <font>
      <sz val="14"/>
      <color rgb="FF0000FF"/>
      <name val="Calibri"/>
      <family val="2"/>
      <scheme val="minor"/>
    </font>
    <font>
      <sz val="18"/>
      <color theme="1"/>
      <name val="Calibri"/>
      <family val="2"/>
      <scheme val="minor"/>
    </font>
    <font>
      <b/>
      <sz val="22"/>
      <color theme="1"/>
      <name val="Calibri"/>
      <family val="2"/>
      <scheme val="minor"/>
    </font>
    <font>
      <b/>
      <u/>
      <sz val="19"/>
      <color theme="1"/>
      <name val="Calibri"/>
      <family val="2"/>
      <scheme val="minor"/>
    </font>
    <font>
      <sz val="14"/>
      <name val="Calibri"/>
      <family val="2"/>
      <scheme val="minor"/>
    </font>
    <font>
      <sz val="14"/>
      <color rgb="FF000000"/>
      <name val="Calibri"/>
      <family val="2"/>
      <scheme val="minor"/>
    </font>
    <font>
      <b/>
      <sz val="14"/>
      <name val="Calibri"/>
      <family val="2"/>
      <scheme val="minor"/>
    </font>
    <font>
      <b/>
      <sz val="14"/>
      <color rgb="FF000000"/>
      <name val="Calibri"/>
      <family val="2"/>
      <scheme val="minor"/>
    </font>
    <font>
      <b/>
      <sz val="14"/>
      <name val="Calibri"/>
      <family val="2"/>
    </font>
    <font>
      <sz val="14"/>
      <color rgb="FF000000"/>
      <name val="Calibri"/>
      <family val="2"/>
    </font>
    <font>
      <b/>
      <i/>
      <sz val="14"/>
      <name val="Calibri"/>
      <family val="2"/>
      <scheme val="minor"/>
    </font>
    <font>
      <b/>
      <sz val="20"/>
      <color rgb="FF000000"/>
      <name val="Calibri"/>
      <family val="2"/>
      <scheme val="minor"/>
    </font>
    <font>
      <b/>
      <sz val="14"/>
      <color rgb="FFFF0000"/>
      <name val="Calibri"/>
      <family val="2"/>
      <scheme val="minor"/>
    </font>
    <font>
      <sz val="14"/>
      <color rgb="FFFF0000"/>
      <name val="Calibri"/>
      <family val="2"/>
      <scheme val="minor"/>
    </font>
    <font>
      <sz val="8"/>
      <name val="Calibri"/>
      <family val="2"/>
      <scheme val="minor"/>
    </font>
    <font>
      <sz val="11"/>
      <color rgb="FF1D1D1D"/>
      <name val="Calibri"/>
      <family val="2"/>
      <scheme val="minor"/>
    </font>
    <font>
      <b/>
      <sz val="11"/>
      <color rgb="FF3A4351"/>
      <name val="Calibri"/>
      <family val="2"/>
      <scheme val="minor"/>
    </font>
    <font>
      <sz val="24"/>
      <color theme="1"/>
      <name val="Calibri"/>
      <family val="2"/>
      <scheme val="minor"/>
    </font>
    <font>
      <b/>
      <sz val="19"/>
      <color rgb="FF800080"/>
      <name val="Calibri"/>
      <family val="2"/>
      <scheme val="minor"/>
    </font>
    <font>
      <sz val="19"/>
      <color theme="1"/>
      <name val="Calibri"/>
      <family val="2"/>
      <scheme val="minor"/>
    </font>
    <font>
      <b/>
      <u/>
      <sz val="11"/>
      <color rgb="FFFF0000"/>
      <name val="Calibri"/>
      <family val="2"/>
      <scheme val="minor"/>
    </font>
    <font>
      <sz val="36"/>
      <color theme="1"/>
      <name val="Calibri"/>
      <family val="2"/>
      <scheme val="minor"/>
    </font>
  </fonts>
  <fills count="32">
    <fill>
      <patternFill patternType="none"/>
    </fill>
    <fill>
      <patternFill patternType="gray125"/>
    </fill>
    <fill>
      <patternFill patternType="solid">
        <fgColor rgb="FF66FF3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FFFF99"/>
        <bgColor indexed="64"/>
      </patternFill>
    </fill>
    <fill>
      <patternFill patternType="solid">
        <fgColor theme="0"/>
        <bgColor indexed="64"/>
      </patternFill>
    </fill>
    <fill>
      <patternFill patternType="solid">
        <fgColor rgb="FF00FF00"/>
        <bgColor indexed="64"/>
      </patternFill>
    </fill>
    <fill>
      <patternFill patternType="solid">
        <fgColor rgb="FFFFC000"/>
        <bgColor indexed="64"/>
      </patternFill>
    </fill>
    <fill>
      <patternFill patternType="solid">
        <fgColor rgb="FFFF99FF"/>
        <bgColor indexed="64"/>
      </patternFill>
    </fill>
    <fill>
      <patternFill patternType="solid">
        <fgColor theme="4" tint="0.39997558519241921"/>
        <bgColor indexed="64"/>
      </patternFill>
    </fill>
    <fill>
      <patternFill patternType="solid">
        <fgColor rgb="FF006600"/>
        <bgColor indexed="64"/>
      </patternFill>
    </fill>
    <fill>
      <patternFill patternType="solid">
        <fgColor theme="4" tint="0.59999389629810485"/>
        <bgColor indexed="64"/>
      </patternFill>
    </fill>
    <fill>
      <patternFill patternType="solid">
        <fgColor rgb="FF00B4FF"/>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0000"/>
        <bgColor indexed="64"/>
      </patternFill>
    </fill>
    <fill>
      <patternFill patternType="solid">
        <fgColor theme="7"/>
        <bgColor indexed="64"/>
      </patternFill>
    </fill>
    <fill>
      <patternFill patternType="solid">
        <fgColor rgb="FF7030A0"/>
        <bgColor indexed="64"/>
      </patternFill>
    </fill>
    <fill>
      <patternFill patternType="solid">
        <fgColor theme="2" tint="-0.249977111117893"/>
        <bgColor indexed="64"/>
      </patternFill>
    </fill>
    <fill>
      <patternFill patternType="solid">
        <fgColor rgb="FFFFC800"/>
        <bgColor indexed="64"/>
      </patternFill>
    </fill>
    <fill>
      <patternFill patternType="solid">
        <fgColor theme="7" tint="0.59999389629810485"/>
        <bgColor indexed="64"/>
      </patternFill>
    </fill>
    <fill>
      <patternFill patternType="solid">
        <fgColor rgb="FFCC66FF"/>
        <bgColor indexed="64"/>
      </patternFill>
    </fill>
    <fill>
      <patternFill patternType="solid">
        <fgColor theme="0" tint="-0.14999847407452621"/>
        <bgColor indexed="64"/>
      </patternFill>
    </fill>
    <fill>
      <patternFill patternType="solid">
        <fgColor rgb="FFADD8E6"/>
        <bgColor indexed="64"/>
      </patternFill>
    </fill>
    <fill>
      <patternFill patternType="solid">
        <fgColor rgb="FFFF1919"/>
        <bgColor indexed="64"/>
      </patternFill>
    </fill>
    <fill>
      <patternFill patternType="solid">
        <fgColor rgb="FFC8A0DC"/>
        <bgColor indexed="64"/>
      </patternFill>
    </fill>
    <fill>
      <patternFill patternType="solid">
        <fgColor theme="1" tint="0.249977111117893"/>
        <bgColor indexed="64"/>
      </patternFill>
    </fill>
    <fill>
      <patternFill patternType="solid">
        <fgColor rgb="FFFFFF00"/>
        <bgColor indexed="64"/>
      </patternFill>
    </fill>
    <fill>
      <patternFill patternType="solid">
        <fgColor rgb="FF90EE90"/>
        <bgColor indexed="64"/>
      </patternFill>
    </fill>
    <fill>
      <patternFill patternType="solid">
        <fgColor theme="5" tint="-0.249977111117893"/>
        <bgColor indexed="64"/>
      </patternFill>
    </fill>
    <fill>
      <patternFill patternType="solid">
        <fgColor theme="1" tint="4.9989318521683403E-2"/>
        <bgColor indexed="64"/>
      </patternFill>
    </fill>
  </fills>
  <borders count="4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rgb="FFDEE2E6"/>
      </top>
      <bottom/>
      <diagonal/>
    </border>
    <border>
      <left/>
      <right/>
      <top style="medium">
        <color rgb="FFDEE2E6"/>
      </top>
      <bottom style="thick">
        <color rgb="FFDEE2E6"/>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diagonal/>
    </border>
    <border>
      <left/>
      <right style="thin">
        <color indexed="64"/>
      </right>
      <top/>
      <bottom style="thin">
        <color indexed="64"/>
      </bottom>
      <diagonal/>
    </border>
    <border>
      <left/>
      <right/>
      <top/>
      <bottom style="thin">
        <color indexed="64"/>
      </bottom>
      <diagonal/>
    </border>
    <border>
      <left style="thick">
        <color indexed="64"/>
      </left>
      <right style="thick">
        <color indexed="64"/>
      </right>
      <top/>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right/>
      <top/>
      <bottom style="thick">
        <color rgb="FF000000"/>
      </bottom>
      <diagonal/>
    </border>
    <border>
      <left style="thick">
        <color indexed="64"/>
      </left>
      <right style="thick">
        <color indexed="64"/>
      </right>
      <top style="thick">
        <color indexed="64"/>
      </top>
      <bottom style="thick">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43" fontId="1" fillId="0" borderId="0" applyFont="0" applyFill="0" applyBorder="0" applyAlignment="0" applyProtection="0"/>
    <xf numFmtId="0" fontId="4" fillId="0" borderId="0" applyNumberFormat="0" applyFill="0" applyBorder="0" applyAlignment="0" applyProtection="0"/>
  </cellStyleXfs>
  <cellXfs count="500">
    <xf numFmtId="0" fontId="0" fillId="0" borderId="0" xfId="0"/>
    <xf numFmtId="0" fontId="3" fillId="0" borderId="0" xfId="0" applyFont="1"/>
    <xf numFmtId="0" fontId="0" fillId="0" borderId="1" xfId="0" applyBorder="1"/>
    <xf numFmtId="164" fontId="0" fillId="0" borderId="2" xfId="1" applyNumberFormat="1" applyFont="1" applyBorder="1" applyAlignment="1">
      <alignment horizontal="right"/>
    </xf>
    <xf numFmtId="14" fontId="0" fillId="0" borderId="1" xfId="1" applyNumberFormat="1" applyFont="1" applyBorder="1" applyAlignment="1">
      <alignment horizontal="right"/>
    </xf>
    <xf numFmtId="0" fontId="3" fillId="2" borderId="1" xfId="0" applyFont="1" applyFill="1" applyBorder="1" applyAlignment="1">
      <alignment horizontal="center"/>
    </xf>
    <xf numFmtId="0" fontId="0" fillId="3" borderId="3" xfId="0" applyFill="1" applyBorder="1" applyAlignment="1">
      <alignment horizontal="left"/>
    </xf>
    <xf numFmtId="0" fontId="0" fillId="3" borderId="4" xfId="0" applyFill="1" applyBorder="1" applyAlignment="1">
      <alignment horizontal="left"/>
    </xf>
    <xf numFmtId="0" fontId="3" fillId="4" borderId="3" xfId="0" applyFont="1" applyFill="1" applyBorder="1" applyAlignment="1">
      <alignment horizontal="right"/>
    </xf>
    <xf numFmtId="0" fontId="0" fillId="3" borderId="1" xfId="0" applyFill="1" applyBorder="1" applyAlignment="1">
      <alignment horizontal="left"/>
    </xf>
    <xf numFmtId="0" fontId="3" fillId="4" borderId="3" xfId="0" applyFont="1" applyFill="1" applyBorder="1" applyAlignment="1">
      <alignment horizontal="right" vertical="top"/>
    </xf>
    <xf numFmtId="0" fontId="0" fillId="0" borderId="0" xfId="0" applyAlignment="1">
      <alignment vertical="top"/>
    </xf>
    <xf numFmtId="0" fontId="3" fillId="0" borderId="0" xfId="0" applyFont="1" applyAlignment="1">
      <alignment horizontal="right"/>
    </xf>
    <xf numFmtId="2" fontId="0" fillId="0" borderId="1" xfId="1" applyNumberFormat="1" applyFont="1" applyBorder="1" applyAlignment="1">
      <alignment horizontal="right"/>
    </xf>
    <xf numFmtId="14" fontId="0" fillId="0" borderId="0" xfId="1" applyNumberFormat="1" applyFont="1" applyAlignment="1">
      <alignment horizontal="right"/>
    </xf>
    <xf numFmtId="14" fontId="2" fillId="6" borderId="1" xfId="1" applyNumberFormat="1" applyFont="1" applyFill="1" applyBorder="1" applyAlignment="1">
      <alignment horizontal="right"/>
    </xf>
    <xf numFmtId="0" fontId="5" fillId="4" borderId="2" xfId="0" applyFont="1" applyFill="1" applyBorder="1" applyAlignment="1">
      <alignment horizontal="right" vertical="center"/>
    </xf>
    <xf numFmtId="0" fontId="5" fillId="0" borderId="10" xfId="0" applyFont="1" applyBorder="1" applyAlignment="1">
      <alignment horizontal="left" vertical="center"/>
    </xf>
    <xf numFmtId="0" fontId="5" fillId="4" borderId="1" xfId="0" applyFont="1" applyFill="1" applyBorder="1" applyAlignment="1">
      <alignment horizontal="right" vertical="center"/>
    </xf>
    <xf numFmtId="0" fontId="5" fillId="0" borderId="4" xfId="0" applyFont="1" applyBorder="1" applyAlignment="1">
      <alignment vertical="center"/>
    </xf>
    <xf numFmtId="0" fontId="5" fillId="7" borderId="2" xfId="0" applyFont="1" applyFill="1" applyBorder="1" applyAlignment="1">
      <alignment horizontal="right" vertical="center"/>
    </xf>
    <xf numFmtId="0" fontId="5" fillId="0" borderId="10" xfId="0" applyFont="1" applyBorder="1" applyAlignment="1">
      <alignment vertical="center"/>
    </xf>
    <xf numFmtId="0" fontId="3" fillId="0" borderId="0" xfId="0" applyFont="1" applyAlignment="1">
      <alignment horizontal="right" vertical="center" wrapText="1" indent="1"/>
    </xf>
    <xf numFmtId="0" fontId="5" fillId="3" borderId="10" xfId="0" applyFont="1" applyFill="1" applyBorder="1" applyAlignment="1">
      <alignment horizontal="left" vertical="center"/>
    </xf>
    <xf numFmtId="0" fontId="0" fillId="0" borderId="0" xfId="0" applyAlignment="1">
      <alignment horizontal="center"/>
    </xf>
    <xf numFmtId="0" fontId="3" fillId="4" borderId="3" xfId="0" applyFont="1" applyFill="1" applyBorder="1" applyAlignment="1">
      <alignment horizontal="center"/>
    </xf>
    <xf numFmtId="0" fontId="3" fillId="4" borderId="13" xfId="0" applyFont="1" applyFill="1" applyBorder="1" applyAlignment="1">
      <alignment horizontal="center"/>
    </xf>
    <xf numFmtId="0" fontId="3" fillId="4" borderId="4" xfId="0" applyFont="1" applyFill="1" applyBorder="1" applyAlignment="1">
      <alignment horizontal="center"/>
    </xf>
    <xf numFmtId="0" fontId="3" fillId="0" borderId="0" xfId="0" applyFont="1" applyAlignment="1">
      <alignment horizontal="center"/>
    </xf>
    <xf numFmtId="0" fontId="0" fillId="0" borderId="14" xfId="0" applyBorder="1"/>
    <xf numFmtId="0" fontId="0" fillId="0" borderId="15" xfId="0" applyBorder="1"/>
    <xf numFmtId="0" fontId="3" fillId="3" borderId="1" xfId="0" applyFont="1" applyFill="1" applyBorder="1" applyAlignment="1">
      <alignment horizontal="center"/>
    </xf>
    <xf numFmtId="0" fontId="3" fillId="8" borderId="1" xfId="0" applyFont="1" applyFill="1" applyBorder="1" applyAlignment="1">
      <alignment horizontal="left"/>
    </xf>
    <xf numFmtId="0" fontId="10" fillId="0" borderId="14" xfId="0" applyFont="1" applyBorder="1" applyAlignment="1">
      <alignment horizontal="center"/>
    </xf>
    <xf numFmtId="0" fontId="10" fillId="0" borderId="14" xfId="0" applyFont="1" applyBorder="1"/>
    <xf numFmtId="165" fontId="10" fillId="0" borderId="14" xfId="1" applyNumberFormat="1" applyFont="1" applyFill="1" applyBorder="1"/>
    <xf numFmtId="0" fontId="10" fillId="0" borderId="14" xfId="0" applyFont="1" applyBorder="1" applyAlignment="1">
      <alignment horizontal="left"/>
    </xf>
    <xf numFmtId="0" fontId="10" fillId="0" borderId="14" xfId="0" applyFont="1" applyBorder="1" applyAlignment="1">
      <alignment horizontal="right"/>
    </xf>
    <xf numFmtId="1" fontId="10" fillId="0" borderId="14" xfId="0" applyNumberFormat="1" applyFont="1" applyBorder="1"/>
    <xf numFmtId="0" fontId="13" fillId="0" borderId="14" xfId="0" applyFont="1" applyBorder="1"/>
    <xf numFmtId="165" fontId="10" fillId="0" borderId="14" xfId="1" applyNumberFormat="1" applyFont="1" applyFill="1" applyBorder="1" applyAlignment="1"/>
    <xf numFmtId="0" fontId="11" fillId="0" borderId="14" xfId="0" applyFont="1" applyBorder="1"/>
    <xf numFmtId="0" fontId="13" fillId="0" borderId="14" xfId="0" applyFont="1" applyBorder="1" applyAlignment="1">
      <alignment horizontal="right"/>
    </xf>
    <xf numFmtId="0" fontId="13" fillId="0" borderId="14" xfId="0" applyFont="1" applyBorder="1" applyAlignment="1">
      <alignment horizontal="center"/>
    </xf>
    <xf numFmtId="165" fontId="13" fillId="0" borderId="14" xfId="1" applyNumberFormat="1" applyFont="1" applyFill="1" applyBorder="1"/>
    <xf numFmtId="0" fontId="10" fillId="0" borderId="14" xfId="0" quotePrefix="1" applyFont="1" applyBorder="1" applyAlignment="1">
      <alignment horizontal="left"/>
    </xf>
    <xf numFmtId="0" fontId="12" fillId="0" borderId="14" xfId="0" applyFont="1" applyBorder="1"/>
    <xf numFmtId="0" fontId="14" fillId="0" borderId="14" xfId="0" applyFont="1" applyBorder="1"/>
    <xf numFmtId="0" fontId="0" fillId="0" borderId="0" xfId="0" applyAlignment="1">
      <alignment vertical="top" wrapText="1"/>
    </xf>
    <xf numFmtId="0" fontId="0" fillId="0" borderId="0" xfId="0" applyAlignment="1">
      <alignment horizontal="center" vertical="top" wrapText="1"/>
    </xf>
    <xf numFmtId="0" fontId="16" fillId="0" borderId="0" xfId="0" applyFont="1"/>
    <xf numFmtId="0" fontId="0" fillId="0" borderId="0" xfId="0" applyAlignment="1">
      <alignment wrapText="1"/>
    </xf>
    <xf numFmtId="0" fontId="0" fillId="0" borderId="14" xfId="0" applyBorder="1" applyAlignment="1">
      <alignment wrapText="1"/>
    </xf>
    <xf numFmtId="0" fontId="15" fillId="0" borderId="0" xfId="0" applyFont="1" applyAlignment="1">
      <alignment horizontal="center" vertical="center"/>
    </xf>
    <xf numFmtId="0" fontId="0" fillId="0" borderId="15" xfId="0" applyBorder="1" applyAlignment="1">
      <alignment wrapText="1"/>
    </xf>
    <xf numFmtId="0" fontId="0" fillId="0" borderId="1" xfId="0" applyBorder="1" applyAlignment="1">
      <alignment wrapText="1"/>
    </xf>
    <xf numFmtId="0" fontId="3" fillId="10" borderId="1" xfId="0" applyFont="1" applyFill="1" applyBorder="1" applyAlignment="1">
      <alignment horizontal="right" wrapText="1"/>
    </xf>
    <xf numFmtId="0" fontId="3" fillId="10" borderId="1" xfId="0" applyFont="1" applyFill="1" applyBorder="1" applyAlignment="1">
      <alignment horizontal="right" vertical="center" wrapText="1"/>
    </xf>
    <xf numFmtId="0" fontId="3" fillId="10" borderId="15" xfId="0" applyFont="1" applyFill="1" applyBorder="1" applyAlignment="1">
      <alignment horizontal="left" wrapText="1"/>
    </xf>
    <xf numFmtId="0" fontId="3" fillId="10" borderId="14" xfId="0" applyFont="1" applyFill="1" applyBorder="1" applyAlignment="1">
      <alignment horizontal="left" wrapText="1"/>
    </xf>
    <xf numFmtId="0" fontId="3" fillId="8" borderId="3" xfId="0" applyFont="1" applyFill="1" applyBorder="1"/>
    <xf numFmtId="0" fontId="3" fillId="8" borderId="13" xfId="0" applyFont="1" applyFill="1" applyBorder="1"/>
    <xf numFmtId="0" fontId="3" fillId="8" borderId="4" xfId="0" applyFont="1" applyFill="1" applyBorder="1"/>
    <xf numFmtId="3" fontId="0" fillId="8" borderId="1" xfId="0" applyNumberFormat="1" applyFill="1" applyBorder="1" applyAlignment="1">
      <alignment horizontal="left"/>
    </xf>
    <xf numFmtId="0" fontId="3" fillId="8" borderId="3" xfId="0" applyFont="1" applyFill="1" applyBorder="1" applyAlignment="1">
      <alignment horizontal="left"/>
    </xf>
    <xf numFmtId="0" fontId="0" fillId="8" borderId="4" xfId="0" applyFill="1" applyBorder="1"/>
    <xf numFmtId="0" fontId="17" fillId="0" borderId="0" xfId="0" applyFont="1" applyAlignment="1">
      <alignment horizontal="center" vertical="center"/>
    </xf>
    <xf numFmtId="0" fontId="17" fillId="0" borderId="0" xfId="0" applyFont="1" applyAlignment="1">
      <alignment horizontal="left" vertical="center"/>
    </xf>
    <xf numFmtId="0" fontId="4" fillId="0" borderId="0" xfId="2"/>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horizontal="left" vertical="center" wrapText="1"/>
    </xf>
    <xf numFmtId="0" fontId="0" fillId="0" borderId="0" xfId="0" applyAlignment="1">
      <alignment horizontal="left" vertical="center" wrapText="1" indent="1"/>
    </xf>
    <xf numFmtId="0" fontId="22" fillId="0" borderId="11" xfId="0" applyFont="1" applyBorder="1" applyAlignment="1">
      <alignment horizontal="right" vertical="top" wrapText="1"/>
    </xf>
    <xf numFmtId="0" fontId="23" fillId="0" borderId="11" xfId="0" applyFont="1" applyBorder="1" applyAlignment="1">
      <alignment vertical="top" wrapText="1"/>
    </xf>
    <xf numFmtId="14" fontId="23" fillId="0" borderId="11" xfId="0" applyNumberFormat="1" applyFont="1" applyBorder="1" applyAlignment="1">
      <alignment horizontal="left" vertical="top" wrapText="1"/>
    </xf>
    <xf numFmtId="0" fontId="24" fillId="0" borderId="0" xfId="0" applyFont="1" applyAlignment="1">
      <alignment horizontal="right" vertical="center" wrapText="1"/>
    </xf>
    <xf numFmtId="0" fontId="22" fillId="0" borderId="12" xfId="0" applyFont="1" applyBorder="1" applyAlignment="1">
      <alignment horizontal="right" wrapText="1"/>
    </xf>
    <xf numFmtId="0" fontId="22" fillId="0" borderId="12" xfId="0" applyFont="1" applyBorder="1" applyAlignment="1">
      <alignment horizontal="center" wrapText="1"/>
    </xf>
    <xf numFmtId="0" fontId="13" fillId="0" borderId="0" xfId="0" applyFont="1"/>
    <xf numFmtId="0" fontId="0" fillId="11" borderId="0" xfId="0" applyFill="1"/>
    <xf numFmtId="0" fontId="0" fillId="0" borderId="0" xfId="0" quotePrefix="1"/>
    <xf numFmtId="0" fontId="0" fillId="3" borderId="0" xfId="0" applyFill="1"/>
    <xf numFmtId="0" fontId="0" fillId="12" borderId="0" xfId="0" applyFill="1"/>
    <xf numFmtId="0" fontId="0" fillId="3" borderId="0" xfId="0" quotePrefix="1" applyFill="1"/>
    <xf numFmtId="0" fontId="13" fillId="0" borderId="0" xfId="0" applyFont="1" applyAlignment="1">
      <alignment horizontal="center"/>
    </xf>
    <xf numFmtId="0" fontId="13" fillId="0" borderId="0" xfId="0" applyFont="1" applyAlignment="1">
      <alignment horizontal="left"/>
    </xf>
    <xf numFmtId="0" fontId="5" fillId="0" borderId="0" xfId="0" applyFont="1"/>
    <xf numFmtId="0" fontId="10" fillId="7" borderId="18" xfId="0" applyFont="1" applyFill="1" applyBorder="1" applyAlignment="1">
      <alignment horizontal="center"/>
    </xf>
    <xf numFmtId="0" fontId="10" fillId="7" borderId="19" xfId="0" applyFont="1" applyFill="1" applyBorder="1" applyAlignment="1">
      <alignment horizontal="center"/>
    </xf>
    <xf numFmtId="1" fontId="10" fillId="7" borderId="19" xfId="0" applyNumberFormat="1" applyFont="1" applyFill="1" applyBorder="1" applyAlignment="1">
      <alignment horizontal="center"/>
    </xf>
    <xf numFmtId="0" fontId="10" fillId="7" borderId="19" xfId="0" applyFont="1" applyFill="1" applyBorder="1" applyAlignment="1">
      <alignment horizontal="left"/>
    </xf>
    <xf numFmtId="49" fontId="10" fillId="7" borderId="19" xfId="0" applyNumberFormat="1" applyFont="1" applyFill="1" applyBorder="1" applyAlignment="1">
      <alignment horizontal="center"/>
    </xf>
    <xf numFmtId="0" fontId="10" fillId="7" borderId="20" xfId="0" applyFont="1" applyFill="1" applyBorder="1" applyAlignment="1">
      <alignment horizontal="center"/>
    </xf>
    <xf numFmtId="0" fontId="26" fillId="0" borderId="0" xfId="0" applyFont="1" applyAlignment="1">
      <alignment horizontal="center"/>
    </xf>
    <xf numFmtId="14" fontId="13" fillId="0" borderId="14" xfId="0" applyNumberFormat="1" applyFont="1" applyBorder="1"/>
    <xf numFmtId="49" fontId="13" fillId="0" borderId="14" xfId="0" applyNumberFormat="1" applyFont="1" applyBorder="1"/>
    <xf numFmtId="0" fontId="27" fillId="0" borderId="14" xfId="2" applyFont="1" applyFill="1" applyBorder="1" applyAlignment="1">
      <alignment horizontal="center"/>
    </xf>
    <xf numFmtId="0" fontId="27" fillId="0" borderId="14" xfId="2" applyFont="1" applyFill="1" applyBorder="1" applyAlignment="1"/>
    <xf numFmtId="1" fontId="13" fillId="0" borderId="14" xfId="0" applyNumberFormat="1" applyFont="1" applyBorder="1"/>
    <xf numFmtId="0" fontId="10" fillId="0" borderId="14" xfId="0" quotePrefix="1" applyFont="1" applyBorder="1"/>
    <xf numFmtId="0" fontId="13" fillId="0" borderId="14" xfId="0" quotePrefix="1" applyFont="1" applyBorder="1"/>
    <xf numFmtId="0" fontId="28" fillId="0" borderId="14" xfId="2" applyFont="1" applyFill="1" applyBorder="1" applyAlignment="1"/>
    <xf numFmtId="0" fontId="10" fillId="13" borderId="14" xfId="0" applyFont="1" applyFill="1" applyBorder="1" applyAlignment="1">
      <alignment horizontal="center"/>
    </xf>
    <xf numFmtId="0" fontId="10" fillId="13" borderId="14" xfId="0" applyFont="1" applyFill="1" applyBorder="1"/>
    <xf numFmtId="0" fontId="11" fillId="13" borderId="14" xfId="0" applyFont="1" applyFill="1" applyBorder="1"/>
    <xf numFmtId="0" fontId="10" fillId="13" borderId="14" xfId="0" applyFont="1" applyFill="1" applyBorder="1" applyAlignment="1">
      <alignment horizontal="right"/>
    </xf>
    <xf numFmtId="1" fontId="10" fillId="13" borderId="14" xfId="0" applyNumberFormat="1" applyFont="1" applyFill="1" applyBorder="1"/>
    <xf numFmtId="165" fontId="10" fillId="13" borderId="14" xfId="1" applyNumberFormat="1" applyFont="1" applyFill="1" applyBorder="1"/>
    <xf numFmtId="0" fontId="27" fillId="13" borderId="14" xfId="2" applyFont="1" applyFill="1" applyBorder="1" applyAlignment="1">
      <alignment horizontal="center"/>
    </xf>
    <xf numFmtId="0" fontId="27" fillId="13" borderId="14" xfId="2" applyFont="1" applyFill="1" applyBorder="1" applyAlignment="1"/>
    <xf numFmtId="0" fontId="10" fillId="13" borderId="14" xfId="0" applyFont="1" applyFill="1" applyBorder="1" applyAlignment="1">
      <alignment horizontal="left"/>
    </xf>
    <xf numFmtId="0" fontId="3" fillId="5" borderId="1" xfId="0" applyFont="1" applyFill="1" applyBorder="1" applyAlignment="1">
      <alignment horizontal="center"/>
    </xf>
    <xf numFmtId="0" fontId="0" fillId="14" borderId="1" xfId="0" applyFill="1" applyBorder="1"/>
    <xf numFmtId="166" fontId="3" fillId="4" borderId="3" xfId="1" quotePrefix="1" applyNumberFormat="1" applyFont="1" applyFill="1" applyBorder="1" applyAlignment="1">
      <alignment horizontal="center"/>
    </xf>
    <xf numFmtId="43" fontId="0" fillId="0" borderId="7" xfId="0" applyNumberFormat="1" applyBorder="1"/>
    <xf numFmtId="0" fontId="3" fillId="5" borderId="5" xfId="0" applyFont="1" applyFill="1" applyBorder="1" applyAlignment="1">
      <alignment horizontal="center"/>
    </xf>
    <xf numFmtId="0" fontId="3" fillId="5" borderId="6" xfId="0" applyFont="1" applyFill="1" applyBorder="1" applyAlignment="1">
      <alignment horizontal="center"/>
    </xf>
    <xf numFmtId="0" fontId="3" fillId="15" borderId="3" xfId="0" quotePrefix="1" applyFont="1" applyFill="1" applyBorder="1" applyAlignment="1">
      <alignment horizontal="center"/>
    </xf>
    <xf numFmtId="43" fontId="0" fillId="15" borderId="1" xfId="0" applyNumberFormat="1" applyFill="1" applyBorder="1" applyAlignment="1">
      <alignment horizontal="right"/>
    </xf>
    <xf numFmtId="0" fontId="3" fillId="5" borderId="5" xfId="0" applyFont="1" applyFill="1" applyBorder="1" applyAlignment="1">
      <alignment horizontal="right"/>
    </xf>
    <xf numFmtId="0" fontId="3" fillId="5" borderId="21" xfId="0" applyFont="1" applyFill="1" applyBorder="1" applyAlignment="1">
      <alignment horizontal="center"/>
    </xf>
    <xf numFmtId="0" fontId="0" fillId="0" borderId="22" xfId="0" applyBorder="1" applyAlignment="1">
      <alignment horizontal="right"/>
    </xf>
    <xf numFmtId="0" fontId="0" fillId="0" borderId="23" xfId="0" applyBorder="1"/>
    <xf numFmtId="0" fontId="0" fillId="0" borderId="24" xfId="0" applyBorder="1" applyAlignment="1">
      <alignment horizontal="center"/>
    </xf>
    <xf numFmtId="0" fontId="0" fillId="0" borderId="25" xfId="0" applyBorder="1"/>
    <xf numFmtId="0" fontId="0" fillId="0" borderId="26" xfId="0" applyBorder="1" applyAlignment="1">
      <alignment horizontal="center"/>
    </xf>
    <xf numFmtId="0" fontId="0" fillId="0" borderId="25" xfId="0" applyBorder="1" applyAlignment="1">
      <alignment horizontal="right"/>
    </xf>
    <xf numFmtId="0" fontId="0" fillId="0" borderId="27" xfId="0" applyBorder="1"/>
    <xf numFmtId="0" fontId="0" fillId="0" borderId="28" xfId="0" applyBorder="1"/>
    <xf numFmtId="0" fontId="0" fillId="0" borderId="29" xfId="0" applyBorder="1" applyAlignment="1">
      <alignment horizontal="center"/>
    </xf>
    <xf numFmtId="0" fontId="27" fillId="0" borderId="14" xfId="2" applyFont="1" applyFill="1" applyBorder="1" applyAlignment="1">
      <alignment horizontal="left"/>
    </xf>
    <xf numFmtId="14" fontId="10" fillId="0" borderId="14" xfId="0" applyNumberFormat="1" applyFont="1" applyBorder="1"/>
    <xf numFmtId="49" fontId="10" fillId="0" borderId="14" xfId="0" applyNumberFormat="1" applyFont="1" applyBorder="1"/>
    <xf numFmtId="0" fontId="5" fillId="0" borderId="14" xfId="0" applyFont="1" applyBorder="1"/>
    <xf numFmtId="0" fontId="30" fillId="0" borderId="14" xfId="2" applyFont="1" applyFill="1" applyBorder="1" applyAlignment="1">
      <alignment horizontal="left"/>
    </xf>
    <xf numFmtId="0" fontId="13" fillId="13" borderId="14" xfId="0" applyFont="1" applyFill="1" applyBorder="1"/>
    <xf numFmtId="0" fontId="27" fillId="13" borderId="14" xfId="2" applyFont="1" applyFill="1" applyBorder="1" applyAlignment="1">
      <alignment horizontal="left"/>
    </xf>
    <xf numFmtId="14" fontId="10" fillId="13" borderId="14" xfId="0" applyNumberFormat="1" applyFont="1" applyFill="1" applyBorder="1"/>
    <xf numFmtId="49" fontId="10" fillId="13" borderId="14" xfId="0" applyNumberFormat="1" applyFont="1" applyFill="1" applyBorder="1"/>
    <xf numFmtId="0" fontId="5" fillId="13" borderId="14" xfId="0" applyFont="1" applyFill="1" applyBorder="1"/>
    <xf numFmtId="0" fontId="31" fillId="0" borderId="14" xfId="0" applyFont="1" applyBorder="1"/>
    <xf numFmtId="0" fontId="32" fillId="0" borderId="14" xfId="0" applyFont="1" applyBorder="1" applyAlignment="1">
      <alignment horizontal="center"/>
    </xf>
    <xf numFmtId="0" fontId="32" fillId="0" borderId="14" xfId="0" applyFont="1" applyBorder="1"/>
    <xf numFmtId="0" fontId="33" fillId="0" borderId="14" xfId="2" applyFont="1" applyFill="1" applyBorder="1" applyAlignment="1">
      <alignment horizontal="left"/>
    </xf>
    <xf numFmtId="0" fontId="34" fillId="0" borderId="14" xfId="0" applyFont="1" applyBorder="1"/>
    <xf numFmtId="1" fontId="32" fillId="0" borderId="14" xfId="0" applyNumberFormat="1" applyFont="1" applyBorder="1"/>
    <xf numFmtId="49" fontId="32" fillId="0" borderId="14" xfId="0" applyNumberFormat="1" applyFont="1" applyBorder="1"/>
    <xf numFmtId="0" fontId="25" fillId="0" borderId="14" xfId="0" applyFont="1" applyBorder="1"/>
    <xf numFmtId="0" fontId="25" fillId="0" borderId="0" xfId="0" applyFont="1"/>
    <xf numFmtId="14" fontId="32" fillId="0" borderId="14" xfId="0" applyNumberFormat="1" applyFont="1" applyBorder="1"/>
    <xf numFmtId="0" fontId="9" fillId="0" borderId="14" xfId="0" applyFont="1" applyBorder="1" applyAlignment="1">
      <alignment wrapText="1"/>
    </xf>
    <xf numFmtId="43" fontId="0" fillId="15" borderId="1" xfId="0" applyNumberFormat="1" applyFill="1" applyBorder="1"/>
    <xf numFmtId="165" fontId="0" fillId="15" borderId="1" xfId="0" applyNumberFormat="1" applyFill="1" applyBorder="1" applyAlignment="1">
      <alignment horizontal="right"/>
    </xf>
    <xf numFmtId="9" fontId="3" fillId="15" borderId="3" xfId="0" quotePrefix="1" applyNumberFormat="1" applyFont="1" applyFill="1" applyBorder="1" applyAlignment="1">
      <alignment horizontal="center"/>
    </xf>
    <xf numFmtId="43" fontId="3" fillId="15" borderId="1" xfId="0" applyNumberFormat="1" applyFont="1" applyFill="1" applyBorder="1" applyAlignment="1">
      <alignment horizontal="center"/>
    </xf>
    <xf numFmtId="0" fontId="3" fillId="15" borderId="1" xfId="0" quotePrefix="1" applyFont="1" applyFill="1" applyBorder="1" applyAlignment="1">
      <alignment horizontal="center"/>
    </xf>
    <xf numFmtId="43" fontId="3" fillId="15" borderId="1" xfId="0" applyNumberFormat="1" applyFont="1" applyFill="1" applyBorder="1" applyAlignment="1">
      <alignment horizontal="right"/>
    </xf>
    <xf numFmtId="43" fontId="3" fillId="15" borderId="1" xfId="0" quotePrefix="1" applyNumberFormat="1" applyFont="1" applyFill="1" applyBorder="1" applyAlignment="1">
      <alignment horizontal="center"/>
    </xf>
    <xf numFmtId="165" fontId="3" fillId="15" borderId="1" xfId="0" applyNumberFormat="1" applyFont="1" applyFill="1" applyBorder="1" applyAlignment="1">
      <alignment horizontal="center"/>
    </xf>
    <xf numFmtId="165" fontId="3" fillId="15" borderId="1" xfId="0" quotePrefix="1" applyNumberFormat="1" applyFont="1" applyFill="1" applyBorder="1" applyAlignment="1">
      <alignment horizontal="center"/>
    </xf>
    <xf numFmtId="0" fontId="0" fillId="0" borderId="38" xfId="0" quotePrefix="1" applyBorder="1"/>
    <xf numFmtId="167" fontId="0" fillId="15" borderId="1" xfId="0" applyNumberFormat="1" applyFill="1" applyBorder="1" applyAlignment="1">
      <alignment horizontal="right"/>
    </xf>
    <xf numFmtId="0" fontId="0" fillId="15" borderId="3" xfId="0" quotePrefix="1" applyFill="1" applyBorder="1" applyAlignment="1">
      <alignment horizontal="center"/>
    </xf>
    <xf numFmtId="0" fontId="3" fillId="4" borderId="0" xfId="0" applyFont="1" applyFill="1"/>
    <xf numFmtId="0" fontId="0" fillId="14" borderId="1" xfId="0" applyFill="1" applyBorder="1" applyAlignment="1">
      <alignment horizontal="left"/>
    </xf>
    <xf numFmtId="0" fontId="3" fillId="7" borderId="0" xfId="0" applyFont="1" applyFill="1"/>
    <xf numFmtId="0" fontId="3" fillId="7" borderId="0" xfId="0" applyFont="1" applyFill="1" applyAlignment="1">
      <alignment horizontal="left"/>
    </xf>
    <xf numFmtId="0" fontId="3" fillId="21" borderId="0" xfId="0" applyFont="1" applyFill="1"/>
    <xf numFmtId="0" fontId="3" fillId="10" borderId="0" xfId="0" applyFont="1" applyFill="1"/>
    <xf numFmtId="0" fontId="3" fillId="10" borderId="0" xfId="0" applyFont="1" applyFill="1" applyAlignment="1">
      <alignment horizontal="left"/>
    </xf>
    <xf numFmtId="0" fontId="3" fillId="22" borderId="0" xfId="0" applyFont="1" applyFill="1"/>
    <xf numFmtId="0" fontId="3" fillId="23" borderId="0" xfId="0" applyFont="1" applyFill="1"/>
    <xf numFmtId="0" fontId="3" fillId="8" borderId="3" xfId="0" quotePrefix="1" applyFont="1" applyFill="1" applyBorder="1"/>
    <xf numFmtId="0" fontId="0" fillId="8" borderId="13" xfId="0" applyFill="1" applyBorder="1"/>
    <xf numFmtId="0" fontId="0" fillId="0" borderId="39" xfId="0" applyBorder="1"/>
    <xf numFmtId="0" fontId="3" fillId="4" borderId="1" xfId="0" applyFont="1" applyFill="1" applyBorder="1" applyAlignment="1">
      <alignment horizontal="center"/>
    </xf>
    <xf numFmtId="0" fontId="6" fillId="0" borderId="1" xfId="0" applyFont="1" applyBorder="1" applyAlignment="1">
      <alignment horizontal="left" vertical="top" wrapText="1"/>
    </xf>
    <xf numFmtId="0" fontId="9" fillId="0" borderId="15" xfId="0" applyFont="1" applyBorder="1" applyAlignment="1">
      <alignment wrapText="1"/>
    </xf>
    <xf numFmtId="0" fontId="8" fillId="0" borderId="0" xfId="0" applyFont="1" applyAlignment="1">
      <alignment horizontal="center"/>
    </xf>
    <xf numFmtId="0" fontId="7" fillId="9" borderId="4" xfId="0" applyFont="1" applyFill="1" applyBorder="1" applyAlignment="1">
      <alignment horizontal="center"/>
    </xf>
    <xf numFmtId="0" fontId="7" fillId="19" borderId="3" xfId="0" applyFont="1" applyFill="1" applyBorder="1" applyAlignment="1">
      <alignment horizontal="center"/>
    </xf>
    <xf numFmtId="0" fontId="7" fillId="19" borderId="13" xfId="0" applyFont="1" applyFill="1" applyBorder="1" applyAlignment="1">
      <alignment horizontal="center"/>
    </xf>
    <xf numFmtId="0" fontId="7" fillId="19" borderId="4" xfId="0" applyFont="1" applyFill="1" applyBorder="1" applyAlignment="1">
      <alignment horizontal="center"/>
    </xf>
    <xf numFmtId="0" fontId="8" fillId="0" borderId="0" xfId="0" applyFont="1" applyAlignment="1">
      <alignment horizontal="center" vertical="top"/>
    </xf>
    <xf numFmtId="0" fontId="8" fillId="0" borderId="15" xfId="0" applyFont="1" applyBorder="1" applyAlignment="1">
      <alignment horizontal="center" vertical="top"/>
    </xf>
    <xf numFmtId="0" fontId="8" fillId="0" borderId="30" xfId="0" applyFont="1" applyBorder="1" applyAlignment="1">
      <alignment horizontal="center" vertical="top"/>
    </xf>
    <xf numFmtId="0" fontId="8" fillId="0" borderId="14" xfId="0" applyFont="1" applyBorder="1" applyAlignment="1">
      <alignment horizontal="center" vertical="top"/>
    </xf>
    <xf numFmtId="0" fontId="8" fillId="0" borderId="17" xfId="0" applyFont="1" applyBorder="1" applyAlignment="1">
      <alignment horizontal="center" vertical="top"/>
    </xf>
    <xf numFmtId="0" fontId="7" fillId="9" borderId="3" xfId="0" applyFont="1" applyFill="1" applyBorder="1" applyAlignment="1">
      <alignment horizontal="center"/>
    </xf>
    <xf numFmtId="0" fontId="7" fillId="9" borderId="13" xfId="0" applyFont="1" applyFill="1" applyBorder="1" applyAlignment="1">
      <alignment horizontal="center"/>
    </xf>
    <xf numFmtId="0" fontId="8" fillId="0" borderId="16" xfId="0" applyFont="1" applyBorder="1" applyAlignment="1">
      <alignment horizontal="center" vertical="top"/>
    </xf>
    <xf numFmtId="0" fontId="7" fillId="0" borderId="3" xfId="0" applyFont="1" applyBorder="1" applyAlignment="1">
      <alignment horizontal="left"/>
    </xf>
    <xf numFmtId="0" fontId="7" fillId="0" borderId="4" xfId="0" applyFont="1" applyBorder="1" applyAlignment="1">
      <alignment horizontal="left"/>
    </xf>
    <xf numFmtId="14" fontId="7" fillId="0" borderId="4" xfId="0" applyNumberFormat="1" applyFont="1" applyBorder="1" applyAlignment="1">
      <alignment horizontal="left"/>
    </xf>
    <xf numFmtId="0" fontId="8" fillId="0" borderId="34" xfId="0" applyFont="1" applyBorder="1" applyAlignment="1">
      <alignment horizontal="center" vertical="top"/>
    </xf>
    <xf numFmtId="0" fontId="7" fillId="0" borderId="0" xfId="0" applyFont="1" applyAlignment="1">
      <alignment horizontal="right"/>
    </xf>
    <xf numFmtId="16" fontId="8" fillId="0" borderId="0" xfId="0" applyNumberFormat="1" applyFont="1" applyAlignment="1">
      <alignment horizontal="center"/>
    </xf>
    <xf numFmtId="0" fontId="8" fillId="0" borderId="31" xfId="0" applyFont="1" applyBorder="1" applyAlignment="1">
      <alignment horizontal="center" vertical="top"/>
    </xf>
    <xf numFmtId="0" fontId="8" fillId="0" borderId="32" xfId="0" applyFont="1" applyBorder="1" applyAlignment="1">
      <alignment horizontal="center" vertical="top"/>
    </xf>
    <xf numFmtId="0" fontId="8" fillId="0" borderId="33" xfId="0" applyFont="1" applyBorder="1" applyAlignment="1">
      <alignment horizontal="center" vertical="top"/>
    </xf>
    <xf numFmtId="0" fontId="3" fillId="20" borderId="35" xfId="0" applyFont="1" applyFill="1" applyBorder="1"/>
    <xf numFmtId="0" fontId="3" fillId="20" borderId="36" xfId="0" applyFont="1" applyFill="1" applyBorder="1"/>
    <xf numFmtId="0" fontId="3" fillId="20" borderId="37" xfId="0" applyFont="1" applyFill="1" applyBorder="1"/>
    <xf numFmtId="0" fontId="35" fillId="0" borderId="30" xfId="0" applyFont="1" applyBorder="1" applyAlignment="1">
      <alignment wrapText="1"/>
    </xf>
    <xf numFmtId="0" fontId="36" fillId="0" borderId="41" xfId="0" applyFont="1" applyBorder="1" applyAlignment="1">
      <alignment horizontal="center" vertical="top" wrapText="1"/>
    </xf>
    <xf numFmtId="0" fontId="36" fillId="0" borderId="41" xfId="0" applyFont="1" applyBorder="1" applyAlignment="1">
      <alignment horizontal="center" vertical="top"/>
    </xf>
    <xf numFmtId="0" fontId="36" fillId="0" borderId="40" xfId="0" applyFont="1" applyBorder="1" applyAlignment="1">
      <alignment horizontal="center" vertical="top"/>
    </xf>
    <xf numFmtId="0" fontId="35" fillId="0" borderId="17" xfId="0" applyFont="1" applyBorder="1" applyAlignment="1">
      <alignment wrapText="1"/>
    </xf>
    <xf numFmtId="0" fontId="36" fillId="0" borderId="34" xfId="0" applyFont="1" applyBorder="1" applyAlignment="1">
      <alignment horizontal="center" vertical="top"/>
    </xf>
    <xf numFmtId="0" fontId="36" fillId="0" borderId="16" xfId="0" applyFont="1" applyBorder="1" applyAlignment="1">
      <alignment horizontal="center" vertical="top"/>
    </xf>
    <xf numFmtId="0" fontId="36" fillId="0" borderId="34" xfId="0" applyFont="1" applyBorder="1" applyAlignment="1">
      <alignment horizontal="center" vertical="top" wrapText="1"/>
    </xf>
    <xf numFmtId="0" fontId="37" fillId="0" borderId="40" xfId="0" applyFont="1" applyBorder="1" applyAlignment="1">
      <alignment horizontal="center" vertical="top" wrapText="1"/>
    </xf>
    <xf numFmtId="0" fontId="37" fillId="0" borderId="15" xfId="0" applyFont="1" applyBorder="1" applyAlignment="1">
      <alignment horizontal="center" vertical="top"/>
    </xf>
    <xf numFmtId="0" fontId="37" fillId="0" borderId="16" xfId="0" applyFont="1" applyBorder="1" applyAlignment="1">
      <alignment horizontal="center" vertical="top"/>
    </xf>
    <xf numFmtId="0" fontId="37" fillId="0" borderId="14" xfId="0" applyFont="1" applyBorder="1" applyAlignment="1">
      <alignment horizontal="center" vertical="top"/>
    </xf>
    <xf numFmtId="0" fontId="37" fillId="0" borderId="16" xfId="0" applyFont="1" applyBorder="1" applyAlignment="1">
      <alignment horizontal="center" vertical="top" wrapText="1"/>
    </xf>
    <xf numFmtId="0" fontId="38" fillId="0" borderId="0" xfId="0" applyFont="1"/>
    <xf numFmtId="0" fontId="35" fillId="0" borderId="30" xfId="0" applyFont="1" applyBorder="1"/>
    <xf numFmtId="0" fontId="35" fillId="0" borderId="17" xfId="0" applyFont="1" applyBorder="1"/>
    <xf numFmtId="0" fontId="38" fillId="0" borderId="0" xfId="0" applyFont="1" applyAlignment="1">
      <alignment horizontal="left" indent="1"/>
    </xf>
    <xf numFmtId="0" fontId="39" fillId="0" borderId="0" xfId="0" applyFont="1" applyAlignment="1">
      <alignment vertical="top" wrapText="1" shrinkToFit="1"/>
    </xf>
    <xf numFmtId="0" fontId="40" fillId="0" borderId="0" xfId="0" applyFont="1" applyAlignment="1">
      <alignment horizontal="left" vertical="top" wrapText="1" shrinkToFit="1"/>
    </xf>
    <xf numFmtId="0" fontId="40" fillId="0" borderId="0" xfId="0" applyFont="1" applyAlignment="1">
      <alignment horizontal="left" vertical="top" wrapText="1" indent="1" shrinkToFit="1"/>
    </xf>
    <xf numFmtId="0" fontId="8" fillId="0" borderId="0" xfId="0" applyFont="1"/>
    <xf numFmtId="0" fontId="7" fillId="20" borderId="36" xfId="0" applyFont="1" applyFill="1" applyBorder="1"/>
    <xf numFmtId="0" fontId="7" fillId="20" borderId="35" xfId="0" applyFont="1" applyFill="1" applyBorder="1"/>
    <xf numFmtId="0" fontId="7" fillId="20" borderId="37" xfId="0" applyFont="1" applyFill="1" applyBorder="1"/>
    <xf numFmtId="0" fontId="41" fillId="0" borderId="0" xfId="0" applyFont="1" applyAlignment="1">
      <alignment horizontal="left"/>
    </xf>
    <xf numFmtId="0" fontId="41" fillId="0" borderId="0" xfId="0" applyFont="1" applyAlignment="1">
      <alignment horizontal="center"/>
    </xf>
    <xf numFmtId="0" fontId="41" fillId="0" borderId="0" xfId="0" applyFont="1"/>
    <xf numFmtId="0" fontId="42" fillId="0" borderId="0" xfId="0" applyFont="1"/>
    <xf numFmtId="0" fontId="43" fillId="7" borderId="19" xfId="0" applyFont="1" applyFill="1" applyBorder="1" applyAlignment="1">
      <alignment horizontal="center"/>
    </xf>
    <xf numFmtId="1" fontId="43" fillId="7" borderId="19" xfId="0" applyNumberFormat="1" applyFont="1" applyFill="1" applyBorder="1" applyAlignment="1">
      <alignment horizontal="center"/>
    </xf>
    <xf numFmtId="0" fontId="44" fillId="0" borderId="0" xfId="0" applyFont="1" applyAlignment="1">
      <alignment horizontal="center"/>
    </xf>
    <xf numFmtId="0" fontId="43" fillId="13" borderId="14" xfId="0" applyFont="1" applyFill="1" applyBorder="1" applyAlignment="1">
      <alignment horizontal="center"/>
    </xf>
    <xf numFmtId="0" fontId="43" fillId="13" borderId="14" xfId="0" applyFont="1" applyFill="1" applyBorder="1"/>
    <xf numFmtId="1" fontId="43" fillId="13" borderId="14" xfId="0" applyNumberFormat="1" applyFont="1" applyFill="1" applyBorder="1"/>
    <xf numFmtId="0" fontId="46" fillId="0" borderId="0" xfId="0" applyFont="1"/>
    <xf numFmtId="0" fontId="43" fillId="13" borderId="17" xfId="0" applyFont="1" applyFill="1" applyBorder="1"/>
    <xf numFmtId="0" fontId="43" fillId="13" borderId="17" xfId="0" applyFont="1" applyFill="1" applyBorder="1" applyAlignment="1">
      <alignment horizontal="center"/>
    </xf>
    <xf numFmtId="0" fontId="7" fillId="4" borderId="3" xfId="0" applyFont="1" applyFill="1" applyBorder="1" applyAlignment="1">
      <alignment horizontal="center"/>
    </xf>
    <xf numFmtId="0" fontId="7" fillId="4" borderId="4" xfId="0" applyFont="1" applyFill="1" applyBorder="1" applyAlignment="1">
      <alignment horizontal="center"/>
    </xf>
    <xf numFmtId="0" fontId="7" fillId="0" borderId="0" xfId="0" applyFont="1"/>
    <xf numFmtId="0" fontId="7" fillId="16" borderId="3" xfId="0" applyFont="1" applyFill="1" applyBorder="1" applyAlignment="1">
      <alignment horizontal="center"/>
    </xf>
    <xf numFmtId="0" fontId="7" fillId="16" borderId="13" xfId="0" applyFont="1" applyFill="1" applyBorder="1" applyAlignment="1">
      <alignment horizontal="center"/>
    </xf>
    <xf numFmtId="0" fontId="7" fillId="16" borderId="4" xfId="0" applyFont="1" applyFill="1" applyBorder="1" applyAlignment="1">
      <alignment horizontal="center"/>
    </xf>
    <xf numFmtId="0" fontId="7" fillId="4" borderId="13" xfId="0" applyFont="1" applyFill="1" applyBorder="1" applyAlignment="1">
      <alignment horizontal="center"/>
    </xf>
    <xf numFmtId="0" fontId="7" fillId="5" borderId="3" xfId="0" applyFont="1" applyFill="1" applyBorder="1" applyAlignment="1">
      <alignment horizontal="center"/>
    </xf>
    <xf numFmtId="0" fontId="7" fillId="5" borderId="13" xfId="0" applyFont="1" applyFill="1" applyBorder="1" applyAlignment="1">
      <alignment horizontal="center"/>
    </xf>
    <xf numFmtId="0" fontId="7" fillId="5" borderId="4" xfId="0" applyFont="1" applyFill="1" applyBorder="1" applyAlignment="1">
      <alignment horizontal="center"/>
    </xf>
    <xf numFmtId="0" fontId="10" fillId="25" borderId="14" xfId="0" applyFont="1" applyFill="1" applyBorder="1" applyAlignment="1">
      <alignment horizontal="center"/>
    </xf>
    <xf numFmtId="0" fontId="10" fillId="25" borderId="14" xfId="0" applyFont="1" applyFill="1" applyBorder="1"/>
    <xf numFmtId="1" fontId="10" fillId="25" borderId="14" xfId="0" applyNumberFormat="1" applyFont="1" applyFill="1" applyBorder="1"/>
    <xf numFmtId="0" fontId="10" fillId="26" borderId="14" xfId="0" applyFont="1" applyFill="1" applyBorder="1" applyAlignment="1">
      <alignment horizontal="center"/>
    </xf>
    <xf numFmtId="0" fontId="10" fillId="26" borderId="14" xfId="0" applyFont="1" applyFill="1" applyBorder="1"/>
    <xf numFmtId="1" fontId="10" fillId="26" borderId="14" xfId="0" applyNumberFormat="1" applyFont="1" applyFill="1" applyBorder="1"/>
    <xf numFmtId="0" fontId="5" fillId="13" borderId="0" xfId="0" applyFont="1" applyFill="1"/>
    <xf numFmtId="0" fontId="49" fillId="0" borderId="30" xfId="0" applyFont="1" applyBorder="1" applyAlignment="1">
      <alignment wrapText="1"/>
    </xf>
    <xf numFmtId="0" fontId="49" fillId="0" borderId="30" xfId="0" applyFont="1" applyBorder="1"/>
    <xf numFmtId="0" fontId="50" fillId="0" borderId="41" xfId="0" applyFont="1" applyBorder="1" applyAlignment="1">
      <alignment horizontal="center" vertical="top" wrapText="1"/>
    </xf>
    <xf numFmtId="0" fontId="50" fillId="0" borderId="41" xfId="0" applyFont="1" applyBorder="1" applyAlignment="1">
      <alignment horizontal="center" vertical="top"/>
    </xf>
    <xf numFmtId="0" fontId="50" fillId="0" borderId="40" xfId="0" applyFont="1" applyBorder="1" applyAlignment="1">
      <alignment horizontal="center" vertical="top"/>
    </xf>
    <xf numFmtId="0" fontId="49" fillId="0" borderId="17" xfId="0" applyFont="1" applyBorder="1" applyAlignment="1">
      <alignment wrapText="1"/>
    </xf>
    <xf numFmtId="0" fontId="49" fillId="0" borderId="17" xfId="0" applyFont="1" applyBorder="1"/>
    <xf numFmtId="0" fontId="50" fillId="0" borderId="34" xfId="0" applyFont="1" applyBorder="1" applyAlignment="1">
      <alignment horizontal="center" vertical="top"/>
    </xf>
    <xf numFmtId="0" fontId="50" fillId="0" borderId="16" xfId="0" applyFont="1" applyBorder="1" applyAlignment="1">
      <alignment horizontal="center" vertical="top"/>
    </xf>
    <xf numFmtId="0" fontId="50" fillId="0" borderId="34" xfId="0" applyFont="1" applyBorder="1" applyAlignment="1">
      <alignment horizontal="center" vertical="top" wrapText="1"/>
    </xf>
    <xf numFmtId="0" fontId="8" fillId="0" borderId="0" xfId="0" applyFont="1" applyAlignment="1">
      <alignment horizontal="left"/>
    </xf>
    <xf numFmtId="0" fontId="13" fillId="27" borderId="14" xfId="0" applyFont="1" applyFill="1" applyBorder="1"/>
    <xf numFmtId="0" fontId="27" fillId="27" borderId="14" xfId="2" applyFont="1" applyFill="1" applyBorder="1" applyAlignment="1"/>
    <xf numFmtId="0" fontId="10" fillId="27" borderId="14" xfId="0" applyFont="1" applyFill="1" applyBorder="1" applyAlignment="1">
      <alignment horizontal="center"/>
    </xf>
    <xf numFmtId="0" fontId="10" fillId="27" borderId="14" xfId="0" applyFont="1" applyFill="1" applyBorder="1"/>
    <xf numFmtId="0" fontId="10" fillId="3" borderId="14" xfId="0" applyFont="1" applyFill="1" applyBorder="1"/>
    <xf numFmtId="0" fontId="10" fillId="7" borderId="45" xfId="0" applyFont="1" applyFill="1" applyBorder="1" applyAlignment="1">
      <alignment horizontal="center"/>
    </xf>
    <xf numFmtId="0" fontId="5" fillId="0" borderId="0" xfId="0" applyFont="1" applyAlignment="1">
      <alignment horizontal="center"/>
    </xf>
    <xf numFmtId="0" fontId="5" fillId="0" borderId="0" xfId="0" applyFont="1" applyAlignment="1">
      <alignment horizontal="left"/>
    </xf>
    <xf numFmtId="0" fontId="10" fillId="4" borderId="1" xfId="0" applyFont="1" applyFill="1" applyBorder="1" applyAlignment="1">
      <alignment horizontal="center"/>
    </xf>
    <xf numFmtId="1" fontId="0" fillId="3" borderId="0" xfId="0" applyNumberFormat="1" applyFill="1"/>
    <xf numFmtId="0" fontId="0" fillId="8" borderId="0" xfId="0" applyFill="1" applyAlignment="1">
      <alignment vertical="top" wrapText="1"/>
    </xf>
    <xf numFmtId="17" fontId="0" fillId="0" borderId="2" xfId="0" applyNumberFormat="1" applyBorder="1" applyAlignment="1">
      <alignment horizontal="left"/>
    </xf>
    <xf numFmtId="0" fontId="0" fillId="0" borderId="1" xfId="0" applyBorder="1" applyAlignment="1">
      <alignment horizontal="left"/>
    </xf>
    <xf numFmtId="17" fontId="0" fillId="0" borderId="1" xfId="0" applyNumberFormat="1" applyBorder="1" applyAlignment="1">
      <alignment horizontal="left"/>
    </xf>
    <xf numFmtId="0" fontId="0" fillId="0" borderId="1" xfId="0" applyBorder="1" applyAlignment="1">
      <alignment horizontal="right"/>
    </xf>
    <xf numFmtId="0" fontId="52" fillId="0" borderId="1" xfId="0" applyFont="1" applyBorder="1"/>
    <xf numFmtId="3" fontId="53" fillId="0" borderId="1" xfId="0" applyNumberFormat="1" applyFont="1" applyBorder="1"/>
    <xf numFmtId="14" fontId="5" fillId="0" borderId="4" xfId="0" applyNumberFormat="1" applyFont="1" applyBorder="1" applyAlignment="1">
      <alignment vertical="center"/>
    </xf>
    <xf numFmtId="0" fontId="5" fillId="0" borderId="4" xfId="0" applyFont="1" applyBorder="1" applyAlignment="1">
      <alignment horizontal="right" vertical="center"/>
    </xf>
    <xf numFmtId="14" fontId="0" fillId="0" borderId="1" xfId="0" applyNumberFormat="1" applyBorder="1" applyAlignment="1">
      <alignment horizontal="right"/>
    </xf>
    <xf numFmtId="0" fontId="43" fillId="0" borderId="14" xfId="0" applyFont="1" applyBorder="1" applyAlignment="1">
      <alignment horizontal="center"/>
    </xf>
    <xf numFmtId="0" fontId="43" fillId="0" borderId="14" xfId="0" applyFont="1" applyBorder="1"/>
    <xf numFmtId="1" fontId="43" fillId="0" borderId="14" xfId="0" applyNumberFormat="1" applyFont="1" applyBorder="1"/>
    <xf numFmtId="0" fontId="41" fillId="0" borderId="14" xfId="0" applyFont="1" applyBorder="1" applyAlignment="1">
      <alignment horizontal="center"/>
    </xf>
    <xf numFmtId="0" fontId="41" fillId="0" borderId="14" xfId="0" applyFont="1" applyBorder="1"/>
    <xf numFmtId="1" fontId="41" fillId="0" borderId="14" xfId="0" applyNumberFormat="1" applyFont="1" applyBorder="1"/>
    <xf numFmtId="0" fontId="45" fillId="0" borderId="14" xfId="0" applyFont="1" applyBorder="1" applyAlignment="1">
      <alignment horizontal="center"/>
    </xf>
    <xf numFmtId="0" fontId="45" fillId="0" borderId="14" xfId="0" applyFont="1" applyBorder="1"/>
    <xf numFmtId="1" fontId="45" fillId="0" borderId="14" xfId="0" applyNumberFormat="1" applyFont="1" applyBorder="1"/>
    <xf numFmtId="0" fontId="43" fillId="0" borderId="17" xfId="0" applyFont="1" applyBorder="1"/>
    <xf numFmtId="0" fontId="41" fillId="0" borderId="17" xfId="0" applyFont="1" applyBorder="1"/>
    <xf numFmtId="0" fontId="45" fillId="0" borderId="17" xfId="0" applyFont="1" applyBorder="1"/>
    <xf numFmtId="0" fontId="10" fillId="29" borderId="14" xfId="0" applyFont="1" applyFill="1" applyBorder="1" applyAlignment="1">
      <alignment horizontal="center"/>
    </xf>
    <xf numFmtId="0" fontId="10" fillId="29" borderId="14" xfId="0" applyFont="1" applyFill="1" applyBorder="1"/>
    <xf numFmtId="1" fontId="10" fillId="29" borderId="14" xfId="0" applyNumberFormat="1" applyFont="1" applyFill="1" applyBorder="1"/>
    <xf numFmtId="0" fontId="32" fillId="29" borderId="14" xfId="0" applyFont="1" applyFill="1" applyBorder="1" applyAlignment="1">
      <alignment horizontal="center"/>
    </xf>
    <xf numFmtId="0" fontId="32" fillId="29" borderId="14" xfId="0" applyFont="1" applyFill="1" applyBorder="1"/>
    <xf numFmtId="1" fontId="32" fillId="29" borderId="14" xfId="0" applyNumberFormat="1" applyFont="1" applyFill="1" applyBorder="1"/>
    <xf numFmtId="0" fontId="43" fillId="26" borderId="14" xfId="0" applyFont="1" applyFill="1" applyBorder="1" applyAlignment="1">
      <alignment horizontal="center"/>
    </xf>
    <xf numFmtId="0" fontId="43" fillId="26" borderId="14" xfId="0" applyFont="1" applyFill="1" applyBorder="1"/>
    <xf numFmtId="1" fontId="43" fillId="26" borderId="14" xfId="0" applyNumberFormat="1" applyFont="1" applyFill="1" applyBorder="1"/>
    <xf numFmtId="0" fontId="43" fillId="29" borderId="14" xfId="0" applyFont="1" applyFill="1" applyBorder="1" applyAlignment="1">
      <alignment horizontal="center"/>
    </xf>
    <xf numFmtId="0" fontId="43" fillId="29" borderId="14" xfId="0" applyFont="1" applyFill="1" applyBorder="1"/>
    <xf numFmtId="1" fontId="43" fillId="29" borderId="14" xfId="0" applyNumberFormat="1" applyFont="1" applyFill="1" applyBorder="1"/>
    <xf numFmtId="0" fontId="43" fillId="25" borderId="14" xfId="0" applyFont="1" applyFill="1" applyBorder="1" applyAlignment="1">
      <alignment horizontal="center"/>
    </xf>
    <xf numFmtId="0" fontId="43" fillId="25" borderId="14" xfId="0" applyFont="1" applyFill="1" applyBorder="1"/>
    <xf numFmtId="1" fontId="43" fillId="25" borderId="14" xfId="0" applyNumberFormat="1" applyFont="1" applyFill="1" applyBorder="1"/>
    <xf numFmtId="0" fontId="45" fillId="29" borderId="14" xfId="0" applyFont="1" applyFill="1" applyBorder="1" applyAlignment="1">
      <alignment horizontal="center"/>
    </xf>
    <xf numFmtId="0" fontId="45" fillId="29" borderId="14" xfId="0" applyFont="1" applyFill="1" applyBorder="1"/>
    <xf numFmtId="1" fontId="45" fillId="29" borderId="14" xfId="0" applyNumberFormat="1" applyFont="1" applyFill="1" applyBorder="1"/>
    <xf numFmtId="0" fontId="43" fillId="26" borderId="17" xfId="0" applyFont="1" applyFill="1" applyBorder="1"/>
    <xf numFmtId="0" fontId="43" fillId="29" borderId="17" xfId="0" applyFont="1" applyFill="1" applyBorder="1"/>
    <xf numFmtId="0" fontId="43" fillId="25" borderId="17" xfId="0" applyFont="1" applyFill="1" applyBorder="1"/>
    <xf numFmtId="0" fontId="45" fillId="29" borderId="17" xfId="0" applyFont="1" applyFill="1" applyBorder="1"/>
    <xf numFmtId="0" fontId="14" fillId="13" borderId="14" xfId="0" applyFont="1" applyFill="1" applyBorder="1"/>
    <xf numFmtId="0" fontId="47" fillId="13" borderId="14" xfId="0" applyFont="1" applyFill="1" applyBorder="1"/>
    <xf numFmtId="0" fontId="42" fillId="13" borderId="0" xfId="0" applyFont="1" applyFill="1"/>
    <xf numFmtId="0" fontId="0" fillId="13" borderId="0" xfId="0" applyFill="1"/>
    <xf numFmtId="0" fontId="8" fillId="13" borderId="0" xfId="0" applyFont="1" applyFill="1"/>
    <xf numFmtId="0" fontId="0" fillId="8" borderId="1" xfId="0" applyFill="1" applyBorder="1" applyAlignment="1">
      <alignment horizontal="center"/>
    </xf>
    <xf numFmtId="0" fontId="10" fillId="10" borderId="14" xfId="0" applyFont="1" applyFill="1" applyBorder="1" applyAlignment="1">
      <alignment horizontal="center"/>
    </xf>
    <xf numFmtId="0" fontId="10" fillId="10" borderId="14" xfId="0" applyFont="1" applyFill="1" applyBorder="1"/>
    <xf numFmtId="0" fontId="10" fillId="10" borderId="14" xfId="0" applyFont="1" applyFill="1" applyBorder="1" applyAlignment="1">
      <alignment horizontal="left"/>
    </xf>
    <xf numFmtId="0" fontId="0" fillId="0" borderId="0" xfId="0" applyProtection="1">
      <protection locked="0"/>
    </xf>
    <xf numFmtId="0" fontId="58" fillId="7" borderId="46" xfId="0" applyFont="1" applyFill="1" applyBorder="1" applyAlignment="1" applyProtection="1">
      <alignment horizontal="center" vertical="center"/>
      <protection locked="0"/>
    </xf>
    <xf numFmtId="0" fontId="13" fillId="0" borderId="0" xfId="0" applyFont="1" applyProtection="1">
      <protection locked="0"/>
    </xf>
    <xf numFmtId="0" fontId="13" fillId="0" borderId="0" xfId="0" applyFont="1" applyAlignment="1" applyProtection="1">
      <alignment horizontal="left"/>
      <protection locked="0"/>
    </xf>
    <xf numFmtId="0" fontId="13" fillId="0" borderId="0" xfId="0" applyFont="1" applyAlignment="1" applyProtection="1">
      <alignment horizontal="center"/>
      <protection locked="0"/>
    </xf>
    <xf numFmtId="0" fontId="5" fillId="0" borderId="0" xfId="0" applyFont="1" applyProtection="1">
      <protection locked="0"/>
    </xf>
    <xf numFmtId="0" fontId="10" fillId="7" borderId="18" xfId="0" applyFont="1" applyFill="1" applyBorder="1" applyAlignment="1" applyProtection="1">
      <alignment horizontal="center"/>
      <protection locked="0"/>
    </xf>
    <xf numFmtId="0" fontId="10" fillId="7" borderId="19" xfId="0" applyFont="1" applyFill="1" applyBorder="1" applyAlignment="1" applyProtection="1">
      <alignment horizontal="center"/>
      <protection locked="0"/>
    </xf>
    <xf numFmtId="1" fontId="10" fillId="7" borderId="19" xfId="0" applyNumberFormat="1" applyFont="1" applyFill="1" applyBorder="1" applyAlignment="1" applyProtection="1">
      <alignment horizontal="center"/>
      <protection locked="0"/>
    </xf>
    <xf numFmtId="0" fontId="10" fillId="7" borderId="19" xfId="0" applyFont="1" applyFill="1" applyBorder="1" applyAlignment="1" applyProtection="1">
      <alignment horizontal="left"/>
      <protection locked="0"/>
    </xf>
    <xf numFmtId="49" fontId="10" fillId="7" borderId="19" xfId="0" applyNumberFormat="1" applyFont="1" applyFill="1" applyBorder="1" applyAlignment="1" applyProtection="1">
      <alignment horizontal="center"/>
      <protection locked="0"/>
    </xf>
    <xf numFmtId="0" fontId="10" fillId="7" borderId="20" xfId="0" applyFont="1" applyFill="1" applyBorder="1" applyAlignment="1" applyProtection="1">
      <alignment horizontal="center"/>
      <protection locked="0"/>
    </xf>
    <xf numFmtId="0" fontId="26" fillId="0" borderId="0" xfId="0" applyFont="1" applyAlignment="1" applyProtection="1">
      <alignment horizontal="center"/>
      <protection locked="0"/>
    </xf>
    <xf numFmtId="0" fontId="13" fillId="0" borderId="14" xfId="0" applyFont="1" applyBorder="1" applyProtection="1">
      <protection locked="0"/>
    </xf>
    <xf numFmtId="0" fontId="10" fillId="0" borderId="14" xfId="0" applyFont="1" applyBorder="1" applyAlignment="1" applyProtection="1">
      <alignment horizontal="center"/>
      <protection locked="0"/>
    </xf>
    <xf numFmtId="0" fontId="10" fillId="0" borderId="14" xfId="0" applyFont="1" applyBorder="1" applyProtection="1">
      <protection locked="0"/>
    </xf>
    <xf numFmtId="0" fontId="11" fillId="0" borderId="14" xfId="0" applyFont="1" applyBorder="1" applyProtection="1">
      <protection locked="0"/>
    </xf>
    <xf numFmtId="1" fontId="10" fillId="0" borderId="14" xfId="0" applyNumberFormat="1" applyFont="1" applyBorder="1" applyProtection="1">
      <protection locked="0"/>
    </xf>
    <xf numFmtId="14" fontId="10" fillId="0" borderId="14" xfId="0" applyNumberFormat="1" applyFont="1" applyBorder="1" applyProtection="1">
      <protection locked="0"/>
    </xf>
    <xf numFmtId="49" fontId="10" fillId="0" borderId="14" xfId="0" applyNumberFormat="1" applyFont="1" applyBorder="1" applyProtection="1">
      <protection locked="0"/>
    </xf>
    <xf numFmtId="0" fontId="5" fillId="0" borderId="14" xfId="0" applyFont="1" applyBorder="1" applyProtection="1">
      <protection locked="0"/>
    </xf>
    <xf numFmtId="0" fontId="13" fillId="26" borderId="14" xfId="0" applyFont="1" applyFill="1" applyBorder="1" applyProtection="1">
      <protection locked="0"/>
    </xf>
    <xf numFmtId="0" fontId="10" fillId="26" borderId="14" xfId="0" applyFont="1" applyFill="1" applyBorder="1" applyAlignment="1" applyProtection="1">
      <alignment horizontal="center"/>
      <protection locked="0"/>
    </xf>
    <xf numFmtId="0" fontId="10" fillId="26" borderId="14" xfId="0" applyFont="1" applyFill="1" applyBorder="1" applyProtection="1">
      <protection locked="0"/>
    </xf>
    <xf numFmtId="0" fontId="27" fillId="26" borderId="14" xfId="2" applyFont="1" applyFill="1" applyBorder="1" applyAlignment="1" applyProtection="1">
      <alignment horizontal="center"/>
      <protection locked="0"/>
    </xf>
    <xf numFmtId="0" fontId="27" fillId="26" borderId="14" xfId="2" applyFont="1" applyFill="1" applyBorder="1" applyAlignment="1" applyProtection="1">
      <protection locked="0"/>
    </xf>
    <xf numFmtId="165" fontId="10" fillId="26" borderId="14" xfId="1" applyNumberFormat="1" applyFont="1" applyFill="1" applyBorder="1" applyProtection="1">
      <protection locked="0"/>
    </xf>
    <xf numFmtId="1" fontId="10" fillId="26" borderId="14" xfId="0" applyNumberFormat="1" applyFont="1" applyFill="1" applyBorder="1" applyProtection="1">
      <protection locked="0"/>
    </xf>
    <xf numFmtId="0" fontId="10" fillId="26" borderId="14" xfId="0" applyFont="1" applyFill="1" applyBorder="1" applyAlignment="1" applyProtection="1">
      <alignment horizontal="left"/>
      <protection locked="0"/>
    </xf>
    <xf numFmtId="14" fontId="10" fillId="26" borderId="14" xfId="0" applyNumberFormat="1" applyFont="1" applyFill="1" applyBorder="1" applyProtection="1">
      <protection locked="0"/>
    </xf>
    <xf numFmtId="49" fontId="10" fillId="26" borderId="14" xfId="0" applyNumberFormat="1" applyFont="1" applyFill="1" applyBorder="1" applyProtection="1">
      <protection locked="0"/>
    </xf>
    <xf numFmtId="0" fontId="5" fillId="26" borderId="14" xfId="0" applyFont="1" applyFill="1" applyBorder="1" applyProtection="1">
      <protection locked="0"/>
    </xf>
    <xf numFmtId="0" fontId="11" fillId="26" borderId="14" xfId="0" applyFont="1" applyFill="1" applyBorder="1" applyProtection="1">
      <protection locked="0"/>
    </xf>
    <xf numFmtId="0" fontId="27" fillId="0" borderId="14" xfId="2" applyFont="1" applyFill="1" applyBorder="1" applyAlignment="1" applyProtection="1">
      <alignment horizontal="center"/>
      <protection locked="0"/>
    </xf>
    <xf numFmtId="0" fontId="27" fillId="0" borderId="14" xfId="2" applyFont="1" applyFill="1" applyBorder="1" applyAlignment="1" applyProtection="1">
      <protection locked="0"/>
    </xf>
    <xf numFmtId="165" fontId="10" fillId="0" borderId="14" xfId="1" applyNumberFormat="1" applyFont="1" applyFill="1" applyBorder="1" applyProtection="1">
      <protection locked="0"/>
    </xf>
    <xf numFmtId="0" fontId="10" fillId="0" borderId="14" xfId="0" applyFont="1" applyBorder="1" applyAlignment="1" applyProtection="1">
      <alignment horizontal="right"/>
      <protection locked="0"/>
    </xf>
    <xf numFmtId="0" fontId="10" fillId="0" borderId="14" xfId="0" applyFont="1" applyBorder="1" applyAlignment="1" applyProtection="1">
      <alignment horizontal="left"/>
      <protection locked="0"/>
    </xf>
    <xf numFmtId="0" fontId="13" fillId="29" borderId="14" xfId="0" applyFont="1" applyFill="1" applyBorder="1" applyProtection="1">
      <protection locked="0"/>
    </xf>
    <xf numFmtId="0" fontId="10" fillId="29" borderId="14" xfId="0" applyFont="1" applyFill="1" applyBorder="1" applyAlignment="1" applyProtection="1">
      <alignment horizontal="center"/>
      <protection locked="0"/>
    </xf>
    <xf numFmtId="0" fontId="10" fillId="29" borderId="14" xfId="0" applyFont="1" applyFill="1" applyBorder="1" applyProtection="1">
      <protection locked="0"/>
    </xf>
    <xf numFmtId="0" fontId="27" fillId="29" borderId="14" xfId="2" applyFont="1" applyFill="1" applyBorder="1" applyAlignment="1" applyProtection="1">
      <alignment horizontal="center"/>
      <protection locked="0"/>
    </xf>
    <xf numFmtId="0" fontId="27" fillId="29" borderId="14" xfId="2" applyFont="1" applyFill="1" applyBorder="1" applyAlignment="1" applyProtection="1">
      <protection locked="0"/>
    </xf>
    <xf numFmtId="1" fontId="10" fillId="29" borderId="14" xfId="0" applyNumberFormat="1" applyFont="1" applyFill="1" applyBorder="1" applyProtection="1">
      <protection locked="0"/>
    </xf>
    <xf numFmtId="0" fontId="10" fillId="29" borderId="14" xfId="0" applyFont="1" applyFill="1" applyBorder="1" applyAlignment="1" applyProtection="1">
      <alignment horizontal="left"/>
      <protection locked="0"/>
    </xf>
    <xf numFmtId="14" fontId="10" fillId="29" borderId="14" xfId="0" applyNumberFormat="1" applyFont="1" applyFill="1" applyBorder="1" applyProtection="1">
      <protection locked="0"/>
    </xf>
    <xf numFmtId="49" fontId="10" fillId="29" borderId="14" xfId="0" applyNumberFormat="1" applyFont="1" applyFill="1" applyBorder="1" applyProtection="1">
      <protection locked="0"/>
    </xf>
    <xf numFmtId="0" fontId="5" fillId="29" borderId="14" xfId="0" applyFont="1" applyFill="1" applyBorder="1" applyProtection="1">
      <protection locked="0"/>
    </xf>
    <xf numFmtId="0" fontId="11" fillId="29" borderId="14" xfId="0" applyFont="1" applyFill="1" applyBorder="1" applyProtection="1">
      <protection locked="0"/>
    </xf>
    <xf numFmtId="0" fontId="13" fillId="0" borderId="14" xfId="0" applyFont="1" applyBorder="1" applyAlignment="1" applyProtection="1">
      <alignment horizontal="center"/>
      <protection locked="0"/>
    </xf>
    <xf numFmtId="0" fontId="12" fillId="0" borderId="14" xfId="0" applyFont="1" applyBorder="1" applyProtection="1">
      <protection locked="0"/>
    </xf>
    <xf numFmtId="1" fontId="13" fillId="0" borderId="14" xfId="0" applyNumberFormat="1" applyFont="1" applyBorder="1" applyProtection="1">
      <protection locked="0"/>
    </xf>
    <xf numFmtId="14" fontId="13" fillId="0" borderId="14" xfId="0" applyNumberFormat="1" applyFont="1" applyBorder="1" applyProtection="1">
      <protection locked="0"/>
    </xf>
    <xf numFmtId="49" fontId="13" fillId="0" borderId="14" xfId="0" applyNumberFormat="1" applyFont="1" applyBorder="1" applyProtection="1">
      <protection locked="0"/>
    </xf>
    <xf numFmtId="0" fontId="13" fillId="0" borderId="14" xfId="0" applyFont="1" applyBorder="1" applyAlignment="1" applyProtection="1">
      <alignment horizontal="right"/>
      <protection locked="0"/>
    </xf>
    <xf numFmtId="0" fontId="10" fillId="30" borderId="14" xfId="0" applyFont="1" applyFill="1" applyBorder="1" applyAlignment="1" applyProtection="1">
      <alignment horizontal="center"/>
      <protection locked="0"/>
    </xf>
    <xf numFmtId="0" fontId="10" fillId="0" borderId="14" xfId="0" quotePrefix="1" applyFont="1" applyBorder="1" applyProtection="1">
      <protection locked="0"/>
    </xf>
    <xf numFmtId="0" fontId="13" fillId="0" borderId="14" xfId="0" quotePrefix="1" applyFont="1" applyBorder="1" applyProtection="1">
      <protection locked="0"/>
    </xf>
    <xf numFmtId="0" fontId="13" fillId="13" borderId="14" xfId="0" applyFont="1" applyFill="1" applyBorder="1" applyProtection="1">
      <protection locked="0"/>
    </xf>
    <xf numFmtId="0" fontId="10" fillId="13" borderId="14" xfId="0" applyFont="1" applyFill="1" applyBorder="1" applyAlignment="1" applyProtection="1">
      <alignment horizontal="center"/>
      <protection locked="0"/>
    </xf>
    <xf numFmtId="0" fontId="10" fillId="13" borderId="14" xfId="0" applyFont="1" applyFill="1" applyBorder="1" applyProtection="1">
      <protection locked="0"/>
    </xf>
    <xf numFmtId="0" fontId="11" fillId="13" borderId="14" xfId="0" applyFont="1" applyFill="1" applyBorder="1" applyProtection="1">
      <protection locked="0"/>
    </xf>
    <xf numFmtId="1" fontId="10" fillId="13" borderId="14" xfId="0" applyNumberFormat="1" applyFont="1" applyFill="1" applyBorder="1" applyProtection="1">
      <protection locked="0"/>
    </xf>
    <xf numFmtId="14" fontId="10" fillId="13" borderId="14" xfId="0" applyNumberFormat="1" applyFont="1" applyFill="1" applyBorder="1" applyProtection="1">
      <protection locked="0"/>
    </xf>
    <xf numFmtId="49" fontId="10" fillId="13" borderId="14" xfId="0" applyNumberFormat="1" applyFont="1" applyFill="1" applyBorder="1" applyProtection="1">
      <protection locked="0"/>
    </xf>
    <xf numFmtId="0" fontId="5" fillId="13" borderId="14" xfId="0" applyFont="1" applyFill="1" applyBorder="1" applyProtection="1">
      <protection locked="0"/>
    </xf>
    <xf numFmtId="0" fontId="31" fillId="0" borderId="14" xfId="0" applyFont="1" applyBorder="1" applyProtection="1">
      <protection locked="0"/>
    </xf>
    <xf numFmtId="0" fontId="32" fillId="0" borderId="14" xfId="0" applyFont="1" applyBorder="1" applyAlignment="1" applyProtection="1">
      <alignment horizontal="center"/>
      <protection locked="0"/>
    </xf>
    <xf numFmtId="0" fontId="32" fillId="0" borderId="14" xfId="0" applyFont="1" applyBorder="1" applyProtection="1">
      <protection locked="0"/>
    </xf>
    <xf numFmtId="0" fontId="34" fillId="0" borderId="14" xfId="0" applyFont="1" applyBorder="1" applyProtection="1">
      <protection locked="0"/>
    </xf>
    <xf numFmtId="1" fontId="32" fillId="0" borderId="14" xfId="0" applyNumberFormat="1" applyFont="1" applyBorder="1" applyProtection="1">
      <protection locked="0"/>
    </xf>
    <xf numFmtId="0" fontId="32" fillId="0" borderId="14" xfId="0" applyFont="1" applyBorder="1" applyAlignment="1" applyProtection="1">
      <alignment horizontal="left"/>
      <protection locked="0"/>
    </xf>
    <xf numFmtId="14" fontId="32" fillId="0" borderId="14" xfId="0" applyNumberFormat="1" applyFont="1" applyBorder="1" applyProtection="1">
      <protection locked="0"/>
    </xf>
    <xf numFmtId="49" fontId="32" fillId="0" borderId="14" xfId="0" applyNumberFormat="1" applyFont="1" applyBorder="1" applyProtection="1">
      <protection locked="0"/>
    </xf>
    <xf numFmtId="0" fontId="25" fillId="0" borderId="14" xfId="0" applyFont="1" applyBorder="1" applyProtection="1">
      <protection locked="0"/>
    </xf>
    <xf numFmtId="0" fontId="25" fillId="0" borderId="0" xfId="0" applyFont="1" applyProtection="1">
      <protection locked="0"/>
    </xf>
    <xf numFmtId="0" fontId="10" fillId="29" borderId="14" xfId="0" applyFont="1" applyFill="1" applyBorder="1" applyAlignment="1" applyProtection="1">
      <alignment horizontal="right"/>
      <protection locked="0"/>
    </xf>
    <xf numFmtId="0" fontId="13" fillId="25" borderId="14" xfId="0" applyFont="1" applyFill="1" applyBorder="1" applyProtection="1">
      <protection locked="0"/>
    </xf>
    <xf numFmtId="0" fontId="10" fillId="25" borderId="14" xfId="0" applyFont="1" applyFill="1" applyBorder="1" applyAlignment="1" applyProtection="1">
      <alignment horizontal="center"/>
      <protection locked="0"/>
    </xf>
    <xf numFmtId="0" fontId="10" fillId="25" borderId="14" xfId="0" applyFont="1" applyFill="1" applyBorder="1" applyProtection="1">
      <protection locked="0"/>
    </xf>
    <xf numFmtId="0" fontId="11" fillId="25" borderId="14" xfId="0" applyFont="1" applyFill="1" applyBorder="1" applyProtection="1">
      <protection locked="0"/>
    </xf>
    <xf numFmtId="1" fontId="10" fillId="25" borderId="14" xfId="0" applyNumberFormat="1" applyFont="1" applyFill="1" applyBorder="1" applyProtection="1">
      <protection locked="0"/>
    </xf>
    <xf numFmtId="0" fontId="10" fillId="25" borderId="14" xfId="0" applyFont="1" applyFill="1" applyBorder="1" applyAlignment="1" applyProtection="1">
      <alignment horizontal="right"/>
      <protection locked="0"/>
    </xf>
    <xf numFmtId="14" fontId="10" fillId="25" borderId="14" xfId="0" applyNumberFormat="1" applyFont="1" applyFill="1" applyBorder="1" applyProtection="1">
      <protection locked="0"/>
    </xf>
    <xf numFmtId="49" fontId="10" fillId="25" borderId="14" xfId="0" applyNumberFormat="1" applyFont="1" applyFill="1" applyBorder="1" applyProtection="1">
      <protection locked="0"/>
    </xf>
    <xf numFmtId="0" fontId="5" fillId="25" borderId="14" xfId="0" applyFont="1" applyFill="1" applyBorder="1" applyProtection="1">
      <protection locked="0"/>
    </xf>
    <xf numFmtId="0" fontId="27" fillId="25" borderId="14" xfId="2" applyFont="1" applyFill="1" applyBorder="1" applyAlignment="1" applyProtection="1">
      <alignment horizontal="center"/>
      <protection locked="0"/>
    </xf>
    <xf numFmtId="0" fontId="27" fillId="25" borderId="14" xfId="2" applyFont="1" applyFill="1" applyBorder="1" applyAlignment="1" applyProtection="1">
      <protection locked="0"/>
    </xf>
    <xf numFmtId="0" fontId="10" fillId="25" borderId="14" xfId="0" applyFont="1" applyFill="1" applyBorder="1" applyAlignment="1" applyProtection="1">
      <alignment horizontal="left"/>
      <protection locked="0"/>
    </xf>
    <xf numFmtId="0" fontId="10" fillId="26" borderId="14" xfId="0" applyFont="1" applyFill="1" applyBorder="1" applyAlignment="1" applyProtection="1">
      <alignment horizontal="right"/>
      <protection locked="0"/>
    </xf>
    <xf numFmtId="0" fontId="10" fillId="13" borderId="14" xfId="0" applyFont="1" applyFill="1" applyBorder="1" applyAlignment="1" applyProtection="1">
      <alignment horizontal="right"/>
      <protection locked="0"/>
    </xf>
    <xf numFmtId="165" fontId="10" fillId="0" borderId="14" xfId="1" applyNumberFormat="1" applyFont="1" applyFill="1" applyBorder="1" applyAlignment="1" applyProtection="1">
      <protection locked="0"/>
    </xf>
    <xf numFmtId="165" fontId="10" fillId="29" borderId="14" xfId="1" applyNumberFormat="1" applyFont="1" applyFill="1" applyBorder="1" applyProtection="1">
      <protection locked="0"/>
    </xf>
    <xf numFmtId="0" fontId="28" fillId="29" borderId="14" xfId="2" applyFont="1" applyFill="1" applyBorder="1" applyAlignment="1" applyProtection="1">
      <protection locked="0"/>
    </xf>
    <xf numFmtId="0" fontId="28" fillId="0" borderId="14" xfId="2" applyFont="1" applyFill="1" applyBorder="1" applyAlignment="1" applyProtection="1">
      <protection locked="0"/>
    </xf>
    <xf numFmtId="0" fontId="31" fillId="29" borderId="14" xfId="0" applyFont="1" applyFill="1" applyBorder="1" applyProtection="1">
      <protection locked="0"/>
    </xf>
    <xf numFmtId="0" fontId="32" fillId="29" borderId="14" xfId="0" applyFont="1" applyFill="1" applyBorder="1" applyAlignment="1" applyProtection="1">
      <alignment horizontal="center"/>
      <protection locked="0"/>
    </xf>
    <xf numFmtId="0" fontId="32" fillId="29" borderId="14" xfId="0" applyFont="1" applyFill="1" applyBorder="1" applyProtection="1">
      <protection locked="0"/>
    </xf>
    <xf numFmtId="0" fontId="34" fillId="29" borderId="14" xfId="0" applyFont="1" applyFill="1" applyBorder="1" applyProtection="1">
      <protection locked="0"/>
    </xf>
    <xf numFmtId="1" fontId="32" fillId="29" borderId="14" xfId="0" applyNumberFormat="1" applyFont="1" applyFill="1" applyBorder="1" applyProtection="1">
      <protection locked="0"/>
    </xf>
    <xf numFmtId="49" fontId="32" fillId="29" borderId="14" xfId="0" applyNumberFormat="1" applyFont="1" applyFill="1" applyBorder="1" applyProtection="1">
      <protection locked="0"/>
    </xf>
    <xf numFmtId="0" fontId="25" fillId="29" borderId="14" xfId="0" applyFont="1" applyFill="1" applyBorder="1" applyProtection="1">
      <protection locked="0"/>
    </xf>
    <xf numFmtId="165" fontId="10" fillId="13" borderId="14" xfId="1" applyNumberFormat="1" applyFont="1" applyFill="1" applyBorder="1" applyProtection="1">
      <protection locked="0"/>
    </xf>
    <xf numFmtId="0" fontId="27" fillId="13" borderId="14" xfId="2" applyFont="1" applyFill="1" applyBorder="1" applyAlignment="1" applyProtection="1">
      <alignment horizontal="center"/>
      <protection locked="0"/>
    </xf>
    <xf numFmtId="0" fontId="27" fillId="13" borderId="14" xfId="2" applyFont="1" applyFill="1" applyBorder="1" applyAlignment="1" applyProtection="1">
      <protection locked="0"/>
    </xf>
    <xf numFmtId="0" fontId="10" fillId="13" borderId="14" xfId="0" applyFont="1" applyFill="1" applyBorder="1" applyAlignment="1" applyProtection="1">
      <alignment horizontal="left"/>
      <protection locked="0"/>
    </xf>
    <xf numFmtId="0" fontId="4" fillId="0" borderId="14" xfId="2" applyFill="1" applyBorder="1" applyAlignment="1" applyProtection="1">
      <protection locked="0"/>
    </xf>
    <xf numFmtId="165" fontId="13" fillId="0" borderId="14" xfId="1" applyNumberFormat="1" applyFont="1" applyFill="1" applyBorder="1" applyProtection="1">
      <protection locked="0"/>
    </xf>
    <xf numFmtId="0" fontId="14" fillId="0" borderId="14" xfId="0" applyFont="1" applyBorder="1" applyProtection="1">
      <protection locked="0"/>
    </xf>
    <xf numFmtId="0" fontId="27" fillId="27" borderId="14" xfId="2" applyFont="1" applyFill="1" applyBorder="1" applyAlignment="1" applyProtection="1">
      <protection locked="0"/>
    </xf>
    <xf numFmtId="0" fontId="10" fillId="10" borderId="14" xfId="0" applyFont="1" applyFill="1" applyBorder="1" applyProtection="1">
      <protection locked="0"/>
    </xf>
    <xf numFmtId="0" fontId="10" fillId="10" borderId="14" xfId="0" applyFont="1" applyFill="1" applyBorder="1" applyAlignment="1" applyProtection="1">
      <alignment horizontal="center"/>
      <protection locked="0"/>
    </xf>
    <xf numFmtId="0" fontId="10" fillId="27" borderId="14" xfId="0" applyFont="1" applyFill="1" applyBorder="1" applyAlignment="1" applyProtection="1">
      <alignment horizontal="center"/>
      <protection locked="0"/>
    </xf>
    <xf numFmtId="0" fontId="10" fillId="10" borderId="14" xfId="0" applyFont="1" applyFill="1" applyBorder="1" applyAlignment="1" applyProtection="1">
      <alignment horizontal="left"/>
      <protection locked="0"/>
    </xf>
    <xf numFmtId="0" fontId="10" fillId="3" borderId="14" xfId="0" applyFont="1" applyFill="1" applyBorder="1" applyProtection="1">
      <protection locked="0"/>
    </xf>
    <xf numFmtId="0" fontId="10" fillId="27" borderId="14" xfId="0" applyFont="1" applyFill="1" applyBorder="1" applyProtection="1">
      <protection locked="0"/>
    </xf>
    <xf numFmtId="0" fontId="13" fillId="27" borderId="14" xfId="0" applyFont="1" applyFill="1" applyBorder="1" applyProtection="1">
      <protection locked="0"/>
    </xf>
    <xf numFmtId="0" fontId="10" fillId="10" borderId="14" xfId="0" quotePrefix="1" applyFont="1" applyFill="1" applyBorder="1" applyAlignment="1" applyProtection="1">
      <alignment horizontal="left"/>
      <protection locked="0"/>
    </xf>
    <xf numFmtId="0" fontId="10" fillId="29" borderId="14" xfId="0" applyFont="1" applyFill="1" applyBorder="1" applyAlignment="1">
      <alignment horizontal="right"/>
    </xf>
    <xf numFmtId="0" fontId="10" fillId="25" borderId="14" xfId="0" applyFont="1" applyFill="1" applyBorder="1" applyAlignment="1">
      <alignment horizontal="right"/>
    </xf>
    <xf numFmtId="0" fontId="10" fillId="26" borderId="14" xfId="0" applyFont="1" applyFill="1" applyBorder="1" applyAlignment="1">
      <alignment horizontal="right"/>
    </xf>
    <xf numFmtId="0" fontId="0" fillId="31" borderId="0" xfId="0" applyFill="1" applyAlignment="1">
      <alignment horizontal="center" vertical="top" wrapText="1"/>
    </xf>
    <xf numFmtId="0" fontId="0" fillId="31" borderId="0" xfId="0" applyFill="1" applyAlignment="1">
      <alignment vertical="top" wrapText="1"/>
    </xf>
    <xf numFmtId="0" fontId="2" fillId="0" borderId="0" xfId="0" applyFont="1" applyAlignment="1">
      <alignment vertical="top" wrapText="1"/>
    </xf>
    <xf numFmtId="0" fontId="8" fillId="0" borderId="47" xfId="0" applyFont="1" applyBorder="1"/>
    <xf numFmtId="0" fontId="8" fillId="24" borderId="47" xfId="0" applyFont="1" applyFill="1" applyBorder="1"/>
    <xf numFmtId="0" fontId="3" fillId="0" borderId="0" xfId="0" applyFont="1" applyAlignment="1">
      <alignment horizontal="center" vertical="top" wrapText="1"/>
    </xf>
    <xf numFmtId="0" fontId="4" fillId="0" borderId="0" xfId="2" applyProtection="1">
      <protection locked="0"/>
    </xf>
    <xf numFmtId="0" fontId="4" fillId="26" borderId="14" xfId="2" applyFill="1" applyBorder="1" applyAlignment="1" applyProtection="1">
      <alignment horizontal="left"/>
      <protection locked="0"/>
    </xf>
    <xf numFmtId="0" fontId="10" fillId="0" borderId="0" xfId="2" applyFont="1" applyAlignment="1">
      <alignment horizontal="center" vertical="top" wrapText="1"/>
    </xf>
    <xf numFmtId="0" fontId="27" fillId="26" borderId="14" xfId="2" quotePrefix="1" applyFont="1" applyFill="1" applyBorder="1" applyAlignment="1" applyProtection="1">
      <protection locked="0"/>
    </xf>
    <xf numFmtId="0" fontId="0" fillId="5" borderId="3" xfId="0" applyFill="1" applyBorder="1" applyAlignment="1">
      <alignment horizontal="center"/>
    </xf>
    <xf numFmtId="0" fontId="0" fillId="5" borderId="4" xfId="0" applyFill="1" applyBorder="1" applyAlignment="1">
      <alignment horizontal="center"/>
    </xf>
    <xf numFmtId="0" fontId="0" fillId="28" borderId="5" xfId="0" applyFill="1" applyBorder="1" applyAlignment="1">
      <alignment vertical="top" wrapText="1"/>
    </xf>
    <xf numFmtId="0" fontId="0" fillId="28" borderId="6" xfId="0" applyFill="1" applyBorder="1" applyAlignment="1">
      <alignment vertical="top" wrapText="1"/>
    </xf>
    <xf numFmtId="0" fontId="0" fillId="28" borderId="7" xfId="0" applyFill="1" applyBorder="1" applyAlignment="1">
      <alignment vertical="top" wrapText="1"/>
    </xf>
    <xf numFmtId="0" fontId="0" fillId="28" borderId="8" xfId="0" applyFill="1" applyBorder="1" applyAlignment="1">
      <alignment vertical="top" wrapText="1"/>
    </xf>
    <xf numFmtId="0" fontId="0" fillId="28" borderId="9" xfId="0" applyFill="1" applyBorder="1" applyAlignment="1">
      <alignment vertical="top" wrapText="1"/>
    </xf>
    <xf numFmtId="0" fontId="0" fillId="28" borderId="10" xfId="0" applyFill="1" applyBorder="1" applyAlignment="1">
      <alignment vertical="top" wrapText="1"/>
    </xf>
    <xf numFmtId="0" fontId="0" fillId="0" borderId="17" xfId="0" applyBorder="1" applyAlignment="1">
      <alignment horizontal="left" vertical="top" wrapText="1"/>
    </xf>
    <xf numFmtId="0" fontId="0" fillId="0" borderId="16" xfId="0" applyBorder="1" applyAlignment="1">
      <alignment horizontal="left" vertical="top" wrapText="1"/>
    </xf>
    <xf numFmtId="0" fontId="3" fillId="7" borderId="3" xfId="0" applyFont="1" applyFill="1" applyBorder="1" applyAlignment="1">
      <alignment horizontal="center" vertical="center" wrapText="1"/>
    </xf>
    <xf numFmtId="0" fontId="3" fillId="7" borderId="4" xfId="0" applyFont="1" applyFill="1" applyBorder="1" applyAlignment="1">
      <alignment horizontal="center" vertical="center" wrapText="1"/>
    </xf>
    <xf numFmtId="0" fontId="3" fillId="7" borderId="17" xfId="0" applyFont="1" applyFill="1" applyBorder="1" applyAlignment="1">
      <alignment horizontal="center" wrapText="1"/>
    </xf>
    <xf numFmtId="0" fontId="3" fillId="7" borderId="16" xfId="0" applyFont="1" applyFill="1" applyBorder="1" applyAlignment="1">
      <alignment horizontal="center" wrapText="1"/>
    </xf>
    <xf numFmtId="0" fontId="3" fillId="7" borderId="14" xfId="0" applyFont="1" applyFill="1" applyBorder="1" applyAlignment="1">
      <alignment horizontal="center" vertical="center" wrapText="1"/>
    </xf>
    <xf numFmtId="0" fontId="3" fillId="3" borderId="3" xfId="0" applyFont="1" applyFill="1" applyBorder="1" applyAlignment="1">
      <alignment horizontal="center"/>
    </xf>
    <xf numFmtId="0" fontId="3" fillId="3" borderId="13" xfId="0" applyFont="1" applyFill="1" applyBorder="1" applyAlignment="1">
      <alignment horizontal="center"/>
    </xf>
    <xf numFmtId="0" fontId="3" fillId="3" borderId="4" xfId="0" applyFont="1" applyFill="1" applyBorder="1" applyAlignment="1">
      <alignment horizontal="center"/>
    </xf>
    <xf numFmtId="0" fontId="7" fillId="19" borderId="13" xfId="0" applyFont="1" applyFill="1" applyBorder="1" applyAlignment="1">
      <alignment horizontal="center"/>
    </xf>
    <xf numFmtId="0" fontId="7" fillId="8" borderId="3" xfId="0" applyFont="1" applyFill="1" applyBorder="1" applyAlignment="1">
      <alignment horizontal="center"/>
    </xf>
    <xf numFmtId="0" fontId="7" fillId="8" borderId="4" xfId="0" applyFont="1" applyFill="1" applyBorder="1" applyAlignment="1">
      <alignment horizontal="center"/>
    </xf>
    <xf numFmtId="0" fontId="8" fillId="17" borderId="3" xfId="0" applyFont="1" applyFill="1" applyBorder="1" applyAlignment="1">
      <alignment horizontal="center"/>
    </xf>
    <xf numFmtId="0" fontId="8" fillId="17" borderId="4" xfId="0" applyFont="1" applyFill="1" applyBorder="1" applyAlignment="1">
      <alignment horizontal="center"/>
    </xf>
    <xf numFmtId="0" fontId="7" fillId="18" borderId="3" xfId="0" applyFont="1" applyFill="1" applyBorder="1" applyAlignment="1">
      <alignment horizontal="center"/>
    </xf>
    <xf numFmtId="0" fontId="7" fillId="18" borderId="4" xfId="0" applyFont="1" applyFill="1" applyBorder="1" applyAlignment="1">
      <alignment horizontal="center"/>
    </xf>
    <xf numFmtId="0" fontId="7" fillId="5" borderId="3" xfId="0" applyFont="1" applyFill="1" applyBorder="1" applyAlignment="1">
      <alignment horizontal="center"/>
    </xf>
    <xf numFmtId="0" fontId="7" fillId="5" borderId="4" xfId="0" applyFont="1" applyFill="1" applyBorder="1" applyAlignment="1">
      <alignment horizontal="center"/>
    </xf>
    <xf numFmtId="0" fontId="6" fillId="23" borderId="5" xfId="0" applyFont="1" applyFill="1" applyBorder="1" applyAlignment="1">
      <alignment horizontal="left" vertical="top" wrapText="1"/>
    </xf>
    <xf numFmtId="0" fontId="6" fillId="23" borderId="6" xfId="0" applyFont="1" applyFill="1" applyBorder="1" applyAlignment="1">
      <alignment horizontal="left" vertical="top" wrapText="1"/>
    </xf>
    <xf numFmtId="0" fontId="6" fillId="23" borderId="7" xfId="0" applyFont="1" applyFill="1" applyBorder="1" applyAlignment="1">
      <alignment horizontal="left" vertical="top" wrapText="1"/>
    </xf>
    <xf numFmtId="0" fontId="6" fillId="23" borderId="8" xfId="0" applyFont="1" applyFill="1" applyBorder="1" applyAlignment="1">
      <alignment horizontal="left" vertical="top" wrapText="1"/>
    </xf>
    <xf numFmtId="0" fontId="6" fillId="23" borderId="9" xfId="0" applyFont="1" applyFill="1" applyBorder="1" applyAlignment="1">
      <alignment horizontal="left" vertical="top" wrapText="1"/>
    </xf>
    <xf numFmtId="0" fontId="6" fillId="23" borderId="10" xfId="0" applyFont="1" applyFill="1" applyBorder="1" applyAlignment="1">
      <alignment horizontal="left" vertical="top" wrapText="1"/>
    </xf>
    <xf numFmtId="0" fontId="48" fillId="24" borderId="43" xfId="0" applyFont="1" applyFill="1" applyBorder="1" applyAlignment="1">
      <alignment horizontal="center" vertical="center" textRotation="90"/>
    </xf>
    <xf numFmtId="0" fontId="48" fillId="24" borderId="42" xfId="0" applyFont="1" applyFill="1" applyBorder="1" applyAlignment="1">
      <alignment horizontal="center" vertical="center" textRotation="90"/>
    </xf>
    <xf numFmtId="0" fontId="48" fillId="24" borderId="44" xfId="0" applyFont="1" applyFill="1" applyBorder="1" applyAlignment="1">
      <alignment horizontal="center" vertical="center" textRotation="90"/>
    </xf>
    <xf numFmtId="14" fontId="0" fillId="0" borderId="1" xfId="0" applyNumberFormat="1" applyBorder="1" applyAlignment="1">
      <alignment horizontal="left"/>
    </xf>
  </cellXfs>
  <cellStyles count="3">
    <cellStyle name="Comma" xfId="1" builtinId="3"/>
    <cellStyle name="Hyperlink" xfId="2" builtinId="8"/>
    <cellStyle name="Normal" xfId="0" builtinId="0"/>
  </cellStyles>
  <dxfs count="858">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A6A6A6"/>
        </patternFill>
      </fill>
    </dxf>
    <dxf>
      <fill>
        <patternFill>
          <bgColor rgb="FF00FF00"/>
        </patternFill>
      </fill>
    </dxf>
    <dxf>
      <fill>
        <patternFill>
          <bgColor rgb="FFFFE699"/>
        </patternFill>
      </fill>
    </dxf>
    <dxf>
      <fill>
        <patternFill>
          <bgColor rgb="FFA6A6A6"/>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A6A6A6"/>
        </patternFill>
      </fill>
    </dxf>
    <dxf>
      <fill>
        <patternFill>
          <bgColor rgb="FF00FF00"/>
        </patternFill>
      </fill>
    </dxf>
    <dxf>
      <fill>
        <patternFill>
          <bgColor rgb="FFFFE699"/>
        </patternFill>
      </fill>
    </dxf>
    <dxf>
      <fill>
        <patternFill>
          <bgColor rgb="FFA6A6A6"/>
        </patternFill>
      </fill>
    </dxf>
    <dxf>
      <fill>
        <patternFill>
          <bgColor rgb="FFA6A6A6"/>
        </patternFill>
      </fill>
    </dxf>
    <dxf>
      <fill>
        <patternFill>
          <bgColor theme="0" tint="-0.34998626667073579"/>
        </patternFill>
      </fill>
    </dxf>
    <dxf>
      <fill>
        <patternFill>
          <bgColor theme="0" tint="-0.34998626667073579"/>
        </patternFill>
      </fill>
    </dxf>
    <dxf>
      <fill>
        <patternFill>
          <bgColor rgb="FFA6A6A6"/>
        </patternFill>
      </fill>
    </dxf>
    <dxf>
      <fill>
        <patternFill>
          <bgColor rgb="FF00FF00"/>
        </patternFill>
      </fill>
    </dxf>
    <dxf>
      <fill>
        <patternFill>
          <bgColor rgb="FFFFE699"/>
        </patternFill>
      </fill>
    </dxf>
    <dxf>
      <fill>
        <patternFill>
          <bgColor rgb="FFA6A6A6"/>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0" tint="-0.34998626667073579"/>
        </patternFill>
      </fill>
    </dxf>
    <dxf>
      <fill>
        <patternFill>
          <bgColor rgb="FFA6A6A6"/>
        </patternFill>
      </fill>
    </dxf>
    <dxf>
      <fill>
        <patternFill>
          <bgColor theme="0" tint="-0.34998626667073579"/>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0" tint="-0.34998626667073579"/>
        </patternFill>
      </fill>
    </dxf>
    <dxf>
      <fill>
        <patternFill>
          <bgColor rgb="FFA6A6A6"/>
        </patternFill>
      </fill>
    </dxf>
    <dxf>
      <fill>
        <patternFill>
          <bgColor theme="0" tint="-0.34998626667073579"/>
        </patternFill>
      </fill>
    </dxf>
    <dxf>
      <fill>
        <patternFill>
          <bgColor theme="0" tint="-0.34998626667073579"/>
        </patternFill>
      </fill>
    </dxf>
    <dxf>
      <fill>
        <patternFill>
          <bgColor rgb="FFA6A6A6"/>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A6A6A6"/>
        </patternFill>
      </fill>
    </dxf>
    <dxf>
      <fill>
        <patternFill>
          <bgColor rgb="FF00FF00"/>
        </patternFill>
      </fill>
    </dxf>
    <dxf>
      <fill>
        <patternFill>
          <bgColor rgb="FFFFE699"/>
        </patternFill>
      </fill>
    </dxf>
    <dxf>
      <fill>
        <patternFill>
          <bgColor rgb="FFA6A6A6"/>
        </patternFill>
      </fill>
    </dxf>
    <dxf>
      <fill>
        <patternFill>
          <bgColor rgb="FFA6A6A6"/>
        </patternFill>
      </fill>
    </dxf>
    <dxf>
      <fill>
        <patternFill>
          <bgColor theme="0" tint="-0.34998626667073579"/>
        </patternFill>
      </fill>
    </dxf>
    <dxf>
      <fill>
        <patternFill>
          <bgColor theme="0" tint="-0.34998626667073579"/>
        </patternFill>
      </fill>
    </dxf>
    <dxf>
      <fill>
        <patternFill>
          <bgColor rgb="FFA6A6A6"/>
        </patternFill>
      </fill>
    </dxf>
    <dxf>
      <fill>
        <patternFill>
          <bgColor rgb="FF00FF00"/>
        </patternFill>
      </fill>
    </dxf>
    <dxf>
      <fill>
        <patternFill>
          <bgColor rgb="FFFFE699"/>
        </patternFill>
      </fill>
    </dxf>
    <dxf>
      <fill>
        <patternFill>
          <bgColor rgb="FFA6A6A6"/>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s>
  <tableStyles count="0" defaultTableStyle="TableStyleMedium2" defaultPivotStyle="PivotStyleLight16"/>
  <colors>
    <mruColors>
      <color rgb="FFCC66FF"/>
      <color rgb="FF00FF00"/>
      <color rgb="FF0066FF"/>
      <color rgb="FFFFFF99"/>
      <color rgb="FF0000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3</xdr:row>
          <xdr:rowOff>47625</xdr:rowOff>
        </xdr:from>
        <xdr:to>
          <xdr:col>2</xdr:col>
          <xdr:colOff>2152650</xdr:colOff>
          <xdr:row>3</xdr:row>
          <xdr:rowOff>762000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0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a:t>
              </a:r>
            </a:p>
            <a:p>
              <a:pPr algn="ctr" rtl="0">
                <a:defRPr sz="1000"/>
              </a:pPr>
              <a:r>
                <a:rPr lang="en-US" sz="1100" b="0" i="0" u="none" strike="noStrike" baseline="0">
                  <a:solidFill>
                    <a:srgbClr val="000000"/>
                  </a:solidFill>
                  <a:latin typeface="Calibri"/>
                  <a:ea typeface="Calibri"/>
                  <a:cs typeface="Calibri"/>
                </a:rPr>
                <a:t>1B. DB Pull In Keep &amp; Toss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xdr:row>
          <xdr:rowOff>57150</xdr:rowOff>
        </xdr:from>
        <xdr:to>
          <xdr:col>2</xdr:col>
          <xdr:colOff>2124075</xdr:colOff>
          <xdr:row>4</xdr:row>
          <xdr:rowOff>695325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0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a:t>
              </a:r>
            </a:p>
            <a:p>
              <a:pPr algn="ctr" rtl="0">
                <a:defRPr sz="1000"/>
              </a:pPr>
              <a:r>
                <a:rPr lang="en-US" sz="1100" b="0" i="0" u="none" strike="noStrike" baseline="0">
                  <a:solidFill>
                    <a:srgbClr val="000000"/>
                  </a:solidFill>
                  <a:latin typeface="Calibri"/>
                  <a:ea typeface="Calibri"/>
                  <a:cs typeface="Calibri"/>
                </a:rPr>
                <a:t>2C. Keep &amp; Toss (Tester)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5</xdr:row>
          <xdr:rowOff>28575</xdr:rowOff>
        </xdr:from>
        <xdr:to>
          <xdr:col>2</xdr:col>
          <xdr:colOff>2133600</xdr:colOff>
          <xdr:row>5</xdr:row>
          <xdr:rowOff>685800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000-00000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 &amp; Print:</a:t>
              </a:r>
            </a:p>
            <a:p>
              <a:pPr algn="ctr" rtl="0">
                <a:defRPr sz="1000"/>
              </a:pPr>
              <a:r>
                <a:rPr lang="en-US" sz="1100" b="0" i="0" u="none" strike="noStrike" baseline="0">
                  <a:solidFill>
                    <a:srgbClr val="000000"/>
                  </a:solidFill>
                  <a:latin typeface="Calibri"/>
                  <a:ea typeface="Calibri"/>
                  <a:cs typeface="Calibri"/>
                </a:rPr>
                <a:t>2D. DRF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2</xdr:row>
          <xdr:rowOff>28575</xdr:rowOff>
        </xdr:from>
        <xdr:to>
          <xdr:col>2</xdr:col>
          <xdr:colOff>2133600</xdr:colOff>
          <xdr:row>2</xdr:row>
          <xdr:rowOff>704850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0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a:p>
              <a:pPr algn="ctr" rtl="0">
                <a:defRPr sz="1000"/>
              </a:pPr>
              <a:r>
                <a:rPr lang="en-US" sz="1100" b="0" i="0" u="none" strike="noStrike" baseline="0">
                  <a:solidFill>
                    <a:srgbClr val="000000"/>
                  </a:solidFill>
                  <a:latin typeface="Calibri"/>
                  <a:ea typeface="Calibri"/>
                  <a:cs typeface="Calibri"/>
                </a:rPr>
                <a:t>All Tester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6</xdr:row>
          <xdr:rowOff>9525</xdr:rowOff>
        </xdr:from>
        <xdr:to>
          <xdr:col>2</xdr:col>
          <xdr:colOff>2152650</xdr:colOff>
          <xdr:row>6</xdr:row>
          <xdr:rowOff>762000</xdr:rowOff>
        </xdr:to>
        <xdr:sp macro="" textlink="">
          <xdr:nvSpPr>
            <xdr:cNvPr id="19466" name="Button 10" hidden="1">
              <a:extLst>
                <a:ext uri="{63B3BB69-23CF-44E3-9099-C40C66FF867C}">
                  <a14:compatExt spid="_x0000_s19466"/>
                </a:ext>
                <a:ext uri="{FF2B5EF4-FFF2-40B4-BE49-F238E27FC236}">
                  <a16:creationId xmlns:a16="http://schemas.microsoft.com/office/drawing/2014/main" id="{00000000-0008-0000-0000-00000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 </a:t>
              </a:r>
            </a:p>
            <a:p>
              <a:pPr algn="ctr" rtl="0">
                <a:defRPr sz="1000"/>
              </a:pPr>
              <a:r>
                <a:rPr lang="en-US" sz="1100" b="0" i="0" u="none" strike="noStrike" baseline="0">
                  <a:solidFill>
                    <a:srgbClr val="000000"/>
                  </a:solidFill>
                  <a:latin typeface="Calibri"/>
                  <a:ea typeface="Calibri"/>
                  <a:cs typeface="Calibri"/>
                </a:rPr>
                <a:t>3A-3F ALL Dismantler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7</xdr:row>
          <xdr:rowOff>9525</xdr:rowOff>
        </xdr:from>
        <xdr:to>
          <xdr:col>2</xdr:col>
          <xdr:colOff>2143125</xdr:colOff>
          <xdr:row>7</xdr:row>
          <xdr:rowOff>742950</xdr:rowOff>
        </xdr:to>
        <xdr:sp macro="" textlink="">
          <xdr:nvSpPr>
            <xdr:cNvPr id="19467" name="Button 11" hidden="1">
              <a:extLst>
                <a:ext uri="{63B3BB69-23CF-44E3-9099-C40C66FF867C}">
                  <a14:compatExt spid="_x0000_s19467"/>
                </a:ext>
                <a:ext uri="{FF2B5EF4-FFF2-40B4-BE49-F238E27FC236}">
                  <a16:creationId xmlns:a16="http://schemas.microsoft.com/office/drawing/2014/main" id="{00000000-0008-0000-0000-00000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a:p>
              <a:pPr algn="ctr" rtl="0">
                <a:defRPr sz="1000"/>
              </a:pPr>
              <a:r>
                <a:rPr lang="en-US" sz="1100" b="0" i="0" u="none" strike="noStrike" baseline="0">
                  <a:solidFill>
                    <a:srgbClr val="000000"/>
                  </a:solidFill>
                  <a:latin typeface="Calibri"/>
                  <a:ea typeface="Calibri"/>
                  <a:cs typeface="Calibri"/>
                </a:rPr>
                <a:t>3A-3D Dismantler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8</xdr:row>
          <xdr:rowOff>28575</xdr:rowOff>
        </xdr:from>
        <xdr:to>
          <xdr:col>2</xdr:col>
          <xdr:colOff>2152650</xdr:colOff>
          <xdr:row>8</xdr:row>
          <xdr:rowOff>695325</xdr:rowOff>
        </xdr:to>
        <xdr:sp macro="" textlink="">
          <xdr:nvSpPr>
            <xdr:cNvPr id="19468" name="Button 12" hidden="1">
              <a:extLst>
                <a:ext uri="{63B3BB69-23CF-44E3-9099-C40C66FF867C}">
                  <a14:compatExt spid="_x0000_s19468"/>
                </a:ext>
                <a:ext uri="{FF2B5EF4-FFF2-40B4-BE49-F238E27FC236}">
                  <a16:creationId xmlns:a16="http://schemas.microsoft.com/office/drawing/2014/main" id="{00000000-0008-0000-0000-00000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a:p>
              <a:pPr algn="ctr" rtl="0">
                <a:defRPr sz="1000"/>
              </a:pPr>
              <a:r>
                <a:rPr lang="en-US" sz="1100" b="0" i="0" u="none" strike="noStrike" baseline="0">
                  <a:solidFill>
                    <a:srgbClr val="000000"/>
                  </a:solidFill>
                  <a:latin typeface="Calibri"/>
                  <a:ea typeface="Calibri"/>
                  <a:cs typeface="Calibri"/>
                </a:rPr>
                <a:t>3E-3F Car &amp; Flaw Stickers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9</xdr:row>
          <xdr:rowOff>9525</xdr:rowOff>
        </xdr:from>
        <xdr:to>
          <xdr:col>2</xdr:col>
          <xdr:colOff>2152650</xdr:colOff>
          <xdr:row>9</xdr:row>
          <xdr:rowOff>704850</xdr:rowOff>
        </xdr:to>
        <xdr:sp macro="" textlink="">
          <xdr:nvSpPr>
            <xdr:cNvPr id="19471" name="Button 15" hidden="1">
              <a:extLst>
                <a:ext uri="{63B3BB69-23CF-44E3-9099-C40C66FF867C}">
                  <a14:compatExt spid="_x0000_s19471"/>
                </a:ext>
                <a:ext uri="{FF2B5EF4-FFF2-40B4-BE49-F238E27FC236}">
                  <a16:creationId xmlns:a16="http://schemas.microsoft.com/office/drawing/2014/main" id="{00000000-0008-0000-0000-00000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a:t>
              </a:r>
            </a:p>
            <a:p>
              <a:pPr algn="ctr" rtl="0">
                <a:defRPr sz="1000"/>
              </a:pPr>
              <a:r>
                <a:rPr lang="en-US" sz="1100" b="0" i="0" u="none" strike="noStrike" baseline="0">
                  <a:solidFill>
                    <a:srgbClr val="000000"/>
                  </a:solidFill>
                  <a:latin typeface="Calibri"/>
                  <a:ea typeface="Calibri"/>
                  <a:cs typeface="Calibri"/>
                </a:rPr>
                <a:t>4A. Keep &amp; Toss (Poster)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11</xdr:row>
          <xdr:rowOff>38100</xdr:rowOff>
        </xdr:from>
        <xdr:to>
          <xdr:col>2</xdr:col>
          <xdr:colOff>2162175</xdr:colOff>
          <xdr:row>11</xdr:row>
          <xdr:rowOff>1343025</xdr:rowOff>
        </xdr:to>
        <xdr:sp macro="" textlink="">
          <xdr:nvSpPr>
            <xdr:cNvPr id="19472" name="Button 16" hidden="1">
              <a:extLst>
                <a:ext uri="{63B3BB69-23CF-44E3-9099-C40C66FF867C}">
                  <a14:compatExt spid="_x0000_s19472"/>
                </a:ext>
                <a:ext uri="{FF2B5EF4-FFF2-40B4-BE49-F238E27FC236}">
                  <a16:creationId xmlns:a16="http://schemas.microsoft.com/office/drawing/2014/main" id="{00000000-0008-0000-0000-000010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Count Pictures Of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12</xdr:row>
          <xdr:rowOff>19050</xdr:rowOff>
        </xdr:from>
        <xdr:to>
          <xdr:col>2</xdr:col>
          <xdr:colOff>2152650</xdr:colOff>
          <xdr:row>12</xdr:row>
          <xdr:rowOff>704850</xdr:rowOff>
        </xdr:to>
        <xdr:sp macro="" textlink="">
          <xdr:nvSpPr>
            <xdr:cNvPr id="19473" name="Button 17" hidden="1">
              <a:extLst>
                <a:ext uri="{63B3BB69-23CF-44E3-9099-C40C66FF867C}">
                  <a14:compatExt spid="_x0000_s19473"/>
                </a:ext>
                <a:ext uri="{FF2B5EF4-FFF2-40B4-BE49-F238E27FC236}">
                  <a16:creationId xmlns:a16="http://schemas.microsoft.com/office/drawing/2014/main" id="{00000000-0008-0000-0000-00001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Summarize Inventoried Parts in Sheet 4B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13</xdr:row>
          <xdr:rowOff>9525</xdr:rowOff>
        </xdr:from>
        <xdr:to>
          <xdr:col>2</xdr:col>
          <xdr:colOff>2162175</xdr:colOff>
          <xdr:row>13</xdr:row>
          <xdr:rowOff>762000</xdr:rowOff>
        </xdr:to>
        <xdr:sp macro="" textlink="">
          <xdr:nvSpPr>
            <xdr:cNvPr id="19474" name="Button 18" hidden="1">
              <a:extLst>
                <a:ext uri="{63B3BB69-23CF-44E3-9099-C40C66FF867C}">
                  <a14:compatExt spid="_x0000_s19474"/>
                </a:ext>
                <a:ext uri="{FF2B5EF4-FFF2-40B4-BE49-F238E27FC236}">
                  <a16:creationId xmlns:a16="http://schemas.microsoft.com/office/drawing/2014/main" id="{00000000-0008-0000-0000-00001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Put Parts Inventoried Into Tag Database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19050</xdr:rowOff>
        </xdr:from>
        <xdr:to>
          <xdr:col>0</xdr:col>
          <xdr:colOff>885825</xdr:colOff>
          <xdr:row>0</xdr:row>
          <xdr:rowOff>600075</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0F00-000002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Summarize Inventory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19050</xdr:rowOff>
        </xdr:from>
        <xdr:to>
          <xdr:col>1</xdr:col>
          <xdr:colOff>1000125</xdr:colOff>
          <xdr:row>0</xdr:row>
          <xdr:rowOff>600075</xdr:rowOff>
        </xdr:to>
        <xdr:sp macro="" textlink="">
          <xdr:nvSpPr>
            <xdr:cNvPr id="74755" name="Button 3" hidden="1">
              <a:extLst>
                <a:ext uri="{63B3BB69-23CF-44E3-9099-C40C66FF867C}">
                  <a14:compatExt spid="_x0000_s74755"/>
                </a:ext>
                <a:ext uri="{FF2B5EF4-FFF2-40B4-BE49-F238E27FC236}">
                  <a16:creationId xmlns:a16="http://schemas.microsoft.com/office/drawing/2014/main" id="{00000000-0008-0000-0F00-000003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Table Below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19050</xdr:rowOff>
        </xdr:from>
        <xdr:to>
          <xdr:col>2</xdr:col>
          <xdr:colOff>0</xdr:colOff>
          <xdr:row>1</xdr:row>
          <xdr:rowOff>628650</xdr:rowOff>
        </xdr:to>
        <xdr:sp macro="" textlink="">
          <xdr:nvSpPr>
            <xdr:cNvPr id="72706" name="Button 2" hidden="1">
              <a:extLst>
                <a:ext uri="{63B3BB69-23CF-44E3-9099-C40C66FF867C}">
                  <a14:compatExt spid="_x0000_s72706"/>
                </a:ext>
                <a:ext uri="{FF2B5EF4-FFF2-40B4-BE49-F238E27FC236}">
                  <a16:creationId xmlns:a16="http://schemas.microsoft.com/office/drawing/2014/main" id="{00000000-0008-0000-1000-0000021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Get Part Number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xdr:row>
          <xdr:rowOff>19050</xdr:rowOff>
        </xdr:from>
        <xdr:to>
          <xdr:col>2</xdr:col>
          <xdr:colOff>1104900</xdr:colOff>
          <xdr:row>1</xdr:row>
          <xdr:rowOff>628650</xdr:rowOff>
        </xdr:to>
        <xdr:sp macro="" textlink="">
          <xdr:nvSpPr>
            <xdr:cNvPr id="72707" name="Button 3" hidden="1">
              <a:extLst>
                <a:ext uri="{63B3BB69-23CF-44E3-9099-C40C66FF867C}">
                  <a14:compatExt spid="_x0000_s72707"/>
                </a:ext>
                <a:ext uri="{FF2B5EF4-FFF2-40B4-BE49-F238E27FC236}">
                  <a16:creationId xmlns:a16="http://schemas.microsoft.com/office/drawing/2014/main" id="{00000000-0008-0000-1000-0000031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Get Part Number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1152525</xdr:colOff>
          <xdr:row>1</xdr:row>
          <xdr:rowOff>28575</xdr:rowOff>
        </xdr:from>
        <xdr:to>
          <xdr:col>2</xdr:col>
          <xdr:colOff>2257425</xdr:colOff>
          <xdr:row>1</xdr:row>
          <xdr:rowOff>628650</xdr:rowOff>
        </xdr:to>
        <xdr:sp macro="" textlink="">
          <xdr:nvSpPr>
            <xdr:cNvPr id="72708" name="Button 4" hidden="1">
              <a:extLst>
                <a:ext uri="{63B3BB69-23CF-44E3-9099-C40C66FF867C}">
                  <a14:compatExt spid="_x0000_s72708"/>
                </a:ext>
                <a:ext uri="{FF2B5EF4-FFF2-40B4-BE49-F238E27FC236}">
                  <a16:creationId xmlns:a16="http://schemas.microsoft.com/office/drawing/2014/main" id="{00000000-0008-0000-1000-0000041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 Get Part Number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97</xdr:col>
          <xdr:colOff>19050</xdr:colOff>
          <xdr:row>0</xdr:row>
          <xdr:rowOff>19050</xdr:rowOff>
        </xdr:from>
        <xdr:to>
          <xdr:col>97</xdr:col>
          <xdr:colOff>1095375</xdr:colOff>
          <xdr:row>1</xdr:row>
          <xdr:rowOff>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200-000001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Organize Pictures for Ebay</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Elgin Frye" id="{3A61D18D-0EA9-4704-80D2-F4BD63DA8182}" userId="S::Viking@vikingusedautoparts.onmicrosoft.com::0a482744-bf41-45d0-aef5-3aeab0fb036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1" dT="2024-01-24T00:51:03.05" personId="{3A61D18D-0EA9-4704-80D2-F4BD63DA8182}" id="{8B4C0E47-8178-4EF9-9188-5A0DF61E3D84}">
    <text>ENF 1/23/24: I need to create a RESET button that essentially deletes all fields that make this customized to a certain template (I'll need to look through each tab carefully, but obviously 1A. &amp; 5A for sure since those don't have an auto delete function already...many of the rest just reset when you pull in new information)</text>
  </threadedComment>
  <threadedComment ref="C23" dT="2024-01-24T00:57:35.93" personId="{3A61D18D-0EA9-4704-80D2-F4BD63DA8182}" id="{ECFD34B6-2BE0-4D77-93D3-C330EA6B79EA}">
    <text>ENF 1/23/24: I don't have anything yet that factors in for when Mike adds an item to the list and marks it bad or flaw or whatever.  That won't currently port over to poster keep and toss sheet (and maybe not to dismantler sheet either - I'll have to check both carefully to see what happens - I forgot how the code pulls in exactly)
UPDATE: OK so it does properly pull in to dismantler sheets, BUT it won't pull in to poster sheets the way I have it set up currently.  What I need to do is:
1) build a template that can pull in (like somewhere like 99D. That adds in some rows that are templates for Mike to add in additional items - say 10 there that when I run the sheet to build the macro is copies those and pastes them at the bottom of the sheet in 2C so he has 10 slots to add each item (grey out everything except for TO DO, Description (tester &amp; dismantler), Flaw, and Mike Test Notes Columns and then have a column there at the end that is blank...then add some sheet code to 2C. That says if an item is added there to "Description (tester &amp; dismantlers)" column then populate that helper column with "ADD"
2) I will then tell the macro that builds the Keep &amp; Toss for posters sheet to look there after building their sheet off the database and if it sees "ADD" then pull in (probably from another template...or even better just uses the existing add area and pulls in any values in those 4 columns I listed in "1)" above from 2C and populates those so the posters know they have those items and they have any items Mike added there
...now I can't do this coding just yet because then I need to REDO all the Mike and DRF test notes I already manually copied over from the original file where this was done and if I rerun the build 2C macro it will delete all this stuff so I'll have to do next time we do it (once I finish posting AA1188)</text>
  </threadedComment>
</ThreadedComments>
</file>

<file path=xl/threadedComments/threadedComment2.xml><?xml version="1.0" encoding="utf-8"?>
<ThreadedComments xmlns="http://schemas.microsoft.com/office/spreadsheetml/2018/threadedcomments" xmlns:x="http://schemas.openxmlformats.org/spreadsheetml/2006/main">
  <threadedComment ref="C396" dT="2021-02-10T23:43:26.59" personId="{00000000-0000-0000-0000-000000000000}" id="{F10978E6-0B83-4596-A80F-47C4707A837E}">
    <text>NOT A V8. VR6 MAYBE WE DONT HAVE TEMPLATE FOR THIS SPECIFIC ENGINE YET?</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microsoft.com/office/2017/10/relationships/threadedComment" Target="../threadedComments/threadedComment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htsa.gov/recalls"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hyperlink" Target="https://viking-pictures.s3.us-west-1.amazonaws.com/AA1155/A101.+Springs%2C+REAR+Shock+Springs+as+SET+2+WITH+Gromets+(1).JPG" TargetMode="Externa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https://viking-pictures.s3.us-west-1.amazonaws.com/AA1188/5+(2).JPG" TargetMode="External"/><Relationship Id="rId4" Type="http://schemas.openxmlformats.org/officeDocument/2006/relationships/ctrlProp" Target="../ctrlProps/ctrlProp17.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7545D-6BB1-4914-9C3C-93B4DDAFCB72}">
  <sheetPr codeName="Sheet19"/>
  <dimension ref="A1:E93"/>
  <sheetViews>
    <sheetView workbookViewId="0">
      <pane ySplit="2" topLeftCell="A10" activePane="bottomLeft" state="frozen"/>
      <selection pane="bottomLeft" activeCell="D14" sqref="D14"/>
    </sheetView>
  </sheetViews>
  <sheetFormatPr defaultRowHeight="15" x14ac:dyDescent="0.25"/>
  <cols>
    <col min="1" max="1" width="82.28515625" customWidth="1"/>
    <col min="2" max="2" width="13.7109375" customWidth="1"/>
    <col min="3" max="3" width="32.7109375" customWidth="1"/>
    <col min="4" max="4" width="70.5703125" customWidth="1"/>
    <col min="5" max="5" width="77.5703125" customWidth="1"/>
  </cols>
  <sheetData>
    <row r="1" spans="1:5" ht="15.75" thickBot="1" x14ac:dyDescent="0.3">
      <c r="A1" t="s">
        <v>1775</v>
      </c>
    </row>
    <row r="2" spans="1:5" s="28" customFormat="1" ht="15.75" thickBot="1" x14ac:dyDescent="0.3">
      <c r="A2" s="25" t="s">
        <v>1776</v>
      </c>
      <c r="B2" s="26" t="s">
        <v>1777</v>
      </c>
      <c r="C2" s="26" t="s">
        <v>1778</v>
      </c>
      <c r="D2" s="26" t="s">
        <v>1779</v>
      </c>
      <c r="E2" s="27" t="s">
        <v>1781</v>
      </c>
    </row>
    <row r="3" spans="1:5" s="48" customFormat="1" ht="57.95" customHeight="1" x14ac:dyDescent="0.25">
      <c r="A3" s="49" t="s">
        <v>1822</v>
      </c>
      <c r="B3" s="48" t="s">
        <v>1823</v>
      </c>
      <c r="D3" s="48" t="s">
        <v>1818</v>
      </c>
      <c r="E3" s="48" t="s">
        <v>1821</v>
      </c>
    </row>
    <row r="4" spans="1:5" s="48" customFormat="1" ht="61.5" customHeight="1" x14ac:dyDescent="0.25">
      <c r="A4" s="49" t="s">
        <v>1782</v>
      </c>
      <c r="B4" s="48" t="s">
        <v>1783</v>
      </c>
      <c r="D4" s="48" t="s">
        <v>1780</v>
      </c>
      <c r="E4" s="48" t="s">
        <v>2570</v>
      </c>
    </row>
    <row r="5" spans="1:5" s="48" customFormat="1" ht="57.95" customHeight="1" x14ac:dyDescent="0.25">
      <c r="A5" s="49" t="s">
        <v>1784</v>
      </c>
      <c r="B5" s="48" t="s">
        <v>1783</v>
      </c>
      <c r="D5" s="48" t="s">
        <v>1785</v>
      </c>
      <c r="E5" s="48" t="s">
        <v>1786</v>
      </c>
    </row>
    <row r="6" spans="1:5" s="48" customFormat="1" ht="57.95" customHeight="1" x14ac:dyDescent="0.25">
      <c r="A6" s="49" t="s">
        <v>1790</v>
      </c>
      <c r="B6" s="48" t="s">
        <v>1791</v>
      </c>
      <c r="D6" s="48" t="s">
        <v>1793</v>
      </c>
      <c r="E6" s="48" t="s">
        <v>1792</v>
      </c>
    </row>
    <row r="7" spans="1:5" s="48" customFormat="1" ht="61.5" customHeight="1" x14ac:dyDescent="0.25">
      <c r="A7" s="49" t="s">
        <v>1917</v>
      </c>
      <c r="B7" s="48" t="s">
        <v>1918</v>
      </c>
      <c r="D7" s="48" t="s">
        <v>2588</v>
      </c>
      <c r="E7" s="48" t="s">
        <v>2589</v>
      </c>
    </row>
    <row r="8" spans="1:5" s="48" customFormat="1" ht="60.75" customHeight="1" x14ac:dyDescent="0.25">
      <c r="A8" s="49" t="s">
        <v>2590</v>
      </c>
      <c r="B8" s="48" t="s">
        <v>1918</v>
      </c>
      <c r="D8" s="48" t="s">
        <v>2592</v>
      </c>
      <c r="E8" s="48" t="s">
        <v>2594</v>
      </c>
    </row>
    <row r="9" spans="1:5" s="48" customFormat="1" ht="57.95" customHeight="1" x14ac:dyDescent="0.25">
      <c r="A9" s="49" t="s">
        <v>2591</v>
      </c>
      <c r="B9" s="48" t="s">
        <v>1918</v>
      </c>
      <c r="D9" s="48" t="s">
        <v>2593</v>
      </c>
      <c r="E9" s="48" t="s">
        <v>2595</v>
      </c>
    </row>
    <row r="10" spans="1:5" s="48" customFormat="1" ht="60" customHeight="1" x14ac:dyDescent="0.25">
      <c r="A10" s="49" t="s">
        <v>2932</v>
      </c>
      <c r="B10" s="48" t="s">
        <v>2933</v>
      </c>
      <c r="D10" s="48" t="s">
        <v>2934</v>
      </c>
      <c r="E10" s="48" t="s">
        <v>3204</v>
      </c>
    </row>
    <row r="11" spans="1:5" s="48" customFormat="1" ht="15" customHeight="1" x14ac:dyDescent="0.25">
      <c r="A11" s="453"/>
      <c r="B11" s="454"/>
      <c r="C11" s="454"/>
      <c r="D11" s="454"/>
      <c r="E11" s="454"/>
    </row>
    <row r="12" spans="1:5" s="48" customFormat="1" ht="108.75" customHeight="1" x14ac:dyDescent="0.25">
      <c r="A12" s="49" t="s">
        <v>3203</v>
      </c>
      <c r="B12" s="48" t="s">
        <v>3200</v>
      </c>
      <c r="D12" s="48" t="s">
        <v>3201</v>
      </c>
      <c r="E12" s="455" t="s">
        <v>3202</v>
      </c>
    </row>
    <row r="13" spans="1:5" s="48" customFormat="1" ht="57.95" customHeight="1" x14ac:dyDescent="0.25">
      <c r="A13" s="49" t="s">
        <v>3225</v>
      </c>
      <c r="B13" s="48" t="s">
        <v>3226</v>
      </c>
      <c r="C13" s="332"/>
      <c r="D13" s="48" t="s">
        <v>3223</v>
      </c>
      <c r="E13" s="48" t="s">
        <v>3224</v>
      </c>
    </row>
    <row r="14" spans="1:5" s="48" customFormat="1" ht="61.5" customHeight="1" x14ac:dyDescent="0.25">
      <c r="A14" s="49" t="s">
        <v>4172</v>
      </c>
      <c r="B14" s="48" t="s">
        <v>3226</v>
      </c>
      <c r="D14" s="48" t="s">
        <v>4173</v>
      </c>
      <c r="E14" s="48" t="s">
        <v>4174</v>
      </c>
    </row>
    <row r="15" spans="1:5" s="48" customFormat="1" ht="57.95" customHeight="1" x14ac:dyDescent="0.25">
      <c r="A15" s="49"/>
    </row>
    <row r="16" spans="1:5" s="48" customFormat="1" ht="45" x14ac:dyDescent="0.25">
      <c r="C16" s="48" t="s">
        <v>4175</v>
      </c>
      <c r="D16" s="48" t="s">
        <v>4182</v>
      </c>
    </row>
    <row r="17" spans="3:4" s="48" customFormat="1" x14ac:dyDescent="0.25">
      <c r="C17" s="48" t="s">
        <v>4176</v>
      </c>
      <c r="D17" s="48" t="s">
        <v>4177</v>
      </c>
    </row>
    <row r="18" spans="3:4" s="48" customFormat="1" x14ac:dyDescent="0.25">
      <c r="C18" s="48" t="s">
        <v>4178</v>
      </c>
      <c r="D18" s="48" t="s">
        <v>4180</v>
      </c>
    </row>
    <row r="19" spans="3:4" s="48" customFormat="1" ht="45" x14ac:dyDescent="0.25">
      <c r="C19" s="48" t="s">
        <v>4179</v>
      </c>
      <c r="D19" s="48" t="s">
        <v>4181</v>
      </c>
    </row>
    <row r="20" spans="3:4" s="48" customFormat="1" x14ac:dyDescent="0.25"/>
    <row r="21" spans="3:4" s="48" customFormat="1" ht="30" x14ac:dyDescent="0.25">
      <c r="C21" s="279"/>
      <c r="D21" s="48" t="s">
        <v>2931</v>
      </c>
    </row>
    <row r="22" spans="3:4" s="48" customFormat="1" x14ac:dyDescent="0.25"/>
    <row r="23" spans="3:4" s="48" customFormat="1" ht="30" x14ac:dyDescent="0.25">
      <c r="C23" s="279"/>
      <c r="D23" s="48" t="s">
        <v>2931</v>
      </c>
    </row>
    <row r="24" spans="3:4" s="48" customFormat="1" x14ac:dyDescent="0.25"/>
    <row r="25" spans="3:4" s="48" customFormat="1" ht="75" x14ac:dyDescent="0.25">
      <c r="C25" s="279"/>
      <c r="D25" s="48" t="s">
        <v>4170</v>
      </c>
    </row>
    <row r="26" spans="3:4" s="48" customFormat="1" x14ac:dyDescent="0.25"/>
    <row r="27" spans="3:4" s="48" customFormat="1" ht="75" x14ac:dyDescent="0.25">
      <c r="C27" s="279"/>
      <c r="D27" s="48" t="s">
        <v>4171</v>
      </c>
    </row>
    <row r="28" spans="3:4" s="48" customFormat="1" x14ac:dyDescent="0.25"/>
    <row r="29" spans="3:4" s="48" customFormat="1" x14ac:dyDescent="0.25"/>
    <row r="30" spans="3:4" s="48" customFormat="1" x14ac:dyDescent="0.25"/>
    <row r="31" spans="3:4" s="48" customFormat="1" x14ac:dyDescent="0.25"/>
    <row r="32" spans="3:4" s="48" customFormat="1" x14ac:dyDescent="0.25"/>
    <row r="33" s="48" customFormat="1" x14ac:dyDescent="0.25"/>
    <row r="34" s="48" customFormat="1" x14ac:dyDescent="0.25"/>
    <row r="35" s="48" customFormat="1" x14ac:dyDescent="0.25"/>
    <row r="36" s="48" customFormat="1" x14ac:dyDescent="0.25"/>
    <row r="37" s="48" customFormat="1" x14ac:dyDescent="0.25"/>
    <row r="38" s="48" customFormat="1" x14ac:dyDescent="0.25"/>
    <row r="39" s="48" customFormat="1" x14ac:dyDescent="0.25"/>
    <row r="40" s="48" customFormat="1" x14ac:dyDescent="0.25"/>
    <row r="41" s="48" customFormat="1" x14ac:dyDescent="0.25"/>
    <row r="42" s="48" customFormat="1" x14ac:dyDescent="0.25"/>
    <row r="43" s="48" customFormat="1" x14ac:dyDescent="0.25"/>
    <row r="44" s="48" customFormat="1" x14ac:dyDescent="0.25"/>
    <row r="45" s="48" customFormat="1" x14ac:dyDescent="0.25"/>
    <row r="46" s="48" customFormat="1" x14ac:dyDescent="0.25"/>
    <row r="47" s="48" customFormat="1" x14ac:dyDescent="0.25"/>
    <row r="48" s="48" customFormat="1" x14ac:dyDescent="0.25"/>
    <row r="49" s="48" customFormat="1" x14ac:dyDescent="0.25"/>
    <row r="50" s="48" customFormat="1" x14ac:dyDescent="0.25"/>
    <row r="51" s="48" customFormat="1" x14ac:dyDescent="0.25"/>
    <row r="52" s="48" customFormat="1" x14ac:dyDescent="0.25"/>
    <row r="53" s="48" customFormat="1" x14ac:dyDescent="0.25"/>
    <row r="54" s="48" customFormat="1" x14ac:dyDescent="0.25"/>
    <row r="55" s="48" customFormat="1" x14ac:dyDescent="0.25"/>
    <row r="56" s="48" customFormat="1" x14ac:dyDescent="0.25"/>
    <row r="57" s="48" customFormat="1" x14ac:dyDescent="0.25"/>
    <row r="58" s="48" customFormat="1" x14ac:dyDescent="0.25"/>
    <row r="59" s="48" customFormat="1" x14ac:dyDescent="0.25"/>
    <row r="60" s="48" customFormat="1" x14ac:dyDescent="0.25"/>
    <row r="61" s="48" customFormat="1" x14ac:dyDescent="0.25"/>
    <row r="62" s="48" customFormat="1" x14ac:dyDescent="0.25"/>
    <row r="63" s="48" customFormat="1" x14ac:dyDescent="0.25"/>
    <row r="64" s="48" customFormat="1" x14ac:dyDescent="0.25"/>
    <row r="65" s="48" customFormat="1" x14ac:dyDescent="0.25"/>
    <row r="66" s="48" customFormat="1" x14ac:dyDescent="0.25"/>
    <row r="67" s="48" customFormat="1" x14ac:dyDescent="0.25"/>
    <row r="68" s="48" customFormat="1" x14ac:dyDescent="0.25"/>
    <row r="69" s="48" customFormat="1" x14ac:dyDescent="0.25"/>
    <row r="70" s="48" customFormat="1" x14ac:dyDescent="0.25"/>
    <row r="71" s="48" customFormat="1" x14ac:dyDescent="0.25"/>
    <row r="72" s="48" customFormat="1" x14ac:dyDescent="0.25"/>
    <row r="73" s="48" customFormat="1" x14ac:dyDescent="0.25"/>
    <row r="74" s="48" customFormat="1" x14ac:dyDescent="0.25"/>
    <row r="75" s="48" customFormat="1" x14ac:dyDescent="0.25"/>
    <row r="76" s="48" customFormat="1" x14ac:dyDescent="0.25"/>
    <row r="77" s="48" customFormat="1" x14ac:dyDescent="0.25"/>
    <row r="78" s="48" customFormat="1" x14ac:dyDescent="0.25"/>
    <row r="79" s="48" customFormat="1" x14ac:dyDescent="0.25"/>
    <row r="80" s="48" customFormat="1" x14ac:dyDescent="0.25"/>
    <row r="81" s="48" customFormat="1" x14ac:dyDescent="0.25"/>
    <row r="82" s="48" customFormat="1" x14ac:dyDescent="0.25"/>
    <row r="83" s="48" customFormat="1" x14ac:dyDescent="0.25"/>
    <row r="84" s="48" customFormat="1" x14ac:dyDescent="0.25"/>
    <row r="85" s="48" customFormat="1" x14ac:dyDescent="0.25"/>
    <row r="86" s="48" customFormat="1" x14ac:dyDescent="0.25"/>
    <row r="87" s="48" customFormat="1" x14ac:dyDescent="0.25"/>
    <row r="88" s="48" customFormat="1" x14ac:dyDescent="0.25"/>
    <row r="89" s="48" customFormat="1" x14ac:dyDescent="0.25"/>
    <row r="90" s="48" customFormat="1" x14ac:dyDescent="0.25"/>
    <row r="91" s="48" customFormat="1" x14ac:dyDescent="0.25"/>
    <row r="92" s="48" customFormat="1" x14ac:dyDescent="0.25"/>
    <row r="93" s="48" customFormat="1" x14ac:dyDescent="0.25"/>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BuildKeepTossFromDB">
                <anchor moveWithCells="1" sizeWithCells="1">
                  <from>
                    <xdr:col>2</xdr:col>
                    <xdr:colOff>38100</xdr:colOff>
                    <xdr:row>3</xdr:row>
                    <xdr:rowOff>47625</xdr:rowOff>
                  </from>
                  <to>
                    <xdr:col>2</xdr:col>
                    <xdr:colOff>2152650</xdr:colOff>
                    <xdr:row>3</xdr:row>
                    <xdr:rowOff>762000</xdr:rowOff>
                  </to>
                </anchor>
              </controlPr>
            </control>
          </mc:Choice>
        </mc:AlternateContent>
        <mc:AlternateContent xmlns:mc="http://schemas.openxmlformats.org/markup-compatibility/2006">
          <mc:Choice Requires="x14">
            <control shapeId="19459" r:id="rId5" name="Button 3">
              <controlPr defaultSize="0" print="0" autoFill="0" autoPict="0" macro="[0]!BuildTesterKeepToss">
                <anchor moveWithCells="1" sizeWithCells="1">
                  <from>
                    <xdr:col>2</xdr:col>
                    <xdr:colOff>57150</xdr:colOff>
                    <xdr:row>4</xdr:row>
                    <xdr:rowOff>57150</xdr:rowOff>
                  </from>
                  <to>
                    <xdr:col>2</xdr:col>
                    <xdr:colOff>2124075</xdr:colOff>
                    <xdr:row>4</xdr:row>
                    <xdr:rowOff>695325</xdr:rowOff>
                  </to>
                </anchor>
              </controlPr>
            </control>
          </mc:Choice>
        </mc:AlternateContent>
        <mc:AlternateContent xmlns:mc="http://schemas.openxmlformats.org/markup-compatibility/2006">
          <mc:Choice Requires="x14">
            <control shapeId="19460" r:id="rId6" name="Button 4">
              <controlPr defaultSize="0" print="0" autoFill="0" autoPict="0" macro="[0]!BuildDRFCheck">
                <anchor moveWithCells="1" sizeWithCells="1">
                  <from>
                    <xdr:col>2</xdr:col>
                    <xdr:colOff>47625</xdr:colOff>
                    <xdr:row>5</xdr:row>
                    <xdr:rowOff>28575</xdr:rowOff>
                  </from>
                  <to>
                    <xdr:col>2</xdr:col>
                    <xdr:colOff>2133600</xdr:colOff>
                    <xdr:row>5</xdr:row>
                    <xdr:rowOff>685800</xdr:rowOff>
                  </to>
                </anchor>
              </controlPr>
            </control>
          </mc:Choice>
        </mc:AlternateContent>
        <mc:AlternateContent xmlns:mc="http://schemas.openxmlformats.org/markup-compatibility/2006">
          <mc:Choice Requires="x14">
            <control shapeId="19461" r:id="rId7" name="Button 5">
              <controlPr defaultSize="0" print="0" autoFill="0" autoPict="0" macro="[0]!PrintTestSheets">
                <anchor moveWithCells="1" sizeWithCells="1">
                  <from>
                    <xdr:col>2</xdr:col>
                    <xdr:colOff>28575</xdr:colOff>
                    <xdr:row>2</xdr:row>
                    <xdr:rowOff>28575</xdr:rowOff>
                  </from>
                  <to>
                    <xdr:col>2</xdr:col>
                    <xdr:colOff>2133600</xdr:colOff>
                    <xdr:row>2</xdr:row>
                    <xdr:rowOff>704850</xdr:rowOff>
                  </to>
                </anchor>
              </controlPr>
            </control>
          </mc:Choice>
        </mc:AlternateContent>
        <mc:AlternateContent xmlns:mc="http://schemas.openxmlformats.org/markup-compatibility/2006">
          <mc:Choice Requires="x14">
            <control shapeId="19466" r:id="rId8" name="Button 10">
              <controlPr defaultSize="0" print="0" autoFill="0" autoPict="0" macro="[0]!RunBothMacros">
                <anchor moveWithCells="1" sizeWithCells="1">
                  <from>
                    <xdr:col>2</xdr:col>
                    <xdr:colOff>28575</xdr:colOff>
                    <xdr:row>6</xdr:row>
                    <xdr:rowOff>9525</xdr:rowOff>
                  </from>
                  <to>
                    <xdr:col>2</xdr:col>
                    <xdr:colOff>2152650</xdr:colOff>
                    <xdr:row>6</xdr:row>
                    <xdr:rowOff>762000</xdr:rowOff>
                  </to>
                </anchor>
              </controlPr>
            </control>
          </mc:Choice>
        </mc:AlternateContent>
        <mc:AlternateContent xmlns:mc="http://schemas.openxmlformats.org/markup-compatibility/2006">
          <mc:Choice Requires="x14">
            <control shapeId="19467" r:id="rId9" name="Button 11">
              <controlPr defaultSize="0" print="0" autoFill="0" autoPict="0" macro="[0]!BuildDismantlerSheets">
                <anchor moveWithCells="1" sizeWithCells="1">
                  <from>
                    <xdr:col>2</xdr:col>
                    <xdr:colOff>19050</xdr:colOff>
                    <xdr:row>7</xdr:row>
                    <xdr:rowOff>9525</xdr:rowOff>
                  </from>
                  <to>
                    <xdr:col>2</xdr:col>
                    <xdr:colOff>2143125</xdr:colOff>
                    <xdr:row>7</xdr:row>
                    <xdr:rowOff>742950</xdr:rowOff>
                  </to>
                </anchor>
              </controlPr>
            </control>
          </mc:Choice>
        </mc:AlternateContent>
        <mc:AlternateContent xmlns:mc="http://schemas.openxmlformats.org/markup-compatibility/2006">
          <mc:Choice Requires="x14">
            <control shapeId="19468" r:id="rId10" name="Button 12">
              <controlPr defaultSize="0" print="0" autoFill="0" autoPict="0" macro="[0]!PrintStickerTagsForCarAndFlaws">
                <anchor moveWithCells="1" sizeWithCells="1">
                  <from>
                    <xdr:col>2</xdr:col>
                    <xdr:colOff>28575</xdr:colOff>
                    <xdr:row>8</xdr:row>
                    <xdr:rowOff>28575</xdr:rowOff>
                  </from>
                  <to>
                    <xdr:col>2</xdr:col>
                    <xdr:colOff>2152650</xdr:colOff>
                    <xdr:row>8</xdr:row>
                    <xdr:rowOff>695325</xdr:rowOff>
                  </to>
                </anchor>
              </controlPr>
            </control>
          </mc:Choice>
        </mc:AlternateContent>
        <mc:AlternateContent xmlns:mc="http://schemas.openxmlformats.org/markup-compatibility/2006">
          <mc:Choice Requires="x14">
            <control shapeId="19471" r:id="rId11" name="Button 15">
              <controlPr defaultSize="0" print="0" autoFill="0" autoPict="0" macro="[0]!CreateKeepTossForPoster">
                <anchor moveWithCells="1" sizeWithCells="1">
                  <from>
                    <xdr:col>2</xdr:col>
                    <xdr:colOff>28575</xdr:colOff>
                    <xdr:row>9</xdr:row>
                    <xdr:rowOff>9525</xdr:rowOff>
                  </from>
                  <to>
                    <xdr:col>2</xdr:col>
                    <xdr:colOff>2152650</xdr:colOff>
                    <xdr:row>9</xdr:row>
                    <xdr:rowOff>704850</xdr:rowOff>
                  </to>
                </anchor>
              </controlPr>
            </control>
          </mc:Choice>
        </mc:AlternateContent>
        <mc:AlternateContent xmlns:mc="http://schemas.openxmlformats.org/markup-compatibility/2006">
          <mc:Choice Requires="x14">
            <control shapeId="19472" r:id="rId12" name="Button 16">
              <controlPr defaultSize="0" print="0" autoFill="0" autoPict="0" macro="[0]!CountPictureFiles">
                <anchor moveWithCells="1" sizeWithCells="1">
                  <from>
                    <xdr:col>2</xdr:col>
                    <xdr:colOff>28575</xdr:colOff>
                    <xdr:row>11</xdr:row>
                    <xdr:rowOff>38100</xdr:rowOff>
                  </from>
                  <to>
                    <xdr:col>2</xdr:col>
                    <xdr:colOff>2162175</xdr:colOff>
                    <xdr:row>11</xdr:row>
                    <xdr:rowOff>1343025</xdr:rowOff>
                  </to>
                </anchor>
              </controlPr>
            </control>
          </mc:Choice>
        </mc:AlternateContent>
        <mc:AlternateContent xmlns:mc="http://schemas.openxmlformats.org/markup-compatibility/2006">
          <mc:Choice Requires="x14">
            <control shapeId="19473" r:id="rId13" name="Button 17">
              <controlPr defaultSize="0" print="0" autoFill="0" autoPict="0" macro="[0]!SummarizeInventoriedParts">
                <anchor moveWithCells="1" sizeWithCells="1">
                  <from>
                    <xdr:col>2</xdr:col>
                    <xdr:colOff>28575</xdr:colOff>
                    <xdr:row>12</xdr:row>
                    <xdr:rowOff>19050</xdr:rowOff>
                  </from>
                  <to>
                    <xdr:col>2</xdr:col>
                    <xdr:colOff>2152650</xdr:colOff>
                    <xdr:row>12</xdr:row>
                    <xdr:rowOff>704850</xdr:rowOff>
                  </to>
                </anchor>
              </controlPr>
            </control>
          </mc:Choice>
        </mc:AlternateContent>
        <mc:AlternateContent xmlns:mc="http://schemas.openxmlformats.org/markup-compatibility/2006">
          <mc:Choice Requires="x14">
            <control shapeId="19474" r:id="rId14" name="Button 18">
              <controlPr defaultSize="0" print="0" autoFill="0" autoPict="0" macro="[0]!CopyNewTagsAndAdditionalDataToExternalWorkbook">
                <anchor moveWithCells="1" sizeWithCells="1">
                  <from>
                    <xdr:col>2</xdr:col>
                    <xdr:colOff>19050</xdr:colOff>
                    <xdr:row>13</xdr:row>
                    <xdr:rowOff>9525</xdr:rowOff>
                  </from>
                  <to>
                    <xdr:col>2</xdr:col>
                    <xdr:colOff>2162175</xdr:colOff>
                    <xdr:row>13</xdr:row>
                    <xdr:rowOff>762000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J142"/>
  <sheetViews>
    <sheetView workbookViewId="0">
      <selection activeCell="C17" sqref="C17"/>
    </sheetView>
  </sheetViews>
  <sheetFormatPr defaultRowHeight="15" x14ac:dyDescent="0.25"/>
  <cols>
    <col min="2" max="2" width="40.7109375" bestFit="1" customWidth="1"/>
    <col min="3" max="3" width="67.28515625" bestFit="1" customWidth="1"/>
    <col min="4" max="4" width="5.28515625" customWidth="1"/>
  </cols>
  <sheetData>
    <row r="1" spans="2:4" ht="15.75" thickBot="1" x14ac:dyDescent="0.3">
      <c r="B1" s="5" t="s">
        <v>53</v>
      </c>
    </row>
    <row r="2" spans="2:4" ht="15.75" thickBot="1" x14ac:dyDescent="0.3">
      <c r="B2" s="16" t="s">
        <v>0</v>
      </c>
      <c r="C2" s="2" t="s">
        <v>1</v>
      </c>
    </row>
    <row r="3" spans="2:4" ht="15.75" thickBot="1" x14ac:dyDescent="0.3">
      <c r="B3" s="16" t="s">
        <v>58</v>
      </c>
      <c r="C3" s="17">
        <v>2014</v>
      </c>
    </row>
    <row r="4" spans="2:4" ht="15.75" thickBot="1" x14ac:dyDescent="0.3">
      <c r="B4" s="16" t="s">
        <v>59</v>
      </c>
      <c r="C4" s="17" t="s">
        <v>60</v>
      </c>
    </row>
    <row r="5" spans="2:4" ht="15.75" thickBot="1" x14ac:dyDescent="0.3">
      <c r="B5" s="16" t="s">
        <v>61</v>
      </c>
      <c r="C5" s="17" t="s">
        <v>62</v>
      </c>
    </row>
    <row r="6" spans="2:4" ht="15.75" thickBot="1" x14ac:dyDescent="0.3">
      <c r="B6" s="16" t="s">
        <v>56</v>
      </c>
      <c r="C6" s="21" t="s">
        <v>57</v>
      </c>
    </row>
    <row r="7" spans="2:4" ht="15.75" thickBot="1" x14ac:dyDescent="0.3">
      <c r="B7" s="16" t="s">
        <v>247</v>
      </c>
      <c r="C7" s="17" t="s">
        <v>89</v>
      </c>
    </row>
    <row r="8" spans="2:4" ht="15.75" thickBot="1" x14ac:dyDescent="0.3">
      <c r="B8" s="16" t="s">
        <v>248</v>
      </c>
      <c r="C8" s="17" t="s">
        <v>249</v>
      </c>
    </row>
    <row r="9" spans="2:4" ht="15.75" thickBot="1" x14ac:dyDescent="0.3">
      <c r="B9" s="16" t="s">
        <v>250</v>
      </c>
      <c r="C9" s="23" t="str">
        <f>_xlfn.TEXTJOIN(" | ",TRUE,C7&amp;" ALL",C8)</f>
        <v>F15 ALL | 14-18 4.4TT N63T</v>
      </c>
      <c r="D9" t="s">
        <v>255</v>
      </c>
    </row>
    <row r="10" spans="2:4" ht="15.75" thickBot="1" x14ac:dyDescent="0.3">
      <c r="B10" s="1" t="s">
        <v>2</v>
      </c>
      <c r="C10" s="280" t="s">
        <v>3</v>
      </c>
    </row>
    <row r="11" spans="2:4" ht="15.75" thickBot="1" x14ac:dyDescent="0.3">
      <c r="B11" s="1" t="s">
        <v>4</v>
      </c>
      <c r="C11" s="281" t="s">
        <v>5</v>
      </c>
    </row>
    <row r="12" spans="2:4" ht="15.75" thickBot="1" x14ac:dyDescent="0.3">
      <c r="B12" s="1" t="s">
        <v>6</v>
      </c>
      <c r="C12" s="281" t="s">
        <v>7</v>
      </c>
    </row>
    <row r="13" spans="2:4" ht="15.75" thickBot="1" x14ac:dyDescent="0.3">
      <c r="B13" s="1" t="s">
        <v>8</v>
      </c>
      <c r="C13" s="282">
        <v>45253</v>
      </c>
    </row>
    <row r="14" spans="2:4" ht="15.75" thickBot="1" x14ac:dyDescent="0.3">
      <c r="B14" s="1" t="s">
        <v>9</v>
      </c>
      <c r="C14" s="284" t="s">
        <v>10</v>
      </c>
    </row>
    <row r="15" spans="2:4" ht="15.75" thickBot="1" x14ac:dyDescent="0.3">
      <c r="B15" s="1" t="s">
        <v>11</v>
      </c>
      <c r="C15" s="285">
        <v>131571</v>
      </c>
    </row>
    <row r="16" spans="2:4" ht="15.75" thickBot="1" x14ac:dyDescent="0.3">
      <c r="B16" s="1" t="s">
        <v>15</v>
      </c>
      <c r="C16" s="283" t="s">
        <v>16</v>
      </c>
      <c r="D16" s="68" t="s">
        <v>17</v>
      </c>
    </row>
    <row r="17" spans="2:4" ht="15.75" thickBot="1" x14ac:dyDescent="0.3">
      <c r="B17" s="1" t="s">
        <v>18</v>
      </c>
      <c r="C17" s="283" t="s">
        <v>19</v>
      </c>
    </row>
    <row r="18" spans="2:4" ht="15.75" thickBot="1" x14ac:dyDescent="0.3">
      <c r="B18" s="1" t="s">
        <v>20</v>
      </c>
      <c r="C18" s="283" t="s">
        <v>19</v>
      </c>
    </row>
    <row r="19" spans="2:4" ht="15.75" thickBot="1" x14ac:dyDescent="0.3">
      <c r="B19" s="1" t="s">
        <v>1816</v>
      </c>
      <c r="C19" s="283" t="s">
        <v>259</v>
      </c>
    </row>
    <row r="20" spans="2:4" ht="15.75" thickBot="1" x14ac:dyDescent="0.3">
      <c r="B20" s="1" t="s">
        <v>1817</v>
      </c>
      <c r="C20" s="283" t="s">
        <v>259</v>
      </c>
    </row>
    <row r="21" spans="2:4" ht="15.75" thickBot="1" x14ac:dyDescent="0.3">
      <c r="B21" s="1" t="s">
        <v>1931</v>
      </c>
      <c r="C21" s="283" t="s">
        <v>1978</v>
      </c>
    </row>
    <row r="22" spans="2:4" ht="15.75" thickBot="1" x14ac:dyDescent="0.3">
      <c r="B22" s="1" t="s">
        <v>2864</v>
      </c>
      <c r="C22" s="283" t="s">
        <v>2865</v>
      </c>
    </row>
    <row r="23" spans="2:4" ht="15.75" thickBot="1" x14ac:dyDescent="0.3">
      <c r="B23" s="1" t="s">
        <v>3197</v>
      </c>
      <c r="C23" s="281" t="s">
        <v>3198</v>
      </c>
    </row>
    <row r="24" spans="2:4" ht="15.75" thickBot="1" x14ac:dyDescent="0.3"/>
    <row r="25" spans="2:4" ht="15.75" thickBot="1" x14ac:dyDescent="0.3">
      <c r="B25" s="18" t="s">
        <v>43</v>
      </c>
      <c r="C25" s="286">
        <v>41703</v>
      </c>
    </row>
    <row r="26" spans="2:4" ht="15.75" thickBot="1" x14ac:dyDescent="0.3">
      <c r="B26" s="18" t="s">
        <v>252</v>
      </c>
      <c r="C26" s="287" t="s">
        <v>2867</v>
      </c>
    </row>
    <row r="27" spans="2:4" ht="15.75" thickBot="1" x14ac:dyDescent="0.3">
      <c r="B27" s="18" t="s">
        <v>251</v>
      </c>
      <c r="C27" s="19">
        <v>8</v>
      </c>
    </row>
    <row r="28" spans="2:4" ht="15.75" thickBot="1" x14ac:dyDescent="0.3">
      <c r="B28" s="16" t="s">
        <v>63</v>
      </c>
      <c r="C28" s="21" t="s">
        <v>2868</v>
      </c>
    </row>
    <row r="29" spans="2:4" ht="15.75" thickBot="1" x14ac:dyDescent="0.3">
      <c r="B29" s="20" t="s">
        <v>64</v>
      </c>
      <c r="C29" s="21" t="s">
        <v>2869</v>
      </c>
      <c r="D29" t="s">
        <v>254</v>
      </c>
    </row>
    <row r="30" spans="2:4" ht="15.75" thickBot="1" x14ac:dyDescent="0.3">
      <c r="B30" s="20" t="s">
        <v>253</v>
      </c>
      <c r="C30" s="21" t="s">
        <v>2870</v>
      </c>
    </row>
    <row r="31" spans="2:4" ht="15.75" thickBot="1" x14ac:dyDescent="0.3">
      <c r="B31" s="20" t="s">
        <v>65</v>
      </c>
      <c r="C31" s="21" t="s">
        <v>2871</v>
      </c>
    </row>
    <row r="32" spans="2:4" ht="15.75" thickBot="1" x14ac:dyDescent="0.3">
      <c r="B32" s="16" t="s">
        <v>66</v>
      </c>
      <c r="C32" s="21" t="s">
        <v>2872</v>
      </c>
    </row>
    <row r="33" spans="2:10" ht="15.75" thickBot="1" x14ac:dyDescent="0.3">
      <c r="B33" s="20" t="s">
        <v>67</v>
      </c>
      <c r="C33" s="21" t="s">
        <v>2873</v>
      </c>
    </row>
    <row r="34" spans="2:10" ht="15.75" thickBot="1" x14ac:dyDescent="0.3">
      <c r="B34" s="20" t="s">
        <v>68</v>
      </c>
      <c r="C34" s="21" t="s">
        <v>2874</v>
      </c>
      <c r="D34" t="s">
        <v>254</v>
      </c>
      <c r="J34" t="s">
        <v>2935</v>
      </c>
    </row>
    <row r="35" spans="2:10" ht="15.75" thickBot="1" x14ac:dyDescent="0.3">
      <c r="B35" s="20" t="s">
        <v>69</v>
      </c>
      <c r="C35" s="21" t="s">
        <v>2872</v>
      </c>
    </row>
    <row r="36" spans="2:10" ht="15.75" thickBot="1" x14ac:dyDescent="0.3">
      <c r="B36" s="20" t="s">
        <v>70</v>
      </c>
      <c r="C36" s="21" t="s">
        <v>2872</v>
      </c>
    </row>
    <row r="37" spans="2:10" ht="15.75" thickBot="1" x14ac:dyDescent="0.3">
      <c r="B37" s="16" t="s">
        <v>71</v>
      </c>
      <c r="C37" s="21" t="s">
        <v>2874</v>
      </c>
    </row>
    <row r="38" spans="2:10" ht="15.75" thickBot="1" x14ac:dyDescent="0.3">
      <c r="B38" s="16" t="s">
        <v>72</v>
      </c>
      <c r="C38" s="21" t="s">
        <v>2874</v>
      </c>
    </row>
    <row r="39" spans="2:10" ht="15.75" thickBot="1" x14ac:dyDescent="0.3">
      <c r="B39" s="16" t="s">
        <v>73</v>
      </c>
      <c r="C39" s="21" t="s">
        <v>2874</v>
      </c>
    </row>
    <row r="40" spans="2:10" ht="15.75" thickBot="1" x14ac:dyDescent="0.3">
      <c r="B40" s="16" t="s">
        <v>74</v>
      </c>
      <c r="C40" s="21" t="s">
        <v>2874</v>
      </c>
    </row>
    <row r="41" spans="2:10" ht="15.75" thickBot="1" x14ac:dyDescent="0.3">
      <c r="B41" s="16" t="s">
        <v>75</v>
      </c>
      <c r="C41" s="21" t="s">
        <v>2869</v>
      </c>
    </row>
    <row r="42" spans="2:10" ht="15.75" thickBot="1" x14ac:dyDescent="0.3">
      <c r="B42" s="16" t="s">
        <v>76</v>
      </c>
      <c r="C42" s="21" t="s">
        <v>2874</v>
      </c>
    </row>
    <row r="43" spans="2:10" ht="15.75" thickBot="1" x14ac:dyDescent="0.3">
      <c r="B43" s="16" t="s">
        <v>77</v>
      </c>
      <c r="C43" s="21" t="s">
        <v>2874</v>
      </c>
    </row>
    <row r="44" spans="2:10" ht="15.75" thickBot="1" x14ac:dyDescent="0.3">
      <c r="B44" s="16" t="s">
        <v>2875</v>
      </c>
      <c r="C44" s="21" t="s">
        <v>2869</v>
      </c>
    </row>
    <row r="45" spans="2:10" ht="15.75" thickBot="1" x14ac:dyDescent="0.3">
      <c r="B45" s="16" t="s">
        <v>78</v>
      </c>
      <c r="C45" s="21" t="s">
        <v>2876</v>
      </c>
    </row>
    <row r="46" spans="2:10" ht="15.75" thickBot="1" x14ac:dyDescent="0.3">
      <c r="B46" s="16" t="s">
        <v>79</v>
      </c>
      <c r="C46" s="21" t="s">
        <v>2877</v>
      </c>
    </row>
    <row r="47" spans="2:10" ht="15.75" thickBot="1" x14ac:dyDescent="0.3">
      <c r="B47" s="18" t="s">
        <v>80</v>
      </c>
      <c r="C47" s="19"/>
    </row>
    <row r="48" spans="2:10" ht="15.75" thickBot="1" x14ac:dyDescent="0.3">
      <c r="B48" s="16" t="s">
        <v>81</v>
      </c>
      <c r="C48" s="21"/>
    </row>
    <row r="50" spans="2:3" x14ac:dyDescent="0.25">
      <c r="B50" s="70" t="s">
        <v>82</v>
      </c>
    </row>
    <row r="51" spans="2:3" x14ac:dyDescent="0.25">
      <c r="B51" s="69"/>
    </row>
    <row r="52" spans="2:3" ht="15.75" x14ac:dyDescent="0.25">
      <c r="B52" s="71" t="s">
        <v>83</v>
      </c>
    </row>
    <row r="53" spans="2:3" ht="15.75" thickBot="1" x14ac:dyDescent="0.3">
      <c r="B53" s="72"/>
    </row>
    <row r="54" spans="2:3" ht="15.75" thickBot="1" x14ac:dyDescent="0.3">
      <c r="B54" s="73" t="s">
        <v>84</v>
      </c>
      <c r="C54" s="74" t="s">
        <v>10</v>
      </c>
    </row>
    <row r="55" spans="2:3" ht="15.75" thickBot="1" x14ac:dyDescent="0.3">
      <c r="B55" s="73" t="s">
        <v>85</v>
      </c>
      <c r="C55" s="75">
        <v>41703</v>
      </c>
    </row>
    <row r="56" spans="2:3" ht="15.75" thickBot="1" x14ac:dyDescent="0.3">
      <c r="B56" s="73" t="s">
        <v>61</v>
      </c>
      <c r="C56" s="74" t="s">
        <v>86</v>
      </c>
    </row>
    <row r="57" spans="2:3" ht="15.75" thickBot="1" x14ac:dyDescent="0.3">
      <c r="B57" s="73" t="s">
        <v>87</v>
      </c>
      <c r="C57" s="74" t="s">
        <v>62</v>
      </c>
    </row>
    <row r="58" spans="2:3" ht="15.75" thickBot="1" x14ac:dyDescent="0.3">
      <c r="B58" s="73" t="s">
        <v>88</v>
      </c>
      <c r="C58" s="74" t="s">
        <v>89</v>
      </c>
    </row>
    <row r="59" spans="2:3" ht="15.75" thickBot="1" x14ac:dyDescent="0.3">
      <c r="B59" s="73" t="s">
        <v>90</v>
      </c>
      <c r="C59" s="74" t="s">
        <v>91</v>
      </c>
    </row>
    <row r="60" spans="2:3" ht="15.75" thickBot="1" x14ac:dyDescent="0.3">
      <c r="B60" s="73" t="s">
        <v>92</v>
      </c>
      <c r="C60" s="74" t="s">
        <v>93</v>
      </c>
    </row>
    <row r="61" spans="2:3" ht="15.75" thickBot="1" x14ac:dyDescent="0.3">
      <c r="B61" s="73" t="s">
        <v>94</v>
      </c>
      <c r="C61" s="74" t="s">
        <v>95</v>
      </c>
    </row>
    <row r="62" spans="2:3" ht="15.75" thickBot="1" x14ac:dyDescent="0.3">
      <c r="B62" s="73" t="s">
        <v>96</v>
      </c>
      <c r="C62" s="74" t="s">
        <v>91</v>
      </c>
    </row>
    <row r="63" spans="2:3" ht="15.75" thickBot="1" x14ac:dyDescent="0.3">
      <c r="B63" s="73" t="s">
        <v>97</v>
      </c>
      <c r="C63" s="74" t="s">
        <v>91</v>
      </c>
    </row>
    <row r="64" spans="2:3" ht="15.75" thickBot="1" x14ac:dyDescent="0.3">
      <c r="B64" s="73" t="s">
        <v>98</v>
      </c>
      <c r="C64" s="74" t="s">
        <v>91</v>
      </c>
    </row>
    <row r="65" spans="2:3" ht="15.75" thickBot="1" x14ac:dyDescent="0.3">
      <c r="B65" s="73" t="s">
        <v>99</v>
      </c>
      <c r="C65" s="74" t="s">
        <v>91</v>
      </c>
    </row>
    <row r="66" spans="2:3" ht="15.75" thickBot="1" x14ac:dyDescent="0.3">
      <c r="B66" s="73" t="s">
        <v>100</v>
      </c>
      <c r="C66" s="74" t="s">
        <v>91</v>
      </c>
    </row>
    <row r="67" spans="2:3" ht="15.75" thickBot="1" x14ac:dyDescent="0.3">
      <c r="B67" s="73" t="s">
        <v>101</v>
      </c>
      <c r="C67" s="74" t="s">
        <v>102</v>
      </c>
    </row>
    <row r="68" spans="2:3" ht="15.75" thickBot="1" x14ac:dyDescent="0.3">
      <c r="B68" s="73" t="s">
        <v>103</v>
      </c>
      <c r="C68" s="74" t="s">
        <v>104</v>
      </c>
    </row>
    <row r="69" spans="2:3" ht="15.75" thickBot="1" x14ac:dyDescent="0.3">
      <c r="B69" s="73" t="s">
        <v>105</v>
      </c>
      <c r="C69" s="74" t="s">
        <v>106</v>
      </c>
    </row>
    <row r="70" spans="2:3" x14ac:dyDescent="0.25">
      <c r="B70" s="73" t="s">
        <v>107</v>
      </c>
      <c r="C70" s="74" t="s">
        <v>91</v>
      </c>
    </row>
    <row r="71" spans="2:3" ht="15.75" x14ac:dyDescent="0.25">
      <c r="B71" s="76" t="s">
        <v>108</v>
      </c>
    </row>
    <row r="72" spans="2:3" ht="15.75" thickBot="1" x14ac:dyDescent="0.3">
      <c r="B72" s="22"/>
    </row>
    <row r="73" spans="2:3" ht="15.75" thickBot="1" x14ac:dyDescent="0.3">
      <c r="B73" s="77" t="s">
        <v>109</v>
      </c>
      <c r="C73" s="78" t="s">
        <v>110</v>
      </c>
    </row>
    <row r="74" spans="2:3" ht="16.5" thickTop="1" thickBot="1" x14ac:dyDescent="0.3">
      <c r="B74" s="73" t="s">
        <v>111</v>
      </c>
      <c r="C74" s="74" t="s">
        <v>112</v>
      </c>
    </row>
    <row r="75" spans="2:3" ht="15.75" thickBot="1" x14ac:dyDescent="0.3">
      <c r="B75" s="73" t="s">
        <v>113</v>
      </c>
      <c r="C75" s="74" t="s">
        <v>114</v>
      </c>
    </row>
    <row r="76" spans="2:3" ht="15.75" thickBot="1" x14ac:dyDescent="0.3">
      <c r="B76" s="73" t="s">
        <v>115</v>
      </c>
      <c r="C76" s="74" t="s">
        <v>116</v>
      </c>
    </row>
    <row r="77" spans="2:3" ht="15.75" thickBot="1" x14ac:dyDescent="0.3">
      <c r="B77" s="73" t="s">
        <v>117</v>
      </c>
      <c r="C77" s="74" t="s">
        <v>118</v>
      </c>
    </row>
    <row r="78" spans="2:3" ht="15.75" thickBot="1" x14ac:dyDescent="0.3">
      <c r="B78" s="73" t="s">
        <v>119</v>
      </c>
      <c r="C78" s="74" t="s">
        <v>120</v>
      </c>
    </row>
    <row r="79" spans="2:3" ht="15.75" thickBot="1" x14ac:dyDescent="0.3">
      <c r="B79" s="73" t="s">
        <v>121</v>
      </c>
      <c r="C79" s="74" t="s">
        <v>122</v>
      </c>
    </row>
    <row r="80" spans="2:3" ht="15.75" thickBot="1" x14ac:dyDescent="0.3">
      <c r="B80" s="73" t="s">
        <v>123</v>
      </c>
      <c r="C80" s="74" t="s">
        <v>124</v>
      </c>
    </row>
    <row r="81" spans="2:3" ht="15.75" thickBot="1" x14ac:dyDescent="0.3">
      <c r="B81" s="73" t="s">
        <v>125</v>
      </c>
      <c r="C81" s="74" t="s">
        <v>126</v>
      </c>
    </row>
    <row r="82" spans="2:3" ht="15.75" thickBot="1" x14ac:dyDescent="0.3">
      <c r="B82" s="73" t="s">
        <v>127</v>
      </c>
      <c r="C82" s="74" t="s">
        <v>128</v>
      </c>
    </row>
    <row r="83" spans="2:3" ht="15.75" thickBot="1" x14ac:dyDescent="0.3">
      <c r="B83" s="73" t="s">
        <v>129</v>
      </c>
      <c r="C83" s="74" t="s">
        <v>130</v>
      </c>
    </row>
    <row r="84" spans="2:3" ht="15.75" thickBot="1" x14ac:dyDescent="0.3">
      <c r="B84" s="73" t="s">
        <v>131</v>
      </c>
      <c r="C84" s="74" t="s">
        <v>132</v>
      </c>
    </row>
    <row r="85" spans="2:3" ht="15.75" thickBot="1" x14ac:dyDescent="0.3">
      <c r="B85" s="73" t="s">
        <v>133</v>
      </c>
      <c r="C85" s="74" t="s">
        <v>134</v>
      </c>
    </row>
    <row r="86" spans="2:3" ht="15.75" thickBot="1" x14ac:dyDescent="0.3">
      <c r="B86" s="73" t="s">
        <v>135</v>
      </c>
      <c r="C86" s="74" t="s">
        <v>136</v>
      </c>
    </row>
    <row r="87" spans="2:3" ht="15.75" thickBot="1" x14ac:dyDescent="0.3">
      <c r="B87" s="73" t="s">
        <v>137</v>
      </c>
      <c r="C87" s="74" t="s">
        <v>138</v>
      </c>
    </row>
    <row r="88" spans="2:3" ht="15.75" thickBot="1" x14ac:dyDescent="0.3">
      <c r="B88" s="73" t="s">
        <v>139</v>
      </c>
      <c r="C88" s="74" t="s">
        <v>140</v>
      </c>
    </row>
    <row r="89" spans="2:3" ht="15.75" thickBot="1" x14ac:dyDescent="0.3">
      <c r="B89" s="73" t="s">
        <v>141</v>
      </c>
      <c r="C89" s="74" t="s">
        <v>142</v>
      </c>
    </row>
    <row r="90" spans="2:3" ht="15.75" thickBot="1" x14ac:dyDescent="0.3">
      <c r="B90" s="73" t="s">
        <v>143</v>
      </c>
      <c r="C90" s="74" t="s">
        <v>144</v>
      </c>
    </row>
    <row r="91" spans="2:3" ht="15.75" thickBot="1" x14ac:dyDescent="0.3">
      <c r="B91" s="73" t="s">
        <v>145</v>
      </c>
      <c r="C91" s="74" t="s">
        <v>146</v>
      </c>
    </row>
    <row r="92" spans="2:3" ht="15.75" thickBot="1" x14ac:dyDescent="0.3">
      <c r="B92" s="73" t="s">
        <v>147</v>
      </c>
      <c r="C92" s="74" t="s">
        <v>148</v>
      </c>
    </row>
    <row r="93" spans="2:3" ht="15.75" thickBot="1" x14ac:dyDescent="0.3">
      <c r="B93" s="73" t="s">
        <v>149</v>
      </c>
      <c r="C93" s="74" t="s">
        <v>150</v>
      </c>
    </row>
    <row r="94" spans="2:3" ht="15.75" thickBot="1" x14ac:dyDescent="0.3">
      <c r="B94" s="73" t="s">
        <v>151</v>
      </c>
      <c r="C94" s="74" t="s">
        <v>152</v>
      </c>
    </row>
    <row r="95" spans="2:3" ht="15.75" thickBot="1" x14ac:dyDescent="0.3">
      <c r="B95" s="73" t="s">
        <v>153</v>
      </c>
      <c r="C95" s="74" t="s">
        <v>154</v>
      </c>
    </row>
    <row r="96" spans="2:3" ht="15.75" thickBot="1" x14ac:dyDescent="0.3">
      <c r="B96" s="73" t="s">
        <v>155</v>
      </c>
      <c r="C96" s="74" t="s">
        <v>156</v>
      </c>
    </row>
    <row r="97" spans="2:3" ht="15.75" thickBot="1" x14ac:dyDescent="0.3">
      <c r="B97" s="73" t="s">
        <v>157</v>
      </c>
      <c r="C97" s="74" t="s">
        <v>158</v>
      </c>
    </row>
    <row r="98" spans="2:3" ht="15.75" thickBot="1" x14ac:dyDescent="0.3">
      <c r="B98" s="73" t="s">
        <v>159</v>
      </c>
      <c r="C98" s="74" t="s">
        <v>160</v>
      </c>
    </row>
    <row r="99" spans="2:3" ht="15.75" thickBot="1" x14ac:dyDescent="0.3">
      <c r="B99" s="73" t="s">
        <v>161</v>
      </c>
      <c r="C99" s="74" t="s">
        <v>162</v>
      </c>
    </row>
    <row r="100" spans="2:3" ht="15.75" thickBot="1" x14ac:dyDescent="0.3">
      <c r="B100" s="73" t="s">
        <v>163</v>
      </c>
      <c r="C100" s="74" t="s">
        <v>164</v>
      </c>
    </row>
    <row r="101" spans="2:3" ht="15.75" thickBot="1" x14ac:dyDescent="0.3">
      <c r="B101" s="73" t="s">
        <v>165</v>
      </c>
      <c r="C101" s="74" t="s">
        <v>166</v>
      </c>
    </row>
    <row r="102" spans="2:3" ht="15.75" thickBot="1" x14ac:dyDescent="0.3">
      <c r="B102" s="73" t="s">
        <v>167</v>
      </c>
      <c r="C102" s="74" t="s">
        <v>168</v>
      </c>
    </row>
    <row r="103" spans="2:3" ht="15.75" thickBot="1" x14ac:dyDescent="0.3">
      <c r="B103" s="73" t="s">
        <v>169</v>
      </c>
      <c r="C103" s="74" t="s">
        <v>170</v>
      </c>
    </row>
    <row r="104" spans="2:3" ht="15.75" thickBot="1" x14ac:dyDescent="0.3">
      <c r="B104" s="73" t="s">
        <v>171</v>
      </c>
      <c r="C104" s="74" t="s">
        <v>172</v>
      </c>
    </row>
    <row r="105" spans="2:3" ht="15.75" thickBot="1" x14ac:dyDescent="0.3">
      <c r="B105" s="73" t="s">
        <v>173</v>
      </c>
      <c r="C105" s="74" t="s">
        <v>174</v>
      </c>
    </row>
    <row r="106" spans="2:3" ht="15.75" thickBot="1" x14ac:dyDescent="0.3">
      <c r="B106" s="73" t="s">
        <v>175</v>
      </c>
      <c r="C106" s="74" t="s">
        <v>176</v>
      </c>
    </row>
    <row r="107" spans="2:3" ht="15.75" thickBot="1" x14ac:dyDescent="0.3">
      <c r="B107" s="73" t="s">
        <v>177</v>
      </c>
      <c r="C107" s="74" t="s">
        <v>178</v>
      </c>
    </row>
    <row r="108" spans="2:3" ht="15.75" thickBot="1" x14ac:dyDescent="0.3">
      <c r="B108" s="73" t="s">
        <v>179</v>
      </c>
      <c r="C108" s="74" t="s">
        <v>180</v>
      </c>
    </row>
    <row r="109" spans="2:3" ht="15.75" thickBot="1" x14ac:dyDescent="0.3">
      <c r="B109" s="73" t="s">
        <v>181</v>
      </c>
      <c r="C109" s="74" t="s">
        <v>182</v>
      </c>
    </row>
    <row r="110" spans="2:3" ht="15.75" thickBot="1" x14ac:dyDescent="0.3">
      <c r="B110" s="73" t="s">
        <v>183</v>
      </c>
      <c r="C110" s="74" t="s">
        <v>184</v>
      </c>
    </row>
    <row r="111" spans="2:3" ht="15.75" thickBot="1" x14ac:dyDescent="0.3">
      <c r="B111" s="73" t="s">
        <v>185</v>
      </c>
      <c r="C111" s="74" t="s">
        <v>186</v>
      </c>
    </row>
    <row r="112" spans="2:3" ht="15.75" thickBot="1" x14ac:dyDescent="0.3">
      <c r="B112" s="73" t="s">
        <v>187</v>
      </c>
      <c r="C112" s="74" t="s">
        <v>188</v>
      </c>
    </row>
    <row r="113" spans="2:3" ht="15.75" thickBot="1" x14ac:dyDescent="0.3">
      <c r="B113" s="73" t="s">
        <v>189</v>
      </c>
      <c r="C113" s="74" t="s">
        <v>190</v>
      </c>
    </row>
    <row r="114" spans="2:3" ht="15.75" thickBot="1" x14ac:dyDescent="0.3">
      <c r="B114" s="73" t="s">
        <v>191</v>
      </c>
      <c r="C114" s="74" t="s">
        <v>192</v>
      </c>
    </row>
    <row r="115" spans="2:3" ht="15.75" thickBot="1" x14ac:dyDescent="0.3">
      <c r="B115" s="73" t="s">
        <v>193</v>
      </c>
      <c r="C115" s="74" t="s">
        <v>194</v>
      </c>
    </row>
    <row r="116" spans="2:3" ht="15.75" thickBot="1" x14ac:dyDescent="0.3">
      <c r="B116" s="73" t="s">
        <v>195</v>
      </c>
      <c r="C116" s="74" t="s">
        <v>196</v>
      </c>
    </row>
    <row r="117" spans="2:3" ht="15.75" thickBot="1" x14ac:dyDescent="0.3">
      <c r="B117" s="73" t="s">
        <v>197</v>
      </c>
      <c r="C117" s="74" t="s">
        <v>198</v>
      </c>
    </row>
    <row r="118" spans="2:3" ht="15.75" thickBot="1" x14ac:dyDescent="0.3">
      <c r="B118" s="73" t="s">
        <v>199</v>
      </c>
      <c r="C118" s="74" t="s">
        <v>200</v>
      </c>
    </row>
    <row r="119" spans="2:3" ht="15.75" thickBot="1" x14ac:dyDescent="0.3">
      <c r="B119" s="73" t="s">
        <v>201</v>
      </c>
      <c r="C119" s="74" t="s">
        <v>202</v>
      </c>
    </row>
    <row r="120" spans="2:3" ht="15.75" thickBot="1" x14ac:dyDescent="0.3">
      <c r="B120" s="73" t="s">
        <v>203</v>
      </c>
      <c r="C120" s="74" t="s">
        <v>204</v>
      </c>
    </row>
    <row r="121" spans="2:3" ht="15.75" thickBot="1" x14ac:dyDescent="0.3">
      <c r="B121" s="73" t="s">
        <v>205</v>
      </c>
      <c r="C121" s="74" t="s">
        <v>206</v>
      </c>
    </row>
    <row r="122" spans="2:3" ht="15.75" thickBot="1" x14ac:dyDescent="0.3">
      <c r="B122" s="73" t="s">
        <v>207</v>
      </c>
      <c r="C122" s="74" t="s">
        <v>208</v>
      </c>
    </row>
    <row r="123" spans="2:3" ht="15.75" thickBot="1" x14ac:dyDescent="0.3">
      <c r="B123" s="73" t="s">
        <v>209</v>
      </c>
      <c r="C123" s="74" t="s">
        <v>210</v>
      </c>
    </row>
    <row r="124" spans="2:3" ht="15.75" thickBot="1" x14ac:dyDescent="0.3">
      <c r="B124" s="73" t="s">
        <v>211</v>
      </c>
      <c r="C124" s="74" t="s">
        <v>212</v>
      </c>
    </row>
    <row r="125" spans="2:3" ht="15.75" thickBot="1" x14ac:dyDescent="0.3">
      <c r="B125" s="73" t="s">
        <v>213</v>
      </c>
      <c r="C125" s="74" t="s">
        <v>214</v>
      </c>
    </row>
    <row r="126" spans="2:3" ht="15.75" thickBot="1" x14ac:dyDescent="0.3">
      <c r="B126" s="73" t="s">
        <v>215</v>
      </c>
      <c r="C126" s="74" t="s">
        <v>216</v>
      </c>
    </row>
    <row r="127" spans="2:3" ht="15.75" thickBot="1" x14ac:dyDescent="0.3">
      <c r="B127" s="73" t="s">
        <v>217</v>
      </c>
      <c r="C127" s="74" t="s">
        <v>218</v>
      </c>
    </row>
    <row r="128" spans="2:3" ht="15.75" thickBot="1" x14ac:dyDescent="0.3">
      <c r="B128" s="73" t="s">
        <v>219</v>
      </c>
      <c r="C128" s="74" t="s">
        <v>220</v>
      </c>
    </row>
    <row r="129" spans="2:3" x14ac:dyDescent="0.25">
      <c r="B129" s="73" t="s">
        <v>221</v>
      </c>
      <c r="C129" s="74" t="s">
        <v>222</v>
      </c>
    </row>
    <row r="130" spans="2:3" x14ac:dyDescent="0.25">
      <c r="B130" s="12" t="s">
        <v>223</v>
      </c>
      <c r="C130" t="s">
        <v>224</v>
      </c>
    </row>
    <row r="131" spans="2:3" x14ac:dyDescent="0.25">
      <c r="B131" s="12" t="s">
        <v>225</v>
      </c>
      <c r="C131" t="s">
        <v>226</v>
      </c>
    </row>
    <row r="132" spans="2:3" x14ac:dyDescent="0.25">
      <c r="B132" s="12" t="s">
        <v>227</v>
      </c>
      <c r="C132" t="s">
        <v>228</v>
      </c>
    </row>
    <row r="133" spans="2:3" x14ac:dyDescent="0.25">
      <c r="B133" s="12" t="s">
        <v>229</v>
      </c>
      <c r="C133" t="s">
        <v>230</v>
      </c>
    </row>
    <row r="134" spans="2:3" x14ac:dyDescent="0.25">
      <c r="B134" s="12" t="s">
        <v>231</v>
      </c>
      <c r="C134" t="s">
        <v>232</v>
      </c>
    </row>
    <row r="135" spans="2:3" x14ac:dyDescent="0.25">
      <c r="B135" s="12" t="s">
        <v>233</v>
      </c>
      <c r="C135" t="s">
        <v>234</v>
      </c>
    </row>
    <row r="136" spans="2:3" x14ac:dyDescent="0.25">
      <c r="B136" s="12" t="s">
        <v>235</v>
      </c>
      <c r="C136" t="s">
        <v>236</v>
      </c>
    </row>
    <row r="137" spans="2:3" x14ac:dyDescent="0.25">
      <c r="B137" s="12" t="s">
        <v>237</v>
      </c>
      <c r="C137" t="s">
        <v>238</v>
      </c>
    </row>
    <row r="138" spans="2:3" x14ac:dyDescent="0.25">
      <c r="B138" s="12" t="s">
        <v>239</v>
      </c>
      <c r="C138" t="s">
        <v>240</v>
      </c>
    </row>
    <row r="139" spans="2:3" x14ac:dyDescent="0.25">
      <c r="B139" s="12" t="s">
        <v>241</v>
      </c>
      <c r="C139" t="s">
        <v>242</v>
      </c>
    </row>
    <row r="140" spans="2:3" x14ac:dyDescent="0.25">
      <c r="B140" s="12" t="s">
        <v>243</v>
      </c>
      <c r="C140" t="s">
        <v>244</v>
      </c>
    </row>
    <row r="141" spans="2:3" x14ac:dyDescent="0.25">
      <c r="B141" s="12" t="s">
        <v>245</v>
      </c>
      <c r="C141" t="s">
        <v>246</v>
      </c>
    </row>
    <row r="142" spans="2:3" x14ac:dyDescent="0.25">
      <c r="B142" s="12"/>
    </row>
  </sheetData>
  <dataValidations disablePrompts="1" count="1">
    <dataValidation type="list" allowBlank="1" showInputMessage="1" showErrorMessage="1" sqref="C21" xr:uid="{43B34E4F-AD01-4736-BE06-2DA5AEB91265}">
      <formula1>EngineList</formula1>
    </dataValidation>
  </dataValidations>
  <hyperlinks>
    <hyperlink ref="D16" r:id="rId1" xr:uid="{886AAF93-B5FE-42C4-9BC9-814CBD882ACB}"/>
  </hyperlinks>
  <pageMargins left="0.7" right="0.7" top="0.75" bottom="0.75" header="0.3" footer="0.3"/>
  <pageSetup orientation="portrait" horizontalDpi="4294967293"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F99BE-1470-49C5-806E-1071C5174C86}">
  <sheetPr codeName="Sheet18"/>
  <dimension ref="A1:AW572"/>
  <sheetViews>
    <sheetView workbookViewId="0">
      <pane ySplit="3" topLeftCell="A58" activePane="bottomLeft" state="frozen"/>
      <selection pane="bottomLeft" activeCell="F82" sqref="F82"/>
    </sheetView>
  </sheetViews>
  <sheetFormatPr defaultRowHeight="15" x14ac:dyDescent="0.25"/>
  <cols>
    <col min="1" max="1" width="12.5703125" bestFit="1" customWidth="1"/>
    <col min="2" max="2" width="15.28515625" bestFit="1" customWidth="1"/>
    <col min="3" max="3" width="15.7109375" bestFit="1" customWidth="1"/>
    <col min="4" max="5" width="12.5703125" bestFit="1" customWidth="1"/>
    <col min="6" max="6" width="38.42578125" bestFit="1" customWidth="1"/>
    <col min="7" max="7" width="24.42578125" bestFit="1" customWidth="1"/>
    <col min="8" max="9" width="32.5703125" bestFit="1" customWidth="1"/>
    <col min="10" max="10" width="36.28515625" bestFit="1" customWidth="1"/>
    <col min="11" max="11" width="87.85546875" bestFit="1" customWidth="1"/>
    <col min="12" max="12" width="88.85546875" bestFit="1" customWidth="1"/>
    <col min="13" max="13" width="6.7109375" customWidth="1"/>
    <col min="14" max="14" width="6.7109375" bestFit="1" customWidth="1"/>
    <col min="15" max="15" width="154.7109375" bestFit="1" customWidth="1"/>
    <col min="16" max="16" width="87.85546875" bestFit="1" customWidth="1"/>
    <col min="17" max="17" width="91.85546875" bestFit="1" customWidth="1"/>
    <col min="18" max="18" width="8.140625" bestFit="1" customWidth="1"/>
    <col min="19" max="19" width="24.7109375" bestFit="1" customWidth="1"/>
    <col min="20" max="20" width="10.140625" bestFit="1" customWidth="1"/>
    <col min="21" max="21" width="6.7109375" bestFit="1" customWidth="1"/>
    <col min="22" max="22" width="7.5703125" bestFit="1" customWidth="1"/>
    <col min="23" max="23" width="7.140625" bestFit="1" customWidth="1"/>
    <col min="24" max="24" width="13.5703125" bestFit="1" customWidth="1"/>
    <col min="25" max="25" width="82.42578125" bestFit="1" customWidth="1"/>
    <col min="26" max="26" width="26.28515625" bestFit="1" customWidth="1"/>
    <col min="27" max="27" width="10" bestFit="1" customWidth="1"/>
    <col min="28" max="28" width="56.85546875" bestFit="1" customWidth="1"/>
    <col min="29" max="29" width="56.140625" bestFit="1" customWidth="1"/>
    <col min="30" max="30" width="51.140625" bestFit="1" customWidth="1"/>
    <col min="31" max="31" width="69" bestFit="1" customWidth="1"/>
    <col min="32" max="32" width="15.7109375" bestFit="1" customWidth="1"/>
    <col min="33" max="33" width="16.5703125" bestFit="1" customWidth="1"/>
    <col min="34" max="34" width="46.5703125" bestFit="1" customWidth="1"/>
    <col min="35" max="35" width="20.28515625" bestFit="1" customWidth="1"/>
    <col min="36" max="36" width="89.42578125" bestFit="1" customWidth="1"/>
    <col min="37" max="37" width="26.28515625" bestFit="1" customWidth="1"/>
    <col min="38" max="38" width="50" bestFit="1" customWidth="1"/>
    <col min="39" max="39" width="20.140625" bestFit="1" customWidth="1"/>
    <col min="40" max="40" width="5.85546875" bestFit="1" customWidth="1"/>
    <col min="41" max="41" width="19.5703125" bestFit="1" customWidth="1"/>
    <col min="42" max="42" width="11.5703125" bestFit="1" customWidth="1"/>
    <col min="43" max="43" width="12.42578125" bestFit="1" customWidth="1"/>
    <col min="44" max="44" width="29.7109375" bestFit="1" customWidth="1"/>
    <col min="45" max="45" width="8.42578125" bestFit="1" customWidth="1"/>
    <col min="46" max="46" width="37.28515625" bestFit="1" customWidth="1"/>
    <col min="47" max="47" width="9.85546875" bestFit="1" customWidth="1"/>
    <col min="48" max="48" width="44.85546875" bestFit="1" customWidth="1"/>
    <col min="49" max="49" width="10.28515625" bestFit="1" customWidth="1"/>
  </cols>
  <sheetData>
    <row r="1" spans="1:49" ht="47.25" customHeight="1" x14ac:dyDescent="0.25"/>
    <row r="2" spans="1:49" s="87" customFormat="1" ht="15.75" thickBot="1" x14ac:dyDescent="0.3">
      <c r="A2" s="79" t="s">
        <v>1768</v>
      </c>
      <c r="B2" s="79" t="s">
        <v>1768</v>
      </c>
      <c r="C2" s="79" t="s">
        <v>1768</v>
      </c>
      <c r="D2" s="79" t="s">
        <v>1768</v>
      </c>
      <c r="E2" s="79" t="s">
        <v>1768</v>
      </c>
      <c r="F2" s="86" t="s">
        <v>1770</v>
      </c>
      <c r="G2" s="85" t="s">
        <v>1770</v>
      </c>
      <c r="H2" s="79" t="s">
        <v>1771</v>
      </c>
      <c r="I2" s="79" t="s">
        <v>1771</v>
      </c>
      <c r="J2" s="79" t="s">
        <v>1768</v>
      </c>
      <c r="K2" s="79" t="s">
        <v>1773</v>
      </c>
      <c r="L2" s="79" t="s">
        <v>1768</v>
      </c>
      <c r="M2" s="85" t="s">
        <v>1769</v>
      </c>
      <c r="N2" s="79" t="s">
        <v>1769</v>
      </c>
      <c r="O2" s="79" t="s">
        <v>1769</v>
      </c>
      <c r="P2" s="79" t="s">
        <v>1769</v>
      </c>
      <c r="Q2" s="79" t="s">
        <v>1769</v>
      </c>
      <c r="R2" s="79" t="s">
        <v>1769</v>
      </c>
      <c r="S2" s="79" t="s">
        <v>2596</v>
      </c>
      <c r="T2" s="79" t="s">
        <v>1769</v>
      </c>
      <c r="U2" s="79" t="s">
        <v>1769</v>
      </c>
      <c r="V2" s="79" t="s">
        <v>1769</v>
      </c>
      <c r="W2" s="79" t="s">
        <v>1769</v>
      </c>
      <c r="X2" s="85" t="s">
        <v>1769</v>
      </c>
      <c r="Y2" s="86" t="s">
        <v>1769</v>
      </c>
      <c r="Z2" s="79" t="s">
        <v>1772</v>
      </c>
      <c r="AA2" s="79" t="s">
        <v>1769</v>
      </c>
      <c r="AB2" s="79" t="s">
        <v>2598</v>
      </c>
      <c r="AC2" s="79" t="s">
        <v>2597</v>
      </c>
      <c r="AD2" s="79" t="s">
        <v>2597</v>
      </c>
      <c r="AE2" s="79" t="s">
        <v>1769</v>
      </c>
      <c r="AF2" s="79" t="s">
        <v>1768</v>
      </c>
      <c r="AG2" s="79" t="s">
        <v>1768</v>
      </c>
      <c r="AH2" s="79" t="s">
        <v>1768</v>
      </c>
      <c r="AI2" s="79" t="s">
        <v>1768</v>
      </c>
      <c r="AJ2" s="79" t="s">
        <v>1768</v>
      </c>
      <c r="AK2" s="79" t="s">
        <v>1774</v>
      </c>
      <c r="AL2" s="79" t="s">
        <v>2599</v>
      </c>
      <c r="AM2" s="79" t="s">
        <v>2599</v>
      </c>
      <c r="AN2" s="79" t="s">
        <v>2599</v>
      </c>
      <c r="AO2" s="79" t="s">
        <v>2599</v>
      </c>
      <c r="AP2" s="79" t="s">
        <v>2599</v>
      </c>
      <c r="AQ2" s="79" t="s">
        <v>2599</v>
      </c>
      <c r="AR2" s="79" t="s">
        <v>2599</v>
      </c>
      <c r="AS2" s="79" t="s">
        <v>2599</v>
      </c>
      <c r="AT2" s="79" t="s">
        <v>2599</v>
      </c>
      <c r="AU2" s="79" t="s">
        <v>2599</v>
      </c>
      <c r="AV2" s="79" t="s">
        <v>2599</v>
      </c>
      <c r="AW2" s="79" t="s">
        <v>2599</v>
      </c>
    </row>
    <row r="3" spans="1:49" s="94" customFormat="1" ht="16.5" thickTop="1" thickBot="1" x14ac:dyDescent="0.3">
      <c r="A3" s="88" t="s">
        <v>924</v>
      </c>
      <c r="B3" s="89" t="s">
        <v>925</v>
      </c>
      <c r="C3" s="89" t="s">
        <v>436</v>
      </c>
      <c r="D3" s="89" t="s">
        <v>437</v>
      </c>
      <c r="E3" s="89" t="s">
        <v>438</v>
      </c>
      <c r="F3" s="89" t="s">
        <v>441</v>
      </c>
      <c r="G3" s="89" t="s">
        <v>261</v>
      </c>
      <c r="H3" s="89" t="s">
        <v>855</v>
      </c>
      <c r="I3" s="89" t="s">
        <v>442</v>
      </c>
      <c r="J3" s="89" t="s">
        <v>926</v>
      </c>
      <c r="K3" s="89" t="s">
        <v>463</v>
      </c>
      <c r="L3" s="89" t="s">
        <v>927</v>
      </c>
      <c r="M3" s="89" t="s">
        <v>928</v>
      </c>
      <c r="N3" s="89" t="s">
        <v>929</v>
      </c>
      <c r="O3" s="89" t="s">
        <v>930</v>
      </c>
      <c r="P3" s="89" t="s">
        <v>1904</v>
      </c>
      <c r="Q3" s="89" t="s">
        <v>110</v>
      </c>
      <c r="R3" s="89" t="s">
        <v>931</v>
      </c>
      <c r="S3" s="90" t="s">
        <v>921</v>
      </c>
      <c r="T3" s="89" t="s">
        <v>444</v>
      </c>
      <c r="U3" s="89" t="s">
        <v>434</v>
      </c>
      <c r="V3" s="89" t="s">
        <v>445</v>
      </c>
      <c r="W3" s="89" t="s">
        <v>446</v>
      </c>
      <c r="X3" s="89" t="s">
        <v>932</v>
      </c>
      <c r="Y3" s="91" t="s">
        <v>447</v>
      </c>
      <c r="Z3" s="89" t="s">
        <v>448</v>
      </c>
      <c r="AA3" s="89" t="s">
        <v>449</v>
      </c>
      <c r="AB3" s="89" t="s">
        <v>874</v>
      </c>
      <c r="AC3" s="89" t="s">
        <v>450</v>
      </c>
      <c r="AD3" s="89" t="s">
        <v>451</v>
      </c>
      <c r="AE3" s="89" t="s">
        <v>452</v>
      </c>
      <c r="AF3" s="89" t="s">
        <v>439</v>
      </c>
      <c r="AG3" s="89" t="s">
        <v>440</v>
      </c>
      <c r="AH3" s="92" t="s">
        <v>453</v>
      </c>
      <c r="AI3" s="92" t="s">
        <v>454</v>
      </c>
      <c r="AJ3" s="92" t="s">
        <v>248</v>
      </c>
      <c r="AK3" s="89" t="s">
        <v>455</v>
      </c>
      <c r="AL3" s="89" t="s">
        <v>443</v>
      </c>
      <c r="AM3" s="89" t="s">
        <v>456</v>
      </c>
      <c r="AN3" s="89" t="s">
        <v>91</v>
      </c>
      <c r="AO3" s="89" t="s">
        <v>457</v>
      </c>
      <c r="AP3" s="89" t="s">
        <v>435</v>
      </c>
      <c r="AQ3" s="89" t="s">
        <v>247</v>
      </c>
      <c r="AR3" s="89" t="s">
        <v>458</v>
      </c>
      <c r="AS3" s="89" t="s">
        <v>459</v>
      </c>
      <c r="AT3" s="89" t="s">
        <v>460</v>
      </c>
      <c r="AU3" s="89" t="s">
        <v>461</v>
      </c>
      <c r="AV3" s="89" t="s">
        <v>462</v>
      </c>
      <c r="AW3" s="93" t="s">
        <v>1905</v>
      </c>
    </row>
    <row r="4" spans="1:49" s="87" customFormat="1" ht="15.75" thickTop="1" x14ac:dyDescent="0.25">
      <c r="A4" s="39" t="str">
        <f t="shared" ref="A4:A67" si="0">IF(U4&lt;&gt;"",U4,"")</f>
        <v/>
      </c>
      <c r="B4" s="39" t="str">
        <f t="shared" ref="B4:B67" si="1">IF(AP4&lt;&gt;"",AP4,"")</f>
        <v/>
      </c>
      <c r="C4" s="39"/>
      <c r="D4" s="39"/>
      <c r="E4" s="39" t="str">
        <f t="shared" ref="E4:E67" si="2">IF(B4&lt;&gt;"",COUNTIF($B$4:$B$600,B4),"")</f>
        <v/>
      </c>
      <c r="F4" s="33"/>
      <c r="G4" s="33"/>
      <c r="H4" s="34" t="s">
        <v>850</v>
      </c>
      <c r="I4" s="34" t="s">
        <v>856</v>
      </c>
      <c r="J4" s="34" t="s">
        <v>933</v>
      </c>
      <c r="K4" s="34" t="s">
        <v>464</v>
      </c>
      <c r="L4" s="34" t="str">
        <f t="shared" ref="L4:L67" si="3">CONCATENATE(U4,". ",P4)</f>
        <v>. Scuff Plates SET 4</v>
      </c>
      <c r="M4" s="131" t="s">
        <v>2050</v>
      </c>
      <c r="N4" s="41" t="str">
        <f t="shared" ref="N4:N67" si="4">IF(O4&lt;&gt;"",HYPERLINK(O4,"E.G."),"")</f>
        <v/>
      </c>
      <c r="O4" s="41" t="s">
        <v>875</v>
      </c>
      <c r="P4" s="34" t="s">
        <v>934</v>
      </c>
      <c r="Q4" s="34"/>
      <c r="R4" s="34">
        <v>100</v>
      </c>
      <c r="S4" s="38">
        <f t="shared" ref="S4:S67" si="5">IF(ISTEXT(R4), R4, IFERROR(AVERAGEIF(K:K, K4, R:R), ""))</f>
        <v>80</v>
      </c>
      <c r="T4" s="34"/>
      <c r="U4" s="34"/>
      <c r="V4" s="34"/>
      <c r="W4" s="34"/>
      <c r="X4" s="33"/>
      <c r="Y4" s="34"/>
      <c r="Z4" s="34"/>
      <c r="AA4" s="34"/>
      <c r="AB4" s="34" t="str">
        <f t="shared" ref="AB4:AB67" si="6">_xlfn.TEXTJOIN(" | ",TRUE,AC4,AD4)</f>
        <v>SET4, if some bad sell SET2, toss singles</v>
      </c>
      <c r="AC4" s="34" t="s">
        <v>761</v>
      </c>
      <c r="AD4" s="34"/>
      <c r="AE4" s="34"/>
      <c r="AF4" s="34" t="s">
        <v>935</v>
      </c>
      <c r="AG4" s="132">
        <v>44683</v>
      </c>
      <c r="AH4" s="133" t="s">
        <v>936</v>
      </c>
      <c r="AI4" s="133" t="s">
        <v>57</v>
      </c>
      <c r="AJ4" s="133" t="s">
        <v>937</v>
      </c>
      <c r="AK4" s="34"/>
      <c r="AL4" s="34" t="s">
        <v>938</v>
      </c>
      <c r="AM4" s="34"/>
      <c r="AN4" s="34"/>
      <c r="AO4" s="34"/>
      <c r="AP4" s="34" t="str">
        <f t="shared" ref="AP4:AP67" si="7">IF(AM4&lt;&gt;"",CONCATENATE(AM4,AN4,AO4),"")</f>
        <v/>
      </c>
      <c r="AQ4" s="34"/>
      <c r="AR4" s="34"/>
      <c r="AS4" s="34"/>
      <c r="AT4" s="34" t="str">
        <f t="shared" ref="AT4:AT67" si="8">IF(AQ4&lt;&gt;"",_xlfn.TEXTJOIN("-",TRUE,AQ4,AR4,AS4),"")</f>
        <v/>
      </c>
      <c r="AU4" s="34"/>
      <c r="AV4" s="34" t="str">
        <f t="shared" ref="AV4:AV67" si="9">IF(AU4&lt;&gt;"",_xlfn.TEXTJOIN("-",TRUE,AT4,AU4),"")</f>
        <v/>
      </c>
      <c r="AW4" s="134"/>
    </row>
    <row r="5" spans="1:49" s="87" customFormat="1" x14ac:dyDescent="0.25">
      <c r="A5" s="39" t="str">
        <f t="shared" si="0"/>
        <v/>
      </c>
      <c r="B5" s="39" t="str">
        <f t="shared" si="1"/>
        <v/>
      </c>
      <c r="C5" s="39"/>
      <c r="D5" s="39"/>
      <c r="E5" s="39" t="str">
        <f t="shared" si="2"/>
        <v/>
      </c>
      <c r="F5" s="33"/>
      <c r="G5" s="33"/>
      <c r="H5" s="34" t="s">
        <v>850</v>
      </c>
      <c r="I5" s="34" t="s">
        <v>856</v>
      </c>
      <c r="J5" s="34" t="s">
        <v>933</v>
      </c>
      <c r="K5" s="34" t="s">
        <v>464</v>
      </c>
      <c r="L5" s="34" t="str">
        <f t="shared" si="3"/>
        <v>. Scuff Plates SET 2</v>
      </c>
      <c r="M5" s="131" t="s">
        <v>2051</v>
      </c>
      <c r="N5" s="41" t="str">
        <f t="shared" si="4"/>
        <v/>
      </c>
      <c r="O5" s="41" t="s">
        <v>875</v>
      </c>
      <c r="P5" s="34" t="s">
        <v>939</v>
      </c>
      <c r="Q5" s="34"/>
      <c r="R5" s="34">
        <v>60</v>
      </c>
      <c r="S5" s="38">
        <f t="shared" si="5"/>
        <v>80</v>
      </c>
      <c r="T5" s="34"/>
      <c r="U5" s="34"/>
      <c r="V5" s="34"/>
      <c r="W5" s="34"/>
      <c r="X5" s="33"/>
      <c r="Y5" s="34"/>
      <c r="Z5" s="34"/>
      <c r="AA5" s="34"/>
      <c r="AB5" s="34" t="str">
        <f t="shared" si="6"/>
        <v>SET4, if some bad sell SET2, toss singles</v>
      </c>
      <c r="AC5" s="34" t="s">
        <v>761</v>
      </c>
      <c r="AD5" s="34"/>
      <c r="AE5" s="34"/>
      <c r="AF5" s="34" t="s">
        <v>935</v>
      </c>
      <c r="AG5" s="132">
        <v>44683</v>
      </c>
      <c r="AH5" s="133" t="s">
        <v>936</v>
      </c>
      <c r="AI5" s="133" t="s">
        <v>57</v>
      </c>
      <c r="AJ5" s="133" t="s">
        <v>937</v>
      </c>
      <c r="AK5" s="34"/>
      <c r="AL5" s="34" t="s">
        <v>938</v>
      </c>
      <c r="AM5" s="34"/>
      <c r="AN5" s="34"/>
      <c r="AO5" s="34"/>
      <c r="AP5" s="34" t="str">
        <f t="shared" si="7"/>
        <v/>
      </c>
      <c r="AQ5" s="34"/>
      <c r="AR5" s="34"/>
      <c r="AS5" s="34"/>
      <c r="AT5" s="34" t="str">
        <f t="shared" si="8"/>
        <v/>
      </c>
      <c r="AU5" s="34"/>
      <c r="AV5" s="34" t="str">
        <f t="shared" si="9"/>
        <v/>
      </c>
      <c r="AW5" s="134"/>
    </row>
    <row r="6" spans="1:49" s="87" customFormat="1" x14ac:dyDescent="0.25">
      <c r="A6" s="39" t="str">
        <f t="shared" si="0"/>
        <v/>
      </c>
      <c r="B6" s="39" t="str">
        <f t="shared" si="1"/>
        <v>129-52061</v>
      </c>
      <c r="C6" s="39" t="s">
        <v>940</v>
      </c>
      <c r="D6" s="39"/>
      <c r="E6" s="39">
        <f t="shared" si="2"/>
        <v>2</v>
      </c>
      <c r="F6" s="33"/>
      <c r="G6" s="33" t="s">
        <v>941</v>
      </c>
      <c r="H6" s="34" t="s">
        <v>850</v>
      </c>
      <c r="I6" s="34" t="s">
        <v>857</v>
      </c>
      <c r="J6" s="34" t="s">
        <v>942</v>
      </c>
      <c r="K6" s="34" t="s">
        <v>465</v>
      </c>
      <c r="L6" s="34" t="str">
        <f t="shared" si="3"/>
        <v>. Door Handle, Exterior - FRONT - LEFT</v>
      </c>
      <c r="M6" s="131" t="s">
        <v>2052</v>
      </c>
      <c r="N6" s="97" t="str">
        <f t="shared" si="4"/>
        <v>E.G.</v>
      </c>
      <c r="O6" s="98" t="s">
        <v>943</v>
      </c>
      <c r="P6" s="34" t="s">
        <v>465</v>
      </c>
      <c r="Q6" s="34" t="s">
        <v>944</v>
      </c>
      <c r="R6" s="35">
        <v>150</v>
      </c>
      <c r="S6" s="38">
        <f t="shared" si="5"/>
        <v>135</v>
      </c>
      <c r="T6" s="33"/>
      <c r="U6" s="33"/>
      <c r="V6" s="33"/>
      <c r="W6" s="33"/>
      <c r="X6" s="33" t="s">
        <v>259</v>
      </c>
      <c r="Y6" s="36" t="s">
        <v>945</v>
      </c>
      <c r="Z6" s="34"/>
      <c r="AA6" s="34"/>
      <c r="AB6" s="34" t="str">
        <f t="shared" si="6"/>
        <v>on base w/ cable, remove lock cyl &amp; put w/ SET A</v>
      </c>
      <c r="AC6" s="34" t="s">
        <v>762</v>
      </c>
      <c r="AD6" s="34"/>
      <c r="AE6" s="34" t="s">
        <v>946</v>
      </c>
      <c r="AF6" s="34" t="s">
        <v>935</v>
      </c>
      <c r="AG6" s="132">
        <v>44670</v>
      </c>
      <c r="AH6" s="133" t="s">
        <v>936</v>
      </c>
      <c r="AI6" s="133" t="s">
        <v>57</v>
      </c>
      <c r="AJ6" s="133" t="s">
        <v>937</v>
      </c>
      <c r="AK6" s="34"/>
      <c r="AL6" s="33" t="s">
        <v>947</v>
      </c>
      <c r="AM6" s="33">
        <v>129</v>
      </c>
      <c r="AN6" s="34" t="s">
        <v>91</v>
      </c>
      <c r="AO6" s="34">
        <v>52061</v>
      </c>
      <c r="AP6" s="34" t="str">
        <f t="shared" si="7"/>
        <v>129-52061</v>
      </c>
      <c r="AQ6" s="34"/>
      <c r="AR6" s="34"/>
      <c r="AS6" s="34"/>
      <c r="AT6" s="34" t="str">
        <f t="shared" si="8"/>
        <v/>
      </c>
      <c r="AU6" s="34"/>
      <c r="AV6" s="34" t="str">
        <f t="shared" si="9"/>
        <v/>
      </c>
      <c r="AW6" s="134"/>
    </row>
    <row r="7" spans="1:49" s="87" customFormat="1" x14ac:dyDescent="0.25">
      <c r="A7" s="39" t="str">
        <f t="shared" si="0"/>
        <v/>
      </c>
      <c r="B7" s="39" t="str">
        <f t="shared" si="1"/>
        <v>129-52063</v>
      </c>
      <c r="C7" s="39" t="s">
        <v>948</v>
      </c>
      <c r="D7" s="39"/>
      <c r="E7" s="39">
        <f t="shared" si="2"/>
        <v>2</v>
      </c>
      <c r="F7" s="33"/>
      <c r="G7" s="33" t="s">
        <v>941</v>
      </c>
      <c r="H7" s="34" t="s">
        <v>850</v>
      </c>
      <c r="I7" s="34" t="s">
        <v>857</v>
      </c>
      <c r="J7" s="34" t="s">
        <v>942</v>
      </c>
      <c r="K7" s="34" t="s">
        <v>465</v>
      </c>
      <c r="L7" s="34" t="str">
        <f t="shared" si="3"/>
        <v>. Door Handle, Exterior - FRONT - LEFT</v>
      </c>
      <c r="M7" s="131" t="s">
        <v>2053</v>
      </c>
      <c r="N7" s="41" t="str">
        <f t="shared" si="4"/>
        <v/>
      </c>
      <c r="O7" s="41" t="s">
        <v>875</v>
      </c>
      <c r="P7" s="34" t="s">
        <v>465</v>
      </c>
      <c r="Q7" s="34" t="s">
        <v>949</v>
      </c>
      <c r="R7" s="35">
        <v>120</v>
      </c>
      <c r="S7" s="38">
        <f t="shared" si="5"/>
        <v>135</v>
      </c>
      <c r="T7" s="33"/>
      <c r="U7" s="33"/>
      <c r="V7" s="33"/>
      <c r="W7" s="33"/>
      <c r="X7" s="33" t="s">
        <v>259</v>
      </c>
      <c r="Y7" s="34" t="s">
        <v>950</v>
      </c>
      <c r="Z7" s="34"/>
      <c r="AA7" s="34"/>
      <c r="AB7" s="34" t="str">
        <f t="shared" si="6"/>
        <v>on base w/ cable, remove lock cyl &amp; put w/ SET A</v>
      </c>
      <c r="AC7" s="34" t="s">
        <v>762</v>
      </c>
      <c r="AD7" s="34"/>
      <c r="AE7" s="34" t="s">
        <v>946</v>
      </c>
      <c r="AF7" s="34" t="s">
        <v>935</v>
      </c>
      <c r="AG7" s="132">
        <v>44670</v>
      </c>
      <c r="AH7" s="133" t="s">
        <v>936</v>
      </c>
      <c r="AI7" s="133" t="s">
        <v>57</v>
      </c>
      <c r="AJ7" s="133" t="s">
        <v>937</v>
      </c>
      <c r="AK7" s="34"/>
      <c r="AL7" s="33" t="s">
        <v>947</v>
      </c>
      <c r="AM7" s="33">
        <v>129</v>
      </c>
      <c r="AN7" s="34" t="s">
        <v>91</v>
      </c>
      <c r="AO7" s="34">
        <v>52063</v>
      </c>
      <c r="AP7" s="34" t="str">
        <f t="shared" si="7"/>
        <v>129-52063</v>
      </c>
      <c r="AQ7" s="34"/>
      <c r="AR7" s="34"/>
      <c r="AS7" s="34"/>
      <c r="AT7" s="34" t="str">
        <f t="shared" si="8"/>
        <v/>
      </c>
      <c r="AU7" s="34"/>
      <c r="AV7" s="34" t="str">
        <f t="shared" si="9"/>
        <v/>
      </c>
      <c r="AW7" s="134"/>
    </row>
    <row r="8" spans="1:49" s="87" customFormat="1" x14ac:dyDescent="0.25">
      <c r="A8" s="39" t="str">
        <f t="shared" si="0"/>
        <v/>
      </c>
      <c r="B8" s="39" t="str">
        <f t="shared" si="1"/>
        <v>285-999723</v>
      </c>
      <c r="C8" s="39"/>
      <c r="D8" s="39"/>
      <c r="E8" s="39">
        <f t="shared" si="2"/>
        <v>1</v>
      </c>
      <c r="F8" s="33"/>
      <c r="G8" s="33"/>
      <c r="H8" s="34" t="s">
        <v>850</v>
      </c>
      <c r="I8" s="34" t="s">
        <v>857</v>
      </c>
      <c r="J8" s="34" t="s">
        <v>951</v>
      </c>
      <c r="K8" s="34" t="s">
        <v>466</v>
      </c>
      <c r="L8" s="34" t="str">
        <f t="shared" si="3"/>
        <v>. Door Latch, FRONT - LEFT Soft Close WITH Actuator SET 2</v>
      </c>
      <c r="M8" s="131" t="s">
        <v>2054</v>
      </c>
      <c r="N8" s="97" t="str">
        <f t="shared" si="4"/>
        <v>E.G.</v>
      </c>
      <c r="O8" s="98" t="s">
        <v>952</v>
      </c>
      <c r="P8" s="34" t="s">
        <v>466</v>
      </c>
      <c r="Q8" s="34" t="s">
        <v>953</v>
      </c>
      <c r="R8" s="35">
        <v>250</v>
      </c>
      <c r="S8" s="38">
        <f t="shared" si="5"/>
        <v>250</v>
      </c>
      <c r="T8" s="37"/>
      <c r="U8" s="37"/>
      <c r="V8" s="37"/>
      <c r="W8" s="37"/>
      <c r="X8" s="33" t="s">
        <v>259</v>
      </c>
      <c r="Y8" s="36" t="s">
        <v>954</v>
      </c>
      <c r="Z8" s="34"/>
      <c r="AA8" s="34"/>
      <c r="AB8" s="34" t="str">
        <f t="shared" si="6"/>
        <v>w/ cable + white actuator motor | toss both if 1 bad</v>
      </c>
      <c r="AC8" s="34" t="s">
        <v>955</v>
      </c>
      <c r="AD8" s="34" t="s">
        <v>763</v>
      </c>
      <c r="AE8" s="34"/>
      <c r="AF8" s="34" t="s">
        <v>935</v>
      </c>
      <c r="AG8" s="132">
        <v>44670</v>
      </c>
      <c r="AH8" s="133" t="s">
        <v>936</v>
      </c>
      <c r="AI8" s="133" t="s">
        <v>57</v>
      </c>
      <c r="AJ8" s="133" t="s">
        <v>937</v>
      </c>
      <c r="AK8" s="34"/>
      <c r="AL8" s="37" t="s">
        <v>956</v>
      </c>
      <c r="AM8" s="33">
        <v>285</v>
      </c>
      <c r="AN8" s="34" t="s">
        <v>91</v>
      </c>
      <c r="AO8" s="34">
        <v>999723</v>
      </c>
      <c r="AP8" s="34" t="str">
        <f t="shared" si="7"/>
        <v>285-999723</v>
      </c>
      <c r="AQ8" s="34"/>
      <c r="AR8" s="34"/>
      <c r="AS8" s="34"/>
      <c r="AT8" s="34" t="str">
        <f t="shared" si="8"/>
        <v/>
      </c>
      <c r="AU8" s="34"/>
      <c r="AV8" s="34" t="str">
        <f t="shared" si="9"/>
        <v/>
      </c>
      <c r="AW8" s="134"/>
    </row>
    <row r="9" spans="1:49" s="87" customFormat="1" x14ac:dyDescent="0.25">
      <c r="A9" s="39" t="str">
        <f t="shared" si="0"/>
        <v/>
      </c>
      <c r="B9" s="39" t="str">
        <f t="shared" si="1"/>
        <v>285-999717</v>
      </c>
      <c r="C9" s="39"/>
      <c r="D9" s="39"/>
      <c r="E9" s="39">
        <f t="shared" si="2"/>
        <v>1</v>
      </c>
      <c r="F9" s="33"/>
      <c r="G9" s="33"/>
      <c r="H9" s="34" t="s">
        <v>850</v>
      </c>
      <c r="I9" s="34" t="s">
        <v>857</v>
      </c>
      <c r="J9" s="34" t="s">
        <v>951</v>
      </c>
      <c r="K9" s="34" t="s">
        <v>467</v>
      </c>
      <c r="L9" s="34" t="str">
        <f t="shared" si="3"/>
        <v>. Door Latch, FRONT - LEFT WITHOUT Soft Close</v>
      </c>
      <c r="M9" s="131" t="s">
        <v>2055</v>
      </c>
      <c r="N9" s="41" t="str">
        <f t="shared" si="4"/>
        <v/>
      </c>
      <c r="O9" s="41" t="s">
        <v>875</v>
      </c>
      <c r="P9" s="34" t="s">
        <v>467</v>
      </c>
      <c r="Q9" s="34" t="s">
        <v>957</v>
      </c>
      <c r="R9" s="35">
        <v>78</v>
      </c>
      <c r="S9" s="38">
        <f t="shared" si="5"/>
        <v>78</v>
      </c>
      <c r="T9" s="37"/>
      <c r="U9" s="37"/>
      <c r="V9" s="37"/>
      <c r="W9" s="37"/>
      <c r="X9" s="33" t="s">
        <v>259</v>
      </c>
      <c r="Y9" s="34" t="s">
        <v>958</v>
      </c>
      <c r="Z9" s="34"/>
      <c r="AA9" s="34"/>
      <c r="AB9" s="34" t="str">
        <f t="shared" si="6"/>
        <v>w/ cable</v>
      </c>
      <c r="AC9" s="34" t="s">
        <v>764</v>
      </c>
      <c r="AD9" s="34"/>
      <c r="AE9" s="34"/>
      <c r="AF9" s="34" t="s">
        <v>935</v>
      </c>
      <c r="AG9" s="132">
        <v>44670</v>
      </c>
      <c r="AH9" s="133" t="s">
        <v>936</v>
      </c>
      <c r="AI9" s="133" t="s">
        <v>57</v>
      </c>
      <c r="AJ9" s="133" t="s">
        <v>937</v>
      </c>
      <c r="AK9" s="34"/>
      <c r="AL9" s="37" t="s">
        <v>956</v>
      </c>
      <c r="AM9" s="33">
        <v>285</v>
      </c>
      <c r="AN9" s="34" t="s">
        <v>91</v>
      </c>
      <c r="AO9" s="34">
        <v>999717</v>
      </c>
      <c r="AP9" s="34" t="str">
        <f t="shared" si="7"/>
        <v>285-999717</v>
      </c>
      <c r="AQ9" s="34"/>
      <c r="AR9" s="34"/>
      <c r="AS9" s="34"/>
      <c r="AT9" s="34" t="str">
        <f t="shared" si="8"/>
        <v/>
      </c>
      <c r="AU9" s="34"/>
      <c r="AV9" s="34" t="str">
        <f t="shared" si="9"/>
        <v/>
      </c>
      <c r="AW9" s="134"/>
    </row>
    <row r="10" spans="1:49" s="87" customFormat="1" x14ac:dyDescent="0.25">
      <c r="A10" s="39" t="str">
        <f t="shared" si="0"/>
        <v/>
      </c>
      <c r="B10" s="39" t="str">
        <f t="shared" si="1"/>
        <v/>
      </c>
      <c r="C10" s="39"/>
      <c r="D10" s="39"/>
      <c r="E10" s="39" t="str">
        <f t="shared" si="2"/>
        <v/>
      </c>
      <c r="F10" s="33"/>
      <c r="G10" s="33"/>
      <c r="H10" s="34" t="s">
        <v>850</v>
      </c>
      <c r="I10" s="34" t="s">
        <v>857</v>
      </c>
      <c r="J10" s="34" t="s">
        <v>959</v>
      </c>
      <c r="K10" s="34" t="s">
        <v>468</v>
      </c>
      <c r="L10" s="34" t="str">
        <f t="shared" si="3"/>
        <v>. Door Lock Cylinder - LEFT FRONT (put in module box for SET A)</v>
      </c>
      <c r="M10" s="131" t="s">
        <v>2056</v>
      </c>
      <c r="N10" s="41" t="str">
        <f t="shared" si="4"/>
        <v/>
      </c>
      <c r="O10" s="41" t="s">
        <v>875</v>
      </c>
      <c r="P10" s="34" t="s">
        <v>468</v>
      </c>
      <c r="Q10" s="34"/>
      <c r="R10" s="35" t="s">
        <v>923</v>
      </c>
      <c r="S10" s="38" t="str">
        <f t="shared" si="5"/>
        <v>SET A</v>
      </c>
      <c r="T10" s="34"/>
      <c r="U10" s="34"/>
      <c r="V10" s="34"/>
      <c r="W10" s="34"/>
      <c r="X10" s="33"/>
      <c r="Y10" s="34"/>
      <c r="Z10" s="34"/>
      <c r="AA10" s="34"/>
      <c r="AB10" s="34" t="str">
        <f t="shared" si="6"/>
        <v/>
      </c>
      <c r="AC10" s="34"/>
      <c r="AD10" s="34"/>
      <c r="AE10" s="34" t="s">
        <v>960</v>
      </c>
      <c r="AF10" s="34" t="s">
        <v>935</v>
      </c>
      <c r="AG10" s="132">
        <v>44684</v>
      </c>
      <c r="AH10" s="133" t="s">
        <v>936</v>
      </c>
      <c r="AI10" s="133" t="s">
        <v>57</v>
      </c>
      <c r="AJ10" s="133" t="s">
        <v>937</v>
      </c>
      <c r="AK10" s="34"/>
      <c r="AL10" s="34" t="s">
        <v>938</v>
      </c>
      <c r="AM10" s="34"/>
      <c r="AN10" s="34"/>
      <c r="AO10" s="34"/>
      <c r="AP10" s="34" t="str">
        <f t="shared" si="7"/>
        <v/>
      </c>
      <c r="AQ10" s="34"/>
      <c r="AR10" s="34"/>
      <c r="AS10" s="34"/>
      <c r="AT10" s="34" t="str">
        <f t="shared" si="8"/>
        <v/>
      </c>
      <c r="AU10" s="34"/>
      <c r="AV10" s="34" t="str">
        <f t="shared" si="9"/>
        <v/>
      </c>
      <c r="AW10" s="134"/>
    </row>
    <row r="11" spans="1:49" s="87" customFormat="1" x14ac:dyDescent="0.25">
      <c r="A11" s="39" t="str">
        <f t="shared" si="0"/>
        <v/>
      </c>
      <c r="B11" s="39" t="str">
        <f t="shared" si="1"/>
        <v>128-11745</v>
      </c>
      <c r="C11" s="39"/>
      <c r="D11" s="39"/>
      <c r="E11" s="39">
        <f t="shared" si="2"/>
        <v>1</v>
      </c>
      <c r="F11" s="33"/>
      <c r="G11" s="33" t="s">
        <v>941</v>
      </c>
      <c r="H11" s="34" t="s">
        <v>850</v>
      </c>
      <c r="I11" s="34" t="s">
        <v>857</v>
      </c>
      <c r="J11" s="34" t="s">
        <v>961</v>
      </c>
      <c r="K11" s="34" t="s">
        <v>469</v>
      </c>
      <c r="L11" s="34" t="str">
        <f t="shared" si="3"/>
        <v>. Mirror, Door - FRONT LEFT</v>
      </c>
      <c r="M11" s="131" t="s">
        <v>2057</v>
      </c>
      <c r="N11" s="41" t="str">
        <f t="shared" si="4"/>
        <v/>
      </c>
      <c r="O11" s="41" t="s">
        <v>875</v>
      </c>
      <c r="P11" s="34" t="s">
        <v>469</v>
      </c>
      <c r="Q11" s="34" t="s">
        <v>962</v>
      </c>
      <c r="R11" s="35">
        <v>1000</v>
      </c>
      <c r="S11" s="38">
        <f t="shared" si="5"/>
        <v>790</v>
      </c>
      <c r="T11" s="33"/>
      <c r="U11" s="33"/>
      <c r="V11" s="33"/>
      <c r="W11" s="33"/>
      <c r="X11" s="33"/>
      <c r="Y11" s="34"/>
      <c r="Z11" s="34"/>
      <c r="AA11" s="34"/>
      <c r="AB11" s="34" t="str">
        <f t="shared" si="6"/>
        <v/>
      </c>
      <c r="AC11" s="34"/>
      <c r="AD11" s="34"/>
      <c r="AE11" s="34"/>
      <c r="AF11" s="34" t="s">
        <v>935</v>
      </c>
      <c r="AG11" s="132">
        <v>44670</v>
      </c>
      <c r="AH11" s="133" t="s">
        <v>936</v>
      </c>
      <c r="AI11" s="133" t="s">
        <v>57</v>
      </c>
      <c r="AJ11" s="133" t="s">
        <v>937</v>
      </c>
      <c r="AK11" s="34"/>
      <c r="AL11" s="33" t="s">
        <v>947</v>
      </c>
      <c r="AM11" s="33">
        <v>128</v>
      </c>
      <c r="AN11" s="34" t="s">
        <v>91</v>
      </c>
      <c r="AO11" s="34">
        <v>11745</v>
      </c>
      <c r="AP11" s="34" t="str">
        <f t="shared" si="7"/>
        <v>128-11745</v>
      </c>
      <c r="AQ11" s="34"/>
      <c r="AR11" s="34"/>
      <c r="AS11" s="34"/>
      <c r="AT11" s="34" t="str">
        <f t="shared" si="8"/>
        <v/>
      </c>
      <c r="AU11" s="34"/>
      <c r="AV11" s="34" t="str">
        <f t="shared" si="9"/>
        <v/>
      </c>
      <c r="AW11" s="134"/>
    </row>
    <row r="12" spans="1:49" s="87" customFormat="1" x14ac:dyDescent="0.25">
      <c r="A12" s="39" t="str">
        <f t="shared" si="0"/>
        <v/>
      </c>
      <c r="B12" s="39" t="str">
        <f t="shared" si="1"/>
        <v>128-11751</v>
      </c>
      <c r="C12" s="39"/>
      <c r="D12" s="39"/>
      <c r="E12" s="39">
        <f t="shared" si="2"/>
        <v>1</v>
      </c>
      <c r="F12" s="33"/>
      <c r="G12" s="33" t="s">
        <v>941</v>
      </c>
      <c r="H12" s="34" t="s">
        <v>850</v>
      </c>
      <c r="I12" s="34" t="s">
        <v>857</v>
      </c>
      <c r="J12" s="34" t="s">
        <v>961</v>
      </c>
      <c r="K12" s="34" t="s">
        <v>469</v>
      </c>
      <c r="L12" s="34" t="str">
        <f t="shared" si="3"/>
        <v>. Mirror, Door - FRONT LEFT</v>
      </c>
      <c r="M12" s="131" t="s">
        <v>2058</v>
      </c>
      <c r="N12" s="41" t="str">
        <f t="shared" si="4"/>
        <v/>
      </c>
      <c r="O12" s="41" t="s">
        <v>875</v>
      </c>
      <c r="P12" s="34" t="s">
        <v>469</v>
      </c>
      <c r="Q12" s="34" t="s">
        <v>963</v>
      </c>
      <c r="R12" s="35">
        <v>1000</v>
      </c>
      <c r="S12" s="38">
        <f t="shared" si="5"/>
        <v>790</v>
      </c>
      <c r="T12" s="33"/>
      <c r="U12" s="33"/>
      <c r="V12" s="33"/>
      <c r="W12" s="33"/>
      <c r="X12" s="33"/>
      <c r="Y12" s="34"/>
      <c r="Z12" s="34"/>
      <c r="AA12" s="34"/>
      <c r="AB12" s="34" t="str">
        <f t="shared" si="6"/>
        <v/>
      </c>
      <c r="AC12" s="34"/>
      <c r="AD12" s="34"/>
      <c r="AE12" s="34"/>
      <c r="AF12" s="34" t="s">
        <v>935</v>
      </c>
      <c r="AG12" s="132">
        <v>44670</v>
      </c>
      <c r="AH12" s="133" t="s">
        <v>936</v>
      </c>
      <c r="AI12" s="133" t="s">
        <v>57</v>
      </c>
      <c r="AJ12" s="133" t="s">
        <v>937</v>
      </c>
      <c r="AK12" s="34"/>
      <c r="AL12" s="33" t="s">
        <v>947</v>
      </c>
      <c r="AM12" s="33">
        <v>128</v>
      </c>
      <c r="AN12" s="34" t="s">
        <v>91</v>
      </c>
      <c r="AO12" s="34">
        <v>11751</v>
      </c>
      <c r="AP12" s="34" t="str">
        <f t="shared" si="7"/>
        <v>128-11751</v>
      </c>
      <c r="AQ12" s="34"/>
      <c r="AR12" s="34"/>
      <c r="AS12" s="34"/>
      <c r="AT12" s="34" t="str">
        <f t="shared" si="8"/>
        <v/>
      </c>
      <c r="AU12" s="34"/>
      <c r="AV12" s="34" t="str">
        <f t="shared" si="9"/>
        <v/>
      </c>
      <c r="AW12" s="134"/>
    </row>
    <row r="13" spans="1:49" s="87" customFormat="1" x14ac:dyDescent="0.25">
      <c r="A13" s="39" t="str">
        <f t="shared" si="0"/>
        <v/>
      </c>
      <c r="B13" s="39" t="str">
        <f t="shared" si="1"/>
        <v>128-11753</v>
      </c>
      <c r="C13" s="39"/>
      <c r="D13" s="39"/>
      <c r="E13" s="39">
        <f t="shared" si="2"/>
        <v>1</v>
      </c>
      <c r="F13" s="33"/>
      <c r="G13" s="33" t="s">
        <v>941</v>
      </c>
      <c r="H13" s="34" t="s">
        <v>850</v>
      </c>
      <c r="I13" s="34" t="s">
        <v>857</v>
      </c>
      <c r="J13" s="34" t="s">
        <v>961</v>
      </c>
      <c r="K13" s="34" t="s">
        <v>469</v>
      </c>
      <c r="L13" s="34" t="str">
        <f t="shared" si="3"/>
        <v>. Mirror, Door - FRONT LEFT</v>
      </c>
      <c r="M13" s="131" t="s">
        <v>2059</v>
      </c>
      <c r="N13" s="41" t="str">
        <f t="shared" si="4"/>
        <v/>
      </c>
      <c r="O13" s="41" t="s">
        <v>875</v>
      </c>
      <c r="P13" s="34" t="s">
        <v>469</v>
      </c>
      <c r="Q13" s="34" t="s">
        <v>964</v>
      </c>
      <c r="R13" s="35">
        <v>750</v>
      </c>
      <c r="S13" s="38">
        <f t="shared" si="5"/>
        <v>790</v>
      </c>
      <c r="T13" s="33"/>
      <c r="U13" s="33"/>
      <c r="V13" s="33"/>
      <c r="W13" s="33"/>
      <c r="X13" s="33"/>
      <c r="Y13" s="34"/>
      <c r="Z13" s="34"/>
      <c r="AA13" s="34"/>
      <c r="AB13" s="34" t="str">
        <f t="shared" si="6"/>
        <v/>
      </c>
      <c r="AC13" s="34"/>
      <c r="AD13" s="34"/>
      <c r="AE13" s="34"/>
      <c r="AF13" s="34" t="s">
        <v>935</v>
      </c>
      <c r="AG13" s="132">
        <v>44670</v>
      </c>
      <c r="AH13" s="133" t="s">
        <v>936</v>
      </c>
      <c r="AI13" s="133" t="s">
        <v>57</v>
      </c>
      <c r="AJ13" s="133" t="s">
        <v>937</v>
      </c>
      <c r="AK13" s="34"/>
      <c r="AL13" s="33" t="s">
        <v>947</v>
      </c>
      <c r="AM13" s="33">
        <v>128</v>
      </c>
      <c r="AN13" s="34" t="s">
        <v>91</v>
      </c>
      <c r="AO13" s="34">
        <v>11753</v>
      </c>
      <c r="AP13" s="34" t="str">
        <f t="shared" si="7"/>
        <v>128-11753</v>
      </c>
      <c r="AQ13" s="34"/>
      <c r="AR13" s="34"/>
      <c r="AS13" s="34"/>
      <c r="AT13" s="34" t="str">
        <f t="shared" si="8"/>
        <v/>
      </c>
      <c r="AU13" s="34"/>
      <c r="AV13" s="34" t="str">
        <f t="shared" si="9"/>
        <v/>
      </c>
      <c r="AW13" s="134"/>
    </row>
    <row r="14" spans="1:49" s="87" customFormat="1" x14ac:dyDescent="0.25">
      <c r="A14" s="39" t="str">
        <f t="shared" si="0"/>
        <v/>
      </c>
      <c r="B14" s="39" t="str">
        <f t="shared" si="1"/>
        <v>128-11755</v>
      </c>
      <c r="C14" s="39"/>
      <c r="D14" s="39"/>
      <c r="E14" s="39">
        <f t="shared" si="2"/>
        <v>1</v>
      </c>
      <c r="F14" s="33"/>
      <c r="G14" s="33" t="s">
        <v>941</v>
      </c>
      <c r="H14" s="34" t="s">
        <v>850</v>
      </c>
      <c r="I14" s="34" t="s">
        <v>857</v>
      </c>
      <c r="J14" s="34" t="s">
        <v>961</v>
      </c>
      <c r="K14" s="34" t="s">
        <v>469</v>
      </c>
      <c r="L14" s="34" t="str">
        <f t="shared" si="3"/>
        <v>. Mirror, Door - FRONT LEFT</v>
      </c>
      <c r="M14" s="131" t="s">
        <v>2060</v>
      </c>
      <c r="N14" s="41" t="str">
        <f t="shared" si="4"/>
        <v/>
      </c>
      <c r="O14" s="41" t="s">
        <v>875</v>
      </c>
      <c r="P14" s="34" t="s">
        <v>469</v>
      </c>
      <c r="Q14" s="34" t="s">
        <v>965</v>
      </c>
      <c r="R14" s="35">
        <v>750</v>
      </c>
      <c r="S14" s="38">
        <f t="shared" si="5"/>
        <v>790</v>
      </c>
      <c r="T14" s="33"/>
      <c r="U14" s="33"/>
      <c r="V14" s="33"/>
      <c r="W14" s="33"/>
      <c r="X14" s="33"/>
      <c r="Y14" s="34"/>
      <c r="Z14" s="34"/>
      <c r="AA14" s="34"/>
      <c r="AB14" s="34" t="str">
        <f t="shared" si="6"/>
        <v/>
      </c>
      <c r="AC14" s="34"/>
      <c r="AD14" s="34"/>
      <c r="AE14" s="34"/>
      <c r="AF14" s="34" t="s">
        <v>935</v>
      </c>
      <c r="AG14" s="132">
        <v>44670</v>
      </c>
      <c r="AH14" s="133" t="s">
        <v>936</v>
      </c>
      <c r="AI14" s="133" t="s">
        <v>57</v>
      </c>
      <c r="AJ14" s="133" t="s">
        <v>937</v>
      </c>
      <c r="AK14" s="34"/>
      <c r="AL14" s="33" t="s">
        <v>947</v>
      </c>
      <c r="AM14" s="33">
        <v>128</v>
      </c>
      <c r="AN14" s="34" t="s">
        <v>91</v>
      </c>
      <c r="AO14" s="34">
        <v>11755</v>
      </c>
      <c r="AP14" s="34" t="str">
        <f t="shared" si="7"/>
        <v>128-11755</v>
      </c>
      <c r="AQ14" s="34"/>
      <c r="AR14" s="34"/>
      <c r="AS14" s="34"/>
      <c r="AT14" s="34" t="str">
        <f t="shared" si="8"/>
        <v/>
      </c>
      <c r="AU14" s="34"/>
      <c r="AV14" s="34" t="str">
        <f t="shared" si="9"/>
        <v/>
      </c>
      <c r="AW14" s="134"/>
    </row>
    <row r="15" spans="1:49" s="87" customFormat="1" x14ac:dyDescent="0.25">
      <c r="A15" s="39" t="str">
        <f t="shared" si="0"/>
        <v/>
      </c>
      <c r="B15" s="39" t="str">
        <f t="shared" si="1"/>
        <v>128-11757</v>
      </c>
      <c r="C15" s="39"/>
      <c r="D15" s="39"/>
      <c r="E15" s="39">
        <f t="shared" si="2"/>
        <v>1</v>
      </c>
      <c r="F15" s="33"/>
      <c r="G15" s="33" t="s">
        <v>941</v>
      </c>
      <c r="H15" s="34" t="s">
        <v>850</v>
      </c>
      <c r="I15" s="34" t="s">
        <v>857</v>
      </c>
      <c r="J15" s="34" t="s">
        <v>961</v>
      </c>
      <c r="K15" s="34" t="s">
        <v>469</v>
      </c>
      <c r="L15" s="34" t="str">
        <f t="shared" si="3"/>
        <v>. Mirror, Door - FRONT LEFT</v>
      </c>
      <c r="M15" s="131" t="s">
        <v>2061</v>
      </c>
      <c r="N15" s="41" t="str">
        <f t="shared" si="4"/>
        <v/>
      </c>
      <c r="O15" s="41" t="s">
        <v>875</v>
      </c>
      <c r="P15" s="34" t="s">
        <v>469</v>
      </c>
      <c r="Q15" s="34" t="s">
        <v>966</v>
      </c>
      <c r="R15" s="35">
        <v>800</v>
      </c>
      <c r="S15" s="38">
        <f t="shared" si="5"/>
        <v>790</v>
      </c>
      <c r="T15" s="33"/>
      <c r="U15" s="33"/>
      <c r="V15" s="33"/>
      <c r="W15" s="33"/>
      <c r="X15" s="33"/>
      <c r="Y15" s="34"/>
      <c r="Z15" s="34"/>
      <c r="AA15" s="34"/>
      <c r="AB15" s="34" t="str">
        <f t="shared" si="6"/>
        <v/>
      </c>
      <c r="AC15" s="34"/>
      <c r="AD15" s="34"/>
      <c r="AE15" s="34"/>
      <c r="AF15" s="34" t="s">
        <v>935</v>
      </c>
      <c r="AG15" s="132">
        <v>44670</v>
      </c>
      <c r="AH15" s="133" t="s">
        <v>936</v>
      </c>
      <c r="AI15" s="133" t="s">
        <v>57</v>
      </c>
      <c r="AJ15" s="133" t="s">
        <v>937</v>
      </c>
      <c r="AK15" s="34"/>
      <c r="AL15" s="33" t="s">
        <v>947</v>
      </c>
      <c r="AM15" s="33">
        <v>128</v>
      </c>
      <c r="AN15" s="34" t="s">
        <v>91</v>
      </c>
      <c r="AO15" s="34">
        <v>11757</v>
      </c>
      <c r="AP15" s="34" t="str">
        <f t="shared" si="7"/>
        <v>128-11757</v>
      </c>
      <c r="AQ15" s="34"/>
      <c r="AR15" s="34"/>
      <c r="AS15" s="34"/>
      <c r="AT15" s="34" t="str">
        <f t="shared" si="8"/>
        <v/>
      </c>
      <c r="AU15" s="34"/>
      <c r="AV15" s="34" t="str">
        <f t="shared" si="9"/>
        <v/>
      </c>
      <c r="AW15" s="134"/>
    </row>
    <row r="16" spans="1:49" s="87" customFormat="1" x14ac:dyDescent="0.25">
      <c r="A16" s="39" t="str">
        <f t="shared" si="0"/>
        <v/>
      </c>
      <c r="B16" s="39" t="str">
        <f t="shared" si="1"/>
        <v>128-11759</v>
      </c>
      <c r="C16" s="39"/>
      <c r="D16" s="39"/>
      <c r="E16" s="39">
        <f t="shared" si="2"/>
        <v>1</v>
      </c>
      <c r="F16" s="33"/>
      <c r="G16" s="33" t="s">
        <v>941</v>
      </c>
      <c r="H16" s="34" t="s">
        <v>850</v>
      </c>
      <c r="I16" s="34" t="s">
        <v>857</v>
      </c>
      <c r="J16" s="34" t="s">
        <v>961</v>
      </c>
      <c r="K16" s="34" t="s">
        <v>469</v>
      </c>
      <c r="L16" s="34" t="str">
        <f t="shared" si="3"/>
        <v>. Mirror, Door - FRONT LEFT</v>
      </c>
      <c r="M16" s="131" t="s">
        <v>2062</v>
      </c>
      <c r="N16" s="41" t="str">
        <f t="shared" si="4"/>
        <v/>
      </c>
      <c r="O16" s="41" t="s">
        <v>875</v>
      </c>
      <c r="P16" s="34" t="s">
        <v>469</v>
      </c>
      <c r="Q16" s="34" t="s">
        <v>967</v>
      </c>
      <c r="R16" s="35">
        <v>800</v>
      </c>
      <c r="S16" s="38">
        <f t="shared" si="5"/>
        <v>790</v>
      </c>
      <c r="T16" s="33"/>
      <c r="U16" s="33"/>
      <c r="V16" s="33"/>
      <c r="W16" s="33"/>
      <c r="X16" s="33"/>
      <c r="Y16" s="34"/>
      <c r="Z16" s="34"/>
      <c r="AA16" s="34"/>
      <c r="AB16" s="34" t="str">
        <f t="shared" si="6"/>
        <v/>
      </c>
      <c r="AC16" s="34"/>
      <c r="AD16" s="34"/>
      <c r="AE16" s="34"/>
      <c r="AF16" s="34" t="s">
        <v>935</v>
      </c>
      <c r="AG16" s="132">
        <v>44670</v>
      </c>
      <c r="AH16" s="133" t="s">
        <v>936</v>
      </c>
      <c r="AI16" s="133" t="s">
        <v>57</v>
      </c>
      <c r="AJ16" s="133" t="s">
        <v>937</v>
      </c>
      <c r="AK16" s="34"/>
      <c r="AL16" s="33" t="s">
        <v>947</v>
      </c>
      <c r="AM16" s="33">
        <v>128</v>
      </c>
      <c r="AN16" s="34" t="s">
        <v>91</v>
      </c>
      <c r="AO16" s="34">
        <v>11759</v>
      </c>
      <c r="AP16" s="34" t="str">
        <f t="shared" si="7"/>
        <v>128-11759</v>
      </c>
      <c r="AQ16" s="34"/>
      <c r="AR16" s="34"/>
      <c r="AS16" s="34"/>
      <c r="AT16" s="34" t="str">
        <f t="shared" si="8"/>
        <v/>
      </c>
      <c r="AU16" s="34"/>
      <c r="AV16" s="34" t="str">
        <f t="shared" si="9"/>
        <v/>
      </c>
      <c r="AW16" s="134"/>
    </row>
    <row r="17" spans="1:49" s="87" customFormat="1" x14ac:dyDescent="0.25">
      <c r="A17" s="39" t="str">
        <f t="shared" si="0"/>
        <v/>
      </c>
      <c r="B17" s="39" t="str">
        <f t="shared" si="1"/>
        <v>128-11761</v>
      </c>
      <c r="C17" s="39"/>
      <c r="D17" s="39"/>
      <c r="E17" s="39">
        <f t="shared" si="2"/>
        <v>1</v>
      </c>
      <c r="F17" s="33"/>
      <c r="G17" s="33" t="s">
        <v>941</v>
      </c>
      <c r="H17" s="34" t="s">
        <v>850</v>
      </c>
      <c r="I17" s="34" t="s">
        <v>857</v>
      </c>
      <c r="J17" s="34" t="s">
        <v>961</v>
      </c>
      <c r="K17" s="34" t="s">
        <v>469</v>
      </c>
      <c r="L17" s="34" t="str">
        <f t="shared" si="3"/>
        <v>. Mirror, Door - FRONT LEFT</v>
      </c>
      <c r="M17" s="131" t="s">
        <v>2063</v>
      </c>
      <c r="N17" s="41" t="str">
        <f t="shared" si="4"/>
        <v/>
      </c>
      <c r="O17" s="41" t="s">
        <v>875</v>
      </c>
      <c r="P17" s="34" t="s">
        <v>469</v>
      </c>
      <c r="Q17" s="34" t="s">
        <v>968</v>
      </c>
      <c r="R17" s="35">
        <v>700</v>
      </c>
      <c r="S17" s="38">
        <f t="shared" si="5"/>
        <v>790</v>
      </c>
      <c r="T17" s="33"/>
      <c r="U17" s="33"/>
      <c r="V17" s="33"/>
      <c r="W17" s="33"/>
      <c r="X17" s="33"/>
      <c r="Y17" s="34"/>
      <c r="Z17" s="34"/>
      <c r="AA17" s="34"/>
      <c r="AB17" s="34" t="str">
        <f t="shared" si="6"/>
        <v/>
      </c>
      <c r="AC17" s="34"/>
      <c r="AD17" s="34"/>
      <c r="AE17" s="34"/>
      <c r="AF17" s="34" t="s">
        <v>935</v>
      </c>
      <c r="AG17" s="132">
        <v>44670</v>
      </c>
      <c r="AH17" s="133" t="s">
        <v>936</v>
      </c>
      <c r="AI17" s="133" t="s">
        <v>57</v>
      </c>
      <c r="AJ17" s="133" t="s">
        <v>937</v>
      </c>
      <c r="AK17" s="34"/>
      <c r="AL17" s="33" t="s">
        <v>947</v>
      </c>
      <c r="AM17" s="33">
        <v>128</v>
      </c>
      <c r="AN17" s="34" t="s">
        <v>91</v>
      </c>
      <c r="AO17" s="34">
        <v>11761</v>
      </c>
      <c r="AP17" s="34" t="str">
        <f t="shared" si="7"/>
        <v>128-11761</v>
      </c>
      <c r="AQ17" s="34"/>
      <c r="AR17" s="34"/>
      <c r="AS17" s="34"/>
      <c r="AT17" s="34" t="str">
        <f t="shared" si="8"/>
        <v/>
      </c>
      <c r="AU17" s="34"/>
      <c r="AV17" s="34" t="str">
        <f t="shared" si="9"/>
        <v/>
      </c>
      <c r="AW17" s="134"/>
    </row>
    <row r="18" spans="1:49" s="87" customFormat="1" x14ac:dyDescent="0.25">
      <c r="A18" s="39" t="str">
        <f t="shared" si="0"/>
        <v/>
      </c>
      <c r="B18" s="39" t="str">
        <f t="shared" si="1"/>
        <v>128-11763</v>
      </c>
      <c r="C18" s="39"/>
      <c r="D18" s="39"/>
      <c r="E18" s="39">
        <f t="shared" si="2"/>
        <v>1</v>
      </c>
      <c r="F18" s="33"/>
      <c r="G18" s="33" t="s">
        <v>941</v>
      </c>
      <c r="H18" s="34" t="s">
        <v>850</v>
      </c>
      <c r="I18" s="34" t="s">
        <v>857</v>
      </c>
      <c r="J18" s="34" t="s">
        <v>961</v>
      </c>
      <c r="K18" s="34" t="s">
        <v>469</v>
      </c>
      <c r="L18" s="34" t="str">
        <f t="shared" si="3"/>
        <v>. Mirror, Door - FRONT LEFT</v>
      </c>
      <c r="M18" s="131" t="s">
        <v>2064</v>
      </c>
      <c r="N18" s="97" t="str">
        <f t="shared" si="4"/>
        <v>E.G.</v>
      </c>
      <c r="O18" s="98" t="s">
        <v>969</v>
      </c>
      <c r="P18" s="34" t="s">
        <v>469</v>
      </c>
      <c r="Q18" s="34" t="s">
        <v>970</v>
      </c>
      <c r="R18" s="35">
        <v>700</v>
      </c>
      <c r="S18" s="38">
        <f t="shared" si="5"/>
        <v>790</v>
      </c>
      <c r="T18" s="33"/>
      <c r="U18" s="33"/>
      <c r="V18" s="33"/>
      <c r="W18" s="33"/>
      <c r="X18" s="33" t="s">
        <v>259</v>
      </c>
      <c r="Y18" s="36" t="s">
        <v>971</v>
      </c>
      <c r="Z18" s="34"/>
      <c r="AA18" s="34"/>
      <c r="AB18" s="34" t="str">
        <f t="shared" si="6"/>
        <v/>
      </c>
      <c r="AC18" s="34"/>
      <c r="AD18" s="34"/>
      <c r="AE18" s="34"/>
      <c r="AF18" s="34" t="s">
        <v>935</v>
      </c>
      <c r="AG18" s="132">
        <v>44670</v>
      </c>
      <c r="AH18" s="133" t="s">
        <v>936</v>
      </c>
      <c r="AI18" s="133" t="s">
        <v>57</v>
      </c>
      <c r="AJ18" s="133" t="s">
        <v>937</v>
      </c>
      <c r="AK18" s="34"/>
      <c r="AL18" s="33" t="s">
        <v>947</v>
      </c>
      <c r="AM18" s="33">
        <v>128</v>
      </c>
      <c r="AN18" s="34" t="s">
        <v>91</v>
      </c>
      <c r="AO18" s="34">
        <v>11763</v>
      </c>
      <c r="AP18" s="34" t="str">
        <f t="shared" si="7"/>
        <v>128-11763</v>
      </c>
      <c r="AQ18" s="34"/>
      <c r="AR18" s="34"/>
      <c r="AS18" s="34"/>
      <c r="AT18" s="34" t="str">
        <f t="shared" si="8"/>
        <v/>
      </c>
      <c r="AU18" s="34"/>
      <c r="AV18" s="34" t="str">
        <f t="shared" si="9"/>
        <v/>
      </c>
      <c r="AW18" s="134"/>
    </row>
    <row r="19" spans="1:49" s="87" customFormat="1" x14ac:dyDescent="0.25">
      <c r="A19" s="39" t="str">
        <f t="shared" si="0"/>
        <v/>
      </c>
      <c r="B19" s="39" t="str">
        <f t="shared" si="1"/>
        <v>128-11765</v>
      </c>
      <c r="C19" s="39"/>
      <c r="D19" s="39"/>
      <c r="E19" s="39">
        <f t="shared" si="2"/>
        <v>1</v>
      </c>
      <c r="F19" s="33"/>
      <c r="G19" s="33" t="s">
        <v>941</v>
      </c>
      <c r="H19" s="34" t="s">
        <v>850</v>
      </c>
      <c r="I19" s="34" t="s">
        <v>857</v>
      </c>
      <c r="J19" s="34" t="s">
        <v>961</v>
      </c>
      <c r="K19" s="34" t="s">
        <v>469</v>
      </c>
      <c r="L19" s="34" t="str">
        <f t="shared" si="3"/>
        <v>. Mirror, Door - FRONT LEFT</v>
      </c>
      <c r="M19" s="131" t="s">
        <v>2065</v>
      </c>
      <c r="N19" s="41" t="str">
        <f t="shared" si="4"/>
        <v/>
      </c>
      <c r="O19" s="41" t="s">
        <v>875</v>
      </c>
      <c r="P19" s="34" t="s">
        <v>469</v>
      </c>
      <c r="Q19" s="34" t="s">
        <v>972</v>
      </c>
      <c r="R19" s="35">
        <v>700</v>
      </c>
      <c r="S19" s="38">
        <f t="shared" si="5"/>
        <v>790</v>
      </c>
      <c r="T19" s="33"/>
      <c r="U19" s="33"/>
      <c r="V19" s="33"/>
      <c r="W19" s="33"/>
      <c r="X19" s="33"/>
      <c r="Y19" s="34"/>
      <c r="Z19" s="34"/>
      <c r="AA19" s="34"/>
      <c r="AB19" s="34" t="str">
        <f t="shared" si="6"/>
        <v/>
      </c>
      <c r="AC19" s="34"/>
      <c r="AD19" s="34"/>
      <c r="AE19" s="34"/>
      <c r="AF19" s="34" t="s">
        <v>935</v>
      </c>
      <c r="AG19" s="132">
        <v>44670</v>
      </c>
      <c r="AH19" s="133" t="s">
        <v>936</v>
      </c>
      <c r="AI19" s="133" t="s">
        <v>57</v>
      </c>
      <c r="AJ19" s="133" t="s">
        <v>937</v>
      </c>
      <c r="AK19" s="34"/>
      <c r="AL19" s="33" t="s">
        <v>947</v>
      </c>
      <c r="AM19" s="33">
        <v>128</v>
      </c>
      <c r="AN19" s="34" t="s">
        <v>91</v>
      </c>
      <c r="AO19" s="34">
        <v>11765</v>
      </c>
      <c r="AP19" s="34" t="str">
        <f t="shared" si="7"/>
        <v>128-11765</v>
      </c>
      <c r="AQ19" s="34"/>
      <c r="AR19" s="34"/>
      <c r="AS19" s="34"/>
      <c r="AT19" s="34" t="str">
        <f t="shared" si="8"/>
        <v/>
      </c>
      <c r="AU19" s="34"/>
      <c r="AV19" s="34" t="str">
        <f t="shared" si="9"/>
        <v/>
      </c>
      <c r="AW19" s="134"/>
    </row>
    <row r="20" spans="1:49" s="87" customFormat="1" x14ac:dyDescent="0.25">
      <c r="A20" s="39" t="str">
        <f t="shared" si="0"/>
        <v/>
      </c>
      <c r="B20" s="39" t="str">
        <f t="shared" si="1"/>
        <v>128-11767</v>
      </c>
      <c r="C20" s="39"/>
      <c r="D20" s="39"/>
      <c r="E20" s="39">
        <f t="shared" si="2"/>
        <v>1</v>
      </c>
      <c r="F20" s="33"/>
      <c r="G20" s="33" t="s">
        <v>941</v>
      </c>
      <c r="H20" s="34" t="s">
        <v>850</v>
      </c>
      <c r="I20" s="34" t="s">
        <v>857</v>
      </c>
      <c r="J20" s="34" t="s">
        <v>961</v>
      </c>
      <c r="K20" s="34" t="s">
        <v>469</v>
      </c>
      <c r="L20" s="34" t="str">
        <f t="shared" si="3"/>
        <v>. Mirror, Door - FRONT LEFT</v>
      </c>
      <c r="M20" s="131" t="s">
        <v>2066</v>
      </c>
      <c r="N20" s="41" t="str">
        <f t="shared" si="4"/>
        <v/>
      </c>
      <c r="O20" s="41" t="s">
        <v>875</v>
      </c>
      <c r="P20" s="34" t="s">
        <v>469</v>
      </c>
      <c r="Q20" s="34" t="s">
        <v>973</v>
      </c>
      <c r="R20" s="35">
        <v>700</v>
      </c>
      <c r="S20" s="38">
        <f t="shared" si="5"/>
        <v>790</v>
      </c>
      <c r="T20" s="33"/>
      <c r="U20" s="33"/>
      <c r="V20" s="33"/>
      <c r="W20" s="33"/>
      <c r="X20" s="33"/>
      <c r="Y20" s="34"/>
      <c r="Z20" s="34"/>
      <c r="AA20" s="34"/>
      <c r="AB20" s="34" t="str">
        <f t="shared" si="6"/>
        <v/>
      </c>
      <c r="AC20" s="34"/>
      <c r="AD20" s="34"/>
      <c r="AE20" s="34"/>
      <c r="AF20" s="34" t="s">
        <v>935</v>
      </c>
      <c r="AG20" s="132">
        <v>44670</v>
      </c>
      <c r="AH20" s="133" t="s">
        <v>936</v>
      </c>
      <c r="AI20" s="133" t="s">
        <v>57</v>
      </c>
      <c r="AJ20" s="133" t="s">
        <v>937</v>
      </c>
      <c r="AK20" s="34"/>
      <c r="AL20" s="33" t="s">
        <v>947</v>
      </c>
      <c r="AM20" s="33">
        <v>128</v>
      </c>
      <c r="AN20" s="34" t="s">
        <v>91</v>
      </c>
      <c r="AO20" s="34">
        <v>11767</v>
      </c>
      <c r="AP20" s="34" t="str">
        <f t="shared" si="7"/>
        <v>128-11767</v>
      </c>
      <c r="AQ20" s="34"/>
      <c r="AR20" s="34"/>
      <c r="AS20" s="34"/>
      <c r="AT20" s="34" t="str">
        <f t="shared" si="8"/>
        <v/>
      </c>
      <c r="AU20" s="34"/>
      <c r="AV20" s="34" t="str">
        <f t="shared" si="9"/>
        <v/>
      </c>
      <c r="AW20" s="134"/>
    </row>
    <row r="21" spans="1:49" s="87" customFormat="1" x14ac:dyDescent="0.25">
      <c r="A21" s="39" t="str">
        <f t="shared" si="0"/>
        <v/>
      </c>
      <c r="B21" s="39" t="str">
        <f t="shared" si="1"/>
        <v>641-54182</v>
      </c>
      <c r="C21" s="39"/>
      <c r="D21" s="39"/>
      <c r="E21" s="39">
        <f t="shared" si="2"/>
        <v>1</v>
      </c>
      <c r="F21" s="33"/>
      <c r="G21" s="33" t="s">
        <v>941</v>
      </c>
      <c r="H21" s="34" t="s">
        <v>850</v>
      </c>
      <c r="I21" s="34" t="s">
        <v>857</v>
      </c>
      <c r="J21" s="34" t="s">
        <v>974</v>
      </c>
      <c r="K21" s="34" t="s">
        <v>470</v>
      </c>
      <c r="L21" s="34" t="str">
        <f t="shared" si="3"/>
        <v>. Switch, Window Master</v>
      </c>
      <c r="M21" s="131" t="s">
        <v>2067</v>
      </c>
      <c r="N21" s="97" t="str">
        <f t="shared" si="4"/>
        <v>E.G.</v>
      </c>
      <c r="O21" s="98" t="s">
        <v>975</v>
      </c>
      <c r="P21" s="34" t="s">
        <v>470</v>
      </c>
      <c r="Q21" s="34" t="s">
        <v>976</v>
      </c>
      <c r="R21" s="34">
        <v>45</v>
      </c>
      <c r="S21" s="38">
        <f t="shared" si="5"/>
        <v>45</v>
      </c>
      <c r="T21" s="33"/>
      <c r="U21" s="33"/>
      <c r="V21" s="33"/>
      <c r="W21" s="33"/>
      <c r="X21" s="33" t="s">
        <v>259</v>
      </c>
      <c r="Y21" s="36" t="s">
        <v>977</v>
      </c>
      <c r="Z21" s="34"/>
      <c r="AA21" s="34"/>
      <c r="AB21" s="34" t="str">
        <f t="shared" si="6"/>
        <v>remove &amp; toss trim</v>
      </c>
      <c r="AC21" s="34" t="s">
        <v>765</v>
      </c>
      <c r="AD21" s="34"/>
      <c r="AE21" s="34"/>
      <c r="AF21" s="34" t="s">
        <v>935</v>
      </c>
      <c r="AG21" s="132">
        <v>45218</v>
      </c>
      <c r="AH21" s="133" t="s">
        <v>936</v>
      </c>
      <c r="AI21" s="133" t="s">
        <v>57</v>
      </c>
      <c r="AJ21" s="133" t="s">
        <v>937</v>
      </c>
      <c r="AK21" s="34"/>
      <c r="AL21" s="33" t="s">
        <v>947</v>
      </c>
      <c r="AM21" s="33" t="s">
        <v>978</v>
      </c>
      <c r="AN21" s="34" t="s">
        <v>91</v>
      </c>
      <c r="AO21" s="34">
        <v>54182</v>
      </c>
      <c r="AP21" s="34" t="str">
        <f t="shared" si="7"/>
        <v>641-54182</v>
      </c>
      <c r="AQ21" s="34"/>
      <c r="AR21" s="34"/>
      <c r="AS21" s="34"/>
      <c r="AT21" s="34" t="str">
        <f t="shared" si="8"/>
        <v/>
      </c>
      <c r="AU21" s="34"/>
      <c r="AV21" s="34" t="str">
        <f t="shared" si="9"/>
        <v/>
      </c>
      <c r="AW21" s="134"/>
    </row>
    <row r="22" spans="1:49" s="87" customFormat="1" x14ac:dyDescent="0.25">
      <c r="A22" s="39" t="str">
        <f t="shared" si="0"/>
        <v/>
      </c>
      <c r="B22" s="39" t="str">
        <f t="shared" si="1"/>
        <v>641-54183</v>
      </c>
      <c r="C22" s="39"/>
      <c r="D22" s="39"/>
      <c r="E22" s="39">
        <f t="shared" si="2"/>
        <v>1</v>
      </c>
      <c r="F22" s="33"/>
      <c r="G22" s="33" t="s">
        <v>941</v>
      </c>
      <c r="H22" s="34" t="s">
        <v>850</v>
      </c>
      <c r="I22" s="34" t="s">
        <v>857</v>
      </c>
      <c r="J22" s="34" t="s">
        <v>974</v>
      </c>
      <c r="K22" s="34" t="s">
        <v>470</v>
      </c>
      <c r="L22" s="34" t="str">
        <f t="shared" si="3"/>
        <v>. Switch, Window Master</v>
      </c>
      <c r="M22" s="131" t="s">
        <v>2068</v>
      </c>
      <c r="N22" s="41" t="str">
        <f t="shared" si="4"/>
        <v/>
      </c>
      <c r="O22" s="41" t="s">
        <v>875</v>
      </c>
      <c r="P22" s="34" t="s">
        <v>470</v>
      </c>
      <c r="Q22" s="34" t="s">
        <v>979</v>
      </c>
      <c r="R22" s="34">
        <v>45</v>
      </c>
      <c r="S22" s="38">
        <f t="shared" si="5"/>
        <v>45</v>
      </c>
      <c r="T22" s="33"/>
      <c r="U22" s="33"/>
      <c r="V22" s="33"/>
      <c r="W22" s="33"/>
      <c r="X22" s="33" t="s">
        <v>259</v>
      </c>
      <c r="Y22" s="34" t="s">
        <v>980</v>
      </c>
      <c r="Z22" s="34"/>
      <c r="AA22" s="34"/>
      <c r="AB22" s="34" t="str">
        <f t="shared" si="6"/>
        <v>remove &amp; toss trim</v>
      </c>
      <c r="AC22" s="34" t="s">
        <v>765</v>
      </c>
      <c r="AD22" s="34"/>
      <c r="AE22" s="34"/>
      <c r="AF22" s="34" t="s">
        <v>935</v>
      </c>
      <c r="AG22" s="132">
        <v>45218</v>
      </c>
      <c r="AH22" s="133" t="s">
        <v>936</v>
      </c>
      <c r="AI22" s="133" t="s">
        <v>57</v>
      </c>
      <c r="AJ22" s="133" t="s">
        <v>937</v>
      </c>
      <c r="AK22" s="34"/>
      <c r="AL22" s="33" t="s">
        <v>947</v>
      </c>
      <c r="AM22" s="33" t="s">
        <v>978</v>
      </c>
      <c r="AN22" s="34" t="s">
        <v>91</v>
      </c>
      <c r="AO22" s="34">
        <v>54183</v>
      </c>
      <c r="AP22" s="34" t="str">
        <f t="shared" si="7"/>
        <v>641-54183</v>
      </c>
      <c r="AQ22" s="34"/>
      <c r="AR22" s="34"/>
      <c r="AS22" s="34"/>
      <c r="AT22" s="34" t="str">
        <f t="shared" si="8"/>
        <v/>
      </c>
      <c r="AU22" s="34"/>
      <c r="AV22" s="34" t="str">
        <f t="shared" si="9"/>
        <v/>
      </c>
      <c r="AW22" s="134"/>
    </row>
    <row r="23" spans="1:49" s="87" customFormat="1" x14ac:dyDescent="0.25">
      <c r="A23" s="39" t="str">
        <f t="shared" si="0"/>
        <v/>
      </c>
      <c r="B23" s="39" t="str">
        <f t="shared" si="1"/>
        <v/>
      </c>
      <c r="C23" s="39"/>
      <c r="D23" s="39"/>
      <c r="E23" s="39" t="str">
        <f t="shared" si="2"/>
        <v/>
      </c>
      <c r="F23" s="33"/>
      <c r="G23" s="43"/>
      <c r="H23" s="39" t="s">
        <v>851</v>
      </c>
      <c r="I23" s="39" t="s">
        <v>857</v>
      </c>
      <c r="J23" s="39" t="s">
        <v>882</v>
      </c>
      <c r="K23" s="39" t="s">
        <v>882</v>
      </c>
      <c r="L23" s="39" t="str">
        <f t="shared" si="3"/>
        <v>. Door Handle, Interior</v>
      </c>
      <c r="M23" s="135" t="s">
        <v>2069</v>
      </c>
      <c r="N23" s="46" t="str">
        <f t="shared" si="4"/>
        <v/>
      </c>
      <c r="O23" s="46" t="s">
        <v>875</v>
      </c>
      <c r="P23" s="39" t="s">
        <v>882</v>
      </c>
      <c r="Q23" s="39"/>
      <c r="R23" s="39"/>
      <c r="S23" s="99" t="str">
        <f t="shared" si="5"/>
        <v/>
      </c>
      <c r="T23" s="39"/>
      <c r="U23" s="39"/>
      <c r="V23" s="39"/>
      <c r="W23" s="39"/>
      <c r="X23" s="43"/>
      <c r="Y23" s="39"/>
      <c r="Z23" s="39"/>
      <c r="AA23" s="39"/>
      <c r="AB23" s="39" t="str">
        <f t="shared" si="6"/>
        <v>if trim doesn't remove easy put handle w/ trim SET</v>
      </c>
      <c r="AC23" s="39" t="s">
        <v>911</v>
      </c>
      <c r="AD23" s="39"/>
      <c r="AE23" s="39"/>
      <c r="AF23" s="39" t="s">
        <v>935</v>
      </c>
      <c r="AG23" s="95">
        <v>44670</v>
      </c>
      <c r="AH23" s="96" t="s">
        <v>936</v>
      </c>
      <c r="AI23" s="96" t="s">
        <v>57</v>
      </c>
      <c r="AJ23" s="96" t="s">
        <v>937</v>
      </c>
      <c r="AK23" s="39"/>
      <c r="AL23" s="39" t="s">
        <v>938</v>
      </c>
      <c r="AM23" s="39"/>
      <c r="AN23" s="39"/>
      <c r="AO23" s="39"/>
      <c r="AP23" s="34" t="str">
        <f t="shared" si="7"/>
        <v/>
      </c>
      <c r="AQ23" s="39"/>
      <c r="AR23" s="39"/>
      <c r="AS23" s="39"/>
      <c r="AT23" s="39" t="str">
        <f t="shared" si="8"/>
        <v/>
      </c>
      <c r="AU23" s="39"/>
      <c r="AV23" s="39" t="str">
        <f t="shared" si="9"/>
        <v/>
      </c>
      <c r="AW23" s="134"/>
    </row>
    <row r="24" spans="1:49" s="87" customFormat="1" x14ac:dyDescent="0.25">
      <c r="A24" s="39" t="str">
        <f t="shared" si="0"/>
        <v/>
      </c>
      <c r="B24" s="39" t="str">
        <f t="shared" si="1"/>
        <v/>
      </c>
      <c r="C24" s="39"/>
      <c r="D24" s="39"/>
      <c r="E24" s="39" t="str">
        <f t="shared" si="2"/>
        <v/>
      </c>
      <c r="F24" s="33"/>
      <c r="G24" s="43"/>
      <c r="H24" s="39" t="s">
        <v>851</v>
      </c>
      <c r="I24" s="39" t="s">
        <v>857</v>
      </c>
      <c r="J24" s="39" t="s">
        <v>974</v>
      </c>
      <c r="K24" s="39" t="s">
        <v>471</v>
      </c>
      <c r="L24" s="39" t="str">
        <f t="shared" si="3"/>
        <v>. Door Lock Unlock Switch, FRONT - LEFT</v>
      </c>
      <c r="M24" s="135" t="s">
        <v>2070</v>
      </c>
      <c r="N24" s="46" t="str">
        <f t="shared" si="4"/>
        <v/>
      </c>
      <c r="O24" s="46" t="s">
        <v>875</v>
      </c>
      <c r="P24" s="39" t="s">
        <v>471</v>
      </c>
      <c r="Q24" s="39"/>
      <c r="R24" s="39"/>
      <c r="S24" s="99" t="str">
        <f t="shared" si="5"/>
        <v/>
      </c>
      <c r="T24" s="42"/>
      <c r="U24" s="42"/>
      <c r="V24" s="42"/>
      <c r="W24" s="42"/>
      <c r="X24" s="43"/>
      <c r="Y24" s="39"/>
      <c r="Z24" s="39"/>
      <c r="AA24" s="39"/>
      <c r="AB24" s="39" t="str">
        <f t="shared" si="6"/>
        <v/>
      </c>
      <c r="AC24" s="39"/>
      <c r="AD24" s="39"/>
      <c r="AE24" s="39"/>
      <c r="AF24" s="39" t="s">
        <v>981</v>
      </c>
      <c r="AG24" s="95">
        <v>44936</v>
      </c>
      <c r="AH24" s="96" t="s">
        <v>936</v>
      </c>
      <c r="AI24" s="96" t="s">
        <v>57</v>
      </c>
      <c r="AJ24" s="96" t="s">
        <v>937</v>
      </c>
      <c r="AK24" s="39"/>
      <c r="AL24" s="42" t="s">
        <v>982</v>
      </c>
      <c r="AM24" s="39"/>
      <c r="AN24" s="39" t="s">
        <v>91</v>
      </c>
      <c r="AO24" s="39"/>
      <c r="AP24" s="34" t="str">
        <f t="shared" si="7"/>
        <v/>
      </c>
      <c r="AQ24" s="39"/>
      <c r="AR24" s="39"/>
      <c r="AS24" s="39"/>
      <c r="AT24" s="39" t="str">
        <f t="shared" si="8"/>
        <v/>
      </c>
      <c r="AU24" s="39"/>
      <c r="AV24" s="39" t="str">
        <f t="shared" si="9"/>
        <v/>
      </c>
      <c r="AW24" s="134"/>
    </row>
    <row r="25" spans="1:49" s="87" customFormat="1" x14ac:dyDescent="0.25">
      <c r="A25" s="39" t="str">
        <f t="shared" si="0"/>
        <v/>
      </c>
      <c r="B25" s="39" t="str">
        <f t="shared" si="1"/>
        <v/>
      </c>
      <c r="C25" s="39"/>
      <c r="D25" s="39"/>
      <c r="E25" s="39" t="str">
        <f t="shared" si="2"/>
        <v/>
      </c>
      <c r="F25" s="33"/>
      <c r="G25" s="43"/>
      <c r="H25" s="39" t="s">
        <v>851</v>
      </c>
      <c r="I25" s="39" t="s">
        <v>857</v>
      </c>
      <c r="J25" s="39" t="s">
        <v>472</v>
      </c>
      <c r="K25" s="39" t="s">
        <v>472</v>
      </c>
      <c r="L25" s="39" t="str">
        <f t="shared" si="3"/>
        <v>. Door Panel</v>
      </c>
      <c r="M25" s="135" t="s">
        <v>2071</v>
      </c>
      <c r="N25" s="46" t="str">
        <f t="shared" si="4"/>
        <v/>
      </c>
      <c r="O25" s="46" t="s">
        <v>875</v>
      </c>
      <c r="P25" s="39" t="s">
        <v>472</v>
      </c>
      <c r="Q25" s="39"/>
      <c r="R25" s="39"/>
      <c r="S25" s="99" t="str">
        <f t="shared" si="5"/>
        <v/>
      </c>
      <c r="T25" s="39"/>
      <c r="U25" s="39"/>
      <c r="V25" s="39"/>
      <c r="W25" s="39"/>
      <c r="X25" s="43"/>
      <c r="Y25" s="39"/>
      <c r="Z25" s="39"/>
      <c r="AA25" s="39"/>
      <c r="AB25" s="39" t="str">
        <f t="shared" si="6"/>
        <v/>
      </c>
      <c r="AC25" s="39"/>
      <c r="AD25" s="39"/>
      <c r="AE25" s="39"/>
      <c r="AF25" s="39" t="s">
        <v>935</v>
      </c>
      <c r="AG25" s="95">
        <v>44670</v>
      </c>
      <c r="AH25" s="96" t="s">
        <v>936</v>
      </c>
      <c r="AI25" s="96" t="s">
        <v>57</v>
      </c>
      <c r="AJ25" s="96" t="s">
        <v>937</v>
      </c>
      <c r="AK25" s="39"/>
      <c r="AL25" s="39" t="s">
        <v>938</v>
      </c>
      <c r="AM25" s="39"/>
      <c r="AN25" s="39"/>
      <c r="AO25" s="39"/>
      <c r="AP25" s="34" t="str">
        <f t="shared" si="7"/>
        <v/>
      </c>
      <c r="AQ25" s="39"/>
      <c r="AR25" s="39"/>
      <c r="AS25" s="39"/>
      <c r="AT25" s="39" t="str">
        <f t="shared" si="8"/>
        <v/>
      </c>
      <c r="AU25" s="39"/>
      <c r="AV25" s="39" t="str">
        <f t="shared" si="9"/>
        <v/>
      </c>
      <c r="AW25" s="134"/>
    </row>
    <row r="26" spans="1:49" s="87" customFormat="1" x14ac:dyDescent="0.25">
      <c r="A26" s="39" t="str">
        <f t="shared" si="0"/>
        <v/>
      </c>
      <c r="B26" s="39" t="str">
        <f t="shared" si="1"/>
        <v/>
      </c>
      <c r="C26" s="39"/>
      <c r="D26" s="39"/>
      <c r="E26" s="39" t="str">
        <f t="shared" si="2"/>
        <v/>
      </c>
      <c r="F26" s="33"/>
      <c r="G26" s="43"/>
      <c r="H26" s="39" t="s">
        <v>851</v>
      </c>
      <c r="I26" s="39" t="s">
        <v>857</v>
      </c>
      <c r="J26" s="39" t="s">
        <v>974</v>
      </c>
      <c r="K26" s="39" t="s">
        <v>473</v>
      </c>
      <c r="L26" s="39" t="str">
        <f t="shared" si="3"/>
        <v>. Trunk Release Switch</v>
      </c>
      <c r="M26" s="135" t="s">
        <v>2072</v>
      </c>
      <c r="N26" s="46" t="str">
        <f t="shared" si="4"/>
        <v/>
      </c>
      <c r="O26" s="46" t="s">
        <v>875</v>
      </c>
      <c r="P26" s="39" t="s">
        <v>473</v>
      </c>
      <c r="Q26" s="39"/>
      <c r="R26" s="39"/>
      <c r="S26" s="99" t="str">
        <f t="shared" si="5"/>
        <v/>
      </c>
      <c r="T26" s="42"/>
      <c r="U26" s="42"/>
      <c r="V26" s="42"/>
      <c r="W26" s="42"/>
      <c r="X26" s="43"/>
      <c r="Y26" s="39"/>
      <c r="Z26" s="39"/>
      <c r="AA26" s="39"/>
      <c r="AB26" s="39" t="str">
        <f t="shared" si="6"/>
        <v>front left door mounted</v>
      </c>
      <c r="AC26" s="39"/>
      <c r="AD26" s="39" t="s">
        <v>766</v>
      </c>
      <c r="AE26" s="39"/>
      <c r="AF26" s="39" t="s">
        <v>50</v>
      </c>
      <c r="AG26" s="95">
        <v>44928</v>
      </c>
      <c r="AH26" s="96" t="s">
        <v>936</v>
      </c>
      <c r="AI26" s="96" t="s">
        <v>57</v>
      </c>
      <c r="AJ26" s="96" t="s">
        <v>937</v>
      </c>
      <c r="AK26" s="39"/>
      <c r="AL26" s="42" t="s">
        <v>982</v>
      </c>
      <c r="AM26" s="39"/>
      <c r="AN26" s="39" t="s">
        <v>91</v>
      </c>
      <c r="AO26" s="39"/>
      <c r="AP26" s="34" t="str">
        <f t="shared" si="7"/>
        <v/>
      </c>
      <c r="AQ26" s="39"/>
      <c r="AR26" s="39"/>
      <c r="AS26" s="39"/>
      <c r="AT26" s="39" t="str">
        <f t="shared" si="8"/>
        <v/>
      </c>
      <c r="AU26" s="39"/>
      <c r="AV26" s="39" t="str">
        <f t="shared" si="9"/>
        <v/>
      </c>
      <c r="AW26" s="134"/>
    </row>
    <row r="27" spans="1:49" s="87" customFormat="1" x14ac:dyDescent="0.25">
      <c r="A27" s="39" t="str">
        <f t="shared" si="0"/>
        <v/>
      </c>
      <c r="B27" s="39" t="str">
        <f t="shared" si="1"/>
        <v/>
      </c>
      <c r="C27" s="39"/>
      <c r="D27" s="39"/>
      <c r="E27" s="39" t="str">
        <f t="shared" si="2"/>
        <v/>
      </c>
      <c r="F27" s="33"/>
      <c r="G27" s="43"/>
      <c r="H27" s="39" t="s">
        <v>851</v>
      </c>
      <c r="I27" s="39" t="s">
        <v>857</v>
      </c>
      <c r="J27" s="39" t="s">
        <v>474</v>
      </c>
      <c r="K27" s="39" t="s">
        <v>474</v>
      </c>
      <c r="L27" s="39" t="str">
        <f t="shared" si="3"/>
        <v>. Window Motor &amp; Regulator</v>
      </c>
      <c r="M27" s="135" t="s">
        <v>2073</v>
      </c>
      <c r="N27" s="46" t="str">
        <f t="shared" si="4"/>
        <v/>
      </c>
      <c r="O27" s="46" t="s">
        <v>875</v>
      </c>
      <c r="P27" s="39" t="s">
        <v>474</v>
      </c>
      <c r="Q27" s="39"/>
      <c r="R27" s="39"/>
      <c r="S27" s="99" t="str">
        <f t="shared" si="5"/>
        <v/>
      </c>
      <c r="T27" s="43"/>
      <c r="U27" s="43"/>
      <c r="V27" s="43"/>
      <c r="W27" s="43"/>
      <c r="X27" s="43"/>
      <c r="Y27" s="39"/>
      <c r="Z27" s="39"/>
      <c r="AA27" s="39"/>
      <c r="AB27" s="39" t="str">
        <f t="shared" si="6"/>
        <v/>
      </c>
      <c r="AC27" s="39"/>
      <c r="AD27" s="39"/>
      <c r="AE27" s="39"/>
      <c r="AF27" s="39" t="s">
        <v>935</v>
      </c>
      <c r="AG27" s="95">
        <v>44670</v>
      </c>
      <c r="AH27" s="96" t="s">
        <v>936</v>
      </c>
      <c r="AI27" s="96" t="s">
        <v>57</v>
      </c>
      <c r="AJ27" s="96" t="s">
        <v>937</v>
      </c>
      <c r="AK27" s="39"/>
      <c r="AL27" s="43" t="s">
        <v>947</v>
      </c>
      <c r="AM27" s="39"/>
      <c r="AN27" s="39" t="s">
        <v>91</v>
      </c>
      <c r="AO27" s="39"/>
      <c r="AP27" s="34" t="str">
        <f t="shared" si="7"/>
        <v/>
      </c>
      <c r="AQ27" s="39"/>
      <c r="AR27" s="39"/>
      <c r="AS27" s="39"/>
      <c r="AT27" s="39" t="str">
        <f t="shared" si="8"/>
        <v/>
      </c>
      <c r="AU27" s="39"/>
      <c r="AV27" s="39" t="str">
        <f t="shared" si="9"/>
        <v/>
      </c>
      <c r="AW27" s="134"/>
    </row>
    <row r="28" spans="1:49" s="87" customFormat="1" x14ac:dyDescent="0.25">
      <c r="A28" s="39" t="str">
        <f t="shared" si="0"/>
        <v/>
      </c>
      <c r="B28" s="39" t="str">
        <f t="shared" si="1"/>
        <v>129-52061</v>
      </c>
      <c r="C28" s="39" t="s">
        <v>983</v>
      </c>
      <c r="D28" s="39"/>
      <c r="E28" s="39">
        <f t="shared" si="2"/>
        <v>2</v>
      </c>
      <c r="F28" s="33"/>
      <c r="G28" s="33" t="s">
        <v>941</v>
      </c>
      <c r="H28" s="34" t="s">
        <v>850</v>
      </c>
      <c r="I28" s="34" t="s">
        <v>858</v>
      </c>
      <c r="J28" s="34" t="s">
        <v>942</v>
      </c>
      <c r="K28" s="34" t="s">
        <v>475</v>
      </c>
      <c r="L28" s="34" t="str">
        <f t="shared" si="3"/>
        <v>. Door Handle, Exterior - REAR - LEFT</v>
      </c>
      <c r="M28" s="131" t="s">
        <v>2074</v>
      </c>
      <c r="N28" s="97" t="str">
        <f t="shared" si="4"/>
        <v>E.G.</v>
      </c>
      <c r="O28" s="98" t="s">
        <v>984</v>
      </c>
      <c r="P28" s="34" t="s">
        <v>475</v>
      </c>
      <c r="Q28" s="34" t="s">
        <v>944</v>
      </c>
      <c r="R28" s="35">
        <v>140</v>
      </c>
      <c r="S28" s="38">
        <f t="shared" si="5"/>
        <v>130</v>
      </c>
      <c r="T28" s="33"/>
      <c r="U28" s="33"/>
      <c r="V28" s="33"/>
      <c r="W28" s="33"/>
      <c r="X28" s="33" t="s">
        <v>259</v>
      </c>
      <c r="Y28" s="36" t="s">
        <v>945</v>
      </c>
      <c r="Z28" s="34"/>
      <c r="AA28" s="34"/>
      <c r="AB28" s="34" t="str">
        <f t="shared" si="6"/>
        <v>on base w/ cable</v>
      </c>
      <c r="AC28" s="34" t="s">
        <v>767</v>
      </c>
      <c r="AD28" s="34"/>
      <c r="AE28" s="34" t="s">
        <v>946</v>
      </c>
      <c r="AF28" s="34" t="s">
        <v>935</v>
      </c>
      <c r="AG28" s="132">
        <v>44670</v>
      </c>
      <c r="AH28" s="133" t="s">
        <v>936</v>
      </c>
      <c r="AI28" s="133" t="s">
        <v>57</v>
      </c>
      <c r="AJ28" s="133" t="s">
        <v>937</v>
      </c>
      <c r="AK28" s="34"/>
      <c r="AL28" s="33" t="s">
        <v>947</v>
      </c>
      <c r="AM28" s="33" t="s">
        <v>985</v>
      </c>
      <c r="AN28" s="34" t="s">
        <v>91</v>
      </c>
      <c r="AO28" s="34">
        <v>52061</v>
      </c>
      <c r="AP28" s="34" t="str">
        <f t="shared" si="7"/>
        <v>129-52061</v>
      </c>
      <c r="AQ28" s="34"/>
      <c r="AR28" s="34"/>
      <c r="AS28" s="34"/>
      <c r="AT28" s="34" t="str">
        <f t="shared" si="8"/>
        <v/>
      </c>
      <c r="AU28" s="34"/>
      <c r="AV28" s="34" t="str">
        <f t="shared" si="9"/>
        <v/>
      </c>
      <c r="AW28" s="134"/>
    </row>
    <row r="29" spans="1:49" s="87" customFormat="1" x14ac:dyDescent="0.25">
      <c r="A29" s="39" t="str">
        <f t="shared" si="0"/>
        <v/>
      </c>
      <c r="B29" s="39" t="str">
        <f t="shared" si="1"/>
        <v>129-52063</v>
      </c>
      <c r="C29" s="39" t="s">
        <v>986</v>
      </c>
      <c r="D29" s="39"/>
      <c r="E29" s="39">
        <f t="shared" si="2"/>
        <v>2</v>
      </c>
      <c r="F29" s="33"/>
      <c r="G29" s="33" t="s">
        <v>941</v>
      </c>
      <c r="H29" s="34" t="s">
        <v>850</v>
      </c>
      <c r="I29" s="34" t="s">
        <v>858</v>
      </c>
      <c r="J29" s="34" t="s">
        <v>942</v>
      </c>
      <c r="K29" s="34" t="s">
        <v>475</v>
      </c>
      <c r="L29" s="34" t="str">
        <f t="shared" si="3"/>
        <v>. Door Handle, Exterior - REAR - LEFT</v>
      </c>
      <c r="M29" s="131" t="s">
        <v>2075</v>
      </c>
      <c r="N29" s="41" t="str">
        <f t="shared" si="4"/>
        <v/>
      </c>
      <c r="O29" s="41" t="s">
        <v>875</v>
      </c>
      <c r="P29" s="34" t="s">
        <v>475</v>
      </c>
      <c r="Q29" s="34" t="s">
        <v>949</v>
      </c>
      <c r="R29" s="35">
        <v>120</v>
      </c>
      <c r="S29" s="38">
        <f t="shared" si="5"/>
        <v>130</v>
      </c>
      <c r="T29" s="33"/>
      <c r="U29" s="33"/>
      <c r="V29" s="33"/>
      <c r="W29" s="33"/>
      <c r="X29" s="33" t="s">
        <v>259</v>
      </c>
      <c r="Y29" s="34" t="s">
        <v>950</v>
      </c>
      <c r="Z29" s="34"/>
      <c r="AA29" s="34"/>
      <c r="AB29" s="34" t="str">
        <f t="shared" si="6"/>
        <v>on base w/ cable</v>
      </c>
      <c r="AC29" s="34" t="s">
        <v>767</v>
      </c>
      <c r="AD29" s="34"/>
      <c r="AE29" s="34" t="s">
        <v>987</v>
      </c>
      <c r="AF29" s="34" t="s">
        <v>935</v>
      </c>
      <c r="AG29" s="132">
        <v>44670</v>
      </c>
      <c r="AH29" s="133" t="s">
        <v>936</v>
      </c>
      <c r="AI29" s="133" t="s">
        <v>57</v>
      </c>
      <c r="AJ29" s="133" t="s">
        <v>937</v>
      </c>
      <c r="AK29" s="34"/>
      <c r="AL29" s="33" t="s">
        <v>947</v>
      </c>
      <c r="AM29" s="33" t="s">
        <v>985</v>
      </c>
      <c r="AN29" s="34" t="s">
        <v>91</v>
      </c>
      <c r="AO29" s="34">
        <v>52063</v>
      </c>
      <c r="AP29" s="34" t="str">
        <f t="shared" si="7"/>
        <v>129-52063</v>
      </c>
      <c r="AQ29" s="34"/>
      <c r="AR29" s="34"/>
      <c r="AS29" s="34"/>
      <c r="AT29" s="34" t="str">
        <f t="shared" si="8"/>
        <v/>
      </c>
      <c r="AU29" s="34"/>
      <c r="AV29" s="34" t="str">
        <f t="shared" si="9"/>
        <v/>
      </c>
      <c r="AW29" s="134"/>
    </row>
    <row r="30" spans="1:49" s="87" customFormat="1" x14ac:dyDescent="0.25">
      <c r="A30" s="39" t="str">
        <f t="shared" si="0"/>
        <v/>
      </c>
      <c r="B30" s="39" t="str">
        <f t="shared" si="1"/>
        <v>286-999771</v>
      </c>
      <c r="C30" s="39"/>
      <c r="D30" s="39"/>
      <c r="E30" s="39">
        <f t="shared" si="2"/>
        <v>1</v>
      </c>
      <c r="F30" s="33"/>
      <c r="G30" s="33"/>
      <c r="H30" s="34" t="s">
        <v>850</v>
      </c>
      <c r="I30" s="34" t="s">
        <v>858</v>
      </c>
      <c r="J30" s="34" t="s">
        <v>951</v>
      </c>
      <c r="K30" s="34" t="s">
        <v>476</v>
      </c>
      <c r="L30" s="34" t="str">
        <f t="shared" si="3"/>
        <v>. Door Latch, REAR - LEFT Soft Close WITH Actuator SET 2</v>
      </c>
      <c r="M30" s="131" t="s">
        <v>2076</v>
      </c>
      <c r="N30" s="97" t="str">
        <f t="shared" si="4"/>
        <v>E.G.</v>
      </c>
      <c r="O30" s="98" t="s">
        <v>988</v>
      </c>
      <c r="P30" s="34" t="s">
        <v>476</v>
      </c>
      <c r="Q30" s="34" t="s">
        <v>953</v>
      </c>
      <c r="R30" s="35">
        <v>245</v>
      </c>
      <c r="S30" s="38">
        <f t="shared" si="5"/>
        <v>245</v>
      </c>
      <c r="T30" s="33"/>
      <c r="U30" s="33"/>
      <c r="V30" s="33"/>
      <c r="W30" s="33"/>
      <c r="X30" s="33" t="s">
        <v>259</v>
      </c>
      <c r="Y30" s="36" t="s">
        <v>989</v>
      </c>
      <c r="Z30" s="34"/>
      <c r="AA30" s="34"/>
      <c r="AB30" s="34" t="str">
        <f t="shared" si="6"/>
        <v>w/ cable + white actuator motor | toss both if 1 bad</v>
      </c>
      <c r="AC30" s="34" t="s">
        <v>955</v>
      </c>
      <c r="AD30" s="34" t="s">
        <v>763</v>
      </c>
      <c r="AE30" s="34"/>
      <c r="AF30" s="34" t="s">
        <v>935</v>
      </c>
      <c r="AG30" s="132">
        <v>44670</v>
      </c>
      <c r="AH30" s="133" t="s">
        <v>936</v>
      </c>
      <c r="AI30" s="133" t="s">
        <v>57</v>
      </c>
      <c r="AJ30" s="133" t="s">
        <v>937</v>
      </c>
      <c r="AK30" s="34"/>
      <c r="AL30" s="33" t="s">
        <v>947</v>
      </c>
      <c r="AM30" s="33">
        <v>286</v>
      </c>
      <c r="AN30" s="34" t="s">
        <v>91</v>
      </c>
      <c r="AO30" s="34">
        <v>999771</v>
      </c>
      <c r="AP30" s="34" t="str">
        <f t="shared" si="7"/>
        <v>286-999771</v>
      </c>
      <c r="AQ30" s="34"/>
      <c r="AR30" s="34"/>
      <c r="AS30" s="34"/>
      <c r="AT30" s="34" t="str">
        <f t="shared" si="8"/>
        <v/>
      </c>
      <c r="AU30" s="34"/>
      <c r="AV30" s="34" t="str">
        <f t="shared" si="9"/>
        <v/>
      </c>
      <c r="AW30" s="134"/>
    </row>
    <row r="31" spans="1:49" s="87" customFormat="1" x14ac:dyDescent="0.25">
      <c r="A31" s="39" t="str">
        <f t="shared" si="0"/>
        <v/>
      </c>
      <c r="B31" s="39" t="str">
        <f t="shared" si="1"/>
        <v>286-999763</v>
      </c>
      <c r="C31" s="39"/>
      <c r="D31" s="39"/>
      <c r="E31" s="39">
        <f t="shared" si="2"/>
        <v>1</v>
      </c>
      <c r="F31" s="33"/>
      <c r="G31" s="33"/>
      <c r="H31" s="34" t="s">
        <v>850</v>
      </c>
      <c r="I31" s="34" t="s">
        <v>858</v>
      </c>
      <c r="J31" s="34" t="s">
        <v>951</v>
      </c>
      <c r="K31" s="34" t="s">
        <v>477</v>
      </c>
      <c r="L31" s="34" t="str">
        <f t="shared" si="3"/>
        <v>. Door Latch, REAR - LEFT WITHOUT Soft Close</v>
      </c>
      <c r="M31" s="131" t="s">
        <v>2077</v>
      </c>
      <c r="N31" s="41" t="str">
        <f t="shared" si="4"/>
        <v/>
      </c>
      <c r="O31" s="41" t="s">
        <v>875</v>
      </c>
      <c r="P31" s="34" t="s">
        <v>477</v>
      </c>
      <c r="Q31" s="34" t="s">
        <v>957</v>
      </c>
      <c r="R31" s="35">
        <v>75</v>
      </c>
      <c r="S31" s="38">
        <f t="shared" si="5"/>
        <v>75</v>
      </c>
      <c r="T31" s="33"/>
      <c r="U31" s="33"/>
      <c r="V31" s="33"/>
      <c r="W31" s="33"/>
      <c r="X31" s="33" t="s">
        <v>259</v>
      </c>
      <c r="Y31" s="34" t="s">
        <v>990</v>
      </c>
      <c r="Z31" s="34"/>
      <c r="AA31" s="34"/>
      <c r="AB31" s="34" t="str">
        <f t="shared" si="6"/>
        <v>w/ cable</v>
      </c>
      <c r="AC31" s="34" t="s">
        <v>764</v>
      </c>
      <c r="AD31" s="34"/>
      <c r="AE31" s="34"/>
      <c r="AF31" s="34" t="s">
        <v>935</v>
      </c>
      <c r="AG31" s="132">
        <v>44670</v>
      </c>
      <c r="AH31" s="133" t="s">
        <v>936</v>
      </c>
      <c r="AI31" s="133" t="s">
        <v>57</v>
      </c>
      <c r="AJ31" s="133" t="s">
        <v>937</v>
      </c>
      <c r="AK31" s="34"/>
      <c r="AL31" s="33" t="s">
        <v>947</v>
      </c>
      <c r="AM31" s="33">
        <v>286</v>
      </c>
      <c r="AN31" s="34" t="s">
        <v>91</v>
      </c>
      <c r="AO31" s="34">
        <v>999763</v>
      </c>
      <c r="AP31" s="34" t="str">
        <f t="shared" si="7"/>
        <v>286-999763</v>
      </c>
      <c r="AQ31" s="34"/>
      <c r="AR31" s="34"/>
      <c r="AS31" s="34"/>
      <c r="AT31" s="34" t="str">
        <f t="shared" si="8"/>
        <v/>
      </c>
      <c r="AU31" s="34"/>
      <c r="AV31" s="34" t="str">
        <f t="shared" si="9"/>
        <v/>
      </c>
      <c r="AW31" s="134"/>
    </row>
    <row r="32" spans="1:49" s="87" customFormat="1" x14ac:dyDescent="0.25">
      <c r="A32" s="39" t="str">
        <f t="shared" si="0"/>
        <v/>
      </c>
      <c r="B32" s="39" t="str">
        <f t="shared" si="1"/>
        <v>263-999496</v>
      </c>
      <c r="C32" s="39"/>
      <c r="D32" s="39"/>
      <c r="E32" s="39">
        <f t="shared" si="2"/>
        <v>1</v>
      </c>
      <c r="F32" s="33"/>
      <c r="G32" s="33"/>
      <c r="H32" s="34" t="s">
        <v>850</v>
      </c>
      <c r="I32" s="34" t="s">
        <v>858</v>
      </c>
      <c r="J32" s="34" t="s">
        <v>991</v>
      </c>
      <c r="K32" s="34" t="s">
        <v>478</v>
      </c>
      <c r="L32" s="34" t="str">
        <f t="shared" si="3"/>
        <v>. Window Sun Shade, REAR - LEFT</v>
      </c>
      <c r="M32" s="131" t="s">
        <v>2078</v>
      </c>
      <c r="N32" s="41" t="str">
        <f t="shared" si="4"/>
        <v/>
      </c>
      <c r="O32" s="41" t="s">
        <v>875</v>
      </c>
      <c r="P32" s="34" t="s">
        <v>478</v>
      </c>
      <c r="Q32" s="34"/>
      <c r="R32" s="34">
        <v>190</v>
      </c>
      <c r="S32" s="38">
        <f t="shared" si="5"/>
        <v>190</v>
      </c>
      <c r="T32" s="37"/>
      <c r="U32" s="37"/>
      <c r="V32" s="37"/>
      <c r="W32" s="37"/>
      <c r="X32" s="33"/>
      <c r="Y32" s="34"/>
      <c r="Z32" s="34"/>
      <c r="AA32" s="34"/>
      <c r="AB32" s="34" t="str">
        <f t="shared" si="6"/>
        <v/>
      </c>
      <c r="AC32" s="34"/>
      <c r="AD32" s="34"/>
      <c r="AE32" s="34"/>
      <c r="AF32" s="34" t="s">
        <v>981</v>
      </c>
      <c r="AG32" s="132">
        <v>44811</v>
      </c>
      <c r="AH32" s="133" t="s">
        <v>936</v>
      </c>
      <c r="AI32" s="133" t="s">
        <v>57</v>
      </c>
      <c r="AJ32" s="133" t="s">
        <v>937</v>
      </c>
      <c r="AK32" s="34"/>
      <c r="AL32" s="37" t="s">
        <v>956</v>
      </c>
      <c r="AM32" s="33" t="s">
        <v>992</v>
      </c>
      <c r="AN32" s="34" t="s">
        <v>91</v>
      </c>
      <c r="AO32" s="34">
        <v>999496</v>
      </c>
      <c r="AP32" s="34" t="str">
        <f t="shared" si="7"/>
        <v>263-999496</v>
      </c>
      <c r="AQ32" s="34"/>
      <c r="AR32" s="34"/>
      <c r="AS32" s="34"/>
      <c r="AT32" s="34" t="str">
        <f t="shared" si="8"/>
        <v/>
      </c>
      <c r="AU32" s="34"/>
      <c r="AV32" s="34" t="str">
        <f t="shared" si="9"/>
        <v/>
      </c>
      <c r="AW32" s="134"/>
    </row>
    <row r="33" spans="1:49" s="87" customFormat="1" x14ac:dyDescent="0.25">
      <c r="A33" s="39" t="str">
        <f t="shared" si="0"/>
        <v/>
      </c>
      <c r="B33" s="39" t="str">
        <f t="shared" si="1"/>
        <v/>
      </c>
      <c r="C33" s="39"/>
      <c r="D33" s="39"/>
      <c r="E33" s="39" t="str">
        <f t="shared" si="2"/>
        <v/>
      </c>
      <c r="F33" s="33"/>
      <c r="G33" s="43"/>
      <c r="H33" s="39" t="s">
        <v>851</v>
      </c>
      <c r="I33" s="39" t="s">
        <v>858</v>
      </c>
      <c r="J33" s="39" t="s">
        <v>882</v>
      </c>
      <c r="K33" s="39" t="s">
        <v>882</v>
      </c>
      <c r="L33" s="39" t="str">
        <f t="shared" si="3"/>
        <v>. Door Handle, Interior</v>
      </c>
      <c r="M33" s="135" t="s">
        <v>2079</v>
      </c>
      <c r="N33" s="46" t="str">
        <f t="shared" si="4"/>
        <v/>
      </c>
      <c r="O33" s="46" t="s">
        <v>875</v>
      </c>
      <c r="P33" s="39" t="s">
        <v>882</v>
      </c>
      <c r="Q33" s="39"/>
      <c r="R33" s="39"/>
      <c r="S33" s="99" t="str">
        <f t="shared" si="5"/>
        <v/>
      </c>
      <c r="T33" s="39"/>
      <c r="U33" s="39"/>
      <c r="V33" s="39"/>
      <c r="W33" s="39"/>
      <c r="X33" s="43"/>
      <c r="Y33" s="39"/>
      <c r="Z33" s="39"/>
      <c r="AA33" s="39"/>
      <c r="AB33" s="39" t="str">
        <f t="shared" si="6"/>
        <v>if trim doesn't remove easy put handle w/ trim SET</v>
      </c>
      <c r="AC33" s="39" t="s">
        <v>911</v>
      </c>
      <c r="AD33" s="39"/>
      <c r="AE33" s="39"/>
      <c r="AF33" s="39" t="s">
        <v>935</v>
      </c>
      <c r="AG33" s="95">
        <v>44670</v>
      </c>
      <c r="AH33" s="96" t="s">
        <v>936</v>
      </c>
      <c r="AI33" s="96" t="s">
        <v>57</v>
      </c>
      <c r="AJ33" s="96" t="s">
        <v>937</v>
      </c>
      <c r="AK33" s="39"/>
      <c r="AL33" s="39" t="s">
        <v>938</v>
      </c>
      <c r="AM33" s="39"/>
      <c r="AN33" s="39"/>
      <c r="AO33" s="39"/>
      <c r="AP33" s="34" t="str">
        <f t="shared" si="7"/>
        <v/>
      </c>
      <c r="AQ33" s="39"/>
      <c r="AR33" s="39"/>
      <c r="AS33" s="39"/>
      <c r="AT33" s="39" t="str">
        <f t="shared" si="8"/>
        <v/>
      </c>
      <c r="AU33" s="39"/>
      <c r="AV33" s="39" t="str">
        <f t="shared" si="9"/>
        <v/>
      </c>
      <c r="AW33" s="134"/>
    </row>
    <row r="34" spans="1:49" s="87" customFormat="1" x14ac:dyDescent="0.25">
      <c r="A34" s="39" t="str">
        <f t="shared" si="0"/>
        <v/>
      </c>
      <c r="B34" s="39" t="str">
        <f t="shared" si="1"/>
        <v/>
      </c>
      <c r="C34" s="39"/>
      <c r="D34" s="39"/>
      <c r="E34" s="39" t="str">
        <f t="shared" si="2"/>
        <v/>
      </c>
      <c r="F34" s="33"/>
      <c r="G34" s="43"/>
      <c r="H34" s="39" t="s">
        <v>851</v>
      </c>
      <c r="I34" s="39" t="s">
        <v>858</v>
      </c>
      <c r="J34" s="39" t="s">
        <v>472</v>
      </c>
      <c r="K34" s="39" t="s">
        <v>472</v>
      </c>
      <c r="L34" s="39" t="str">
        <f t="shared" si="3"/>
        <v>. Door Panel</v>
      </c>
      <c r="M34" s="135" t="s">
        <v>2080</v>
      </c>
      <c r="N34" s="46" t="str">
        <f t="shared" si="4"/>
        <v/>
      </c>
      <c r="O34" s="46" t="s">
        <v>875</v>
      </c>
      <c r="P34" s="39" t="s">
        <v>472</v>
      </c>
      <c r="Q34" s="39"/>
      <c r="R34" s="39"/>
      <c r="S34" s="99" t="str">
        <f t="shared" si="5"/>
        <v/>
      </c>
      <c r="T34" s="39"/>
      <c r="U34" s="39"/>
      <c r="V34" s="39"/>
      <c r="W34" s="39"/>
      <c r="X34" s="43"/>
      <c r="Y34" s="39"/>
      <c r="Z34" s="39"/>
      <c r="AA34" s="39"/>
      <c r="AB34" s="39" t="str">
        <f t="shared" si="6"/>
        <v/>
      </c>
      <c r="AC34" s="39"/>
      <c r="AD34" s="39"/>
      <c r="AE34" s="39"/>
      <c r="AF34" s="39" t="s">
        <v>935</v>
      </c>
      <c r="AG34" s="95">
        <v>44670</v>
      </c>
      <c r="AH34" s="96" t="s">
        <v>936</v>
      </c>
      <c r="AI34" s="96" t="s">
        <v>57</v>
      </c>
      <c r="AJ34" s="96" t="s">
        <v>937</v>
      </c>
      <c r="AK34" s="39"/>
      <c r="AL34" s="39" t="s">
        <v>938</v>
      </c>
      <c r="AM34" s="39"/>
      <c r="AN34" s="39"/>
      <c r="AO34" s="39"/>
      <c r="AP34" s="34" t="str">
        <f t="shared" si="7"/>
        <v/>
      </c>
      <c r="AQ34" s="39"/>
      <c r="AR34" s="39"/>
      <c r="AS34" s="39"/>
      <c r="AT34" s="39" t="str">
        <f t="shared" si="8"/>
        <v/>
      </c>
      <c r="AU34" s="39"/>
      <c r="AV34" s="39" t="str">
        <f t="shared" si="9"/>
        <v/>
      </c>
      <c r="AW34" s="134"/>
    </row>
    <row r="35" spans="1:49" s="87" customFormat="1" x14ac:dyDescent="0.25">
      <c r="A35" s="39" t="str">
        <f t="shared" si="0"/>
        <v/>
      </c>
      <c r="B35" s="39" t="str">
        <f t="shared" si="1"/>
        <v/>
      </c>
      <c r="C35" s="39"/>
      <c r="D35" s="39"/>
      <c r="E35" s="39" t="str">
        <f t="shared" si="2"/>
        <v/>
      </c>
      <c r="F35" s="33"/>
      <c r="G35" s="43"/>
      <c r="H35" s="39" t="s">
        <v>851</v>
      </c>
      <c r="I35" s="39" t="s">
        <v>858</v>
      </c>
      <c r="J35" s="39" t="s">
        <v>974</v>
      </c>
      <c r="K35" s="39" t="s">
        <v>479</v>
      </c>
      <c r="L35" s="39" t="str">
        <f t="shared" si="3"/>
        <v>. Switch, Window</v>
      </c>
      <c r="M35" s="135" t="s">
        <v>2081</v>
      </c>
      <c r="N35" s="46" t="str">
        <f t="shared" si="4"/>
        <v/>
      </c>
      <c r="O35" s="46" t="s">
        <v>875</v>
      </c>
      <c r="P35" s="39" t="s">
        <v>479</v>
      </c>
      <c r="Q35" s="39"/>
      <c r="R35" s="39"/>
      <c r="S35" s="99" t="str">
        <f t="shared" si="5"/>
        <v/>
      </c>
      <c r="T35" s="39"/>
      <c r="U35" s="39"/>
      <c r="V35" s="39"/>
      <c r="W35" s="39"/>
      <c r="X35" s="43"/>
      <c r="Y35" s="39"/>
      <c r="Z35" s="39"/>
      <c r="AA35" s="39"/>
      <c r="AB35" s="39" t="str">
        <f t="shared" si="6"/>
        <v/>
      </c>
      <c r="AC35" s="39"/>
      <c r="AD35" s="39"/>
      <c r="AE35" s="39"/>
      <c r="AF35" s="39" t="s">
        <v>935</v>
      </c>
      <c r="AG35" s="95">
        <v>44670</v>
      </c>
      <c r="AH35" s="96" t="s">
        <v>936</v>
      </c>
      <c r="AI35" s="96" t="s">
        <v>57</v>
      </c>
      <c r="AJ35" s="96" t="s">
        <v>937</v>
      </c>
      <c r="AK35" s="39"/>
      <c r="AL35" s="39" t="s">
        <v>938</v>
      </c>
      <c r="AM35" s="39"/>
      <c r="AN35" s="39"/>
      <c r="AO35" s="39"/>
      <c r="AP35" s="34" t="str">
        <f t="shared" si="7"/>
        <v/>
      </c>
      <c r="AQ35" s="39"/>
      <c r="AR35" s="39"/>
      <c r="AS35" s="39"/>
      <c r="AT35" s="39" t="str">
        <f t="shared" si="8"/>
        <v/>
      </c>
      <c r="AU35" s="39"/>
      <c r="AV35" s="39" t="str">
        <f t="shared" si="9"/>
        <v/>
      </c>
      <c r="AW35" s="134"/>
    </row>
    <row r="36" spans="1:49" s="87" customFormat="1" x14ac:dyDescent="0.25">
      <c r="A36" s="39" t="str">
        <f t="shared" si="0"/>
        <v/>
      </c>
      <c r="B36" s="39" t="str">
        <f t="shared" si="1"/>
        <v/>
      </c>
      <c r="C36" s="39"/>
      <c r="D36" s="39"/>
      <c r="E36" s="39" t="str">
        <f t="shared" si="2"/>
        <v/>
      </c>
      <c r="F36" s="33"/>
      <c r="G36" s="43"/>
      <c r="H36" s="39" t="s">
        <v>851</v>
      </c>
      <c r="I36" s="39" t="s">
        <v>858</v>
      </c>
      <c r="J36" s="39" t="s">
        <v>474</v>
      </c>
      <c r="K36" s="39" t="s">
        <v>474</v>
      </c>
      <c r="L36" s="39" t="str">
        <f t="shared" si="3"/>
        <v>. Window Motor &amp; Regulator</v>
      </c>
      <c r="M36" s="135" t="s">
        <v>2082</v>
      </c>
      <c r="N36" s="46" t="str">
        <f t="shared" si="4"/>
        <v/>
      </c>
      <c r="O36" s="46" t="s">
        <v>875</v>
      </c>
      <c r="P36" s="39" t="s">
        <v>474</v>
      </c>
      <c r="Q36" s="39"/>
      <c r="R36" s="39"/>
      <c r="S36" s="99" t="str">
        <f t="shared" si="5"/>
        <v/>
      </c>
      <c r="T36" s="43"/>
      <c r="U36" s="43"/>
      <c r="V36" s="43"/>
      <c r="W36" s="43"/>
      <c r="X36" s="43"/>
      <c r="Y36" s="39"/>
      <c r="Z36" s="39"/>
      <c r="AA36" s="39"/>
      <c r="AB36" s="39" t="str">
        <f t="shared" si="6"/>
        <v/>
      </c>
      <c r="AC36" s="39"/>
      <c r="AD36" s="39"/>
      <c r="AE36" s="39"/>
      <c r="AF36" s="39" t="s">
        <v>935</v>
      </c>
      <c r="AG36" s="95">
        <v>44670</v>
      </c>
      <c r="AH36" s="96" t="s">
        <v>936</v>
      </c>
      <c r="AI36" s="96" t="s">
        <v>57</v>
      </c>
      <c r="AJ36" s="96" t="s">
        <v>937</v>
      </c>
      <c r="AK36" s="39"/>
      <c r="AL36" s="43" t="s">
        <v>947</v>
      </c>
      <c r="AM36" s="39"/>
      <c r="AN36" s="39" t="s">
        <v>91</v>
      </c>
      <c r="AO36" s="39"/>
      <c r="AP36" s="34" t="str">
        <f t="shared" si="7"/>
        <v/>
      </c>
      <c r="AQ36" s="39"/>
      <c r="AR36" s="39"/>
      <c r="AS36" s="39"/>
      <c r="AT36" s="39" t="str">
        <f t="shared" si="8"/>
        <v/>
      </c>
      <c r="AU36" s="39"/>
      <c r="AV36" s="39" t="str">
        <f t="shared" si="9"/>
        <v/>
      </c>
      <c r="AW36" s="134"/>
    </row>
    <row r="37" spans="1:49" s="87" customFormat="1" x14ac:dyDescent="0.25">
      <c r="A37" s="39" t="str">
        <f t="shared" si="0"/>
        <v/>
      </c>
      <c r="B37" s="39" t="str">
        <f t="shared" si="1"/>
        <v>129-52060</v>
      </c>
      <c r="C37" s="39" t="s">
        <v>993</v>
      </c>
      <c r="D37" s="39"/>
      <c r="E37" s="39">
        <f t="shared" si="2"/>
        <v>2</v>
      </c>
      <c r="F37" s="33"/>
      <c r="G37" s="33" t="s">
        <v>941</v>
      </c>
      <c r="H37" s="34" t="s">
        <v>850</v>
      </c>
      <c r="I37" s="34" t="s">
        <v>859</v>
      </c>
      <c r="J37" s="34" t="s">
        <v>942</v>
      </c>
      <c r="K37" s="34" t="s">
        <v>480</v>
      </c>
      <c r="L37" s="34" t="str">
        <f t="shared" si="3"/>
        <v>. Door Handle, Exterior - FRONT - RIGHT</v>
      </c>
      <c r="M37" s="131" t="s">
        <v>2083</v>
      </c>
      <c r="N37" s="97" t="str">
        <f t="shared" si="4"/>
        <v>E.G.</v>
      </c>
      <c r="O37" s="98" t="s">
        <v>994</v>
      </c>
      <c r="P37" s="34" t="s">
        <v>480</v>
      </c>
      <c r="Q37" s="34" t="s">
        <v>944</v>
      </c>
      <c r="R37" s="35">
        <v>175</v>
      </c>
      <c r="S37" s="38">
        <f t="shared" si="5"/>
        <v>157.5</v>
      </c>
      <c r="T37" s="33"/>
      <c r="U37" s="33"/>
      <c r="V37" s="33"/>
      <c r="W37" s="33"/>
      <c r="X37" s="33" t="s">
        <v>259</v>
      </c>
      <c r="Y37" s="36" t="s">
        <v>995</v>
      </c>
      <c r="Z37" s="34"/>
      <c r="AA37" s="34"/>
      <c r="AB37" s="34" t="str">
        <f t="shared" si="6"/>
        <v>on base w/ cable</v>
      </c>
      <c r="AC37" s="34" t="s">
        <v>767</v>
      </c>
      <c r="AD37" s="34"/>
      <c r="AE37" s="34" t="s">
        <v>996</v>
      </c>
      <c r="AF37" s="34" t="s">
        <v>935</v>
      </c>
      <c r="AG37" s="132">
        <v>44670</v>
      </c>
      <c r="AH37" s="133" t="s">
        <v>936</v>
      </c>
      <c r="AI37" s="133" t="s">
        <v>57</v>
      </c>
      <c r="AJ37" s="133" t="s">
        <v>937</v>
      </c>
      <c r="AK37" s="34"/>
      <c r="AL37" s="33" t="s">
        <v>947</v>
      </c>
      <c r="AM37" s="33" t="s">
        <v>985</v>
      </c>
      <c r="AN37" s="34" t="s">
        <v>91</v>
      </c>
      <c r="AO37" s="34">
        <v>52060</v>
      </c>
      <c r="AP37" s="34" t="str">
        <f t="shared" si="7"/>
        <v>129-52060</v>
      </c>
      <c r="AQ37" s="34"/>
      <c r="AR37" s="34"/>
      <c r="AS37" s="34"/>
      <c r="AT37" s="34" t="str">
        <f t="shared" si="8"/>
        <v/>
      </c>
      <c r="AU37" s="34"/>
      <c r="AV37" s="34" t="str">
        <f t="shared" si="9"/>
        <v/>
      </c>
      <c r="AW37" s="134"/>
    </row>
    <row r="38" spans="1:49" s="87" customFormat="1" x14ac:dyDescent="0.25">
      <c r="A38" s="39" t="str">
        <f t="shared" si="0"/>
        <v/>
      </c>
      <c r="B38" s="39" t="str">
        <f t="shared" si="1"/>
        <v>129-52062</v>
      </c>
      <c r="C38" s="39" t="s">
        <v>997</v>
      </c>
      <c r="D38" s="39"/>
      <c r="E38" s="39">
        <f t="shared" si="2"/>
        <v>2</v>
      </c>
      <c r="F38" s="33"/>
      <c r="G38" s="33" t="s">
        <v>941</v>
      </c>
      <c r="H38" s="34" t="s">
        <v>850</v>
      </c>
      <c r="I38" s="34" t="s">
        <v>859</v>
      </c>
      <c r="J38" s="34" t="s">
        <v>942</v>
      </c>
      <c r="K38" s="34" t="s">
        <v>480</v>
      </c>
      <c r="L38" s="34" t="str">
        <f t="shared" si="3"/>
        <v>. Door Handle, Exterior - FRONT - RIGHT</v>
      </c>
      <c r="M38" s="131" t="s">
        <v>2084</v>
      </c>
      <c r="N38" s="41" t="str">
        <f t="shared" si="4"/>
        <v/>
      </c>
      <c r="O38" s="41" t="s">
        <v>875</v>
      </c>
      <c r="P38" s="34" t="s">
        <v>480</v>
      </c>
      <c r="Q38" s="34" t="s">
        <v>949</v>
      </c>
      <c r="R38" s="35">
        <v>140</v>
      </c>
      <c r="S38" s="38">
        <f t="shared" si="5"/>
        <v>157.5</v>
      </c>
      <c r="T38" s="33"/>
      <c r="U38" s="33"/>
      <c r="V38" s="33"/>
      <c r="W38" s="33"/>
      <c r="X38" s="33" t="s">
        <v>259</v>
      </c>
      <c r="Y38" s="34" t="s">
        <v>998</v>
      </c>
      <c r="Z38" s="34"/>
      <c r="AA38" s="34"/>
      <c r="AB38" s="34" t="str">
        <f t="shared" si="6"/>
        <v>on base w/ cable</v>
      </c>
      <c r="AC38" s="34" t="s">
        <v>767</v>
      </c>
      <c r="AD38" s="34"/>
      <c r="AE38" s="34" t="s">
        <v>996</v>
      </c>
      <c r="AF38" s="34" t="s">
        <v>935</v>
      </c>
      <c r="AG38" s="132">
        <v>44670</v>
      </c>
      <c r="AH38" s="133" t="s">
        <v>936</v>
      </c>
      <c r="AI38" s="133" t="s">
        <v>57</v>
      </c>
      <c r="AJ38" s="133" t="s">
        <v>937</v>
      </c>
      <c r="AK38" s="34"/>
      <c r="AL38" s="33" t="s">
        <v>947</v>
      </c>
      <c r="AM38" s="33" t="s">
        <v>985</v>
      </c>
      <c r="AN38" s="34" t="s">
        <v>91</v>
      </c>
      <c r="AO38" s="34">
        <v>52062</v>
      </c>
      <c r="AP38" s="34" t="str">
        <f t="shared" si="7"/>
        <v>129-52062</v>
      </c>
      <c r="AQ38" s="34"/>
      <c r="AR38" s="34"/>
      <c r="AS38" s="34"/>
      <c r="AT38" s="34" t="str">
        <f t="shared" si="8"/>
        <v/>
      </c>
      <c r="AU38" s="34"/>
      <c r="AV38" s="34" t="str">
        <f t="shared" si="9"/>
        <v/>
      </c>
      <c r="AW38" s="134"/>
    </row>
    <row r="39" spans="1:49" s="87" customFormat="1" x14ac:dyDescent="0.25">
      <c r="A39" s="39" t="str">
        <f t="shared" si="0"/>
        <v/>
      </c>
      <c r="B39" s="39" t="str">
        <f t="shared" si="1"/>
        <v>285-999722</v>
      </c>
      <c r="C39" s="39"/>
      <c r="D39" s="39"/>
      <c r="E39" s="39">
        <f t="shared" si="2"/>
        <v>1</v>
      </c>
      <c r="F39" s="33"/>
      <c r="G39" s="33"/>
      <c r="H39" s="34" t="s">
        <v>850</v>
      </c>
      <c r="I39" s="34" t="s">
        <v>859</v>
      </c>
      <c r="J39" s="34" t="s">
        <v>951</v>
      </c>
      <c r="K39" s="34" t="s">
        <v>481</v>
      </c>
      <c r="L39" s="34" t="str">
        <f t="shared" si="3"/>
        <v>. Door Latch, FRONT - RIGHT Soft Close WITH Actuator SET 2</v>
      </c>
      <c r="M39" s="131" t="s">
        <v>2085</v>
      </c>
      <c r="N39" s="97" t="str">
        <f t="shared" si="4"/>
        <v>E.G.</v>
      </c>
      <c r="O39" s="98" t="s">
        <v>999</v>
      </c>
      <c r="P39" s="34" t="s">
        <v>481</v>
      </c>
      <c r="Q39" s="34" t="s">
        <v>953</v>
      </c>
      <c r="R39" s="35">
        <v>250</v>
      </c>
      <c r="S39" s="38">
        <f t="shared" si="5"/>
        <v>250</v>
      </c>
      <c r="T39" s="33"/>
      <c r="U39" s="33"/>
      <c r="V39" s="33"/>
      <c r="W39" s="33"/>
      <c r="X39" s="33" t="s">
        <v>259</v>
      </c>
      <c r="Y39" s="36" t="s">
        <v>1000</v>
      </c>
      <c r="Z39" s="34"/>
      <c r="AA39" s="34"/>
      <c r="AB39" s="34" t="str">
        <f t="shared" si="6"/>
        <v>w/ cable + white actuator motor | toss both if 1 bad</v>
      </c>
      <c r="AC39" s="34" t="s">
        <v>955</v>
      </c>
      <c r="AD39" s="34" t="s">
        <v>763</v>
      </c>
      <c r="AE39" s="34"/>
      <c r="AF39" s="34" t="s">
        <v>935</v>
      </c>
      <c r="AG39" s="132">
        <v>44670</v>
      </c>
      <c r="AH39" s="133" t="s">
        <v>936</v>
      </c>
      <c r="AI39" s="133" t="s">
        <v>57</v>
      </c>
      <c r="AJ39" s="133" t="s">
        <v>937</v>
      </c>
      <c r="AK39" s="34"/>
      <c r="AL39" s="33" t="s">
        <v>947</v>
      </c>
      <c r="AM39" s="33">
        <v>285</v>
      </c>
      <c r="AN39" s="34" t="s">
        <v>91</v>
      </c>
      <c r="AO39" s="34">
        <v>999722</v>
      </c>
      <c r="AP39" s="34" t="str">
        <f t="shared" si="7"/>
        <v>285-999722</v>
      </c>
      <c r="AQ39" s="34"/>
      <c r="AR39" s="34"/>
      <c r="AS39" s="34"/>
      <c r="AT39" s="34" t="str">
        <f t="shared" si="8"/>
        <v/>
      </c>
      <c r="AU39" s="34"/>
      <c r="AV39" s="34" t="str">
        <f t="shared" si="9"/>
        <v/>
      </c>
      <c r="AW39" s="134"/>
    </row>
    <row r="40" spans="1:49" s="87" customFormat="1" x14ac:dyDescent="0.25">
      <c r="A40" s="39" t="str">
        <f t="shared" si="0"/>
        <v/>
      </c>
      <c r="B40" s="39" t="str">
        <f t="shared" si="1"/>
        <v>285-999716</v>
      </c>
      <c r="C40" s="39"/>
      <c r="D40" s="39"/>
      <c r="E40" s="39">
        <f t="shared" si="2"/>
        <v>1</v>
      </c>
      <c r="F40" s="33"/>
      <c r="G40" s="33"/>
      <c r="H40" s="34" t="s">
        <v>850</v>
      </c>
      <c r="I40" s="34" t="s">
        <v>859</v>
      </c>
      <c r="J40" s="34" t="s">
        <v>951</v>
      </c>
      <c r="K40" s="34" t="s">
        <v>482</v>
      </c>
      <c r="L40" s="34" t="str">
        <f t="shared" si="3"/>
        <v>. Door Latch, FRONT - RIGHT WITHOUT Soft Close</v>
      </c>
      <c r="M40" s="131" t="s">
        <v>2086</v>
      </c>
      <c r="N40" s="41" t="str">
        <f t="shared" si="4"/>
        <v/>
      </c>
      <c r="O40" s="41" t="s">
        <v>875</v>
      </c>
      <c r="P40" s="34" t="s">
        <v>482</v>
      </c>
      <c r="Q40" s="34" t="s">
        <v>957</v>
      </c>
      <c r="R40" s="35">
        <v>78</v>
      </c>
      <c r="S40" s="38">
        <f t="shared" si="5"/>
        <v>78</v>
      </c>
      <c r="T40" s="33"/>
      <c r="U40" s="33"/>
      <c r="V40" s="33"/>
      <c r="W40" s="33"/>
      <c r="X40" s="33" t="s">
        <v>259</v>
      </c>
      <c r="Y40" s="34" t="s">
        <v>1001</v>
      </c>
      <c r="Z40" s="34"/>
      <c r="AA40" s="34"/>
      <c r="AB40" s="34" t="str">
        <f t="shared" si="6"/>
        <v>w/ cable</v>
      </c>
      <c r="AC40" s="34" t="s">
        <v>764</v>
      </c>
      <c r="AD40" s="34"/>
      <c r="AE40" s="34"/>
      <c r="AF40" s="34" t="s">
        <v>935</v>
      </c>
      <c r="AG40" s="132">
        <v>44670</v>
      </c>
      <c r="AH40" s="133" t="s">
        <v>936</v>
      </c>
      <c r="AI40" s="133" t="s">
        <v>57</v>
      </c>
      <c r="AJ40" s="133" t="s">
        <v>937</v>
      </c>
      <c r="AK40" s="34"/>
      <c r="AL40" s="33" t="s">
        <v>947</v>
      </c>
      <c r="AM40" s="33">
        <v>285</v>
      </c>
      <c r="AN40" s="34" t="s">
        <v>91</v>
      </c>
      <c r="AO40" s="34">
        <v>999716</v>
      </c>
      <c r="AP40" s="34" t="str">
        <f t="shared" si="7"/>
        <v>285-999716</v>
      </c>
      <c r="AQ40" s="34"/>
      <c r="AR40" s="34"/>
      <c r="AS40" s="34"/>
      <c r="AT40" s="34" t="str">
        <f t="shared" si="8"/>
        <v/>
      </c>
      <c r="AU40" s="34"/>
      <c r="AV40" s="34" t="str">
        <f t="shared" si="9"/>
        <v/>
      </c>
      <c r="AW40" s="134"/>
    </row>
    <row r="41" spans="1:49" s="87" customFormat="1" x14ac:dyDescent="0.25">
      <c r="A41" s="39" t="str">
        <f t="shared" si="0"/>
        <v/>
      </c>
      <c r="B41" s="39" t="str">
        <f t="shared" si="1"/>
        <v>128-11744</v>
      </c>
      <c r="C41" s="39"/>
      <c r="D41" s="39"/>
      <c r="E41" s="39">
        <f t="shared" si="2"/>
        <v>1</v>
      </c>
      <c r="F41" s="33"/>
      <c r="G41" s="33" t="s">
        <v>941</v>
      </c>
      <c r="H41" s="34" t="s">
        <v>850</v>
      </c>
      <c r="I41" s="34" t="s">
        <v>859</v>
      </c>
      <c r="J41" s="34" t="s">
        <v>961</v>
      </c>
      <c r="K41" s="34" t="s">
        <v>483</v>
      </c>
      <c r="L41" s="34" t="str">
        <f t="shared" si="3"/>
        <v>. Mirror, Door - FRONT RIGHT</v>
      </c>
      <c r="M41" s="131" t="s">
        <v>2087</v>
      </c>
      <c r="N41" s="41" t="str">
        <f t="shared" si="4"/>
        <v/>
      </c>
      <c r="O41" s="41" t="s">
        <v>875</v>
      </c>
      <c r="P41" s="34" t="s">
        <v>483</v>
      </c>
      <c r="Q41" s="34" t="s">
        <v>962</v>
      </c>
      <c r="R41" s="35">
        <v>1000</v>
      </c>
      <c r="S41" s="38">
        <f t="shared" si="5"/>
        <v>790</v>
      </c>
      <c r="T41" s="33"/>
      <c r="U41" s="33"/>
      <c r="V41" s="33"/>
      <c r="W41" s="33"/>
      <c r="X41" s="33"/>
      <c r="Y41" s="34"/>
      <c r="Z41" s="34"/>
      <c r="AA41" s="34"/>
      <c r="AB41" s="34" t="str">
        <f t="shared" si="6"/>
        <v/>
      </c>
      <c r="AC41" s="34"/>
      <c r="AD41" s="34"/>
      <c r="AE41" s="34"/>
      <c r="AF41" s="34" t="s">
        <v>935</v>
      </c>
      <c r="AG41" s="132">
        <v>44670</v>
      </c>
      <c r="AH41" s="133" t="s">
        <v>936</v>
      </c>
      <c r="AI41" s="133" t="s">
        <v>57</v>
      </c>
      <c r="AJ41" s="133" t="s">
        <v>937</v>
      </c>
      <c r="AK41" s="34"/>
      <c r="AL41" s="33" t="s">
        <v>947</v>
      </c>
      <c r="AM41" s="33">
        <v>128</v>
      </c>
      <c r="AN41" s="34" t="s">
        <v>91</v>
      </c>
      <c r="AO41" s="34">
        <v>11744</v>
      </c>
      <c r="AP41" s="34" t="str">
        <f t="shared" si="7"/>
        <v>128-11744</v>
      </c>
      <c r="AQ41" s="34"/>
      <c r="AR41" s="34"/>
      <c r="AS41" s="34"/>
      <c r="AT41" s="34" t="str">
        <f t="shared" si="8"/>
        <v/>
      </c>
      <c r="AU41" s="34"/>
      <c r="AV41" s="34" t="str">
        <f t="shared" si="9"/>
        <v/>
      </c>
      <c r="AW41" s="134"/>
    </row>
    <row r="42" spans="1:49" s="87" customFormat="1" x14ac:dyDescent="0.25">
      <c r="A42" s="39" t="str">
        <f t="shared" si="0"/>
        <v/>
      </c>
      <c r="B42" s="39" t="str">
        <f t="shared" si="1"/>
        <v>128-11750</v>
      </c>
      <c r="C42" s="39"/>
      <c r="D42" s="39"/>
      <c r="E42" s="39">
        <f t="shared" si="2"/>
        <v>1</v>
      </c>
      <c r="F42" s="33"/>
      <c r="G42" s="33" t="s">
        <v>941</v>
      </c>
      <c r="H42" s="34" t="s">
        <v>850</v>
      </c>
      <c r="I42" s="34" t="s">
        <v>859</v>
      </c>
      <c r="J42" s="34" t="s">
        <v>961</v>
      </c>
      <c r="K42" s="34" t="s">
        <v>483</v>
      </c>
      <c r="L42" s="34" t="str">
        <f t="shared" si="3"/>
        <v>. Mirror, Door - FRONT RIGHT</v>
      </c>
      <c r="M42" s="131" t="s">
        <v>2088</v>
      </c>
      <c r="N42" s="41" t="str">
        <f t="shared" si="4"/>
        <v/>
      </c>
      <c r="O42" s="41" t="s">
        <v>875</v>
      </c>
      <c r="P42" s="34" t="s">
        <v>483</v>
      </c>
      <c r="Q42" s="34" t="s">
        <v>963</v>
      </c>
      <c r="R42" s="35">
        <v>1000</v>
      </c>
      <c r="S42" s="38">
        <f t="shared" si="5"/>
        <v>790</v>
      </c>
      <c r="T42" s="33"/>
      <c r="U42" s="33"/>
      <c r="V42" s="33"/>
      <c r="W42" s="33"/>
      <c r="X42" s="33"/>
      <c r="Y42" s="34"/>
      <c r="Z42" s="34"/>
      <c r="AA42" s="34"/>
      <c r="AB42" s="34" t="str">
        <f t="shared" si="6"/>
        <v/>
      </c>
      <c r="AC42" s="34"/>
      <c r="AD42" s="34"/>
      <c r="AE42" s="34"/>
      <c r="AF42" s="34" t="s">
        <v>935</v>
      </c>
      <c r="AG42" s="132">
        <v>44670</v>
      </c>
      <c r="AH42" s="133" t="s">
        <v>936</v>
      </c>
      <c r="AI42" s="133" t="s">
        <v>57</v>
      </c>
      <c r="AJ42" s="133" t="s">
        <v>937</v>
      </c>
      <c r="AK42" s="34"/>
      <c r="AL42" s="33" t="s">
        <v>947</v>
      </c>
      <c r="AM42" s="33">
        <v>128</v>
      </c>
      <c r="AN42" s="34" t="s">
        <v>91</v>
      </c>
      <c r="AO42" s="34">
        <v>11750</v>
      </c>
      <c r="AP42" s="34" t="str">
        <f t="shared" si="7"/>
        <v>128-11750</v>
      </c>
      <c r="AQ42" s="34"/>
      <c r="AR42" s="34"/>
      <c r="AS42" s="34"/>
      <c r="AT42" s="34" t="str">
        <f t="shared" si="8"/>
        <v/>
      </c>
      <c r="AU42" s="34"/>
      <c r="AV42" s="34" t="str">
        <f t="shared" si="9"/>
        <v/>
      </c>
      <c r="AW42" s="134"/>
    </row>
    <row r="43" spans="1:49" s="87" customFormat="1" x14ac:dyDescent="0.25">
      <c r="A43" s="39" t="str">
        <f t="shared" si="0"/>
        <v/>
      </c>
      <c r="B43" s="39" t="str">
        <f t="shared" si="1"/>
        <v>128-11752</v>
      </c>
      <c r="C43" s="39"/>
      <c r="D43" s="39"/>
      <c r="E43" s="39">
        <f t="shared" si="2"/>
        <v>1</v>
      </c>
      <c r="F43" s="33"/>
      <c r="G43" s="33" t="s">
        <v>941</v>
      </c>
      <c r="H43" s="34" t="s">
        <v>850</v>
      </c>
      <c r="I43" s="34" t="s">
        <v>859</v>
      </c>
      <c r="J43" s="34" t="s">
        <v>961</v>
      </c>
      <c r="K43" s="34" t="s">
        <v>483</v>
      </c>
      <c r="L43" s="34" t="str">
        <f t="shared" si="3"/>
        <v>. Mirror, Door - FRONT RIGHT</v>
      </c>
      <c r="M43" s="131" t="s">
        <v>2089</v>
      </c>
      <c r="N43" s="41" t="str">
        <f t="shared" si="4"/>
        <v/>
      </c>
      <c r="O43" s="41" t="s">
        <v>875</v>
      </c>
      <c r="P43" s="34" t="s">
        <v>483</v>
      </c>
      <c r="Q43" s="34" t="s">
        <v>964</v>
      </c>
      <c r="R43" s="35">
        <v>750</v>
      </c>
      <c r="S43" s="38">
        <f t="shared" si="5"/>
        <v>790</v>
      </c>
      <c r="T43" s="33"/>
      <c r="U43" s="33"/>
      <c r="V43" s="33"/>
      <c r="W43" s="33"/>
      <c r="X43" s="33"/>
      <c r="Y43" s="34"/>
      <c r="Z43" s="34"/>
      <c r="AA43" s="34"/>
      <c r="AB43" s="34" t="str">
        <f t="shared" si="6"/>
        <v/>
      </c>
      <c r="AC43" s="34"/>
      <c r="AD43" s="34"/>
      <c r="AE43" s="34"/>
      <c r="AF43" s="34" t="s">
        <v>935</v>
      </c>
      <c r="AG43" s="132">
        <v>44670</v>
      </c>
      <c r="AH43" s="133" t="s">
        <v>936</v>
      </c>
      <c r="AI43" s="133" t="s">
        <v>57</v>
      </c>
      <c r="AJ43" s="133" t="s">
        <v>937</v>
      </c>
      <c r="AK43" s="34"/>
      <c r="AL43" s="33" t="s">
        <v>947</v>
      </c>
      <c r="AM43" s="33">
        <v>128</v>
      </c>
      <c r="AN43" s="34" t="s">
        <v>91</v>
      </c>
      <c r="AO43" s="34">
        <v>11752</v>
      </c>
      <c r="AP43" s="34" t="str">
        <f t="shared" si="7"/>
        <v>128-11752</v>
      </c>
      <c r="AQ43" s="34"/>
      <c r="AR43" s="34"/>
      <c r="AS43" s="34"/>
      <c r="AT43" s="34" t="str">
        <f t="shared" si="8"/>
        <v/>
      </c>
      <c r="AU43" s="34"/>
      <c r="AV43" s="34" t="str">
        <f t="shared" si="9"/>
        <v/>
      </c>
      <c r="AW43" s="134"/>
    </row>
    <row r="44" spans="1:49" s="87" customFormat="1" x14ac:dyDescent="0.25">
      <c r="A44" s="39" t="str">
        <f t="shared" si="0"/>
        <v/>
      </c>
      <c r="B44" s="39" t="str">
        <f t="shared" si="1"/>
        <v>128-11754</v>
      </c>
      <c r="C44" s="39"/>
      <c r="D44" s="39"/>
      <c r="E44" s="39">
        <f t="shared" si="2"/>
        <v>1</v>
      </c>
      <c r="F44" s="33"/>
      <c r="G44" s="33" t="s">
        <v>941</v>
      </c>
      <c r="H44" s="34" t="s">
        <v>850</v>
      </c>
      <c r="I44" s="34" t="s">
        <v>859</v>
      </c>
      <c r="J44" s="34" t="s">
        <v>961</v>
      </c>
      <c r="K44" s="34" t="s">
        <v>483</v>
      </c>
      <c r="L44" s="34" t="str">
        <f t="shared" si="3"/>
        <v>. Mirror, Door - FRONT RIGHT</v>
      </c>
      <c r="M44" s="131" t="s">
        <v>2090</v>
      </c>
      <c r="N44" s="41" t="str">
        <f t="shared" si="4"/>
        <v/>
      </c>
      <c r="O44" s="41" t="s">
        <v>875</v>
      </c>
      <c r="P44" s="34" t="s">
        <v>483</v>
      </c>
      <c r="Q44" s="34" t="s">
        <v>965</v>
      </c>
      <c r="R44" s="35">
        <v>750</v>
      </c>
      <c r="S44" s="38">
        <f t="shared" si="5"/>
        <v>790</v>
      </c>
      <c r="T44" s="33"/>
      <c r="U44" s="33"/>
      <c r="V44" s="33"/>
      <c r="W44" s="33"/>
      <c r="X44" s="33"/>
      <c r="Y44" s="34"/>
      <c r="Z44" s="34"/>
      <c r="AA44" s="34"/>
      <c r="AB44" s="34" t="str">
        <f t="shared" si="6"/>
        <v/>
      </c>
      <c r="AC44" s="34"/>
      <c r="AD44" s="34"/>
      <c r="AE44" s="34"/>
      <c r="AF44" s="34" t="s">
        <v>935</v>
      </c>
      <c r="AG44" s="132">
        <v>44670</v>
      </c>
      <c r="AH44" s="133" t="s">
        <v>936</v>
      </c>
      <c r="AI44" s="133" t="s">
        <v>57</v>
      </c>
      <c r="AJ44" s="133" t="s">
        <v>937</v>
      </c>
      <c r="AK44" s="34"/>
      <c r="AL44" s="33" t="s">
        <v>947</v>
      </c>
      <c r="AM44" s="33">
        <v>128</v>
      </c>
      <c r="AN44" s="34" t="s">
        <v>91</v>
      </c>
      <c r="AO44" s="34">
        <v>11754</v>
      </c>
      <c r="AP44" s="34" t="str">
        <f t="shared" si="7"/>
        <v>128-11754</v>
      </c>
      <c r="AQ44" s="34"/>
      <c r="AR44" s="34"/>
      <c r="AS44" s="34"/>
      <c r="AT44" s="34" t="str">
        <f t="shared" si="8"/>
        <v/>
      </c>
      <c r="AU44" s="34"/>
      <c r="AV44" s="34" t="str">
        <f t="shared" si="9"/>
        <v/>
      </c>
      <c r="AW44" s="134"/>
    </row>
    <row r="45" spans="1:49" s="87" customFormat="1" x14ac:dyDescent="0.25">
      <c r="A45" s="39" t="str">
        <f t="shared" si="0"/>
        <v/>
      </c>
      <c r="B45" s="39" t="str">
        <f t="shared" si="1"/>
        <v>128-11756</v>
      </c>
      <c r="C45" s="39"/>
      <c r="D45" s="39"/>
      <c r="E45" s="39">
        <f t="shared" si="2"/>
        <v>1</v>
      </c>
      <c r="F45" s="33"/>
      <c r="G45" s="33" t="s">
        <v>941</v>
      </c>
      <c r="H45" s="34" t="s">
        <v>850</v>
      </c>
      <c r="I45" s="34" t="s">
        <v>859</v>
      </c>
      <c r="J45" s="34" t="s">
        <v>961</v>
      </c>
      <c r="K45" s="34" t="s">
        <v>483</v>
      </c>
      <c r="L45" s="34" t="str">
        <f t="shared" si="3"/>
        <v>. Mirror, Door - FRONT RIGHT</v>
      </c>
      <c r="M45" s="131" t="s">
        <v>2091</v>
      </c>
      <c r="N45" s="41" t="str">
        <f t="shared" si="4"/>
        <v/>
      </c>
      <c r="O45" s="41" t="s">
        <v>875</v>
      </c>
      <c r="P45" s="34" t="s">
        <v>483</v>
      </c>
      <c r="Q45" s="34" t="s">
        <v>966</v>
      </c>
      <c r="R45" s="35">
        <v>800</v>
      </c>
      <c r="S45" s="38">
        <f t="shared" si="5"/>
        <v>790</v>
      </c>
      <c r="T45" s="33"/>
      <c r="U45" s="33"/>
      <c r="V45" s="33"/>
      <c r="W45" s="33"/>
      <c r="X45" s="33"/>
      <c r="Y45" s="34"/>
      <c r="Z45" s="34"/>
      <c r="AA45" s="34"/>
      <c r="AB45" s="34" t="str">
        <f t="shared" si="6"/>
        <v/>
      </c>
      <c r="AC45" s="34"/>
      <c r="AD45" s="34"/>
      <c r="AE45" s="34"/>
      <c r="AF45" s="34" t="s">
        <v>935</v>
      </c>
      <c r="AG45" s="132">
        <v>44670</v>
      </c>
      <c r="AH45" s="133" t="s">
        <v>936</v>
      </c>
      <c r="AI45" s="133" t="s">
        <v>57</v>
      </c>
      <c r="AJ45" s="133" t="s">
        <v>937</v>
      </c>
      <c r="AK45" s="34"/>
      <c r="AL45" s="33" t="s">
        <v>947</v>
      </c>
      <c r="AM45" s="33">
        <v>128</v>
      </c>
      <c r="AN45" s="34" t="s">
        <v>91</v>
      </c>
      <c r="AO45" s="34">
        <v>11756</v>
      </c>
      <c r="AP45" s="34" t="str">
        <f t="shared" si="7"/>
        <v>128-11756</v>
      </c>
      <c r="AQ45" s="34"/>
      <c r="AR45" s="34"/>
      <c r="AS45" s="34"/>
      <c r="AT45" s="34" t="str">
        <f t="shared" si="8"/>
        <v/>
      </c>
      <c r="AU45" s="34"/>
      <c r="AV45" s="34" t="str">
        <f t="shared" si="9"/>
        <v/>
      </c>
      <c r="AW45" s="134"/>
    </row>
    <row r="46" spans="1:49" s="87" customFormat="1" x14ac:dyDescent="0.25">
      <c r="A46" s="39" t="str">
        <f t="shared" si="0"/>
        <v/>
      </c>
      <c r="B46" s="39" t="str">
        <f t="shared" si="1"/>
        <v>128-11758</v>
      </c>
      <c r="C46" s="39"/>
      <c r="D46" s="39"/>
      <c r="E46" s="39">
        <f t="shared" si="2"/>
        <v>1</v>
      </c>
      <c r="F46" s="33"/>
      <c r="G46" s="33" t="s">
        <v>941</v>
      </c>
      <c r="H46" s="34" t="s">
        <v>850</v>
      </c>
      <c r="I46" s="34" t="s">
        <v>859</v>
      </c>
      <c r="J46" s="34" t="s">
        <v>961</v>
      </c>
      <c r="K46" s="34" t="s">
        <v>483</v>
      </c>
      <c r="L46" s="34" t="str">
        <f t="shared" si="3"/>
        <v>. Mirror, Door - FRONT RIGHT</v>
      </c>
      <c r="M46" s="131" t="s">
        <v>2092</v>
      </c>
      <c r="N46" s="41" t="str">
        <f t="shared" si="4"/>
        <v/>
      </c>
      <c r="O46" s="41" t="s">
        <v>875</v>
      </c>
      <c r="P46" s="34" t="s">
        <v>483</v>
      </c>
      <c r="Q46" s="34" t="s">
        <v>967</v>
      </c>
      <c r="R46" s="35">
        <v>800</v>
      </c>
      <c r="S46" s="38">
        <f t="shared" si="5"/>
        <v>790</v>
      </c>
      <c r="T46" s="33"/>
      <c r="U46" s="33"/>
      <c r="V46" s="33"/>
      <c r="W46" s="33"/>
      <c r="X46" s="33"/>
      <c r="Y46" s="34"/>
      <c r="Z46" s="34"/>
      <c r="AA46" s="34"/>
      <c r="AB46" s="34" t="str">
        <f t="shared" si="6"/>
        <v/>
      </c>
      <c r="AC46" s="34"/>
      <c r="AD46" s="34"/>
      <c r="AE46" s="34"/>
      <c r="AF46" s="34" t="s">
        <v>935</v>
      </c>
      <c r="AG46" s="132">
        <v>44670</v>
      </c>
      <c r="AH46" s="133" t="s">
        <v>936</v>
      </c>
      <c r="AI46" s="133" t="s">
        <v>57</v>
      </c>
      <c r="AJ46" s="133" t="s">
        <v>937</v>
      </c>
      <c r="AK46" s="34"/>
      <c r="AL46" s="33" t="s">
        <v>947</v>
      </c>
      <c r="AM46" s="33">
        <v>128</v>
      </c>
      <c r="AN46" s="34" t="s">
        <v>91</v>
      </c>
      <c r="AO46" s="34">
        <v>11758</v>
      </c>
      <c r="AP46" s="34" t="str">
        <f t="shared" si="7"/>
        <v>128-11758</v>
      </c>
      <c r="AQ46" s="34"/>
      <c r="AR46" s="34"/>
      <c r="AS46" s="34"/>
      <c r="AT46" s="34" t="str">
        <f t="shared" si="8"/>
        <v/>
      </c>
      <c r="AU46" s="34"/>
      <c r="AV46" s="34" t="str">
        <f t="shared" si="9"/>
        <v/>
      </c>
      <c r="AW46" s="134"/>
    </row>
    <row r="47" spans="1:49" s="87" customFormat="1" x14ac:dyDescent="0.25">
      <c r="A47" s="39" t="str">
        <f t="shared" si="0"/>
        <v/>
      </c>
      <c r="B47" s="39" t="str">
        <f t="shared" si="1"/>
        <v>128-11760</v>
      </c>
      <c r="C47" s="39"/>
      <c r="D47" s="39"/>
      <c r="E47" s="39">
        <f t="shared" si="2"/>
        <v>1</v>
      </c>
      <c r="F47" s="33"/>
      <c r="G47" s="33" t="s">
        <v>941</v>
      </c>
      <c r="H47" s="34" t="s">
        <v>850</v>
      </c>
      <c r="I47" s="34" t="s">
        <v>859</v>
      </c>
      <c r="J47" s="34" t="s">
        <v>961</v>
      </c>
      <c r="K47" s="34" t="s">
        <v>483</v>
      </c>
      <c r="L47" s="34" t="str">
        <f t="shared" si="3"/>
        <v>. Mirror, Door - FRONT RIGHT</v>
      </c>
      <c r="M47" s="131" t="s">
        <v>2093</v>
      </c>
      <c r="N47" s="41" t="str">
        <f t="shared" si="4"/>
        <v/>
      </c>
      <c r="O47" s="41" t="s">
        <v>875</v>
      </c>
      <c r="P47" s="34" t="s">
        <v>483</v>
      </c>
      <c r="Q47" s="34" t="s">
        <v>968</v>
      </c>
      <c r="R47" s="35">
        <v>700</v>
      </c>
      <c r="S47" s="38">
        <f t="shared" si="5"/>
        <v>790</v>
      </c>
      <c r="T47" s="33"/>
      <c r="U47" s="33"/>
      <c r="V47" s="33"/>
      <c r="W47" s="33"/>
      <c r="X47" s="33"/>
      <c r="Y47" s="34"/>
      <c r="Z47" s="34"/>
      <c r="AA47" s="34"/>
      <c r="AB47" s="34" t="str">
        <f t="shared" si="6"/>
        <v/>
      </c>
      <c r="AC47" s="34"/>
      <c r="AD47" s="34"/>
      <c r="AE47" s="34"/>
      <c r="AF47" s="34" t="s">
        <v>935</v>
      </c>
      <c r="AG47" s="132">
        <v>44670</v>
      </c>
      <c r="AH47" s="133" t="s">
        <v>936</v>
      </c>
      <c r="AI47" s="133" t="s">
        <v>57</v>
      </c>
      <c r="AJ47" s="133" t="s">
        <v>937</v>
      </c>
      <c r="AK47" s="34"/>
      <c r="AL47" s="33" t="s">
        <v>947</v>
      </c>
      <c r="AM47" s="33">
        <v>128</v>
      </c>
      <c r="AN47" s="34" t="s">
        <v>91</v>
      </c>
      <c r="AO47" s="34">
        <v>11760</v>
      </c>
      <c r="AP47" s="34" t="str">
        <f t="shared" si="7"/>
        <v>128-11760</v>
      </c>
      <c r="AQ47" s="34"/>
      <c r="AR47" s="34"/>
      <c r="AS47" s="34"/>
      <c r="AT47" s="34" t="str">
        <f t="shared" si="8"/>
        <v/>
      </c>
      <c r="AU47" s="34"/>
      <c r="AV47" s="34" t="str">
        <f t="shared" si="9"/>
        <v/>
      </c>
      <c r="AW47" s="134"/>
    </row>
    <row r="48" spans="1:49" s="87" customFormat="1" x14ac:dyDescent="0.25">
      <c r="A48" s="39" t="str">
        <f t="shared" si="0"/>
        <v/>
      </c>
      <c r="B48" s="39" t="str">
        <f t="shared" si="1"/>
        <v>128-11762</v>
      </c>
      <c r="C48" s="39"/>
      <c r="D48" s="39"/>
      <c r="E48" s="39">
        <f t="shared" si="2"/>
        <v>1</v>
      </c>
      <c r="F48" s="33"/>
      <c r="G48" s="33" t="s">
        <v>941</v>
      </c>
      <c r="H48" s="34" t="s">
        <v>850</v>
      </c>
      <c r="I48" s="34" t="s">
        <v>859</v>
      </c>
      <c r="J48" s="34" t="s">
        <v>961</v>
      </c>
      <c r="K48" s="34" t="s">
        <v>483</v>
      </c>
      <c r="L48" s="34" t="str">
        <f t="shared" si="3"/>
        <v>. Mirror, Door - FRONT RIGHT</v>
      </c>
      <c r="M48" s="131" t="s">
        <v>2094</v>
      </c>
      <c r="N48" s="97" t="str">
        <f t="shared" si="4"/>
        <v>E.G.</v>
      </c>
      <c r="O48" s="98" t="s">
        <v>1002</v>
      </c>
      <c r="P48" s="34" t="s">
        <v>483</v>
      </c>
      <c r="Q48" s="34" t="s">
        <v>970</v>
      </c>
      <c r="R48" s="35">
        <v>700</v>
      </c>
      <c r="S48" s="38">
        <f t="shared" si="5"/>
        <v>790</v>
      </c>
      <c r="T48" s="33"/>
      <c r="U48" s="33"/>
      <c r="V48" s="33"/>
      <c r="W48" s="33"/>
      <c r="X48" s="33" t="s">
        <v>259</v>
      </c>
      <c r="Y48" s="36" t="s">
        <v>1003</v>
      </c>
      <c r="Z48" s="34"/>
      <c r="AA48" s="34"/>
      <c r="AB48" s="34" t="str">
        <f t="shared" si="6"/>
        <v/>
      </c>
      <c r="AC48" s="34"/>
      <c r="AD48" s="34"/>
      <c r="AE48" s="34"/>
      <c r="AF48" s="34" t="s">
        <v>935</v>
      </c>
      <c r="AG48" s="132">
        <v>44670</v>
      </c>
      <c r="AH48" s="133" t="s">
        <v>936</v>
      </c>
      <c r="AI48" s="133" t="s">
        <v>57</v>
      </c>
      <c r="AJ48" s="133" t="s">
        <v>937</v>
      </c>
      <c r="AK48" s="34"/>
      <c r="AL48" s="33" t="s">
        <v>947</v>
      </c>
      <c r="AM48" s="33">
        <v>128</v>
      </c>
      <c r="AN48" s="34" t="s">
        <v>91</v>
      </c>
      <c r="AO48" s="34">
        <v>11762</v>
      </c>
      <c r="AP48" s="34" t="str">
        <f t="shared" si="7"/>
        <v>128-11762</v>
      </c>
      <c r="AQ48" s="34"/>
      <c r="AR48" s="34"/>
      <c r="AS48" s="34"/>
      <c r="AT48" s="34" t="str">
        <f t="shared" si="8"/>
        <v/>
      </c>
      <c r="AU48" s="34"/>
      <c r="AV48" s="34" t="str">
        <f t="shared" si="9"/>
        <v/>
      </c>
      <c r="AW48" s="134"/>
    </row>
    <row r="49" spans="1:49" s="87" customFormat="1" x14ac:dyDescent="0.25">
      <c r="A49" s="39" t="str">
        <f t="shared" si="0"/>
        <v/>
      </c>
      <c r="B49" s="39" t="str">
        <f t="shared" si="1"/>
        <v>128-11764</v>
      </c>
      <c r="C49" s="39"/>
      <c r="D49" s="39"/>
      <c r="E49" s="39">
        <f t="shared" si="2"/>
        <v>1</v>
      </c>
      <c r="F49" s="33"/>
      <c r="G49" s="33" t="s">
        <v>941</v>
      </c>
      <c r="H49" s="34" t="s">
        <v>850</v>
      </c>
      <c r="I49" s="34" t="s">
        <v>859</v>
      </c>
      <c r="J49" s="34" t="s">
        <v>961</v>
      </c>
      <c r="K49" s="34" t="s">
        <v>483</v>
      </c>
      <c r="L49" s="34" t="str">
        <f t="shared" si="3"/>
        <v>. Mirror, Door - FRONT RIGHT</v>
      </c>
      <c r="M49" s="131" t="s">
        <v>2095</v>
      </c>
      <c r="N49" s="41" t="str">
        <f t="shared" si="4"/>
        <v/>
      </c>
      <c r="O49" s="41" t="s">
        <v>875</v>
      </c>
      <c r="P49" s="34" t="s">
        <v>483</v>
      </c>
      <c r="Q49" s="34" t="s">
        <v>972</v>
      </c>
      <c r="R49" s="35">
        <v>700</v>
      </c>
      <c r="S49" s="38">
        <f t="shared" si="5"/>
        <v>790</v>
      </c>
      <c r="T49" s="33"/>
      <c r="U49" s="33"/>
      <c r="V49" s="33"/>
      <c r="W49" s="33"/>
      <c r="X49" s="33"/>
      <c r="Y49" s="34"/>
      <c r="Z49" s="34"/>
      <c r="AA49" s="34"/>
      <c r="AB49" s="34" t="str">
        <f t="shared" si="6"/>
        <v/>
      </c>
      <c r="AC49" s="34"/>
      <c r="AD49" s="34"/>
      <c r="AE49" s="34"/>
      <c r="AF49" s="34" t="s">
        <v>935</v>
      </c>
      <c r="AG49" s="132">
        <v>44670</v>
      </c>
      <c r="AH49" s="133" t="s">
        <v>936</v>
      </c>
      <c r="AI49" s="133" t="s">
        <v>57</v>
      </c>
      <c r="AJ49" s="133" t="s">
        <v>937</v>
      </c>
      <c r="AK49" s="34"/>
      <c r="AL49" s="33" t="s">
        <v>947</v>
      </c>
      <c r="AM49" s="33">
        <v>128</v>
      </c>
      <c r="AN49" s="34" t="s">
        <v>91</v>
      </c>
      <c r="AO49" s="34">
        <v>11764</v>
      </c>
      <c r="AP49" s="34" t="str">
        <f t="shared" si="7"/>
        <v>128-11764</v>
      </c>
      <c r="AQ49" s="34"/>
      <c r="AR49" s="34"/>
      <c r="AS49" s="34"/>
      <c r="AT49" s="34" t="str">
        <f t="shared" si="8"/>
        <v/>
      </c>
      <c r="AU49" s="34"/>
      <c r="AV49" s="34" t="str">
        <f t="shared" si="9"/>
        <v/>
      </c>
      <c r="AW49" s="134"/>
    </row>
    <row r="50" spans="1:49" s="87" customFormat="1" x14ac:dyDescent="0.25">
      <c r="A50" s="39" t="str">
        <f t="shared" si="0"/>
        <v/>
      </c>
      <c r="B50" s="39" t="str">
        <f t="shared" si="1"/>
        <v>128-11766</v>
      </c>
      <c r="C50" s="39"/>
      <c r="D50" s="39"/>
      <c r="E50" s="39">
        <f t="shared" si="2"/>
        <v>1</v>
      </c>
      <c r="F50" s="33"/>
      <c r="G50" s="33" t="s">
        <v>941</v>
      </c>
      <c r="H50" s="34" t="s">
        <v>850</v>
      </c>
      <c r="I50" s="34" t="s">
        <v>859</v>
      </c>
      <c r="J50" s="34" t="s">
        <v>961</v>
      </c>
      <c r="K50" s="34" t="s">
        <v>483</v>
      </c>
      <c r="L50" s="34" t="str">
        <f t="shared" si="3"/>
        <v>. Mirror, Door - FRONT RIGHT</v>
      </c>
      <c r="M50" s="131" t="s">
        <v>2096</v>
      </c>
      <c r="N50" s="41" t="str">
        <f t="shared" si="4"/>
        <v/>
      </c>
      <c r="O50" s="41" t="s">
        <v>875</v>
      </c>
      <c r="P50" s="34" t="s">
        <v>483</v>
      </c>
      <c r="Q50" s="34" t="s">
        <v>973</v>
      </c>
      <c r="R50" s="35">
        <v>700</v>
      </c>
      <c r="S50" s="38">
        <f t="shared" si="5"/>
        <v>790</v>
      </c>
      <c r="T50" s="33"/>
      <c r="U50" s="33"/>
      <c r="V50" s="33"/>
      <c r="W50" s="33"/>
      <c r="X50" s="33"/>
      <c r="Y50" s="34"/>
      <c r="Z50" s="34"/>
      <c r="AA50" s="34"/>
      <c r="AB50" s="34" t="str">
        <f t="shared" si="6"/>
        <v/>
      </c>
      <c r="AC50" s="34"/>
      <c r="AD50" s="34"/>
      <c r="AE50" s="34"/>
      <c r="AF50" s="34" t="s">
        <v>935</v>
      </c>
      <c r="AG50" s="132">
        <v>44670</v>
      </c>
      <c r="AH50" s="133" t="s">
        <v>936</v>
      </c>
      <c r="AI50" s="133" t="s">
        <v>57</v>
      </c>
      <c r="AJ50" s="133" t="s">
        <v>937</v>
      </c>
      <c r="AK50" s="34"/>
      <c r="AL50" s="33" t="s">
        <v>947</v>
      </c>
      <c r="AM50" s="33">
        <v>128</v>
      </c>
      <c r="AN50" s="34" t="s">
        <v>91</v>
      </c>
      <c r="AO50" s="34">
        <v>11766</v>
      </c>
      <c r="AP50" s="34" t="str">
        <f t="shared" si="7"/>
        <v>128-11766</v>
      </c>
      <c r="AQ50" s="34"/>
      <c r="AR50" s="34"/>
      <c r="AS50" s="34"/>
      <c r="AT50" s="34" t="str">
        <f t="shared" si="8"/>
        <v/>
      </c>
      <c r="AU50" s="34"/>
      <c r="AV50" s="34" t="str">
        <f t="shared" si="9"/>
        <v/>
      </c>
      <c r="AW50" s="134"/>
    </row>
    <row r="51" spans="1:49" s="87" customFormat="1" x14ac:dyDescent="0.25">
      <c r="A51" s="39" t="str">
        <f t="shared" si="0"/>
        <v/>
      </c>
      <c r="B51" s="39" t="str">
        <f t="shared" si="1"/>
        <v/>
      </c>
      <c r="C51" s="39"/>
      <c r="D51" s="39"/>
      <c r="E51" s="39" t="str">
        <f t="shared" si="2"/>
        <v/>
      </c>
      <c r="F51" s="33"/>
      <c r="G51" s="43"/>
      <c r="H51" s="39" t="s">
        <v>851</v>
      </c>
      <c r="I51" s="39" t="s">
        <v>859</v>
      </c>
      <c r="J51" s="39" t="s">
        <v>882</v>
      </c>
      <c r="K51" s="39" t="s">
        <v>882</v>
      </c>
      <c r="L51" s="39" t="str">
        <f t="shared" si="3"/>
        <v>. Door Handle, Interior</v>
      </c>
      <c r="M51" s="135" t="s">
        <v>2097</v>
      </c>
      <c r="N51" s="46" t="str">
        <f t="shared" si="4"/>
        <v/>
      </c>
      <c r="O51" s="46" t="s">
        <v>875</v>
      </c>
      <c r="P51" s="39" t="s">
        <v>882</v>
      </c>
      <c r="Q51" s="39"/>
      <c r="R51" s="39"/>
      <c r="S51" s="99" t="str">
        <f t="shared" si="5"/>
        <v/>
      </c>
      <c r="T51" s="39"/>
      <c r="U51" s="39"/>
      <c r="V51" s="39"/>
      <c r="W51" s="39"/>
      <c r="X51" s="43"/>
      <c r="Y51" s="39"/>
      <c r="Z51" s="39"/>
      <c r="AA51" s="39"/>
      <c r="AB51" s="39" t="str">
        <f t="shared" si="6"/>
        <v>if trim doesn't remove easy put handle w/ trim SET</v>
      </c>
      <c r="AC51" s="39" t="s">
        <v>911</v>
      </c>
      <c r="AD51" s="39"/>
      <c r="AE51" s="39"/>
      <c r="AF51" s="39" t="s">
        <v>935</v>
      </c>
      <c r="AG51" s="95">
        <v>44670</v>
      </c>
      <c r="AH51" s="96" t="s">
        <v>936</v>
      </c>
      <c r="AI51" s="96" t="s">
        <v>57</v>
      </c>
      <c r="AJ51" s="96" t="s">
        <v>937</v>
      </c>
      <c r="AK51" s="39"/>
      <c r="AL51" s="39" t="s">
        <v>938</v>
      </c>
      <c r="AM51" s="39"/>
      <c r="AN51" s="39"/>
      <c r="AO51" s="39"/>
      <c r="AP51" s="34" t="str">
        <f t="shared" si="7"/>
        <v/>
      </c>
      <c r="AQ51" s="39"/>
      <c r="AR51" s="39"/>
      <c r="AS51" s="39"/>
      <c r="AT51" s="39" t="str">
        <f t="shared" si="8"/>
        <v/>
      </c>
      <c r="AU51" s="39"/>
      <c r="AV51" s="39" t="str">
        <f t="shared" si="9"/>
        <v/>
      </c>
      <c r="AW51" s="134"/>
    </row>
    <row r="52" spans="1:49" s="87" customFormat="1" x14ac:dyDescent="0.25">
      <c r="A52" s="39" t="str">
        <f t="shared" si="0"/>
        <v/>
      </c>
      <c r="B52" s="39" t="str">
        <f t="shared" si="1"/>
        <v/>
      </c>
      <c r="C52" s="39"/>
      <c r="D52" s="39"/>
      <c r="E52" s="39" t="str">
        <f t="shared" si="2"/>
        <v/>
      </c>
      <c r="F52" s="33"/>
      <c r="G52" s="43"/>
      <c r="H52" s="39" t="s">
        <v>851</v>
      </c>
      <c r="I52" s="39" t="s">
        <v>859</v>
      </c>
      <c r="J52" s="39" t="s">
        <v>472</v>
      </c>
      <c r="K52" s="39" t="s">
        <v>472</v>
      </c>
      <c r="L52" s="39" t="str">
        <f t="shared" si="3"/>
        <v>. Door Panel</v>
      </c>
      <c r="M52" s="135" t="s">
        <v>2098</v>
      </c>
      <c r="N52" s="46" t="str">
        <f t="shared" si="4"/>
        <v/>
      </c>
      <c r="O52" s="46" t="s">
        <v>875</v>
      </c>
      <c r="P52" s="39" t="s">
        <v>472</v>
      </c>
      <c r="Q52" s="39"/>
      <c r="R52" s="39"/>
      <c r="S52" s="99" t="str">
        <f t="shared" si="5"/>
        <v/>
      </c>
      <c r="T52" s="39"/>
      <c r="U52" s="39"/>
      <c r="V52" s="39"/>
      <c r="W52" s="39"/>
      <c r="X52" s="43"/>
      <c r="Y52" s="39"/>
      <c r="Z52" s="39"/>
      <c r="AA52" s="39"/>
      <c r="AB52" s="39" t="str">
        <f t="shared" si="6"/>
        <v/>
      </c>
      <c r="AC52" s="39"/>
      <c r="AD52" s="39"/>
      <c r="AE52" s="39"/>
      <c r="AF52" s="39" t="s">
        <v>935</v>
      </c>
      <c r="AG52" s="95">
        <v>44670</v>
      </c>
      <c r="AH52" s="96" t="s">
        <v>936</v>
      </c>
      <c r="AI52" s="96" t="s">
        <v>57</v>
      </c>
      <c r="AJ52" s="96" t="s">
        <v>937</v>
      </c>
      <c r="AK52" s="39"/>
      <c r="AL52" s="39" t="s">
        <v>938</v>
      </c>
      <c r="AM52" s="39"/>
      <c r="AN52" s="39"/>
      <c r="AO52" s="39"/>
      <c r="AP52" s="34" t="str">
        <f t="shared" si="7"/>
        <v/>
      </c>
      <c r="AQ52" s="39"/>
      <c r="AR52" s="39"/>
      <c r="AS52" s="39"/>
      <c r="AT52" s="39" t="str">
        <f t="shared" si="8"/>
        <v/>
      </c>
      <c r="AU52" s="39"/>
      <c r="AV52" s="39" t="str">
        <f t="shared" si="9"/>
        <v/>
      </c>
      <c r="AW52" s="134"/>
    </row>
    <row r="53" spans="1:49" s="87" customFormat="1" x14ac:dyDescent="0.25">
      <c r="A53" s="39" t="str">
        <f t="shared" si="0"/>
        <v/>
      </c>
      <c r="B53" s="39" t="str">
        <f t="shared" si="1"/>
        <v/>
      </c>
      <c r="C53" s="39"/>
      <c r="D53" s="39"/>
      <c r="E53" s="39" t="str">
        <f t="shared" si="2"/>
        <v/>
      </c>
      <c r="F53" s="33"/>
      <c r="G53" s="43"/>
      <c r="H53" s="39" t="s">
        <v>851</v>
      </c>
      <c r="I53" s="39" t="s">
        <v>859</v>
      </c>
      <c r="J53" s="39" t="s">
        <v>974</v>
      </c>
      <c r="K53" s="39" t="s">
        <v>479</v>
      </c>
      <c r="L53" s="39" t="str">
        <f t="shared" si="3"/>
        <v>. Switch, Window</v>
      </c>
      <c r="M53" s="135" t="s">
        <v>2099</v>
      </c>
      <c r="N53" s="46" t="str">
        <f t="shared" si="4"/>
        <v/>
      </c>
      <c r="O53" s="46" t="s">
        <v>875</v>
      </c>
      <c r="P53" s="39" t="s">
        <v>479</v>
      </c>
      <c r="Q53" s="39"/>
      <c r="R53" s="39"/>
      <c r="S53" s="99" t="str">
        <f t="shared" si="5"/>
        <v/>
      </c>
      <c r="T53" s="39"/>
      <c r="U53" s="39"/>
      <c r="V53" s="39"/>
      <c r="W53" s="39"/>
      <c r="X53" s="43"/>
      <c r="Y53" s="39"/>
      <c r="Z53" s="39"/>
      <c r="AA53" s="39"/>
      <c r="AB53" s="39" t="str">
        <f t="shared" si="6"/>
        <v/>
      </c>
      <c r="AC53" s="39"/>
      <c r="AD53" s="39"/>
      <c r="AE53" s="39"/>
      <c r="AF53" s="39" t="s">
        <v>935</v>
      </c>
      <c r="AG53" s="95">
        <v>44670</v>
      </c>
      <c r="AH53" s="96" t="s">
        <v>936</v>
      </c>
      <c r="AI53" s="96" t="s">
        <v>57</v>
      </c>
      <c r="AJ53" s="96" t="s">
        <v>937</v>
      </c>
      <c r="AK53" s="39"/>
      <c r="AL53" s="39" t="s">
        <v>938</v>
      </c>
      <c r="AM53" s="39"/>
      <c r="AN53" s="39"/>
      <c r="AO53" s="39"/>
      <c r="AP53" s="34" t="str">
        <f t="shared" si="7"/>
        <v/>
      </c>
      <c r="AQ53" s="39"/>
      <c r="AR53" s="39"/>
      <c r="AS53" s="39"/>
      <c r="AT53" s="39" t="str">
        <f t="shared" si="8"/>
        <v/>
      </c>
      <c r="AU53" s="39"/>
      <c r="AV53" s="39" t="str">
        <f t="shared" si="9"/>
        <v/>
      </c>
      <c r="AW53" s="134"/>
    </row>
    <row r="54" spans="1:49" s="87" customFormat="1" x14ac:dyDescent="0.25">
      <c r="A54" s="39" t="str">
        <f t="shared" si="0"/>
        <v/>
      </c>
      <c r="B54" s="39" t="str">
        <f t="shared" si="1"/>
        <v/>
      </c>
      <c r="C54" s="39"/>
      <c r="D54" s="39"/>
      <c r="E54" s="39" t="str">
        <f t="shared" si="2"/>
        <v/>
      </c>
      <c r="F54" s="33"/>
      <c r="G54" s="43"/>
      <c r="H54" s="39" t="s">
        <v>851</v>
      </c>
      <c r="I54" s="39" t="s">
        <v>859</v>
      </c>
      <c r="J54" s="39" t="s">
        <v>474</v>
      </c>
      <c r="K54" s="39" t="s">
        <v>474</v>
      </c>
      <c r="L54" s="39" t="str">
        <f t="shared" si="3"/>
        <v>. Window Motor &amp; Regulator</v>
      </c>
      <c r="M54" s="135" t="s">
        <v>2100</v>
      </c>
      <c r="N54" s="46" t="str">
        <f t="shared" si="4"/>
        <v/>
      </c>
      <c r="O54" s="46" t="s">
        <v>875</v>
      </c>
      <c r="P54" s="39" t="s">
        <v>474</v>
      </c>
      <c r="Q54" s="39"/>
      <c r="R54" s="39"/>
      <c r="S54" s="99" t="str">
        <f t="shared" si="5"/>
        <v/>
      </c>
      <c r="T54" s="43"/>
      <c r="U54" s="43"/>
      <c r="V54" s="43"/>
      <c r="W54" s="43"/>
      <c r="X54" s="43"/>
      <c r="Y54" s="39"/>
      <c r="Z54" s="39"/>
      <c r="AA54" s="39"/>
      <c r="AB54" s="39" t="str">
        <f t="shared" si="6"/>
        <v/>
      </c>
      <c r="AC54" s="39"/>
      <c r="AD54" s="39"/>
      <c r="AE54" s="39"/>
      <c r="AF54" s="39" t="s">
        <v>935</v>
      </c>
      <c r="AG54" s="95">
        <v>44670</v>
      </c>
      <c r="AH54" s="96" t="s">
        <v>936</v>
      </c>
      <c r="AI54" s="96" t="s">
        <v>57</v>
      </c>
      <c r="AJ54" s="96" t="s">
        <v>937</v>
      </c>
      <c r="AK54" s="39"/>
      <c r="AL54" s="43" t="s">
        <v>947</v>
      </c>
      <c r="AM54" s="39"/>
      <c r="AN54" s="39" t="s">
        <v>91</v>
      </c>
      <c r="AO54" s="39"/>
      <c r="AP54" s="34" t="str">
        <f t="shared" si="7"/>
        <v/>
      </c>
      <c r="AQ54" s="39"/>
      <c r="AR54" s="39"/>
      <c r="AS54" s="39"/>
      <c r="AT54" s="39" t="str">
        <f t="shared" si="8"/>
        <v/>
      </c>
      <c r="AU54" s="39"/>
      <c r="AV54" s="39" t="str">
        <f t="shared" si="9"/>
        <v/>
      </c>
      <c r="AW54" s="134"/>
    </row>
    <row r="55" spans="1:49" s="87" customFormat="1" x14ac:dyDescent="0.25">
      <c r="A55" s="39" t="str">
        <f t="shared" si="0"/>
        <v/>
      </c>
      <c r="B55" s="39" t="str">
        <f t="shared" si="1"/>
        <v>129-52060</v>
      </c>
      <c r="C55" s="39" t="s">
        <v>1004</v>
      </c>
      <c r="D55" s="39"/>
      <c r="E55" s="39">
        <f t="shared" si="2"/>
        <v>2</v>
      </c>
      <c r="F55" s="33"/>
      <c r="G55" s="33" t="s">
        <v>941</v>
      </c>
      <c r="H55" s="34" t="s">
        <v>850</v>
      </c>
      <c r="I55" s="34" t="s">
        <v>860</v>
      </c>
      <c r="J55" s="34" t="s">
        <v>942</v>
      </c>
      <c r="K55" s="34" t="s">
        <v>484</v>
      </c>
      <c r="L55" s="34" t="str">
        <f t="shared" si="3"/>
        <v>. Door Handle, Exterior - REAR - RIGHT</v>
      </c>
      <c r="M55" s="131" t="s">
        <v>2101</v>
      </c>
      <c r="N55" s="97" t="str">
        <f t="shared" si="4"/>
        <v>E.G.</v>
      </c>
      <c r="O55" s="98" t="s">
        <v>1005</v>
      </c>
      <c r="P55" s="34" t="s">
        <v>484</v>
      </c>
      <c r="Q55" s="34" t="s">
        <v>944</v>
      </c>
      <c r="R55" s="35">
        <v>175</v>
      </c>
      <c r="S55" s="38">
        <f t="shared" si="5"/>
        <v>157.5</v>
      </c>
      <c r="T55" s="33"/>
      <c r="U55" s="33"/>
      <c r="V55" s="33"/>
      <c r="W55" s="33"/>
      <c r="X55" s="33" t="s">
        <v>259</v>
      </c>
      <c r="Y55" s="36" t="s">
        <v>995</v>
      </c>
      <c r="Z55" s="34"/>
      <c r="AA55" s="34"/>
      <c r="AB55" s="34" t="str">
        <f t="shared" si="6"/>
        <v>on base w/ cable</v>
      </c>
      <c r="AC55" s="34" t="s">
        <v>767</v>
      </c>
      <c r="AD55" s="34"/>
      <c r="AE55" s="34" t="s">
        <v>996</v>
      </c>
      <c r="AF55" s="34" t="s">
        <v>935</v>
      </c>
      <c r="AG55" s="132">
        <v>44670</v>
      </c>
      <c r="AH55" s="133" t="s">
        <v>936</v>
      </c>
      <c r="AI55" s="133" t="s">
        <v>57</v>
      </c>
      <c r="AJ55" s="133" t="s">
        <v>937</v>
      </c>
      <c r="AK55" s="34"/>
      <c r="AL55" s="33" t="s">
        <v>947</v>
      </c>
      <c r="AM55" s="33" t="s">
        <v>985</v>
      </c>
      <c r="AN55" s="34" t="s">
        <v>91</v>
      </c>
      <c r="AO55" s="34">
        <v>52060</v>
      </c>
      <c r="AP55" s="34" t="str">
        <f t="shared" si="7"/>
        <v>129-52060</v>
      </c>
      <c r="AQ55" s="34"/>
      <c r="AR55" s="34"/>
      <c r="AS55" s="34"/>
      <c r="AT55" s="34" t="str">
        <f t="shared" si="8"/>
        <v/>
      </c>
      <c r="AU55" s="34"/>
      <c r="AV55" s="34" t="str">
        <f t="shared" si="9"/>
        <v/>
      </c>
      <c r="AW55" s="134"/>
    </row>
    <row r="56" spans="1:49" s="87" customFormat="1" x14ac:dyDescent="0.25">
      <c r="A56" s="39" t="str">
        <f t="shared" si="0"/>
        <v/>
      </c>
      <c r="B56" s="39" t="str">
        <f t="shared" si="1"/>
        <v>129-52062</v>
      </c>
      <c r="C56" s="39" t="s">
        <v>1006</v>
      </c>
      <c r="D56" s="39"/>
      <c r="E56" s="39">
        <f t="shared" si="2"/>
        <v>2</v>
      </c>
      <c r="F56" s="33"/>
      <c r="G56" s="33" t="s">
        <v>941</v>
      </c>
      <c r="H56" s="34" t="s">
        <v>850</v>
      </c>
      <c r="I56" s="34" t="s">
        <v>860</v>
      </c>
      <c r="J56" s="34" t="s">
        <v>942</v>
      </c>
      <c r="K56" s="34" t="s">
        <v>484</v>
      </c>
      <c r="L56" s="34" t="str">
        <f t="shared" si="3"/>
        <v>. Door Handle, Exterior - REAR - RIGHT</v>
      </c>
      <c r="M56" s="131" t="s">
        <v>2102</v>
      </c>
      <c r="N56" s="41" t="str">
        <f t="shared" si="4"/>
        <v/>
      </c>
      <c r="O56" s="41" t="s">
        <v>875</v>
      </c>
      <c r="P56" s="34" t="s">
        <v>484</v>
      </c>
      <c r="Q56" s="34" t="s">
        <v>949</v>
      </c>
      <c r="R56" s="35">
        <v>140</v>
      </c>
      <c r="S56" s="38">
        <f t="shared" si="5"/>
        <v>157.5</v>
      </c>
      <c r="T56" s="33"/>
      <c r="U56" s="33"/>
      <c r="V56" s="33"/>
      <c r="W56" s="33"/>
      <c r="X56" s="33" t="s">
        <v>259</v>
      </c>
      <c r="Y56" s="34" t="s">
        <v>998</v>
      </c>
      <c r="Z56" s="34"/>
      <c r="AA56" s="34"/>
      <c r="AB56" s="34" t="str">
        <f t="shared" si="6"/>
        <v>on base w/ cable</v>
      </c>
      <c r="AC56" s="34" t="s">
        <v>767</v>
      </c>
      <c r="AD56" s="34"/>
      <c r="AE56" s="34" t="s">
        <v>996</v>
      </c>
      <c r="AF56" s="34" t="s">
        <v>935</v>
      </c>
      <c r="AG56" s="132">
        <v>44670</v>
      </c>
      <c r="AH56" s="133" t="s">
        <v>936</v>
      </c>
      <c r="AI56" s="133" t="s">
        <v>57</v>
      </c>
      <c r="AJ56" s="133" t="s">
        <v>937</v>
      </c>
      <c r="AK56" s="34"/>
      <c r="AL56" s="33" t="s">
        <v>947</v>
      </c>
      <c r="AM56" s="33" t="s">
        <v>985</v>
      </c>
      <c r="AN56" s="34" t="s">
        <v>91</v>
      </c>
      <c r="AO56" s="34">
        <v>52062</v>
      </c>
      <c r="AP56" s="34" t="str">
        <f t="shared" si="7"/>
        <v>129-52062</v>
      </c>
      <c r="AQ56" s="34"/>
      <c r="AR56" s="34"/>
      <c r="AS56" s="34"/>
      <c r="AT56" s="34" t="str">
        <f t="shared" si="8"/>
        <v/>
      </c>
      <c r="AU56" s="34"/>
      <c r="AV56" s="34" t="str">
        <f t="shared" si="9"/>
        <v/>
      </c>
      <c r="AW56" s="134"/>
    </row>
    <row r="57" spans="1:49" s="87" customFormat="1" x14ac:dyDescent="0.25">
      <c r="A57" s="39" t="str">
        <f t="shared" si="0"/>
        <v/>
      </c>
      <c r="B57" s="39" t="str">
        <f t="shared" si="1"/>
        <v>286-999770</v>
      </c>
      <c r="C57" s="39"/>
      <c r="D57" s="39"/>
      <c r="E57" s="39">
        <f t="shared" si="2"/>
        <v>1</v>
      </c>
      <c r="F57" s="33"/>
      <c r="G57" s="33"/>
      <c r="H57" s="34" t="s">
        <v>850</v>
      </c>
      <c r="I57" s="34" t="s">
        <v>860</v>
      </c>
      <c r="J57" s="34" t="s">
        <v>951</v>
      </c>
      <c r="K57" s="34" t="s">
        <v>485</v>
      </c>
      <c r="L57" s="34" t="str">
        <f t="shared" si="3"/>
        <v>. Door Latch, REAR - RIGHT Soft Close WITH Actuator SET 2</v>
      </c>
      <c r="M57" s="131" t="s">
        <v>2103</v>
      </c>
      <c r="N57" s="97" t="str">
        <f t="shared" si="4"/>
        <v>E.G.</v>
      </c>
      <c r="O57" s="98" t="s">
        <v>1007</v>
      </c>
      <c r="P57" s="34" t="s">
        <v>485</v>
      </c>
      <c r="Q57" s="34" t="s">
        <v>953</v>
      </c>
      <c r="R57" s="35">
        <v>245</v>
      </c>
      <c r="S57" s="38">
        <f t="shared" si="5"/>
        <v>245</v>
      </c>
      <c r="T57" s="33"/>
      <c r="U57" s="33"/>
      <c r="V57" s="33"/>
      <c r="W57" s="33"/>
      <c r="X57" s="33" t="s">
        <v>259</v>
      </c>
      <c r="Y57" s="36" t="s">
        <v>1008</v>
      </c>
      <c r="Z57" s="34"/>
      <c r="AA57" s="34"/>
      <c r="AB57" s="34" t="str">
        <f t="shared" si="6"/>
        <v>w/ cable + white actuator motor | toss both if 1 bad</v>
      </c>
      <c r="AC57" s="34" t="s">
        <v>955</v>
      </c>
      <c r="AD57" s="34" t="s">
        <v>763</v>
      </c>
      <c r="AE57" s="34"/>
      <c r="AF57" s="34" t="s">
        <v>935</v>
      </c>
      <c r="AG57" s="132">
        <v>44670</v>
      </c>
      <c r="AH57" s="133" t="s">
        <v>936</v>
      </c>
      <c r="AI57" s="133" t="s">
        <v>57</v>
      </c>
      <c r="AJ57" s="133" t="s">
        <v>937</v>
      </c>
      <c r="AK57" s="34"/>
      <c r="AL57" s="33" t="s">
        <v>947</v>
      </c>
      <c r="AM57" s="33">
        <v>286</v>
      </c>
      <c r="AN57" s="34" t="s">
        <v>91</v>
      </c>
      <c r="AO57" s="34">
        <v>999770</v>
      </c>
      <c r="AP57" s="34" t="str">
        <f t="shared" si="7"/>
        <v>286-999770</v>
      </c>
      <c r="AQ57" s="34"/>
      <c r="AR57" s="34"/>
      <c r="AS57" s="34"/>
      <c r="AT57" s="34" t="str">
        <f t="shared" si="8"/>
        <v/>
      </c>
      <c r="AU57" s="34"/>
      <c r="AV57" s="34" t="str">
        <f t="shared" si="9"/>
        <v/>
      </c>
      <c r="AW57" s="134"/>
    </row>
    <row r="58" spans="1:49" s="87" customFormat="1" x14ac:dyDescent="0.25">
      <c r="A58" s="39" t="str">
        <f t="shared" si="0"/>
        <v/>
      </c>
      <c r="B58" s="39" t="str">
        <f t="shared" si="1"/>
        <v>286-999762</v>
      </c>
      <c r="C58" s="39"/>
      <c r="D58" s="39"/>
      <c r="E58" s="39">
        <f t="shared" si="2"/>
        <v>1</v>
      </c>
      <c r="F58" s="33"/>
      <c r="G58" s="33"/>
      <c r="H58" s="34" t="s">
        <v>850</v>
      </c>
      <c r="I58" s="34" t="s">
        <v>860</v>
      </c>
      <c r="J58" s="34" t="s">
        <v>951</v>
      </c>
      <c r="K58" s="34" t="s">
        <v>486</v>
      </c>
      <c r="L58" s="34" t="str">
        <f t="shared" si="3"/>
        <v>. Door Latch, REAR - RIGHT WITHOUT Soft Close</v>
      </c>
      <c r="M58" s="131" t="s">
        <v>2104</v>
      </c>
      <c r="N58" s="41" t="str">
        <f t="shared" si="4"/>
        <v/>
      </c>
      <c r="O58" s="41" t="s">
        <v>875</v>
      </c>
      <c r="P58" s="34" t="s">
        <v>486</v>
      </c>
      <c r="Q58" s="34" t="s">
        <v>957</v>
      </c>
      <c r="R58" s="35">
        <v>75</v>
      </c>
      <c r="S58" s="38">
        <f t="shared" si="5"/>
        <v>75</v>
      </c>
      <c r="T58" s="33"/>
      <c r="U58" s="33"/>
      <c r="V58" s="33"/>
      <c r="W58" s="33"/>
      <c r="X58" s="33" t="s">
        <v>259</v>
      </c>
      <c r="Y58" s="34" t="s">
        <v>1009</v>
      </c>
      <c r="Z58" s="34"/>
      <c r="AA58" s="34"/>
      <c r="AB58" s="34" t="str">
        <f t="shared" si="6"/>
        <v>w/ cable</v>
      </c>
      <c r="AC58" s="34" t="s">
        <v>764</v>
      </c>
      <c r="AD58" s="34"/>
      <c r="AE58" s="34"/>
      <c r="AF58" s="34" t="s">
        <v>935</v>
      </c>
      <c r="AG58" s="132">
        <v>44670</v>
      </c>
      <c r="AH58" s="133" t="s">
        <v>936</v>
      </c>
      <c r="AI58" s="133" t="s">
        <v>57</v>
      </c>
      <c r="AJ58" s="133" t="s">
        <v>937</v>
      </c>
      <c r="AK58" s="34"/>
      <c r="AL58" s="33" t="s">
        <v>947</v>
      </c>
      <c r="AM58" s="33">
        <v>286</v>
      </c>
      <c r="AN58" s="34" t="s">
        <v>91</v>
      </c>
      <c r="AO58" s="34">
        <v>999762</v>
      </c>
      <c r="AP58" s="34" t="str">
        <f t="shared" si="7"/>
        <v>286-999762</v>
      </c>
      <c r="AQ58" s="34"/>
      <c r="AR58" s="34"/>
      <c r="AS58" s="34"/>
      <c r="AT58" s="34" t="str">
        <f t="shared" si="8"/>
        <v/>
      </c>
      <c r="AU58" s="34"/>
      <c r="AV58" s="34" t="str">
        <f t="shared" si="9"/>
        <v/>
      </c>
      <c r="AW58" s="134"/>
    </row>
    <row r="59" spans="1:49" s="87" customFormat="1" x14ac:dyDescent="0.25">
      <c r="A59" s="39" t="str">
        <f t="shared" si="0"/>
        <v/>
      </c>
      <c r="B59" s="39" t="str">
        <f t="shared" si="1"/>
        <v>263-999495</v>
      </c>
      <c r="C59" s="39"/>
      <c r="D59" s="39"/>
      <c r="E59" s="39">
        <f t="shared" si="2"/>
        <v>1</v>
      </c>
      <c r="F59" s="33"/>
      <c r="G59" s="33"/>
      <c r="H59" s="34" t="s">
        <v>850</v>
      </c>
      <c r="I59" s="34" t="s">
        <v>860</v>
      </c>
      <c r="J59" s="34" t="s">
        <v>991</v>
      </c>
      <c r="K59" s="34" t="s">
        <v>487</v>
      </c>
      <c r="L59" s="34" t="str">
        <f t="shared" si="3"/>
        <v>. Window Sun Shade, REAR - RIGHT</v>
      </c>
      <c r="M59" s="131" t="s">
        <v>2105</v>
      </c>
      <c r="N59" s="41" t="str">
        <f t="shared" si="4"/>
        <v/>
      </c>
      <c r="O59" s="41" t="s">
        <v>875</v>
      </c>
      <c r="P59" s="34" t="s">
        <v>487</v>
      </c>
      <c r="Q59" s="34"/>
      <c r="R59" s="34">
        <v>190</v>
      </c>
      <c r="S59" s="38">
        <f t="shared" si="5"/>
        <v>190</v>
      </c>
      <c r="T59" s="33"/>
      <c r="U59" s="33"/>
      <c r="V59" s="33"/>
      <c r="W59" s="33"/>
      <c r="X59" s="33"/>
      <c r="Y59" s="34"/>
      <c r="Z59" s="34"/>
      <c r="AA59" s="34"/>
      <c r="AB59" s="34" t="str">
        <f t="shared" si="6"/>
        <v/>
      </c>
      <c r="AC59" s="34"/>
      <c r="AD59" s="34"/>
      <c r="AE59" s="34"/>
      <c r="AF59" s="34" t="s">
        <v>935</v>
      </c>
      <c r="AG59" s="132">
        <v>45208</v>
      </c>
      <c r="AH59" s="133" t="s">
        <v>936</v>
      </c>
      <c r="AI59" s="133" t="s">
        <v>57</v>
      </c>
      <c r="AJ59" s="133" t="s">
        <v>937</v>
      </c>
      <c r="AK59" s="34"/>
      <c r="AL59" s="33" t="s">
        <v>947</v>
      </c>
      <c r="AM59" s="33" t="s">
        <v>992</v>
      </c>
      <c r="AN59" s="34" t="s">
        <v>91</v>
      </c>
      <c r="AO59" s="34">
        <v>999495</v>
      </c>
      <c r="AP59" s="34" t="str">
        <f t="shared" si="7"/>
        <v>263-999495</v>
      </c>
      <c r="AQ59" s="34"/>
      <c r="AR59" s="34"/>
      <c r="AS59" s="34"/>
      <c r="AT59" s="34" t="str">
        <f t="shared" si="8"/>
        <v/>
      </c>
      <c r="AU59" s="34"/>
      <c r="AV59" s="34" t="str">
        <f t="shared" si="9"/>
        <v/>
      </c>
      <c r="AW59" s="134"/>
    </row>
    <row r="60" spans="1:49" s="87" customFormat="1" x14ac:dyDescent="0.25">
      <c r="A60" s="39" t="str">
        <f t="shared" si="0"/>
        <v/>
      </c>
      <c r="B60" s="39" t="str">
        <f t="shared" si="1"/>
        <v/>
      </c>
      <c r="C60" s="39"/>
      <c r="D60" s="39"/>
      <c r="E60" s="39" t="str">
        <f t="shared" si="2"/>
        <v/>
      </c>
      <c r="F60" s="33"/>
      <c r="G60" s="43"/>
      <c r="H60" s="39" t="s">
        <v>851</v>
      </c>
      <c r="I60" s="39" t="s">
        <v>860</v>
      </c>
      <c r="J60" s="39" t="s">
        <v>882</v>
      </c>
      <c r="K60" s="39" t="s">
        <v>882</v>
      </c>
      <c r="L60" s="39" t="str">
        <f t="shared" si="3"/>
        <v>. Door Handle, Interior</v>
      </c>
      <c r="M60" s="135" t="s">
        <v>2106</v>
      </c>
      <c r="N60" s="46" t="str">
        <f t="shared" si="4"/>
        <v/>
      </c>
      <c r="O60" s="46" t="s">
        <v>875</v>
      </c>
      <c r="P60" s="39" t="s">
        <v>882</v>
      </c>
      <c r="Q60" s="39"/>
      <c r="R60" s="39"/>
      <c r="S60" s="99" t="str">
        <f t="shared" si="5"/>
        <v/>
      </c>
      <c r="T60" s="39"/>
      <c r="U60" s="39"/>
      <c r="V60" s="39"/>
      <c r="W60" s="39"/>
      <c r="X60" s="43"/>
      <c r="Y60" s="39"/>
      <c r="Z60" s="39"/>
      <c r="AA60" s="39"/>
      <c r="AB60" s="39" t="str">
        <f t="shared" si="6"/>
        <v>if trim doesn't remove easy put handle w/ trim SET</v>
      </c>
      <c r="AC60" s="39" t="s">
        <v>911</v>
      </c>
      <c r="AD60" s="39"/>
      <c r="AE60" s="39"/>
      <c r="AF60" s="39" t="s">
        <v>935</v>
      </c>
      <c r="AG60" s="95">
        <v>44670</v>
      </c>
      <c r="AH60" s="96" t="s">
        <v>936</v>
      </c>
      <c r="AI60" s="96" t="s">
        <v>57</v>
      </c>
      <c r="AJ60" s="96" t="s">
        <v>937</v>
      </c>
      <c r="AK60" s="39"/>
      <c r="AL60" s="39" t="s">
        <v>938</v>
      </c>
      <c r="AM60" s="39"/>
      <c r="AN60" s="39"/>
      <c r="AO60" s="39"/>
      <c r="AP60" s="34" t="str">
        <f t="shared" si="7"/>
        <v/>
      </c>
      <c r="AQ60" s="39"/>
      <c r="AR60" s="39"/>
      <c r="AS60" s="39"/>
      <c r="AT60" s="39" t="str">
        <f t="shared" si="8"/>
        <v/>
      </c>
      <c r="AU60" s="39"/>
      <c r="AV60" s="39" t="str">
        <f t="shared" si="9"/>
        <v/>
      </c>
      <c r="AW60" s="134"/>
    </row>
    <row r="61" spans="1:49" s="87" customFormat="1" x14ac:dyDescent="0.25">
      <c r="A61" s="39" t="str">
        <f t="shared" si="0"/>
        <v/>
      </c>
      <c r="B61" s="39" t="str">
        <f t="shared" si="1"/>
        <v/>
      </c>
      <c r="C61" s="39"/>
      <c r="D61" s="39"/>
      <c r="E61" s="39" t="str">
        <f t="shared" si="2"/>
        <v/>
      </c>
      <c r="F61" s="33"/>
      <c r="G61" s="43"/>
      <c r="H61" s="39" t="s">
        <v>851</v>
      </c>
      <c r="I61" s="39" t="s">
        <v>860</v>
      </c>
      <c r="J61" s="39" t="s">
        <v>472</v>
      </c>
      <c r="K61" s="39" t="s">
        <v>472</v>
      </c>
      <c r="L61" s="39" t="str">
        <f t="shared" si="3"/>
        <v>. Door Panel</v>
      </c>
      <c r="M61" s="135" t="s">
        <v>2107</v>
      </c>
      <c r="N61" s="46" t="str">
        <f t="shared" si="4"/>
        <v/>
      </c>
      <c r="O61" s="46" t="s">
        <v>875</v>
      </c>
      <c r="P61" s="39" t="s">
        <v>472</v>
      </c>
      <c r="Q61" s="39"/>
      <c r="R61" s="39"/>
      <c r="S61" s="99" t="str">
        <f t="shared" si="5"/>
        <v/>
      </c>
      <c r="T61" s="39"/>
      <c r="U61" s="39"/>
      <c r="V61" s="39"/>
      <c r="W61" s="39"/>
      <c r="X61" s="43"/>
      <c r="Y61" s="39"/>
      <c r="Z61" s="39"/>
      <c r="AA61" s="39"/>
      <c r="AB61" s="39" t="str">
        <f t="shared" si="6"/>
        <v/>
      </c>
      <c r="AC61" s="39"/>
      <c r="AD61" s="39"/>
      <c r="AE61" s="39"/>
      <c r="AF61" s="39" t="s">
        <v>935</v>
      </c>
      <c r="AG61" s="95">
        <v>44670</v>
      </c>
      <c r="AH61" s="96" t="s">
        <v>936</v>
      </c>
      <c r="AI61" s="96" t="s">
        <v>57</v>
      </c>
      <c r="AJ61" s="96" t="s">
        <v>937</v>
      </c>
      <c r="AK61" s="39"/>
      <c r="AL61" s="39" t="s">
        <v>938</v>
      </c>
      <c r="AM61" s="39"/>
      <c r="AN61" s="39"/>
      <c r="AO61" s="39"/>
      <c r="AP61" s="34" t="str">
        <f t="shared" si="7"/>
        <v/>
      </c>
      <c r="AQ61" s="39"/>
      <c r="AR61" s="39"/>
      <c r="AS61" s="39"/>
      <c r="AT61" s="39" t="str">
        <f t="shared" si="8"/>
        <v/>
      </c>
      <c r="AU61" s="39"/>
      <c r="AV61" s="39" t="str">
        <f t="shared" si="9"/>
        <v/>
      </c>
      <c r="AW61" s="134"/>
    </row>
    <row r="62" spans="1:49" s="87" customFormat="1" x14ac:dyDescent="0.25">
      <c r="A62" s="39" t="str">
        <f t="shared" si="0"/>
        <v/>
      </c>
      <c r="B62" s="39" t="str">
        <f t="shared" si="1"/>
        <v/>
      </c>
      <c r="C62" s="39"/>
      <c r="D62" s="39"/>
      <c r="E62" s="39" t="str">
        <f t="shared" si="2"/>
        <v/>
      </c>
      <c r="F62" s="33"/>
      <c r="G62" s="43"/>
      <c r="H62" s="39" t="s">
        <v>851</v>
      </c>
      <c r="I62" s="39" t="s">
        <v>860</v>
      </c>
      <c r="J62" s="39" t="s">
        <v>974</v>
      </c>
      <c r="K62" s="39" t="s">
        <v>479</v>
      </c>
      <c r="L62" s="39" t="str">
        <f t="shared" si="3"/>
        <v>. Switch, Window</v>
      </c>
      <c r="M62" s="135" t="s">
        <v>2108</v>
      </c>
      <c r="N62" s="46" t="str">
        <f t="shared" si="4"/>
        <v/>
      </c>
      <c r="O62" s="46" t="s">
        <v>875</v>
      </c>
      <c r="P62" s="39" t="s">
        <v>479</v>
      </c>
      <c r="Q62" s="39"/>
      <c r="R62" s="39"/>
      <c r="S62" s="99" t="str">
        <f t="shared" si="5"/>
        <v/>
      </c>
      <c r="T62" s="39"/>
      <c r="U62" s="39"/>
      <c r="V62" s="39"/>
      <c r="W62" s="39"/>
      <c r="X62" s="43"/>
      <c r="Y62" s="39"/>
      <c r="Z62" s="39"/>
      <c r="AA62" s="39"/>
      <c r="AB62" s="39" t="str">
        <f t="shared" si="6"/>
        <v/>
      </c>
      <c r="AC62" s="39"/>
      <c r="AD62" s="39"/>
      <c r="AE62" s="39"/>
      <c r="AF62" s="39" t="s">
        <v>935</v>
      </c>
      <c r="AG62" s="95">
        <v>44670</v>
      </c>
      <c r="AH62" s="96" t="s">
        <v>936</v>
      </c>
      <c r="AI62" s="96" t="s">
        <v>57</v>
      </c>
      <c r="AJ62" s="96" t="s">
        <v>937</v>
      </c>
      <c r="AK62" s="39"/>
      <c r="AL62" s="39" t="s">
        <v>938</v>
      </c>
      <c r="AM62" s="39"/>
      <c r="AN62" s="39"/>
      <c r="AO62" s="39"/>
      <c r="AP62" s="34" t="str">
        <f t="shared" si="7"/>
        <v/>
      </c>
      <c r="AQ62" s="39"/>
      <c r="AR62" s="39"/>
      <c r="AS62" s="39"/>
      <c r="AT62" s="39" t="str">
        <f t="shared" si="8"/>
        <v/>
      </c>
      <c r="AU62" s="39"/>
      <c r="AV62" s="39" t="str">
        <f t="shared" si="9"/>
        <v/>
      </c>
      <c r="AW62" s="134"/>
    </row>
    <row r="63" spans="1:49" s="87" customFormat="1" x14ac:dyDescent="0.25">
      <c r="A63" s="39" t="str">
        <f t="shared" si="0"/>
        <v/>
      </c>
      <c r="B63" s="39" t="str">
        <f t="shared" si="1"/>
        <v/>
      </c>
      <c r="C63" s="39"/>
      <c r="D63" s="39"/>
      <c r="E63" s="39" t="str">
        <f t="shared" si="2"/>
        <v/>
      </c>
      <c r="F63" s="33"/>
      <c r="G63" s="43"/>
      <c r="H63" s="39" t="s">
        <v>851</v>
      </c>
      <c r="I63" s="39" t="s">
        <v>860</v>
      </c>
      <c r="J63" s="39" t="s">
        <v>474</v>
      </c>
      <c r="K63" s="39" t="s">
        <v>474</v>
      </c>
      <c r="L63" s="39" t="str">
        <f t="shared" si="3"/>
        <v>. Window Motor &amp; Regulator</v>
      </c>
      <c r="M63" s="135" t="s">
        <v>2109</v>
      </c>
      <c r="N63" s="46" t="str">
        <f t="shared" si="4"/>
        <v/>
      </c>
      <c r="O63" s="46" t="s">
        <v>875</v>
      </c>
      <c r="P63" s="39" t="s">
        <v>474</v>
      </c>
      <c r="Q63" s="39"/>
      <c r="R63" s="39"/>
      <c r="S63" s="99" t="str">
        <f t="shared" si="5"/>
        <v/>
      </c>
      <c r="T63" s="43"/>
      <c r="U63" s="43"/>
      <c r="V63" s="43"/>
      <c r="W63" s="43"/>
      <c r="X63" s="43"/>
      <c r="Y63" s="39"/>
      <c r="Z63" s="39"/>
      <c r="AA63" s="39"/>
      <c r="AB63" s="39" t="str">
        <f t="shared" si="6"/>
        <v/>
      </c>
      <c r="AC63" s="39"/>
      <c r="AD63" s="39"/>
      <c r="AE63" s="39"/>
      <c r="AF63" s="39" t="s">
        <v>935</v>
      </c>
      <c r="AG63" s="95">
        <v>44670</v>
      </c>
      <c r="AH63" s="96" t="s">
        <v>936</v>
      </c>
      <c r="AI63" s="96" t="s">
        <v>57</v>
      </c>
      <c r="AJ63" s="96" t="s">
        <v>937</v>
      </c>
      <c r="AK63" s="39"/>
      <c r="AL63" s="43" t="s">
        <v>947</v>
      </c>
      <c r="AM63" s="39"/>
      <c r="AN63" s="39" t="s">
        <v>91</v>
      </c>
      <c r="AO63" s="39"/>
      <c r="AP63" s="34" t="str">
        <f t="shared" si="7"/>
        <v/>
      </c>
      <c r="AQ63" s="39"/>
      <c r="AR63" s="39"/>
      <c r="AS63" s="39"/>
      <c r="AT63" s="39" t="str">
        <f t="shared" si="8"/>
        <v/>
      </c>
      <c r="AU63" s="39"/>
      <c r="AV63" s="39" t="str">
        <f t="shared" si="9"/>
        <v/>
      </c>
      <c r="AW63" s="134"/>
    </row>
    <row r="64" spans="1:49" s="87" customFormat="1" x14ac:dyDescent="0.25">
      <c r="A64" s="39" t="str">
        <f t="shared" si="0"/>
        <v/>
      </c>
      <c r="B64" s="39" t="str">
        <f t="shared" si="1"/>
        <v>545-53674</v>
      </c>
      <c r="C64" s="39"/>
      <c r="D64" s="39"/>
      <c r="E64" s="39">
        <f t="shared" si="2"/>
        <v>1</v>
      </c>
      <c r="F64" s="33"/>
      <c r="G64" s="33"/>
      <c r="H64" s="34" t="s">
        <v>850</v>
      </c>
      <c r="I64" s="34" t="s">
        <v>861</v>
      </c>
      <c r="J64" s="34" t="s">
        <v>526</v>
      </c>
      <c r="K64" s="34" t="s">
        <v>526</v>
      </c>
      <c r="L64" s="34" t="str">
        <f t="shared" si="3"/>
        <v>. ABS Pump &amp; Module</v>
      </c>
      <c r="M64" s="131" t="s">
        <v>2498</v>
      </c>
      <c r="N64" s="41" t="str">
        <f t="shared" si="4"/>
        <v/>
      </c>
      <c r="O64" s="41" t="s">
        <v>875</v>
      </c>
      <c r="P64" s="34" t="s">
        <v>526</v>
      </c>
      <c r="Q64" s="34" t="s">
        <v>1723</v>
      </c>
      <c r="R64" s="38">
        <v>400</v>
      </c>
      <c r="S64" s="38">
        <f t="shared" si="5"/>
        <v>257.5</v>
      </c>
      <c r="T64" s="33"/>
      <c r="U64" s="33"/>
      <c r="V64" s="33"/>
      <c r="W64" s="33"/>
      <c r="X64" s="33"/>
      <c r="Y64" s="34"/>
      <c r="Z64" s="34"/>
      <c r="AA64" s="34"/>
      <c r="AB64" s="34" t="str">
        <f t="shared" si="6"/>
        <v/>
      </c>
      <c r="AC64" s="34"/>
      <c r="AD64" s="34"/>
      <c r="AE64" s="100"/>
      <c r="AF64" s="34" t="s">
        <v>935</v>
      </c>
      <c r="AG64" s="132">
        <v>44680</v>
      </c>
      <c r="AH64" s="133" t="s">
        <v>1724</v>
      </c>
      <c r="AI64" s="133" t="s">
        <v>57</v>
      </c>
      <c r="AJ64" s="133" t="s">
        <v>1725</v>
      </c>
      <c r="AK64" s="34"/>
      <c r="AL64" s="33" t="s">
        <v>947</v>
      </c>
      <c r="AM64" s="33" t="s">
        <v>1726</v>
      </c>
      <c r="AN64" s="34" t="s">
        <v>91</v>
      </c>
      <c r="AO64" s="34">
        <v>53674</v>
      </c>
      <c r="AP64" s="34" t="str">
        <f t="shared" si="7"/>
        <v>545-53674</v>
      </c>
      <c r="AQ64" s="34"/>
      <c r="AR64" s="34"/>
      <c r="AS64" s="34"/>
      <c r="AT64" s="34" t="str">
        <f t="shared" si="8"/>
        <v/>
      </c>
      <c r="AU64" s="34"/>
      <c r="AV64" s="34" t="str">
        <f t="shared" si="9"/>
        <v/>
      </c>
      <c r="AW64" s="134"/>
    </row>
    <row r="65" spans="1:49" s="87" customFormat="1" x14ac:dyDescent="0.25">
      <c r="A65" s="39" t="str">
        <f t="shared" si="0"/>
        <v/>
      </c>
      <c r="B65" s="39" t="str">
        <f t="shared" si="1"/>
        <v>545-53340</v>
      </c>
      <c r="C65" s="39"/>
      <c r="D65" s="39"/>
      <c r="E65" s="39">
        <f t="shared" si="2"/>
        <v>1</v>
      </c>
      <c r="F65" s="33"/>
      <c r="G65" s="33"/>
      <c r="H65" s="34" t="s">
        <v>850</v>
      </c>
      <c r="I65" s="34" t="s">
        <v>861</v>
      </c>
      <c r="J65" s="34" t="s">
        <v>526</v>
      </c>
      <c r="K65" s="34" t="s">
        <v>526</v>
      </c>
      <c r="L65" s="34" t="str">
        <f t="shared" si="3"/>
        <v>. ABS Pump &amp; Module</v>
      </c>
      <c r="M65" s="131" t="s">
        <v>2499</v>
      </c>
      <c r="N65" s="97" t="str">
        <f t="shared" si="4"/>
        <v>E.G.</v>
      </c>
      <c r="O65" s="98" t="s">
        <v>1727</v>
      </c>
      <c r="P65" s="34" t="s">
        <v>526</v>
      </c>
      <c r="Q65" s="34" t="s">
        <v>1728</v>
      </c>
      <c r="R65" s="38">
        <v>115</v>
      </c>
      <c r="S65" s="38">
        <f t="shared" si="5"/>
        <v>257.5</v>
      </c>
      <c r="T65" s="33"/>
      <c r="U65" s="33"/>
      <c r="V65" s="33"/>
      <c r="W65" s="33"/>
      <c r="X65" s="33" t="s">
        <v>260</v>
      </c>
      <c r="Y65" s="36" t="s">
        <v>1729</v>
      </c>
      <c r="Z65" s="34"/>
      <c r="AA65" s="34"/>
      <c r="AB65" s="34" t="str">
        <f t="shared" si="6"/>
        <v/>
      </c>
      <c r="AC65" s="34"/>
      <c r="AD65" s="34"/>
      <c r="AE65" s="100"/>
      <c r="AF65" s="34" t="s">
        <v>935</v>
      </c>
      <c r="AG65" s="132">
        <v>44680</v>
      </c>
      <c r="AH65" s="133" t="s">
        <v>1724</v>
      </c>
      <c r="AI65" s="133" t="s">
        <v>57</v>
      </c>
      <c r="AJ65" s="133" t="s">
        <v>1725</v>
      </c>
      <c r="AK65" s="34"/>
      <c r="AL65" s="33" t="s">
        <v>947</v>
      </c>
      <c r="AM65" s="33" t="s">
        <v>1726</v>
      </c>
      <c r="AN65" s="34" t="s">
        <v>91</v>
      </c>
      <c r="AO65" s="34">
        <v>53340</v>
      </c>
      <c r="AP65" s="34" t="str">
        <f t="shared" si="7"/>
        <v>545-53340</v>
      </c>
      <c r="AQ65" s="34"/>
      <c r="AR65" s="34"/>
      <c r="AS65" s="34"/>
      <c r="AT65" s="34" t="str">
        <f t="shared" si="8"/>
        <v/>
      </c>
      <c r="AU65" s="34"/>
      <c r="AV65" s="34" t="str">
        <f t="shared" si="9"/>
        <v/>
      </c>
      <c r="AW65" s="134"/>
    </row>
    <row r="66" spans="1:49" s="87" customFormat="1" x14ac:dyDescent="0.25">
      <c r="A66" s="39" t="str">
        <f t="shared" si="0"/>
        <v/>
      </c>
      <c r="B66" s="39" t="str">
        <f t="shared" si="1"/>
        <v>613-998926</v>
      </c>
      <c r="C66" s="39"/>
      <c r="D66" s="39"/>
      <c r="E66" s="39">
        <f t="shared" si="2"/>
        <v>1</v>
      </c>
      <c r="F66" s="33"/>
      <c r="G66" s="33"/>
      <c r="H66" s="34" t="s">
        <v>850</v>
      </c>
      <c r="I66" s="34" t="s">
        <v>861</v>
      </c>
      <c r="J66" s="34" t="s">
        <v>1012</v>
      </c>
      <c r="K66" s="34" t="s">
        <v>527</v>
      </c>
      <c r="L66" s="34" t="str">
        <f t="shared" si="3"/>
        <v>. Horns SET 2</v>
      </c>
      <c r="M66" s="131" t="s">
        <v>2110</v>
      </c>
      <c r="N66" s="41" t="str">
        <f t="shared" si="4"/>
        <v/>
      </c>
      <c r="O66" s="41" t="s">
        <v>875</v>
      </c>
      <c r="P66" s="34" t="s">
        <v>527</v>
      </c>
      <c r="Q66" s="34"/>
      <c r="R66" s="38">
        <v>75</v>
      </c>
      <c r="S66" s="38">
        <f t="shared" si="5"/>
        <v>75</v>
      </c>
      <c r="T66" s="37"/>
      <c r="U66" s="37"/>
      <c r="V66" s="37"/>
      <c r="W66" s="37"/>
      <c r="X66" s="33"/>
      <c r="Y66" s="34"/>
      <c r="Z66" s="34"/>
      <c r="AA66" s="34"/>
      <c r="AB66" s="34" t="str">
        <f t="shared" si="6"/>
        <v>Metal brackets ON, toss both if 1 bad</v>
      </c>
      <c r="AC66" s="34" t="s">
        <v>776</v>
      </c>
      <c r="AD66" s="34"/>
      <c r="AE66" s="100" t="s">
        <v>1013</v>
      </c>
      <c r="AF66" s="34" t="s">
        <v>935</v>
      </c>
      <c r="AG66" s="132">
        <v>44684</v>
      </c>
      <c r="AH66" s="133" t="s">
        <v>936</v>
      </c>
      <c r="AI66" s="133" t="s">
        <v>57</v>
      </c>
      <c r="AJ66" s="133" t="s">
        <v>937</v>
      </c>
      <c r="AK66" s="34"/>
      <c r="AL66" s="37" t="s">
        <v>956</v>
      </c>
      <c r="AM66" s="33">
        <v>613</v>
      </c>
      <c r="AN66" s="34" t="s">
        <v>91</v>
      </c>
      <c r="AO66" s="34">
        <v>998926</v>
      </c>
      <c r="AP66" s="34" t="str">
        <f t="shared" si="7"/>
        <v>613-998926</v>
      </c>
      <c r="AQ66" s="34"/>
      <c r="AR66" s="34"/>
      <c r="AS66" s="34"/>
      <c r="AT66" s="34" t="str">
        <f t="shared" si="8"/>
        <v/>
      </c>
      <c r="AU66" s="34"/>
      <c r="AV66" s="34" t="str">
        <f t="shared" si="9"/>
        <v/>
      </c>
      <c r="AW66" s="134"/>
    </row>
    <row r="67" spans="1:49" s="87" customFormat="1" x14ac:dyDescent="0.25">
      <c r="A67" s="39" t="str">
        <f t="shared" si="0"/>
        <v/>
      </c>
      <c r="B67" s="39" t="str">
        <f t="shared" si="1"/>
        <v>317-50196</v>
      </c>
      <c r="C67" s="39"/>
      <c r="D67" s="39"/>
      <c r="E67" s="39">
        <f t="shared" si="2"/>
        <v>1</v>
      </c>
      <c r="F67" s="33"/>
      <c r="G67" s="33"/>
      <c r="H67" s="34" t="s">
        <v>850</v>
      </c>
      <c r="I67" s="34" t="s">
        <v>861</v>
      </c>
      <c r="J67" s="34" t="s">
        <v>528</v>
      </c>
      <c r="K67" s="34" t="s">
        <v>529</v>
      </c>
      <c r="L67" s="34" t="str">
        <f t="shared" si="3"/>
        <v>. Intercooler - LEFT with Hoses</v>
      </c>
      <c r="M67" s="131" t="s">
        <v>2500</v>
      </c>
      <c r="N67" s="41" t="str">
        <f t="shared" si="4"/>
        <v/>
      </c>
      <c r="O67" s="41" t="s">
        <v>875</v>
      </c>
      <c r="P67" s="34" t="s">
        <v>529</v>
      </c>
      <c r="Q67" s="34"/>
      <c r="R67" s="38">
        <v>75</v>
      </c>
      <c r="S67" s="38">
        <f t="shared" si="5"/>
        <v>75</v>
      </c>
      <c r="T67" s="37"/>
      <c r="U67" s="37"/>
      <c r="V67" s="33"/>
      <c r="W67" s="37"/>
      <c r="X67" s="33" t="s">
        <v>259</v>
      </c>
      <c r="Y67" s="34" t="s">
        <v>1730</v>
      </c>
      <c r="Z67" s="34"/>
      <c r="AA67" s="34"/>
      <c r="AB67" s="34" t="str">
        <f t="shared" si="6"/>
        <v>rubber hoses ON - toss if bad/missing, sell/tag SINGLE</v>
      </c>
      <c r="AC67" s="34" t="s">
        <v>777</v>
      </c>
      <c r="AD67" s="34"/>
      <c r="AE67" s="100"/>
      <c r="AF67" s="34" t="s">
        <v>935</v>
      </c>
      <c r="AG67" s="132">
        <v>45245</v>
      </c>
      <c r="AH67" s="133" t="s">
        <v>249</v>
      </c>
      <c r="AI67" s="133" t="s">
        <v>57</v>
      </c>
      <c r="AJ67" s="133" t="s">
        <v>249</v>
      </c>
      <c r="AK67" s="34"/>
      <c r="AL67" s="37" t="s">
        <v>982</v>
      </c>
      <c r="AM67" s="33" t="s">
        <v>1731</v>
      </c>
      <c r="AN67" s="34" t="s">
        <v>91</v>
      </c>
      <c r="AO67" s="34">
        <v>50196</v>
      </c>
      <c r="AP67" s="34" t="str">
        <f t="shared" si="7"/>
        <v>317-50196</v>
      </c>
      <c r="AQ67" s="34"/>
      <c r="AR67" s="34"/>
      <c r="AS67" s="34"/>
      <c r="AT67" s="34" t="str">
        <f t="shared" si="8"/>
        <v/>
      </c>
      <c r="AU67" s="34"/>
      <c r="AV67" s="34" t="str">
        <f t="shared" si="9"/>
        <v/>
      </c>
      <c r="AW67" s="134"/>
    </row>
    <row r="68" spans="1:49" s="87" customFormat="1" x14ac:dyDescent="0.25">
      <c r="A68" s="39" t="str">
        <f t="shared" ref="A68:A131" si="10">IF(U68&lt;&gt;"",U68,"")</f>
        <v/>
      </c>
      <c r="B68" s="39" t="str">
        <f t="shared" ref="B68:B131" si="11">IF(AP68&lt;&gt;"",AP68,"")</f>
        <v>317-50195</v>
      </c>
      <c r="C68" s="39"/>
      <c r="D68" s="39"/>
      <c r="E68" s="39">
        <f t="shared" ref="E68:E131" si="12">IF(B68&lt;&gt;"",COUNTIF($B$4:$B$600,B68),"")</f>
        <v>1</v>
      </c>
      <c r="F68" s="33"/>
      <c r="G68" s="33"/>
      <c r="H68" s="34" t="s">
        <v>850</v>
      </c>
      <c r="I68" s="34" t="s">
        <v>861</v>
      </c>
      <c r="J68" s="34" t="s">
        <v>528</v>
      </c>
      <c r="K68" s="34" t="s">
        <v>530</v>
      </c>
      <c r="L68" s="34" t="str">
        <f t="shared" ref="L68:L131" si="13">CONCATENATE(U68,". ",P68)</f>
        <v>. Intercooler - RIGHT with Hoses</v>
      </c>
      <c r="M68" s="131" t="s">
        <v>2501</v>
      </c>
      <c r="N68" s="41" t="str">
        <f t="shared" ref="N68:N131" si="14">IF(O68&lt;&gt;"",HYPERLINK(O68,"E.G."),"")</f>
        <v/>
      </c>
      <c r="O68" s="41" t="s">
        <v>875</v>
      </c>
      <c r="P68" s="34" t="s">
        <v>530</v>
      </c>
      <c r="Q68" s="34"/>
      <c r="R68" s="38">
        <v>75</v>
      </c>
      <c r="S68" s="38">
        <f t="shared" ref="S68:S131" si="15">IF(ISTEXT(R68), R68, IFERROR(AVERAGEIF(K:K, K68, R:R), ""))</f>
        <v>75</v>
      </c>
      <c r="T68" s="37"/>
      <c r="U68" s="37"/>
      <c r="V68" s="33"/>
      <c r="W68" s="37"/>
      <c r="X68" s="33" t="s">
        <v>259</v>
      </c>
      <c r="Y68" s="34" t="s">
        <v>1732</v>
      </c>
      <c r="Z68" s="34"/>
      <c r="AA68" s="34"/>
      <c r="AB68" s="34" t="str">
        <f t="shared" ref="AB68:AB131" si="16">_xlfn.TEXTJOIN(" | ",TRUE,AC68,AD68)</f>
        <v>rubber hoses ON - toss if bad/missing, sell/tag SINGLE</v>
      </c>
      <c r="AC68" s="34" t="s">
        <v>777</v>
      </c>
      <c r="AD68" s="34"/>
      <c r="AE68" s="100"/>
      <c r="AF68" s="34" t="s">
        <v>935</v>
      </c>
      <c r="AG68" s="132">
        <v>45245</v>
      </c>
      <c r="AH68" s="133" t="s">
        <v>249</v>
      </c>
      <c r="AI68" s="133" t="s">
        <v>57</v>
      </c>
      <c r="AJ68" s="133" t="s">
        <v>249</v>
      </c>
      <c r="AK68" s="34"/>
      <c r="AL68" s="37" t="s">
        <v>982</v>
      </c>
      <c r="AM68" s="33" t="s">
        <v>1731</v>
      </c>
      <c r="AN68" s="34" t="s">
        <v>91</v>
      </c>
      <c r="AO68" s="34">
        <v>50195</v>
      </c>
      <c r="AP68" s="34" t="str">
        <f t="shared" ref="AP68:AP131" si="17">IF(AM68&lt;&gt;"",CONCATENATE(AM68,AN68,AO68),"")</f>
        <v>317-50195</v>
      </c>
      <c r="AQ68" s="34"/>
      <c r="AR68" s="34"/>
      <c r="AS68" s="34"/>
      <c r="AT68" s="34" t="str">
        <f t="shared" ref="AT68:AT131" si="18">IF(AQ68&lt;&gt;"",_xlfn.TEXTJOIN("-",TRUE,AQ68,AR68,AS68),"")</f>
        <v/>
      </c>
      <c r="AU68" s="34"/>
      <c r="AV68" s="34" t="str">
        <f t="shared" ref="AV68:AV131" si="19">IF(AU68&lt;&gt;"",_xlfn.TEXTJOIN("-",TRUE,AT68,AU68),"")</f>
        <v/>
      </c>
      <c r="AW68" s="134"/>
    </row>
    <row r="69" spans="1:49" s="87" customFormat="1" x14ac:dyDescent="0.25">
      <c r="A69" s="39" t="str">
        <f t="shared" si="10"/>
        <v/>
      </c>
      <c r="B69" s="39" t="str">
        <f t="shared" si="11"/>
        <v>540-59227</v>
      </c>
      <c r="C69" s="39"/>
      <c r="D69" s="39"/>
      <c r="E69" s="39">
        <f t="shared" si="12"/>
        <v>1</v>
      </c>
      <c r="F69" s="33"/>
      <c r="G69" s="33"/>
      <c r="H69" s="34" t="s">
        <v>850</v>
      </c>
      <c r="I69" s="34" t="s">
        <v>861</v>
      </c>
      <c r="J69" s="34" t="s">
        <v>1733</v>
      </c>
      <c r="K69" s="34" t="s">
        <v>531</v>
      </c>
      <c r="L69" s="34" t="str">
        <f t="shared" si="13"/>
        <v>. Power Brake Booster + Master Cylinder + Reservoir + Cap</v>
      </c>
      <c r="M69" s="131" t="s">
        <v>2502</v>
      </c>
      <c r="N69" s="97" t="str">
        <f t="shared" si="14"/>
        <v>E.G.</v>
      </c>
      <c r="O69" s="98" t="s">
        <v>1734</v>
      </c>
      <c r="P69" s="34" t="s">
        <v>531</v>
      </c>
      <c r="Q69" s="34"/>
      <c r="R69" s="34">
        <v>130</v>
      </c>
      <c r="S69" s="38">
        <f t="shared" si="15"/>
        <v>130</v>
      </c>
      <c r="T69" s="33"/>
      <c r="U69" s="33"/>
      <c r="V69" s="33"/>
      <c r="W69" s="33"/>
      <c r="X69" s="33" t="s">
        <v>259</v>
      </c>
      <c r="Y69" s="36" t="s">
        <v>1735</v>
      </c>
      <c r="Z69" s="34"/>
      <c r="AA69" s="34"/>
      <c r="AB69" s="34" t="str">
        <f t="shared" si="16"/>
        <v/>
      </c>
      <c r="AC69" s="34"/>
      <c r="AD69" s="34"/>
      <c r="AE69" s="100" t="s">
        <v>1736</v>
      </c>
      <c r="AF69" s="34" t="s">
        <v>935</v>
      </c>
      <c r="AG69" s="132">
        <v>44680</v>
      </c>
      <c r="AH69" s="133" t="s">
        <v>1724</v>
      </c>
      <c r="AI69" s="133" t="s">
        <v>57</v>
      </c>
      <c r="AJ69" s="133" t="s">
        <v>1725</v>
      </c>
      <c r="AK69" s="34"/>
      <c r="AL69" s="33" t="s">
        <v>947</v>
      </c>
      <c r="AM69" s="33" t="s">
        <v>1737</v>
      </c>
      <c r="AN69" s="34" t="s">
        <v>91</v>
      </c>
      <c r="AO69" s="34">
        <v>59227</v>
      </c>
      <c r="AP69" s="34" t="str">
        <f t="shared" si="17"/>
        <v>540-59227</v>
      </c>
      <c r="AQ69" s="34"/>
      <c r="AR69" s="34"/>
      <c r="AS69" s="34"/>
      <c r="AT69" s="34" t="str">
        <f t="shared" si="18"/>
        <v/>
      </c>
      <c r="AU69" s="34"/>
      <c r="AV69" s="34" t="str">
        <f t="shared" si="19"/>
        <v/>
      </c>
      <c r="AW69" s="134"/>
    </row>
    <row r="70" spans="1:49" s="87" customFormat="1" x14ac:dyDescent="0.25">
      <c r="A70" s="39" t="str">
        <f t="shared" si="10"/>
        <v/>
      </c>
      <c r="B70" s="39" t="str">
        <f t="shared" si="11"/>
        <v/>
      </c>
      <c r="C70" s="39"/>
      <c r="D70" s="39"/>
      <c r="E70" s="39" t="str">
        <f t="shared" si="12"/>
        <v/>
      </c>
      <c r="F70" s="33"/>
      <c r="G70" s="33"/>
      <c r="H70" s="34" t="s">
        <v>850</v>
      </c>
      <c r="I70" s="34" t="s">
        <v>861</v>
      </c>
      <c r="J70" s="34" t="s">
        <v>1014</v>
      </c>
      <c r="K70" s="34" t="s">
        <v>532</v>
      </c>
      <c r="L70" s="34" t="str">
        <f t="shared" si="13"/>
        <v>. Windshield Washer Spray Nozzles &amp; Rubber Hose</v>
      </c>
      <c r="M70" s="131" t="s">
        <v>2111</v>
      </c>
      <c r="N70" s="97" t="str">
        <f t="shared" si="14"/>
        <v>E.G.</v>
      </c>
      <c r="O70" s="98" t="s">
        <v>1015</v>
      </c>
      <c r="P70" s="34" t="s">
        <v>532</v>
      </c>
      <c r="Q70" s="34"/>
      <c r="R70" s="38">
        <v>125</v>
      </c>
      <c r="S70" s="38">
        <f t="shared" si="15"/>
        <v>125</v>
      </c>
      <c r="T70" s="34"/>
      <c r="U70" s="34"/>
      <c r="V70" s="34"/>
      <c r="W70" s="34"/>
      <c r="X70" s="33" t="s">
        <v>259</v>
      </c>
      <c r="Y70" s="36">
        <v>7292659</v>
      </c>
      <c r="Z70" s="34"/>
      <c r="AA70" s="34"/>
      <c r="AB70" s="34" t="str">
        <f t="shared" si="16"/>
        <v>toss both if 1 bad</v>
      </c>
      <c r="AC70" s="34" t="s">
        <v>763</v>
      </c>
      <c r="AD70" s="34"/>
      <c r="AE70" s="100"/>
      <c r="AF70" s="34" t="s">
        <v>935</v>
      </c>
      <c r="AG70" s="132">
        <v>45248</v>
      </c>
      <c r="AH70" s="133" t="s">
        <v>936</v>
      </c>
      <c r="AI70" s="133" t="s">
        <v>57</v>
      </c>
      <c r="AJ70" s="133" t="s">
        <v>937</v>
      </c>
      <c r="AK70" s="34"/>
      <c r="AL70" s="34" t="s">
        <v>938</v>
      </c>
      <c r="AM70" s="34"/>
      <c r="AN70" s="34"/>
      <c r="AO70" s="34"/>
      <c r="AP70" s="34" t="str">
        <f t="shared" si="17"/>
        <v/>
      </c>
      <c r="AQ70" s="34" t="s">
        <v>89</v>
      </c>
      <c r="AR70" s="34" t="s">
        <v>1016</v>
      </c>
      <c r="AS70" s="34" t="s">
        <v>1017</v>
      </c>
      <c r="AT70" s="34" t="str">
        <f t="shared" si="18"/>
        <v>F15-14-18-ALL</v>
      </c>
      <c r="AU70" s="34" t="s">
        <v>1018</v>
      </c>
      <c r="AV70" s="34" t="str">
        <f t="shared" si="19"/>
        <v>F15-14-18-ALL-Viking10</v>
      </c>
      <c r="AW70" s="134"/>
    </row>
    <row r="71" spans="1:49" s="87" customFormat="1" x14ac:dyDescent="0.25">
      <c r="A71" s="39" t="str">
        <f t="shared" si="10"/>
        <v/>
      </c>
      <c r="B71" s="39" t="str">
        <f t="shared" si="11"/>
        <v>626-997571</v>
      </c>
      <c r="C71" s="39"/>
      <c r="D71" s="39"/>
      <c r="E71" s="39">
        <f t="shared" si="12"/>
        <v>1</v>
      </c>
      <c r="F71" s="33"/>
      <c r="G71" s="33"/>
      <c r="H71" s="34" t="s">
        <v>850</v>
      </c>
      <c r="I71" s="34" t="s">
        <v>861</v>
      </c>
      <c r="J71" s="34" t="s">
        <v>1019</v>
      </c>
      <c r="K71" s="34" t="s">
        <v>533</v>
      </c>
      <c r="L71" s="34" t="str">
        <f t="shared" si="13"/>
        <v>. Wiper Arms, FRONT SET 2</v>
      </c>
      <c r="M71" s="131" t="s">
        <v>2112</v>
      </c>
      <c r="N71" s="97" t="str">
        <f t="shared" si="14"/>
        <v>E.G.</v>
      </c>
      <c r="O71" s="98" t="s">
        <v>1020</v>
      </c>
      <c r="P71" s="34" t="s">
        <v>533</v>
      </c>
      <c r="Q71" s="34"/>
      <c r="R71" s="38">
        <v>100</v>
      </c>
      <c r="S71" s="38">
        <f t="shared" si="15"/>
        <v>100</v>
      </c>
      <c r="T71" s="33"/>
      <c r="U71" s="33"/>
      <c r="V71" s="33"/>
      <c r="W71" s="33"/>
      <c r="X71" s="33" t="s">
        <v>259</v>
      </c>
      <c r="Y71" s="36" t="s">
        <v>1021</v>
      </c>
      <c r="Z71" s="34"/>
      <c r="AA71" s="34"/>
      <c r="AB71" s="34" t="str">
        <f t="shared" si="16"/>
        <v>toss both if 1 bad</v>
      </c>
      <c r="AC71" s="34" t="s">
        <v>763</v>
      </c>
      <c r="AD71" s="34"/>
      <c r="AE71" s="100"/>
      <c r="AF71" s="34" t="s">
        <v>935</v>
      </c>
      <c r="AG71" s="132">
        <v>44674</v>
      </c>
      <c r="AH71" s="133" t="s">
        <v>936</v>
      </c>
      <c r="AI71" s="133" t="s">
        <v>57</v>
      </c>
      <c r="AJ71" s="133" t="s">
        <v>937</v>
      </c>
      <c r="AK71" s="34"/>
      <c r="AL71" s="33" t="s">
        <v>947</v>
      </c>
      <c r="AM71" s="33" t="s">
        <v>1022</v>
      </c>
      <c r="AN71" s="34" t="s">
        <v>91</v>
      </c>
      <c r="AO71" s="34">
        <v>997571</v>
      </c>
      <c r="AP71" s="34" t="str">
        <f t="shared" si="17"/>
        <v>626-997571</v>
      </c>
      <c r="AQ71" s="34"/>
      <c r="AR71" s="34"/>
      <c r="AS71" s="34"/>
      <c r="AT71" s="34" t="str">
        <f t="shared" si="18"/>
        <v/>
      </c>
      <c r="AU71" s="34"/>
      <c r="AV71" s="34" t="str">
        <f t="shared" si="19"/>
        <v/>
      </c>
      <c r="AW71" s="134"/>
    </row>
    <row r="72" spans="1:49" s="87" customFormat="1" x14ac:dyDescent="0.25">
      <c r="A72" s="39" t="str">
        <f t="shared" si="10"/>
        <v/>
      </c>
      <c r="B72" s="39" t="str">
        <f t="shared" si="11"/>
        <v/>
      </c>
      <c r="C72" s="39"/>
      <c r="D72" s="39"/>
      <c r="E72" s="39" t="str">
        <f t="shared" si="12"/>
        <v/>
      </c>
      <c r="F72" s="33"/>
      <c r="G72" s="43"/>
      <c r="H72" s="39" t="s">
        <v>851</v>
      </c>
      <c r="I72" s="39" t="s">
        <v>861</v>
      </c>
      <c r="J72" s="39" t="s">
        <v>1023</v>
      </c>
      <c r="K72" s="39" t="s">
        <v>534</v>
      </c>
      <c r="L72" s="39" t="str">
        <f t="shared" si="13"/>
        <v>. Coolant Expansion Reservoir Tank &amp; Cap</v>
      </c>
      <c r="M72" s="135" t="s">
        <v>2113</v>
      </c>
      <c r="N72" s="46" t="str">
        <f t="shared" si="14"/>
        <v/>
      </c>
      <c r="O72" s="46" t="s">
        <v>875</v>
      </c>
      <c r="P72" s="39" t="s">
        <v>534</v>
      </c>
      <c r="Q72" s="39"/>
      <c r="R72" s="99"/>
      <c r="S72" s="99" t="str">
        <f t="shared" si="15"/>
        <v/>
      </c>
      <c r="T72" s="42"/>
      <c r="U72" s="42"/>
      <c r="V72" s="42"/>
      <c r="W72" s="42"/>
      <c r="X72" s="43"/>
      <c r="Y72" s="39"/>
      <c r="Z72" s="39"/>
      <c r="AA72" s="39"/>
      <c r="AB72" s="39" t="str">
        <f t="shared" si="16"/>
        <v/>
      </c>
      <c r="AC72" s="39"/>
      <c r="AD72" s="39"/>
      <c r="AE72" s="101"/>
      <c r="AF72" s="39" t="s">
        <v>935</v>
      </c>
      <c r="AG72" s="95">
        <v>44683</v>
      </c>
      <c r="AH72" s="96" t="s">
        <v>936</v>
      </c>
      <c r="AI72" s="96" t="s">
        <v>57</v>
      </c>
      <c r="AJ72" s="96" t="s">
        <v>937</v>
      </c>
      <c r="AK72" s="39"/>
      <c r="AL72" s="42" t="s">
        <v>956</v>
      </c>
      <c r="AM72" s="39"/>
      <c r="AN72" s="39" t="s">
        <v>91</v>
      </c>
      <c r="AO72" s="39"/>
      <c r="AP72" s="34" t="str">
        <f t="shared" si="17"/>
        <v/>
      </c>
      <c r="AQ72" s="39"/>
      <c r="AR72" s="39"/>
      <c r="AS72" s="39"/>
      <c r="AT72" s="39" t="str">
        <f t="shared" si="18"/>
        <v/>
      </c>
      <c r="AU72" s="39"/>
      <c r="AV72" s="39" t="str">
        <f t="shared" si="19"/>
        <v/>
      </c>
      <c r="AW72" s="134"/>
    </row>
    <row r="73" spans="1:49" s="87" customFormat="1" x14ac:dyDescent="0.25">
      <c r="A73" s="39" t="str">
        <f t="shared" si="10"/>
        <v/>
      </c>
      <c r="B73" s="39" t="str">
        <f t="shared" si="11"/>
        <v/>
      </c>
      <c r="C73" s="39"/>
      <c r="D73" s="39"/>
      <c r="E73" s="39" t="str">
        <f t="shared" si="12"/>
        <v/>
      </c>
      <c r="F73" s="33"/>
      <c r="G73" s="43"/>
      <c r="H73" s="39" t="s">
        <v>851</v>
      </c>
      <c r="I73" s="39" t="s">
        <v>861</v>
      </c>
      <c r="J73" s="39" t="s">
        <v>1024</v>
      </c>
      <c r="K73" s="39" t="s">
        <v>535</v>
      </c>
      <c r="L73" s="39" t="str">
        <f t="shared" si="13"/>
        <v>. Support Cross Bars, Engine Bays</v>
      </c>
      <c r="M73" s="135" t="s">
        <v>2114</v>
      </c>
      <c r="N73" s="46" t="str">
        <f t="shared" si="14"/>
        <v/>
      </c>
      <c r="O73" s="46" t="s">
        <v>875</v>
      </c>
      <c r="P73" s="39" t="s">
        <v>535</v>
      </c>
      <c r="Q73" s="39"/>
      <c r="R73" s="39"/>
      <c r="S73" s="99" t="str">
        <f t="shared" si="15"/>
        <v/>
      </c>
      <c r="T73" s="39"/>
      <c r="U73" s="39"/>
      <c r="V73" s="39"/>
      <c r="W73" s="39"/>
      <c r="X73" s="43"/>
      <c r="Y73" s="39"/>
      <c r="Z73" s="39"/>
      <c r="AA73" s="39"/>
      <c r="AB73" s="39" t="str">
        <f t="shared" si="16"/>
        <v>all aluminum big long one &amp; 2 smaller identical ones</v>
      </c>
      <c r="AC73" s="39"/>
      <c r="AD73" s="39" t="s">
        <v>778</v>
      </c>
      <c r="AE73" s="39"/>
      <c r="AF73" s="39" t="s">
        <v>935</v>
      </c>
      <c r="AG73" s="95">
        <v>44684</v>
      </c>
      <c r="AH73" s="96" t="s">
        <v>936</v>
      </c>
      <c r="AI73" s="96" t="s">
        <v>57</v>
      </c>
      <c r="AJ73" s="96" t="s">
        <v>937</v>
      </c>
      <c r="AK73" s="39"/>
      <c r="AL73" s="39" t="s">
        <v>938</v>
      </c>
      <c r="AM73" s="39"/>
      <c r="AN73" s="39"/>
      <c r="AO73" s="39"/>
      <c r="AP73" s="34" t="str">
        <f t="shared" si="17"/>
        <v/>
      </c>
      <c r="AQ73" s="39"/>
      <c r="AR73" s="39"/>
      <c r="AS73" s="39"/>
      <c r="AT73" s="39" t="str">
        <f t="shared" si="18"/>
        <v/>
      </c>
      <c r="AU73" s="39"/>
      <c r="AV73" s="39" t="str">
        <f t="shared" si="19"/>
        <v/>
      </c>
      <c r="AW73" s="134"/>
    </row>
    <row r="74" spans="1:49" s="87" customFormat="1" x14ac:dyDescent="0.25">
      <c r="A74" s="39" t="str">
        <f t="shared" si="10"/>
        <v/>
      </c>
      <c r="B74" s="39" t="str">
        <f t="shared" si="11"/>
        <v/>
      </c>
      <c r="C74" s="39"/>
      <c r="D74" s="39"/>
      <c r="E74" s="39" t="str">
        <f t="shared" si="12"/>
        <v/>
      </c>
      <c r="F74" s="33"/>
      <c r="G74" s="43"/>
      <c r="H74" s="39" t="s">
        <v>851</v>
      </c>
      <c r="I74" s="39" t="s">
        <v>861</v>
      </c>
      <c r="J74" s="39" t="s">
        <v>1025</v>
      </c>
      <c r="K74" s="39" t="s">
        <v>536</v>
      </c>
      <c r="L74" s="39" t="str">
        <f t="shared" si="13"/>
        <v>. Water Heater Coolant Control Valve Solenoid Pump</v>
      </c>
      <c r="M74" s="135" t="s">
        <v>2115</v>
      </c>
      <c r="N74" s="46" t="str">
        <f t="shared" si="14"/>
        <v/>
      </c>
      <c r="O74" s="46" t="s">
        <v>875</v>
      </c>
      <c r="P74" s="39" t="s">
        <v>536</v>
      </c>
      <c r="Q74" s="39"/>
      <c r="R74" s="99"/>
      <c r="S74" s="99" t="str">
        <f t="shared" si="15"/>
        <v/>
      </c>
      <c r="T74" s="39"/>
      <c r="U74" s="39"/>
      <c r="V74" s="39"/>
      <c r="W74" s="39"/>
      <c r="X74" s="43"/>
      <c r="Y74" s="39"/>
      <c r="Z74" s="39"/>
      <c r="AA74" s="39"/>
      <c r="AB74" s="39" t="str">
        <f t="shared" si="16"/>
        <v>small black w/ 2 solenoids &amp; 3 tubes coming off it</v>
      </c>
      <c r="AC74" s="39"/>
      <c r="AD74" s="39" t="s">
        <v>779</v>
      </c>
      <c r="AE74" s="101"/>
      <c r="AF74" s="39" t="s">
        <v>935</v>
      </c>
      <c r="AG74" s="95">
        <v>44683</v>
      </c>
      <c r="AH74" s="96" t="s">
        <v>936</v>
      </c>
      <c r="AI74" s="96" t="s">
        <v>57</v>
      </c>
      <c r="AJ74" s="96" t="s">
        <v>937</v>
      </c>
      <c r="AK74" s="39"/>
      <c r="AL74" s="39" t="s">
        <v>938</v>
      </c>
      <c r="AM74" s="39"/>
      <c r="AN74" s="39"/>
      <c r="AO74" s="39"/>
      <c r="AP74" s="34" t="str">
        <f t="shared" si="17"/>
        <v/>
      </c>
      <c r="AQ74" s="39"/>
      <c r="AR74" s="39"/>
      <c r="AS74" s="39"/>
      <c r="AT74" s="39" t="str">
        <f t="shared" si="18"/>
        <v/>
      </c>
      <c r="AU74" s="39"/>
      <c r="AV74" s="39" t="str">
        <f t="shared" si="19"/>
        <v/>
      </c>
      <c r="AW74" s="134"/>
    </row>
    <row r="75" spans="1:49" s="87" customFormat="1" x14ac:dyDescent="0.25">
      <c r="A75" s="39" t="str">
        <f t="shared" si="10"/>
        <v/>
      </c>
      <c r="B75" s="39" t="str">
        <f t="shared" si="11"/>
        <v/>
      </c>
      <c r="C75" s="39"/>
      <c r="D75" s="39"/>
      <c r="E75" s="39" t="str">
        <f t="shared" si="12"/>
        <v/>
      </c>
      <c r="F75" s="33"/>
      <c r="G75" s="43"/>
      <c r="H75" s="39" t="s">
        <v>851</v>
      </c>
      <c r="I75" s="39" t="s">
        <v>861</v>
      </c>
      <c r="J75" s="39" t="s">
        <v>1026</v>
      </c>
      <c r="K75" s="39" t="s">
        <v>537</v>
      </c>
      <c r="L75" s="39" t="str">
        <f t="shared" si="13"/>
        <v>. Wiper Motor &amp; Transmission Linkage</v>
      </c>
      <c r="M75" s="135" t="s">
        <v>2116</v>
      </c>
      <c r="N75" s="46" t="str">
        <f t="shared" si="14"/>
        <v/>
      </c>
      <c r="O75" s="46" t="s">
        <v>875</v>
      </c>
      <c r="P75" s="39" t="s">
        <v>537</v>
      </c>
      <c r="Q75" s="39"/>
      <c r="R75" s="99"/>
      <c r="S75" s="99" t="str">
        <f t="shared" si="15"/>
        <v/>
      </c>
      <c r="T75" s="43"/>
      <c r="U75" s="43"/>
      <c r="V75" s="43"/>
      <c r="W75" s="43"/>
      <c r="X75" s="43"/>
      <c r="Y75" s="39"/>
      <c r="Z75" s="39"/>
      <c r="AA75" s="39"/>
      <c r="AB75" s="39" t="str">
        <f t="shared" si="16"/>
        <v/>
      </c>
      <c r="AC75" s="39"/>
      <c r="AD75" s="39"/>
      <c r="AE75" s="101"/>
      <c r="AF75" s="39" t="s">
        <v>935</v>
      </c>
      <c r="AG75" s="95">
        <v>44674</v>
      </c>
      <c r="AH75" s="96" t="s">
        <v>936</v>
      </c>
      <c r="AI75" s="96" t="s">
        <v>57</v>
      </c>
      <c r="AJ75" s="96" t="s">
        <v>937</v>
      </c>
      <c r="AK75" s="39"/>
      <c r="AL75" s="43" t="s">
        <v>947</v>
      </c>
      <c r="AM75" s="39"/>
      <c r="AN75" s="39" t="s">
        <v>91</v>
      </c>
      <c r="AO75" s="39"/>
      <c r="AP75" s="34" t="str">
        <f t="shared" si="17"/>
        <v/>
      </c>
      <c r="AQ75" s="39"/>
      <c r="AR75" s="39"/>
      <c r="AS75" s="39"/>
      <c r="AT75" s="39" t="str">
        <f t="shared" si="18"/>
        <v/>
      </c>
      <c r="AU75" s="39"/>
      <c r="AV75" s="39" t="str">
        <f t="shared" si="19"/>
        <v/>
      </c>
      <c r="AW75" s="134"/>
    </row>
    <row r="76" spans="1:49" s="87" customFormat="1" x14ac:dyDescent="0.25">
      <c r="A76" s="39" t="str">
        <f t="shared" si="10"/>
        <v/>
      </c>
      <c r="B76" s="39" t="str">
        <f t="shared" si="11"/>
        <v>601-61009</v>
      </c>
      <c r="C76" s="39"/>
      <c r="D76" s="39"/>
      <c r="E76" s="39">
        <f t="shared" si="12"/>
        <v>1</v>
      </c>
      <c r="F76" s="33"/>
      <c r="G76" s="33"/>
      <c r="H76" s="34" t="s">
        <v>850</v>
      </c>
      <c r="I76" s="34" t="s">
        <v>412</v>
      </c>
      <c r="J76" s="34" t="s">
        <v>488</v>
      </c>
      <c r="K76" s="34" t="s">
        <v>488</v>
      </c>
      <c r="L76" s="34" t="str">
        <f t="shared" si="13"/>
        <v>. Alternator</v>
      </c>
      <c r="M76" s="131" t="s">
        <v>2503</v>
      </c>
      <c r="N76" s="41" t="str">
        <f t="shared" si="14"/>
        <v/>
      </c>
      <c r="O76" s="41" t="s">
        <v>875</v>
      </c>
      <c r="P76" s="34" t="s">
        <v>488</v>
      </c>
      <c r="Q76" s="34"/>
      <c r="R76" s="34">
        <v>100</v>
      </c>
      <c r="S76" s="38">
        <f t="shared" si="15"/>
        <v>100</v>
      </c>
      <c r="T76" s="33"/>
      <c r="U76" s="33"/>
      <c r="V76" s="33"/>
      <c r="W76" s="33"/>
      <c r="X76" s="33" t="s">
        <v>259</v>
      </c>
      <c r="Y76" s="34" t="s">
        <v>1640</v>
      </c>
      <c r="Z76" s="34"/>
      <c r="AA76" s="34"/>
      <c r="AB76" s="34" t="str">
        <f t="shared" si="16"/>
        <v/>
      </c>
      <c r="AC76" s="34"/>
      <c r="AD76" s="34"/>
      <c r="AE76" s="34"/>
      <c r="AF76" s="34" t="s">
        <v>935</v>
      </c>
      <c r="AG76" s="132">
        <v>45245</v>
      </c>
      <c r="AH76" s="133" t="s">
        <v>249</v>
      </c>
      <c r="AI76" s="133" t="s">
        <v>57</v>
      </c>
      <c r="AJ76" s="133" t="s">
        <v>249</v>
      </c>
      <c r="AK76" s="34"/>
      <c r="AL76" s="33" t="s">
        <v>947</v>
      </c>
      <c r="AM76" s="33" t="s">
        <v>1641</v>
      </c>
      <c r="AN76" s="34" t="s">
        <v>91</v>
      </c>
      <c r="AO76" s="34">
        <v>61009</v>
      </c>
      <c r="AP76" s="34" t="str">
        <f t="shared" si="17"/>
        <v>601-61009</v>
      </c>
      <c r="AQ76" s="34"/>
      <c r="AR76" s="34"/>
      <c r="AS76" s="34"/>
      <c r="AT76" s="34" t="str">
        <f t="shared" si="18"/>
        <v/>
      </c>
      <c r="AU76" s="34"/>
      <c r="AV76" s="34" t="str">
        <f t="shared" si="19"/>
        <v/>
      </c>
      <c r="AW76" s="134"/>
    </row>
    <row r="77" spans="1:49" s="87" customFormat="1" x14ac:dyDescent="0.25">
      <c r="A77" s="39" t="str">
        <f t="shared" si="10"/>
        <v/>
      </c>
      <c r="B77" s="39" t="str">
        <f t="shared" si="11"/>
        <v>350-998912</v>
      </c>
      <c r="C77" s="39"/>
      <c r="D77" s="39"/>
      <c r="E77" s="39">
        <f t="shared" si="12"/>
        <v>3</v>
      </c>
      <c r="F77" s="33"/>
      <c r="G77" s="33"/>
      <c r="H77" s="34" t="s">
        <v>850</v>
      </c>
      <c r="I77" s="34" t="s">
        <v>412</v>
      </c>
      <c r="J77" s="34" t="s">
        <v>890</v>
      </c>
      <c r="K77" s="34" t="s">
        <v>890</v>
      </c>
      <c r="L77" s="34" t="str">
        <f t="shared" si="13"/>
        <v>. Engine Cover SET 2</v>
      </c>
      <c r="M77" s="131" t="s">
        <v>2504</v>
      </c>
      <c r="N77" s="41" t="str">
        <f t="shared" si="14"/>
        <v/>
      </c>
      <c r="O77" s="41" t="s">
        <v>875</v>
      </c>
      <c r="P77" s="34" t="s">
        <v>1707</v>
      </c>
      <c r="Q77" s="34"/>
      <c r="R77" s="34">
        <v>225</v>
      </c>
      <c r="S77" s="38">
        <f t="shared" si="15"/>
        <v>166.66666666666666</v>
      </c>
      <c r="T77" s="37"/>
      <c r="U77" s="37"/>
      <c r="V77" s="37"/>
      <c r="W77" s="37"/>
      <c r="X77" s="33" t="s">
        <v>259</v>
      </c>
      <c r="Y77" s="34" t="s">
        <v>1708</v>
      </c>
      <c r="Z77" s="34"/>
      <c r="AA77" s="34"/>
      <c r="AB77" s="34" t="str">
        <f t="shared" si="16"/>
        <v>SET2, single if 1 bad</v>
      </c>
      <c r="AC77" s="34" t="s">
        <v>876</v>
      </c>
      <c r="AD77" s="34"/>
      <c r="AE77" s="34"/>
      <c r="AF77" s="34" t="s">
        <v>935</v>
      </c>
      <c r="AG77" s="132">
        <v>45244</v>
      </c>
      <c r="AH77" s="133" t="s">
        <v>249</v>
      </c>
      <c r="AI77" s="133" t="s">
        <v>57</v>
      </c>
      <c r="AJ77" s="133" t="s">
        <v>249</v>
      </c>
      <c r="AK77" s="34"/>
      <c r="AL77" s="37" t="s">
        <v>956</v>
      </c>
      <c r="AM77" s="33" t="s">
        <v>1709</v>
      </c>
      <c r="AN77" s="34" t="s">
        <v>91</v>
      </c>
      <c r="AO77" s="34">
        <v>998912</v>
      </c>
      <c r="AP77" s="34" t="str">
        <f t="shared" si="17"/>
        <v>350-998912</v>
      </c>
      <c r="AQ77" s="34"/>
      <c r="AR77" s="34"/>
      <c r="AS77" s="34"/>
      <c r="AT77" s="34" t="str">
        <f t="shared" si="18"/>
        <v/>
      </c>
      <c r="AU77" s="34"/>
      <c r="AV77" s="34" t="str">
        <f t="shared" si="19"/>
        <v/>
      </c>
      <c r="AW77" s="134"/>
    </row>
    <row r="78" spans="1:49" s="87" customFormat="1" x14ac:dyDescent="0.25">
      <c r="A78" s="39" t="str">
        <f t="shared" si="10"/>
        <v/>
      </c>
      <c r="B78" s="39" t="str">
        <f t="shared" si="11"/>
        <v>350-998912</v>
      </c>
      <c r="C78" s="39"/>
      <c r="D78" s="39"/>
      <c r="E78" s="39">
        <f t="shared" si="12"/>
        <v>3</v>
      </c>
      <c r="F78" s="33"/>
      <c r="G78" s="33"/>
      <c r="H78" s="34" t="s">
        <v>850</v>
      </c>
      <c r="I78" s="34" t="s">
        <v>412</v>
      </c>
      <c r="J78" s="34" t="s">
        <v>890</v>
      </c>
      <c r="K78" s="34" t="s">
        <v>890</v>
      </c>
      <c r="L78" s="34" t="str">
        <f t="shared" si="13"/>
        <v>. Engine Cover, Primary</v>
      </c>
      <c r="M78" s="131" t="s">
        <v>2505</v>
      </c>
      <c r="N78" s="41" t="str">
        <f t="shared" si="14"/>
        <v/>
      </c>
      <c r="O78" s="41" t="s">
        <v>875</v>
      </c>
      <c r="P78" s="34" t="s">
        <v>1710</v>
      </c>
      <c r="Q78" s="34"/>
      <c r="R78" s="34">
        <v>150</v>
      </c>
      <c r="S78" s="38">
        <f t="shared" si="15"/>
        <v>166.66666666666666</v>
      </c>
      <c r="T78" s="37"/>
      <c r="U78" s="37"/>
      <c r="V78" s="37"/>
      <c r="W78" s="37"/>
      <c r="X78" s="33" t="s">
        <v>259</v>
      </c>
      <c r="Y78" s="34" t="s">
        <v>1708</v>
      </c>
      <c r="Z78" s="34"/>
      <c r="AA78" s="34"/>
      <c r="AB78" s="34" t="str">
        <f t="shared" si="16"/>
        <v/>
      </c>
      <c r="AC78" s="34"/>
      <c r="AD78" s="34"/>
      <c r="AE78" s="34"/>
      <c r="AF78" s="34" t="s">
        <v>935</v>
      </c>
      <c r="AG78" s="132">
        <v>45244</v>
      </c>
      <c r="AH78" s="133" t="s">
        <v>249</v>
      </c>
      <c r="AI78" s="133" t="s">
        <v>57</v>
      </c>
      <c r="AJ78" s="133" t="s">
        <v>249</v>
      </c>
      <c r="AK78" s="34"/>
      <c r="AL78" s="37" t="s">
        <v>956</v>
      </c>
      <c r="AM78" s="33" t="s">
        <v>1709</v>
      </c>
      <c r="AN78" s="34" t="s">
        <v>91</v>
      </c>
      <c r="AO78" s="34">
        <v>998912</v>
      </c>
      <c r="AP78" s="34" t="str">
        <f t="shared" si="17"/>
        <v>350-998912</v>
      </c>
      <c r="AQ78" s="34"/>
      <c r="AR78" s="34"/>
      <c r="AS78" s="34"/>
      <c r="AT78" s="34" t="str">
        <f t="shared" si="18"/>
        <v/>
      </c>
      <c r="AU78" s="34"/>
      <c r="AV78" s="34" t="str">
        <f t="shared" si="19"/>
        <v/>
      </c>
      <c r="AW78" s="134"/>
    </row>
    <row r="79" spans="1:49" s="87" customFormat="1" x14ac:dyDescent="0.25">
      <c r="A79" s="39" t="str">
        <f t="shared" si="10"/>
        <v/>
      </c>
      <c r="B79" s="39" t="str">
        <f t="shared" si="11"/>
        <v>350-998912</v>
      </c>
      <c r="C79" s="39"/>
      <c r="D79" s="39"/>
      <c r="E79" s="39">
        <f t="shared" si="12"/>
        <v>3</v>
      </c>
      <c r="F79" s="33"/>
      <c r="G79" s="33"/>
      <c r="H79" s="34" t="s">
        <v>850</v>
      </c>
      <c r="I79" s="34" t="s">
        <v>412</v>
      </c>
      <c r="J79" s="34" t="s">
        <v>890</v>
      </c>
      <c r="K79" s="34" t="s">
        <v>890</v>
      </c>
      <c r="L79" s="34" t="str">
        <f t="shared" si="13"/>
        <v>. Engine Cover, Trim Piece With Emblem</v>
      </c>
      <c r="M79" s="131" t="s">
        <v>2506</v>
      </c>
      <c r="N79" s="41" t="str">
        <f t="shared" si="14"/>
        <v/>
      </c>
      <c r="O79" s="41" t="s">
        <v>875</v>
      </c>
      <c r="P79" s="34" t="s">
        <v>1711</v>
      </c>
      <c r="Q79" s="34"/>
      <c r="R79" s="34">
        <v>125</v>
      </c>
      <c r="S79" s="38">
        <f t="shared" si="15"/>
        <v>166.66666666666666</v>
      </c>
      <c r="T79" s="37"/>
      <c r="U79" s="37"/>
      <c r="V79" s="37"/>
      <c r="W79" s="37"/>
      <c r="X79" s="33" t="s">
        <v>259</v>
      </c>
      <c r="Y79" s="34" t="s">
        <v>1218</v>
      </c>
      <c r="Z79" s="34"/>
      <c r="AA79" s="34"/>
      <c r="AB79" s="34" t="str">
        <f t="shared" si="16"/>
        <v>located on air filter box (toss that, but keep trim)</v>
      </c>
      <c r="AC79" s="34"/>
      <c r="AD79" s="34" t="s">
        <v>1712</v>
      </c>
      <c r="AE79" s="34"/>
      <c r="AF79" s="34" t="s">
        <v>935</v>
      </c>
      <c r="AG79" s="132">
        <v>45244</v>
      </c>
      <c r="AH79" s="133" t="s">
        <v>249</v>
      </c>
      <c r="AI79" s="133" t="s">
        <v>57</v>
      </c>
      <c r="AJ79" s="133" t="s">
        <v>249</v>
      </c>
      <c r="AK79" s="34"/>
      <c r="AL79" s="37" t="s">
        <v>956</v>
      </c>
      <c r="AM79" s="33" t="s">
        <v>1709</v>
      </c>
      <c r="AN79" s="34" t="s">
        <v>91</v>
      </c>
      <c r="AO79" s="34">
        <v>998912</v>
      </c>
      <c r="AP79" s="34" t="str">
        <f t="shared" si="17"/>
        <v>350-998912</v>
      </c>
      <c r="AQ79" s="34"/>
      <c r="AR79" s="34"/>
      <c r="AS79" s="34"/>
      <c r="AT79" s="34" t="str">
        <f t="shared" si="18"/>
        <v/>
      </c>
      <c r="AU79" s="34"/>
      <c r="AV79" s="34" t="str">
        <f t="shared" si="19"/>
        <v/>
      </c>
      <c r="AW79" s="134"/>
    </row>
    <row r="80" spans="1:49" s="87" customFormat="1" x14ac:dyDescent="0.25">
      <c r="A80" s="39" t="str">
        <f t="shared" si="10"/>
        <v/>
      </c>
      <c r="B80" s="39" t="str">
        <f t="shared" si="11"/>
        <v/>
      </c>
      <c r="C80" s="39"/>
      <c r="D80" s="39"/>
      <c r="E80" s="39" t="str">
        <f t="shared" si="12"/>
        <v/>
      </c>
      <c r="F80" s="33"/>
      <c r="G80" s="33"/>
      <c r="H80" s="34" t="s">
        <v>850</v>
      </c>
      <c r="I80" s="34" t="s">
        <v>412</v>
      </c>
      <c r="J80" s="34" t="s">
        <v>1642</v>
      </c>
      <c r="K80" s="34" t="s">
        <v>489</v>
      </c>
      <c r="L80" s="34" t="str">
        <f t="shared" si="13"/>
        <v>. Engine Motor Mount SET 2</v>
      </c>
      <c r="M80" s="131" t="s">
        <v>2507</v>
      </c>
      <c r="N80" s="41" t="str">
        <f t="shared" si="14"/>
        <v/>
      </c>
      <c r="O80" s="41" t="s">
        <v>875</v>
      </c>
      <c r="P80" s="34" t="s">
        <v>489</v>
      </c>
      <c r="Q80" s="34"/>
      <c r="R80" s="38">
        <v>65</v>
      </c>
      <c r="S80" s="38">
        <f t="shared" si="15"/>
        <v>65</v>
      </c>
      <c r="T80" s="34"/>
      <c r="U80" s="34"/>
      <c r="V80" s="34"/>
      <c r="W80" s="34"/>
      <c r="X80" s="33" t="s">
        <v>259</v>
      </c>
      <c r="Y80" s="34">
        <v>6780653</v>
      </c>
      <c r="Z80" s="34"/>
      <c r="AA80" s="34"/>
      <c r="AB80" s="34" t="str">
        <f t="shared" si="16"/>
        <v>SET2, toss both if 1 bad | black metal w/ rubber, leaks=toss</v>
      </c>
      <c r="AC80" s="34" t="s">
        <v>1643</v>
      </c>
      <c r="AD80" s="34" t="s">
        <v>1644</v>
      </c>
      <c r="AE80" s="34"/>
      <c r="AF80" s="34" t="s">
        <v>935</v>
      </c>
      <c r="AG80" s="132">
        <v>45244</v>
      </c>
      <c r="AH80" s="133" t="s">
        <v>249</v>
      </c>
      <c r="AI80" s="133" t="s">
        <v>57</v>
      </c>
      <c r="AJ80" s="133" t="s">
        <v>249</v>
      </c>
      <c r="AK80" s="34"/>
      <c r="AL80" s="34" t="s">
        <v>938</v>
      </c>
      <c r="AM80" s="34"/>
      <c r="AN80" s="34"/>
      <c r="AO80" s="34"/>
      <c r="AP80" s="34" t="str">
        <f t="shared" si="17"/>
        <v/>
      </c>
      <c r="AQ80" s="34"/>
      <c r="AR80" s="34"/>
      <c r="AS80" s="34"/>
      <c r="AT80" s="34" t="str">
        <f t="shared" si="18"/>
        <v/>
      </c>
      <c r="AU80" s="34"/>
      <c r="AV80" s="34" t="str">
        <f t="shared" si="19"/>
        <v/>
      </c>
      <c r="AW80" s="134"/>
    </row>
    <row r="81" spans="1:49" s="87" customFormat="1" x14ac:dyDescent="0.25">
      <c r="A81" s="39" t="str">
        <f t="shared" si="10"/>
        <v/>
      </c>
      <c r="B81" s="39" t="str">
        <f t="shared" si="11"/>
        <v/>
      </c>
      <c r="C81" s="39"/>
      <c r="D81" s="39"/>
      <c r="E81" s="39" t="str">
        <f t="shared" si="12"/>
        <v/>
      </c>
      <c r="F81" s="33"/>
      <c r="G81" s="33"/>
      <c r="H81" s="34" t="s">
        <v>850</v>
      </c>
      <c r="I81" s="34" t="s">
        <v>412</v>
      </c>
      <c r="J81" s="34" t="s">
        <v>1010</v>
      </c>
      <c r="K81" s="34" t="s">
        <v>490</v>
      </c>
      <c r="L81" s="34" t="str">
        <f t="shared" si="13"/>
        <v>. Engine Oil Level Sensor</v>
      </c>
      <c r="M81" s="131" t="s">
        <v>2508</v>
      </c>
      <c r="N81" s="41" t="str">
        <f t="shared" si="14"/>
        <v/>
      </c>
      <c r="O81" s="41" t="s">
        <v>875</v>
      </c>
      <c r="P81" s="34" t="s">
        <v>490</v>
      </c>
      <c r="Q81" s="34"/>
      <c r="R81" s="34">
        <v>75</v>
      </c>
      <c r="S81" s="38">
        <f t="shared" si="15"/>
        <v>75</v>
      </c>
      <c r="T81" s="34"/>
      <c r="U81" s="34"/>
      <c r="V81" s="34"/>
      <c r="W81" s="34"/>
      <c r="X81" s="33"/>
      <c r="Y81" s="34"/>
      <c r="Z81" s="34"/>
      <c r="AA81" s="34"/>
      <c r="AB81" s="34" t="str">
        <f t="shared" si="16"/>
        <v/>
      </c>
      <c r="AC81" s="34"/>
      <c r="AD81" s="34"/>
      <c r="AE81" s="34"/>
      <c r="AF81" s="34" t="s">
        <v>935</v>
      </c>
      <c r="AG81" s="132">
        <v>45244</v>
      </c>
      <c r="AH81" s="133" t="s">
        <v>1645</v>
      </c>
      <c r="AI81" s="133" t="s">
        <v>57</v>
      </c>
      <c r="AJ81" s="133" t="s">
        <v>1646</v>
      </c>
      <c r="AK81" s="34"/>
      <c r="AL81" s="34" t="s">
        <v>938</v>
      </c>
      <c r="AM81" s="34"/>
      <c r="AN81" s="34"/>
      <c r="AO81" s="34"/>
      <c r="AP81" s="34" t="str">
        <f t="shared" si="17"/>
        <v/>
      </c>
      <c r="AQ81" s="34" t="s">
        <v>89</v>
      </c>
      <c r="AR81" s="34" t="s">
        <v>1645</v>
      </c>
      <c r="AS81" s="34" t="s">
        <v>1017</v>
      </c>
      <c r="AT81" s="34" t="str">
        <f t="shared" si="18"/>
        <v>F15-14-18 3.0T N55 &amp; 4.4TT N63T-ALL</v>
      </c>
      <c r="AU81" s="34" t="s">
        <v>1647</v>
      </c>
      <c r="AV81" s="34" t="str">
        <f t="shared" si="19"/>
        <v>F15-14-18 3.0T N55 &amp; 4.4TT N63T-ALL-Viking1</v>
      </c>
      <c r="AW81" s="134"/>
    </row>
    <row r="82" spans="1:49" s="87" customFormat="1" x14ac:dyDescent="0.25">
      <c r="A82" s="136" t="str">
        <f t="shared" si="10"/>
        <v/>
      </c>
      <c r="B82" s="136" t="str">
        <f t="shared" si="11"/>
        <v>322-67465</v>
      </c>
      <c r="C82" s="136"/>
      <c r="D82" s="136"/>
      <c r="E82" s="136">
        <f t="shared" si="12"/>
        <v>3</v>
      </c>
      <c r="F82" s="103" t="s">
        <v>848</v>
      </c>
      <c r="G82" s="103"/>
      <c r="H82" s="104" t="s">
        <v>850</v>
      </c>
      <c r="I82" s="104" t="s">
        <v>412</v>
      </c>
      <c r="J82" s="104" t="s">
        <v>872</v>
      </c>
      <c r="K82" s="104" t="s">
        <v>872</v>
      </c>
      <c r="L82" s="104" t="str">
        <f t="shared" si="13"/>
        <v>. Fuel Injector SET 4</v>
      </c>
      <c r="M82" s="137" t="s">
        <v>2509</v>
      </c>
      <c r="N82" s="105" t="str">
        <f t="shared" si="14"/>
        <v/>
      </c>
      <c r="O82" s="105" t="s">
        <v>875</v>
      </c>
      <c r="P82" s="104" t="s">
        <v>1651</v>
      </c>
      <c r="Q82" s="104"/>
      <c r="R82" s="104">
        <v>250</v>
      </c>
      <c r="S82" s="107">
        <f t="shared" si="15"/>
        <v>300</v>
      </c>
      <c r="T82" s="103"/>
      <c r="U82" s="103"/>
      <c r="V82" s="103"/>
      <c r="W82" s="103"/>
      <c r="X82" s="103"/>
      <c r="Y82" s="104"/>
      <c r="Z82" s="104"/>
      <c r="AA82" s="104"/>
      <c r="AB82" s="104" t="str">
        <f t="shared" si="16"/>
        <v>note broken caps</v>
      </c>
      <c r="AC82" s="104"/>
      <c r="AD82" s="104" t="s">
        <v>1649</v>
      </c>
      <c r="AE82" s="104"/>
      <c r="AF82" s="104" t="s">
        <v>935</v>
      </c>
      <c r="AG82" s="138">
        <v>45244</v>
      </c>
      <c r="AH82" s="139" t="s">
        <v>249</v>
      </c>
      <c r="AI82" s="139" t="s">
        <v>57</v>
      </c>
      <c r="AJ82" s="139" t="s">
        <v>249</v>
      </c>
      <c r="AK82" s="104" t="s">
        <v>848</v>
      </c>
      <c r="AL82" s="103" t="s">
        <v>947</v>
      </c>
      <c r="AM82" s="103" t="s">
        <v>1650</v>
      </c>
      <c r="AN82" s="104" t="s">
        <v>91</v>
      </c>
      <c r="AO82" s="104">
        <v>67465</v>
      </c>
      <c r="AP82" s="104" t="str">
        <f t="shared" si="17"/>
        <v>322-67465</v>
      </c>
      <c r="AQ82" s="104"/>
      <c r="AR82" s="104"/>
      <c r="AS82" s="104"/>
      <c r="AT82" s="104" t="str">
        <f t="shared" si="18"/>
        <v/>
      </c>
      <c r="AU82" s="104"/>
      <c r="AV82" s="104" t="str">
        <f t="shared" si="19"/>
        <v/>
      </c>
      <c r="AW82" s="140"/>
    </row>
    <row r="83" spans="1:49" s="87" customFormat="1" x14ac:dyDescent="0.25">
      <c r="A83" s="136" t="str">
        <f t="shared" si="10"/>
        <v/>
      </c>
      <c r="B83" s="136" t="str">
        <f t="shared" si="11"/>
        <v>322-67465</v>
      </c>
      <c r="C83" s="136"/>
      <c r="D83" s="136"/>
      <c r="E83" s="136">
        <f t="shared" si="12"/>
        <v>3</v>
      </c>
      <c r="F83" s="103" t="s">
        <v>848</v>
      </c>
      <c r="G83" s="103"/>
      <c r="H83" s="104" t="s">
        <v>850</v>
      </c>
      <c r="I83" s="104" t="s">
        <v>412</v>
      </c>
      <c r="J83" s="104" t="s">
        <v>872</v>
      </c>
      <c r="K83" s="104" t="s">
        <v>872</v>
      </c>
      <c r="L83" s="104" t="str">
        <f t="shared" si="13"/>
        <v>. Fuel Injector SET 8</v>
      </c>
      <c r="M83" s="137" t="s">
        <v>2510</v>
      </c>
      <c r="N83" s="105" t="str">
        <f t="shared" si="14"/>
        <v/>
      </c>
      <c r="O83" s="105" t="s">
        <v>875</v>
      </c>
      <c r="P83" s="104" t="s">
        <v>1648</v>
      </c>
      <c r="Q83" s="104"/>
      <c r="R83" s="104">
        <v>600</v>
      </c>
      <c r="S83" s="107">
        <f t="shared" si="15"/>
        <v>300</v>
      </c>
      <c r="T83" s="103"/>
      <c r="U83" s="103"/>
      <c r="V83" s="103"/>
      <c r="W83" s="103"/>
      <c r="X83" s="103"/>
      <c r="Y83" s="104"/>
      <c r="Z83" s="104"/>
      <c r="AA83" s="104"/>
      <c r="AB83" s="104" t="str">
        <f t="shared" si="16"/>
        <v>SET 8, sell SET 4 &amp; singles if 1 bad | note broken caps</v>
      </c>
      <c r="AC83" s="104" t="s">
        <v>912</v>
      </c>
      <c r="AD83" s="104" t="s">
        <v>1649</v>
      </c>
      <c r="AE83" s="104"/>
      <c r="AF83" s="104" t="s">
        <v>935</v>
      </c>
      <c r="AG83" s="138">
        <v>45244</v>
      </c>
      <c r="AH83" s="139" t="s">
        <v>249</v>
      </c>
      <c r="AI83" s="139" t="s">
        <v>57</v>
      </c>
      <c r="AJ83" s="139" t="s">
        <v>249</v>
      </c>
      <c r="AK83" s="104" t="s">
        <v>848</v>
      </c>
      <c r="AL83" s="103" t="s">
        <v>947</v>
      </c>
      <c r="AM83" s="103" t="s">
        <v>1650</v>
      </c>
      <c r="AN83" s="104" t="s">
        <v>91</v>
      </c>
      <c r="AO83" s="104">
        <v>67465</v>
      </c>
      <c r="AP83" s="104" t="str">
        <f t="shared" si="17"/>
        <v>322-67465</v>
      </c>
      <c r="AQ83" s="104"/>
      <c r="AR83" s="104"/>
      <c r="AS83" s="104"/>
      <c r="AT83" s="104" t="str">
        <f t="shared" si="18"/>
        <v/>
      </c>
      <c r="AU83" s="104"/>
      <c r="AV83" s="104" t="str">
        <f t="shared" si="19"/>
        <v/>
      </c>
      <c r="AW83" s="140"/>
    </row>
    <row r="84" spans="1:49" s="87" customFormat="1" x14ac:dyDescent="0.25">
      <c r="A84" s="136" t="str">
        <f t="shared" si="10"/>
        <v/>
      </c>
      <c r="B84" s="136" t="str">
        <f t="shared" si="11"/>
        <v>322-67465</v>
      </c>
      <c r="C84" s="136"/>
      <c r="D84" s="136"/>
      <c r="E84" s="136">
        <f t="shared" si="12"/>
        <v>3</v>
      </c>
      <c r="F84" s="103" t="s">
        <v>848</v>
      </c>
      <c r="G84" s="103"/>
      <c r="H84" s="104" t="s">
        <v>850</v>
      </c>
      <c r="I84" s="104" t="s">
        <v>412</v>
      </c>
      <c r="J84" s="104" t="s">
        <v>872</v>
      </c>
      <c r="K84" s="104" t="s">
        <v>872</v>
      </c>
      <c r="L84" s="104" t="str">
        <f t="shared" si="13"/>
        <v>. Fuel Injector SINGLE</v>
      </c>
      <c r="M84" s="137" t="s">
        <v>2511</v>
      </c>
      <c r="N84" s="105" t="str">
        <f t="shared" si="14"/>
        <v/>
      </c>
      <c r="O84" s="105" t="s">
        <v>875</v>
      </c>
      <c r="P84" s="104" t="s">
        <v>1652</v>
      </c>
      <c r="Q84" s="104"/>
      <c r="R84" s="104">
        <v>50</v>
      </c>
      <c r="S84" s="107">
        <f t="shared" si="15"/>
        <v>300</v>
      </c>
      <c r="T84" s="103"/>
      <c r="U84" s="103"/>
      <c r="V84" s="103"/>
      <c r="W84" s="103"/>
      <c r="X84" s="103"/>
      <c r="Y84" s="104"/>
      <c r="Z84" s="104"/>
      <c r="AA84" s="104"/>
      <c r="AB84" s="104" t="str">
        <f t="shared" si="16"/>
        <v>note broken caps</v>
      </c>
      <c r="AC84" s="104"/>
      <c r="AD84" s="104" t="s">
        <v>1649</v>
      </c>
      <c r="AE84" s="104"/>
      <c r="AF84" s="104" t="s">
        <v>935</v>
      </c>
      <c r="AG84" s="138">
        <v>45244</v>
      </c>
      <c r="AH84" s="139" t="s">
        <v>249</v>
      </c>
      <c r="AI84" s="139" t="s">
        <v>57</v>
      </c>
      <c r="AJ84" s="139" t="s">
        <v>249</v>
      </c>
      <c r="AK84" s="104" t="s">
        <v>848</v>
      </c>
      <c r="AL84" s="103" t="s">
        <v>947</v>
      </c>
      <c r="AM84" s="103" t="s">
        <v>1650</v>
      </c>
      <c r="AN84" s="104" t="s">
        <v>91</v>
      </c>
      <c r="AO84" s="104">
        <v>67465</v>
      </c>
      <c r="AP84" s="104" t="str">
        <f t="shared" si="17"/>
        <v>322-67465</v>
      </c>
      <c r="AQ84" s="104"/>
      <c r="AR84" s="104"/>
      <c r="AS84" s="104"/>
      <c r="AT84" s="104" t="str">
        <f t="shared" si="18"/>
        <v/>
      </c>
      <c r="AU84" s="104"/>
      <c r="AV84" s="104" t="str">
        <f t="shared" si="19"/>
        <v/>
      </c>
      <c r="AW84" s="140"/>
    </row>
    <row r="85" spans="1:49" s="87" customFormat="1" x14ac:dyDescent="0.25">
      <c r="A85" s="39" t="str">
        <f t="shared" si="10"/>
        <v/>
      </c>
      <c r="B85" s="39" t="str">
        <f t="shared" si="11"/>
        <v>323-59473</v>
      </c>
      <c r="C85" s="39"/>
      <c r="D85" s="39">
        <f>U85</f>
        <v>0</v>
      </c>
      <c r="E85" s="39">
        <f t="shared" si="12"/>
        <v>4</v>
      </c>
      <c r="F85" s="33"/>
      <c r="G85" s="33"/>
      <c r="H85" s="34" t="s">
        <v>850</v>
      </c>
      <c r="I85" s="34" t="s">
        <v>412</v>
      </c>
      <c r="J85" s="34" t="s">
        <v>1653</v>
      </c>
      <c r="K85" s="34" t="s">
        <v>873</v>
      </c>
      <c r="L85" s="34" t="str">
        <f t="shared" si="13"/>
        <v>. Fuel Pump, High Pressure Engine Mounted - LEFT or RIGHT (plug with 1 flat side)</v>
      </c>
      <c r="M85" s="131" t="s">
        <v>2512</v>
      </c>
      <c r="N85" s="41" t="str">
        <f t="shared" si="14"/>
        <v/>
      </c>
      <c r="O85" s="41" t="s">
        <v>875</v>
      </c>
      <c r="P85" s="34" t="s">
        <v>491</v>
      </c>
      <c r="Q85" s="34"/>
      <c r="R85" s="34">
        <v>95</v>
      </c>
      <c r="S85" s="38">
        <f t="shared" si="15"/>
        <v>95</v>
      </c>
      <c r="T85" s="33"/>
      <c r="U85" s="33"/>
      <c r="V85" s="33"/>
      <c r="W85" s="33"/>
      <c r="X85" s="33" t="s">
        <v>259</v>
      </c>
      <c r="Y85" s="34" t="s">
        <v>1654</v>
      </c>
      <c r="Z85" s="34"/>
      <c r="AA85" s="34"/>
      <c r="AB85" s="34" t="str">
        <f t="shared" si="16"/>
        <v>with roller cap, tag as SINGLE | 2 per car (identical)</v>
      </c>
      <c r="AC85" s="34" t="s">
        <v>1655</v>
      </c>
      <c r="AD85" s="34" t="s">
        <v>1352</v>
      </c>
      <c r="AE85" s="34" t="s">
        <v>1357</v>
      </c>
      <c r="AF85" s="34" t="s">
        <v>935</v>
      </c>
      <c r="AG85" s="132">
        <v>45245</v>
      </c>
      <c r="AH85" s="133" t="s">
        <v>249</v>
      </c>
      <c r="AI85" s="133" t="s">
        <v>57</v>
      </c>
      <c r="AJ85" s="133" t="s">
        <v>249</v>
      </c>
      <c r="AK85" s="34"/>
      <c r="AL85" s="33" t="s">
        <v>947</v>
      </c>
      <c r="AM85" s="33" t="s">
        <v>1656</v>
      </c>
      <c r="AN85" s="34" t="s">
        <v>91</v>
      </c>
      <c r="AO85" s="34">
        <v>59473</v>
      </c>
      <c r="AP85" s="34" t="str">
        <f t="shared" si="17"/>
        <v>323-59473</v>
      </c>
      <c r="AQ85" s="34"/>
      <c r="AR85" s="34"/>
      <c r="AS85" s="34"/>
      <c r="AT85" s="34" t="str">
        <f t="shared" si="18"/>
        <v/>
      </c>
      <c r="AU85" s="34"/>
      <c r="AV85" s="34" t="str">
        <f t="shared" si="19"/>
        <v/>
      </c>
      <c r="AW85" s="134"/>
    </row>
    <row r="86" spans="1:49" s="87" customFormat="1" x14ac:dyDescent="0.25">
      <c r="A86" s="39" t="str">
        <f t="shared" si="10"/>
        <v/>
      </c>
      <c r="B86" s="39" t="str">
        <f t="shared" si="11"/>
        <v>323-59473</v>
      </c>
      <c r="C86" s="39"/>
      <c r="D86" s="39">
        <f>U86</f>
        <v>0</v>
      </c>
      <c r="E86" s="39">
        <f t="shared" si="12"/>
        <v>4</v>
      </c>
      <c r="F86" s="33"/>
      <c r="G86" s="33"/>
      <c r="H86" s="34" t="s">
        <v>850</v>
      </c>
      <c r="I86" s="34" t="s">
        <v>412</v>
      </c>
      <c r="J86" s="34" t="s">
        <v>1653</v>
      </c>
      <c r="K86" s="34" t="s">
        <v>491</v>
      </c>
      <c r="L86" s="34" t="str">
        <f t="shared" si="13"/>
        <v>. Fuel Pump, High Pressure Engine Mounted - LEFT or RIGHT (plug with 1 flat side)</v>
      </c>
      <c r="M86" s="131" t="s">
        <v>2513</v>
      </c>
      <c r="N86" s="41" t="str">
        <f t="shared" si="14"/>
        <v/>
      </c>
      <c r="O86" s="41" t="s">
        <v>875</v>
      </c>
      <c r="P86" s="34" t="s">
        <v>491</v>
      </c>
      <c r="Q86" s="34"/>
      <c r="R86" s="34">
        <v>95</v>
      </c>
      <c r="S86" s="38">
        <f t="shared" si="15"/>
        <v>95</v>
      </c>
      <c r="T86" s="33"/>
      <c r="U86" s="33"/>
      <c r="V86" s="33"/>
      <c r="W86" s="33"/>
      <c r="X86" s="33" t="s">
        <v>259</v>
      </c>
      <c r="Y86" s="34" t="s">
        <v>1654</v>
      </c>
      <c r="Z86" s="34"/>
      <c r="AA86" s="34"/>
      <c r="AB86" s="34" t="str">
        <f t="shared" si="16"/>
        <v>with roller cap, tag as SINGLE | 2 per car (identical)</v>
      </c>
      <c r="AC86" s="34" t="s">
        <v>1655</v>
      </c>
      <c r="AD86" s="34" t="s">
        <v>1352</v>
      </c>
      <c r="AE86" s="34" t="s">
        <v>1353</v>
      </c>
      <c r="AF86" s="34" t="s">
        <v>935</v>
      </c>
      <c r="AG86" s="132">
        <v>45245</v>
      </c>
      <c r="AH86" s="133" t="s">
        <v>249</v>
      </c>
      <c r="AI86" s="133" t="s">
        <v>57</v>
      </c>
      <c r="AJ86" s="133" t="s">
        <v>249</v>
      </c>
      <c r="AK86" s="34"/>
      <c r="AL86" s="33" t="s">
        <v>947</v>
      </c>
      <c r="AM86" s="33" t="s">
        <v>1656</v>
      </c>
      <c r="AN86" s="34" t="s">
        <v>91</v>
      </c>
      <c r="AO86" s="34">
        <v>59473</v>
      </c>
      <c r="AP86" s="34" t="str">
        <f t="shared" si="17"/>
        <v>323-59473</v>
      </c>
      <c r="AQ86" s="34"/>
      <c r="AR86" s="34"/>
      <c r="AS86" s="34"/>
      <c r="AT86" s="34" t="str">
        <f t="shared" si="18"/>
        <v/>
      </c>
      <c r="AU86" s="34"/>
      <c r="AV86" s="34" t="str">
        <f t="shared" si="19"/>
        <v/>
      </c>
      <c r="AW86" s="134"/>
    </row>
    <row r="87" spans="1:49" s="87" customFormat="1" x14ac:dyDescent="0.25">
      <c r="A87" s="39" t="str">
        <f t="shared" si="10"/>
        <v/>
      </c>
      <c r="B87" s="39" t="str">
        <f t="shared" si="11"/>
        <v>323-59473</v>
      </c>
      <c r="C87" s="39"/>
      <c r="D87" s="39">
        <f>U87</f>
        <v>0</v>
      </c>
      <c r="E87" s="39">
        <f t="shared" si="12"/>
        <v>4</v>
      </c>
      <c r="F87" s="33"/>
      <c r="G87" s="33"/>
      <c r="H87" s="34" t="s">
        <v>850</v>
      </c>
      <c r="I87" s="34" t="s">
        <v>412</v>
      </c>
      <c r="J87" s="34" t="s">
        <v>1653</v>
      </c>
      <c r="K87" s="34" t="s">
        <v>491</v>
      </c>
      <c r="L87" s="34" t="str">
        <f t="shared" si="13"/>
        <v>. Fuel Pump, High Pressure Engine Mounted - LEFT or RIGHT (plug with 1 flat side)</v>
      </c>
      <c r="M87" s="131" t="s">
        <v>2514</v>
      </c>
      <c r="N87" s="41" t="str">
        <f t="shared" si="14"/>
        <v/>
      </c>
      <c r="O87" s="41" t="s">
        <v>875</v>
      </c>
      <c r="P87" s="34" t="s">
        <v>491</v>
      </c>
      <c r="Q87" s="34"/>
      <c r="R87" s="34">
        <v>95</v>
      </c>
      <c r="S87" s="38">
        <f t="shared" si="15"/>
        <v>95</v>
      </c>
      <c r="T87" s="33"/>
      <c r="U87" s="33"/>
      <c r="V87" s="33"/>
      <c r="W87" s="33"/>
      <c r="X87" s="33" t="s">
        <v>259</v>
      </c>
      <c r="Y87" s="34" t="s">
        <v>1654</v>
      </c>
      <c r="Z87" s="34"/>
      <c r="AA87" s="34"/>
      <c r="AB87" s="34" t="str">
        <f t="shared" si="16"/>
        <v>with roller cap, tag as SINGLE | 2 per car (identical)</v>
      </c>
      <c r="AC87" s="34" t="s">
        <v>1655</v>
      </c>
      <c r="AD87" s="34" t="s">
        <v>1352</v>
      </c>
      <c r="AE87" s="34" t="s">
        <v>1357</v>
      </c>
      <c r="AF87" s="34" t="s">
        <v>935</v>
      </c>
      <c r="AG87" s="132">
        <v>45245</v>
      </c>
      <c r="AH87" s="133" t="s">
        <v>249</v>
      </c>
      <c r="AI87" s="133" t="s">
        <v>57</v>
      </c>
      <c r="AJ87" s="133" t="s">
        <v>249</v>
      </c>
      <c r="AK87" s="34"/>
      <c r="AL87" s="33" t="s">
        <v>947</v>
      </c>
      <c r="AM87" s="33" t="s">
        <v>1656</v>
      </c>
      <c r="AN87" s="34" t="s">
        <v>91</v>
      </c>
      <c r="AO87" s="34">
        <v>59473</v>
      </c>
      <c r="AP87" s="34" t="str">
        <f t="shared" si="17"/>
        <v>323-59473</v>
      </c>
      <c r="AQ87" s="34"/>
      <c r="AR87" s="34"/>
      <c r="AS87" s="34"/>
      <c r="AT87" s="34" t="str">
        <f t="shared" si="18"/>
        <v/>
      </c>
      <c r="AU87" s="34"/>
      <c r="AV87" s="34" t="str">
        <f t="shared" si="19"/>
        <v/>
      </c>
      <c r="AW87" s="134"/>
    </row>
    <row r="88" spans="1:49" s="87" customFormat="1" x14ac:dyDescent="0.25">
      <c r="A88" s="39" t="str">
        <f t="shared" si="10"/>
        <v/>
      </c>
      <c r="B88" s="39" t="str">
        <f t="shared" si="11"/>
        <v>323-59473</v>
      </c>
      <c r="C88" s="39"/>
      <c r="D88" s="39">
        <f>U88</f>
        <v>0</v>
      </c>
      <c r="E88" s="39">
        <f t="shared" si="12"/>
        <v>4</v>
      </c>
      <c r="F88" s="33"/>
      <c r="G88" s="33"/>
      <c r="H88" s="34" t="s">
        <v>850</v>
      </c>
      <c r="I88" s="34" t="s">
        <v>412</v>
      </c>
      <c r="J88" s="34" t="s">
        <v>1653</v>
      </c>
      <c r="K88" s="34" t="s">
        <v>873</v>
      </c>
      <c r="L88" s="34" t="str">
        <f t="shared" si="13"/>
        <v>. Fuel Pump, High Pressure Engine Mounted - LEFT or RIGHT (plug with all rounded corners)</v>
      </c>
      <c r="M88" s="131" t="s">
        <v>2515</v>
      </c>
      <c r="N88" s="41" t="str">
        <f t="shared" si="14"/>
        <v/>
      </c>
      <c r="O88" s="41" t="s">
        <v>875</v>
      </c>
      <c r="P88" s="34" t="s">
        <v>1906</v>
      </c>
      <c r="Q88" s="34"/>
      <c r="R88" s="34">
        <v>95</v>
      </c>
      <c r="S88" s="38">
        <f t="shared" si="15"/>
        <v>95</v>
      </c>
      <c r="T88" s="33"/>
      <c r="U88" s="33"/>
      <c r="V88" s="33"/>
      <c r="W88" s="33"/>
      <c r="X88" s="33" t="s">
        <v>259</v>
      </c>
      <c r="Y88" s="34" t="s">
        <v>1654</v>
      </c>
      <c r="Z88" s="34"/>
      <c r="AA88" s="34"/>
      <c r="AB88" s="34" t="str">
        <f t="shared" si="16"/>
        <v>with roller cap, tag as SINGLE | 2 per car (identical)</v>
      </c>
      <c r="AC88" s="34" t="s">
        <v>1655</v>
      </c>
      <c r="AD88" s="34" t="s">
        <v>1352</v>
      </c>
      <c r="AE88" s="34" t="s">
        <v>1353</v>
      </c>
      <c r="AF88" s="34" t="s">
        <v>935</v>
      </c>
      <c r="AG88" s="132">
        <v>45245</v>
      </c>
      <c r="AH88" s="133" t="s">
        <v>249</v>
      </c>
      <c r="AI88" s="133" t="s">
        <v>57</v>
      </c>
      <c r="AJ88" s="133" t="s">
        <v>249</v>
      </c>
      <c r="AK88" s="34"/>
      <c r="AL88" s="33" t="s">
        <v>947</v>
      </c>
      <c r="AM88" s="33" t="s">
        <v>1656</v>
      </c>
      <c r="AN88" s="34" t="s">
        <v>91</v>
      </c>
      <c r="AO88" s="34">
        <v>59473</v>
      </c>
      <c r="AP88" s="34" t="str">
        <f t="shared" si="17"/>
        <v>323-59473</v>
      </c>
      <c r="AQ88" s="34"/>
      <c r="AR88" s="34"/>
      <c r="AS88" s="34"/>
      <c r="AT88" s="34" t="str">
        <f t="shared" si="18"/>
        <v/>
      </c>
      <c r="AU88" s="34"/>
      <c r="AV88" s="34" t="str">
        <f t="shared" si="19"/>
        <v/>
      </c>
      <c r="AW88" s="134"/>
    </row>
    <row r="89" spans="1:49" s="87" customFormat="1" x14ac:dyDescent="0.25">
      <c r="A89" s="39" t="str">
        <f t="shared" si="10"/>
        <v/>
      </c>
      <c r="B89" s="39" t="str">
        <f t="shared" si="11"/>
        <v/>
      </c>
      <c r="C89" s="39"/>
      <c r="D89" s="39"/>
      <c r="E89" s="39" t="str">
        <f t="shared" si="12"/>
        <v/>
      </c>
      <c r="F89" s="33"/>
      <c r="G89" s="33"/>
      <c r="H89" s="34" t="s">
        <v>850</v>
      </c>
      <c r="I89" s="34" t="s">
        <v>412</v>
      </c>
      <c r="J89" s="34" t="s">
        <v>492</v>
      </c>
      <c r="K89" s="34" t="s">
        <v>493</v>
      </c>
      <c r="L89" s="34" t="str">
        <f t="shared" si="13"/>
        <v>. Fuel Rail - LEFT</v>
      </c>
      <c r="M89" s="131" t="s">
        <v>2516</v>
      </c>
      <c r="N89" s="41" t="str">
        <f t="shared" si="14"/>
        <v/>
      </c>
      <c r="O89" s="41" t="s">
        <v>875</v>
      </c>
      <c r="P89" s="34" t="s">
        <v>493</v>
      </c>
      <c r="Q89" s="34"/>
      <c r="R89" s="34">
        <v>120</v>
      </c>
      <c r="S89" s="38">
        <f t="shared" si="15"/>
        <v>120</v>
      </c>
      <c r="T89" s="34"/>
      <c r="U89" s="34"/>
      <c r="V89" s="34"/>
      <c r="W89" s="34"/>
      <c r="X89" s="33" t="s">
        <v>259</v>
      </c>
      <c r="Y89" s="34" t="s">
        <v>1657</v>
      </c>
      <c r="Z89" s="34"/>
      <c r="AA89" s="34"/>
      <c r="AB89" s="34" t="str">
        <f t="shared" si="16"/>
        <v>tag as SINGLE</v>
      </c>
      <c r="AC89" s="34" t="s">
        <v>768</v>
      </c>
      <c r="AD89" s="34"/>
      <c r="AE89" s="34"/>
      <c r="AF89" s="34" t="s">
        <v>935</v>
      </c>
      <c r="AG89" s="132">
        <v>45245</v>
      </c>
      <c r="AH89" s="133" t="s">
        <v>249</v>
      </c>
      <c r="AI89" s="133" t="s">
        <v>57</v>
      </c>
      <c r="AJ89" s="133" t="s">
        <v>249</v>
      </c>
      <c r="AK89" s="34"/>
      <c r="AL89" s="34" t="s">
        <v>938</v>
      </c>
      <c r="AM89" s="34"/>
      <c r="AN89" s="34"/>
      <c r="AO89" s="34"/>
      <c r="AP89" s="34" t="str">
        <f t="shared" si="17"/>
        <v/>
      </c>
      <c r="AQ89" s="34" t="s">
        <v>89</v>
      </c>
      <c r="AR89" s="34" t="s">
        <v>249</v>
      </c>
      <c r="AS89" s="34" t="s">
        <v>1017</v>
      </c>
      <c r="AT89" s="34" t="str">
        <f t="shared" si="18"/>
        <v>F15-14-18 4.4TT N63T-ALL</v>
      </c>
      <c r="AU89" s="34" t="s">
        <v>1658</v>
      </c>
      <c r="AV89" s="34" t="str">
        <f t="shared" si="19"/>
        <v>F15-14-18 4.4TT N63T-ALL-Viking3</v>
      </c>
      <c r="AW89" s="134"/>
    </row>
    <row r="90" spans="1:49" s="87" customFormat="1" x14ac:dyDescent="0.25">
      <c r="A90" s="39" t="str">
        <f t="shared" si="10"/>
        <v/>
      </c>
      <c r="B90" s="39" t="str">
        <f t="shared" si="11"/>
        <v/>
      </c>
      <c r="C90" s="39"/>
      <c r="D90" s="39"/>
      <c r="E90" s="39" t="str">
        <f t="shared" si="12"/>
        <v/>
      </c>
      <c r="F90" s="33"/>
      <c r="G90" s="33"/>
      <c r="H90" s="34" t="s">
        <v>850</v>
      </c>
      <c r="I90" s="34" t="s">
        <v>412</v>
      </c>
      <c r="J90" s="34" t="s">
        <v>492</v>
      </c>
      <c r="K90" s="34" t="s">
        <v>494</v>
      </c>
      <c r="L90" s="34" t="str">
        <f t="shared" si="13"/>
        <v>. Fuel Rail - RIGHT</v>
      </c>
      <c r="M90" s="131" t="s">
        <v>2517</v>
      </c>
      <c r="N90" s="41" t="str">
        <f t="shared" si="14"/>
        <v/>
      </c>
      <c r="O90" s="41" t="s">
        <v>875</v>
      </c>
      <c r="P90" s="34" t="s">
        <v>494</v>
      </c>
      <c r="Q90" s="34"/>
      <c r="R90" s="34">
        <v>120</v>
      </c>
      <c r="S90" s="38">
        <f t="shared" si="15"/>
        <v>120</v>
      </c>
      <c r="T90" s="34"/>
      <c r="U90" s="34"/>
      <c r="V90" s="34"/>
      <c r="W90" s="34"/>
      <c r="X90" s="33" t="s">
        <v>259</v>
      </c>
      <c r="Y90" s="34" t="s">
        <v>1659</v>
      </c>
      <c r="Z90" s="34"/>
      <c r="AA90" s="34"/>
      <c r="AB90" s="34" t="str">
        <f t="shared" si="16"/>
        <v>tag as SINGLE</v>
      </c>
      <c r="AC90" s="34" t="s">
        <v>768</v>
      </c>
      <c r="AD90" s="34"/>
      <c r="AE90" s="34"/>
      <c r="AF90" s="34" t="s">
        <v>935</v>
      </c>
      <c r="AG90" s="132">
        <v>45245</v>
      </c>
      <c r="AH90" s="133" t="s">
        <v>249</v>
      </c>
      <c r="AI90" s="133" t="s">
        <v>57</v>
      </c>
      <c r="AJ90" s="133" t="s">
        <v>249</v>
      </c>
      <c r="AK90" s="34"/>
      <c r="AL90" s="34" t="s">
        <v>938</v>
      </c>
      <c r="AM90" s="34"/>
      <c r="AN90" s="34"/>
      <c r="AO90" s="34"/>
      <c r="AP90" s="34" t="str">
        <f t="shared" si="17"/>
        <v/>
      </c>
      <c r="AQ90" s="34" t="s">
        <v>89</v>
      </c>
      <c r="AR90" s="34" t="s">
        <v>249</v>
      </c>
      <c r="AS90" s="34" t="s">
        <v>1017</v>
      </c>
      <c r="AT90" s="34" t="str">
        <f t="shared" si="18"/>
        <v>F15-14-18 4.4TT N63T-ALL</v>
      </c>
      <c r="AU90" s="34" t="s">
        <v>1660</v>
      </c>
      <c r="AV90" s="34" t="str">
        <f t="shared" si="19"/>
        <v>F15-14-18 4.4TT N63T-ALL-Viking4</v>
      </c>
      <c r="AW90" s="134"/>
    </row>
    <row r="91" spans="1:49" s="87" customFormat="1" x14ac:dyDescent="0.25">
      <c r="A91" s="39" t="str">
        <f t="shared" si="10"/>
        <v/>
      </c>
      <c r="B91" s="39" t="str">
        <f t="shared" si="11"/>
        <v>610-58805</v>
      </c>
      <c r="C91" s="39"/>
      <c r="D91" s="39"/>
      <c r="E91" s="39">
        <f t="shared" si="12"/>
        <v>3</v>
      </c>
      <c r="F91" s="33"/>
      <c r="G91" s="33"/>
      <c r="H91" s="34" t="s">
        <v>850</v>
      </c>
      <c r="I91" s="34" t="s">
        <v>412</v>
      </c>
      <c r="J91" s="34" t="s">
        <v>883</v>
      </c>
      <c r="K91" s="34" t="s">
        <v>885</v>
      </c>
      <c r="L91" s="34" t="str">
        <f t="shared" si="13"/>
        <v>. Ignition Coil SINGLE (Delphi)</v>
      </c>
      <c r="M91" s="131" t="s">
        <v>2518</v>
      </c>
      <c r="N91" s="41" t="str">
        <f t="shared" si="14"/>
        <v/>
      </c>
      <c r="O91" s="41" t="s">
        <v>875</v>
      </c>
      <c r="P91" s="34" t="s">
        <v>1669</v>
      </c>
      <c r="Q91" s="34" t="s">
        <v>1666</v>
      </c>
      <c r="R91" s="34">
        <v>55</v>
      </c>
      <c r="S91" s="38">
        <f t="shared" si="15"/>
        <v>125</v>
      </c>
      <c r="T91" s="33"/>
      <c r="U91" s="33"/>
      <c r="V91" s="33"/>
      <c r="W91" s="33"/>
      <c r="X91" s="33" t="s">
        <v>259</v>
      </c>
      <c r="Y91" s="34" t="s">
        <v>1667</v>
      </c>
      <c r="Z91" s="34"/>
      <c r="AA91" s="34"/>
      <c r="AB91" s="34" t="str">
        <f t="shared" si="16"/>
        <v/>
      </c>
      <c r="AC91" s="34"/>
      <c r="AD91" s="34"/>
      <c r="AE91" s="34"/>
      <c r="AF91" s="34" t="s">
        <v>935</v>
      </c>
      <c r="AG91" s="132">
        <v>45245</v>
      </c>
      <c r="AH91" s="133" t="s">
        <v>249</v>
      </c>
      <c r="AI91" s="133" t="s">
        <v>57</v>
      </c>
      <c r="AJ91" s="133" t="s">
        <v>249</v>
      </c>
      <c r="AK91" s="34"/>
      <c r="AL91" s="33" t="s">
        <v>947</v>
      </c>
      <c r="AM91" s="33" t="s">
        <v>1664</v>
      </c>
      <c r="AN91" s="34" t="s">
        <v>91</v>
      </c>
      <c r="AO91" s="34">
        <v>58805</v>
      </c>
      <c r="AP91" s="34" t="str">
        <f t="shared" si="17"/>
        <v>610-58805</v>
      </c>
      <c r="AQ91" s="34"/>
      <c r="AR91" s="34"/>
      <c r="AS91" s="34"/>
      <c r="AT91" s="34" t="str">
        <f t="shared" si="18"/>
        <v/>
      </c>
      <c r="AU91" s="34"/>
      <c r="AV91" s="34" t="str">
        <f t="shared" si="19"/>
        <v/>
      </c>
      <c r="AW91" s="134"/>
    </row>
    <row r="92" spans="1:49" s="87" customFormat="1" x14ac:dyDescent="0.25">
      <c r="A92" s="39" t="str">
        <f t="shared" si="10"/>
        <v/>
      </c>
      <c r="B92" s="39" t="str">
        <f t="shared" si="11"/>
        <v>610-58805</v>
      </c>
      <c r="C92" s="39"/>
      <c r="D92" s="39"/>
      <c r="E92" s="39">
        <f t="shared" si="12"/>
        <v>3</v>
      </c>
      <c r="F92" s="33"/>
      <c r="G92" s="33"/>
      <c r="H92" s="34" t="s">
        <v>850</v>
      </c>
      <c r="I92" s="34" t="s">
        <v>412</v>
      </c>
      <c r="J92" s="34" t="s">
        <v>883</v>
      </c>
      <c r="K92" s="34" t="s">
        <v>885</v>
      </c>
      <c r="L92" s="34" t="str">
        <f t="shared" si="13"/>
        <v>. Ignition Coils SET 4 (Delphi)</v>
      </c>
      <c r="M92" s="131" t="s">
        <v>2519</v>
      </c>
      <c r="N92" s="41" t="str">
        <f t="shared" si="14"/>
        <v/>
      </c>
      <c r="O92" s="41" t="s">
        <v>875</v>
      </c>
      <c r="P92" s="34" t="s">
        <v>1668</v>
      </c>
      <c r="Q92" s="34" t="s">
        <v>1666</v>
      </c>
      <c r="R92" s="34">
        <v>120</v>
      </c>
      <c r="S92" s="38">
        <f t="shared" si="15"/>
        <v>125</v>
      </c>
      <c r="T92" s="33"/>
      <c r="U92" s="33"/>
      <c r="V92" s="33"/>
      <c r="W92" s="33"/>
      <c r="X92" s="33" t="s">
        <v>259</v>
      </c>
      <c r="Y92" s="34" t="s">
        <v>1667</v>
      </c>
      <c r="Z92" s="34"/>
      <c r="AA92" s="34"/>
      <c r="AB92" s="34" t="str">
        <f t="shared" si="16"/>
        <v/>
      </c>
      <c r="AC92" s="34"/>
      <c r="AD92" s="34"/>
      <c r="AE92" s="34"/>
      <c r="AF92" s="34" t="s">
        <v>935</v>
      </c>
      <c r="AG92" s="132">
        <v>45245</v>
      </c>
      <c r="AH92" s="133" t="s">
        <v>249</v>
      </c>
      <c r="AI92" s="133" t="s">
        <v>57</v>
      </c>
      <c r="AJ92" s="133" t="s">
        <v>249</v>
      </c>
      <c r="AK92" s="34"/>
      <c r="AL92" s="33" t="s">
        <v>947</v>
      </c>
      <c r="AM92" s="33" t="s">
        <v>1664</v>
      </c>
      <c r="AN92" s="34" t="s">
        <v>91</v>
      </c>
      <c r="AO92" s="34">
        <v>58805</v>
      </c>
      <c r="AP92" s="34" t="str">
        <f t="shared" si="17"/>
        <v>610-58805</v>
      </c>
      <c r="AQ92" s="34"/>
      <c r="AR92" s="34"/>
      <c r="AS92" s="34"/>
      <c r="AT92" s="34" t="str">
        <f t="shared" si="18"/>
        <v/>
      </c>
      <c r="AU92" s="34"/>
      <c r="AV92" s="34" t="str">
        <f t="shared" si="19"/>
        <v/>
      </c>
      <c r="AW92" s="134"/>
    </row>
    <row r="93" spans="1:49" s="87" customFormat="1" x14ac:dyDescent="0.25">
      <c r="A93" s="39" t="str">
        <f t="shared" si="10"/>
        <v/>
      </c>
      <c r="B93" s="39" t="str">
        <f t="shared" si="11"/>
        <v>610-50126</v>
      </c>
      <c r="C93" s="39"/>
      <c r="D93" s="39"/>
      <c r="E93" s="39">
        <f t="shared" si="12"/>
        <v>1</v>
      </c>
      <c r="F93" s="33"/>
      <c r="G93" s="33"/>
      <c r="H93" s="34" t="s">
        <v>850</v>
      </c>
      <c r="I93" s="34" t="s">
        <v>412</v>
      </c>
      <c r="J93" s="34" t="s">
        <v>883</v>
      </c>
      <c r="K93" s="34" t="s">
        <v>884</v>
      </c>
      <c r="L93" s="34" t="str">
        <f t="shared" si="13"/>
        <v>. Ignition Coils SET 8 (Bosch)</v>
      </c>
      <c r="M93" s="131" t="s">
        <v>2520</v>
      </c>
      <c r="N93" s="41" t="str">
        <f t="shared" si="14"/>
        <v/>
      </c>
      <c r="O93" s="41" t="s">
        <v>875</v>
      </c>
      <c r="P93" s="34" t="s">
        <v>1662</v>
      </c>
      <c r="Q93" s="34" t="s">
        <v>1663</v>
      </c>
      <c r="R93" s="34">
        <v>75</v>
      </c>
      <c r="S93" s="38">
        <f t="shared" si="15"/>
        <v>75</v>
      </c>
      <c r="T93" s="33"/>
      <c r="U93" s="33"/>
      <c r="V93" s="33"/>
      <c r="W93" s="33"/>
      <c r="X93" s="33" t="s">
        <v>260</v>
      </c>
      <c r="Y93" s="34"/>
      <c r="Z93" s="34"/>
      <c r="AA93" s="34"/>
      <c r="AB93" s="34" t="str">
        <f t="shared" si="16"/>
        <v>SET 8, if 1 bad toss all</v>
      </c>
      <c r="AC93" s="34" t="s">
        <v>769</v>
      </c>
      <c r="AD93" s="34"/>
      <c r="AE93" s="34"/>
      <c r="AF93" s="34" t="s">
        <v>935</v>
      </c>
      <c r="AG93" s="132">
        <v>45245</v>
      </c>
      <c r="AH93" s="133" t="s">
        <v>249</v>
      </c>
      <c r="AI93" s="133" t="s">
        <v>57</v>
      </c>
      <c r="AJ93" s="133" t="s">
        <v>249</v>
      </c>
      <c r="AK93" s="34"/>
      <c r="AL93" s="33" t="s">
        <v>947</v>
      </c>
      <c r="AM93" s="33" t="s">
        <v>1664</v>
      </c>
      <c r="AN93" s="34" t="s">
        <v>91</v>
      </c>
      <c r="AO93" s="34">
        <v>50126</v>
      </c>
      <c r="AP93" s="34" t="str">
        <f t="shared" si="17"/>
        <v>610-50126</v>
      </c>
      <c r="AQ93" s="34"/>
      <c r="AR93" s="34"/>
      <c r="AS93" s="34"/>
      <c r="AT93" s="34" t="str">
        <f t="shared" si="18"/>
        <v/>
      </c>
      <c r="AU93" s="34"/>
      <c r="AV93" s="34" t="str">
        <f t="shared" si="19"/>
        <v/>
      </c>
      <c r="AW93" s="134"/>
    </row>
    <row r="94" spans="1:49" s="87" customFormat="1" x14ac:dyDescent="0.25">
      <c r="A94" s="39" t="str">
        <f t="shared" si="10"/>
        <v/>
      </c>
      <c r="B94" s="39" t="str">
        <f t="shared" si="11"/>
        <v>610-58805</v>
      </c>
      <c r="C94" s="39"/>
      <c r="D94" s="39"/>
      <c r="E94" s="39">
        <f t="shared" si="12"/>
        <v>3</v>
      </c>
      <c r="F94" s="33"/>
      <c r="G94" s="33"/>
      <c r="H94" s="34" t="s">
        <v>850</v>
      </c>
      <c r="I94" s="34" t="s">
        <v>412</v>
      </c>
      <c r="J94" s="34" t="s">
        <v>883</v>
      </c>
      <c r="K94" s="34" t="s">
        <v>885</v>
      </c>
      <c r="L94" s="34" t="str">
        <f t="shared" si="13"/>
        <v>. Ignition Coils SET 8 (Delphi)</v>
      </c>
      <c r="M94" s="131" t="s">
        <v>2521</v>
      </c>
      <c r="N94" s="41" t="str">
        <f t="shared" si="14"/>
        <v/>
      </c>
      <c r="O94" s="41" t="s">
        <v>875</v>
      </c>
      <c r="P94" s="34" t="s">
        <v>1665</v>
      </c>
      <c r="Q94" s="34" t="s">
        <v>1666</v>
      </c>
      <c r="R94" s="34">
        <v>200</v>
      </c>
      <c r="S94" s="38">
        <f t="shared" si="15"/>
        <v>125</v>
      </c>
      <c r="T94" s="33"/>
      <c r="U94" s="33"/>
      <c r="V94" s="33"/>
      <c r="W94" s="33"/>
      <c r="X94" s="33" t="s">
        <v>259</v>
      </c>
      <c r="Y94" s="34" t="s">
        <v>1667</v>
      </c>
      <c r="Z94" s="34"/>
      <c r="AA94" s="34"/>
      <c r="AB94" s="34" t="str">
        <f t="shared" si="16"/>
        <v>SET 8, if some bad sell SET 4 &amp; singles</v>
      </c>
      <c r="AC94" s="34" t="s">
        <v>770</v>
      </c>
      <c r="AD94" s="34"/>
      <c r="AE94" s="34"/>
      <c r="AF94" s="34" t="s">
        <v>935</v>
      </c>
      <c r="AG94" s="132">
        <v>45245</v>
      </c>
      <c r="AH94" s="133" t="s">
        <v>249</v>
      </c>
      <c r="AI94" s="133" t="s">
        <v>57</v>
      </c>
      <c r="AJ94" s="133" t="s">
        <v>249</v>
      </c>
      <c r="AK94" s="34"/>
      <c r="AL94" s="33" t="s">
        <v>947</v>
      </c>
      <c r="AM94" s="33" t="s">
        <v>1664</v>
      </c>
      <c r="AN94" s="34" t="s">
        <v>91</v>
      </c>
      <c r="AO94" s="34">
        <v>58805</v>
      </c>
      <c r="AP94" s="34" t="str">
        <f t="shared" si="17"/>
        <v>610-58805</v>
      </c>
      <c r="AQ94" s="34"/>
      <c r="AR94" s="34"/>
      <c r="AS94" s="34"/>
      <c r="AT94" s="34" t="str">
        <f t="shared" si="18"/>
        <v/>
      </c>
      <c r="AU94" s="34"/>
      <c r="AV94" s="34" t="str">
        <f t="shared" si="19"/>
        <v/>
      </c>
      <c r="AW94" s="134"/>
    </row>
    <row r="95" spans="1:49" s="87" customFormat="1" x14ac:dyDescent="0.25">
      <c r="A95" s="39" t="str">
        <f t="shared" si="10"/>
        <v/>
      </c>
      <c r="B95" s="39" t="str">
        <f t="shared" si="11"/>
        <v>329-59979</v>
      </c>
      <c r="C95" s="39"/>
      <c r="D95" s="39"/>
      <c r="E95" s="39">
        <f t="shared" si="12"/>
        <v>1</v>
      </c>
      <c r="F95" s="33"/>
      <c r="G95" s="33"/>
      <c r="H95" s="34" t="s">
        <v>850</v>
      </c>
      <c r="I95" s="34" t="s">
        <v>412</v>
      </c>
      <c r="J95" s="34" t="s">
        <v>496</v>
      </c>
      <c r="K95" s="34" t="s">
        <v>497</v>
      </c>
      <c r="L95" s="34" t="str">
        <f t="shared" si="13"/>
        <v>. Intake Manifold, LEFT</v>
      </c>
      <c r="M95" s="131" t="s">
        <v>2522</v>
      </c>
      <c r="N95" s="41" t="str">
        <f t="shared" si="14"/>
        <v/>
      </c>
      <c r="O95" s="41" t="s">
        <v>875</v>
      </c>
      <c r="P95" s="34" t="s">
        <v>497</v>
      </c>
      <c r="Q95" s="34"/>
      <c r="R95" s="34">
        <v>100</v>
      </c>
      <c r="S95" s="38">
        <f t="shared" si="15"/>
        <v>100</v>
      </c>
      <c r="T95" s="33"/>
      <c r="U95" s="33"/>
      <c r="V95" s="33"/>
      <c r="W95" s="33"/>
      <c r="X95" s="33" t="s">
        <v>259</v>
      </c>
      <c r="Y95" s="34" t="s">
        <v>1670</v>
      </c>
      <c r="Z95" s="34"/>
      <c r="AA95" s="34"/>
      <c r="AB95" s="34" t="str">
        <f t="shared" si="16"/>
        <v/>
      </c>
      <c r="AC95" s="34"/>
      <c r="AD95" s="34"/>
      <c r="AE95" s="34"/>
      <c r="AF95" s="34" t="s">
        <v>935</v>
      </c>
      <c r="AG95" s="132">
        <v>45244</v>
      </c>
      <c r="AH95" s="133" t="s">
        <v>249</v>
      </c>
      <c r="AI95" s="133" t="s">
        <v>57</v>
      </c>
      <c r="AJ95" s="133" t="s">
        <v>249</v>
      </c>
      <c r="AK95" s="34"/>
      <c r="AL95" s="33" t="s">
        <v>947</v>
      </c>
      <c r="AM95" s="33" t="s">
        <v>1671</v>
      </c>
      <c r="AN95" s="34" t="s">
        <v>91</v>
      </c>
      <c r="AO95" s="34">
        <v>59979</v>
      </c>
      <c r="AP95" s="34" t="str">
        <f t="shared" si="17"/>
        <v>329-59979</v>
      </c>
      <c r="AQ95" s="34"/>
      <c r="AR95" s="34"/>
      <c r="AS95" s="34"/>
      <c r="AT95" s="34" t="str">
        <f t="shared" si="18"/>
        <v/>
      </c>
      <c r="AU95" s="34"/>
      <c r="AV95" s="34" t="str">
        <f t="shared" si="19"/>
        <v/>
      </c>
      <c r="AW95" s="134"/>
    </row>
    <row r="96" spans="1:49" s="87" customFormat="1" x14ac:dyDescent="0.25">
      <c r="A96" s="39" t="str">
        <f t="shared" si="10"/>
        <v/>
      </c>
      <c r="B96" s="39" t="str">
        <f t="shared" si="11"/>
        <v>329-59978</v>
      </c>
      <c r="C96" s="39"/>
      <c r="D96" s="39"/>
      <c r="E96" s="39">
        <f t="shared" si="12"/>
        <v>1</v>
      </c>
      <c r="F96" s="33"/>
      <c r="G96" s="33"/>
      <c r="H96" s="34" t="s">
        <v>850</v>
      </c>
      <c r="I96" s="34" t="s">
        <v>412</v>
      </c>
      <c r="J96" s="34" t="s">
        <v>496</v>
      </c>
      <c r="K96" s="34" t="s">
        <v>498</v>
      </c>
      <c r="L96" s="34" t="str">
        <f t="shared" si="13"/>
        <v>. Intake Manifold, RIGHT</v>
      </c>
      <c r="M96" s="131" t="s">
        <v>2523</v>
      </c>
      <c r="N96" s="41" t="str">
        <f t="shared" si="14"/>
        <v/>
      </c>
      <c r="O96" s="41" t="s">
        <v>875</v>
      </c>
      <c r="P96" s="34" t="s">
        <v>498</v>
      </c>
      <c r="Q96" s="34"/>
      <c r="R96" s="34">
        <v>100</v>
      </c>
      <c r="S96" s="38">
        <f t="shared" si="15"/>
        <v>100</v>
      </c>
      <c r="T96" s="33"/>
      <c r="U96" s="33"/>
      <c r="V96" s="33"/>
      <c r="W96" s="33"/>
      <c r="X96" s="33" t="s">
        <v>259</v>
      </c>
      <c r="Y96" s="34" t="s">
        <v>1672</v>
      </c>
      <c r="Z96" s="34"/>
      <c r="AA96" s="34"/>
      <c r="AB96" s="34" t="str">
        <f t="shared" si="16"/>
        <v/>
      </c>
      <c r="AC96" s="34"/>
      <c r="AD96" s="34"/>
      <c r="AE96" s="34"/>
      <c r="AF96" s="34" t="s">
        <v>935</v>
      </c>
      <c r="AG96" s="132">
        <v>45244</v>
      </c>
      <c r="AH96" s="133" t="s">
        <v>249</v>
      </c>
      <c r="AI96" s="133" t="s">
        <v>57</v>
      </c>
      <c r="AJ96" s="133" t="s">
        <v>249</v>
      </c>
      <c r="AK96" s="34"/>
      <c r="AL96" s="33" t="s">
        <v>947</v>
      </c>
      <c r="AM96" s="33" t="s">
        <v>1671</v>
      </c>
      <c r="AN96" s="34" t="s">
        <v>91</v>
      </c>
      <c r="AO96" s="34">
        <v>59978</v>
      </c>
      <c r="AP96" s="34" t="str">
        <f t="shared" si="17"/>
        <v>329-59978</v>
      </c>
      <c r="AQ96" s="34"/>
      <c r="AR96" s="34"/>
      <c r="AS96" s="34"/>
      <c r="AT96" s="34" t="str">
        <f t="shared" si="18"/>
        <v/>
      </c>
      <c r="AU96" s="34"/>
      <c r="AV96" s="34" t="str">
        <f t="shared" si="19"/>
        <v/>
      </c>
      <c r="AW96" s="134"/>
    </row>
    <row r="97" spans="1:49" s="87" customFormat="1" x14ac:dyDescent="0.25">
      <c r="A97" s="136" t="str">
        <f t="shared" si="10"/>
        <v/>
      </c>
      <c r="B97" s="136" t="str">
        <f t="shared" si="11"/>
        <v>311-50313</v>
      </c>
      <c r="C97" s="136"/>
      <c r="D97" s="136"/>
      <c r="E97" s="136">
        <f t="shared" si="12"/>
        <v>1</v>
      </c>
      <c r="F97" s="103" t="s">
        <v>848</v>
      </c>
      <c r="G97" s="103"/>
      <c r="H97" s="104" t="s">
        <v>850</v>
      </c>
      <c r="I97" s="104" t="s">
        <v>412</v>
      </c>
      <c r="J97" s="104" t="s">
        <v>499</v>
      </c>
      <c r="K97" s="104" t="s">
        <v>501</v>
      </c>
      <c r="L97" s="104" t="str">
        <f t="shared" si="13"/>
        <v>. Oil Pan, Engine LOWER</v>
      </c>
      <c r="M97" s="137" t="s">
        <v>2524</v>
      </c>
      <c r="N97" s="105" t="str">
        <f t="shared" si="14"/>
        <v/>
      </c>
      <c r="O97" s="105" t="s">
        <v>875</v>
      </c>
      <c r="P97" s="104" t="s">
        <v>501</v>
      </c>
      <c r="Q97" s="104"/>
      <c r="R97" s="104">
        <v>200</v>
      </c>
      <c r="S97" s="107">
        <f t="shared" si="15"/>
        <v>200</v>
      </c>
      <c r="T97" s="103"/>
      <c r="U97" s="103"/>
      <c r="V97" s="103"/>
      <c r="W97" s="103"/>
      <c r="X97" s="103" t="s">
        <v>259</v>
      </c>
      <c r="Y97" s="104" t="s">
        <v>1675</v>
      </c>
      <c r="Z97" s="104"/>
      <c r="AA97" s="104"/>
      <c r="AB97" s="104" t="str">
        <f t="shared" si="16"/>
        <v>w/ bolt, upper solo, tag single | check bolt+hole for threading</v>
      </c>
      <c r="AC97" s="104" t="s">
        <v>1676</v>
      </c>
      <c r="AD97" s="104" t="s">
        <v>1677</v>
      </c>
      <c r="AE97" s="104"/>
      <c r="AF97" s="104" t="s">
        <v>935</v>
      </c>
      <c r="AG97" s="138">
        <v>45245</v>
      </c>
      <c r="AH97" s="139" t="s">
        <v>249</v>
      </c>
      <c r="AI97" s="139" t="s">
        <v>57</v>
      </c>
      <c r="AJ97" s="139" t="s">
        <v>249</v>
      </c>
      <c r="AK97" s="104" t="s">
        <v>848</v>
      </c>
      <c r="AL97" s="103" t="s">
        <v>947</v>
      </c>
      <c r="AM97" s="103" t="s">
        <v>1674</v>
      </c>
      <c r="AN97" s="104" t="s">
        <v>91</v>
      </c>
      <c r="AO97" s="104">
        <v>50313</v>
      </c>
      <c r="AP97" s="104" t="str">
        <f t="shared" si="17"/>
        <v>311-50313</v>
      </c>
      <c r="AQ97" s="104"/>
      <c r="AR97" s="104"/>
      <c r="AS97" s="104"/>
      <c r="AT97" s="104" t="str">
        <f t="shared" si="18"/>
        <v/>
      </c>
      <c r="AU97" s="104"/>
      <c r="AV97" s="104" t="str">
        <f t="shared" si="19"/>
        <v/>
      </c>
      <c r="AW97" s="140"/>
    </row>
    <row r="98" spans="1:49" s="87" customFormat="1" x14ac:dyDescent="0.25">
      <c r="A98" s="136" t="str">
        <f t="shared" si="10"/>
        <v/>
      </c>
      <c r="B98" s="136" t="str">
        <f t="shared" si="11"/>
        <v>311-50312</v>
      </c>
      <c r="C98" s="136"/>
      <c r="D98" s="136"/>
      <c r="E98" s="136">
        <f t="shared" si="12"/>
        <v>1</v>
      </c>
      <c r="F98" s="103" t="s">
        <v>848</v>
      </c>
      <c r="G98" s="103"/>
      <c r="H98" s="104" t="s">
        <v>850</v>
      </c>
      <c r="I98" s="104" t="s">
        <v>412</v>
      </c>
      <c r="J98" s="104" t="s">
        <v>499</v>
      </c>
      <c r="K98" s="104" t="s">
        <v>500</v>
      </c>
      <c r="L98" s="104" t="str">
        <f t="shared" si="13"/>
        <v>. Oil Pan, Engine UPPER</v>
      </c>
      <c r="M98" s="137" t="s">
        <v>2525</v>
      </c>
      <c r="N98" s="105" t="str">
        <f t="shared" si="14"/>
        <v/>
      </c>
      <c r="O98" s="105" t="s">
        <v>875</v>
      </c>
      <c r="P98" s="104" t="s">
        <v>500</v>
      </c>
      <c r="Q98" s="104"/>
      <c r="R98" s="104">
        <v>500</v>
      </c>
      <c r="S98" s="107">
        <f t="shared" si="15"/>
        <v>500</v>
      </c>
      <c r="T98" s="103"/>
      <c r="U98" s="103"/>
      <c r="V98" s="103"/>
      <c r="W98" s="103"/>
      <c r="X98" s="103" t="s">
        <v>259</v>
      </c>
      <c r="Y98" s="104" t="s">
        <v>1673</v>
      </c>
      <c r="Z98" s="104"/>
      <c r="AA98" s="104"/>
      <c r="AB98" s="104" t="str">
        <f t="shared" si="16"/>
        <v>sell lower separately, tag as single</v>
      </c>
      <c r="AC98" s="104" t="s">
        <v>771</v>
      </c>
      <c r="AD98" s="104"/>
      <c r="AE98" s="104"/>
      <c r="AF98" s="104" t="s">
        <v>935</v>
      </c>
      <c r="AG98" s="138">
        <v>45245</v>
      </c>
      <c r="AH98" s="139" t="s">
        <v>249</v>
      </c>
      <c r="AI98" s="139" t="s">
        <v>57</v>
      </c>
      <c r="AJ98" s="139" t="s">
        <v>249</v>
      </c>
      <c r="AK98" s="104" t="s">
        <v>848</v>
      </c>
      <c r="AL98" s="103" t="s">
        <v>947</v>
      </c>
      <c r="AM98" s="103" t="s">
        <v>1674</v>
      </c>
      <c r="AN98" s="104" t="s">
        <v>91</v>
      </c>
      <c r="AO98" s="104">
        <v>50312</v>
      </c>
      <c r="AP98" s="104" t="str">
        <f t="shared" si="17"/>
        <v>311-50312</v>
      </c>
      <c r="AQ98" s="104"/>
      <c r="AR98" s="104"/>
      <c r="AS98" s="104"/>
      <c r="AT98" s="104" t="str">
        <f t="shared" si="18"/>
        <v/>
      </c>
      <c r="AU98" s="104"/>
      <c r="AV98" s="104" t="str">
        <f t="shared" si="19"/>
        <v/>
      </c>
      <c r="AW98" s="140"/>
    </row>
    <row r="99" spans="1:49" s="87" customFormat="1" x14ac:dyDescent="0.25">
      <c r="A99" s="39" t="str">
        <f t="shared" si="10"/>
        <v/>
      </c>
      <c r="B99" s="39" t="str">
        <f t="shared" si="11"/>
        <v/>
      </c>
      <c r="C99" s="39"/>
      <c r="D99" s="39"/>
      <c r="E99" s="39" t="str">
        <f t="shared" si="12"/>
        <v/>
      </c>
      <c r="F99" s="33"/>
      <c r="G99" s="33"/>
      <c r="H99" s="34" t="s">
        <v>850</v>
      </c>
      <c r="I99" s="34" t="s">
        <v>412</v>
      </c>
      <c r="J99" s="34" t="s">
        <v>503</v>
      </c>
      <c r="K99" s="34" t="s">
        <v>503</v>
      </c>
      <c r="L99" s="34" t="str">
        <f t="shared" si="13"/>
        <v xml:space="preserve">. Oil Pressure Solenoid </v>
      </c>
      <c r="M99" s="131" t="s">
        <v>2117</v>
      </c>
      <c r="N99" s="41" t="str">
        <f t="shared" si="14"/>
        <v/>
      </c>
      <c r="O99" s="41" t="s">
        <v>875</v>
      </c>
      <c r="P99" s="34" t="s">
        <v>503</v>
      </c>
      <c r="Q99" s="34"/>
      <c r="R99" s="34">
        <v>55</v>
      </c>
      <c r="S99" s="38">
        <f t="shared" si="15"/>
        <v>55</v>
      </c>
      <c r="T99" s="34"/>
      <c r="U99" s="34"/>
      <c r="V99" s="34"/>
      <c r="W99" s="34"/>
      <c r="X99" s="33"/>
      <c r="Y99" s="34"/>
      <c r="Z99" s="34"/>
      <c r="AA99" s="34"/>
      <c r="AB99" s="34" t="str">
        <f t="shared" si="16"/>
        <v/>
      </c>
      <c r="AC99" s="34"/>
      <c r="AD99" s="34"/>
      <c r="AE99" s="34"/>
      <c r="AF99" s="34" t="s">
        <v>981</v>
      </c>
      <c r="AG99" s="132">
        <v>45099</v>
      </c>
      <c r="AH99" s="133" t="s">
        <v>936</v>
      </c>
      <c r="AI99" s="133" t="s">
        <v>57</v>
      </c>
      <c r="AJ99" s="133" t="s">
        <v>937</v>
      </c>
      <c r="AK99" s="34"/>
      <c r="AL99" s="34" t="s">
        <v>938</v>
      </c>
      <c r="AM99" s="34"/>
      <c r="AN99" s="34"/>
      <c r="AO99" s="34"/>
      <c r="AP99" s="34" t="str">
        <f t="shared" si="17"/>
        <v/>
      </c>
      <c r="AQ99" s="34"/>
      <c r="AR99" s="34"/>
      <c r="AS99" s="34"/>
      <c r="AT99" s="34" t="str">
        <f t="shared" si="18"/>
        <v/>
      </c>
      <c r="AU99" s="34"/>
      <c r="AV99" s="34" t="str">
        <f t="shared" si="19"/>
        <v/>
      </c>
      <c r="AW99" s="134"/>
    </row>
    <row r="100" spans="1:49" s="87" customFormat="1" x14ac:dyDescent="0.25">
      <c r="A100" s="39" t="str">
        <f t="shared" si="10"/>
        <v/>
      </c>
      <c r="B100" s="39" t="str">
        <f t="shared" si="11"/>
        <v/>
      </c>
      <c r="C100" s="39"/>
      <c r="D100" s="39"/>
      <c r="E100" s="39" t="str">
        <f t="shared" si="12"/>
        <v/>
      </c>
      <c r="F100" s="33"/>
      <c r="G100" s="33"/>
      <c r="H100" s="34" t="s">
        <v>850</v>
      </c>
      <c r="I100" s="34" t="s">
        <v>412</v>
      </c>
      <c r="J100" s="34" t="s">
        <v>504</v>
      </c>
      <c r="K100" s="34" t="s">
        <v>505</v>
      </c>
      <c r="L100" s="34" t="str">
        <f t="shared" si="13"/>
        <v>. Oil Pump with Pickup Tube</v>
      </c>
      <c r="M100" s="131" t="s">
        <v>2526</v>
      </c>
      <c r="N100" s="41" t="str">
        <f t="shared" si="14"/>
        <v/>
      </c>
      <c r="O100" s="41" t="s">
        <v>875</v>
      </c>
      <c r="P100" s="34" t="s">
        <v>505</v>
      </c>
      <c r="Q100" s="34"/>
      <c r="R100" s="34">
        <v>95</v>
      </c>
      <c r="S100" s="38">
        <f t="shared" si="15"/>
        <v>95</v>
      </c>
      <c r="T100" s="34"/>
      <c r="U100" s="34"/>
      <c r="V100" s="34"/>
      <c r="W100" s="34"/>
      <c r="X100" s="33" t="s">
        <v>259</v>
      </c>
      <c r="Y100" s="34">
        <v>7643256</v>
      </c>
      <c r="Z100" s="34"/>
      <c r="AA100" s="34"/>
      <c r="AB100" s="34" t="str">
        <f t="shared" si="16"/>
        <v>with pickup tube ON, sell same price if missing</v>
      </c>
      <c r="AC100" s="34" t="s">
        <v>772</v>
      </c>
      <c r="AD100" s="34"/>
      <c r="AE100" s="34"/>
      <c r="AF100" s="34" t="s">
        <v>935</v>
      </c>
      <c r="AG100" s="132">
        <v>45245</v>
      </c>
      <c r="AH100" s="133" t="s">
        <v>249</v>
      </c>
      <c r="AI100" s="133" t="s">
        <v>57</v>
      </c>
      <c r="AJ100" s="133" t="s">
        <v>249</v>
      </c>
      <c r="AK100" s="34"/>
      <c r="AL100" s="34" t="s">
        <v>938</v>
      </c>
      <c r="AM100" s="34"/>
      <c r="AN100" s="34"/>
      <c r="AO100" s="34"/>
      <c r="AP100" s="34" t="str">
        <f t="shared" si="17"/>
        <v/>
      </c>
      <c r="AQ100" s="34"/>
      <c r="AR100" s="34"/>
      <c r="AS100" s="34"/>
      <c r="AT100" s="34" t="str">
        <f t="shared" si="18"/>
        <v/>
      </c>
      <c r="AU100" s="34"/>
      <c r="AV100" s="34" t="str">
        <f t="shared" si="19"/>
        <v/>
      </c>
      <c r="AW100" s="134"/>
    </row>
    <row r="101" spans="1:49" s="87" customFormat="1" x14ac:dyDescent="0.25">
      <c r="A101" s="39" t="str">
        <f t="shared" si="10"/>
        <v/>
      </c>
      <c r="B101" s="39" t="str">
        <f t="shared" si="11"/>
        <v/>
      </c>
      <c r="C101" s="39"/>
      <c r="D101" s="39"/>
      <c r="E101" s="39" t="str">
        <f t="shared" si="12"/>
        <v/>
      </c>
      <c r="F101" s="33"/>
      <c r="G101" s="33"/>
      <c r="H101" s="34" t="s">
        <v>850</v>
      </c>
      <c r="I101" s="34" t="s">
        <v>412</v>
      </c>
      <c r="J101" s="34" t="s">
        <v>1010</v>
      </c>
      <c r="K101" s="34" t="s">
        <v>886</v>
      </c>
      <c r="L101" s="34" t="str">
        <f t="shared" si="13"/>
        <v>. Oxygen Sensor SET 4</v>
      </c>
      <c r="M101" s="131" t="s">
        <v>2527</v>
      </c>
      <c r="N101" s="41" t="str">
        <f t="shared" si="14"/>
        <v/>
      </c>
      <c r="O101" s="41" t="s">
        <v>875</v>
      </c>
      <c r="P101" s="34" t="s">
        <v>1680</v>
      </c>
      <c r="Q101" s="34"/>
      <c r="R101" s="34">
        <v>120</v>
      </c>
      <c r="S101" s="38">
        <f t="shared" si="15"/>
        <v>120</v>
      </c>
      <c r="T101" s="34"/>
      <c r="U101" s="34"/>
      <c r="V101" s="34"/>
      <c r="W101" s="34"/>
      <c r="X101" s="33" t="s">
        <v>259</v>
      </c>
      <c r="Y101" s="34" t="s">
        <v>1681</v>
      </c>
      <c r="Z101" s="34"/>
      <c r="AA101" s="34"/>
      <c r="AB101" s="34" t="str">
        <f t="shared" si="16"/>
        <v>SET 2, toss all if 1 bad | remove w/ correct wrench</v>
      </c>
      <c r="AC101" s="34" t="s">
        <v>1682</v>
      </c>
      <c r="AD101" s="34" t="s">
        <v>1683</v>
      </c>
      <c r="AE101" s="34"/>
      <c r="AF101" s="34" t="s">
        <v>935</v>
      </c>
      <c r="AG101" s="132">
        <v>45245</v>
      </c>
      <c r="AH101" s="133" t="s">
        <v>249</v>
      </c>
      <c r="AI101" s="133" t="s">
        <v>57</v>
      </c>
      <c r="AJ101" s="133" t="s">
        <v>249</v>
      </c>
      <c r="AK101" s="34"/>
      <c r="AL101" s="34" t="s">
        <v>938</v>
      </c>
      <c r="AM101" s="34"/>
      <c r="AN101" s="34"/>
      <c r="AO101" s="34"/>
      <c r="AP101" s="34" t="str">
        <f t="shared" si="17"/>
        <v/>
      </c>
      <c r="AQ101" s="34" t="s">
        <v>89</v>
      </c>
      <c r="AR101" s="34" t="s">
        <v>249</v>
      </c>
      <c r="AS101" s="34" t="s">
        <v>1017</v>
      </c>
      <c r="AT101" s="34" t="str">
        <f t="shared" si="18"/>
        <v>F15-14-18 4.4TT N63T-ALL</v>
      </c>
      <c r="AU101" s="34" t="s">
        <v>1684</v>
      </c>
      <c r="AV101" s="34" t="str">
        <f t="shared" si="19"/>
        <v>F15-14-18 4.4TT N63T-ALL-Viking6</v>
      </c>
      <c r="AW101" s="134"/>
    </row>
    <row r="102" spans="1:49" s="87" customFormat="1" x14ac:dyDescent="0.25">
      <c r="A102" s="39" t="str">
        <f t="shared" si="10"/>
        <v/>
      </c>
      <c r="B102" s="39" t="str">
        <f t="shared" si="11"/>
        <v>304-999555</v>
      </c>
      <c r="C102" s="39" t="s">
        <v>1695</v>
      </c>
      <c r="D102" s="39"/>
      <c r="E102" s="39">
        <f t="shared" si="12"/>
        <v>6</v>
      </c>
      <c r="F102" s="33"/>
      <c r="G102" s="33"/>
      <c r="H102" s="34" t="s">
        <v>850</v>
      </c>
      <c r="I102" s="34" t="s">
        <v>412</v>
      </c>
      <c r="J102" s="34" t="s">
        <v>1689</v>
      </c>
      <c r="K102" s="34" t="s">
        <v>2047</v>
      </c>
      <c r="L102" s="34" t="str">
        <f t="shared" si="13"/>
        <v>. Piston Rods Single</v>
      </c>
      <c r="M102" s="131" t="s">
        <v>2528</v>
      </c>
      <c r="N102" s="41" t="str">
        <f t="shared" si="14"/>
        <v/>
      </c>
      <c r="O102" s="41" t="s">
        <v>875</v>
      </c>
      <c r="P102" s="34" t="s">
        <v>512</v>
      </c>
      <c r="Q102" s="34"/>
      <c r="R102" s="34">
        <v>95</v>
      </c>
      <c r="S102" s="38">
        <f t="shared" si="15"/>
        <v>248.33333333333334</v>
      </c>
      <c r="T102" s="33"/>
      <c r="U102" s="33"/>
      <c r="V102" s="33"/>
      <c r="W102" s="33"/>
      <c r="X102" s="33"/>
      <c r="Y102" s="34"/>
      <c r="Z102" s="34"/>
      <c r="AA102" s="34"/>
      <c r="AB102" s="34" t="str">
        <f t="shared" si="16"/>
        <v>SET 8, sell SET 4 &amp; singles if 1 bad | only do if pistons bad</v>
      </c>
      <c r="AC102" s="34" t="s">
        <v>912</v>
      </c>
      <c r="AD102" s="34" t="s">
        <v>2048</v>
      </c>
      <c r="AE102" s="34"/>
      <c r="AF102" s="34" t="s">
        <v>935</v>
      </c>
      <c r="AG102" s="132">
        <v>44670</v>
      </c>
      <c r="AH102" s="133" t="s">
        <v>249</v>
      </c>
      <c r="AI102" s="133" t="s">
        <v>57</v>
      </c>
      <c r="AJ102" s="133" t="s">
        <v>249</v>
      </c>
      <c r="AK102" s="34" t="s">
        <v>848</v>
      </c>
      <c r="AL102" s="33" t="s">
        <v>947</v>
      </c>
      <c r="AM102" s="33" t="s">
        <v>1690</v>
      </c>
      <c r="AN102" s="34" t="s">
        <v>91</v>
      </c>
      <c r="AO102" s="34">
        <v>999555</v>
      </c>
      <c r="AP102" s="34" t="str">
        <f t="shared" si="17"/>
        <v>304-999555</v>
      </c>
      <c r="AQ102" s="34"/>
      <c r="AR102" s="34"/>
      <c r="AS102" s="34"/>
      <c r="AT102" s="34" t="str">
        <f t="shared" si="18"/>
        <v/>
      </c>
      <c r="AU102" s="34"/>
      <c r="AV102" s="34" t="str">
        <f t="shared" si="19"/>
        <v/>
      </c>
      <c r="AW102" s="134"/>
    </row>
    <row r="103" spans="1:49" s="87" customFormat="1" x14ac:dyDescent="0.25">
      <c r="A103" s="136" t="str">
        <f t="shared" si="10"/>
        <v/>
      </c>
      <c r="B103" s="136" t="str">
        <f t="shared" si="11"/>
        <v>304-999555</v>
      </c>
      <c r="C103" s="136" t="s">
        <v>1691</v>
      </c>
      <c r="D103" s="136"/>
      <c r="E103" s="136">
        <f t="shared" si="12"/>
        <v>6</v>
      </c>
      <c r="F103" s="103" t="s">
        <v>848</v>
      </c>
      <c r="G103" s="103"/>
      <c r="H103" s="104" t="s">
        <v>850</v>
      </c>
      <c r="I103" s="104" t="s">
        <v>412</v>
      </c>
      <c r="J103" s="104" t="s">
        <v>1689</v>
      </c>
      <c r="K103" s="104" t="s">
        <v>1689</v>
      </c>
      <c r="L103" s="104" t="str">
        <f t="shared" si="13"/>
        <v>. Pistons &amp; Rods SET 4</v>
      </c>
      <c r="M103" s="137" t="s">
        <v>2529</v>
      </c>
      <c r="N103" s="105" t="str">
        <f t="shared" si="14"/>
        <v/>
      </c>
      <c r="O103" s="105" t="s">
        <v>875</v>
      </c>
      <c r="P103" s="104" t="s">
        <v>509</v>
      </c>
      <c r="Q103" s="104"/>
      <c r="R103" s="104">
        <v>600</v>
      </c>
      <c r="S103" s="107">
        <f t="shared" si="15"/>
        <v>650</v>
      </c>
      <c r="T103" s="103"/>
      <c r="U103" s="103"/>
      <c r="V103" s="103"/>
      <c r="W103" s="103"/>
      <c r="X103" s="103"/>
      <c r="Y103" s="104"/>
      <c r="Z103" s="104"/>
      <c r="AA103" s="104"/>
      <c r="AB103" s="104" t="str">
        <f t="shared" si="16"/>
        <v>SET 8, sell SET 4 &amp; singles if 1 bad, sell rods if pistons bad</v>
      </c>
      <c r="AC103" s="104" t="s">
        <v>2049</v>
      </c>
      <c r="AD103" s="104"/>
      <c r="AE103" s="104"/>
      <c r="AF103" s="104" t="s">
        <v>935</v>
      </c>
      <c r="AG103" s="138">
        <v>44670</v>
      </c>
      <c r="AH103" s="139" t="s">
        <v>249</v>
      </c>
      <c r="AI103" s="139" t="s">
        <v>57</v>
      </c>
      <c r="AJ103" s="139" t="s">
        <v>249</v>
      </c>
      <c r="AK103" s="104" t="s">
        <v>848</v>
      </c>
      <c r="AL103" s="103" t="s">
        <v>947</v>
      </c>
      <c r="AM103" s="103" t="s">
        <v>1690</v>
      </c>
      <c r="AN103" s="104" t="s">
        <v>91</v>
      </c>
      <c r="AO103" s="104">
        <v>999555</v>
      </c>
      <c r="AP103" s="104" t="str">
        <f t="shared" si="17"/>
        <v>304-999555</v>
      </c>
      <c r="AQ103" s="104"/>
      <c r="AR103" s="104"/>
      <c r="AS103" s="104"/>
      <c r="AT103" s="104" t="str">
        <f t="shared" si="18"/>
        <v/>
      </c>
      <c r="AU103" s="104"/>
      <c r="AV103" s="104" t="str">
        <f t="shared" si="19"/>
        <v/>
      </c>
      <c r="AW103" s="140"/>
    </row>
    <row r="104" spans="1:49" s="87" customFormat="1" x14ac:dyDescent="0.25">
      <c r="A104" s="136" t="str">
        <f t="shared" si="10"/>
        <v/>
      </c>
      <c r="B104" s="136" t="str">
        <f t="shared" si="11"/>
        <v>304-999555</v>
      </c>
      <c r="C104" s="136" t="s">
        <v>1688</v>
      </c>
      <c r="D104" s="136"/>
      <c r="E104" s="136">
        <f t="shared" si="12"/>
        <v>6</v>
      </c>
      <c r="F104" s="103" t="s">
        <v>848</v>
      </c>
      <c r="G104" s="103"/>
      <c r="H104" s="104" t="s">
        <v>850</v>
      </c>
      <c r="I104" s="104" t="s">
        <v>412</v>
      </c>
      <c r="J104" s="104" t="s">
        <v>1689</v>
      </c>
      <c r="K104" s="104" t="s">
        <v>1689</v>
      </c>
      <c r="L104" s="104" t="str">
        <f t="shared" si="13"/>
        <v>. Pistons &amp; Rods SET 8</v>
      </c>
      <c r="M104" s="137" t="s">
        <v>2530</v>
      </c>
      <c r="N104" s="105" t="str">
        <f t="shared" si="14"/>
        <v/>
      </c>
      <c r="O104" s="105" t="s">
        <v>875</v>
      </c>
      <c r="P104" s="104" t="s">
        <v>508</v>
      </c>
      <c r="Q104" s="104"/>
      <c r="R104" s="104">
        <v>1200</v>
      </c>
      <c r="S104" s="107">
        <f t="shared" si="15"/>
        <v>650</v>
      </c>
      <c r="T104" s="103"/>
      <c r="U104" s="103"/>
      <c r="V104" s="103"/>
      <c r="W104" s="103"/>
      <c r="X104" s="103"/>
      <c r="Y104" s="104"/>
      <c r="Z104" s="104"/>
      <c r="AA104" s="104"/>
      <c r="AB104" s="104" t="str">
        <f t="shared" si="16"/>
        <v>SET 8, sell SET 4 &amp; singles if 1 bad, sell rods if pistons bad</v>
      </c>
      <c r="AC104" s="104" t="s">
        <v>2049</v>
      </c>
      <c r="AD104" s="104"/>
      <c r="AE104" s="104"/>
      <c r="AF104" s="104" t="s">
        <v>935</v>
      </c>
      <c r="AG104" s="138">
        <v>44670</v>
      </c>
      <c r="AH104" s="139" t="s">
        <v>249</v>
      </c>
      <c r="AI104" s="139" t="s">
        <v>57</v>
      </c>
      <c r="AJ104" s="139" t="s">
        <v>249</v>
      </c>
      <c r="AK104" s="104" t="s">
        <v>848</v>
      </c>
      <c r="AL104" s="103" t="s">
        <v>947</v>
      </c>
      <c r="AM104" s="103" t="s">
        <v>1690</v>
      </c>
      <c r="AN104" s="104" t="s">
        <v>91</v>
      </c>
      <c r="AO104" s="104">
        <v>999555</v>
      </c>
      <c r="AP104" s="104" t="str">
        <f t="shared" si="17"/>
        <v>304-999555</v>
      </c>
      <c r="AQ104" s="104"/>
      <c r="AR104" s="104"/>
      <c r="AS104" s="104"/>
      <c r="AT104" s="104" t="str">
        <f t="shared" si="18"/>
        <v/>
      </c>
      <c r="AU104" s="104"/>
      <c r="AV104" s="104" t="str">
        <f t="shared" si="19"/>
        <v/>
      </c>
      <c r="AW104" s="140"/>
    </row>
    <row r="105" spans="1:49" s="87" customFormat="1" x14ac:dyDescent="0.25">
      <c r="A105" s="39" t="str">
        <f t="shared" si="10"/>
        <v/>
      </c>
      <c r="B105" s="39" t="str">
        <f t="shared" si="11"/>
        <v>304-999555</v>
      </c>
      <c r="C105" s="39" t="s">
        <v>1694</v>
      </c>
      <c r="D105" s="39"/>
      <c r="E105" s="39">
        <f t="shared" si="12"/>
        <v>6</v>
      </c>
      <c r="F105" s="33"/>
      <c r="G105" s="33"/>
      <c r="H105" s="34" t="s">
        <v>850</v>
      </c>
      <c r="I105" s="34" t="s">
        <v>412</v>
      </c>
      <c r="J105" s="34" t="s">
        <v>1689</v>
      </c>
      <c r="K105" s="34" t="s">
        <v>2047</v>
      </c>
      <c r="L105" s="34" t="str">
        <f t="shared" si="13"/>
        <v>. Pistons Rods SET 4</v>
      </c>
      <c r="M105" s="131" t="s">
        <v>2531</v>
      </c>
      <c r="N105" s="41" t="str">
        <f t="shared" si="14"/>
        <v/>
      </c>
      <c r="O105" s="41" t="s">
        <v>875</v>
      </c>
      <c r="P105" s="34" t="s">
        <v>511</v>
      </c>
      <c r="Q105" s="34"/>
      <c r="R105" s="34">
        <v>250</v>
      </c>
      <c r="S105" s="38">
        <f t="shared" si="15"/>
        <v>248.33333333333334</v>
      </c>
      <c r="T105" s="33"/>
      <c r="U105" s="33"/>
      <c r="V105" s="33"/>
      <c r="W105" s="33"/>
      <c r="X105" s="33"/>
      <c r="Y105" s="34"/>
      <c r="Z105" s="34"/>
      <c r="AA105" s="34"/>
      <c r="AB105" s="34" t="str">
        <f t="shared" si="16"/>
        <v>SET 8, sell SET 4 &amp; singles if 1 bad | only do if pistons bad</v>
      </c>
      <c r="AC105" s="34" t="s">
        <v>912</v>
      </c>
      <c r="AD105" s="34" t="s">
        <v>2048</v>
      </c>
      <c r="AE105" s="34"/>
      <c r="AF105" s="34" t="s">
        <v>935</v>
      </c>
      <c r="AG105" s="132">
        <v>44670</v>
      </c>
      <c r="AH105" s="133" t="s">
        <v>249</v>
      </c>
      <c r="AI105" s="133" t="s">
        <v>57</v>
      </c>
      <c r="AJ105" s="133" t="s">
        <v>249</v>
      </c>
      <c r="AK105" s="34" t="s">
        <v>848</v>
      </c>
      <c r="AL105" s="33" t="s">
        <v>947</v>
      </c>
      <c r="AM105" s="33" t="s">
        <v>1690</v>
      </c>
      <c r="AN105" s="34" t="s">
        <v>91</v>
      </c>
      <c r="AO105" s="34">
        <v>999555</v>
      </c>
      <c r="AP105" s="34" t="str">
        <f t="shared" si="17"/>
        <v>304-999555</v>
      </c>
      <c r="AQ105" s="34"/>
      <c r="AR105" s="34"/>
      <c r="AS105" s="34"/>
      <c r="AT105" s="34" t="str">
        <f t="shared" si="18"/>
        <v/>
      </c>
      <c r="AU105" s="34"/>
      <c r="AV105" s="34" t="str">
        <f t="shared" si="19"/>
        <v/>
      </c>
      <c r="AW105" s="134"/>
    </row>
    <row r="106" spans="1:49" s="87" customFormat="1" x14ac:dyDescent="0.25">
      <c r="A106" s="39" t="str">
        <f t="shared" si="10"/>
        <v/>
      </c>
      <c r="B106" s="39" t="str">
        <f t="shared" si="11"/>
        <v>304-999555</v>
      </c>
      <c r="C106" s="39" t="s">
        <v>1693</v>
      </c>
      <c r="D106" s="39"/>
      <c r="E106" s="39">
        <f t="shared" si="12"/>
        <v>6</v>
      </c>
      <c r="F106" s="33"/>
      <c r="G106" s="33"/>
      <c r="H106" s="34" t="s">
        <v>850</v>
      </c>
      <c r="I106" s="34" t="s">
        <v>412</v>
      </c>
      <c r="J106" s="34" t="s">
        <v>1689</v>
      </c>
      <c r="K106" s="34" t="s">
        <v>2047</v>
      </c>
      <c r="L106" s="34" t="str">
        <f t="shared" si="13"/>
        <v>. Pistons Rods SET 8</v>
      </c>
      <c r="M106" s="131" t="s">
        <v>2532</v>
      </c>
      <c r="N106" s="41" t="str">
        <f t="shared" si="14"/>
        <v/>
      </c>
      <c r="O106" s="41" t="s">
        <v>875</v>
      </c>
      <c r="P106" s="34" t="s">
        <v>510</v>
      </c>
      <c r="Q106" s="34"/>
      <c r="R106" s="34">
        <v>400</v>
      </c>
      <c r="S106" s="38">
        <f t="shared" si="15"/>
        <v>248.33333333333334</v>
      </c>
      <c r="T106" s="33"/>
      <c r="U106" s="33"/>
      <c r="V106" s="33"/>
      <c r="W106" s="33"/>
      <c r="X106" s="33"/>
      <c r="Y106" s="34"/>
      <c r="Z106" s="34"/>
      <c r="AA106" s="34"/>
      <c r="AB106" s="34" t="str">
        <f t="shared" si="16"/>
        <v>SET 8, sell SET 4 &amp; singles if 1 bad | only do if pistons bad</v>
      </c>
      <c r="AC106" s="34" t="s">
        <v>912</v>
      </c>
      <c r="AD106" s="34" t="s">
        <v>2048</v>
      </c>
      <c r="AE106" s="34"/>
      <c r="AF106" s="34" t="s">
        <v>935</v>
      </c>
      <c r="AG106" s="132">
        <v>44670</v>
      </c>
      <c r="AH106" s="133" t="s">
        <v>249</v>
      </c>
      <c r="AI106" s="133" t="s">
        <v>57</v>
      </c>
      <c r="AJ106" s="133" t="s">
        <v>249</v>
      </c>
      <c r="AK106" s="34" t="s">
        <v>848</v>
      </c>
      <c r="AL106" s="33" t="s">
        <v>947</v>
      </c>
      <c r="AM106" s="33" t="s">
        <v>1690</v>
      </c>
      <c r="AN106" s="34" t="s">
        <v>91</v>
      </c>
      <c r="AO106" s="34">
        <v>999555</v>
      </c>
      <c r="AP106" s="34" t="str">
        <f t="shared" si="17"/>
        <v>304-999555</v>
      </c>
      <c r="AQ106" s="34"/>
      <c r="AR106" s="34"/>
      <c r="AS106" s="34"/>
      <c r="AT106" s="34" t="str">
        <f t="shared" si="18"/>
        <v/>
      </c>
      <c r="AU106" s="34"/>
      <c r="AV106" s="34" t="str">
        <f t="shared" si="19"/>
        <v/>
      </c>
      <c r="AW106" s="134"/>
    </row>
    <row r="107" spans="1:49" s="87" customFormat="1" x14ac:dyDescent="0.25">
      <c r="A107" s="136" t="str">
        <f t="shared" si="10"/>
        <v/>
      </c>
      <c r="B107" s="136" t="str">
        <f t="shared" si="11"/>
        <v>304-999555</v>
      </c>
      <c r="C107" s="136" t="s">
        <v>1692</v>
      </c>
      <c r="D107" s="136"/>
      <c r="E107" s="136">
        <f t="shared" si="12"/>
        <v>6</v>
      </c>
      <c r="F107" s="103" t="s">
        <v>848</v>
      </c>
      <c r="G107" s="103"/>
      <c r="H107" s="104" t="s">
        <v>850</v>
      </c>
      <c r="I107" s="104" t="s">
        <v>412</v>
      </c>
      <c r="J107" s="104" t="s">
        <v>1689</v>
      </c>
      <c r="K107" s="104" t="s">
        <v>1689</v>
      </c>
      <c r="L107" s="104" t="str">
        <f t="shared" si="13"/>
        <v>. Pistons Single</v>
      </c>
      <c r="M107" s="137" t="s">
        <v>2533</v>
      </c>
      <c r="N107" s="105" t="str">
        <f t="shared" si="14"/>
        <v/>
      </c>
      <c r="O107" s="105" t="s">
        <v>875</v>
      </c>
      <c r="P107" s="104" t="s">
        <v>507</v>
      </c>
      <c r="Q107" s="104"/>
      <c r="R107" s="104">
        <v>150</v>
      </c>
      <c r="S107" s="107">
        <f t="shared" si="15"/>
        <v>650</v>
      </c>
      <c r="T107" s="103"/>
      <c r="U107" s="103"/>
      <c r="V107" s="103"/>
      <c r="W107" s="103"/>
      <c r="X107" s="103"/>
      <c r="Y107" s="104"/>
      <c r="Z107" s="104"/>
      <c r="AA107" s="104"/>
      <c r="AB107" s="104" t="str">
        <f t="shared" si="16"/>
        <v>SET 8, sell SET 4 &amp; singles if 1 bad, sell rods if pistons bad</v>
      </c>
      <c r="AC107" s="104" t="s">
        <v>2049</v>
      </c>
      <c r="AD107" s="104"/>
      <c r="AE107" s="104"/>
      <c r="AF107" s="104" t="s">
        <v>935</v>
      </c>
      <c r="AG107" s="138">
        <v>44670</v>
      </c>
      <c r="AH107" s="139" t="s">
        <v>249</v>
      </c>
      <c r="AI107" s="139" t="s">
        <v>57</v>
      </c>
      <c r="AJ107" s="139" t="s">
        <v>249</v>
      </c>
      <c r="AK107" s="104" t="s">
        <v>848</v>
      </c>
      <c r="AL107" s="103" t="s">
        <v>947</v>
      </c>
      <c r="AM107" s="103" t="s">
        <v>1690</v>
      </c>
      <c r="AN107" s="104" t="s">
        <v>91</v>
      </c>
      <c r="AO107" s="104">
        <v>999555</v>
      </c>
      <c r="AP107" s="104" t="str">
        <f t="shared" si="17"/>
        <v>304-999555</v>
      </c>
      <c r="AQ107" s="104"/>
      <c r="AR107" s="104"/>
      <c r="AS107" s="104"/>
      <c r="AT107" s="104" t="str">
        <f t="shared" si="18"/>
        <v/>
      </c>
      <c r="AU107" s="104"/>
      <c r="AV107" s="104" t="str">
        <f t="shared" si="19"/>
        <v/>
      </c>
      <c r="AW107" s="140"/>
    </row>
    <row r="108" spans="1:49" s="87" customFormat="1" x14ac:dyDescent="0.25">
      <c r="A108" s="39" t="str">
        <f t="shared" si="10"/>
        <v/>
      </c>
      <c r="B108" s="39" t="str">
        <f t="shared" si="11"/>
        <v/>
      </c>
      <c r="C108" s="39"/>
      <c r="D108" s="39"/>
      <c r="E108" s="39" t="str">
        <f t="shared" si="12"/>
        <v/>
      </c>
      <c r="F108" s="33"/>
      <c r="G108" s="33"/>
      <c r="H108" s="34" t="s">
        <v>850</v>
      </c>
      <c r="I108" s="34" t="s">
        <v>412</v>
      </c>
      <c r="J108" s="34" t="s">
        <v>887</v>
      </c>
      <c r="K108" s="34" t="s">
        <v>888</v>
      </c>
      <c r="L108" s="34" t="str">
        <f t="shared" si="13"/>
        <v>. Timing Gear - LEFT, EXHAUST</v>
      </c>
      <c r="M108" s="131" t="s">
        <v>2534</v>
      </c>
      <c r="N108" s="41" t="str">
        <f t="shared" si="14"/>
        <v/>
      </c>
      <c r="O108" s="41" t="s">
        <v>875</v>
      </c>
      <c r="P108" s="34" t="s">
        <v>1702</v>
      </c>
      <c r="Q108" s="34"/>
      <c r="R108" s="34">
        <v>145</v>
      </c>
      <c r="S108" s="38">
        <f t="shared" si="15"/>
        <v>180</v>
      </c>
      <c r="T108" s="37"/>
      <c r="U108" s="37"/>
      <c r="V108" s="37"/>
      <c r="W108" s="37"/>
      <c r="X108" s="33" t="s">
        <v>259</v>
      </c>
      <c r="Y108" s="34" t="s">
        <v>1703</v>
      </c>
      <c r="Z108" s="34"/>
      <c r="AA108" s="34"/>
      <c r="AB108" s="34" t="str">
        <f t="shared" si="16"/>
        <v/>
      </c>
      <c r="AC108" s="34"/>
      <c r="AD108" s="34"/>
      <c r="AE108" s="34"/>
      <c r="AF108" s="34" t="s">
        <v>935</v>
      </c>
      <c r="AG108" s="132">
        <v>45245</v>
      </c>
      <c r="AH108" s="133" t="s">
        <v>249</v>
      </c>
      <c r="AI108" s="133" t="s">
        <v>57</v>
      </c>
      <c r="AJ108" s="133" t="s">
        <v>249</v>
      </c>
      <c r="AK108" s="34"/>
      <c r="AL108" s="37" t="s">
        <v>947</v>
      </c>
      <c r="AM108" s="33"/>
      <c r="AN108" s="34" t="s">
        <v>91</v>
      </c>
      <c r="AO108" s="34"/>
      <c r="AP108" s="34" t="str">
        <f t="shared" si="17"/>
        <v/>
      </c>
      <c r="AQ108" s="34"/>
      <c r="AR108" s="34"/>
      <c r="AS108" s="34"/>
      <c r="AT108" s="34" t="str">
        <f t="shared" si="18"/>
        <v/>
      </c>
      <c r="AU108" s="34"/>
      <c r="AV108" s="34" t="str">
        <f t="shared" si="19"/>
        <v/>
      </c>
      <c r="AW108" s="134"/>
    </row>
    <row r="109" spans="1:49" s="87" customFormat="1" x14ac:dyDescent="0.25">
      <c r="A109" s="39" t="str">
        <f t="shared" si="10"/>
        <v/>
      </c>
      <c r="B109" s="39" t="str">
        <f t="shared" si="11"/>
        <v/>
      </c>
      <c r="C109" s="39"/>
      <c r="D109" s="39"/>
      <c r="E109" s="39" t="str">
        <f t="shared" si="12"/>
        <v/>
      </c>
      <c r="F109" s="33"/>
      <c r="G109" s="33"/>
      <c r="H109" s="34" t="s">
        <v>850</v>
      </c>
      <c r="I109" s="34" t="s">
        <v>412</v>
      </c>
      <c r="J109" s="34" t="s">
        <v>887</v>
      </c>
      <c r="K109" s="34" t="s">
        <v>888</v>
      </c>
      <c r="L109" s="34" t="str">
        <f t="shared" si="13"/>
        <v>. Timing Gear - LEFT, INTAKE</v>
      </c>
      <c r="M109" s="131" t="s">
        <v>2535</v>
      </c>
      <c r="N109" s="41" t="str">
        <f t="shared" si="14"/>
        <v/>
      </c>
      <c r="O109" s="41" t="s">
        <v>875</v>
      </c>
      <c r="P109" s="34" t="s">
        <v>1700</v>
      </c>
      <c r="Q109" s="34"/>
      <c r="R109" s="34">
        <v>145</v>
      </c>
      <c r="S109" s="38">
        <f t="shared" si="15"/>
        <v>180</v>
      </c>
      <c r="T109" s="37"/>
      <c r="U109" s="37"/>
      <c r="V109" s="37"/>
      <c r="W109" s="37"/>
      <c r="X109" s="33" t="s">
        <v>259</v>
      </c>
      <c r="Y109" s="34" t="s">
        <v>1701</v>
      </c>
      <c r="Z109" s="34"/>
      <c r="AA109" s="34"/>
      <c r="AB109" s="34" t="str">
        <f t="shared" si="16"/>
        <v/>
      </c>
      <c r="AC109" s="34"/>
      <c r="AD109" s="34"/>
      <c r="AE109" s="34"/>
      <c r="AF109" s="34" t="s">
        <v>935</v>
      </c>
      <c r="AG109" s="132">
        <v>45245</v>
      </c>
      <c r="AH109" s="133" t="s">
        <v>249</v>
      </c>
      <c r="AI109" s="133" t="s">
        <v>57</v>
      </c>
      <c r="AJ109" s="133" t="s">
        <v>249</v>
      </c>
      <c r="AK109" s="34"/>
      <c r="AL109" s="37" t="s">
        <v>947</v>
      </c>
      <c r="AM109" s="33"/>
      <c r="AN109" s="34" t="s">
        <v>91</v>
      </c>
      <c r="AO109" s="34"/>
      <c r="AP109" s="34" t="str">
        <f t="shared" si="17"/>
        <v/>
      </c>
      <c r="AQ109" s="34"/>
      <c r="AR109" s="34"/>
      <c r="AS109" s="34"/>
      <c r="AT109" s="34" t="str">
        <f t="shared" si="18"/>
        <v/>
      </c>
      <c r="AU109" s="34"/>
      <c r="AV109" s="34" t="str">
        <f t="shared" si="19"/>
        <v/>
      </c>
      <c r="AW109" s="134"/>
    </row>
    <row r="110" spans="1:49" s="87" customFormat="1" x14ac:dyDescent="0.25">
      <c r="A110" s="39" t="str">
        <f t="shared" si="10"/>
        <v/>
      </c>
      <c r="B110" s="39" t="str">
        <f t="shared" si="11"/>
        <v/>
      </c>
      <c r="C110" s="39"/>
      <c r="D110" s="39"/>
      <c r="E110" s="39" t="str">
        <f t="shared" si="12"/>
        <v/>
      </c>
      <c r="F110" s="33"/>
      <c r="G110" s="33"/>
      <c r="H110" s="34" t="s">
        <v>850</v>
      </c>
      <c r="I110" s="34" t="s">
        <v>412</v>
      </c>
      <c r="J110" s="34" t="s">
        <v>887</v>
      </c>
      <c r="K110" s="34" t="s">
        <v>889</v>
      </c>
      <c r="L110" s="34" t="str">
        <f t="shared" si="13"/>
        <v>. Timing Gear - RIGHT, EXHAUST</v>
      </c>
      <c r="M110" s="131" t="s">
        <v>2536</v>
      </c>
      <c r="N110" s="41" t="str">
        <f t="shared" si="14"/>
        <v/>
      </c>
      <c r="O110" s="41" t="s">
        <v>875</v>
      </c>
      <c r="P110" s="34" t="s">
        <v>1706</v>
      </c>
      <c r="Q110" s="34"/>
      <c r="R110" s="34">
        <v>145</v>
      </c>
      <c r="S110" s="38">
        <f t="shared" si="15"/>
        <v>180</v>
      </c>
      <c r="T110" s="37"/>
      <c r="U110" s="37"/>
      <c r="V110" s="37"/>
      <c r="W110" s="37"/>
      <c r="X110" s="33" t="s">
        <v>259</v>
      </c>
      <c r="Y110" s="34" t="s">
        <v>1703</v>
      </c>
      <c r="Z110" s="34"/>
      <c r="AA110" s="34"/>
      <c r="AB110" s="34" t="str">
        <f t="shared" si="16"/>
        <v/>
      </c>
      <c r="AC110" s="34"/>
      <c r="AD110" s="34"/>
      <c r="AE110" s="34"/>
      <c r="AF110" s="34" t="s">
        <v>935</v>
      </c>
      <c r="AG110" s="132">
        <v>45245</v>
      </c>
      <c r="AH110" s="133" t="s">
        <v>249</v>
      </c>
      <c r="AI110" s="133" t="s">
        <v>57</v>
      </c>
      <c r="AJ110" s="133" t="s">
        <v>249</v>
      </c>
      <c r="AK110" s="34"/>
      <c r="AL110" s="37" t="s">
        <v>947</v>
      </c>
      <c r="AM110" s="33"/>
      <c r="AN110" s="34" t="s">
        <v>91</v>
      </c>
      <c r="AO110" s="34"/>
      <c r="AP110" s="34" t="str">
        <f t="shared" si="17"/>
        <v/>
      </c>
      <c r="AQ110" s="34"/>
      <c r="AR110" s="34"/>
      <c r="AS110" s="34"/>
      <c r="AT110" s="34" t="str">
        <f t="shared" si="18"/>
        <v/>
      </c>
      <c r="AU110" s="34"/>
      <c r="AV110" s="34" t="str">
        <f t="shared" si="19"/>
        <v/>
      </c>
      <c r="AW110" s="134"/>
    </row>
    <row r="111" spans="1:49" s="87" customFormat="1" x14ac:dyDescent="0.25">
      <c r="A111" s="39" t="str">
        <f t="shared" si="10"/>
        <v/>
      </c>
      <c r="B111" s="39" t="str">
        <f t="shared" si="11"/>
        <v/>
      </c>
      <c r="C111" s="39"/>
      <c r="D111" s="39"/>
      <c r="E111" s="39" t="str">
        <f t="shared" si="12"/>
        <v/>
      </c>
      <c r="F111" s="33"/>
      <c r="G111" s="33"/>
      <c r="H111" s="34" t="s">
        <v>850</v>
      </c>
      <c r="I111" s="34" t="s">
        <v>412</v>
      </c>
      <c r="J111" s="34" t="s">
        <v>887</v>
      </c>
      <c r="K111" s="34" t="s">
        <v>889</v>
      </c>
      <c r="L111" s="34" t="str">
        <f t="shared" si="13"/>
        <v>. Timing Gear - RIGHT, INTAKE</v>
      </c>
      <c r="M111" s="131" t="s">
        <v>2537</v>
      </c>
      <c r="N111" s="41" t="str">
        <f t="shared" si="14"/>
        <v/>
      </c>
      <c r="O111" s="41" t="s">
        <v>875</v>
      </c>
      <c r="P111" s="34" t="s">
        <v>1705</v>
      </c>
      <c r="Q111" s="34"/>
      <c r="R111" s="34">
        <v>145</v>
      </c>
      <c r="S111" s="38">
        <f t="shared" si="15"/>
        <v>180</v>
      </c>
      <c r="T111" s="37"/>
      <c r="U111" s="37"/>
      <c r="V111" s="37"/>
      <c r="W111" s="37"/>
      <c r="X111" s="33" t="s">
        <v>259</v>
      </c>
      <c r="Y111" s="34" t="s">
        <v>1701</v>
      </c>
      <c r="Z111" s="34"/>
      <c r="AA111" s="34"/>
      <c r="AB111" s="34" t="str">
        <f t="shared" si="16"/>
        <v/>
      </c>
      <c r="AC111" s="34"/>
      <c r="AD111" s="34"/>
      <c r="AE111" s="34"/>
      <c r="AF111" s="34" t="s">
        <v>935</v>
      </c>
      <c r="AG111" s="132">
        <v>45245</v>
      </c>
      <c r="AH111" s="133" t="s">
        <v>249</v>
      </c>
      <c r="AI111" s="133" t="s">
        <v>57</v>
      </c>
      <c r="AJ111" s="133" t="s">
        <v>249</v>
      </c>
      <c r="AK111" s="34"/>
      <c r="AL111" s="37" t="s">
        <v>947</v>
      </c>
      <c r="AM111" s="33"/>
      <c r="AN111" s="34" t="s">
        <v>91</v>
      </c>
      <c r="AO111" s="34"/>
      <c r="AP111" s="34" t="str">
        <f t="shared" si="17"/>
        <v/>
      </c>
      <c r="AQ111" s="34"/>
      <c r="AR111" s="34"/>
      <c r="AS111" s="34"/>
      <c r="AT111" s="34" t="str">
        <f t="shared" si="18"/>
        <v/>
      </c>
      <c r="AU111" s="34"/>
      <c r="AV111" s="34" t="str">
        <f t="shared" si="19"/>
        <v/>
      </c>
      <c r="AW111" s="134"/>
    </row>
    <row r="112" spans="1:49" s="87" customFormat="1" x14ac:dyDescent="0.25">
      <c r="A112" s="39" t="str">
        <f t="shared" si="10"/>
        <v/>
      </c>
      <c r="B112" s="39" t="str">
        <f t="shared" si="11"/>
        <v/>
      </c>
      <c r="C112" s="39"/>
      <c r="D112" s="39"/>
      <c r="E112" s="39" t="str">
        <f t="shared" si="12"/>
        <v/>
      </c>
      <c r="F112" s="33"/>
      <c r="G112" s="33"/>
      <c r="H112" s="34" t="s">
        <v>850</v>
      </c>
      <c r="I112" s="34" t="s">
        <v>412</v>
      </c>
      <c r="J112" s="34" t="s">
        <v>887</v>
      </c>
      <c r="K112" s="34" t="s">
        <v>888</v>
      </c>
      <c r="L112" s="34" t="str">
        <f t="shared" si="13"/>
        <v>. Timing Gear SET 2 - LEFT</v>
      </c>
      <c r="M112" s="131" t="s">
        <v>2538</v>
      </c>
      <c r="N112" s="41" t="str">
        <f t="shared" si="14"/>
        <v/>
      </c>
      <c r="O112" s="41" t="s">
        <v>875</v>
      </c>
      <c r="P112" s="34" t="s">
        <v>1696</v>
      </c>
      <c r="Q112" s="34"/>
      <c r="R112" s="34">
        <v>250</v>
      </c>
      <c r="S112" s="38">
        <f t="shared" si="15"/>
        <v>180</v>
      </c>
      <c r="T112" s="37"/>
      <c r="U112" s="37"/>
      <c r="V112" s="37"/>
      <c r="W112" s="37"/>
      <c r="X112" s="33" t="s">
        <v>259</v>
      </c>
      <c r="Y112" s="34" t="s">
        <v>1697</v>
      </c>
      <c r="Z112" s="34"/>
      <c r="AA112" s="34"/>
      <c r="AB112" s="34" t="str">
        <f t="shared" si="16"/>
        <v>head if good, SET2 if not, single if 1 bad | mark side &amp; int/exh</v>
      </c>
      <c r="AC112" s="34" t="s">
        <v>1698</v>
      </c>
      <c r="AD112" s="34" t="s">
        <v>1699</v>
      </c>
      <c r="AE112" s="34"/>
      <c r="AF112" s="34" t="s">
        <v>935</v>
      </c>
      <c r="AG112" s="132">
        <v>45245</v>
      </c>
      <c r="AH112" s="133" t="s">
        <v>249</v>
      </c>
      <c r="AI112" s="133" t="s">
        <v>57</v>
      </c>
      <c r="AJ112" s="133" t="s">
        <v>249</v>
      </c>
      <c r="AK112" s="34"/>
      <c r="AL112" s="37" t="s">
        <v>947</v>
      </c>
      <c r="AM112" s="33"/>
      <c r="AN112" s="34" t="s">
        <v>91</v>
      </c>
      <c r="AO112" s="34"/>
      <c r="AP112" s="34" t="str">
        <f t="shared" si="17"/>
        <v/>
      </c>
      <c r="AQ112" s="34"/>
      <c r="AR112" s="34"/>
      <c r="AS112" s="34"/>
      <c r="AT112" s="34" t="str">
        <f t="shared" si="18"/>
        <v/>
      </c>
      <c r="AU112" s="34"/>
      <c r="AV112" s="34" t="str">
        <f t="shared" si="19"/>
        <v/>
      </c>
      <c r="AW112" s="134"/>
    </row>
    <row r="113" spans="1:49" s="87" customFormat="1" x14ac:dyDescent="0.25">
      <c r="A113" s="39" t="str">
        <f t="shared" si="10"/>
        <v/>
      </c>
      <c r="B113" s="39" t="str">
        <f t="shared" si="11"/>
        <v/>
      </c>
      <c r="C113" s="39"/>
      <c r="D113" s="39"/>
      <c r="E113" s="39" t="str">
        <f t="shared" si="12"/>
        <v/>
      </c>
      <c r="F113" s="33"/>
      <c r="G113" s="33"/>
      <c r="H113" s="34" t="s">
        <v>850</v>
      </c>
      <c r="I113" s="34" t="s">
        <v>412</v>
      </c>
      <c r="J113" s="34" t="s">
        <v>887</v>
      </c>
      <c r="K113" s="34" t="s">
        <v>889</v>
      </c>
      <c r="L113" s="34" t="str">
        <f t="shared" si="13"/>
        <v>. Timing Gear SET 2 - RIGHT</v>
      </c>
      <c r="M113" s="131" t="s">
        <v>2539</v>
      </c>
      <c r="N113" s="41" t="str">
        <f t="shared" si="14"/>
        <v/>
      </c>
      <c r="O113" s="41" t="s">
        <v>875</v>
      </c>
      <c r="P113" s="34" t="s">
        <v>1704</v>
      </c>
      <c r="Q113" s="34"/>
      <c r="R113" s="34">
        <v>250</v>
      </c>
      <c r="S113" s="38">
        <f t="shared" si="15"/>
        <v>180</v>
      </c>
      <c r="T113" s="37"/>
      <c r="U113" s="37"/>
      <c r="V113" s="37"/>
      <c r="W113" s="37"/>
      <c r="X113" s="33" t="s">
        <v>259</v>
      </c>
      <c r="Y113" s="34" t="s">
        <v>1697</v>
      </c>
      <c r="Z113" s="34"/>
      <c r="AA113" s="34"/>
      <c r="AB113" s="34" t="str">
        <f t="shared" si="16"/>
        <v>head if good, SET2 if not, single if 1 bad | mark side &amp; int/exh</v>
      </c>
      <c r="AC113" s="34" t="s">
        <v>1698</v>
      </c>
      <c r="AD113" s="34" t="s">
        <v>1699</v>
      </c>
      <c r="AE113" s="34"/>
      <c r="AF113" s="34" t="s">
        <v>935</v>
      </c>
      <c r="AG113" s="132">
        <v>45245</v>
      </c>
      <c r="AH113" s="133" t="s">
        <v>249</v>
      </c>
      <c r="AI113" s="133" t="s">
        <v>57</v>
      </c>
      <c r="AJ113" s="133" t="s">
        <v>249</v>
      </c>
      <c r="AK113" s="34"/>
      <c r="AL113" s="37" t="s">
        <v>947</v>
      </c>
      <c r="AM113" s="33"/>
      <c r="AN113" s="34" t="s">
        <v>91</v>
      </c>
      <c r="AO113" s="34"/>
      <c r="AP113" s="34" t="str">
        <f t="shared" si="17"/>
        <v/>
      </c>
      <c r="AQ113" s="34"/>
      <c r="AR113" s="34"/>
      <c r="AS113" s="34"/>
      <c r="AT113" s="34" t="str">
        <f t="shared" si="18"/>
        <v/>
      </c>
      <c r="AU113" s="34"/>
      <c r="AV113" s="34" t="str">
        <f t="shared" si="19"/>
        <v/>
      </c>
      <c r="AW113" s="134"/>
    </row>
    <row r="114" spans="1:49" s="87" customFormat="1" x14ac:dyDescent="0.25">
      <c r="A114" s="136" t="str">
        <f t="shared" si="10"/>
        <v/>
      </c>
      <c r="B114" s="136" t="str">
        <f t="shared" si="11"/>
        <v>321-53372</v>
      </c>
      <c r="C114" s="136"/>
      <c r="D114" s="136">
        <f t="shared" ref="D114:D119" si="20">U114</f>
        <v>0</v>
      </c>
      <c r="E114" s="136">
        <f t="shared" si="12"/>
        <v>2</v>
      </c>
      <c r="F114" s="103" t="s">
        <v>848</v>
      </c>
      <c r="G114" s="103"/>
      <c r="H114" s="104" t="s">
        <v>850</v>
      </c>
      <c r="I114" s="104" t="s">
        <v>412</v>
      </c>
      <c r="J114" s="104" t="s">
        <v>1678</v>
      </c>
      <c r="K114" s="104" t="s">
        <v>502</v>
      </c>
      <c r="L114" s="104" t="str">
        <f t="shared" si="13"/>
        <v>. Turbocharger</v>
      </c>
      <c r="M114" s="137" t="s">
        <v>2540</v>
      </c>
      <c r="N114" s="105" t="str">
        <f t="shared" si="14"/>
        <v/>
      </c>
      <c r="O114" s="105" t="s">
        <v>875</v>
      </c>
      <c r="P114" s="104" t="s">
        <v>502</v>
      </c>
      <c r="Q114" s="104"/>
      <c r="R114" s="104">
        <v>265</v>
      </c>
      <c r="S114" s="107">
        <f t="shared" si="15"/>
        <v>265</v>
      </c>
      <c r="T114" s="103"/>
      <c r="U114" s="103"/>
      <c r="V114" s="103"/>
      <c r="W114" s="103"/>
      <c r="X114" s="103" t="s">
        <v>259</v>
      </c>
      <c r="Y114" s="104" t="s">
        <v>1679</v>
      </c>
      <c r="Z114" s="104"/>
      <c r="AA114" s="104"/>
      <c r="AB114" s="104" t="str">
        <f t="shared" si="16"/>
        <v>tag as SINGLE | 2 per car (identical)</v>
      </c>
      <c r="AC114" s="104" t="s">
        <v>768</v>
      </c>
      <c r="AD114" s="104" t="s">
        <v>1352</v>
      </c>
      <c r="AE114" s="104" t="s">
        <v>1353</v>
      </c>
      <c r="AF114" s="104" t="s">
        <v>935</v>
      </c>
      <c r="AG114" s="138">
        <v>45245</v>
      </c>
      <c r="AH114" s="139" t="s">
        <v>249</v>
      </c>
      <c r="AI114" s="139" t="s">
        <v>57</v>
      </c>
      <c r="AJ114" s="139" t="s">
        <v>249</v>
      </c>
      <c r="AK114" s="104" t="s">
        <v>848</v>
      </c>
      <c r="AL114" s="103" t="s">
        <v>947</v>
      </c>
      <c r="AM114" s="103">
        <v>321</v>
      </c>
      <c r="AN114" s="104" t="s">
        <v>91</v>
      </c>
      <c r="AO114" s="104">
        <v>53372</v>
      </c>
      <c r="AP114" s="104" t="str">
        <f t="shared" si="17"/>
        <v>321-53372</v>
      </c>
      <c r="AQ114" s="104"/>
      <c r="AR114" s="104"/>
      <c r="AS114" s="104"/>
      <c r="AT114" s="104" t="str">
        <f t="shared" si="18"/>
        <v/>
      </c>
      <c r="AU114" s="104"/>
      <c r="AV114" s="104" t="str">
        <f t="shared" si="19"/>
        <v/>
      </c>
      <c r="AW114" s="140"/>
    </row>
    <row r="115" spans="1:49" s="87" customFormat="1" x14ac:dyDescent="0.25">
      <c r="A115" s="136" t="str">
        <f t="shared" si="10"/>
        <v/>
      </c>
      <c r="B115" s="136" t="str">
        <f t="shared" si="11"/>
        <v>321-53372</v>
      </c>
      <c r="C115" s="136"/>
      <c r="D115" s="136">
        <f t="shared" si="20"/>
        <v>0</v>
      </c>
      <c r="E115" s="136">
        <f t="shared" si="12"/>
        <v>2</v>
      </c>
      <c r="F115" s="103" t="s">
        <v>848</v>
      </c>
      <c r="G115" s="103"/>
      <c r="H115" s="104" t="s">
        <v>850</v>
      </c>
      <c r="I115" s="104" t="s">
        <v>412</v>
      </c>
      <c r="J115" s="104" t="s">
        <v>1678</v>
      </c>
      <c r="K115" s="104" t="s">
        <v>502</v>
      </c>
      <c r="L115" s="104" t="str">
        <f t="shared" si="13"/>
        <v>. Turbocharger</v>
      </c>
      <c r="M115" s="137" t="s">
        <v>2541</v>
      </c>
      <c r="N115" s="105" t="str">
        <f t="shared" si="14"/>
        <v/>
      </c>
      <c r="O115" s="105" t="s">
        <v>875</v>
      </c>
      <c r="P115" s="104" t="s">
        <v>502</v>
      </c>
      <c r="Q115" s="104"/>
      <c r="R115" s="104">
        <v>265</v>
      </c>
      <c r="S115" s="107">
        <f t="shared" si="15"/>
        <v>265</v>
      </c>
      <c r="T115" s="103"/>
      <c r="U115" s="103"/>
      <c r="V115" s="103"/>
      <c r="W115" s="103"/>
      <c r="X115" s="103" t="s">
        <v>259</v>
      </c>
      <c r="Y115" s="104" t="s">
        <v>1679</v>
      </c>
      <c r="Z115" s="104"/>
      <c r="AA115" s="104"/>
      <c r="AB115" s="104" t="str">
        <f t="shared" si="16"/>
        <v>tag as SINGLE | 2 per car (identical)</v>
      </c>
      <c r="AC115" s="104" t="s">
        <v>768</v>
      </c>
      <c r="AD115" s="104" t="s">
        <v>1352</v>
      </c>
      <c r="AE115" s="104" t="s">
        <v>1357</v>
      </c>
      <c r="AF115" s="104" t="s">
        <v>935</v>
      </c>
      <c r="AG115" s="138">
        <v>45245</v>
      </c>
      <c r="AH115" s="139" t="s">
        <v>249</v>
      </c>
      <c r="AI115" s="139" t="s">
        <v>57</v>
      </c>
      <c r="AJ115" s="139" t="s">
        <v>249</v>
      </c>
      <c r="AK115" s="104" t="s">
        <v>848</v>
      </c>
      <c r="AL115" s="103" t="s">
        <v>947</v>
      </c>
      <c r="AM115" s="103">
        <v>321</v>
      </c>
      <c r="AN115" s="104" t="s">
        <v>91</v>
      </c>
      <c r="AO115" s="104">
        <v>53372</v>
      </c>
      <c r="AP115" s="104" t="str">
        <f t="shared" si="17"/>
        <v>321-53372</v>
      </c>
      <c r="AQ115" s="104"/>
      <c r="AR115" s="104"/>
      <c r="AS115" s="104"/>
      <c r="AT115" s="104" t="str">
        <f t="shared" si="18"/>
        <v/>
      </c>
      <c r="AU115" s="104"/>
      <c r="AV115" s="104" t="str">
        <f t="shared" si="19"/>
        <v/>
      </c>
      <c r="AW115" s="140"/>
    </row>
    <row r="116" spans="1:49" s="149" customFormat="1" x14ac:dyDescent="0.25">
      <c r="A116" s="141" t="str">
        <f t="shared" si="10"/>
        <v/>
      </c>
      <c r="B116" s="141" t="str">
        <f t="shared" si="11"/>
        <v/>
      </c>
      <c r="C116" s="141"/>
      <c r="D116" s="141">
        <f t="shared" si="20"/>
        <v>0</v>
      </c>
      <c r="E116" s="141" t="str">
        <f t="shared" si="12"/>
        <v/>
      </c>
      <c r="F116" s="142"/>
      <c r="G116" s="142"/>
      <c r="H116" s="143" t="s">
        <v>850</v>
      </c>
      <c r="I116" s="143" t="s">
        <v>412</v>
      </c>
      <c r="J116" s="143" t="s">
        <v>1685</v>
      </c>
      <c r="K116" s="143" t="s">
        <v>506</v>
      </c>
      <c r="L116" s="143" t="str">
        <f t="shared" si="13"/>
        <v>. VVT Timing Actuator Motor</v>
      </c>
      <c r="M116" s="144" t="s">
        <v>2542</v>
      </c>
      <c r="N116" s="145" t="str">
        <f t="shared" si="14"/>
        <v/>
      </c>
      <c r="O116" s="145" t="s">
        <v>875</v>
      </c>
      <c r="P116" s="143" t="s">
        <v>506</v>
      </c>
      <c r="Q116" s="143"/>
      <c r="R116" s="143">
        <v>55</v>
      </c>
      <c r="S116" s="146">
        <f t="shared" si="15"/>
        <v>55</v>
      </c>
      <c r="T116" s="143"/>
      <c r="U116" s="143"/>
      <c r="V116" s="143"/>
      <c r="W116" s="143"/>
      <c r="X116" s="142" t="s">
        <v>259</v>
      </c>
      <c r="Y116" s="143">
        <v>7605025</v>
      </c>
      <c r="Z116" s="143"/>
      <c r="AA116" s="143"/>
      <c r="AB116" s="143" t="str">
        <f t="shared" si="16"/>
        <v>tag as SINGLE | 2 per car (identical)</v>
      </c>
      <c r="AC116" s="143" t="s">
        <v>768</v>
      </c>
      <c r="AD116" s="143" t="s">
        <v>1352</v>
      </c>
      <c r="AE116" s="143" t="s">
        <v>1353</v>
      </c>
      <c r="AF116" s="143" t="s">
        <v>935</v>
      </c>
      <c r="AG116" s="150">
        <v>45245</v>
      </c>
      <c r="AH116" s="147" t="s">
        <v>249</v>
      </c>
      <c r="AI116" s="147" t="s">
        <v>57</v>
      </c>
      <c r="AJ116" s="147" t="s">
        <v>249</v>
      </c>
      <c r="AK116" s="143"/>
      <c r="AL116" s="143" t="s">
        <v>938</v>
      </c>
      <c r="AM116" s="143"/>
      <c r="AN116" s="143"/>
      <c r="AO116" s="143"/>
      <c r="AP116" s="143" t="str">
        <f t="shared" si="17"/>
        <v/>
      </c>
      <c r="AQ116" s="143" t="s">
        <v>89</v>
      </c>
      <c r="AR116" s="143" t="s">
        <v>249</v>
      </c>
      <c r="AS116" s="143" t="s">
        <v>1017</v>
      </c>
      <c r="AT116" s="143" t="str">
        <f t="shared" si="18"/>
        <v>F15-14-18 4.4TT N63T-ALL</v>
      </c>
      <c r="AU116" s="143" t="s">
        <v>1686</v>
      </c>
      <c r="AV116" s="143" t="str">
        <f t="shared" si="19"/>
        <v>F15-14-18 4.4TT N63T-ALL-Viking7</v>
      </c>
      <c r="AW116" s="148"/>
    </row>
    <row r="117" spans="1:49" s="87" customFormat="1" x14ac:dyDescent="0.25">
      <c r="A117" s="39" t="str">
        <f t="shared" si="10"/>
        <v/>
      </c>
      <c r="B117" s="39" t="str">
        <f t="shared" si="11"/>
        <v/>
      </c>
      <c r="C117" s="39"/>
      <c r="D117" s="39">
        <f t="shared" si="20"/>
        <v>0</v>
      </c>
      <c r="E117" s="39" t="str">
        <f t="shared" si="12"/>
        <v/>
      </c>
      <c r="F117" s="33"/>
      <c r="G117" s="33"/>
      <c r="H117" s="34" t="s">
        <v>850</v>
      </c>
      <c r="I117" s="34" t="s">
        <v>412</v>
      </c>
      <c r="J117" s="34" t="s">
        <v>1685</v>
      </c>
      <c r="K117" s="34" t="s">
        <v>506</v>
      </c>
      <c r="L117" s="34" t="str">
        <f t="shared" si="13"/>
        <v>. VVT Timing Actuator Motor</v>
      </c>
      <c r="M117" s="131" t="s">
        <v>2543</v>
      </c>
      <c r="N117" s="41" t="str">
        <f t="shared" si="14"/>
        <v/>
      </c>
      <c r="O117" s="41" t="s">
        <v>875</v>
      </c>
      <c r="P117" s="34" t="s">
        <v>506</v>
      </c>
      <c r="Q117" s="34"/>
      <c r="R117" s="34">
        <v>55</v>
      </c>
      <c r="S117" s="38">
        <f t="shared" si="15"/>
        <v>55</v>
      </c>
      <c r="T117" s="34"/>
      <c r="U117" s="34"/>
      <c r="V117" s="34"/>
      <c r="W117" s="34"/>
      <c r="X117" s="33" t="s">
        <v>259</v>
      </c>
      <c r="Y117" s="34">
        <v>7605025</v>
      </c>
      <c r="Z117" s="34"/>
      <c r="AA117" s="34"/>
      <c r="AB117" s="34" t="str">
        <f t="shared" si="16"/>
        <v>tag as SINGLE | 2 per car (identical)</v>
      </c>
      <c r="AC117" s="34" t="s">
        <v>768</v>
      </c>
      <c r="AD117" s="34" t="s">
        <v>1352</v>
      </c>
      <c r="AE117" s="34" t="s">
        <v>1357</v>
      </c>
      <c r="AF117" s="34" t="s">
        <v>935</v>
      </c>
      <c r="AG117" s="132">
        <v>45245</v>
      </c>
      <c r="AH117" s="133" t="s">
        <v>249</v>
      </c>
      <c r="AI117" s="133" t="s">
        <v>57</v>
      </c>
      <c r="AJ117" s="133" t="s">
        <v>249</v>
      </c>
      <c r="AK117" s="34"/>
      <c r="AL117" s="34" t="s">
        <v>938</v>
      </c>
      <c r="AM117" s="34"/>
      <c r="AN117" s="34"/>
      <c r="AO117" s="34"/>
      <c r="AP117" s="34" t="str">
        <f t="shared" si="17"/>
        <v/>
      </c>
      <c r="AQ117" s="34" t="s">
        <v>89</v>
      </c>
      <c r="AR117" s="34" t="s">
        <v>249</v>
      </c>
      <c r="AS117" s="34" t="s">
        <v>1017</v>
      </c>
      <c r="AT117" s="34" t="str">
        <f t="shared" si="18"/>
        <v>F15-14-18 4.4TT N63T-ALL</v>
      </c>
      <c r="AU117" s="34" t="s">
        <v>1687</v>
      </c>
      <c r="AV117" s="34" t="str">
        <f t="shared" si="19"/>
        <v>F15-14-18 4.4TT N63T-ALL-Viking8</v>
      </c>
      <c r="AW117" s="134"/>
    </row>
    <row r="118" spans="1:49" s="87" customFormat="1" x14ac:dyDescent="0.25">
      <c r="A118" s="39" t="str">
        <f t="shared" si="10"/>
        <v/>
      </c>
      <c r="B118" s="39" t="str">
        <f t="shared" si="11"/>
        <v/>
      </c>
      <c r="C118" s="39"/>
      <c r="D118" s="39">
        <f t="shared" si="20"/>
        <v>0</v>
      </c>
      <c r="E118" s="39" t="str">
        <f t="shared" si="12"/>
        <v/>
      </c>
      <c r="F118" s="33"/>
      <c r="G118" s="33"/>
      <c r="H118" s="34" t="s">
        <v>850</v>
      </c>
      <c r="I118" s="34" t="s">
        <v>412</v>
      </c>
      <c r="J118" s="34" t="s">
        <v>891</v>
      </c>
      <c r="K118" s="34" t="s">
        <v>891</v>
      </c>
      <c r="L118" s="34" t="str">
        <f t="shared" si="13"/>
        <v>. VVT Timing Solenoid SET 2</v>
      </c>
      <c r="M118" s="131" t="s">
        <v>2544</v>
      </c>
      <c r="N118" s="41" t="str">
        <f t="shared" si="14"/>
        <v/>
      </c>
      <c r="O118" s="41" t="s">
        <v>875</v>
      </c>
      <c r="P118" s="34" t="s">
        <v>1713</v>
      </c>
      <c r="Q118" s="34"/>
      <c r="R118" s="34">
        <v>60</v>
      </c>
      <c r="S118" s="38">
        <f t="shared" si="15"/>
        <v>60</v>
      </c>
      <c r="T118" s="37"/>
      <c r="U118" s="37"/>
      <c r="V118" s="37"/>
      <c r="W118" s="37"/>
      <c r="X118" s="33" t="s">
        <v>259</v>
      </c>
      <c r="Y118" s="34" t="s">
        <v>1714</v>
      </c>
      <c r="Z118" s="34"/>
      <c r="AA118" s="34"/>
      <c r="AB118" s="34" t="str">
        <f t="shared" si="16"/>
        <v>SET 2, for V8 do 2 sets of SET 2 | 2 per head (ALL identical)</v>
      </c>
      <c r="AC118" s="34" t="s">
        <v>1715</v>
      </c>
      <c r="AD118" s="34" t="s">
        <v>1716</v>
      </c>
      <c r="AE118" s="34" t="s">
        <v>1353</v>
      </c>
      <c r="AF118" s="34" t="s">
        <v>935</v>
      </c>
      <c r="AG118" s="132">
        <v>45245</v>
      </c>
      <c r="AH118" s="133" t="s">
        <v>1717</v>
      </c>
      <c r="AI118" s="133" t="s">
        <v>57</v>
      </c>
      <c r="AJ118" s="133" t="s">
        <v>1646</v>
      </c>
      <c r="AK118" s="34"/>
      <c r="AL118" s="37" t="s">
        <v>938</v>
      </c>
      <c r="AM118" s="33"/>
      <c r="AN118" s="34"/>
      <c r="AO118" s="34"/>
      <c r="AP118" s="34" t="str">
        <f t="shared" si="17"/>
        <v/>
      </c>
      <c r="AQ118" s="34"/>
      <c r="AR118" s="34"/>
      <c r="AS118" s="34"/>
      <c r="AT118" s="34" t="str">
        <f t="shared" si="18"/>
        <v/>
      </c>
      <c r="AU118" s="34"/>
      <c r="AV118" s="34" t="str">
        <f t="shared" si="19"/>
        <v/>
      </c>
      <c r="AW118" s="134"/>
    </row>
    <row r="119" spans="1:49" s="87" customFormat="1" x14ac:dyDescent="0.25">
      <c r="A119" s="39" t="str">
        <f t="shared" si="10"/>
        <v/>
      </c>
      <c r="B119" s="39" t="str">
        <f t="shared" si="11"/>
        <v/>
      </c>
      <c r="C119" s="39"/>
      <c r="D119" s="39">
        <f t="shared" si="20"/>
        <v>0</v>
      </c>
      <c r="E119" s="39" t="str">
        <f t="shared" si="12"/>
        <v/>
      </c>
      <c r="F119" s="33"/>
      <c r="G119" s="33"/>
      <c r="H119" s="34" t="s">
        <v>850</v>
      </c>
      <c r="I119" s="34" t="s">
        <v>412</v>
      </c>
      <c r="J119" s="34" t="s">
        <v>891</v>
      </c>
      <c r="K119" s="34" t="s">
        <v>891</v>
      </c>
      <c r="L119" s="34" t="str">
        <f t="shared" si="13"/>
        <v>. VVT Timing Solenoid SET 2</v>
      </c>
      <c r="M119" s="131" t="s">
        <v>2545</v>
      </c>
      <c r="N119" s="41" t="str">
        <f t="shared" si="14"/>
        <v/>
      </c>
      <c r="O119" s="41" t="s">
        <v>875</v>
      </c>
      <c r="P119" s="34" t="s">
        <v>1713</v>
      </c>
      <c r="Q119" s="34"/>
      <c r="R119" s="34">
        <v>60</v>
      </c>
      <c r="S119" s="38">
        <f t="shared" si="15"/>
        <v>60</v>
      </c>
      <c r="T119" s="37"/>
      <c r="U119" s="37"/>
      <c r="V119" s="37"/>
      <c r="W119" s="37"/>
      <c r="X119" s="33" t="s">
        <v>259</v>
      </c>
      <c r="Y119" s="34" t="s">
        <v>1714</v>
      </c>
      <c r="Z119" s="34"/>
      <c r="AA119" s="34"/>
      <c r="AB119" s="34" t="str">
        <f t="shared" si="16"/>
        <v>SET 2, for V8 do 2 sets of SET 2 | 2 per head (ALL identical)</v>
      </c>
      <c r="AC119" s="34" t="s">
        <v>1715</v>
      </c>
      <c r="AD119" s="34" t="s">
        <v>1716</v>
      </c>
      <c r="AE119" s="34" t="s">
        <v>1357</v>
      </c>
      <c r="AF119" s="34" t="s">
        <v>935</v>
      </c>
      <c r="AG119" s="132">
        <v>45245</v>
      </c>
      <c r="AH119" s="133" t="s">
        <v>1717</v>
      </c>
      <c r="AI119" s="133" t="s">
        <v>57</v>
      </c>
      <c r="AJ119" s="133" t="s">
        <v>1646</v>
      </c>
      <c r="AK119" s="34"/>
      <c r="AL119" s="37" t="s">
        <v>938</v>
      </c>
      <c r="AM119" s="33"/>
      <c r="AN119" s="34"/>
      <c r="AO119" s="34"/>
      <c r="AP119" s="34" t="str">
        <f t="shared" si="17"/>
        <v/>
      </c>
      <c r="AQ119" s="34"/>
      <c r="AR119" s="34"/>
      <c r="AS119" s="34"/>
      <c r="AT119" s="34" t="str">
        <f t="shared" si="18"/>
        <v/>
      </c>
      <c r="AU119" s="34"/>
      <c r="AV119" s="34" t="str">
        <f t="shared" si="19"/>
        <v/>
      </c>
      <c r="AW119" s="134"/>
    </row>
    <row r="120" spans="1:49" s="87" customFormat="1" x14ac:dyDescent="0.25">
      <c r="A120" s="39" t="str">
        <f t="shared" si="10"/>
        <v/>
      </c>
      <c r="B120" s="39" t="str">
        <f t="shared" si="11"/>
        <v/>
      </c>
      <c r="C120" s="39"/>
      <c r="D120" s="39"/>
      <c r="E120" s="39" t="str">
        <f t="shared" si="12"/>
        <v/>
      </c>
      <c r="F120" s="33"/>
      <c r="G120" s="33"/>
      <c r="H120" s="34" t="s">
        <v>850</v>
      </c>
      <c r="I120" s="34" t="s">
        <v>412</v>
      </c>
      <c r="J120" s="34" t="s">
        <v>1718</v>
      </c>
      <c r="K120" s="34" t="s">
        <v>514</v>
      </c>
      <c r="L120" s="34" t="str">
        <f t="shared" si="13"/>
        <v>. Water Pump, Electric (small, plastic)</v>
      </c>
      <c r="M120" s="131" t="s">
        <v>2546</v>
      </c>
      <c r="N120" s="97" t="str">
        <f t="shared" si="14"/>
        <v/>
      </c>
      <c r="O120" s="98" t="s">
        <v>875</v>
      </c>
      <c r="P120" s="34" t="s">
        <v>514</v>
      </c>
      <c r="Q120" s="34"/>
      <c r="R120" s="34">
        <v>55</v>
      </c>
      <c r="S120" s="38">
        <f t="shared" si="15"/>
        <v>55</v>
      </c>
      <c r="T120" s="34"/>
      <c r="U120" s="34"/>
      <c r="V120" s="34"/>
      <c r="W120" s="34"/>
      <c r="X120" s="33"/>
      <c r="Y120" s="34"/>
      <c r="Z120" s="34"/>
      <c r="AA120" s="34"/>
      <c r="AB120" s="34" t="str">
        <f t="shared" si="16"/>
        <v>leave on bracket</v>
      </c>
      <c r="AC120" s="34" t="s">
        <v>774</v>
      </c>
      <c r="AD120" s="34"/>
      <c r="AE120" s="34"/>
      <c r="AF120" s="34" t="s">
        <v>981</v>
      </c>
      <c r="AG120" s="132">
        <v>45099</v>
      </c>
      <c r="AH120" s="133" t="s">
        <v>1645</v>
      </c>
      <c r="AI120" s="133" t="s">
        <v>57</v>
      </c>
      <c r="AJ120" s="133" t="s">
        <v>1646</v>
      </c>
      <c r="AK120" s="34"/>
      <c r="AL120" s="34" t="s">
        <v>947</v>
      </c>
      <c r="AM120" s="34"/>
      <c r="AN120" s="34"/>
      <c r="AO120" s="34"/>
      <c r="AP120" s="34" t="str">
        <f t="shared" si="17"/>
        <v/>
      </c>
      <c r="AQ120" s="34" t="s">
        <v>89</v>
      </c>
      <c r="AR120" s="34" t="s">
        <v>1719</v>
      </c>
      <c r="AS120" s="34" t="s">
        <v>1017</v>
      </c>
      <c r="AT120" s="34" t="str">
        <f t="shared" si="18"/>
        <v>F15-14-18 3.0L N55, 14-18 4.4TT N63T-ALL</v>
      </c>
      <c r="AU120" s="34" t="s">
        <v>1720</v>
      </c>
      <c r="AV120" s="34" t="str">
        <f t="shared" si="19"/>
        <v>F15-14-18 3.0L N55, 14-18 4.4TT N63T-ALL-Viking9</v>
      </c>
      <c r="AW120" s="134"/>
    </row>
    <row r="121" spans="1:49" s="87" customFormat="1" x14ac:dyDescent="0.25">
      <c r="A121" s="39" t="str">
        <f t="shared" si="10"/>
        <v/>
      </c>
      <c r="B121" s="39" t="str">
        <f t="shared" si="11"/>
        <v/>
      </c>
      <c r="C121" s="39"/>
      <c r="D121" s="39"/>
      <c r="E121" s="39" t="str">
        <f t="shared" si="12"/>
        <v/>
      </c>
      <c r="F121" s="33"/>
      <c r="G121" s="43"/>
      <c r="H121" s="39" t="s">
        <v>851</v>
      </c>
      <c r="I121" s="39" t="s">
        <v>412</v>
      </c>
      <c r="J121" s="39" t="s">
        <v>519</v>
      </c>
      <c r="K121" s="39" t="s">
        <v>513</v>
      </c>
      <c r="L121" s="39" t="str">
        <f t="shared" si="13"/>
        <v>. Air Filter Engine Cover Assembly</v>
      </c>
      <c r="M121" s="135" t="s">
        <v>2547</v>
      </c>
      <c r="N121" s="46" t="str">
        <f t="shared" si="14"/>
        <v/>
      </c>
      <c r="O121" s="46" t="s">
        <v>875</v>
      </c>
      <c r="P121" s="39" t="s">
        <v>513</v>
      </c>
      <c r="Q121" s="39"/>
      <c r="R121" s="39"/>
      <c r="S121" s="99" t="str">
        <f t="shared" si="15"/>
        <v/>
      </c>
      <c r="T121" s="43"/>
      <c r="U121" s="43"/>
      <c r="V121" s="43"/>
      <c r="W121" s="43"/>
      <c r="X121" s="43"/>
      <c r="Y121" s="39"/>
      <c r="Z121" s="39"/>
      <c r="AA121" s="39"/>
      <c r="AB121" s="39" t="str">
        <f t="shared" si="16"/>
        <v>toss this, but keep the top trim w/ engine cover</v>
      </c>
      <c r="AC121" s="39"/>
      <c r="AD121" s="39" t="s">
        <v>773</v>
      </c>
      <c r="AE121" s="39"/>
      <c r="AF121" s="39" t="s">
        <v>935</v>
      </c>
      <c r="AG121" s="95">
        <v>44670</v>
      </c>
      <c r="AH121" s="96" t="s">
        <v>1645</v>
      </c>
      <c r="AI121" s="96" t="s">
        <v>57</v>
      </c>
      <c r="AJ121" s="96" t="s">
        <v>1646</v>
      </c>
      <c r="AK121" s="39"/>
      <c r="AL121" s="43" t="s">
        <v>947</v>
      </c>
      <c r="AM121" s="39"/>
      <c r="AN121" s="39" t="s">
        <v>91</v>
      </c>
      <c r="AO121" s="39"/>
      <c r="AP121" s="34" t="str">
        <f t="shared" si="17"/>
        <v/>
      </c>
      <c r="AQ121" s="39"/>
      <c r="AR121" s="39"/>
      <c r="AS121" s="39"/>
      <c r="AT121" s="39" t="str">
        <f t="shared" si="18"/>
        <v/>
      </c>
      <c r="AU121" s="39"/>
      <c r="AV121" s="39" t="str">
        <f t="shared" si="19"/>
        <v/>
      </c>
      <c r="AW121" s="134"/>
    </row>
    <row r="122" spans="1:49" s="87" customFormat="1" x14ac:dyDescent="0.25">
      <c r="A122" s="39" t="str">
        <f t="shared" si="10"/>
        <v/>
      </c>
      <c r="B122" s="39" t="str">
        <f t="shared" si="11"/>
        <v/>
      </c>
      <c r="C122" s="39"/>
      <c r="D122" s="39"/>
      <c r="E122" s="39" t="str">
        <f t="shared" si="12"/>
        <v/>
      </c>
      <c r="F122" s="33"/>
      <c r="G122" s="43"/>
      <c r="H122" s="39" t="s">
        <v>851</v>
      </c>
      <c r="I122" s="39" t="s">
        <v>412</v>
      </c>
      <c r="J122" s="39" t="s">
        <v>1010</v>
      </c>
      <c r="K122" s="39" t="s">
        <v>516</v>
      </c>
      <c r="L122" s="39" t="str">
        <f t="shared" si="13"/>
        <v>. Camshaft Position Sensor</v>
      </c>
      <c r="M122" s="135" t="s">
        <v>2118</v>
      </c>
      <c r="N122" s="46" t="str">
        <f t="shared" si="14"/>
        <v/>
      </c>
      <c r="O122" s="46" t="s">
        <v>875</v>
      </c>
      <c r="P122" s="39" t="s">
        <v>516</v>
      </c>
      <c r="Q122" s="39"/>
      <c r="R122" s="39"/>
      <c r="S122" s="99" t="str">
        <f t="shared" si="15"/>
        <v/>
      </c>
      <c r="T122" s="43"/>
      <c r="U122" s="43"/>
      <c r="V122" s="43"/>
      <c r="W122" s="43"/>
      <c r="X122" s="43"/>
      <c r="Y122" s="39"/>
      <c r="Z122" s="39"/>
      <c r="AA122" s="39"/>
      <c r="AB122" s="39" t="str">
        <f t="shared" si="16"/>
        <v/>
      </c>
      <c r="AC122" s="39"/>
      <c r="AD122" s="39"/>
      <c r="AE122" s="39"/>
      <c r="AF122" s="39" t="s">
        <v>981</v>
      </c>
      <c r="AG122" s="95">
        <v>45099</v>
      </c>
      <c r="AH122" s="96" t="s">
        <v>936</v>
      </c>
      <c r="AI122" s="96" t="s">
        <v>57</v>
      </c>
      <c r="AJ122" s="96" t="s">
        <v>937</v>
      </c>
      <c r="AK122" s="39"/>
      <c r="AL122" s="43" t="s">
        <v>938</v>
      </c>
      <c r="AM122" s="39"/>
      <c r="AN122" s="39"/>
      <c r="AO122" s="39"/>
      <c r="AP122" s="34" t="str">
        <f t="shared" si="17"/>
        <v/>
      </c>
      <c r="AQ122" s="39"/>
      <c r="AR122" s="39"/>
      <c r="AS122" s="39"/>
      <c r="AT122" s="39" t="str">
        <f t="shared" si="18"/>
        <v/>
      </c>
      <c r="AU122" s="39"/>
      <c r="AV122" s="39" t="str">
        <f t="shared" si="19"/>
        <v/>
      </c>
      <c r="AW122" s="134"/>
    </row>
    <row r="123" spans="1:49" s="87" customFormat="1" x14ac:dyDescent="0.25">
      <c r="A123" s="39" t="str">
        <f t="shared" si="10"/>
        <v/>
      </c>
      <c r="B123" s="39" t="str">
        <f t="shared" si="11"/>
        <v/>
      </c>
      <c r="C123" s="39"/>
      <c r="D123" s="39"/>
      <c r="E123" s="39" t="str">
        <f t="shared" si="12"/>
        <v/>
      </c>
      <c r="F123" s="33"/>
      <c r="G123" s="43"/>
      <c r="H123" s="39" t="s">
        <v>851</v>
      </c>
      <c r="I123" s="39" t="s">
        <v>412</v>
      </c>
      <c r="J123" s="39" t="s">
        <v>1721</v>
      </c>
      <c r="K123" s="39" t="s">
        <v>523</v>
      </c>
      <c r="L123" s="39" t="str">
        <f t="shared" si="13"/>
        <v>. Exhaust Manifolds</v>
      </c>
      <c r="M123" s="135" t="s">
        <v>2548</v>
      </c>
      <c r="N123" s="46" t="str">
        <f t="shared" si="14"/>
        <v/>
      </c>
      <c r="O123" s="46" t="s">
        <v>875</v>
      </c>
      <c r="P123" s="39" t="s">
        <v>523</v>
      </c>
      <c r="Q123" s="39"/>
      <c r="R123" s="39"/>
      <c r="S123" s="99" t="str">
        <f t="shared" si="15"/>
        <v/>
      </c>
      <c r="T123" s="43"/>
      <c r="U123" s="43"/>
      <c r="V123" s="43"/>
      <c r="W123" s="43"/>
      <c r="X123" s="43"/>
      <c r="Y123" s="39"/>
      <c r="Z123" s="39"/>
      <c r="AA123" s="39"/>
      <c r="AB123" s="39" t="str">
        <f t="shared" si="16"/>
        <v/>
      </c>
      <c r="AC123" s="39"/>
      <c r="AD123" s="39"/>
      <c r="AE123" s="39"/>
      <c r="AF123" s="39" t="s">
        <v>935</v>
      </c>
      <c r="AG123" s="95">
        <v>45245</v>
      </c>
      <c r="AH123" s="96" t="s">
        <v>249</v>
      </c>
      <c r="AI123" s="96" t="s">
        <v>57</v>
      </c>
      <c r="AJ123" s="96" t="s">
        <v>249</v>
      </c>
      <c r="AK123" s="39"/>
      <c r="AL123" s="43" t="s">
        <v>947</v>
      </c>
      <c r="AM123" s="39"/>
      <c r="AN123" s="39" t="s">
        <v>91</v>
      </c>
      <c r="AO123" s="39"/>
      <c r="AP123" s="34" t="str">
        <f t="shared" si="17"/>
        <v/>
      </c>
      <c r="AQ123" s="39"/>
      <c r="AR123" s="39"/>
      <c r="AS123" s="39"/>
      <c r="AT123" s="39" t="str">
        <f t="shared" si="18"/>
        <v/>
      </c>
      <c r="AU123" s="39"/>
      <c r="AV123" s="39" t="str">
        <f t="shared" si="19"/>
        <v/>
      </c>
      <c r="AW123" s="134"/>
    </row>
    <row r="124" spans="1:49" s="87" customFormat="1" x14ac:dyDescent="0.25">
      <c r="A124" s="39" t="str">
        <f t="shared" si="10"/>
        <v/>
      </c>
      <c r="B124" s="39" t="str">
        <f t="shared" si="11"/>
        <v/>
      </c>
      <c r="C124" s="39"/>
      <c r="D124" s="39"/>
      <c r="E124" s="39" t="str">
        <f t="shared" si="12"/>
        <v/>
      </c>
      <c r="F124" s="33"/>
      <c r="G124" s="43"/>
      <c r="H124" s="39" t="s">
        <v>851</v>
      </c>
      <c r="I124" s="39" t="s">
        <v>412</v>
      </c>
      <c r="J124" s="39" t="s">
        <v>517</v>
      </c>
      <c r="K124" s="39" t="s">
        <v>517</v>
      </c>
      <c r="L124" s="39" t="str">
        <f t="shared" si="13"/>
        <v>. Fuel Tank Ventilation Valve</v>
      </c>
      <c r="M124" s="135" t="s">
        <v>2119</v>
      </c>
      <c r="N124" s="46" t="str">
        <f t="shared" si="14"/>
        <v/>
      </c>
      <c r="O124" s="46" t="s">
        <v>875</v>
      </c>
      <c r="P124" s="39" t="s">
        <v>517</v>
      </c>
      <c r="Q124" s="39"/>
      <c r="R124" s="39"/>
      <c r="S124" s="99" t="str">
        <f t="shared" si="15"/>
        <v/>
      </c>
      <c r="T124" s="43"/>
      <c r="U124" s="43"/>
      <c r="V124" s="43"/>
      <c r="W124" s="43"/>
      <c r="X124" s="43"/>
      <c r="Y124" s="39"/>
      <c r="Z124" s="39"/>
      <c r="AA124" s="39"/>
      <c r="AB124" s="39" t="str">
        <f t="shared" si="16"/>
        <v/>
      </c>
      <c r="AC124" s="39"/>
      <c r="AD124" s="39"/>
      <c r="AE124" s="39"/>
      <c r="AF124" s="39" t="s">
        <v>981</v>
      </c>
      <c r="AG124" s="95">
        <v>45099</v>
      </c>
      <c r="AH124" s="96" t="s">
        <v>936</v>
      </c>
      <c r="AI124" s="96" t="s">
        <v>57</v>
      </c>
      <c r="AJ124" s="96" t="s">
        <v>937</v>
      </c>
      <c r="AK124" s="39"/>
      <c r="AL124" s="43" t="s">
        <v>938</v>
      </c>
      <c r="AM124" s="39"/>
      <c r="AN124" s="39"/>
      <c r="AO124" s="39"/>
      <c r="AP124" s="34" t="str">
        <f t="shared" si="17"/>
        <v/>
      </c>
      <c r="AQ124" s="39"/>
      <c r="AR124" s="39"/>
      <c r="AS124" s="39"/>
      <c r="AT124" s="39" t="str">
        <f t="shared" si="18"/>
        <v/>
      </c>
      <c r="AU124" s="39"/>
      <c r="AV124" s="39" t="str">
        <f t="shared" si="19"/>
        <v/>
      </c>
      <c r="AW124" s="134"/>
    </row>
    <row r="125" spans="1:49" s="87" customFormat="1" x14ac:dyDescent="0.25">
      <c r="A125" s="39" t="str">
        <f t="shared" si="10"/>
        <v/>
      </c>
      <c r="B125" s="39" t="str">
        <f t="shared" si="11"/>
        <v>309-50638</v>
      </c>
      <c r="C125" s="39"/>
      <c r="D125" s="39"/>
      <c r="E125" s="39">
        <f t="shared" si="12"/>
        <v>1</v>
      </c>
      <c r="F125" s="33"/>
      <c r="G125" s="43"/>
      <c r="H125" s="39" t="s">
        <v>851</v>
      </c>
      <c r="I125" s="39" t="s">
        <v>412</v>
      </c>
      <c r="J125" s="39" t="s">
        <v>495</v>
      </c>
      <c r="K125" s="39" t="s">
        <v>495</v>
      </c>
      <c r="L125" s="39" t="str">
        <f t="shared" si="13"/>
        <v>. Harmonic Balancer</v>
      </c>
      <c r="M125" s="135" t="s">
        <v>2549</v>
      </c>
      <c r="N125" s="46" t="str">
        <f t="shared" si="14"/>
        <v/>
      </c>
      <c r="O125" s="46" t="s">
        <v>875</v>
      </c>
      <c r="P125" s="39" t="s">
        <v>495</v>
      </c>
      <c r="Q125" s="39"/>
      <c r="R125" s="39"/>
      <c r="S125" s="99" t="str">
        <f t="shared" si="15"/>
        <v/>
      </c>
      <c r="T125" s="43"/>
      <c r="U125" s="43"/>
      <c r="V125" s="43"/>
      <c r="W125" s="43"/>
      <c r="X125" s="43"/>
      <c r="Y125" s="39"/>
      <c r="Z125" s="39"/>
      <c r="AA125" s="39"/>
      <c r="AB125" s="39" t="str">
        <f t="shared" si="16"/>
        <v>Harmonic Balancer | Harmonic Balancer</v>
      </c>
      <c r="AC125" s="39" t="s">
        <v>495</v>
      </c>
      <c r="AD125" s="39" t="s">
        <v>495</v>
      </c>
      <c r="AE125" s="39"/>
      <c r="AF125" s="39" t="s">
        <v>935</v>
      </c>
      <c r="AG125" s="95">
        <v>45245</v>
      </c>
      <c r="AH125" s="96" t="s">
        <v>249</v>
      </c>
      <c r="AI125" s="96" t="s">
        <v>57</v>
      </c>
      <c r="AJ125" s="96" t="s">
        <v>249</v>
      </c>
      <c r="AK125" s="39"/>
      <c r="AL125" s="43" t="s">
        <v>947</v>
      </c>
      <c r="AM125" s="39" t="s">
        <v>1661</v>
      </c>
      <c r="AN125" s="39" t="s">
        <v>91</v>
      </c>
      <c r="AO125" s="39">
        <v>50638</v>
      </c>
      <c r="AP125" s="34" t="str">
        <f t="shared" si="17"/>
        <v>309-50638</v>
      </c>
      <c r="AQ125" s="39"/>
      <c r="AR125" s="39"/>
      <c r="AS125" s="39"/>
      <c r="AT125" s="39" t="str">
        <f t="shared" si="18"/>
        <v/>
      </c>
      <c r="AU125" s="39"/>
      <c r="AV125" s="39" t="str">
        <f t="shared" si="19"/>
        <v/>
      </c>
      <c r="AW125" s="134"/>
    </row>
    <row r="126" spans="1:49" s="87" customFormat="1" x14ac:dyDescent="0.25">
      <c r="A126" s="39" t="str">
        <f t="shared" si="10"/>
        <v/>
      </c>
      <c r="B126" s="39" t="str">
        <f t="shared" si="11"/>
        <v/>
      </c>
      <c r="C126" s="39"/>
      <c r="D126" s="39"/>
      <c r="E126" s="39" t="str">
        <f t="shared" si="12"/>
        <v/>
      </c>
      <c r="F126" s="33"/>
      <c r="G126" s="43"/>
      <c r="H126" s="39" t="s">
        <v>851</v>
      </c>
      <c r="I126" s="39" t="s">
        <v>412</v>
      </c>
      <c r="J126" s="39" t="s">
        <v>1010</v>
      </c>
      <c r="K126" s="39" t="s">
        <v>522</v>
      </c>
      <c r="L126" s="39" t="str">
        <f t="shared" si="13"/>
        <v>. Knock Sensors</v>
      </c>
      <c r="M126" s="135" t="s">
        <v>2120</v>
      </c>
      <c r="N126" s="46" t="str">
        <f t="shared" si="14"/>
        <v/>
      </c>
      <c r="O126" s="46" t="s">
        <v>875</v>
      </c>
      <c r="P126" s="39" t="s">
        <v>522</v>
      </c>
      <c r="Q126" s="39"/>
      <c r="R126" s="39"/>
      <c r="S126" s="99" t="str">
        <f t="shared" si="15"/>
        <v/>
      </c>
      <c r="T126" s="43"/>
      <c r="U126" s="43"/>
      <c r="V126" s="43"/>
      <c r="W126" s="43"/>
      <c r="X126" s="43"/>
      <c r="Y126" s="39"/>
      <c r="Z126" s="39"/>
      <c r="AA126" s="39"/>
      <c r="AB126" s="39" t="str">
        <f t="shared" si="16"/>
        <v/>
      </c>
      <c r="AC126" s="39"/>
      <c r="AD126" s="39"/>
      <c r="AE126" s="39"/>
      <c r="AF126" s="39" t="s">
        <v>935</v>
      </c>
      <c r="AG126" s="95">
        <v>45245</v>
      </c>
      <c r="AH126" s="96" t="s">
        <v>936</v>
      </c>
      <c r="AI126" s="96" t="s">
        <v>57</v>
      </c>
      <c r="AJ126" s="96" t="s">
        <v>937</v>
      </c>
      <c r="AK126" s="39"/>
      <c r="AL126" s="43" t="s">
        <v>947</v>
      </c>
      <c r="AM126" s="39"/>
      <c r="AN126" s="39" t="s">
        <v>91</v>
      </c>
      <c r="AO126" s="39"/>
      <c r="AP126" s="34" t="str">
        <f t="shared" si="17"/>
        <v/>
      </c>
      <c r="AQ126" s="39"/>
      <c r="AR126" s="39"/>
      <c r="AS126" s="39"/>
      <c r="AT126" s="39" t="str">
        <f t="shared" si="18"/>
        <v/>
      </c>
      <c r="AU126" s="39"/>
      <c r="AV126" s="39" t="str">
        <f t="shared" si="19"/>
        <v/>
      </c>
      <c r="AW126" s="134"/>
    </row>
    <row r="127" spans="1:49" s="87" customFormat="1" x14ac:dyDescent="0.25">
      <c r="A127" s="39" t="str">
        <f t="shared" si="10"/>
        <v/>
      </c>
      <c r="B127" s="39" t="str">
        <f t="shared" si="11"/>
        <v/>
      </c>
      <c r="C127" s="39"/>
      <c r="D127" s="39"/>
      <c r="E127" s="39" t="str">
        <f t="shared" si="12"/>
        <v/>
      </c>
      <c r="F127" s="33"/>
      <c r="G127" s="43"/>
      <c r="H127" s="39" t="s">
        <v>851</v>
      </c>
      <c r="I127" s="39" t="s">
        <v>412</v>
      </c>
      <c r="J127" s="39" t="s">
        <v>1010</v>
      </c>
      <c r="K127" s="39" t="s">
        <v>518</v>
      </c>
      <c r="L127" s="39" t="str">
        <f t="shared" si="13"/>
        <v>. Map Pressure Sensor</v>
      </c>
      <c r="M127" s="135" t="s">
        <v>2121</v>
      </c>
      <c r="N127" s="46" t="str">
        <f t="shared" si="14"/>
        <v/>
      </c>
      <c r="O127" s="46" t="s">
        <v>875</v>
      </c>
      <c r="P127" s="39" t="s">
        <v>518</v>
      </c>
      <c r="Q127" s="39"/>
      <c r="R127" s="39"/>
      <c r="S127" s="99" t="str">
        <f t="shared" si="15"/>
        <v/>
      </c>
      <c r="T127" s="43"/>
      <c r="U127" s="43"/>
      <c r="V127" s="43"/>
      <c r="W127" s="43"/>
      <c r="X127" s="43"/>
      <c r="Y127" s="39"/>
      <c r="Z127" s="39"/>
      <c r="AA127" s="39"/>
      <c r="AB127" s="39" t="str">
        <f t="shared" si="16"/>
        <v/>
      </c>
      <c r="AC127" s="39"/>
      <c r="AD127" s="39"/>
      <c r="AE127" s="39"/>
      <c r="AF127" s="39" t="s">
        <v>981</v>
      </c>
      <c r="AG127" s="95">
        <v>45099</v>
      </c>
      <c r="AH127" s="96" t="s">
        <v>936</v>
      </c>
      <c r="AI127" s="96" t="s">
        <v>57</v>
      </c>
      <c r="AJ127" s="96" t="s">
        <v>937</v>
      </c>
      <c r="AK127" s="39"/>
      <c r="AL127" s="43" t="s">
        <v>938</v>
      </c>
      <c r="AM127" s="39"/>
      <c r="AN127" s="39"/>
      <c r="AO127" s="39"/>
      <c r="AP127" s="34" t="str">
        <f t="shared" si="17"/>
        <v/>
      </c>
      <c r="AQ127" s="39"/>
      <c r="AR127" s="39"/>
      <c r="AS127" s="39"/>
      <c r="AT127" s="39" t="str">
        <f t="shared" si="18"/>
        <v/>
      </c>
      <c r="AU127" s="39"/>
      <c r="AV127" s="39" t="str">
        <f t="shared" si="19"/>
        <v/>
      </c>
      <c r="AW127" s="134"/>
    </row>
    <row r="128" spans="1:49" s="87" customFormat="1" x14ac:dyDescent="0.25">
      <c r="A128" s="39" t="str">
        <f t="shared" si="10"/>
        <v/>
      </c>
      <c r="B128" s="39" t="str">
        <f t="shared" si="11"/>
        <v/>
      </c>
      <c r="C128" s="39"/>
      <c r="D128" s="39"/>
      <c r="E128" s="39" t="str">
        <f t="shared" si="12"/>
        <v/>
      </c>
      <c r="F128" s="33"/>
      <c r="G128" s="43"/>
      <c r="H128" s="39" t="s">
        <v>851</v>
      </c>
      <c r="I128" s="39" t="s">
        <v>412</v>
      </c>
      <c r="J128" s="39" t="s">
        <v>519</v>
      </c>
      <c r="K128" s="39" t="s">
        <v>519</v>
      </c>
      <c r="L128" s="39" t="str">
        <f t="shared" si="13"/>
        <v>. Starter</v>
      </c>
      <c r="M128" s="135" t="s">
        <v>2550</v>
      </c>
      <c r="N128" s="46" t="str">
        <f t="shared" si="14"/>
        <v/>
      </c>
      <c r="O128" s="46" t="s">
        <v>875</v>
      </c>
      <c r="P128" s="39" t="s">
        <v>519</v>
      </c>
      <c r="Q128" s="39"/>
      <c r="R128" s="39"/>
      <c r="S128" s="99" t="str">
        <f t="shared" si="15"/>
        <v/>
      </c>
      <c r="T128" s="43"/>
      <c r="U128" s="43"/>
      <c r="V128" s="43"/>
      <c r="W128" s="43"/>
      <c r="X128" s="43"/>
      <c r="Y128" s="39"/>
      <c r="Z128" s="39"/>
      <c r="AA128" s="39"/>
      <c r="AB128" s="39" t="str">
        <f t="shared" si="16"/>
        <v/>
      </c>
      <c r="AC128" s="39"/>
      <c r="AD128" s="39"/>
      <c r="AE128" s="39"/>
      <c r="AF128" s="39" t="s">
        <v>935</v>
      </c>
      <c r="AG128" s="95">
        <v>44670</v>
      </c>
      <c r="AH128" s="96" t="s">
        <v>1645</v>
      </c>
      <c r="AI128" s="96" t="s">
        <v>57</v>
      </c>
      <c r="AJ128" s="96" t="s">
        <v>1646</v>
      </c>
      <c r="AK128" s="39"/>
      <c r="AL128" s="43" t="s">
        <v>947</v>
      </c>
      <c r="AM128" s="39"/>
      <c r="AN128" s="39" t="s">
        <v>91</v>
      </c>
      <c r="AO128" s="39"/>
      <c r="AP128" s="34" t="str">
        <f t="shared" si="17"/>
        <v/>
      </c>
      <c r="AQ128" s="39"/>
      <c r="AR128" s="39"/>
      <c r="AS128" s="39"/>
      <c r="AT128" s="39" t="str">
        <f t="shared" si="18"/>
        <v/>
      </c>
      <c r="AU128" s="39"/>
      <c r="AV128" s="39" t="str">
        <f t="shared" si="19"/>
        <v/>
      </c>
      <c r="AW128" s="134"/>
    </row>
    <row r="129" spans="1:49" s="87" customFormat="1" x14ac:dyDescent="0.25">
      <c r="A129" s="39" t="str">
        <f t="shared" si="10"/>
        <v/>
      </c>
      <c r="B129" s="39" t="str">
        <f t="shared" si="11"/>
        <v/>
      </c>
      <c r="C129" s="39"/>
      <c r="D129" s="39"/>
      <c r="E129" s="39" t="str">
        <f t="shared" si="12"/>
        <v/>
      </c>
      <c r="F129" s="33"/>
      <c r="G129" s="43"/>
      <c r="H129" s="39" t="s">
        <v>851</v>
      </c>
      <c r="I129" s="39" t="s">
        <v>412</v>
      </c>
      <c r="J129" s="39" t="s">
        <v>1011</v>
      </c>
      <c r="K129" s="39" t="s">
        <v>520</v>
      </c>
      <c r="L129" s="39" t="str">
        <f t="shared" si="13"/>
        <v>. Tensioners &amp; Timing Guides (TOSS ALL)</v>
      </c>
      <c r="M129" s="135" t="s">
        <v>2122</v>
      </c>
      <c r="N129" s="46" t="str">
        <f t="shared" si="14"/>
        <v/>
      </c>
      <c r="O129" s="46" t="s">
        <v>875</v>
      </c>
      <c r="P129" s="39" t="s">
        <v>520</v>
      </c>
      <c r="Q129" s="39"/>
      <c r="R129" s="99"/>
      <c r="S129" s="99" t="str">
        <f t="shared" si="15"/>
        <v/>
      </c>
      <c r="T129" s="39"/>
      <c r="U129" s="39"/>
      <c r="V129" s="39"/>
      <c r="W129" s="39"/>
      <c r="X129" s="43"/>
      <c r="Y129" s="39"/>
      <c r="Z129" s="39"/>
      <c r="AA129" s="39"/>
      <c r="AB129" s="39" t="str">
        <f t="shared" si="16"/>
        <v/>
      </c>
      <c r="AC129" s="39"/>
      <c r="AD129" s="39"/>
      <c r="AE129" s="101"/>
      <c r="AF129" s="39" t="s">
        <v>935</v>
      </c>
      <c r="AG129" s="95">
        <v>44670</v>
      </c>
      <c r="AH129" s="96" t="s">
        <v>936</v>
      </c>
      <c r="AI129" s="96" t="s">
        <v>57</v>
      </c>
      <c r="AJ129" s="96" t="s">
        <v>937</v>
      </c>
      <c r="AK129" s="39"/>
      <c r="AL129" s="39" t="s">
        <v>938</v>
      </c>
      <c r="AM129" s="39"/>
      <c r="AN129" s="39"/>
      <c r="AO129" s="39"/>
      <c r="AP129" s="34" t="str">
        <f t="shared" si="17"/>
        <v/>
      </c>
      <c r="AQ129" s="39"/>
      <c r="AR129" s="39"/>
      <c r="AS129" s="39"/>
      <c r="AT129" s="39" t="str">
        <f t="shared" si="18"/>
        <v/>
      </c>
      <c r="AU129" s="39"/>
      <c r="AV129" s="39" t="str">
        <f t="shared" si="19"/>
        <v/>
      </c>
      <c r="AW129" s="134"/>
    </row>
    <row r="130" spans="1:49" s="87" customFormat="1" x14ac:dyDescent="0.25">
      <c r="A130" s="39" t="str">
        <f t="shared" si="10"/>
        <v/>
      </c>
      <c r="B130" s="39" t="str">
        <f t="shared" si="11"/>
        <v/>
      </c>
      <c r="C130" s="39"/>
      <c r="D130" s="39"/>
      <c r="E130" s="39" t="str">
        <f t="shared" si="12"/>
        <v/>
      </c>
      <c r="F130" s="33"/>
      <c r="G130" s="43"/>
      <c r="H130" s="39" t="s">
        <v>851</v>
      </c>
      <c r="I130" s="39" t="s">
        <v>412</v>
      </c>
      <c r="J130" s="39" t="s">
        <v>521</v>
      </c>
      <c r="K130" s="39" t="s">
        <v>521</v>
      </c>
      <c r="L130" s="39" t="str">
        <f t="shared" si="13"/>
        <v>. Throttle Body</v>
      </c>
      <c r="M130" s="135" t="s">
        <v>2551</v>
      </c>
      <c r="N130" s="46" t="str">
        <f t="shared" si="14"/>
        <v/>
      </c>
      <c r="O130" s="46" t="s">
        <v>875</v>
      </c>
      <c r="P130" s="39" t="s">
        <v>521</v>
      </c>
      <c r="Q130" s="39"/>
      <c r="R130" s="39"/>
      <c r="S130" s="99" t="str">
        <f t="shared" si="15"/>
        <v/>
      </c>
      <c r="T130" s="43"/>
      <c r="U130" s="43"/>
      <c r="V130" s="43"/>
      <c r="W130" s="43"/>
      <c r="X130" s="43"/>
      <c r="Y130" s="39"/>
      <c r="Z130" s="39"/>
      <c r="AA130" s="39"/>
      <c r="AB130" s="39" t="str">
        <f t="shared" si="16"/>
        <v/>
      </c>
      <c r="AC130" s="39"/>
      <c r="AD130" s="39"/>
      <c r="AE130" s="39"/>
      <c r="AF130" s="39" t="s">
        <v>935</v>
      </c>
      <c r="AG130" s="95">
        <v>44670</v>
      </c>
      <c r="AH130" s="96" t="s">
        <v>1645</v>
      </c>
      <c r="AI130" s="96" t="s">
        <v>57</v>
      </c>
      <c r="AJ130" s="96" t="s">
        <v>1646</v>
      </c>
      <c r="AK130" s="39"/>
      <c r="AL130" s="43" t="s">
        <v>947</v>
      </c>
      <c r="AM130" s="39"/>
      <c r="AN130" s="39" t="s">
        <v>91</v>
      </c>
      <c r="AO130" s="39"/>
      <c r="AP130" s="34" t="str">
        <f t="shared" si="17"/>
        <v/>
      </c>
      <c r="AQ130" s="39"/>
      <c r="AR130" s="39"/>
      <c r="AS130" s="39"/>
      <c r="AT130" s="39" t="str">
        <f t="shared" si="18"/>
        <v/>
      </c>
      <c r="AU130" s="39"/>
      <c r="AV130" s="39" t="str">
        <f t="shared" si="19"/>
        <v/>
      </c>
      <c r="AW130" s="134"/>
    </row>
    <row r="131" spans="1:49" s="87" customFormat="1" x14ac:dyDescent="0.25">
      <c r="A131" s="39" t="str">
        <f t="shared" si="10"/>
        <v/>
      </c>
      <c r="B131" s="39" t="str">
        <f t="shared" si="11"/>
        <v/>
      </c>
      <c r="C131" s="39"/>
      <c r="D131" s="39"/>
      <c r="E131" s="39" t="str">
        <f t="shared" si="12"/>
        <v/>
      </c>
      <c r="F131" s="33"/>
      <c r="G131" s="43"/>
      <c r="H131" s="39" t="s">
        <v>851</v>
      </c>
      <c r="I131" s="39" t="s">
        <v>412</v>
      </c>
      <c r="J131" s="39" t="s">
        <v>1722</v>
      </c>
      <c r="K131" s="39" t="s">
        <v>524</v>
      </c>
      <c r="L131" s="39" t="str">
        <f t="shared" si="13"/>
        <v>. Turbocharger Boost Solenoid Valves &amp; Bracket</v>
      </c>
      <c r="M131" s="135" t="s">
        <v>2552</v>
      </c>
      <c r="N131" s="46" t="str">
        <f t="shared" si="14"/>
        <v/>
      </c>
      <c r="O131" s="46" t="s">
        <v>875</v>
      </c>
      <c r="P131" s="39" t="s">
        <v>524</v>
      </c>
      <c r="Q131" s="39"/>
      <c r="R131" s="39"/>
      <c r="S131" s="99" t="str">
        <f t="shared" si="15"/>
        <v/>
      </c>
      <c r="T131" s="43"/>
      <c r="U131" s="43"/>
      <c r="V131" s="43"/>
      <c r="W131" s="43"/>
      <c r="X131" s="43"/>
      <c r="Y131" s="39"/>
      <c r="Z131" s="39"/>
      <c r="AA131" s="39"/>
      <c r="AB131" s="39" t="str">
        <f t="shared" si="16"/>
        <v>2 black plastic solenoids on metal bracket</v>
      </c>
      <c r="AC131" s="39"/>
      <c r="AD131" s="39" t="s">
        <v>775</v>
      </c>
      <c r="AE131" s="39"/>
      <c r="AF131" s="39" t="s">
        <v>935</v>
      </c>
      <c r="AG131" s="95">
        <v>45245</v>
      </c>
      <c r="AH131" s="96" t="s">
        <v>249</v>
      </c>
      <c r="AI131" s="96" t="s">
        <v>57</v>
      </c>
      <c r="AJ131" s="96" t="s">
        <v>249</v>
      </c>
      <c r="AK131" s="39"/>
      <c r="AL131" s="43" t="s">
        <v>947</v>
      </c>
      <c r="AM131" s="39"/>
      <c r="AN131" s="39" t="s">
        <v>91</v>
      </c>
      <c r="AO131" s="39"/>
      <c r="AP131" s="34" t="str">
        <f t="shared" si="17"/>
        <v/>
      </c>
      <c r="AQ131" s="39"/>
      <c r="AR131" s="39"/>
      <c r="AS131" s="39"/>
      <c r="AT131" s="39" t="str">
        <f t="shared" si="18"/>
        <v/>
      </c>
      <c r="AU131" s="39"/>
      <c r="AV131" s="39" t="str">
        <f t="shared" si="19"/>
        <v/>
      </c>
      <c r="AW131" s="134"/>
    </row>
    <row r="132" spans="1:49" s="87" customFormat="1" x14ac:dyDescent="0.25">
      <c r="A132" s="39" t="str">
        <f t="shared" ref="A132:A195" si="21">IF(U132&lt;&gt;"",U132,"")</f>
        <v/>
      </c>
      <c r="B132" s="39" t="str">
        <f t="shared" ref="B132:B195" si="22">IF(AP132&lt;&gt;"",AP132,"")</f>
        <v>372-50259</v>
      </c>
      <c r="C132" s="39"/>
      <c r="D132" s="39"/>
      <c r="E132" s="39">
        <f t="shared" ref="E132:E195" si="23">IF(B132&lt;&gt;"",COUNTIF($B$4:$B$600,B132),"")</f>
        <v>1</v>
      </c>
      <c r="F132" s="33"/>
      <c r="G132" s="43"/>
      <c r="H132" s="39" t="s">
        <v>851</v>
      </c>
      <c r="I132" s="39" t="s">
        <v>412</v>
      </c>
      <c r="J132" s="39" t="s">
        <v>525</v>
      </c>
      <c r="K132" s="39" t="s">
        <v>525</v>
      </c>
      <c r="L132" s="39" t="str">
        <f t="shared" ref="L132:L195" si="24">CONCATENATE(U132,". ",P132)</f>
        <v>. Vacuum Pump</v>
      </c>
      <c r="M132" s="135" t="s">
        <v>2553</v>
      </c>
      <c r="N132" s="46" t="str">
        <f t="shared" ref="N132:N195" si="25">IF(O132&lt;&gt;"",HYPERLINK(O132,"E.G."),"")</f>
        <v/>
      </c>
      <c r="O132" s="46" t="s">
        <v>875</v>
      </c>
      <c r="P132" s="39" t="s">
        <v>525</v>
      </c>
      <c r="Q132" s="39"/>
      <c r="R132" s="39"/>
      <c r="S132" s="99" t="str">
        <f t="shared" ref="S132:S195" si="26">IF(ISTEXT(R132), R132, IFERROR(AVERAGEIF(K:K, K132, R:R), ""))</f>
        <v/>
      </c>
      <c r="T132" s="43"/>
      <c r="U132" s="43"/>
      <c r="V132" s="43"/>
      <c r="W132" s="43"/>
      <c r="X132" s="43"/>
      <c r="Y132" s="39"/>
      <c r="Z132" s="39"/>
      <c r="AA132" s="39"/>
      <c r="AB132" s="39" t="str">
        <f t="shared" ref="AB132:AB195" si="27">_xlfn.TEXTJOIN(" | ",TRUE,AC132,AD132)</f>
        <v/>
      </c>
      <c r="AC132" s="39"/>
      <c r="AD132" s="39"/>
      <c r="AE132" s="39"/>
      <c r="AF132" s="39" t="s">
        <v>935</v>
      </c>
      <c r="AG132" s="95">
        <v>45245</v>
      </c>
      <c r="AH132" s="96" t="s">
        <v>249</v>
      </c>
      <c r="AI132" s="96" t="s">
        <v>57</v>
      </c>
      <c r="AJ132" s="96" t="s">
        <v>249</v>
      </c>
      <c r="AK132" s="39"/>
      <c r="AL132" s="43" t="s">
        <v>947</v>
      </c>
      <c r="AM132" s="43">
        <v>372</v>
      </c>
      <c r="AN132" s="39" t="s">
        <v>91</v>
      </c>
      <c r="AO132" s="39">
        <v>50259</v>
      </c>
      <c r="AP132" s="34" t="str">
        <f t="shared" ref="AP132:AP195" si="28">IF(AM132&lt;&gt;"",CONCATENATE(AM132,AN132,AO132),"")</f>
        <v>372-50259</v>
      </c>
      <c r="AQ132" s="39"/>
      <c r="AR132" s="39"/>
      <c r="AS132" s="39"/>
      <c r="AT132" s="39" t="str">
        <f t="shared" ref="AT132:AT195" si="29">IF(AQ132&lt;&gt;"",_xlfn.TEXTJOIN("-",TRUE,AQ132,AR132,AS132),"")</f>
        <v/>
      </c>
      <c r="AU132" s="39"/>
      <c r="AV132" s="39" t="str">
        <f t="shared" ref="AV132:AV195" si="30">IF(AU132&lt;&gt;"",_xlfn.TEXTJOIN("-",TRUE,AT132,AU132),"")</f>
        <v/>
      </c>
      <c r="AW132" s="134"/>
    </row>
    <row r="133" spans="1:49" s="87" customFormat="1" x14ac:dyDescent="0.25">
      <c r="A133" s="39" t="str">
        <f t="shared" si="21"/>
        <v/>
      </c>
      <c r="B133" s="39" t="str">
        <f t="shared" si="22"/>
        <v/>
      </c>
      <c r="C133" s="39"/>
      <c r="D133" s="39"/>
      <c r="E133" s="39" t="str">
        <f t="shared" si="23"/>
        <v/>
      </c>
      <c r="F133" s="33"/>
      <c r="G133" s="43"/>
      <c r="H133" s="39" t="s">
        <v>851</v>
      </c>
      <c r="I133" s="39" t="s">
        <v>412</v>
      </c>
      <c r="J133" s="39" t="s">
        <v>515</v>
      </c>
      <c r="K133" s="39" t="s">
        <v>515</v>
      </c>
      <c r="L133" s="39" t="str">
        <f t="shared" si="24"/>
        <v xml:space="preserve">. Wiring Harness, Engine </v>
      </c>
      <c r="M133" s="135" t="s">
        <v>2554</v>
      </c>
      <c r="N133" s="46" t="str">
        <f t="shared" si="25"/>
        <v/>
      </c>
      <c r="O133" s="46" t="s">
        <v>875</v>
      </c>
      <c r="P133" s="39" t="s">
        <v>515</v>
      </c>
      <c r="Q133" s="39"/>
      <c r="R133" s="39"/>
      <c r="S133" s="99" t="str">
        <f t="shared" si="26"/>
        <v/>
      </c>
      <c r="T133" s="43"/>
      <c r="U133" s="43"/>
      <c r="V133" s="43"/>
      <c r="W133" s="43"/>
      <c r="X133" s="43"/>
      <c r="Y133" s="39"/>
      <c r="Z133" s="39"/>
      <c r="AA133" s="39"/>
      <c r="AB133" s="39" t="str">
        <f t="shared" si="27"/>
        <v/>
      </c>
      <c r="AC133" s="39"/>
      <c r="AD133" s="39"/>
      <c r="AE133" s="39"/>
      <c r="AF133" s="39" t="s">
        <v>935</v>
      </c>
      <c r="AG133" s="95">
        <v>45245</v>
      </c>
      <c r="AH133" s="96" t="s">
        <v>249</v>
      </c>
      <c r="AI133" s="96" t="s">
        <v>57</v>
      </c>
      <c r="AJ133" s="96" t="s">
        <v>249</v>
      </c>
      <c r="AK133" s="39"/>
      <c r="AL133" s="43" t="s">
        <v>938</v>
      </c>
      <c r="AM133" s="39"/>
      <c r="AN133" s="39"/>
      <c r="AO133" s="39"/>
      <c r="AP133" s="34" t="str">
        <f t="shared" si="28"/>
        <v/>
      </c>
      <c r="AQ133" s="39"/>
      <c r="AR133" s="39"/>
      <c r="AS133" s="39"/>
      <c r="AT133" s="39" t="str">
        <f t="shared" si="29"/>
        <v/>
      </c>
      <c r="AU133" s="39"/>
      <c r="AV133" s="39" t="str">
        <f t="shared" si="30"/>
        <v/>
      </c>
      <c r="AW133" s="134"/>
    </row>
    <row r="134" spans="1:49" s="87" customFormat="1" x14ac:dyDescent="0.25">
      <c r="A134" s="39" t="str">
        <f t="shared" si="21"/>
        <v/>
      </c>
      <c r="B134" s="39" t="str">
        <f t="shared" si="22"/>
        <v/>
      </c>
      <c r="C134" s="39"/>
      <c r="D134" s="39"/>
      <c r="E134" s="39" t="str">
        <f t="shared" si="23"/>
        <v/>
      </c>
      <c r="F134" s="33"/>
      <c r="G134" s="33"/>
      <c r="H134" s="34" t="s">
        <v>850</v>
      </c>
      <c r="I134" s="34" t="s">
        <v>862</v>
      </c>
      <c r="J134" s="34" t="s">
        <v>1027</v>
      </c>
      <c r="K134" s="34" t="s">
        <v>539</v>
      </c>
      <c r="L134" s="34" t="str">
        <f t="shared" si="24"/>
        <v>. Bumper Bar and Headlight Mounting Bracket, LEFT</v>
      </c>
      <c r="M134" s="131" t="s">
        <v>2123</v>
      </c>
      <c r="N134" s="41" t="str">
        <f t="shared" si="25"/>
        <v/>
      </c>
      <c r="O134" s="41" t="s">
        <v>875</v>
      </c>
      <c r="P134" s="34" t="s">
        <v>539</v>
      </c>
      <c r="Q134" s="34"/>
      <c r="R134" s="34">
        <v>150</v>
      </c>
      <c r="S134" s="38">
        <f t="shared" si="26"/>
        <v>150</v>
      </c>
      <c r="T134" s="37"/>
      <c r="U134" s="37"/>
      <c r="V134" s="37"/>
      <c r="W134" s="37"/>
      <c r="X134" s="33"/>
      <c r="Y134" s="34"/>
      <c r="Z134" s="34"/>
      <c r="AA134" s="34"/>
      <c r="AB134" s="34" t="str">
        <f t="shared" si="27"/>
        <v/>
      </c>
      <c r="AC134" s="34"/>
      <c r="AD134" s="34"/>
      <c r="AE134" s="34"/>
      <c r="AF134" s="34" t="s">
        <v>935</v>
      </c>
      <c r="AG134" s="132">
        <v>45244</v>
      </c>
      <c r="AH134" s="133" t="s">
        <v>936</v>
      </c>
      <c r="AI134" s="133" t="s">
        <v>57</v>
      </c>
      <c r="AJ134" s="133" t="s">
        <v>937</v>
      </c>
      <c r="AK134" s="34"/>
      <c r="AL134" s="37" t="s">
        <v>982</v>
      </c>
      <c r="AM134" s="33"/>
      <c r="AN134" s="34" t="s">
        <v>91</v>
      </c>
      <c r="AO134" s="34"/>
      <c r="AP134" s="34" t="str">
        <f t="shared" si="28"/>
        <v/>
      </c>
      <c r="AQ134" s="34" t="s">
        <v>89</v>
      </c>
      <c r="AR134" s="34" t="s">
        <v>1016</v>
      </c>
      <c r="AS134" s="34" t="s">
        <v>1017</v>
      </c>
      <c r="AT134" s="34" t="str">
        <f t="shared" si="29"/>
        <v>F15-14-18-ALL</v>
      </c>
      <c r="AU134" s="34" t="s">
        <v>1029</v>
      </c>
      <c r="AV134" s="34" t="str">
        <f t="shared" si="30"/>
        <v>F15-14-18-ALL-Viking11</v>
      </c>
      <c r="AW134" s="134"/>
    </row>
    <row r="135" spans="1:49" s="87" customFormat="1" x14ac:dyDescent="0.25">
      <c r="A135" s="39" t="str">
        <f t="shared" si="21"/>
        <v/>
      </c>
      <c r="B135" s="39" t="str">
        <f t="shared" si="22"/>
        <v/>
      </c>
      <c r="C135" s="39"/>
      <c r="D135" s="39"/>
      <c r="E135" s="39" t="str">
        <f t="shared" si="23"/>
        <v/>
      </c>
      <c r="F135" s="33"/>
      <c r="G135" s="33"/>
      <c r="H135" s="34" t="s">
        <v>850</v>
      </c>
      <c r="I135" s="34" t="s">
        <v>862</v>
      </c>
      <c r="J135" s="34" t="s">
        <v>1027</v>
      </c>
      <c r="K135" s="34" t="s">
        <v>540</v>
      </c>
      <c r="L135" s="34" t="str">
        <f t="shared" si="24"/>
        <v>. Bumper Bar and Headlight Mounting Bracket, RIGHT</v>
      </c>
      <c r="M135" s="131" t="s">
        <v>2124</v>
      </c>
      <c r="N135" s="41" t="str">
        <f t="shared" si="25"/>
        <v/>
      </c>
      <c r="O135" s="41" t="s">
        <v>875</v>
      </c>
      <c r="P135" s="34" t="s">
        <v>540</v>
      </c>
      <c r="Q135" s="34"/>
      <c r="R135" s="34">
        <v>150</v>
      </c>
      <c r="S135" s="38">
        <f t="shared" si="26"/>
        <v>150</v>
      </c>
      <c r="T135" s="37"/>
      <c r="U135" s="37"/>
      <c r="V135" s="37"/>
      <c r="W135" s="37"/>
      <c r="X135" s="33"/>
      <c r="Y135" s="34"/>
      <c r="Z135" s="34"/>
      <c r="AA135" s="34"/>
      <c r="AB135" s="34" t="str">
        <f t="shared" si="27"/>
        <v/>
      </c>
      <c r="AC135" s="34"/>
      <c r="AD135" s="34"/>
      <c r="AE135" s="34"/>
      <c r="AF135" s="34" t="s">
        <v>935</v>
      </c>
      <c r="AG135" s="132">
        <v>45244</v>
      </c>
      <c r="AH135" s="133" t="s">
        <v>936</v>
      </c>
      <c r="AI135" s="133" t="s">
        <v>57</v>
      </c>
      <c r="AJ135" s="133" t="s">
        <v>937</v>
      </c>
      <c r="AK135" s="34"/>
      <c r="AL135" s="37" t="s">
        <v>982</v>
      </c>
      <c r="AM135" s="33"/>
      <c r="AN135" s="34" t="s">
        <v>91</v>
      </c>
      <c r="AO135" s="34"/>
      <c r="AP135" s="34" t="str">
        <f t="shared" si="28"/>
        <v/>
      </c>
      <c r="AQ135" s="34" t="s">
        <v>89</v>
      </c>
      <c r="AR135" s="34" t="s">
        <v>1016</v>
      </c>
      <c r="AS135" s="34" t="s">
        <v>1017</v>
      </c>
      <c r="AT135" s="34" t="str">
        <f t="shared" si="29"/>
        <v>F15-14-18-ALL</v>
      </c>
      <c r="AU135" s="34" t="s">
        <v>1030</v>
      </c>
      <c r="AV135" s="34" t="str">
        <f t="shared" si="30"/>
        <v>F15-14-18-ALL-Viking12</v>
      </c>
      <c r="AW135" s="134"/>
    </row>
    <row r="136" spans="1:49" s="87" customFormat="1" x14ac:dyDescent="0.25">
      <c r="A136" s="39" t="str">
        <f t="shared" si="21"/>
        <v/>
      </c>
      <c r="B136" s="39" t="str">
        <f t="shared" si="22"/>
        <v/>
      </c>
      <c r="C136" s="39"/>
      <c r="D136" s="39"/>
      <c r="E136" s="39" t="str">
        <f t="shared" si="23"/>
        <v/>
      </c>
      <c r="F136" s="33"/>
      <c r="G136" s="33"/>
      <c r="H136" s="34" t="s">
        <v>850</v>
      </c>
      <c r="I136" s="34" t="s">
        <v>862</v>
      </c>
      <c r="J136" s="34" t="s">
        <v>1027</v>
      </c>
      <c r="K136" s="34" t="s">
        <v>892</v>
      </c>
      <c r="L136" s="34" t="str">
        <f t="shared" si="24"/>
        <v>. Bumper Reinforcement Bracket, FRONT - LEFT</v>
      </c>
      <c r="M136" s="131" t="s">
        <v>2125</v>
      </c>
      <c r="N136" s="41" t="str">
        <f t="shared" si="25"/>
        <v/>
      </c>
      <c r="O136" s="41" t="s">
        <v>875</v>
      </c>
      <c r="P136" s="34" t="s">
        <v>1032</v>
      </c>
      <c r="Q136" s="34"/>
      <c r="R136" s="34">
        <v>90</v>
      </c>
      <c r="S136" s="38">
        <f t="shared" si="26"/>
        <v>113.33333333333333</v>
      </c>
      <c r="T136" s="37"/>
      <c r="U136" s="37"/>
      <c r="V136" s="37"/>
      <c r="W136" s="37"/>
      <c r="X136" s="33"/>
      <c r="Y136" s="34"/>
      <c r="Z136" s="34"/>
      <c r="AA136" s="34"/>
      <c r="AB136" s="34" t="str">
        <f t="shared" si="27"/>
        <v/>
      </c>
      <c r="AC136" s="34"/>
      <c r="AD136" s="34"/>
      <c r="AE136" s="34"/>
      <c r="AF136" s="34" t="s">
        <v>981</v>
      </c>
      <c r="AG136" s="132">
        <v>44993</v>
      </c>
      <c r="AH136" s="133" t="s">
        <v>936</v>
      </c>
      <c r="AI136" s="133" t="s">
        <v>57</v>
      </c>
      <c r="AJ136" s="133" t="s">
        <v>937</v>
      </c>
      <c r="AK136" s="34"/>
      <c r="AL136" s="37" t="s">
        <v>982</v>
      </c>
      <c r="AM136" s="33"/>
      <c r="AN136" s="34" t="s">
        <v>91</v>
      </c>
      <c r="AO136" s="34"/>
      <c r="AP136" s="34" t="str">
        <f t="shared" si="28"/>
        <v/>
      </c>
      <c r="AQ136" s="34"/>
      <c r="AR136" s="34"/>
      <c r="AS136" s="34"/>
      <c r="AT136" s="34" t="str">
        <f t="shared" si="29"/>
        <v/>
      </c>
      <c r="AU136" s="34"/>
      <c r="AV136" s="34" t="str">
        <f t="shared" si="30"/>
        <v/>
      </c>
      <c r="AW136" s="134"/>
    </row>
    <row r="137" spans="1:49" s="87" customFormat="1" x14ac:dyDescent="0.25">
      <c r="A137" s="39" t="str">
        <f t="shared" si="21"/>
        <v/>
      </c>
      <c r="B137" s="39" t="str">
        <f t="shared" si="22"/>
        <v/>
      </c>
      <c r="C137" s="39"/>
      <c r="D137" s="39"/>
      <c r="E137" s="39" t="str">
        <f t="shared" si="23"/>
        <v/>
      </c>
      <c r="F137" s="33"/>
      <c r="G137" s="33"/>
      <c r="H137" s="34" t="s">
        <v>850</v>
      </c>
      <c r="I137" s="34" t="s">
        <v>862</v>
      </c>
      <c r="J137" s="34" t="s">
        <v>1027</v>
      </c>
      <c r="K137" s="34" t="s">
        <v>892</v>
      </c>
      <c r="L137" s="34" t="str">
        <f t="shared" si="24"/>
        <v>. Bumper Reinforcement Bracket, FRONT - RIGHT</v>
      </c>
      <c r="M137" s="131" t="s">
        <v>2126</v>
      </c>
      <c r="N137" s="41" t="str">
        <f t="shared" si="25"/>
        <v/>
      </c>
      <c r="O137" s="41" t="s">
        <v>875</v>
      </c>
      <c r="P137" s="34" t="s">
        <v>1033</v>
      </c>
      <c r="Q137" s="34"/>
      <c r="R137" s="34">
        <v>90</v>
      </c>
      <c r="S137" s="38">
        <f t="shared" si="26"/>
        <v>113.33333333333333</v>
      </c>
      <c r="T137" s="37"/>
      <c r="U137" s="37"/>
      <c r="V137" s="37"/>
      <c r="W137" s="37"/>
      <c r="X137" s="33"/>
      <c r="Y137" s="34"/>
      <c r="Z137" s="34"/>
      <c r="AA137" s="34"/>
      <c r="AB137" s="34" t="str">
        <f t="shared" si="27"/>
        <v/>
      </c>
      <c r="AC137" s="34"/>
      <c r="AD137" s="34"/>
      <c r="AE137" s="34"/>
      <c r="AF137" s="34" t="s">
        <v>981</v>
      </c>
      <c r="AG137" s="132">
        <v>44993</v>
      </c>
      <c r="AH137" s="133" t="s">
        <v>936</v>
      </c>
      <c r="AI137" s="133" t="s">
        <v>57</v>
      </c>
      <c r="AJ137" s="133" t="s">
        <v>937</v>
      </c>
      <c r="AK137" s="34"/>
      <c r="AL137" s="37" t="s">
        <v>982</v>
      </c>
      <c r="AM137" s="33"/>
      <c r="AN137" s="34" t="s">
        <v>91</v>
      </c>
      <c r="AO137" s="34"/>
      <c r="AP137" s="34" t="str">
        <f t="shared" si="28"/>
        <v/>
      </c>
      <c r="AQ137" s="34"/>
      <c r="AR137" s="34"/>
      <c r="AS137" s="34"/>
      <c r="AT137" s="34" t="str">
        <f t="shared" si="29"/>
        <v/>
      </c>
      <c r="AU137" s="34"/>
      <c r="AV137" s="34" t="str">
        <f t="shared" si="30"/>
        <v/>
      </c>
      <c r="AW137" s="134"/>
    </row>
    <row r="138" spans="1:49" s="87" customFormat="1" x14ac:dyDescent="0.25">
      <c r="A138" s="39" t="str">
        <f t="shared" si="21"/>
        <v/>
      </c>
      <c r="B138" s="39" t="str">
        <f t="shared" si="22"/>
        <v/>
      </c>
      <c r="C138" s="39"/>
      <c r="D138" s="39"/>
      <c r="E138" s="39" t="str">
        <f t="shared" si="23"/>
        <v/>
      </c>
      <c r="F138" s="33"/>
      <c r="G138" s="33"/>
      <c r="H138" s="34" t="s">
        <v>850</v>
      </c>
      <c r="I138" s="34" t="s">
        <v>862</v>
      </c>
      <c r="J138" s="34" t="s">
        <v>1027</v>
      </c>
      <c r="K138" s="34" t="s">
        <v>892</v>
      </c>
      <c r="L138" s="34" t="str">
        <f t="shared" si="24"/>
        <v>. Bumper Reinforcement Bracket, FRONT SET 2</v>
      </c>
      <c r="M138" s="131" t="s">
        <v>2127</v>
      </c>
      <c r="N138" s="41" t="str">
        <f t="shared" si="25"/>
        <v/>
      </c>
      <c r="O138" s="41" t="s">
        <v>875</v>
      </c>
      <c r="P138" s="34" t="s">
        <v>1031</v>
      </c>
      <c r="Q138" s="34"/>
      <c r="R138" s="34">
        <v>160</v>
      </c>
      <c r="S138" s="38">
        <f t="shared" si="26"/>
        <v>113.33333333333333</v>
      </c>
      <c r="T138" s="37"/>
      <c r="U138" s="37"/>
      <c r="V138" s="37"/>
      <c r="W138" s="37"/>
      <c r="X138" s="33"/>
      <c r="Y138" s="34"/>
      <c r="Z138" s="34"/>
      <c r="AA138" s="34"/>
      <c r="AB138" s="34" t="str">
        <f t="shared" si="27"/>
        <v>SET 2, sell singles if 1 bad</v>
      </c>
      <c r="AC138" s="34" t="s">
        <v>780</v>
      </c>
      <c r="AD138" s="34"/>
      <c r="AE138" s="34"/>
      <c r="AF138" s="34" t="s">
        <v>981</v>
      </c>
      <c r="AG138" s="132">
        <v>44993</v>
      </c>
      <c r="AH138" s="133" t="s">
        <v>936</v>
      </c>
      <c r="AI138" s="133" t="s">
        <v>57</v>
      </c>
      <c r="AJ138" s="133" t="s">
        <v>937</v>
      </c>
      <c r="AK138" s="34"/>
      <c r="AL138" s="37" t="s">
        <v>982</v>
      </c>
      <c r="AM138" s="33"/>
      <c r="AN138" s="34" t="s">
        <v>91</v>
      </c>
      <c r="AO138" s="34"/>
      <c r="AP138" s="34" t="str">
        <f t="shared" si="28"/>
        <v/>
      </c>
      <c r="AQ138" s="34"/>
      <c r="AR138" s="34"/>
      <c r="AS138" s="34"/>
      <c r="AT138" s="34" t="str">
        <f t="shared" si="29"/>
        <v/>
      </c>
      <c r="AU138" s="34"/>
      <c r="AV138" s="34" t="str">
        <f t="shared" si="30"/>
        <v/>
      </c>
      <c r="AW138" s="134"/>
    </row>
    <row r="139" spans="1:49" s="87" customFormat="1" x14ac:dyDescent="0.25">
      <c r="A139" s="39" t="str">
        <f t="shared" si="21"/>
        <v/>
      </c>
      <c r="B139" s="39" t="str">
        <f t="shared" si="22"/>
        <v>177-999001</v>
      </c>
      <c r="C139" s="39"/>
      <c r="D139" s="39"/>
      <c r="E139" s="39">
        <f t="shared" si="23"/>
        <v>1</v>
      </c>
      <c r="F139" s="33"/>
      <c r="G139" s="33" t="s">
        <v>941</v>
      </c>
      <c r="H139" s="34" t="s">
        <v>850</v>
      </c>
      <c r="I139" s="34" t="s">
        <v>862</v>
      </c>
      <c r="J139" s="34" t="s">
        <v>543</v>
      </c>
      <c r="K139" s="34" t="s">
        <v>543</v>
      </c>
      <c r="L139" s="34" t="str">
        <f t="shared" si="24"/>
        <v>. Fuel Tank Door</v>
      </c>
      <c r="M139" s="131" t="s">
        <v>2128</v>
      </c>
      <c r="N139" s="97" t="str">
        <f t="shared" si="25"/>
        <v>E.G.</v>
      </c>
      <c r="O139" s="98" t="s">
        <v>1132</v>
      </c>
      <c r="P139" s="34" t="s">
        <v>543</v>
      </c>
      <c r="Q139" s="34"/>
      <c r="R139" s="34">
        <v>65</v>
      </c>
      <c r="S139" s="38">
        <f t="shared" si="26"/>
        <v>65</v>
      </c>
      <c r="T139" s="37"/>
      <c r="U139" s="37"/>
      <c r="V139" s="37"/>
      <c r="W139" s="37"/>
      <c r="X139" s="33" t="s">
        <v>259</v>
      </c>
      <c r="Y139" s="36" t="s">
        <v>1133</v>
      </c>
      <c r="Z139" s="34"/>
      <c r="AA139" s="34"/>
      <c r="AB139" s="34" t="str">
        <f t="shared" si="27"/>
        <v>just door, toss housing</v>
      </c>
      <c r="AC139" s="34" t="s">
        <v>781</v>
      </c>
      <c r="AD139" s="34"/>
      <c r="AE139" s="34"/>
      <c r="AF139" s="34" t="s">
        <v>935</v>
      </c>
      <c r="AG139" s="132">
        <v>44670</v>
      </c>
      <c r="AH139" s="133" t="s">
        <v>936</v>
      </c>
      <c r="AI139" s="133" t="s">
        <v>57</v>
      </c>
      <c r="AJ139" s="133" t="s">
        <v>937</v>
      </c>
      <c r="AK139" s="34"/>
      <c r="AL139" s="37" t="s">
        <v>956</v>
      </c>
      <c r="AM139" s="33" t="s">
        <v>1134</v>
      </c>
      <c r="AN139" s="34" t="s">
        <v>91</v>
      </c>
      <c r="AO139" s="34">
        <v>999001</v>
      </c>
      <c r="AP139" s="34" t="str">
        <f t="shared" si="28"/>
        <v>177-999001</v>
      </c>
      <c r="AQ139" s="34"/>
      <c r="AR139" s="34"/>
      <c r="AS139" s="34"/>
      <c r="AT139" s="34" t="str">
        <f t="shared" si="29"/>
        <v/>
      </c>
      <c r="AU139" s="34"/>
      <c r="AV139" s="34" t="str">
        <f t="shared" si="30"/>
        <v/>
      </c>
      <c r="AW139" s="134"/>
    </row>
    <row r="140" spans="1:49" s="87" customFormat="1" x14ac:dyDescent="0.25">
      <c r="A140" s="39" t="str">
        <f t="shared" si="21"/>
        <v/>
      </c>
      <c r="B140" s="39" t="str">
        <f t="shared" si="22"/>
        <v>104-60049</v>
      </c>
      <c r="C140" s="39"/>
      <c r="D140" s="39"/>
      <c r="E140" s="39">
        <f t="shared" si="23"/>
        <v>1</v>
      </c>
      <c r="F140" s="33"/>
      <c r="G140" s="33"/>
      <c r="H140" s="34" t="s">
        <v>850</v>
      </c>
      <c r="I140" s="34" t="s">
        <v>862</v>
      </c>
      <c r="J140" s="34" t="s">
        <v>1034</v>
      </c>
      <c r="K140" s="34" t="s">
        <v>542</v>
      </c>
      <c r="L140" s="34" t="str">
        <f t="shared" si="24"/>
        <v>. Grille, CENTER MIDDLE</v>
      </c>
      <c r="M140" s="131" t="s">
        <v>2129</v>
      </c>
      <c r="N140" s="41" t="str">
        <f t="shared" si="25"/>
        <v/>
      </c>
      <c r="O140" s="41" t="s">
        <v>875</v>
      </c>
      <c r="P140" s="34" t="s">
        <v>542</v>
      </c>
      <c r="Q140" s="34" t="s">
        <v>1095</v>
      </c>
      <c r="R140" s="38">
        <v>125</v>
      </c>
      <c r="S140" s="38">
        <f t="shared" si="26"/>
        <v>125</v>
      </c>
      <c r="T140" s="33"/>
      <c r="U140" s="33"/>
      <c r="V140" s="33"/>
      <c r="W140" s="33"/>
      <c r="X140" s="33"/>
      <c r="Y140" s="34"/>
      <c r="Z140" s="34"/>
      <c r="AA140" s="34"/>
      <c r="AB140" s="34" t="str">
        <f t="shared" si="27"/>
        <v/>
      </c>
      <c r="AC140" s="34"/>
      <c r="AD140" s="34"/>
      <c r="AE140" s="34"/>
      <c r="AF140" s="34" t="s">
        <v>935</v>
      </c>
      <c r="AG140" s="132">
        <v>45216</v>
      </c>
      <c r="AH140" s="133" t="s">
        <v>936</v>
      </c>
      <c r="AI140" s="133" t="s">
        <v>57</v>
      </c>
      <c r="AJ140" s="133" t="s">
        <v>937</v>
      </c>
      <c r="AK140" s="34"/>
      <c r="AL140" s="33" t="s">
        <v>947</v>
      </c>
      <c r="AM140" s="33" t="s">
        <v>1036</v>
      </c>
      <c r="AN140" s="34" t="s">
        <v>91</v>
      </c>
      <c r="AO140" s="34">
        <v>60049</v>
      </c>
      <c r="AP140" s="34" t="str">
        <f t="shared" si="28"/>
        <v>104-60049</v>
      </c>
      <c r="AQ140" s="34"/>
      <c r="AR140" s="34"/>
      <c r="AS140" s="34"/>
      <c r="AT140" s="34" t="str">
        <f t="shared" si="29"/>
        <v/>
      </c>
      <c r="AU140" s="34"/>
      <c r="AV140" s="34" t="str">
        <f t="shared" si="30"/>
        <v/>
      </c>
      <c r="AW140" s="134"/>
    </row>
    <row r="141" spans="1:49" s="87" customFormat="1" x14ac:dyDescent="0.25">
      <c r="A141" s="39" t="str">
        <f t="shared" si="21"/>
        <v/>
      </c>
      <c r="B141" s="39" t="str">
        <f t="shared" si="22"/>
        <v>104-60050A</v>
      </c>
      <c r="C141" s="39"/>
      <c r="D141" s="39"/>
      <c r="E141" s="39">
        <f t="shared" si="23"/>
        <v>1</v>
      </c>
      <c r="F141" s="33"/>
      <c r="G141" s="33"/>
      <c r="H141" s="34" t="s">
        <v>850</v>
      </c>
      <c r="I141" s="34" t="s">
        <v>862</v>
      </c>
      <c r="J141" s="34" t="s">
        <v>1034</v>
      </c>
      <c r="K141" s="34" t="s">
        <v>542</v>
      </c>
      <c r="L141" s="34" t="str">
        <f t="shared" si="24"/>
        <v>. Grille, CENTER MIDDLE</v>
      </c>
      <c r="M141" s="131" t="s">
        <v>2130</v>
      </c>
      <c r="N141" s="41" t="str">
        <f t="shared" si="25"/>
        <v/>
      </c>
      <c r="O141" s="41" t="s">
        <v>875</v>
      </c>
      <c r="P141" s="34" t="s">
        <v>542</v>
      </c>
      <c r="Q141" s="34" t="s">
        <v>1096</v>
      </c>
      <c r="R141" s="38">
        <v>125</v>
      </c>
      <c r="S141" s="38">
        <f t="shared" si="26"/>
        <v>125</v>
      </c>
      <c r="T141" s="33"/>
      <c r="U141" s="33"/>
      <c r="V141" s="33"/>
      <c r="W141" s="33"/>
      <c r="X141" s="33"/>
      <c r="Y141" s="34"/>
      <c r="Z141" s="34"/>
      <c r="AA141" s="34"/>
      <c r="AB141" s="34" t="str">
        <f t="shared" si="27"/>
        <v/>
      </c>
      <c r="AC141" s="34"/>
      <c r="AD141" s="34"/>
      <c r="AE141" s="34"/>
      <c r="AF141" s="34" t="s">
        <v>935</v>
      </c>
      <c r="AG141" s="132">
        <v>45216</v>
      </c>
      <c r="AH141" s="133" t="s">
        <v>936</v>
      </c>
      <c r="AI141" s="133" t="s">
        <v>57</v>
      </c>
      <c r="AJ141" s="133" t="s">
        <v>937</v>
      </c>
      <c r="AK141" s="34"/>
      <c r="AL141" s="33" t="s">
        <v>947</v>
      </c>
      <c r="AM141" s="33" t="s">
        <v>1036</v>
      </c>
      <c r="AN141" s="34" t="s">
        <v>91</v>
      </c>
      <c r="AO141" s="34" t="s">
        <v>1097</v>
      </c>
      <c r="AP141" s="34" t="str">
        <f t="shared" si="28"/>
        <v>104-60050A</v>
      </c>
      <c r="AQ141" s="34"/>
      <c r="AR141" s="34"/>
      <c r="AS141" s="34"/>
      <c r="AT141" s="34" t="str">
        <f t="shared" si="29"/>
        <v/>
      </c>
      <c r="AU141" s="34"/>
      <c r="AV141" s="34" t="str">
        <f t="shared" si="30"/>
        <v/>
      </c>
      <c r="AW141" s="134"/>
    </row>
    <row r="142" spans="1:49" s="87" customFormat="1" x14ac:dyDescent="0.25">
      <c r="A142" s="39" t="str">
        <f t="shared" si="21"/>
        <v/>
      </c>
      <c r="B142" s="39" t="str">
        <f t="shared" si="22"/>
        <v>104-60050B</v>
      </c>
      <c r="C142" s="39"/>
      <c r="D142" s="39"/>
      <c r="E142" s="39">
        <f t="shared" si="23"/>
        <v>1</v>
      </c>
      <c r="F142" s="33"/>
      <c r="G142" s="33"/>
      <c r="H142" s="34" t="s">
        <v>850</v>
      </c>
      <c r="I142" s="34" t="s">
        <v>862</v>
      </c>
      <c r="J142" s="34" t="s">
        <v>1034</v>
      </c>
      <c r="K142" s="34" t="s">
        <v>542</v>
      </c>
      <c r="L142" s="34" t="str">
        <f t="shared" si="24"/>
        <v>. Grille, CENTER MIDDLE</v>
      </c>
      <c r="M142" s="131" t="s">
        <v>2131</v>
      </c>
      <c r="N142" s="41" t="str">
        <f t="shared" si="25"/>
        <v/>
      </c>
      <c r="O142" s="41" t="s">
        <v>875</v>
      </c>
      <c r="P142" s="34" t="s">
        <v>542</v>
      </c>
      <c r="Q142" s="34" t="s">
        <v>1098</v>
      </c>
      <c r="R142" s="38">
        <v>125</v>
      </c>
      <c r="S142" s="38">
        <f t="shared" si="26"/>
        <v>125</v>
      </c>
      <c r="T142" s="33"/>
      <c r="U142" s="33"/>
      <c r="V142" s="33"/>
      <c r="W142" s="33"/>
      <c r="X142" s="33"/>
      <c r="Y142" s="34"/>
      <c r="Z142" s="34"/>
      <c r="AA142" s="34"/>
      <c r="AB142" s="34" t="str">
        <f t="shared" si="27"/>
        <v/>
      </c>
      <c r="AC142" s="34"/>
      <c r="AD142" s="34"/>
      <c r="AE142" s="34"/>
      <c r="AF142" s="34" t="s">
        <v>935</v>
      </c>
      <c r="AG142" s="132">
        <v>45216</v>
      </c>
      <c r="AH142" s="133" t="s">
        <v>936</v>
      </c>
      <c r="AI142" s="133" t="s">
        <v>57</v>
      </c>
      <c r="AJ142" s="133" t="s">
        <v>937</v>
      </c>
      <c r="AK142" s="34"/>
      <c r="AL142" s="33" t="s">
        <v>947</v>
      </c>
      <c r="AM142" s="33" t="s">
        <v>1036</v>
      </c>
      <c r="AN142" s="34" t="s">
        <v>91</v>
      </c>
      <c r="AO142" s="34" t="s">
        <v>1099</v>
      </c>
      <c r="AP142" s="34" t="str">
        <f t="shared" si="28"/>
        <v>104-60050B</v>
      </c>
      <c r="AQ142" s="34"/>
      <c r="AR142" s="34"/>
      <c r="AS142" s="34"/>
      <c r="AT142" s="34" t="str">
        <f t="shared" si="29"/>
        <v/>
      </c>
      <c r="AU142" s="34"/>
      <c r="AV142" s="34" t="str">
        <f t="shared" si="30"/>
        <v/>
      </c>
      <c r="AW142" s="134"/>
    </row>
    <row r="143" spans="1:49" s="87" customFormat="1" x14ac:dyDescent="0.25">
      <c r="A143" s="39" t="str">
        <f t="shared" si="21"/>
        <v/>
      </c>
      <c r="B143" s="39" t="str">
        <f t="shared" si="22"/>
        <v>104-60051</v>
      </c>
      <c r="C143" s="39"/>
      <c r="D143" s="39"/>
      <c r="E143" s="39">
        <f t="shared" si="23"/>
        <v>1</v>
      </c>
      <c r="F143" s="33"/>
      <c r="G143" s="33"/>
      <c r="H143" s="34" t="s">
        <v>850</v>
      </c>
      <c r="I143" s="34" t="s">
        <v>862</v>
      </c>
      <c r="J143" s="34" t="s">
        <v>1034</v>
      </c>
      <c r="K143" s="34" t="s">
        <v>541</v>
      </c>
      <c r="L143" s="34" t="str">
        <f t="shared" si="24"/>
        <v>. Grille, LOWER BUMPER - CENTER</v>
      </c>
      <c r="M143" s="131" t="s">
        <v>2132</v>
      </c>
      <c r="N143" s="41" t="str">
        <f t="shared" si="25"/>
        <v/>
      </c>
      <c r="O143" s="41" t="s">
        <v>875</v>
      </c>
      <c r="P143" s="34" t="s">
        <v>541</v>
      </c>
      <c r="Q143" s="34" t="s">
        <v>1035</v>
      </c>
      <c r="R143" s="38">
        <v>150</v>
      </c>
      <c r="S143" s="38">
        <f t="shared" si="26"/>
        <v>150</v>
      </c>
      <c r="T143" s="33"/>
      <c r="U143" s="33"/>
      <c r="V143" s="33"/>
      <c r="W143" s="33"/>
      <c r="X143" s="33"/>
      <c r="Y143" s="34"/>
      <c r="Z143" s="34"/>
      <c r="AA143" s="34"/>
      <c r="AB143" s="34" t="str">
        <f t="shared" si="27"/>
        <v/>
      </c>
      <c r="AC143" s="34"/>
      <c r="AD143" s="34"/>
      <c r="AE143" s="34"/>
      <c r="AF143" s="34" t="s">
        <v>935</v>
      </c>
      <c r="AG143" s="132">
        <v>45209</v>
      </c>
      <c r="AH143" s="133" t="s">
        <v>936</v>
      </c>
      <c r="AI143" s="133" t="s">
        <v>57</v>
      </c>
      <c r="AJ143" s="133" t="s">
        <v>937</v>
      </c>
      <c r="AK143" s="34"/>
      <c r="AL143" s="33" t="s">
        <v>947</v>
      </c>
      <c r="AM143" s="33" t="s">
        <v>1036</v>
      </c>
      <c r="AN143" s="34" t="s">
        <v>91</v>
      </c>
      <c r="AO143" s="34">
        <v>60051</v>
      </c>
      <c r="AP143" s="34" t="str">
        <f t="shared" si="28"/>
        <v>104-60051</v>
      </c>
      <c r="AQ143" s="34"/>
      <c r="AR143" s="34"/>
      <c r="AS143" s="34"/>
      <c r="AT143" s="34" t="str">
        <f t="shared" si="29"/>
        <v/>
      </c>
      <c r="AU143" s="34"/>
      <c r="AV143" s="34" t="str">
        <f t="shared" si="30"/>
        <v/>
      </c>
      <c r="AW143" s="134"/>
    </row>
    <row r="144" spans="1:49" s="87" customFormat="1" x14ac:dyDescent="0.25">
      <c r="A144" s="39" t="str">
        <f t="shared" si="21"/>
        <v/>
      </c>
      <c r="B144" s="39" t="str">
        <f t="shared" si="22"/>
        <v>104-60052</v>
      </c>
      <c r="C144" s="39"/>
      <c r="D144" s="39"/>
      <c r="E144" s="39">
        <f t="shared" si="23"/>
        <v>1</v>
      </c>
      <c r="F144" s="33"/>
      <c r="G144" s="33"/>
      <c r="H144" s="34" t="s">
        <v>850</v>
      </c>
      <c r="I144" s="34" t="s">
        <v>862</v>
      </c>
      <c r="J144" s="34" t="s">
        <v>1034</v>
      </c>
      <c r="K144" s="34" t="s">
        <v>541</v>
      </c>
      <c r="L144" s="34" t="str">
        <f t="shared" si="24"/>
        <v>. Grille, LOWER BUMPER - CENTER</v>
      </c>
      <c r="M144" s="131" t="s">
        <v>2133</v>
      </c>
      <c r="N144" s="41" t="str">
        <f t="shared" si="25"/>
        <v/>
      </c>
      <c r="O144" s="41" t="s">
        <v>875</v>
      </c>
      <c r="P144" s="34" t="s">
        <v>541</v>
      </c>
      <c r="Q144" s="34" t="s">
        <v>1037</v>
      </c>
      <c r="R144" s="38">
        <v>150</v>
      </c>
      <c r="S144" s="38">
        <f t="shared" si="26"/>
        <v>150</v>
      </c>
      <c r="T144" s="33"/>
      <c r="U144" s="33"/>
      <c r="V144" s="33"/>
      <c r="W144" s="33"/>
      <c r="X144" s="33"/>
      <c r="Y144" s="34"/>
      <c r="Z144" s="34"/>
      <c r="AA144" s="34"/>
      <c r="AB144" s="34" t="str">
        <f t="shared" si="27"/>
        <v/>
      </c>
      <c r="AC144" s="34"/>
      <c r="AD144" s="34"/>
      <c r="AE144" s="34"/>
      <c r="AF144" s="34" t="s">
        <v>935</v>
      </c>
      <c r="AG144" s="132">
        <v>45209</v>
      </c>
      <c r="AH144" s="133" t="s">
        <v>936</v>
      </c>
      <c r="AI144" s="133" t="s">
        <v>57</v>
      </c>
      <c r="AJ144" s="133" t="s">
        <v>937</v>
      </c>
      <c r="AK144" s="34"/>
      <c r="AL144" s="33" t="s">
        <v>947</v>
      </c>
      <c r="AM144" s="33" t="s">
        <v>1036</v>
      </c>
      <c r="AN144" s="34" t="s">
        <v>91</v>
      </c>
      <c r="AO144" s="34">
        <v>60052</v>
      </c>
      <c r="AP144" s="34" t="str">
        <f t="shared" si="28"/>
        <v>104-60052</v>
      </c>
      <c r="AQ144" s="34"/>
      <c r="AR144" s="34"/>
      <c r="AS144" s="34"/>
      <c r="AT144" s="34" t="str">
        <f t="shared" si="29"/>
        <v/>
      </c>
      <c r="AU144" s="34"/>
      <c r="AV144" s="34" t="str">
        <f t="shared" si="30"/>
        <v/>
      </c>
      <c r="AW144" s="134"/>
    </row>
    <row r="145" spans="1:49" s="87" customFormat="1" x14ac:dyDescent="0.25">
      <c r="A145" s="39" t="str">
        <f t="shared" si="21"/>
        <v/>
      </c>
      <c r="B145" s="39" t="str">
        <f t="shared" si="22"/>
        <v>104-60053A</v>
      </c>
      <c r="C145" s="39"/>
      <c r="D145" s="39"/>
      <c r="E145" s="39">
        <f t="shared" si="23"/>
        <v>1</v>
      </c>
      <c r="F145" s="33"/>
      <c r="G145" s="33"/>
      <c r="H145" s="34" t="s">
        <v>850</v>
      </c>
      <c r="I145" s="34" t="s">
        <v>862</v>
      </c>
      <c r="J145" s="34" t="s">
        <v>1034</v>
      </c>
      <c r="K145" s="34" t="s">
        <v>541</v>
      </c>
      <c r="L145" s="34" t="str">
        <f t="shared" si="24"/>
        <v>. Grille, LOWER BUMPER - CENTER</v>
      </c>
      <c r="M145" s="131" t="s">
        <v>2134</v>
      </c>
      <c r="N145" s="41" t="str">
        <f t="shared" si="25"/>
        <v/>
      </c>
      <c r="O145" s="41" t="s">
        <v>875</v>
      </c>
      <c r="P145" s="34" t="s">
        <v>541</v>
      </c>
      <c r="Q145" s="34" t="s">
        <v>1038</v>
      </c>
      <c r="R145" s="38">
        <v>150</v>
      </c>
      <c r="S145" s="38">
        <f t="shared" si="26"/>
        <v>150</v>
      </c>
      <c r="T145" s="33"/>
      <c r="U145" s="33"/>
      <c r="V145" s="33"/>
      <c r="W145" s="33"/>
      <c r="X145" s="33"/>
      <c r="Y145" s="34"/>
      <c r="Z145" s="34"/>
      <c r="AA145" s="34"/>
      <c r="AB145" s="34" t="str">
        <f t="shared" si="27"/>
        <v/>
      </c>
      <c r="AC145" s="34"/>
      <c r="AD145" s="34"/>
      <c r="AE145" s="34"/>
      <c r="AF145" s="34" t="s">
        <v>935</v>
      </c>
      <c r="AG145" s="132">
        <v>45209</v>
      </c>
      <c r="AH145" s="133" t="s">
        <v>936</v>
      </c>
      <c r="AI145" s="133" t="s">
        <v>57</v>
      </c>
      <c r="AJ145" s="133" t="s">
        <v>937</v>
      </c>
      <c r="AK145" s="34"/>
      <c r="AL145" s="33" t="s">
        <v>947</v>
      </c>
      <c r="AM145" s="33" t="s">
        <v>1036</v>
      </c>
      <c r="AN145" s="34" t="s">
        <v>91</v>
      </c>
      <c r="AO145" s="37" t="s">
        <v>1039</v>
      </c>
      <c r="AP145" s="34" t="str">
        <f t="shared" si="28"/>
        <v>104-60053A</v>
      </c>
      <c r="AQ145" s="34"/>
      <c r="AR145" s="34"/>
      <c r="AS145" s="34"/>
      <c r="AT145" s="34" t="str">
        <f t="shared" si="29"/>
        <v/>
      </c>
      <c r="AU145" s="34"/>
      <c r="AV145" s="34" t="str">
        <f t="shared" si="30"/>
        <v/>
      </c>
      <c r="AW145" s="134"/>
    </row>
    <row r="146" spans="1:49" s="87" customFormat="1" x14ac:dyDescent="0.25">
      <c r="A146" s="39" t="str">
        <f t="shared" si="21"/>
        <v/>
      </c>
      <c r="B146" s="39" t="str">
        <f t="shared" si="22"/>
        <v>104-60053B</v>
      </c>
      <c r="C146" s="39"/>
      <c r="D146" s="39"/>
      <c r="E146" s="39">
        <f t="shared" si="23"/>
        <v>1</v>
      </c>
      <c r="F146" s="33"/>
      <c r="G146" s="33"/>
      <c r="H146" s="34" t="s">
        <v>850</v>
      </c>
      <c r="I146" s="34" t="s">
        <v>862</v>
      </c>
      <c r="J146" s="34" t="s">
        <v>1034</v>
      </c>
      <c r="K146" s="34" t="s">
        <v>541</v>
      </c>
      <c r="L146" s="34" t="str">
        <f t="shared" si="24"/>
        <v>. Grille, LOWER BUMPER - CENTER</v>
      </c>
      <c r="M146" s="131" t="s">
        <v>2135</v>
      </c>
      <c r="N146" s="41" t="str">
        <f t="shared" si="25"/>
        <v/>
      </c>
      <c r="O146" s="41" t="s">
        <v>875</v>
      </c>
      <c r="P146" s="34" t="s">
        <v>541</v>
      </c>
      <c r="Q146" s="34" t="s">
        <v>1040</v>
      </c>
      <c r="R146" s="38">
        <v>150</v>
      </c>
      <c r="S146" s="38">
        <f t="shared" si="26"/>
        <v>150</v>
      </c>
      <c r="T146" s="33"/>
      <c r="U146" s="33"/>
      <c r="V146" s="33"/>
      <c r="W146" s="33"/>
      <c r="X146" s="33"/>
      <c r="Y146" s="34"/>
      <c r="Z146" s="34"/>
      <c r="AA146" s="34"/>
      <c r="AB146" s="34" t="str">
        <f t="shared" si="27"/>
        <v/>
      </c>
      <c r="AC146" s="34"/>
      <c r="AD146" s="34"/>
      <c r="AE146" s="34"/>
      <c r="AF146" s="34" t="s">
        <v>935</v>
      </c>
      <c r="AG146" s="132">
        <v>45209</v>
      </c>
      <c r="AH146" s="133" t="s">
        <v>936</v>
      </c>
      <c r="AI146" s="133" t="s">
        <v>57</v>
      </c>
      <c r="AJ146" s="133" t="s">
        <v>937</v>
      </c>
      <c r="AK146" s="34"/>
      <c r="AL146" s="33" t="s">
        <v>947</v>
      </c>
      <c r="AM146" s="33" t="s">
        <v>1036</v>
      </c>
      <c r="AN146" s="34" t="s">
        <v>91</v>
      </c>
      <c r="AO146" s="37" t="s">
        <v>1041</v>
      </c>
      <c r="AP146" s="34" t="str">
        <f t="shared" si="28"/>
        <v>104-60053B</v>
      </c>
      <c r="AQ146" s="34"/>
      <c r="AR146" s="34"/>
      <c r="AS146" s="34"/>
      <c r="AT146" s="34" t="str">
        <f t="shared" si="29"/>
        <v/>
      </c>
      <c r="AU146" s="34"/>
      <c r="AV146" s="34" t="str">
        <f t="shared" si="30"/>
        <v/>
      </c>
      <c r="AW146" s="134"/>
    </row>
    <row r="147" spans="1:49" s="87" customFormat="1" x14ac:dyDescent="0.25">
      <c r="A147" s="39" t="str">
        <f t="shared" si="21"/>
        <v/>
      </c>
      <c r="B147" s="39" t="str">
        <f t="shared" si="22"/>
        <v>104-60053C</v>
      </c>
      <c r="C147" s="39"/>
      <c r="D147" s="39"/>
      <c r="E147" s="39">
        <f t="shared" si="23"/>
        <v>1</v>
      </c>
      <c r="F147" s="33"/>
      <c r="G147" s="33"/>
      <c r="H147" s="34" t="s">
        <v>850</v>
      </c>
      <c r="I147" s="34" t="s">
        <v>862</v>
      </c>
      <c r="J147" s="34" t="s">
        <v>1034</v>
      </c>
      <c r="K147" s="34" t="s">
        <v>541</v>
      </c>
      <c r="L147" s="34" t="str">
        <f t="shared" si="24"/>
        <v>. Grille, LOWER BUMPER - CENTER</v>
      </c>
      <c r="M147" s="131" t="s">
        <v>2136</v>
      </c>
      <c r="N147" s="41" t="str">
        <f t="shared" si="25"/>
        <v/>
      </c>
      <c r="O147" s="41" t="s">
        <v>875</v>
      </c>
      <c r="P147" s="34" t="s">
        <v>541</v>
      </c>
      <c r="Q147" s="34" t="s">
        <v>1042</v>
      </c>
      <c r="R147" s="38">
        <v>150</v>
      </c>
      <c r="S147" s="38">
        <f t="shared" si="26"/>
        <v>150</v>
      </c>
      <c r="T147" s="33"/>
      <c r="U147" s="33"/>
      <c r="V147" s="33"/>
      <c r="W147" s="33"/>
      <c r="X147" s="33"/>
      <c r="Y147" s="34"/>
      <c r="Z147" s="34"/>
      <c r="AA147" s="34"/>
      <c r="AB147" s="34" t="str">
        <f t="shared" si="27"/>
        <v/>
      </c>
      <c r="AC147" s="34"/>
      <c r="AD147" s="34"/>
      <c r="AE147" s="34"/>
      <c r="AF147" s="34" t="s">
        <v>935</v>
      </c>
      <c r="AG147" s="132">
        <v>45209</v>
      </c>
      <c r="AH147" s="133" t="s">
        <v>936</v>
      </c>
      <c r="AI147" s="133" t="s">
        <v>57</v>
      </c>
      <c r="AJ147" s="133" t="s">
        <v>937</v>
      </c>
      <c r="AK147" s="34"/>
      <c r="AL147" s="33" t="s">
        <v>947</v>
      </c>
      <c r="AM147" s="33" t="s">
        <v>1036</v>
      </c>
      <c r="AN147" s="34" t="s">
        <v>91</v>
      </c>
      <c r="AO147" s="37" t="s">
        <v>1043</v>
      </c>
      <c r="AP147" s="34" t="str">
        <f t="shared" si="28"/>
        <v>104-60053C</v>
      </c>
      <c r="AQ147" s="34"/>
      <c r="AR147" s="34"/>
      <c r="AS147" s="34"/>
      <c r="AT147" s="34" t="str">
        <f t="shared" si="29"/>
        <v/>
      </c>
      <c r="AU147" s="34"/>
      <c r="AV147" s="34" t="str">
        <f t="shared" si="30"/>
        <v/>
      </c>
      <c r="AW147" s="134"/>
    </row>
    <row r="148" spans="1:49" s="87" customFormat="1" x14ac:dyDescent="0.25">
      <c r="A148" s="39" t="str">
        <f t="shared" si="21"/>
        <v/>
      </c>
      <c r="B148" s="39" t="str">
        <f t="shared" si="22"/>
        <v>104-60054A</v>
      </c>
      <c r="C148" s="39"/>
      <c r="D148" s="39"/>
      <c r="E148" s="39">
        <f t="shared" si="23"/>
        <v>1</v>
      </c>
      <c r="F148" s="33"/>
      <c r="G148" s="33"/>
      <c r="H148" s="34" t="s">
        <v>850</v>
      </c>
      <c r="I148" s="34" t="s">
        <v>862</v>
      </c>
      <c r="J148" s="34" t="s">
        <v>1034</v>
      </c>
      <c r="K148" s="34" t="s">
        <v>541</v>
      </c>
      <c r="L148" s="34" t="str">
        <f t="shared" si="24"/>
        <v>. Grille, LOWER BUMPER - CENTER</v>
      </c>
      <c r="M148" s="131" t="s">
        <v>2137</v>
      </c>
      <c r="N148" s="41" t="str">
        <f t="shared" si="25"/>
        <v/>
      </c>
      <c r="O148" s="41" t="s">
        <v>875</v>
      </c>
      <c r="P148" s="34" t="s">
        <v>541</v>
      </c>
      <c r="Q148" s="34" t="s">
        <v>1044</v>
      </c>
      <c r="R148" s="38">
        <v>150</v>
      </c>
      <c r="S148" s="38">
        <f t="shared" si="26"/>
        <v>150</v>
      </c>
      <c r="T148" s="33"/>
      <c r="U148" s="33"/>
      <c r="V148" s="33"/>
      <c r="W148" s="33"/>
      <c r="X148" s="33"/>
      <c r="Y148" s="34"/>
      <c r="Z148" s="34"/>
      <c r="AA148" s="34"/>
      <c r="AB148" s="34" t="str">
        <f t="shared" si="27"/>
        <v/>
      </c>
      <c r="AC148" s="34"/>
      <c r="AD148" s="34"/>
      <c r="AE148" s="34"/>
      <c r="AF148" s="34" t="s">
        <v>935</v>
      </c>
      <c r="AG148" s="132">
        <v>45209</v>
      </c>
      <c r="AH148" s="133" t="s">
        <v>936</v>
      </c>
      <c r="AI148" s="133" t="s">
        <v>57</v>
      </c>
      <c r="AJ148" s="133" t="s">
        <v>937</v>
      </c>
      <c r="AK148" s="34"/>
      <c r="AL148" s="33" t="s">
        <v>947</v>
      </c>
      <c r="AM148" s="33" t="s">
        <v>1036</v>
      </c>
      <c r="AN148" s="34" t="s">
        <v>91</v>
      </c>
      <c r="AO148" s="37" t="s">
        <v>1045</v>
      </c>
      <c r="AP148" s="34" t="str">
        <f t="shared" si="28"/>
        <v>104-60054A</v>
      </c>
      <c r="AQ148" s="34"/>
      <c r="AR148" s="34"/>
      <c r="AS148" s="34"/>
      <c r="AT148" s="34" t="str">
        <f t="shared" si="29"/>
        <v/>
      </c>
      <c r="AU148" s="34"/>
      <c r="AV148" s="34" t="str">
        <f t="shared" si="30"/>
        <v/>
      </c>
      <c r="AW148" s="134"/>
    </row>
    <row r="149" spans="1:49" s="87" customFormat="1" x14ac:dyDescent="0.25">
      <c r="A149" s="39" t="str">
        <f t="shared" si="21"/>
        <v/>
      </c>
      <c r="B149" s="39" t="str">
        <f t="shared" si="22"/>
        <v>104-60054B</v>
      </c>
      <c r="C149" s="39"/>
      <c r="D149" s="39"/>
      <c r="E149" s="39">
        <f t="shared" si="23"/>
        <v>1</v>
      </c>
      <c r="F149" s="33"/>
      <c r="G149" s="33"/>
      <c r="H149" s="34" t="s">
        <v>850</v>
      </c>
      <c r="I149" s="34" t="s">
        <v>862</v>
      </c>
      <c r="J149" s="34" t="s">
        <v>1034</v>
      </c>
      <c r="K149" s="34" t="s">
        <v>541</v>
      </c>
      <c r="L149" s="34" t="str">
        <f t="shared" si="24"/>
        <v>. Grille, LOWER BUMPER - CENTER</v>
      </c>
      <c r="M149" s="131" t="s">
        <v>2138</v>
      </c>
      <c r="N149" s="41" t="str">
        <f t="shared" si="25"/>
        <v/>
      </c>
      <c r="O149" s="41" t="s">
        <v>875</v>
      </c>
      <c r="P149" s="34" t="s">
        <v>541</v>
      </c>
      <c r="Q149" s="34" t="s">
        <v>1046</v>
      </c>
      <c r="R149" s="38">
        <v>150</v>
      </c>
      <c r="S149" s="38">
        <f t="shared" si="26"/>
        <v>150</v>
      </c>
      <c r="T149" s="33"/>
      <c r="U149" s="33"/>
      <c r="V149" s="33"/>
      <c r="W149" s="33"/>
      <c r="X149" s="33"/>
      <c r="Y149" s="34"/>
      <c r="Z149" s="34"/>
      <c r="AA149" s="34"/>
      <c r="AB149" s="34" t="str">
        <f t="shared" si="27"/>
        <v/>
      </c>
      <c r="AC149" s="34"/>
      <c r="AD149" s="34"/>
      <c r="AE149" s="34"/>
      <c r="AF149" s="34" t="s">
        <v>935</v>
      </c>
      <c r="AG149" s="132">
        <v>45209</v>
      </c>
      <c r="AH149" s="133" t="s">
        <v>936</v>
      </c>
      <c r="AI149" s="133" t="s">
        <v>57</v>
      </c>
      <c r="AJ149" s="133" t="s">
        <v>937</v>
      </c>
      <c r="AK149" s="34"/>
      <c r="AL149" s="33" t="s">
        <v>947</v>
      </c>
      <c r="AM149" s="33" t="s">
        <v>1036</v>
      </c>
      <c r="AN149" s="34" t="s">
        <v>91</v>
      </c>
      <c r="AO149" s="37" t="s">
        <v>1047</v>
      </c>
      <c r="AP149" s="34" t="str">
        <f t="shared" si="28"/>
        <v>104-60054B</v>
      </c>
      <c r="AQ149" s="34"/>
      <c r="AR149" s="34"/>
      <c r="AS149" s="34"/>
      <c r="AT149" s="34" t="str">
        <f t="shared" si="29"/>
        <v/>
      </c>
      <c r="AU149" s="34"/>
      <c r="AV149" s="34" t="str">
        <f t="shared" si="30"/>
        <v/>
      </c>
      <c r="AW149" s="134"/>
    </row>
    <row r="150" spans="1:49" s="87" customFormat="1" x14ac:dyDescent="0.25">
      <c r="A150" s="39" t="str">
        <f t="shared" si="21"/>
        <v/>
      </c>
      <c r="B150" s="39" t="str">
        <f t="shared" si="22"/>
        <v>104-60054C</v>
      </c>
      <c r="C150" s="39"/>
      <c r="D150" s="39"/>
      <c r="E150" s="39">
        <f t="shared" si="23"/>
        <v>1</v>
      </c>
      <c r="F150" s="33"/>
      <c r="G150" s="33"/>
      <c r="H150" s="34" t="s">
        <v>850</v>
      </c>
      <c r="I150" s="34" t="s">
        <v>862</v>
      </c>
      <c r="J150" s="34" t="s">
        <v>1034</v>
      </c>
      <c r="K150" s="34" t="s">
        <v>541</v>
      </c>
      <c r="L150" s="34" t="str">
        <f t="shared" si="24"/>
        <v>. Grille, LOWER BUMPER - CENTER</v>
      </c>
      <c r="M150" s="131" t="s">
        <v>2139</v>
      </c>
      <c r="N150" s="41" t="str">
        <f t="shared" si="25"/>
        <v/>
      </c>
      <c r="O150" s="41" t="s">
        <v>875</v>
      </c>
      <c r="P150" s="34" t="s">
        <v>541</v>
      </c>
      <c r="Q150" s="34" t="s">
        <v>1048</v>
      </c>
      <c r="R150" s="38">
        <v>150</v>
      </c>
      <c r="S150" s="38">
        <f t="shared" si="26"/>
        <v>150</v>
      </c>
      <c r="T150" s="33"/>
      <c r="U150" s="33"/>
      <c r="V150" s="33"/>
      <c r="W150" s="33"/>
      <c r="X150" s="33"/>
      <c r="Y150" s="34"/>
      <c r="Z150" s="34"/>
      <c r="AA150" s="34"/>
      <c r="AB150" s="34" t="str">
        <f t="shared" si="27"/>
        <v/>
      </c>
      <c r="AC150" s="34"/>
      <c r="AD150" s="34"/>
      <c r="AE150" s="34"/>
      <c r="AF150" s="34" t="s">
        <v>935</v>
      </c>
      <c r="AG150" s="132">
        <v>45209</v>
      </c>
      <c r="AH150" s="133" t="s">
        <v>936</v>
      </c>
      <c r="AI150" s="133" t="s">
        <v>57</v>
      </c>
      <c r="AJ150" s="133" t="s">
        <v>937</v>
      </c>
      <c r="AK150" s="34"/>
      <c r="AL150" s="33" t="s">
        <v>947</v>
      </c>
      <c r="AM150" s="33" t="s">
        <v>1036</v>
      </c>
      <c r="AN150" s="34" t="s">
        <v>91</v>
      </c>
      <c r="AO150" s="37" t="s">
        <v>1049</v>
      </c>
      <c r="AP150" s="34" t="str">
        <f t="shared" si="28"/>
        <v>104-60054C</v>
      </c>
      <c r="AQ150" s="34"/>
      <c r="AR150" s="34"/>
      <c r="AS150" s="34"/>
      <c r="AT150" s="34" t="str">
        <f t="shared" si="29"/>
        <v/>
      </c>
      <c r="AU150" s="34"/>
      <c r="AV150" s="34" t="str">
        <f t="shared" si="30"/>
        <v/>
      </c>
      <c r="AW150" s="134"/>
    </row>
    <row r="151" spans="1:49" s="87" customFormat="1" x14ac:dyDescent="0.25">
      <c r="A151" s="39" t="str">
        <f t="shared" si="21"/>
        <v/>
      </c>
      <c r="B151" s="39" t="str">
        <f t="shared" si="22"/>
        <v>104-60056A</v>
      </c>
      <c r="C151" s="39" t="s">
        <v>1054</v>
      </c>
      <c r="D151" s="39"/>
      <c r="E151" s="39">
        <f t="shared" si="23"/>
        <v>2</v>
      </c>
      <c r="F151" s="33"/>
      <c r="G151" s="33"/>
      <c r="H151" s="34" t="s">
        <v>850</v>
      </c>
      <c r="I151" s="34" t="s">
        <v>862</v>
      </c>
      <c r="J151" s="34" t="s">
        <v>1034</v>
      </c>
      <c r="K151" s="34" t="s">
        <v>893</v>
      </c>
      <c r="L151" s="34" t="str">
        <f t="shared" si="24"/>
        <v>. Grille, LOWER BUMPER - END - LEFT</v>
      </c>
      <c r="M151" s="131" t="s">
        <v>2140</v>
      </c>
      <c r="N151" s="41" t="str">
        <f t="shared" si="25"/>
        <v/>
      </c>
      <c r="O151" s="41" t="s">
        <v>875</v>
      </c>
      <c r="P151" s="34" t="s">
        <v>1055</v>
      </c>
      <c r="Q151" s="34" t="s">
        <v>1056</v>
      </c>
      <c r="R151" s="38">
        <v>75</v>
      </c>
      <c r="S151" s="38">
        <f t="shared" si="26"/>
        <v>91.666666666666671</v>
      </c>
      <c r="T151" s="33"/>
      <c r="U151" s="33"/>
      <c r="V151" s="33"/>
      <c r="W151" s="33"/>
      <c r="X151" s="33"/>
      <c r="Y151" s="34"/>
      <c r="Z151" s="34"/>
      <c r="AA151" s="34"/>
      <c r="AB151" s="34" t="str">
        <f t="shared" si="27"/>
        <v/>
      </c>
      <c r="AC151" s="34"/>
      <c r="AD151" s="34"/>
      <c r="AE151" s="34"/>
      <c r="AF151" s="34" t="s">
        <v>935</v>
      </c>
      <c r="AG151" s="132">
        <v>45209</v>
      </c>
      <c r="AH151" s="133" t="s">
        <v>936</v>
      </c>
      <c r="AI151" s="133" t="s">
        <v>57</v>
      </c>
      <c r="AJ151" s="133" t="s">
        <v>937</v>
      </c>
      <c r="AK151" s="34"/>
      <c r="AL151" s="33" t="s">
        <v>947</v>
      </c>
      <c r="AM151" s="33" t="s">
        <v>1036</v>
      </c>
      <c r="AN151" s="34" t="s">
        <v>91</v>
      </c>
      <c r="AO151" s="37" t="s">
        <v>1053</v>
      </c>
      <c r="AP151" s="34" t="str">
        <f t="shared" si="28"/>
        <v>104-60056A</v>
      </c>
      <c r="AQ151" s="34"/>
      <c r="AR151" s="34"/>
      <c r="AS151" s="34"/>
      <c r="AT151" s="34" t="str">
        <f t="shared" si="29"/>
        <v/>
      </c>
      <c r="AU151" s="34"/>
      <c r="AV151" s="34" t="str">
        <f t="shared" si="30"/>
        <v/>
      </c>
      <c r="AW151" s="134"/>
    </row>
    <row r="152" spans="1:49" s="87" customFormat="1" x14ac:dyDescent="0.25">
      <c r="A152" s="39" t="str">
        <f t="shared" si="21"/>
        <v/>
      </c>
      <c r="B152" s="39" t="str">
        <f t="shared" si="22"/>
        <v>104-60056B</v>
      </c>
      <c r="C152" s="39" t="s">
        <v>1063</v>
      </c>
      <c r="D152" s="39"/>
      <c r="E152" s="39">
        <f t="shared" si="23"/>
        <v>2</v>
      </c>
      <c r="F152" s="33"/>
      <c r="G152" s="33"/>
      <c r="H152" s="34" t="s">
        <v>850</v>
      </c>
      <c r="I152" s="34" t="s">
        <v>862</v>
      </c>
      <c r="J152" s="34" t="s">
        <v>1034</v>
      </c>
      <c r="K152" s="34" t="s">
        <v>893</v>
      </c>
      <c r="L152" s="34" t="str">
        <f t="shared" si="24"/>
        <v>. Grille, LOWER BUMPER - END - LEFT</v>
      </c>
      <c r="M152" s="131" t="s">
        <v>2141</v>
      </c>
      <c r="N152" s="41" t="str">
        <f t="shared" si="25"/>
        <v/>
      </c>
      <c r="O152" s="41" t="s">
        <v>875</v>
      </c>
      <c r="P152" s="34" t="s">
        <v>1055</v>
      </c>
      <c r="Q152" s="34" t="s">
        <v>1064</v>
      </c>
      <c r="R152" s="38">
        <v>75</v>
      </c>
      <c r="S152" s="38">
        <f t="shared" si="26"/>
        <v>91.666666666666671</v>
      </c>
      <c r="T152" s="33"/>
      <c r="U152" s="33"/>
      <c r="V152" s="33"/>
      <c r="W152" s="33"/>
      <c r="X152" s="33"/>
      <c r="Y152" s="34"/>
      <c r="Z152" s="34"/>
      <c r="AA152" s="34"/>
      <c r="AB152" s="34" t="str">
        <f t="shared" si="27"/>
        <v/>
      </c>
      <c r="AC152" s="34"/>
      <c r="AD152" s="34"/>
      <c r="AE152" s="34"/>
      <c r="AF152" s="34" t="s">
        <v>935</v>
      </c>
      <c r="AG152" s="132">
        <v>45209</v>
      </c>
      <c r="AH152" s="133" t="s">
        <v>936</v>
      </c>
      <c r="AI152" s="133" t="s">
        <v>57</v>
      </c>
      <c r="AJ152" s="133" t="s">
        <v>937</v>
      </c>
      <c r="AK152" s="34"/>
      <c r="AL152" s="33" t="s">
        <v>947</v>
      </c>
      <c r="AM152" s="33" t="s">
        <v>1036</v>
      </c>
      <c r="AN152" s="34" t="s">
        <v>91</v>
      </c>
      <c r="AO152" s="37" t="s">
        <v>1062</v>
      </c>
      <c r="AP152" s="34" t="str">
        <f t="shared" si="28"/>
        <v>104-60056B</v>
      </c>
      <c r="AQ152" s="34"/>
      <c r="AR152" s="34"/>
      <c r="AS152" s="34"/>
      <c r="AT152" s="34" t="str">
        <f t="shared" si="29"/>
        <v/>
      </c>
      <c r="AU152" s="34"/>
      <c r="AV152" s="34" t="str">
        <f t="shared" si="30"/>
        <v/>
      </c>
      <c r="AW152" s="134"/>
    </row>
    <row r="153" spans="1:49" s="87" customFormat="1" x14ac:dyDescent="0.25">
      <c r="A153" s="39" t="str">
        <f t="shared" si="21"/>
        <v/>
      </c>
      <c r="B153" s="39" t="str">
        <f t="shared" si="22"/>
        <v>104-60058A</v>
      </c>
      <c r="C153" s="39" t="s">
        <v>1070</v>
      </c>
      <c r="D153" s="39"/>
      <c r="E153" s="39">
        <f t="shared" si="23"/>
        <v>2</v>
      </c>
      <c r="F153" s="33"/>
      <c r="G153" s="33"/>
      <c r="H153" s="34" t="s">
        <v>850</v>
      </c>
      <c r="I153" s="34" t="s">
        <v>862</v>
      </c>
      <c r="J153" s="34" t="s">
        <v>1034</v>
      </c>
      <c r="K153" s="34" t="s">
        <v>893</v>
      </c>
      <c r="L153" s="34" t="str">
        <f t="shared" si="24"/>
        <v>. Grille, LOWER BUMPER - END - LEFT</v>
      </c>
      <c r="M153" s="131" t="s">
        <v>2142</v>
      </c>
      <c r="N153" s="41" t="str">
        <f t="shared" si="25"/>
        <v/>
      </c>
      <c r="O153" s="41" t="s">
        <v>875</v>
      </c>
      <c r="P153" s="34" t="s">
        <v>1055</v>
      </c>
      <c r="Q153" s="34" t="s">
        <v>1071</v>
      </c>
      <c r="R153" s="38">
        <v>75</v>
      </c>
      <c r="S153" s="38">
        <f t="shared" si="26"/>
        <v>91.666666666666671</v>
      </c>
      <c r="T153" s="33"/>
      <c r="U153" s="33"/>
      <c r="V153" s="33"/>
      <c r="W153" s="33"/>
      <c r="X153" s="33"/>
      <c r="Y153" s="34"/>
      <c r="Z153" s="34"/>
      <c r="AA153" s="34"/>
      <c r="AB153" s="34" t="str">
        <f t="shared" si="27"/>
        <v/>
      </c>
      <c r="AC153" s="34"/>
      <c r="AD153" s="34"/>
      <c r="AE153" s="34"/>
      <c r="AF153" s="34" t="s">
        <v>935</v>
      </c>
      <c r="AG153" s="132">
        <v>45209</v>
      </c>
      <c r="AH153" s="133" t="s">
        <v>936</v>
      </c>
      <c r="AI153" s="133" t="s">
        <v>57</v>
      </c>
      <c r="AJ153" s="133" t="s">
        <v>937</v>
      </c>
      <c r="AK153" s="34"/>
      <c r="AL153" s="33" t="s">
        <v>947</v>
      </c>
      <c r="AM153" s="33" t="s">
        <v>1036</v>
      </c>
      <c r="AN153" s="34" t="s">
        <v>91</v>
      </c>
      <c r="AO153" s="37" t="s">
        <v>1069</v>
      </c>
      <c r="AP153" s="34" t="str">
        <f t="shared" si="28"/>
        <v>104-60058A</v>
      </c>
      <c r="AQ153" s="34"/>
      <c r="AR153" s="34"/>
      <c r="AS153" s="34"/>
      <c r="AT153" s="34" t="str">
        <f t="shared" si="29"/>
        <v/>
      </c>
      <c r="AU153" s="34"/>
      <c r="AV153" s="34" t="str">
        <f t="shared" si="30"/>
        <v/>
      </c>
      <c r="AW153" s="134"/>
    </row>
    <row r="154" spans="1:49" s="87" customFormat="1" x14ac:dyDescent="0.25">
      <c r="A154" s="39" t="str">
        <f t="shared" si="21"/>
        <v/>
      </c>
      <c r="B154" s="39" t="str">
        <f t="shared" si="22"/>
        <v>104-60058B</v>
      </c>
      <c r="C154" s="39" t="s">
        <v>1077</v>
      </c>
      <c r="D154" s="39"/>
      <c r="E154" s="39">
        <f t="shared" si="23"/>
        <v>2</v>
      </c>
      <c r="F154" s="33"/>
      <c r="G154" s="33"/>
      <c r="H154" s="34" t="s">
        <v>850</v>
      </c>
      <c r="I154" s="34" t="s">
        <v>862</v>
      </c>
      <c r="J154" s="34" t="s">
        <v>1034</v>
      </c>
      <c r="K154" s="34" t="s">
        <v>893</v>
      </c>
      <c r="L154" s="34" t="str">
        <f t="shared" si="24"/>
        <v>. Grille, LOWER BUMPER - END - LEFT</v>
      </c>
      <c r="M154" s="131" t="s">
        <v>2143</v>
      </c>
      <c r="N154" s="41" t="str">
        <f t="shared" si="25"/>
        <v/>
      </c>
      <c r="O154" s="41" t="s">
        <v>875</v>
      </c>
      <c r="P154" s="34" t="s">
        <v>1055</v>
      </c>
      <c r="Q154" s="34" t="s">
        <v>1078</v>
      </c>
      <c r="R154" s="38">
        <v>75</v>
      </c>
      <c r="S154" s="38">
        <f t="shared" si="26"/>
        <v>91.666666666666671</v>
      </c>
      <c r="T154" s="33"/>
      <c r="U154" s="33"/>
      <c r="V154" s="33"/>
      <c r="W154" s="33"/>
      <c r="X154" s="33"/>
      <c r="Y154" s="34"/>
      <c r="Z154" s="34"/>
      <c r="AA154" s="34"/>
      <c r="AB154" s="34" t="str">
        <f t="shared" si="27"/>
        <v/>
      </c>
      <c r="AC154" s="34"/>
      <c r="AD154" s="34"/>
      <c r="AE154" s="34"/>
      <c r="AF154" s="34" t="s">
        <v>935</v>
      </c>
      <c r="AG154" s="132">
        <v>45209</v>
      </c>
      <c r="AH154" s="133" t="s">
        <v>936</v>
      </c>
      <c r="AI154" s="133" t="s">
        <v>57</v>
      </c>
      <c r="AJ154" s="133" t="s">
        <v>937</v>
      </c>
      <c r="AK154" s="34"/>
      <c r="AL154" s="33" t="s">
        <v>947</v>
      </c>
      <c r="AM154" s="33" t="s">
        <v>1036</v>
      </c>
      <c r="AN154" s="34" t="s">
        <v>91</v>
      </c>
      <c r="AO154" s="37" t="s">
        <v>1076</v>
      </c>
      <c r="AP154" s="34" t="str">
        <f t="shared" si="28"/>
        <v>104-60058B</v>
      </c>
      <c r="AQ154" s="34"/>
      <c r="AR154" s="34"/>
      <c r="AS154" s="34"/>
      <c r="AT154" s="34" t="str">
        <f t="shared" si="29"/>
        <v/>
      </c>
      <c r="AU154" s="34"/>
      <c r="AV154" s="34" t="str">
        <f t="shared" si="30"/>
        <v/>
      </c>
      <c r="AW154" s="134"/>
    </row>
    <row r="155" spans="1:49" s="87" customFormat="1" x14ac:dyDescent="0.25">
      <c r="A155" s="39" t="str">
        <f t="shared" si="21"/>
        <v/>
      </c>
      <c r="B155" s="39" t="str">
        <f t="shared" si="22"/>
        <v>104-60058C</v>
      </c>
      <c r="C155" s="39" t="s">
        <v>1084</v>
      </c>
      <c r="D155" s="39"/>
      <c r="E155" s="39">
        <f t="shared" si="23"/>
        <v>2</v>
      </c>
      <c r="F155" s="33"/>
      <c r="G155" s="33"/>
      <c r="H155" s="34" t="s">
        <v>850</v>
      </c>
      <c r="I155" s="34" t="s">
        <v>862</v>
      </c>
      <c r="J155" s="34" t="s">
        <v>1034</v>
      </c>
      <c r="K155" s="34" t="s">
        <v>893</v>
      </c>
      <c r="L155" s="34" t="str">
        <f t="shared" si="24"/>
        <v>. Grille, LOWER BUMPER - END - LEFT</v>
      </c>
      <c r="M155" s="131" t="s">
        <v>2144</v>
      </c>
      <c r="N155" s="41" t="str">
        <f t="shared" si="25"/>
        <v/>
      </c>
      <c r="O155" s="41" t="s">
        <v>875</v>
      </c>
      <c r="P155" s="34" t="s">
        <v>1055</v>
      </c>
      <c r="Q155" s="34" t="s">
        <v>1085</v>
      </c>
      <c r="R155" s="38">
        <v>75</v>
      </c>
      <c r="S155" s="38">
        <f t="shared" si="26"/>
        <v>91.666666666666671</v>
      </c>
      <c r="T155" s="33"/>
      <c r="U155" s="33"/>
      <c r="V155" s="33"/>
      <c r="W155" s="33"/>
      <c r="X155" s="33"/>
      <c r="Y155" s="34"/>
      <c r="Z155" s="34"/>
      <c r="AA155" s="34"/>
      <c r="AB155" s="34" t="str">
        <f t="shared" si="27"/>
        <v/>
      </c>
      <c r="AC155" s="34"/>
      <c r="AD155" s="34"/>
      <c r="AE155" s="34"/>
      <c r="AF155" s="34" t="s">
        <v>935</v>
      </c>
      <c r="AG155" s="132">
        <v>45209</v>
      </c>
      <c r="AH155" s="133" t="s">
        <v>936</v>
      </c>
      <c r="AI155" s="133" t="s">
        <v>57</v>
      </c>
      <c r="AJ155" s="133" t="s">
        <v>937</v>
      </c>
      <c r="AK155" s="34"/>
      <c r="AL155" s="33" t="s">
        <v>947</v>
      </c>
      <c r="AM155" s="33" t="s">
        <v>1036</v>
      </c>
      <c r="AN155" s="34" t="s">
        <v>91</v>
      </c>
      <c r="AO155" s="37" t="s">
        <v>1083</v>
      </c>
      <c r="AP155" s="34" t="str">
        <f t="shared" si="28"/>
        <v>104-60058C</v>
      </c>
      <c r="AQ155" s="34"/>
      <c r="AR155" s="34"/>
      <c r="AS155" s="34"/>
      <c r="AT155" s="34" t="str">
        <f t="shared" si="29"/>
        <v/>
      </c>
      <c r="AU155" s="34"/>
      <c r="AV155" s="34" t="str">
        <f t="shared" si="30"/>
        <v/>
      </c>
      <c r="AW155" s="134"/>
    </row>
    <row r="156" spans="1:49" s="87" customFormat="1" x14ac:dyDescent="0.25">
      <c r="A156" s="39" t="str">
        <f t="shared" si="21"/>
        <v/>
      </c>
      <c r="B156" s="39" t="str">
        <f t="shared" si="22"/>
        <v>104-60058D</v>
      </c>
      <c r="C156" s="39" t="s">
        <v>1091</v>
      </c>
      <c r="D156" s="39"/>
      <c r="E156" s="39">
        <f t="shared" si="23"/>
        <v>2</v>
      </c>
      <c r="F156" s="33"/>
      <c r="G156" s="33"/>
      <c r="H156" s="34" t="s">
        <v>850</v>
      </c>
      <c r="I156" s="34" t="s">
        <v>862</v>
      </c>
      <c r="J156" s="34" t="s">
        <v>1034</v>
      </c>
      <c r="K156" s="34" t="s">
        <v>893</v>
      </c>
      <c r="L156" s="34" t="str">
        <f t="shared" si="24"/>
        <v>. Grille, LOWER BUMPER - END - LEFT</v>
      </c>
      <c r="M156" s="131" t="s">
        <v>2145</v>
      </c>
      <c r="N156" s="41" t="str">
        <f t="shared" si="25"/>
        <v/>
      </c>
      <c r="O156" s="41" t="s">
        <v>875</v>
      </c>
      <c r="P156" s="34" t="s">
        <v>1055</v>
      </c>
      <c r="Q156" s="34" t="s">
        <v>1092</v>
      </c>
      <c r="R156" s="38">
        <v>75</v>
      </c>
      <c r="S156" s="38">
        <f t="shared" si="26"/>
        <v>91.666666666666671</v>
      </c>
      <c r="T156" s="33"/>
      <c r="U156" s="33"/>
      <c r="V156" s="33"/>
      <c r="W156" s="33"/>
      <c r="X156" s="33"/>
      <c r="Y156" s="34"/>
      <c r="Z156" s="34"/>
      <c r="AA156" s="34"/>
      <c r="AB156" s="34" t="str">
        <f t="shared" si="27"/>
        <v/>
      </c>
      <c r="AC156" s="34"/>
      <c r="AD156" s="34"/>
      <c r="AE156" s="34"/>
      <c r="AF156" s="34" t="s">
        <v>935</v>
      </c>
      <c r="AG156" s="132">
        <v>45209</v>
      </c>
      <c r="AH156" s="133" t="s">
        <v>936</v>
      </c>
      <c r="AI156" s="133" t="s">
        <v>57</v>
      </c>
      <c r="AJ156" s="133" t="s">
        <v>937</v>
      </c>
      <c r="AK156" s="34"/>
      <c r="AL156" s="33" t="s">
        <v>947</v>
      </c>
      <c r="AM156" s="33" t="s">
        <v>1036</v>
      </c>
      <c r="AN156" s="34" t="s">
        <v>91</v>
      </c>
      <c r="AO156" s="37" t="s">
        <v>1090</v>
      </c>
      <c r="AP156" s="34" t="str">
        <f t="shared" si="28"/>
        <v>104-60058D</v>
      </c>
      <c r="AQ156" s="34"/>
      <c r="AR156" s="34"/>
      <c r="AS156" s="34"/>
      <c r="AT156" s="34" t="str">
        <f t="shared" si="29"/>
        <v/>
      </c>
      <c r="AU156" s="34"/>
      <c r="AV156" s="34" t="str">
        <f t="shared" si="30"/>
        <v/>
      </c>
      <c r="AW156" s="134"/>
    </row>
    <row r="157" spans="1:49" s="87" customFormat="1" x14ac:dyDescent="0.25">
      <c r="A157" s="39" t="str">
        <f t="shared" si="21"/>
        <v/>
      </c>
      <c r="B157" s="39" t="str">
        <f t="shared" si="22"/>
        <v>104-60055A</v>
      </c>
      <c r="C157" s="39"/>
      <c r="D157" s="39"/>
      <c r="E157" s="39">
        <f t="shared" si="23"/>
        <v>1</v>
      </c>
      <c r="F157" s="33"/>
      <c r="G157" s="33"/>
      <c r="H157" s="34" t="s">
        <v>850</v>
      </c>
      <c r="I157" s="34" t="s">
        <v>862</v>
      </c>
      <c r="J157" s="34" t="s">
        <v>1034</v>
      </c>
      <c r="K157" s="34" t="s">
        <v>893</v>
      </c>
      <c r="L157" s="34" t="str">
        <f t="shared" si="24"/>
        <v>. Grille, LOWER BUMPER - END - RIGHT</v>
      </c>
      <c r="M157" s="131" t="s">
        <v>2146</v>
      </c>
      <c r="N157" s="41" t="str">
        <f t="shared" si="25"/>
        <v/>
      </c>
      <c r="O157" s="41" t="s">
        <v>875</v>
      </c>
      <c r="P157" s="34" t="s">
        <v>1057</v>
      </c>
      <c r="Q157" s="34" t="s">
        <v>1058</v>
      </c>
      <c r="R157" s="38">
        <v>75</v>
      </c>
      <c r="S157" s="38">
        <f t="shared" si="26"/>
        <v>91.666666666666671</v>
      </c>
      <c r="T157" s="33"/>
      <c r="U157" s="33"/>
      <c r="V157" s="33"/>
      <c r="W157" s="33"/>
      <c r="X157" s="33"/>
      <c r="Y157" s="34"/>
      <c r="Z157" s="34"/>
      <c r="AA157" s="34"/>
      <c r="AB157" s="34" t="str">
        <f t="shared" si="27"/>
        <v/>
      </c>
      <c r="AC157" s="34"/>
      <c r="AD157" s="34"/>
      <c r="AE157" s="34"/>
      <c r="AF157" s="34" t="s">
        <v>935</v>
      </c>
      <c r="AG157" s="132">
        <v>45209</v>
      </c>
      <c r="AH157" s="133" t="s">
        <v>936</v>
      </c>
      <c r="AI157" s="133" t="s">
        <v>57</v>
      </c>
      <c r="AJ157" s="133" t="s">
        <v>937</v>
      </c>
      <c r="AK157" s="34"/>
      <c r="AL157" s="33" t="s">
        <v>947</v>
      </c>
      <c r="AM157" s="33" t="s">
        <v>1036</v>
      </c>
      <c r="AN157" s="34" t="s">
        <v>91</v>
      </c>
      <c r="AO157" s="37" t="s">
        <v>1059</v>
      </c>
      <c r="AP157" s="34" t="str">
        <f t="shared" si="28"/>
        <v>104-60055A</v>
      </c>
      <c r="AQ157" s="34"/>
      <c r="AR157" s="34"/>
      <c r="AS157" s="34"/>
      <c r="AT157" s="34" t="str">
        <f t="shared" si="29"/>
        <v/>
      </c>
      <c r="AU157" s="34"/>
      <c r="AV157" s="34" t="str">
        <f t="shared" si="30"/>
        <v/>
      </c>
      <c r="AW157" s="134"/>
    </row>
    <row r="158" spans="1:49" s="87" customFormat="1" x14ac:dyDescent="0.25">
      <c r="A158" s="39" t="str">
        <f t="shared" si="21"/>
        <v/>
      </c>
      <c r="B158" s="39" t="str">
        <f t="shared" si="22"/>
        <v>104-60055B</v>
      </c>
      <c r="C158" s="39"/>
      <c r="D158" s="39"/>
      <c r="E158" s="39">
        <f t="shared" si="23"/>
        <v>1</v>
      </c>
      <c r="F158" s="33"/>
      <c r="G158" s="33"/>
      <c r="H158" s="34" t="s">
        <v>850</v>
      </c>
      <c r="I158" s="34" t="s">
        <v>862</v>
      </c>
      <c r="J158" s="34" t="s">
        <v>1034</v>
      </c>
      <c r="K158" s="34" t="s">
        <v>893</v>
      </c>
      <c r="L158" s="34" t="str">
        <f t="shared" si="24"/>
        <v>. Grille, LOWER BUMPER - END - RIGHT</v>
      </c>
      <c r="M158" s="131" t="s">
        <v>2147</v>
      </c>
      <c r="N158" s="41" t="str">
        <f t="shared" si="25"/>
        <v/>
      </c>
      <c r="O158" s="41" t="s">
        <v>875</v>
      </c>
      <c r="P158" s="34" t="s">
        <v>1057</v>
      </c>
      <c r="Q158" s="34" t="s">
        <v>1065</v>
      </c>
      <c r="R158" s="38">
        <v>75</v>
      </c>
      <c r="S158" s="38">
        <f t="shared" si="26"/>
        <v>91.666666666666671</v>
      </c>
      <c r="T158" s="33"/>
      <c r="U158" s="33"/>
      <c r="V158" s="33"/>
      <c r="W158" s="33"/>
      <c r="X158" s="33"/>
      <c r="Y158" s="34"/>
      <c r="Z158" s="34"/>
      <c r="AA158" s="34"/>
      <c r="AB158" s="34" t="str">
        <f t="shared" si="27"/>
        <v/>
      </c>
      <c r="AC158" s="34"/>
      <c r="AD158" s="34"/>
      <c r="AE158" s="34"/>
      <c r="AF158" s="34" t="s">
        <v>935</v>
      </c>
      <c r="AG158" s="132">
        <v>45209</v>
      </c>
      <c r="AH158" s="133" t="s">
        <v>936</v>
      </c>
      <c r="AI158" s="133" t="s">
        <v>57</v>
      </c>
      <c r="AJ158" s="133" t="s">
        <v>937</v>
      </c>
      <c r="AK158" s="34"/>
      <c r="AL158" s="33" t="s">
        <v>947</v>
      </c>
      <c r="AM158" s="33" t="s">
        <v>1036</v>
      </c>
      <c r="AN158" s="34" t="s">
        <v>91</v>
      </c>
      <c r="AO158" s="37" t="s">
        <v>1066</v>
      </c>
      <c r="AP158" s="34" t="str">
        <f t="shared" si="28"/>
        <v>104-60055B</v>
      </c>
      <c r="AQ158" s="34"/>
      <c r="AR158" s="34"/>
      <c r="AS158" s="34"/>
      <c r="AT158" s="34" t="str">
        <f t="shared" si="29"/>
        <v/>
      </c>
      <c r="AU158" s="34"/>
      <c r="AV158" s="34" t="str">
        <f t="shared" si="30"/>
        <v/>
      </c>
      <c r="AW158" s="134"/>
    </row>
    <row r="159" spans="1:49" s="87" customFormat="1" x14ac:dyDescent="0.25">
      <c r="A159" s="39" t="str">
        <f t="shared" si="21"/>
        <v/>
      </c>
      <c r="B159" s="39" t="str">
        <f t="shared" si="22"/>
        <v>104-60057A</v>
      </c>
      <c r="C159" s="39"/>
      <c r="D159" s="39"/>
      <c r="E159" s="39">
        <f t="shared" si="23"/>
        <v>1</v>
      </c>
      <c r="F159" s="33"/>
      <c r="G159" s="33"/>
      <c r="H159" s="34" t="s">
        <v>850</v>
      </c>
      <c r="I159" s="34" t="s">
        <v>862</v>
      </c>
      <c r="J159" s="34" t="s">
        <v>1034</v>
      </c>
      <c r="K159" s="34" t="s">
        <v>893</v>
      </c>
      <c r="L159" s="34" t="str">
        <f t="shared" si="24"/>
        <v>. Grille, LOWER BUMPER - END - RIGHT</v>
      </c>
      <c r="M159" s="131" t="s">
        <v>2148</v>
      </c>
      <c r="N159" s="41" t="str">
        <f t="shared" si="25"/>
        <v/>
      </c>
      <c r="O159" s="41" t="s">
        <v>875</v>
      </c>
      <c r="P159" s="34" t="s">
        <v>1057</v>
      </c>
      <c r="Q159" s="34" t="s">
        <v>1072</v>
      </c>
      <c r="R159" s="38">
        <v>75</v>
      </c>
      <c r="S159" s="38">
        <f t="shared" si="26"/>
        <v>91.666666666666671</v>
      </c>
      <c r="T159" s="33"/>
      <c r="U159" s="33"/>
      <c r="V159" s="33"/>
      <c r="W159" s="33"/>
      <c r="X159" s="33"/>
      <c r="Y159" s="34"/>
      <c r="Z159" s="34"/>
      <c r="AA159" s="34"/>
      <c r="AB159" s="34" t="str">
        <f t="shared" si="27"/>
        <v/>
      </c>
      <c r="AC159" s="34"/>
      <c r="AD159" s="34"/>
      <c r="AE159" s="34"/>
      <c r="AF159" s="34" t="s">
        <v>935</v>
      </c>
      <c r="AG159" s="132">
        <v>45209</v>
      </c>
      <c r="AH159" s="133" t="s">
        <v>936</v>
      </c>
      <c r="AI159" s="133" t="s">
        <v>57</v>
      </c>
      <c r="AJ159" s="133" t="s">
        <v>937</v>
      </c>
      <c r="AK159" s="34"/>
      <c r="AL159" s="33" t="s">
        <v>947</v>
      </c>
      <c r="AM159" s="33" t="s">
        <v>1036</v>
      </c>
      <c r="AN159" s="34" t="s">
        <v>91</v>
      </c>
      <c r="AO159" s="37" t="s">
        <v>1073</v>
      </c>
      <c r="AP159" s="34" t="str">
        <f t="shared" si="28"/>
        <v>104-60057A</v>
      </c>
      <c r="AQ159" s="34"/>
      <c r="AR159" s="34"/>
      <c r="AS159" s="34"/>
      <c r="AT159" s="34" t="str">
        <f t="shared" si="29"/>
        <v/>
      </c>
      <c r="AU159" s="34"/>
      <c r="AV159" s="34" t="str">
        <f t="shared" si="30"/>
        <v/>
      </c>
      <c r="AW159" s="134"/>
    </row>
    <row r="160" spans="1:49" s="87" customFormat="1" x14ac:dyDescent="0.25">
      <c r="A160" s="39" t="str">
        <f t="shared" si="21"/>
        <v/>
      </c>
      <c r="B160" s="39" t="str">
        <f t="shared" si="22"/>
        <v>104-60057B</v>
      </c>
      <c r="C160" s="39"/>
      <c r="D160" s="39"/>
      <c r="E160" s="39">
        <f t="shared" si="23"/>
        <v>1</v>
      </c>
      <c r="F160" s="33"/>
      <c r="G160" s="33"/>
      <c r="H160" s="34" t="s">
        <v>850</v>
      </c>
      <c r="I160" s="34" t="s">
        <v>862</v>
      </c>
      <c r="J160" s="34" t="s">
        <v>1034</v>
      </c>
      <c r="K160" s="34" t="s">
        <v>893</v>
      </c>
      <c r="L160" s="34" t="str">
        <f t="shared" si="24"/>
        <v>. Grille, LOWER BUMPER - END - RIGHT</v>
      </c>
      <c r="M160" s="131" t="s">
        <v>2149</v>
      </c>
      <c r="N160" s="41" t="str">
        <f t="shared" si="25"/>
        <v/>
      </c>
      <c r="O160" s="41" t="s">
        <v>875</v>
      </c>
      <c r="P160" s="34" t="s">
        <v>1057</v>
      </c>
      <c r="Q160" s="34" t="s">
        <v>1079</v>
      </c>
      <c r="R160" s="38">
        <v>75</v>
      </c>
      <c r="S160" s="38">
        <f t="shared" si="26"/>
        <v>91.666666666666671</v>
      </c>
      <c r="T160" s="33"/>
      <c r="U160" s="33"/>
      <c r="V160" s="33"/>
      <c r="W160" s="33"/>
      <c r="X160" s="33"/>
      <c r="Y160" s="34"/>
      <c r="Z160" s="34"/>
      <c r="AA160" s="34"/>
      <c r="AB160" s="34" t="str">
        <f t="shared" si="27"/>
        <v/>
      </c>
      <c r="AC160" s="34"/>
      <c r="AD160" s="34"/>
      <c r="AE160" s="34"/>
      <c r="AF160" s="34" t="s">
        <v>935</v>
      </c>
      <c r="AG160" s="132">
        <v>45209</v>
      </c>
      <c r="AH160" s="133" t="s">
        <v>936</v>
      </c>
      <c r="AI160" s="133" t="s">
        <v>57</v>
      </c>
      <c r="AJ160" s="133" t="s">
        <v>937</v>
      </c>
      <c r="AK160" s="34"/>
      <c r="AL160" s="33" t="s">
        <v>947</v>
      </c>
      <c r="AM160" s="33" t="s">
        <v>1036</v>
      </c>
      <c r="AN160" s="34" t="s">
        <v>91</v>
      </c>
      <c r="AO160" s="37" t="s">
        <v>1080</v>
      </c>
      <c r="AP160" s="34" t="str">
        <f t="shared" si="28"/>
        <v>104-60057B</v>
      </c>
      <c r="AQ160" s="34"/>
      <c r="AR160" s="34"/>
      <c r="AS160" s="34"/>
      <c r="AT160" s="34" t="str">
        <f t="shared" si="29"/>
        <v/>
      </c>
      <c r="AU160" s="34"/>
      <c r="AV160" s="34" t="str">
        <f t="shared" si="30"/>
        <v/>
      </c>
      <c r="AW160" s="134"/>
    </row>
    <row r="161" spans="1:49" s="87" customFormat="1" x14ac:dyDescent="0.25">
      <c r="A161" s="39" t="str">
        <f t="shared" si="21"/>
        <v/>
      </c>
      <c r="B161" s="39" t="str">
        <f t="shared" si="22"/>
        <v>104-60057C</v>
      </c>
      <c r="C161" s="39"/>
      <c r="D161" s="39"/>
      <c r="E161" s="39">
        <f t="shared" si="23"/>
        <v>1</v>
      </c>
      <c r="F161" s="33"/>
      <c r="G161" s="33"/>
      <c r="H161" s="34" t="s">
        <v>850</v>
      </c>
      <c r="I161" s="34" t="s">
        <v>862</v>
      </c>
      <c r="J161" s="34" t="s">
        <v>1034</v>
      </c>
      <c r="K161" s="34" t="s">
        <v>893</v>
      </c>
      <c r="L161" s="34" t="str">
        <f t="shared" si="24"/>
        <v>. Grille, LOWER BUMPER - END - RIGHT</v>
      </c>
      <c r="M161" s="131" t="s">
        <v>2150</v>
      </c>
      <c r="N161" s="41" t="str">
        <f t="shared" si="25"/>
        <v/>
      </c>
      <c r="O161" s="41" t="s">
        <v>875</v>
      </c>
      <c r="P161" s="34" t="s">
        <v>1057</v>
      </c>
      <c r="Q161" s="34" t="s">
        <v>1086</v>
      </c>
      <c r="R161" s="38">
        <v>75</v>
      </c>
      <c r="S161" s="38">
        <f t="shared" si="26"/>
        <v>91.666666666666671</v>
      </c>
      <c r="T161" s="33"/>
      <c r="U161" s="33"/>
      <c r="V161" s="33"/>
      <c r="W161" s="33"/>
      <c r="X161" s="33"/>
      <c r="Y161" s="34"/>
      <c r="Z161" s="34"/>
      <c r="AA161" s="34"/>
      <c r="AB161" s="34" t="str">
        <f t="shared" si="27"/>
        <v/>
      </c>
      <c r="AC161" s="34"/>
      <c r="AD161" s="34"/>
      <c r="AE161" s="34"/>
      <c r="AF161" s="34" t="s">
        <v>935</v>
      </c>
      <c r="AG161" s="132">
        <v>45209</v>
      </c>
      <c r="AH161" s="133" t="s">
        <v>936</v>
      </c>
      <c r="AI161" s="133" t="s">
        <v>57</v>
      </c>
      <c r="AJ161" s="133" t="s">
        <v>937</v>
      </c>
      <c r="AK161" s="34"/>
      <c r="AL161" s="33" t="s">
        <v>947</v>
      </c>
      <c r="AM161" s="33" t="s">
        <v>1036</v>
      </c>
      <c r="AN161" s="34" t="s">
        <v>91</v>
      </c>
      <c r="AO161" s="37" t="s">
        <v>1087</v>
      </c>
      <c r="AP161" s="34" t="str">
        <f t="shared" si="28"/>
        <v>104-60057C</v>
      </c>
      <c r="AQ161" s="34"/>
      <c r="AR161" s="34"/>
      <c r="AS161" s="34"/>
      <c r="AT161" s="34" t="str">
        <f t="shared" si="29"/>
        <v/>
      </c>
      <c r="AU161" s="34"/>
      <c r="AV161" s="34" t="str">
        <f t="shared" si="30"/>
        <v/>
      </c>
      <c r="AW161" s="134"/>
    </row>
    <row r="162" spans="1:49" s="87" customFormat="1" x14ac:dyDescent="0.25">
      <c r="A162" s="39" t="str">
        <f t="shared" si="21"/>
        <v/>
      </c>
      <c r="B162" s="39" t="str">
        <f t="shared" si="22"/>
        <v>104-60057D</v>
      </c>
      <c r="C162" s="39"/>
      <c r="D162" s="39"/>
      <c r="E162" s="39">
        <f t="shared" si="23"/>
        <v>1</v>
      </c>
      <c r="F162" s="33"/>
      <c r="G162" s="33"/>
      <c r="H162" s="34" t="s">
        <v>850</v>
      </c>
      <c r="I162" s="34" t="s">
        <v>862</v>
      </c>
      <c r="J162" s="34" t="s">
        <v>1034</v>
      </c>
      <c r="K162" s="34" t="s">
        <v>893</v>
      </c>
      <c r="L162" s="34" t="str">
        <f t="shared" si="24"/>
        <v>. Grille, LOWER BUMPER - END - RIGHT</v>
      </c>
      <c r="M162" s="131" t="s">
        <v>2151</v>
      </c>
      <c r="N162" s="41" t="str">
        <f t="shared" si="25"/>
        <v/>
      </c>
      <c r="O162" s="41" t="s">
        <v>875</v>
      </c>
      <c r="P162" s="34" t="s">
        <v>1057</v>
      </c>
      <c r="Q162" s="34" t="s">
        <v>1093</v>
      </c>
      <c r="R162" s="38">
        <v>75</v>
      </c>
      <c r="S162" s="38">
        <f t="shared" si="26"/>
        <v>91.666666666666671</v>
      </c>
      <c r="T162" s="33"/>
      <c r="U162" s="33"/>
      <c r="V162" s="33"/>
      <c r="W162" s="33"/>
      <c r="X162" s="33"/>
      <c r="Y162" s="34"/>
      <c r="Z162" s="34"/>
      <c r="AA162" s="34"/>
      <c r="AB162" s="34" t="str">
        <f t="shared" si="27"/>
        <v/>
      </c>
      <c r="AC162" s="34"/>
      <c r="AD162" s="34"/>
      <c r="AE162" s="34"/>
      <c r="AF162" s="34" t="s">
        <v>935</v>
      </c>
      <c r="AG162" s="132">
        <v>45209</v>
      </c>
      <c r="AH162" s="133" t="s">
        <v>936</v>
      </c>
      <c r="AI162" s="133" t="s">
        <v>57</v>
      </c>
      <c r="AJ162" s="133" t="s">
        <v>937</v>
      </c>
      <c r="AK162" s="34"/>
      <c r="AL162" s="33" t="s">
        <v>947</v>
      </c>
      <c r="AM162" s="33" t="s">
        <v>1036</v>
      </c>
      <c r="AN162" s="34" t="s">
        <v>91</v>
      </c>
      <c r="AO162" s="37" t="s">
        <v>1094</v>
      </c>
      <c r="AP162" s="34" t="str">
        <f t="shared" si="28"/>
        <v>104-60057D</v>
      </c>
      <c r="AQ162" s="34"/>
      <c r="AR162" s="34"/>
      <c r="AS162" s="34"/>
      <c r="AT162" s="34" t="str">
        <f t="shared" si="29"/>
        <v/>
      </c>
      <c r="AU162" s="34"/>
      <c r="AV162" s="34" t="str">
        <f t="shared" si="30"/>
        <v/>
      </c>
      <c r="AW162" s="134"/>
    </row>
    <row r="163" spans="1:49" s="87" customFormat="1" x14ac:dyDescent="0.25">
      <c r="A163" s="39" t="str">
        <f t="shared" si="21"/>
        <v/>
      </c>
      <c r="B163" s="39" t="str">
        <f t="shared" si="22"/>
        <v>104-60056A</v>
      </c>
      <c r="C163" s="39" t="s">
        <v>1050</v>
      </c>
      <c r="D163" s="39"/>
      <c r="E163" s="39">
        <f t="shared" si="23"/>
        <v>2</v>
      </c>
      <c r="F163" s="33"/>
      <c r="G163" s="33"/>
      <c r="H163" s="34" t="s">
        <v>850</v>
      </c>
      <c r="I163" s="34" t="s">
        <v>862</v>
      </c>
      <c r="J163" s="34" t="s">
        <v>1034</v>
      </c>
      <c r="K163" s="34" t="s">
        <v>893</v>
      </c>
      <c r="L163" s="34" t="str">
        <f t="shared" si="24"/>
        <v>. Grille, LOWER BUMPER - ENDS SET 2</v>
      </c>
      <c r="M163" s="131" t="s">
        <v>2152</v>
      </c>
      <c r="N163" s="41" t="str">
        <f t="shared" si="25"/>
        <v/>
      </c>
      <c r="O163" s="41" t="s">
        <v>875</v>
      </c>
      <c r="P163" s="34" t="s">
        <v>1051</v>
      </c>
      <c r="Q163" s="34" t="s">
        <v>1052</v>
      </c>
      <c r="R163" s="38">
        <v>125</v>
      </c>
      <c r="S163" s="38">
        <f t="shared" si="26"/>
        <v>91.666666666666671</v>
      </c>
      <c r="T163" s="33"/>
      <c r="U163" s="33"/>
      <c r="V163" s="33"/>
      <c r="W163" s="33"/>
      <c r="X163" s="33"/>
      <c r="Y163" s="34"/>
      <c r="Z163" s="34"/>
      <c r="AA163" s="34"/>
      <c r="AB163" s="34" t="str">
        <f t="shared" si="27"/>
        <v>SET 2, sell single if 1 bad</v>
      </c>
      <c r="AC163" s="34" t="s">
        <v>913</v>
      </c>
      <c r="AD163" s="34"/>
      <c r="AE163" s="34"/>
      <c r="AF163" s="34" t="s">
        <v>935</v>
      </c>
      <c r="AG163" s="132">
        <v>45209</v>
      </c>
      <c r="AH163" s="133" t="s">
        <v>936</v>
      </c>
      <c r="AI163" s="133" t="s">
        <v>57</v>
      </c>
      <c r="AJ163" s="133" t="s">
        <v>937</v>
      </c>
      <c r="AK163" s="34"/>
      <c r="AL163" s="33" t="s">
        <v>947</v>
      </c>
      <c r="AM163" s="33" t="s">
        <v>1036</v>
      </c>
      <c r="AN163" s="34" t="s">
        <v>91</v>
      </c>
      <c r="AO163" s="37" t="s">
        <v>1053</v>
      </c>
      <c r="AP163" s="34" t="str">
        <f t="shared" si="28"/>
        <v>104-60056A</v>
      </c>
      <c r="AQ163" s="34"/>
      <c r="AR163" s="34"/>
      <c r="AS163" s="34"/>
      <c r="AT163" s="34" t="str">
        <f t="shared" si="29"/>
        <v/>
      </c>
      <c r="AU163" s="34"/>
      <c r="AV163" s="34" t="str">
        <f t="shared" si="30"/>
        <v/>
      </c>
      <c r="AW163" s="134"/>
    </row>
    <row r="164" spans="1:49" s="87" customFormat="1" x14ac:dyDescent="0.25">
      <c r="A164" s="39" t="str">
        <f t="shared" si="21"/>
        <v/>
      </c>
      <c r="B164" s="39" t="str">
        <f t="shared" si="22"/>
        <v>104-60056B</v>
      </c>
      <c r="C164" s="39" t="s">
        <v>1060</v>
      </c>
      <c r="D164" s="39"/>
      <c r="E164" s="39">
        <f t="shared" si="23"/>
        <v>2</v>
      </c>
      <c r="F164" s="33"/>
      <c r="G164" s="33"/>
      <c r="H164" s="34" t="s">
        <v>850</v>
      </c>
      <c r="I164" s="34" t="s">
        <v>862</v>
      </c>
      <c r="J164" s="34" t="s">
        <v>1034</v>
      </c>
      <c r="K164" s="34" t="s">
        <v>893</v>
      </c>
      <c r="L164" s="34" t="str">
        <f t="shared" si="24"/>
        <v>. Grille, LOWER BUMPER - ENDS SET 2</v>
      </c>
      <c r="M164" s="131" t="s">
        <v>2153</v>
      </c>
      <c r="N164" s="41" t="str">
        <f t="shared" si="25"/>
        <v/>
      </c>
      <c r="O164" s="41" t="s">
        <v>875</v>
      </c>
      <c r="P164" s="34" t="s">
        <v>1051</v>
      </c>
      <c r="Q164" s="34" t="s">
        <v>1061</v>
      </c>
      <c r="R164" s="38">
        <v>125</v>
      </c>
      <c r="S164" s="38">
        <f t="shared" si="26"/>
        <v>91.666666666666671</v>
      </c>
      <c r="T164" s="33"/>
      <c r="U164" s="33"/>
      <c r="V164" s="33"/>
      <c r="W164" s="33"/>
      <c r="X164" s="33"/>
      <c r="Y164" s="34"/>
      <c r="Z164" s="34"/>
      <c r="AA164" s="34"/>
      <c r="AB164" s="34" t="str">
        <f t="shared" si="27"/>
        <v>SET 2, sell single if 1 bad</v>
      </c>
      <c r="AC164" s="34" t="s">
        <v>913</v>
      </c>
      <c r="AD164" s="34"/>
      <c r="AE164" s="34"/>
      <c r="AF164" s="34" t="s">
        <v>935</v>
      </c>
      <c r="AG164" s="132">
        <v>45209</v>
      </c>
      <c r="AH164" s="133" t="s">
        <v>936</v>
      </c>
      <c r="AI164" s="133" t="s">
        <v>57</v>
      </c>
      <c r="AJ164" s="133" t="s">
        <v>937</v>
      </c>
      <c r="AK164" s="34"/>
      <c r="AL164" s="33" t="s">
        <v>947</v>
      </c>
      <c r="AM164" s="33" t="s">
        <v>1036</v>
      </c>
      <c r="AN164" s="34" t="s">
        <v>91</v>
      </c>
      <c r="AO164" s="37" t="s">
        <v>1062</v>
      </c>
      <c r="AP164" s="34" t="str">
        <f t="shared" si="28"/>
        <v>104-60056B</v>
      </c>
      <c r="AQ164" s="34"/>
      <c r="AR164" s="34"/>
      <c r="AS164" s="34"/>
      <c r="AT164" s="34" t="str">
        <f t="shared" si="29"/>
        <v/>
      </c>
      <c r="AU164" s="34"/>
      <c r="AV164" s="34" t="str">
        <f t="shared" si="30"/>
        <v/>
      </c>
      <c r="AW164" s="134"/>
    </row>
    <row r="165" spans="1:49" s="87" customFormat="1" x14ac:dyDescent="0.25">
      <c r="A165" s="39" t="str">
        <f t="shared" si="21"/>
        <v/>
      </c>
      <c r="B165" s="39" t="str">
        <f t="shared" si="22"/>
        <v>104-60058A</v>
      </c>
      <c r="C165" s="39" t="s">
        <v>1067</v>
      </c>
      <c r="D165" s="39"/>
      <c r="E165" s="39">
        <f t="shared" si="23"/>
        <v>2</v>
      </c>
      <c r="F165" s="33"/>
      <c r="G165" s="33"/>
      <c r="H165" s="34" t="s">
        <v>850</v>
      </c>
      <c r="I165" s="34" t="s">
        <v>862</v>
      </c>
      <c r="J165" s="34" t="s">
        <v>1034</v>
      </c>
      <c r="K165" s="34" t="s">
        <v>893</v>
      </c>
      <c r="L165" s="34" t="str">
        <f t="shared" si="24"/>
        <v>. Grille, LOWER BUMPER - ENDS SET 2</v>
      </c>
      <c r="M165" s="131" t="s">
        <v>2154</v>
      </c>
      <c r="N165" s="41" t="str">
        <f t="shared" si="25"/>
        <v/>
      </c>
      <c r="O165" s="41" t="s">
        <v>875</v>
      </c>
      <c r="P165" s="34" t="s">
        <v>1051</v>
      </c>
      <c r="Q165" s="34" t="s">
        <v>1068</v>
      </c>
      <c r="R165" s="38">
        <v>125</v>
      </c>
      <c r="S165" s="38">
        <f t="shared" si="26"/>
        <v>91.666666666666671</v>
      </c>
      <c r="T165" s="33"/>
      <c r="U165" s="33"/>
      <c r="V165" s="33"/>
      <c r="W165" s="33"/>
      <c r="X165" s="33"/>
      <c r="Y165" s="34"/>
      <c r="Z165" s="34"/>
      <c r="AA165" s="34"/>
      <c r="AB165" s="34" t="str">
        <f t="shared" si="27"/>
        <v>SET 2, sell single if 1 bad</v>
      </c>
      <c r="AC165" s="34" t="s">
        <v>913</v>
      </c>
      <c r="AD165" s="34"/>
      <c r="AE165" s="34"/>
      <c r="AF165" s="34" t="s">
        <v>935</v>
      </c>
      <c r="AG165" s="132">
        <v>45209</v>
      </c>
      <c r="AH165" s="133" t="s">
        <v>936</v>
      </c>
      <c r="AI165" s="133" t="s">
        <v>57</v>
      </c>
      <c r="AJ165" s="133" t="s">
        <v>937</v>
      </c>
      <c r="AK165" s="34"/>
      <c r="AL165" s="33" t="s">
        <v>947</v>
      </c>
      <c r="AM165" s="33" t="s">
        <v>1036</v>
      </c>
      <c r="AN165" s="34" t="s">
        <v>91</v>
      </c>
      <c r="AO165" s="37" t="s">
        <v>1069</v>
      </c>
      <c r="AP165" s="34" t="str">
        <f t="shared" si="28"/>
        <v>104-60058A</v>
      </c>
      <c r="AQ165" s="34"/>
      <c r="AR165" s="34"/>
      <c r="AS165" s="34"/>
      <c r="AT165" s="34" t="str">
        <f t="shared" si="29"/>
        <v/>
      </c>
      <c r="AU165" s="34"/>
      <c r="AV165" s="34" t="str">
        <f t="shared" si="30"/>
        <v/>
      </c>
      <c r="AW165" s="134"/>
    </row>
    <row r="166" spans="1:49" s="87" customFormat="1" x14ac:dyDescent="0.25">
      <c r="A166" s="39" t="str">
        <f t="shared" si="21"/>
        <v/>
      </c>
      <c r="B166" s="39" t="str">
        <f t="shared" si="22"/>
        <v>104-60058B</v>
      </c>
      <c r="C166" s="39" t="s">
        <v>1074</v>
      </c>
      <c r="D166" s="39"/>
      <c r="E166" s="39">
        <f t="shared" si="23"/>
        <v>2</v>
      </c>
      <c r="F166" s="33"/>
      <c r="G166" s="33"/>
      <c r="H166" s="34" t="s">
        <v>850</v>
      </c>
      <c r="I166" s="34" t="s">
        <v>862</v>
      </c>
      <c r="J166" s="34" t="s">
        <v>1034</v>
      </c>
      <c r="K166" s="34" t="s">
        <v>893</v>
      </c>
      <c r="L166" s="34" t="str">
        <f t="shared" si="24"/>
        <v>. Grille, LOWER BUMPER - ENDS SET 2</v>
      </c>
      <c r="M166" s="131" t="s">
        <v>2155</v>
      </c>
      <c r="N166" s="41" t="str">
        <f t="shared" si="25"/>
        <v/>
      </c>
      <c r="O166" s="41" t="s">
        <v>875</v>
      </c>
      <c r="P166" s="34" t="s">
        <v>1051</v>
      </c>
      <c r="Q166" s="34" t="s">
        <v>1075</v>
      </c>
      <c r="R166" s="38">
        <v>125</v>
      </c>
      <c r="S166" s="38">
        <f t="shared" si="26"/>
        <v>91.666666666666671</v>
      </c>
      <c r="T166" s="33"/>
      <c r="U166" s="33"/>
      <c r="V166" s="33"/>
      <c r="W166" s="33"/>
      <c r="X166" s="33"/>
      <c r="Y166" s="34"/>
      <c r="Z166" s="34"/>
      <c r="AA166" s="34"/>
      <c r="AB166" s="34" t="str">
        <f t="shared" si="27"/>
        <v>SET 2, sell single if 1 bad</v>
      </c>
      <c r="AC166" s="34" t="s">
        <v>913</v>
      </c>
      <c r="AD166" s="34"/>
      <c r="AE166" s="34"/>
      <c r="AF166" s="34" t="s">
        <v>935</v>
      </c>
      <c r="AG166" s="132">
        <v>45209</v>
      </c>
      <c r="AH166" s="133" t="s">
        <v>936</v>
      </c>
      <c r="AI166" s="133" t="s">
        <v>57</v>
      </c>
      <c r="AJ166" s="133" t="s">
        <v>937</v>
      </c>
      <c r="AK166" s="34"/>
      <c r="AL166" s="33" t="s">
        <v>947</v>
      </c>
      <c r="AM166" s="33" t="s">
        <v>1036</v>
      </c>
      <c r="AN166" s="34" t="s">
        <v>91</v>
      </c>
      <c r="AO166" s="37" t="s">
        <v>1076</v>
      </c>
      <c r="AP166" s="34" t="str">
        <f t="shared" si="28"/>
        <v>104-60058B</v>
      </c>
      <c r="AQ166" s="34"/>
      <c r="AR166" s="34"/>
      <c r="AS166" s="34"/>
      <c r="AT166" s="34" t="str">
        <f t="shared" si="29"/>
        <v/>
      </c>
      <c r="AU166" s="34"/>
      <c r="AV166" s="34" t="str">
        <f t="shared" si="30"/>
        <v/>
      </c>
      <c r="AW166" s="134"/>
    </row>
    <row r="167" spans="1:49" s="87" customFormat="1" x14ac:dyDescent="0.25">
      <c r="A167" s="39" t="str">
        <f t="shared" si="21"/>
        <v/>
      </c>
      <c r="B167" s="39" t="str">
        <f t="shared" si="22"/>
        <v>104-60058C</v>
      </c>
      <c r="C167" s="39" t="s">
        <v>1081</v>
      </c>
      <c r="D167" s="39"/>
      <c r="E167" s="39">
        <f t="shared" si="23"/>
        <v>2</v>
      </c>
      <c r="F167" s="33"/>
      <c r="G167" s="33"/>
      <c r="H167" s="34" t="s">
        <v>850</v>
      </c>
      <c r="I167" s="34" t="s">
        <v>862</v>
      </c>
      <c r="J167" s="34" t="s">
        <v>1034</v>
      </c>
      <c r="K167" s="34" t="s">
        <v>893</v>
      </c>
      <c r="L167" s="34" t="str">
        <f t="shared" si="24"/>
        <v>. Grille, LOWER BUMPER - ENDS SET 2</v>
      </c>
      <c r="M167" s="131" t="s">
        <v>2156</v>
      </c>
      <c r="N167" s="41" t="str">
        <f t="shared" si="25"/>
        <v/>
      </c>
      <c r="O167" s="41" t="s">
        <v>875</v>
      </c>
      <c r="P167" s="34" t="s">
        <v>1051</v>
      </c>
      <c r="Q167" s="34" t="s">
        <v>1082</v>
      </c>
      <c r="R167" s="38">
        <v>125</v>
      </c>
      <c r="S167" s="38">
        <f t="shared" si="26"/>
        <v>91.666666666666671</v>
      </c>
      <c r="T167" s="33"/>
      <c r="U167" s="33"/>
      <c r="V167" s="33"/>
      <c r="W167" s="33"/>
      <c r="X167" s="33"/>
      <c r="Y167" s="34"/>
      <c r="Z167" s="34"/>
      <c r="AA167" s="34"/>
      <c r="AB167" s="34" t="str">
        <f t="shared" si="27"/>
        <v>SET 2, sell single if 1 bad</v>
      </c>
      <c r="AC167" s="34" t="s">
        <v>913</v>
      </c>
      <c r="AD167" s="34"/>
      <c r="AE167" s="34"/>
      <c r="AF167" s="34" t="s">
        <v>935</v>
      </c>
      <c r="AG167" s="132">
        <v>45209</v>
      </c>
      <c r="AH167" s="133" t="s">
        <v>936</v>
      </c>
      <c r="AI167" s="133" t="s">
        <v>57</v>
      </c>
      <c r="AJ167" s="133" t="s">
        <v>937</v>
      </c>
      <c r="AK167" s="34"/>
      <c r="AL167" s="33" t="s">
        <v>947</v>
      </c>
      <c r="AM167" s="33" t="s">
        <v>1036</v>
      </c>
      <c r="AN167" s="34" t="s">
        <v>91</v>
      </c>
      <c r="AO167" s="37" t="s">
        <v>1083</v>
      </c>
      <c r="AP167" s="34" t="str">
        <f t="shared" si="28"/>
        <v>104-60058C</v>
      </c>
      <c r="AQ167" s="34"/>
      <c r="AR167" s="34"/>
      <c r="AS167" s="34"/>
      <c r="AT167" s="34" t="str">
        <f t="shared" si="29"/>
        <v/>
      </c>
      <c r="AU167" s="34"/>
      <c r="AV167" s="34" t="str">
        <f t="shared" si="30"/>
        <v/>
      </c>
      <c r="AW167" s="134"/>
    </row>
    <row r="168" spans="1:49" s="87" customFormat="1" x14ac:dyDescent="0.25">
      <c r="A168" s="39" t="str">
        <f t="shared" si="21"/>
        <v/>
      </c>
      <c r="B168" s="39" t="str">
        <f t="shared" si="22"/>
        <v>104-60058D</v>
      </c>
      <c r="C168" s="39" t="s">
        <v>1088</v>
      </c>
      <c r="D168" s="39"/>
      <c r="E168" s="39">
        <f t="shared" si="23"/>
        <v>2</v>
      </c>
      <c r="F168" s="33"/>
      <c r="G168" s="33"/>
      <c r="H168" s="34" t="s">
        <v>850</v>
      </c>
      <c r="I168" s="34" t="s">
        <v>862</v>
      </c>
      <c r="J168" s="34" t="s">
        <v>1034</v>
      </c>
      <c r="K168" s="34" t="s">
        <v>893</v>
      </c>
      <c r="L168" s="34" t="str">
        <f t="shared" si="24"/>
        <v>. Grille, LOWER BUMPER - ENDS SET 2</v>
      </c>
      <c r="M168" s="131" t="s">
        <v>2157</v>
      </c>
      <c r="N168" s="41" t="str">
        <f t="shared" si="25"/>
        <v/>
      </c>
      <c r="O168" s="41" t="s">
        <v>875</v>
      </c>
      <c r="P168" s="34" t="s">
        <v>1051</v>
      </c>
      <c r="Q168" s="34" t="s">
        <v>1089</v>
      </c>
      <c r="R168" s="38">
        <v>125</v>
      </c>
      <c r="S168" s="38">
        <f t="shared" si="26"/>
        <v>91.666666666666671</v>
      </c>
      <c r="T168" s="33"/>
      <c r="U168" s="33"/>
      <c r="V168" s="33"/>
      <c r="W168" s="33"/>
      <c r="X168" s="33"/>
      <c r="Y168" s="34"/>
      <c r="Z168" s="34"/>
      <c r="AA168" s="34"/>
      <c r="AB168" s="34" t="str">
        <f t="shared" si="27"/>
        <v>SET 2, sell single if 1 bad</v>
      </c>
      <c r="AC168" s="34" t="s">
        <v>913</v>
      </c>
      <c r="AD168" s="34"/>
      <c r="AE168" s="34"/>
      <c r="AF168" s="34" t="s">
        <v>935</v>
      </c>
      <c r="AG168" s="132">
        <v>45209</v>
      </c>
      <c r="AH168" s="133" t="s">
        <v>936</v>
      </c>
      <c r="AI168" s="133" t="s">
        <v>57</v>
      </c>
      <c r="AJ168" s="133" t="s">
        <v>937</v>
      </c>
      <c r="AK168" s="34"/>
      <c r="AL168" s="33" t="s">
        <v>947</v>
      </c>
      <c r="AM168" s="33" t="s">
        <v>1036</v>
      </c>
      <c r="AN168" s="34" t="s">
        <v>91</v>
      </c>
      <c r="AO168" s="37" t="s">
        <v>1090</v>
      </c>
      <c r="AP168" s="34" t="str">
        <f t="shared" si="28"/>
        <v>104-60058D</v>
      </c>
      <c r="AQ168" s="34"/>
      <c r="AR168" s="34"/>
      <c r="AS168" s="34"/>
      <c r="AT168" s="34" t="str">
        <f t="shared" si="29"/>
        <v/>
      </c>
      <c r="AU168" s="34"/>
      <c r="AV168" s="34" t="str">
        <f t="shared" si="30"/>
        <v/>
      </c>
      <c r="AW168" s="134"/>
    </row>
    <row r="169" spans="1:49" s="87" customFormat="1" x14ac:dyDescent="0.25">
      <c r="A169" s="39" t="str">
        <f t="shared" si="21"/>
        <v/>
      </c>
      <c r="B169" s="39" t="str">
        <f t="shared" si="22"/>
        <v>104-60041C</v>
      </c>
      <c r="C169" s="39" t="s">
        <v>1100</v>
      </c>
      <c r="D169" s="39"/>
      <c r="E169" s="39">
        <f t="shared" si="23"/>
        <v>2</v>
      </c>
      <c r="F169" s="33"/>
      <c r="G169" s="33"/>
      <c r="H169" s="34" t="s">
        <v>850</v>
      </c>
      <c r="I169" s="34" t="s">
        <v>862</v>
      </c>
      <c r="J169" s="34" t="s">
        <v>1034</v>
      </c>
      <c r="K169" s="34" t="s">
        <v>894</v>
      </c>
      <c r="L169" s="34" t="str">
        <f t="shared" si="24"/>
        <v>. Grille, UPPER KIDNEY GRILLE SET 2</v>
      </c>
      <c r="M169" s="131" t="s">
        <v>2158</v>
      </c>
      <c r="N169" s="41" t="str">
        <f t="shared" si="25"/>
        <v/>
      </c>
      <c r="O169" s="41" t="s">
        <v>875</v>
      </c>
      <c r="P169" s="34" t="s">
        <v>1101</v>
      </c>
      <c r="Q169" s="34" t="s">
        <v>1102</v>
      </c>
      <c r="R169" s="38">
        <v>150</v>
      </c>
      <c r="S169" s="38">
        <f t="shared" si="26"/>
        <v>98.611111111111114</v>
      </c>
      <c r="T169" s="33"/>
      <c r="U169" s="33"/>
      <c r="V169" s="33"/>
      <c r="W169" s="33"/>
      <c r="X169" s="33"/>
      <c r="Y169" s="34"/>
      <c r="Z169" s="34"/>
      <c r="AA169" s="34"/>
      <c r="AB169" s="34" t="str">
        <f t="shared" si="27"/>
        <v>SET 2, sell single if 1 bad</v>
      </c>
      <c r="AC169" s="34" t="s">
        <v>913</v>
      </c>
      <c r="AD169" s="34"/>
      <c r="AE169" s="34"/>
      <c r="AF169" s="34" t="s">
        <v>935</v>
      </c>
      <c r="AG169" s="132">
        <v>45216</v>
      </c>
      <c r="AH169" s="133" t="s">
        <v>936</v>
      </c>
      <c r="AI169" s="133" t="s">
        <v>57</v>
      </c>
      <c r="AJ169" s="133" t="s">
        <v>937</v>
      </c>
      <c r="AK169" s="34"/>
      <c r="AL169" s="33" t="s">
        <v>947</v>
      </c>
      <c r="AM169" s="33" t="s">
        <v>1036</v>
      </c>
      <c r="AN169" s="34" t="s">
        <v>91</v>
      </c>
      <c r="AO169" s="37" t="s">
        <v>1103</v>
      </c>
      <c r="AP169" s="34" t="str">
        <f t="shared" si="28"/>
        <v>104-60041C</v>
      </c>
      <c r="AQ169" s="34"/>
      <c r="AR169" s="34"/>
      <c r="AS169" s="34"/>
      <c r="AT169" s="34" t="str">
        <f t="shared" si="29"/>
        <v/>
      </c>
      <c r="AU169" s="34"/>
      <c r="AV169" s="34" t="str">
        <f t="shared" si="30"/>
        <v/>
      </c>
      <c r="AW169" s="134"/>
    </row>
    <row r="170" spans="1:49" s="87" customFormat="1" x14ac:dyDescent="0.25">
      <c r="A170" s="39" t="str">
        <f t="shared" si="21"/>
        <v/>
      </c>
      <c r="B170" s="39" t="str">
        <f t="shared" si="22"/>
        <v>104-60041A</v>
      </c>
      <c r="C170" s="39"/>
      <c r="D170" s="39"/>
      <c r="E170" s="39">
        <f t="shared" si="23"/>
        <v>2</v>
      </c>
      <c r="F170" s="33"/>
      <c r="G170" s="33"/>
      <c r="H170" s="34" t="s">
        <v>850</v>
      </c>
      <c r="I170" s="34" t="s">
        <v>862</v>
      </c>
      <c r="J170" s="34" t="s">
        <v>1034</v>
      </c>
      <c r="K170" s="34" t="s">
        <v>894</v>
      </c>
      <c r="L170" s="34" t="str">
        <f t="shared" si="24"/>
        <v>. Grille, UPPER KIDNEY GRILLE SET 2</v>
      </c>
      <c r="M170" s="131" t="s">
        <v>2159</v>
      </c>
      <c r="N170" s="41" t="str">
        <f t="shared" si="25"/>
        <v/>
      </c>
      <c r="O170" s="41" t="s">
        <v>875</v>
      </c>
      <c r="P170" s="34" t="s">
        <v>1101</v>
      </c>
      <c r="Q170" s="34" t="s">
        <v>1110</v>
      </c>
      <c r="R170" s="38">
        <v>150</v>
      </c>
      <c r="S170" s="38">
        <f t="shared" si="26"/>
        <v>98.611111111111114</v>
      </c>
      <c r="T170" s="33"/>
      <c r="U170" s="33"/>
      <c r="V170" s="33"/>
      <c r="W170" s="33"/>
      <c r="X170" s="33"/>
      <c r="Y170" s="34"/>
      <c r="Z170" s="34"/>
      <c r="AA170" s="34"/>
      <c r="AB170" s="34" t="str">
        <f t="shared" si="27"/>
        <v>SET 2, sell single if 1 bad</v>
      </c>
      <c r="AC170" s="34" t="s">
        <v>913</v>
      </c>
      <c r="AD170" s="34"/>
      <c r="AE170" s="34"/>
      <c r="AF170" s="34" t="s">
        <v>935</v>
      </c>
      <c r="AG170" s="132">
        <v>45216</v>
      </c>
      <c r="AH170" s="133" t="s">
        <v>936</v>
      </c>
      <c r="AI170" s="133" t="s">
        <v>57</v>
      </c>
      <c r="AJ170" s="133" t="s">
        <v>937</v>
      </c>
      <c r="AK170" s="34"/>
      <c r="AL170" s="33" t="s">
        <v>947</v>
      </c>
      <c r="AM170" s="33" t="s">
        <v>1036</v>
      </c>
      <c r="AN170" s="34" t="s">
        <v>91</v>
      </c>
      <c r="AO170" s="37" t="s">
        <v>1111</v>
      </c>
      <c r="AP170" s="34" t="str">
        <f t="shared" si="28"/>
        <v>104-60041A</v>
      </c>
      <c r="AQ170" s="34"/>
      <c r="AR170" s="34"/>
      <c r="AS170" s="34"/>
      <c r="AT170" s="34" t="str">
        <f t="shared" si="29"/>
        <v/>
      </c>
      <c r="AU170" s="34"/>
      <c r="AV170" s="34" t="str">
        <f t="shared" si="30"/>
        <v/>
      </c>
      <c r="AW170" s="134"/>
    </row>
    <row r="171" spans="1:49" s="87" customFormat="1" x14ac:dyDescent="0.25">
      <c r="A171" s="39" t="str">
        <f t="shared" si="21"/>
        <v/>
      </c>
      <c r="B171" s="39" t="str">
        <f t="shared" si="22"/>
        <v>104-60041B</v>
      </c>
      <c r="C171" s="39"/>
      <c r="D171" s="39"/>
      <c r="E171" s="39">
        <f t="shared" si="23"/>
        <v>2</v>
      </c>
      <c r="F171" s="33"/>
      <c r="G171" s="33"/>
      <c r="H171" s="34" t="s">
        <v>850</v>
      </c>
      <c r="I171" s="34" t="s">
        <v>862</v>
      </c>
      <c r="J171" s="34" t="s">
        <v>1034</v>
      </c>
      <c r="K171" s="34" t="s">
        <v>894</v>
      </c>
      <c r="L171" s="34" t="str">
        <f t="shared" si="24"/>
        <v>. Grille, UPPER KIDNEY GRILLE SET 2</v>
      </c>
      <c r="M171" s="131" t="s">
        <v>2160</v>
      </c>
      <c r="N171" s="41" t="str">
        <f t="shared" si="25"/>
        <v/>
      </c>
      <c r="O171" s="41" t="s">
        <v>875</v>
      </c>
      <c r="P171" s="34" t="s">
        <v>1101</v>
      </c>
      <c r="Q171" s="34" t="s">
        <v>1115</v>
      </c>
      <c r="R171" s="38">
        <v>150</v>
      </c>
      <c r="S171" s="38">
        <f t="shared" si="26"/>
        <v>98.611111111111114</v>
      </c>
      <c r="T171" s="33"/>
      <c r="U171" s="33"/>
      <c r="V171" s="33"/>
      <c r="W171" s="33"/>
      <c r="X171" s="33"/>
      <c r="Y171" s="34"/>
      <c r="Z171" s="34"/>
      <c r="AA171" s="34"/>
      <c r="AB171" s="34" t="str">
        <f t="shared" si="27"/>
        <v>SET 2, sell single if 1 bad</v>
      </c>
      <c r="AC171" s="34" t="s">
        <v>913</v>
      </c>
      <c r="AD171" s="34"/>
      <c r="AE171" s="34"/>
      <c r="AF171" s="34" t="s">
        <v>935</v>
      </c>
      <c r="AG171" s="132">
        <v>45216</v>
      </c>
      <c r="AH171" s="133" t="s">
        <v>936</v>
      </c>
      <c r="AI171" s="133" t="s">
        <v>57</v>
      </c>
      <c r="AJ171" s="133" t="s">
        <v>937</v>
      </c>
      <c r="AK171" s="34"/>
      <c r="AL171" s="33" t="s">
        <v>947</v>
      </c>
      <c r="AM171" s="33" t="s">
        <v>1036</v>
      </c>
      <c r="AN171" s="34" t="s">
        <v>91</v>
      </c>
      <c r="AO171" s="37" t="s">
        <v>1116</v>
      </c>
      <c r="AP171" s="34" t="str">
        <f t="shared" si="28"/>
        <v>104-60041B</v>
      </c>
      <c r="AQ171" s="34"/>
      <c r="AR171" s="34"/>
      <c r="AS171" s="34"/>
      <c r="AT171" s="34" t="str">
        <f t="shared" si="29"/>
        <v/>
      </c>
      <c r="AU171" s="34"/>
      <c r="AV171" s="34" t="str">
        <f t="shared" si="30"/>
        <v/>
      </c>
      <c r="AW171" s="134"/>
    </row>
    <row r="172" spans="1:49" s="87" customFormat="1" x14ac:dyDescent="0.25">
      <c r="A172" s="39" t="str">
        <f t="shared" si="21"/>
        <v/>
      </c>
      <c r="B172" s="39" t="str">
        <f t="shared" si="22"/>
        <v>104-60045</v>
      </c>
      <c r="C172" s="39"/>
      <c r="D172" s="39"/>
      <c r="E172" s="39">
        <f t="shared" si="23"/>
        <v>2</v>
      </c>
      <c r="F172" s="33"/>
      <c r="G172" s="33"/>
      <c r="H172" s="34" t="s">
        <v>850</v>
      </c>
      <c r="I172" s="34" t="s">
        <v>862</v>
      </c>
      <c r="J172" s="34" t="s">
        <v>1034</v>
      </c>
      <c r="K172" s="34" t="s">
        <v>894</v>
      </c>
      <c r="L172" s="34" t="str">
        <f t="shared" si="24"/>
        <v>. Grille, UPPER KIDNEY GRILLE SET 2</v>
      </c>
      <c r="M172" s="131" t="s">
        <v>2161</v>
      </c>
      <c r="N172" s="41" t="str">
        <f t="shared" si="25"/>
        <v/>
      </c>
      <c r="O172" s="41" t="s">
        <v>875</v>
      </c>
      <c r="P172" s="34" t="s">
        <v>1101</v>
      </c>
      <c r="Q172" s="34" t="s">
        <v>1120</v>
      </c>
      <c r="R172" s="38">
        <v>125</v>
      </c>
      <c r="S172" s="38">
        <f t="shared" si="26"/>
        <v>98.611111111111114</v>
      </c>
      <c r="T172" s="33"/>
      <c r="U172" s="33"/>
      <c r="V172" s="33"/>
      <c r="W172" s="33"/>
      <c r="X172" s="33"/>
      <c r="Y172" s="34"/>
      <c r="Z172" s="34"/>
      <c r="AA172" s="34"/>
      <c r="AB172" s="34" t="str">
        <f t="shared" si="27"/>
        <v>SET 2, sell single if 1 bad</v>
      </c>
      <c r="AC172" s="34" t="s">
        <v>913</v>
      </c>
      <c r="AD172" s="34"/>
      <c r="AE172" s="34"/>
      <c r="AF172" s="34" t="s">
        <v>935</v>
      </c>
      <c r="AG172" s="132">
        <v>45216</v>
      </c>
      <c r="AH172" s="133" t="s">
        <v>936</v>
      </c>
      <c r="AI172" s="133" t="s">
        <v>57</v>
      </c>
      <c r="AJ172" s="133" t="s">
        <v>937</v>
      </c>
      <c r="AK172" s="34"/>
      <c r="AL172" s="33" t="s">
        <v>947</v>
      </c>
      <c r="AM172" s="33" t="s">
        <v>1036</v>
      </c>
      <c r="AN172" s="34" t="s">
        <v>91</v>
      </c>
      <c r="AO172" s="37">
        <v>60045</v>
      </c>
      <c r="AP172" s="34" t="str">
        <f t="shared" si="28"/>
        <v>104-60045</v>
      </c>
      <c r="AQ172" s="34"/>
      <c r="AR172" s="34"/>
      <c r="AS172" s="34"/>
      <c r="AT172" s="34" t="str">
        <f t="shared" si="29"/>
        <v/>
      </c>
      <c r="AU172" s="34"/>
      <c r="AV172" s="34" t="str">
        <f t="shared" si="30"/>
        <v/>
      </c>
      <c r="AW172" s="134"/>
    </row>
    <row r="173" spans="1:49" s="87" customFormat="1" x14ac:dyDescent="0.25">
      <c r="A173" s="39" t="str">
        <f t="shared" si="21"/>
        <v/>
      </c>
      <c r="B173" s="39" t="str">
        <f t="shared" si="22"/>
        <v>104-60046C</v>
      </c>
      <c r="C173" s="39"/>
      <c r="D173" s="39"/>
      <c r="E173" s="39">
        <f t="shared" si="23"/>
        <v>2</v>
      </c>
      <c r="F173" s="33"/>
      <c r="G173" s="33"/>
      <c r="H173" s="34" t="s">
        <v>850</v>
      </c>
      <c r="I173" s="34" t="s">
        <v>862</v>
      </c>
      <c r="J173" s="34" t="s">
        <v>1034</v>
      </c>
      <c r="K173" s="34" t="s">
        <v>894</v>
      </c>
      <c r="L173" s="34" t="str">
        <f t="shared" si="24"/>
        <v>. Grille, UPPER KIDNEY GRILLE SET 2</v>
      </c>
      <c r="M173" s="131" t="s">
        <v>2162</v>
      </c>
      <c r="N173" s="41" t="str">
        <f t="shared" si="25"/>
        <v/>
      </c>
      <c r="O173" s="41" t="s">
        <v>875</v>
      </c>
      <c r="P173" s="34" t="s">
        <v>1101</v>
      </c>
      <c r="Q173" s="34" t="s">
        <v>1123</v>
      </c>
      <c r="R173" s="38">
        <v>125</v>
      </c>
      <c r="S173" s="38">
        <f t="shared" si="26"/>
        <v>98.611111111111114</v>
      </c>
      <c r="T173" s="33"/>
      <c r="U173" s="33"/>
      <c r="V173" s="33"/>
      <c r="W173" s="33"/>
      <c r="X173" s="33"/>
      <c r="Y173" s="34"/>
      <c r="Z173" s="34"/>
      <c r="AA173" s="34"/>
      <c r="AB173" s="34" t="str">
        <f t="shared" si="27"/>
        <v>SET 2, sell single if 1 bad</v>
      </c>
      <c r="AC173" s="34" t="s">
        <v>913</v>
      </c>
      <c r="AD173" s="34"/>
      <c r="AE173" s="34"/>
      <c r="AF173" s="34" t="s">
        <v>935</v>
      </c>
      <c r="AG173" s="132">
        <v>45216</v>
      </c>
      <c r="AH173" s="133" t="s">
        <v>936</v>
      </c>
      <c r="AI173" s="133" t="s">
        <v>57</v>
      </c>
      <c r="AJ173" s="133" t="s">
        <v>937</v>
      </c>
      <c r="AK173" s="34"/>
      <c r="AL173" s="33" t="s">
        <v>947</v>
      </c>
      <c r="AM173" s="33" t="s">
        <v>1036</v>
      </c>
      <c r="AN173" s="34" t="s">
        <v>91</v>
      </c>
      <c r="AO173" s="37" t="s">
        <v>1124</v>
      </c>
      <c r="AP173" s="34" t="str">
        <f t="shared" si="28"/>
        <v>104-60046C</v>
      </c>
      <c r="AQ173" s="34"/>
      <c r="AR173" s="34"/>
      <c r="AS173" s="34"/>
      <c r="AT173" s="34" t="str">
        <f t="shared" si="29"/>
        <v/>
      </c>
      <c r="AU173" s="34"/>
      <c r="AV173" s="34" t="str">
        <f t="shared" si="30"/>
        <v/>
      </c>
      <c r="AW173" s="134"/>
    </row>
    <row r="174" spans="1:49" s="87" customFormat="1" x14ac:dyDescent="0.25">
      <c r="A174" s="39" t="str">
        <f t="shared" si="21"/>
        <v/>
      </c>
      <c r="B174" s="39" t="str">
        <f t="shared" si="22"/>
        <v>104-60046A</v>
      </c>
      <c r="C174" s="39"/>
      <c r="D174" s="39"/>
      <c r="E174" s="39">
        <f t="shared" si="23"/>
        <v>2</v>
      </c>
      <c r="F174" s="33"/>
      <c r="G174" s="33"/>
      <c r="H174" s="34" t="s">
        <v>850</v>
      </c>
      <c r="I174" s="34" t="s">
        <v>862</v>
      </c>
      <c r="J174" s="34" t="s">
        <v>1034</v>
      </c>
      <c r="K174" s="34" t="s">
        <v>894</v>
      </c>
      <c r="L174" s="34" t="str">
        <f t="shared" si="24"/>
        <v>. Grille, UPPER KIDNEY GRILLE SET 2</v>
      </c>
      <c r="M174" s="131" t="s">
        <v>2163</v>
      </c>
      <c r="N174" s="41" t="str">
        <f t="shared" si="25"/>
        <v/>
      </c>
      <c r="O174" s="41" t="s">
        <v>875</v>
      </c>
      <c r="P174" s="34" t="s">
        <v>1101</v>
      </c>
      <c r="Q174" s="34" t="s">
        <v>1126</v>
      </c>
      <c r="R174" s="38">
        <v>125</v>
      </c>
      <c r="S174" s="38">
        <f t="shared" si="26"/>
        <v>98.611111111111114</v>
      </c>
      <c r="T174" s="33"/>
      <c r="U174" s="33"/>
      <c r="V174" s="33"/>
      <c r="W174" s="33"/>
      <c r="X174" s="33"/>
      <c r="Y174" s="34"/>
      <c r="Z174" s="34"/>
      <c r="AA174" s="34"/>
      <c r="AB174" s="34" t="str">
        <f t="shared" si="27"/>
        <v>SET 2, sell single if 1 bad</v>
      </c>
      <c r="AC174" s="34" t="s">
        <v>913</v>
      </c>
      <c r="AD174" s="34"/>
      <c r="AE174" s="34"/>
      <c r="AF174" s="34" t="s">
        <v>935</v>
      </c>
      <c r="AG174" s="132">
        <v>45216</v>
      </c>
      <c r="AH174" s="133" t="s">
        <v>936</v>
      </c>
      <c r="AI174" s="133" t="s">
        <v>57</v>
      </c>
      <c r="AJ174" s="133" t="s">
        <v>937</v>
      </c>
      <c r="AK174" s="34"/>
      <c r="AL174" s="33" t="s">
        <v>947</v>
      </c>
      <c r="AM174" s="33" t="s">
        <v>1036</v>
      </c>
      <c r="AN174" s="34" t="s">
        <v>91</v>
      </c>
      <c r="AO174" s="37" t="s">
        <v>1127</v>
      </c>
      <c r="AP174" s="34" t="str">
        <f t="shared" si="28"/>
        <v>104-60046A</v>
      </c>
      <c r="AQ174" s="34"/>
      <c r="AR174" s="34"/>
      <c r="AS174" s="34"/>
      <c r="AT174" s="34" t="str">
        <f t="shared" si="29"/>
        <v/>
      </c>
      <c r="AU174" s="34"/>
      <c r="AV174" s="34" t="str">
        <f t="shared" si="30"/>
        <v/>
      </c>
      <c r="AW174" s="134"/>
    </row>
    <row r="175" spans="1:49" s="87" customFormat="1" x14ac:dyDescent="0.25">
      <c r="A175" s="39" t="str">
        <f t="shared" si="21"/>
        <v/>
      </c>
      <c r="B175" s="39" t="str">
        <f t="shared" si="22"/>
        <v>104-60046B</v>
      </c>
      <c r="C175" s="39"/>
      <c r="D175" s="39"/>
      <c r="E175" s="39">
        <f t="shared" si="23"/>
        <v>2</v>
      </c>
      <c r="F175" s="33"/>
      <c r="G175" s="33"/>
      <c r="H175" s="34" t="s">
        <v>850</v>
      </c>
      <c r="I175" s="34" t="s">
        <v>862</v>
      </c>
      <c r="J175" s="34" t="s">
        <v>1034</v>
      </c>
      <c r="K175" s="34" t="s">
        <v>894</v>
      </c>
      <c r="L175" s="34" t="str">
        <f t="shared" si="24"/>
        <v>. Grille, UPPER KIDNEY GRILLE SET 2</v>
      </c>
      <c r="M175" s="131" t="s">
        <v>2164</v>
      </c>
      <c r="N175" s="41" t="str">
        <f t="shared" si="25"/>
        <v/>
      </c>
      <c r="O175" s="41" t="s">
        <v>875</v>
      </c>
      <c r="P175" s="34" t="s">
        <v>1101</v>
      </c>
      <c r="Q175" s="34" t="s">
        <v>1129</v>
      </c>
      <c r="R175" s="38">
        <v>125</v>
      </c>
      <c r="S175" s="38">
        <f t="shared" si="26"/>
        <v>98.611111111111114</v>
      </c>
      <c r="T175" s="33"/>
      <c r="U175" s="33"/>
      <c r="V175" s="33"/>
      <c r="W175" s="33"/>
      <c r="X175" s="33"/>
      <c r="Y175" s="34"/>
      <c r="Z175" s="34"/>
      <c r="AA175" s="34"/>
      <c r="AB175" s="34" t="str">
        <f t="shared" si="27"/>
        <v>SET 2, sell single if 1 bad</v>
      </c>
      <c r="AC175" s="34" t="s">
        <v>913</v>
      </c>
      <c r="AD175" s="34"/>
      <c r="AE175" s="34"/>
      <c r="AF175" s="34" t="s">
        <v>935</v>
      </c>
      <c r="AG175" s="132">
        <v>45216</v>
      </c>
      <c r="AH175" s="133" t="s">
        <v>936</v>
      </c>
      <c r="AI175" s="133" t="s">
        <v>57</v>
      </c>
      <c r="AJ175" s="133" t="s">
        <v>937</v>
      </c>
      <c r="AK175" s="34"/>
      <c r="AL175" s="33" t="s">
        <v>947</v>
      </c>
      <c r="AM175" s="33" t="s">
        <v>1036</v>
      </c>
      <c r="AN175" s="34" t="s">
        <v>91</v>
      </c>
      <c r="AO175" s="37" t="s">
        <v>1130</v>
      </c>
      <c r="AP175" s="34" t="str">
        <f t="shared" si="28"/>
        <v>104-60046B</v>
      </c>
      <c r="AQ175" s="34"/>
      <c r="AR175" s="34"/>
      <c r="AS175" s="34"/>
      <c r="AT175" s="34" t="str">
        <f t="shared" si="29"/>
        <v/>
      </c>
      <c r="AU175" s="34"/>
      <c r="AV175" s="34" t="str">
        <f t="shared" si="30"/>
        <v/>
      </c>
      <c r="AW175" s="134"/>
    </row>
    <row r="176" spans="1:49" s="87" customFormat="1" x14ac:dyDescent="0.25">
      <c r="A176" s="39" t="str">
        <f t="shared" si="21"/>
        <v/>
      </c>
      <c r="B176" s="39" t="str">
        <f t="shared" si="22"/>
        <v>104-60041C</v>
      </c>
      <c r="C176" s="39" t="s">
        <v>1104</v>
      </c>
      <c r="D176" s="39"/>
      <c r="E176" s="39">
        <f t="shared" si="23"/>
        <v>2</v>
      </c>
      <c r="F176" s="33"/>
      <c r="G176" s="33"/>
      <c r="H176" s="34" t="s">
        <v>850</v>
      </c>
      <c r="I176" s="34" t="s">
        <v>862</v>
      </c>
      <c r="J176" s="34" t="s">
        <v>1034</v>
      </c>
      <c r="K176" s="34" t="s">
        <v>894</v>
      </c>
      <c r="L176" s="34" t="str">
        <f t="shared" si="24"/>
        <v>. Grille, UPPER KIDNEY GRILLE, LEFT</v>
      </c>
      <c r="M176" s="131" t="s">
        <v>2165</v>
      </c>
      <c r="N176" s="41" t="str">
        <f t="shared" si="25"/>
        <v/>
      </c>
      <c r="O176" s="41" t="s">
        <v>875</v>
      </c>
      <c r="P176" s="34" t="s">
        <v>1105</v>
      </c>
      <c r="Q176" s="34" t="s">
        <v>1106</v>
      </c>
      <c r="R176" s="38">
        <v>75</v>
      </c>
      <c r="S176" s="38">
        <f t="shared" si="26"/>
        <v>98.611111111111114</v>
      </c>
      <c r="T176" s="33"/>
      <c r="U176" s="33"/>
      <c r="V176" s="33"/>
      <c r="W176" s="33"/>
      <c r="X176" s="33"/>
      <c r="Y176" s="34"/>
      <c r="Z176" s="34"/>
      <c r="AA176" s="34"/>
      <c r="AB176" s="34" t="str">
        <f t="shared" si="27"/>
        <v/>
      </c>
      <c r="AC176" s="34"/>
      <c r="AD176" s="34"/>
      <c r="AE176" s="34"/>
      <c r="AF176" s="34" t="s">
        <v>935</v>
      </c>
      <c r="AG176" s="132">
        <v>45216</v>
      </c>
      <c r="AH176" s="133" t="s">
        <v>936</v>
      </c>
      <c r="AI176" s="133" t="s">
        <v>57</v>
      </c>
      <c r="AJ176" s="133" t="s">
        <v>937</v>
      </c>
      <c r="AK176" s="34"/>
      <c r="AL176" s="33" t="s">
        <v>947</v>
      </c>
      <c r="AM176" s="33" t="s">
        <v>1036</v>
      </c>
      <c r="AN176" s="34" t="s">
        <v>91</v>
      </c>
      <c r="AO176" s="37" t="s">
        <v>1103</v>
      </c>
      <c r="AP176" s="34" t="str">
        <f t="shared" si="28"/>
        <v>104-60041C</v>
      </c>
      <c r="AQ176" s="34"/>
      <c r="AR176" s="34"/>
      <c r="AS176" s="34"/>
      <c r="AT176" s="34" t="str">
        <f t="shared" si="29"/>
        <v/>
      </c>
      <c r="AU176" s="34"/>
      <c r="AV176" s="34" t="str">
        <f t="shared" si="30"/>
        <v/>
      </c>
      <c r="AW176" s="134"/>
    </row>
    <row r="177" spans="1:49" s="87" customFormat="1" x14ac:dyDescent="0.25">
      <c r="A177" s="39" t="str">
        <f t="shared" si="21"/>
        <v/>
      </c>
      <c r="B177" s="39" t="str">
        <f t="shared" si="22"/>
        <v>104-60041A</v>
      </c>
      <c r="C177" s="39"/>
      <c r="D177" s="39"/>
      <c r="E177" s="39">
        <f t="shared" si="23"/>
        <v>2</v>
      </c>
      <c r="F177" s="33"/>
      <c r="G177" s="33"/>
      <c r="H177" s="34" t="s">
        <v>850</v>
      </c>
      <c r="I177" s="34" t="s">
        <v>862</v>
      </c>
      <c r="J177" s="34" t="s">
        <v>1034</v>
      </c>
      <c r="K177" s="34" t="s">
        <v>894</v>
      </c>
      <c r="L177" s="34" t="str">
        <f t="shared" si="24"/>
        <v>. Grille, UPPER KIDNEY GRILLE, LEFT</v>
      </c>
      <c r="M177" s="131" t="s">
        <v>2166</v>
      </c>
      <c r="N177" s="41" t="str">
        <f t="shared" si="25"/>
        <v/>
      </c>
      <c r="O177" s="41" t="s">
        <v>875</v>
      </c>
      <c r="P177" s="34" t="s">
        <v>1105</v>
      </c>
      <c r="Q177" s="34" t="s">
        <v>1112</v>
      </c>
      <c r="R177" s="38">
        <v>75</v>
      </c>
      <c r="S177" s="38">
        <f t="shared" si="26"/>
        <v>98.611111111111114</v>
      </c>
      <c r="T177" s="33"/>
      <c r="U177" s="33"/>
      <c r="V177" s="33"/>
      <c r="W177" s="33"/>
      <c r="X177" s="33"/>
      <c r="Y177" s="34"/>
      <c r="Z177" s="34"/>
      <c r="AA177" s="34"/>
      <c r="AB177" s="34" t="str">
        <f t="shared" si="27"/>
        <v/>
      </c>
      <c r="AC177" s="34"/>
      <c r="AD177" s="34"/>
      <c r="AE177" s="34"/>
      <c r="AF177" s="34" t="s">
        <v>935</v>
      </c>
      <c r="AG177" s="132">
        <v>45216</v>
      </c>
      <c r="AH177" s="133" t="s">
        <v>936</v>
      </c>
      <c r="AI177" s="133" t="s">
        <v>57</v>
      </c>
      <c r="AJ177" s="133" t="s">
        <v>937</v>
      </c>
      <c r="AK177" s="34"/>
      <c r="AL177" s="33" t="s">
        <v>947</v>
      </c>
      <c r="AM177" s="33" t="s">
        <v>1036</v>
      </c>
      <c r="AN177" s="34" t="s">
        <v>91</v>
      </c>
      <c r="AO177" s="37" t="s">
        <v>1111</v>
      </c>
      <c r="AP177" s="34" t="str">
        <f t="shared" si="28"/>
        <v>104-60041A</v>
      </c>
      <c r="AQ177" s="34"/>
      <c r="AR177" s="34"/>
      <c r="AS177" s="34"/>
      <c r="AT177" s="34" t="str">
        <f t="shared" si="29"/>
        <v/>
      </c>
      <c r="AU177" s="34"/>
      <c r="AV177" s="34" t="str">
        <f t="shared" si="30"/>
        <v/>
      </c>
      <c r="AW177" s="134"/>
    </row>
    <row r="178" spans="1:49" s="87" customFormat="1" x14ac:dyDescent="0.25">
      <c r="A178" s="39" t="str">
        <f t="shared" si="21"/>
        <v/>
      </c>
      <c r="B178" s="39" t="str">
        <f t="shared" si="22"/>
        <v>104-60041B</v>
      </c>
      <c r="C178" s="39"/>
      <c r="D178" s="39"/>
      <c r="E178" s="39">
        <f t="shared" si="23"/>
        <v>2</v>
      </c>
      <c r="F178" s="33"/>
      <c r="G178" s="33"/>
      <c r="H178" s="34" t="s">
        <v>850</v>
      </c>
      <c r="I178" s="34" t="s">
        <v>862</v>
      </c>
      <c r="J178" s="34" t="s">
        <v>1034</v>
      </c>
      <c r="K178" s="34" t="s">
        <v>894</v>
      </c>
      <c r="L178" s="34" t="str">
        <f t="shared" si="24"/>
        <v>. Grille, UPPER KIDNEY GRILLE, LEFT</v>
      </c>
      <c r="M178" s="131" t="s">
        <v>2167</v>
      </c>
      <c r="N178" s="41" t="str">
        <f t="shared" si="25"/>
        <v/>
      </c>
      <c r="O178" s="41" t="s">
        <v>875</v>
      </c>
      <c r="P178" s="34" t="s">
        <v>1105</v>
      </c>
      <c r="Q178" s="34" t="s">
        <v>1117</v>
      </c>
      <c r="R178" s="38">
        <v>75</v>
      </c>
      <c r="S178" s="38">
        <f t="shared" si="26"/>
        <v>98.611111111111114</v>
      </c>
      <c r="T178" s="33"/>
      <c r="U178" s="33"/>
      <c r="V178" s="33"/>
      <c r="W178" s="33"/>
      <c r="X178" s="33"/>
      <c r="Y178" s="34"/>
      <c r="Z178" s="34"/>
      <c r="AA178" s="34"/>
      <c r="AB178" s="34" t="str">
        <f t="shared" si="27"/>
        <v/>
      </c>
      <c r="AC178" s="34"/>
      <c r="AD178" s="34"/>
      <c r="AE178" s="34"/>
      <c r="AF178" s="34" t="s">
        <v>935</v>
      </c>
      <c r="AG178" s="132">
        <v>45216</v>
      </c>
      <c r="AH178" s="133" t="s">
        <v>936</v>
      </c>
      <c r="AI178" s="133" t="s">
        <v>57</v>
      </c>
      <c r="AJ178" s="133" t="s">
        <v>937</v>
      </c>
      <c r="AK178" s="34"/>
      <c r="AL178" s="33" t="s">
        <v>947</v>
      </c>
      <c r="AM178" s="33" t="s">
        <v>1036</v>
      </c>
      <c r="AN178" s="34" t="s">
        <v>91</v>
      </c>
      <c r="AO178" s="37" t="s">
        <v>1116</v>
      </c>
      <c r="AP178" s="34" t="str">
        <f t="shared" si="28"/>
        <v>104-60041B</v>
      </c>
      <c r="AQ178" s="34"/>
      <c r="AR178" s="34"/>
      <c r="AS178" s="34"/>
      <c r="AT178" s="34" t="str">
        <f t="shared" si="29"/>
        <v/>
      </c>
      <c r="AU178" s="34"/>
      <c r="AV178" s="34" t="str">
        <f t="shared" si="30"/>
        <v/>
      </c>
      <c r="AW178" s="134"/>
    </row>
    <row r="179" spans="1:49" s="87" customFormat="1" x14ac:dyDescent="0.25">
      <c r="A179" s="39" t="str">
        <f t="shared" si="21"/>
        <v/>
      </c>
      <c r="B179" s="39" t="str">
        <f t="shared" si="22"/>
        <v>104-60045</v>
      </c>
      <c r="C179" s="39"/>
      <c r="D179" s="39"/>
      <c r="E179" s="39">
        <f t="shared" si="23"/>
        <v>2</v>
      </c>
      <c r="F179" s="33"/>
      <c r="G179" s="33"/>
      <c r="H179" s="34" t="s">
        <v>850</v>
      </c>
      <c r="I179" s="34" t="s">
        <v>862</v>
      </c>
      <c r="J179" s="34" t="s">
        <v>1034</v>
      </c>
      <c r="K179" s="34" t="s">
        <v>894</v>
      </c>
      <c r="L179" s="34" t="str">
        <f t="shared" si="24"/>
        <v>. Grille, UPPER KIDNEY GRILLE, LEFT</v>
      </c>
      <c r="M179" s="131" t="s">
        <v>2168</v>
      </c>
      <c r="N179" s="41" t="str">
        <f t="shared" si="25"/>
        <v/>
      </c>
      <c r="O179" s="41" t="s">
        <v>875</v>
      </c>
      <c r="P179" s="34" t="s">
        <v>1105</v>
      </c>
      <c r="Q179" s="34" t="s">
        <v>1121</v>
      </c>
      <c r="R179" s="38">
        <v>75</v>
      </c>
      <c r="S179" s="38">
        <f t="shared" si="26"/>
        <v>98.611111111111114</v>
      </c>
      <c r="T179" s="33"/>
      <c r="U179" s="33"/>
      <c r="V179" s="33"/>
      <c r="W179" s="33"/>
      <c r="X179" s="33"/>
      <c r="Y179" s="34"/>
      <c r="Z179" s="34"/>
      <c r="AA179" s="34"/>
      <c r="AB179" s="34" t="str">
        <f t="shared" si="27"/>
        <v/>
      </c>
      <c r="AC179" s="34"/>
      <c r="AD179" s="34"/>
      <c r="AE179" s="34"/>
      <c r="AF179" s="34" t="s">
        <v>935</v>
      </c>
      <c r="AG179" s="132">
        <v>45216</v>
      </c>
      <c r="AH179" s="133" t="s">
        <v>936</v>
      </c>
      <c r="AI179" s="133" t="s">
        <v>57</v>
      </c>
      <c r="AJ179" s="133" t="s">
        <v>937</v>
      </c>
      <c r="AK179" s="34"/>
      <c r="AL179" s="33" t="s">
        <v>947</v>
      </c>
      <c r="AM179" s="33" t="s">
        <v>1036</v>
      </c>
      <c r="AN179" s="34" t="s">
        <v>91</v>
      </c>
      <c r="AO179" s="37">
        <v>60045</v>
      </c>
      <c r="AP179" s="34" t="str">
        <f t="shared" si="28"/>
        <v>104-60045</v>
      </c>
      <c r="AQ179" s="34"/>
      <c r="AR179" s="34"/>
      <c r="AS179" s="34"/>
      <c r="AT179" s="34" t="str">
        <f t="shared" si="29"/>
        <v/>
      </c>
      <c r="AU179" s="34"/>
      <c r="AV179" s="34" t="str">
        <f t="shared" si="30"/>
        <v/>
      </c>
      <c r="AW179" s="134"/>
    </row>
    <row r="180" spans="1:49" s="87" customFormat="1" x14ac:dyDescent="0.25">
      <c r="A180" s="39" t="str">
        <f t="shared" si="21"/>
        <v/>
      </c>
      <c r="B180" s="39" t="str">
        <f t="shared" si="22"/>
        <v>104-60046C</v>
      </c>
      <c r="C180" s="39"/>
      <c r="D180" s="39"/>
      <c r="E180" s="39">
        <f t="shared" si="23"/>
        <v>2</v>
      </c>
      <c r="F180" s="33"/>
      <c r="G180" s="33"/>
      <c r="H180" s="34" t="s">
        <v>850</v>
      </c>
      <c r="I180" s="34" t="s">
        <v>862</v>
      </c>
      <c r="J180" s="34" t="s">
        <v>1034</v>
      </c>
      <c r="K180" s="34" t="s">
        <v>894</v>
      </c>
      <c r="L180" s="34" t="str">
        <f t="shared" si="24"/>
        <v>. Grille, UPPER KIDNEY GRILLE, LEFT</v>
      </c>
      <c r="M180" s="131" t="s">
        <v>2169</v>
      </c>
      <c r="N180" s="41" t="str">
        <f t="shared" si="25"/>
        <v/>
      </c>
      <c r="O180" s="41" t="s">
        <v>875</v>
      </c>
      <c r="P180" s="34" t="s">
        <v>1105</v>
      </c>
      <c r="Q180" s="34" t="s">
        <v>1125</v>
      </c>
      <c r="R180" s="38">
        <v>75</v>
      </c>
      <c r="S180" s="38">
        <f t="shared" si="26"/>
        <v>98.611111111111114</v>
      </c>
      <c r="T180" s="33"/>
      <c r="U180" s="33"/>
      <c r="V180" s="33"/>
      <c r="W180" s="33"/>
      <c r="X180" s="33"/>
      <c r="Y180" s="34"/>
      <c r="Z180" s="34"/>
      <c r="AA180" s="34"/>
      <c r="AB180" s="34" t="str">
        <f t="shared" si="27"/>
        <v/>
      </c>
      <c r="AC180" s="34"/>
      <c r="AD180" s="34"/>
      <c r="AE180" s="34"/>
      <c r="AF180" s="34" t="s">
        <v>935</v>
      </c>
      <c r="AG180" s="132">
        <v>45216</v>
      </c>
      <c r="AH180" s="133" t="s">
        <v>936</v>
      </c>
      <c r="AI180" s="133" t="s">
        <v>57</v>
      </c>
      <c r="AJ180" s="133" t="s">
        <v>937</v>
      </c>
      <c r="AK180" s="34"/>
      <c r="AL180" s="33" t="s">
        <v>947</v>
      </c>
      <c r="AM180" s="33" t="s">
        <v>1036</v>
      </c>
      <c r="AN180" s="34" t="s">
        <v>91</v>
      </c>
      <c r="AO180" s="37" t="s">
        <v>1124</v>
      </c>
      <c r="AP180" s="34" t="str">
        <f t="shared" si="28"/>
        <v>104-60046C</v>
      </c>
      <c r="AQ180" s="34"/>
      <c r="AR180" s="34"/>
      <c r="AS180" s="34"/>
      <c r="AT180" s="34" t="str">
        <f t="shared" si="29"/>
        <v/>
      </c>
      <c r="AU180" s="34"/>
      <c r="AV180" s="34" t="str">
        <f t="shared" si="30"/>
        <v/>
      </c>
      <c r="AW180" s="134"/>
    </row>
    <row r="181" spans="1:49" s="87" customFormat="1" x14ac:dyDescent="0.25">
      <c r="A181" s="39" t="str">
        <f t="shared" si="21"/>
        <v/>
      </c>
      <c r="B181" s="39" t="str">
        <f t="shared" si="22"/>
        <v>104-60046A</v>
      </c>
      <c r="C181" s="39"/>
      <c r="D181" s="39"/>
      <c r="E181" s="39">
        <f t="shared" si="23"/>
        <v>2</v>
      </c>
      <c r="F181" s="33"/>
      <c r="G181" s="33"/>
      <c r="H181" s="34" t="s">
        <v>850</v>
      </c>
      <c r="I181" s="34" t="s">
        <v>862</v>
      </c>
      <c r="J181" s="34" t="s">
        <v>1034</v>
      </c>
      <c r="K181" s="34" t="s">
        <v>894</v>
      </c>
      <c r="L181" s="34" t="str">
        <f t="shared" si="24"/>
        <v>. Grille, UPPER KIDNEY GRILLE, LEFT</v>
      </c>
      <c r="M181" s="131" t="s">
        <v>2170</v>
      </c>
      <c r="N181" s="41" t="str">
        <f t="shared" si="25"/>
        <v/>
      </c>
      <c r="O181" s="41" t="s">
        <v>875</v>
      </c>
      <c r="P181" s="34" t="s">
        <v>1105</v>
      </c>
      <c r="Q181" s="34" t="s">
        <v>1128</v>
      </c>
      <c r="R181" s="38">
        <v>75</v>
      </c>
      <c r="S181" s="38">
        <f t="shared" si="26"/>
        <v>98.611111111111114</v>
      </c>
      <c r="T181" s="33"/>
      <c r="U181" s="33"/>
      <c r="V181" s="33"/>
      <c r="W181" s="33"/>
      <c r="X181" s="33"/>
      <c r="Y181" s="34"/>
      <c r="Z181" s="34"/>
      <c r="AA181" s="34"/>
      <c r="AB181" s="34" t="str">
        <f t="shared" si="27"/>
        <v/>
      </c>
      <c r="AC181" s="34"/>
      <c r="AD181" s="34"/>
      <c r="AE181" s="34"/>
      <c r="AF181" s="34" t="s">
        <v>935</v>
      </c>
      <c r="AG181" s="132">
        <v>45216</v>
      </c>
      <c r="AH181" s="133" t="s">
        <v>936</v>
      </c>
      <c r="AI181" s="133" t="s">
        <v>57</v>
      </c>
      <c r="AJ181" s="133" t="s">
        <v>937</v>
      </c>
      <c r="AK181" s="34"/>
      <c r="AL181" s="33" t="s">
        <v>947</v>
      </c>
      <c r="AM181" s="33" t="s">
        <v>1036</v>
      </c>
      <c r="AN181" s="34" t="s">
        <v>91</v>
      </c>
      <c r="AO181" s="37" t="s">
        <v>1127</v>
      </c>
      <c r="AP181" s="34" t="str">
        <f t="shared" si="28"/>
        <v>104-60046A</v>
      </c>
      <c r="AQ181" s="34"/>
      <c r="AR181" s="34"/>
      <c r="AS181" s="34"/>
      <c r="AT181" s="34" t="str">
        <f t="shared" si="29"/>
        <v/>
      </c>
      <c r="AU181" s="34"/>
      <c r="AV181" s="34" t="str">
        <f t="shared" si="30"/>
        <v/>
      </c>
      <c r="AW181" s="134"/>
    </row>
    <row r="182" spans="1:49" s="87" customFormat="1" x14ac:dyDescent="0.25">
      <c r="A182" s="39" t="str">
        <f t="shared" si="21"/>
        <v/>
      </c>
      <c r="B182" s="39" t="str">
        <f t="shared" si="22"/>
        <v>104-60046B</v>
      </c>
      <c r="C182" s="39"/>
      <c r="D182" s="39"/>
      <c r="E182" s="39">
        <f t="shared" si="23"/>
        <v>2</v>
      </c>
      <c r="F182" s="33"/>
      <c r="G182" s="33"/>
      <c r="H182" s="34" t="s">
        <v>850</v>
      </c>
      <c r="I182" s="34" t="s">
        <v>862</v>
      </c>
      <c r="J182" s="34" t="s">
        <v>1034</v>
      </c>
      <c r="K182" s="34" t="s">
        <v>894</v>
      </c>
      <c r="L182" s="34" t="str">
        <f t="shared" si="24"/>
        <v>. Grille, UPPER KIDNEY GRILLE, LEFT</v>
      </c>
      <c r="M182" s="131" t="s">
        <v>2171</v>
      </c>
      <c r="N182" s="41" t="str">
        <f t="shared" si="25"/>
        <v/>
      </c>
      <c r="O182" s="41" t="s">
        <v>875</v>
      </c>
      <c r="P182" s="34" t="s">
        <v>1105</v>
      </c>
      <c r="Q182" s="34" t="s">
        <v>1131</v>
      </c>
      <c r="R182" s="38">
        <v>75</v>
      </c>
      <c r="S182" s="38">
        <f t="shared" si="26"/>
        <v>98.611111111111114</v>
      </c>
      <c r="T182" s="33"/>
      <c r="U182" s="33"/>
      <c r="V182" s="33"/>
      <c r="W182" s="33"/>
      <c r="X182" s="33"/>
      <c r="Y182" s="34"/>
      <c r="Z182" s="34"/>
      <c r="AA182" s="34"/>
      <c r="AB182" s="34" t="str">
        <f t="shared" si="27"/>
        <v/>
      </c>
      <c r="AC182" s="34"/>
      <c r="AD182" s="34"/>
      <c r="AE182" s="34"/>
      <c r="AF182" s="34" t="s">
        <v>935</v>
      </c>
      <c r="AG182" s="132">
        <v>45216</v>
      </c>
      <c r="AH182" s="133" t="s">
        <v>936</v>
      </c>
      <c r="AI182" s="133" t="s">
        <v>57</v>
      </c>
      <c r="AJ182" s="133" t="s">
        <v>937</v>
      </c>
      <c r="AK182" s="34"/>
      <c r="AL182" s="33" t="s">
        <v>947</v>
      </c>
      <c r="AM182" s="33" t="s">
        <v>1036</v>
      </c>
      <c r="AN182" s="34" t="s">
        <v>91</v>
      </c>
      <c r="AO182" s="37" t="s">
        <v>1130</v>
      </c>
      <c r="AP182" s="34" t="str">
        <f t="shared" si="28"/>
        <v>104-60046B</v>
      </c>
      <c r="AQ182" s="34"/>
      <c r="AR182" s="34"/>
      <c r="AS182" s="34"/>
      <c r="AT182" s="34" t="str">
        <f t="shared" si="29"/>
        <v/>
      </c>
      <c r="AU182" s="34"/>
      <c r="AV182" s="34" t="str">
        <f t="shared" si="30"/>
        <v/>
      </c>
      <c r="AW182" s="134"/>
    </row>
    <row r="183" spans="1:49" s="87" customFormat="1" x14ac:dyDescent="0.25">
      <c r="A183" s="39" t="str">
        <f t="shared" si="21"/>
        <v/>
      </c>
      <c r="B183" s="39" t="str">
        <f t="shared" si="22"/>
        <v>104-60040C</v>
      </c>
      <c r="C183" s="39"/>
      <c r="D183" s="39"/>
      <c r="E183" s="39">
        <f t="shared" si="23"/>
        <v>1</v>
      </c>
      <c r="F183" s="33"/>
      <c r="G183" s="33"/>
      <c r="H183" s="34" t="s">
        <v>850</v>
      </c>
      <c r="I183" s="34" t="s">
        <v>862</v>
      </c>
      <c r="J183" s="34" t="s">
        <v>1034</v>
      </c>
      <c r="K183" s="34" t="s">
        <v>894</v>
      </c>
      <c r="L183" s="34" t="str">
        <f t="shared" si="24"/>
        <v>. Grille, UPPER KIDNEY GRILLE, RIGHT</v>
      </c>
      <c r="M183" s="131" t="s">
        <v>2172</v>
      </c>
      <c r="N183" s="41" t="str">
        <f t="shared" si="25"/>
        <v/>
      </c>
      <c r="O183" s="41" t="s">
        <v>875</v>
      </c>
      <c r="P183" s="34" t="s">
        <v>1107</v>
      </c>
      <c r="Q183" s="34" t="s">
        <v>1108</v>
      </c>
      <c r="R183" s="38">
        <v>75</v>
      </c>
      <c r="S183" s="38">
        <f t="shared" si="26"/>
        <v>98.611111111111114</v>
      </c>
      <c r="T183" s="33"/>
      <c r="U183" s="33"/>
      <c r="V183" s="33"/>
      <c r="W183" s="33"/>
      <c r="X183" s="33"/>
      <c r="Y183" s="34"/>
      <c r="Z183" s="34"/>
      <c r="AA183" s="34"/>
      <c r="AB183" s="34" t="str">
        <f t="shared" si="27"/>
        <v/>
      </c>
      <c r="AC183" s="34"/>
      <c r="AD183" s="34"/>
      <c r="AE183" s="34"/>
      <c r="AF183" s="34" t="s">
        <v>935</v>
      </c>
      <c r="AG183" s="132">
        <v>45216</v>
      </c>
      <c r="AH183" s="133" t="s">
        <v>936</v>
      </c>
      <c r="AI183" s="133" t="s">
        <v>57</v>
      </c>
      <c r="AJ183" s="133" t="s">
        <v>937</v>
      </c>
      <c r="AK183" s="34"/>
      <c r="AL183" s="33" t="s">
        <v>947</v>
      </c>
      <c r="AM183" s="33" t="s">
        <v>1036</v>
      </c>
      <c r="AN183" s="34" t="s">
        <v>91</v>
      </c>
      <c r="AO183" s="37" t="s">
        <v>1109</v>
      </c>
      <c r="AP183" s="34" t="str">
        <f t="shared" si="28"/>
        <v>104-60040C</v>
      </c>
      <c r="AQ183" s="34"/>
      <c r="AR183" s="34"/>
      <c r="AS183" s="34"/>
      <c r="AT183" s="34" t="str">
        <f t="shared" si="29"/>
        <v/>
      </c>
      <c r="AU183" s="34"/>
      <c r="AV183" s="34" t="str">
        <f t="shared" si="30"/>
        <v/>
      </c>
      <c r="AW183" s="134"/>
    </row>
    <row r="184" spans="1:49" s="87" customFormat="1" x14ac:dyDescent="0.25">
      <c r="A184" s="39" t="str">
        <f t="shared" si="21"/>
        <v/>
      </c>
      <c r="B184" s="39" t="str">
        <f t="shared" si="22"/>
        <v>104-60040A</v>
      </c>
      <c r="C184" s="39"/>
      <c r="D184" s="39"/>
      <c r="E184" s="39">
        <f t="shared" si="23"/>
        <v>1</v>
      </c>
      <c r="F184" s="33"/>
      <c r="G184" s="33"/>
      <c r="H184" s="34" t="s">
        <v>850</v>
      </c>
      <c r="I184" s="34" t="s">
        <v>862</v>
      </c>
      <c r="J184" s="34" t="s">
        <v>1034</v>
      </c>
      <c r="K184" s="34" t="s">
        <v>894</v>
      </c>
      <c r="L184" s="34" t="str">
        <f t="shared" si="24"/>
        <v>. Grille, UPPER KIDNEY GRILLE, RIGHT</v>
      </c>
      <c r="M184" s="131" t="s">
        <v>2173</v>
      </c>
      <c r="N184" s="41" t="str">
        <f t="shared" si="25"/>
        <v/>
      </c>
      <c r="O184" s="41" t="s">
        <v>875</v>
      </c>
      <c r="P184" s="34" t="s">
        <v>1107</v>
      </c>
      <c r="Q184" s="34" t="s">
        <v>1113</v>
      </c>
      <c r="R184" s="38">
        <v>75</v>
      </c>
      <c r="S184" s="38">
        <f t="shared" si="26"/>
        <v>98.611111111111114</v>
      </c>
      <c r="T184" s="33"/>
      <c r="U184" s="33"/>
      <c r="V184" s="33"/>
      <c r="W184" s="33"/>
      <c r="X184" s="33"/>
      <c r="Y184" s="34"/>
      <c r="Z184" s="34"/>
      <c r="AA184" s="34"/>
      <c r="AB184" s="34" t="str">
        <f t="shared" si="27"/>
        <v/>
      </c>
      <c r="AC184" s="34"/>
      <c r="AD184" s="34"/>
      <c r="AE184" s="34"/>
      <c r="AF184" s="34" t="s">
        <v>935</v>
      </c>
      <c r="AG184" s="132">
        <v>45216</v>
      </c>
      <c r="AH184" s="133" t="s">
        <v>936</v>
      </c>
      <c r="AI184" s="133" t="s">
        <v>57</v>
      </c>
      <c r="AJ184" s="133" t="s">
        <v>937</v>
      </c>
      <c r="AK184" s="34"/>
      <c r="AL184" s="33" t="s">
        <v>947</v>
      </c>
      <c r="AM184" s="33" t="s">
        <v>1036</v>
      </c>
      <c r="AN184" s="34" t="s">
        <v>91</v>
      </c>
      <c r="AO184" s="37" t="s">
        <v>1114</v>
      </c>
      <c r="AP184" s="34" t="str">
        <f t="shared" si="28"/>
        <v>104-60040A</v>
      </c>
      <c r="AQ184" s="34"/>
      <c r="AR184" s="34"/>
      <c r="AS184" s="34"/>
      <c r="AT184" s="34" t="str">
        <f t="shared" si="29"/>
        <v/>
      </c>
      <c r="AU184" s="34"/>
      <c r="AV184" s="34" t="str">
        <f t="shared" si="30"/>
        <v/>
      </c>
      <c r="AW184" s="134"/>
    </row>
    <row r="185" spans="1:49" s="87" customFormat="1" x14ac:dyDescent="0.25">
      <c r="A185" s="39" t="str">
        <f t="shared" si="21"/>
        <v/>
      </c>
      <c r="B185" s="39" t="str">
        <f t="shared" si="22"/>
        <v>104-60040B</v>
      </c>
      <c r="C185" s="39"/>
      <c r="D185" s="39"/>
      <c r="E185" s="39">
        <f t="shared" si="23"/>
        <v>1</v>
      </c>
      <c r="F185" s="33"/>
      <c r="G185" s="33"/>
      <c r="H185" s="34" t="s">
        <v>850</v>
      </c>
      <c r="I185" s="34" t="s">
        <v>862</v>
      </c>
      <c r="J185" s="34" t="s">
        <v>1034</v>
      </c>
      <c r="K185" s="34" t="s">
        <v>894</v>
      </c>
      <c r="L185" s="34" t="str">
        <f t="shared" si="24"/>
        <v>. Grille, UPPER KIDNEY GRILLE, RIGHT</v>
      </c>
      <c r="M185" s="131" t="s">
        <v>2174</v>
      </c>
      <c r="N185" s="41" t="str">
        <f t="shared" si="25"/>
        <v/>
      </c>
      <c r="O185" s="41" t="s">
        <v>875</v>
      </c>
      <c r="P185" s="34" t="s">
        <v>1107</v>
      </c>
      <c r="Q185" s="34" t="s">
        <v>1118</v>
      </c>
      <c r="R185" s="38">
        <v>75</v>
      </c>
      <c r="S185" s="38">
        <f t="shared" si="26"/>
        <v>98.611111111111114</v>
      </c>
      <c r="T185" s="33"/>
      <c r="U185" s="33"/>
      <c r="V185" s="33"/>
      <c r="W185" s="33"/>
      <c r="X185" s="33"/>
      <c r="Y185" s="34"/>
      <c r="Z185" s="34"/>
      <c r="AA185" s="34"/>
      <c r="AB185" s="34" t="str">
        <f t="shared" si="27"/>
        <v/>
      </c>
      <c r="AC185" s="34"/>
      <c r="AD185" s="34"/>
      <c r="AE185" s="34"/>
      <c r="AF185" s="34" t="s">
        <v>935</v>
      </c>
      <c r="AG185" s="132">
        <v>45216</v>
      </c>
      <c r="AH185" s="133" t="s">
        <v>936</v>
      </c>
      <c r="AI185" s="133" t="s">
        <v>57</v>
      </c>
      <c r="AJ185" s="133" t="s">
        <v>937</v>
      </c>
      <c r="AK185" s="34"/>
      <c r="AL185" s="33" t="s">
        <v>947</v>
      </c>
      <c r="AM185" s="33" t="s">
        <v>1036</v>
      </c>
      <c r="AN185" s="34" t="s">
        <v>91</v>
      </c>
      <c r="AO185" s="37" t="s">
        <v>1119</v>
      </c>
      <c r="AP185" s="34" t="str">
        <f t="shared" si="28"/>
        <v>104-60040B</v>
      </c>
      <c r="AQ185" s="34"/>
      <c r="AR185" s="34"/>
      <c r="AS185" s="34"/>
      <c r="AT185" s="34" t="str">
        <f t="shared" si="29"/>
        <v/>
      </c>
      <c r="AU185" s="34"/>
      <c r="AV185" s="34" t="str">
        <f t="shared" si="30"/>
        <v/>
      </c>
      <c r="AW185" s="134"/>
    </row>
    <row r="186" spans="1:49" s="87" customFormat="1" x14ac:dyDescent="0.25">
      <c r="A186" s="39" t="str">
        <f t="shared" si="21"/>
        <v/>
      </c>
      <c r="B186" s="39" t="str">
        <f t="shared" si="22"/>
        <v>104-60044</v>
      </c>
      <c r="C186" s="39"/>
      <c r="D186" s="39"/>
      <c r="E186" s="39">
        <f t="shared" si="23"/>
        <v>1</v>
      </c>
      <c r="F186" s="33"/>
      <c r="G186" s="33"/>
      <c r="H186" s="34" t="s">
        <v>850</v>
      </c>
      <c r="I186" s="34" t="s">
        <v>862</v>
      </c>
      <c r="J186" s="34" t="s">
        <v>1034</v>
      </c>
      <c r="K186" s="34" t="s">
        <v>894</v>
      </c>
      <c r="L186" s="34" t="str">
        <f t="shared" si="24"/>
        <v>. Grille, UPPER KIDNEY GRILLE, RIGHT</v>
      </c>
      <c r="M186" s="131" t="s">
        <v>2175</v>
      </c>
      <c r="N186" s="41" t="str">
        <f t="shared" si="25"/>
        <v/>
      </c>
      <c r="O186" s="41" t="s">
        <v>875</v>
      </c>
      <c r="P186" s="34" t="s">
        <v>1107</v>
      </c>
      <c r="Q186" s="34" t="s">
        <v>1122</v>
      </c>
      <c r="R186" s="38">
        <v>75</v>
      </c>
      <c r="S186" s="38">
        <f t="shared" si="26"/>
        <v>98.611111111111114</v>
      </c>
      <c r="T186" s="33"/>
      <c r="U186" s="33"/>
      <c r="V186" s="33"/>
      <c r="W186" s="33"/>
      <c r="X186" s="33"/>
      <c r="Y186" s="34"/>
      <c r="Z186" s="34"/>
      <c r="AA186" s="34"/>
      <c r="AB186" s="34" t="str">
        <f t="shared" si="27"/>
        <v/>
      </c>
      <c r="AC186" s="34"/>
      <c r="AD186" s="34"/>
      <c r="AE186" s="34"/>
      <c r="AF186" s="34" t="s">
        <v>935</v>
      </c>
      <c r="AG186" s="132">
        <v>45216</v>
      </c>
      <c r="AH186" s="133" t="s">
        <v>936</v>
      </c>
      <c r="AI186" s="133" t="s">
        <v>57</v>
      </c>
      <c r="AJ186" s="133" t="s">
        <v>937</v>
      </c>
      <c r="AK186" s="34"/>
      <c r="AL186" s="33" t="s">
        <v>947</v>
      </c>
      <c r="AM186" s="33" t="s">
        <v>1036</v>
      </c>
      <c r="AN186" s="34" t="s">
        <v>91</v>
      </c>
      <c r="AO186" s="37">
        <v>60044</v>
      </c>
      <c r="AP186" s="34" t="str">
        <f t="shared" si="28"/>
        <v>104-60044</v>
      </c>
      <c r="AQ186" s="34"/>
      <c r="AR186" s="34"/>
      <c r="AS186" s="34"/>
      <c r="AT186" s="34" t="str">
        <f t="shared" si="29"/>
        <v/>
      </c>
      <c r="AU186" s="34"/>
      <c r="AV186" s="34" t="str">
        <f t="shared" si="30"/>
        <v/>
      </c>
      <c r="AW186" s="134"/>
    </row>
    <row r="187" spans="1:49" s="87" customFormat="1" x14ac:dyDescent="0.25">
      <c r="A187" s="39" t="str">
        <f t="shared" si="21"/>
        <v/>
      </c>
      <c r="B187" s="39" t="str">
        <f t="shared" si="22"/>
        <v/>
      </c>
      <c r="C187" s="39"/>
      <c r="D187" s="39"/>
      <c r="E187" s="39" t="str">
        <f t="shared" si="23"/>
        <v/>
      </c>
      <c r="F187" s="33"/>
      <c r="G187" s="33"/>
      <c r="H187" s="34" t="s">
        <v>850</v>
      </c>
      <c r="I187" s="34" t="s">
        <v>862</v>
      </c>
      <c r="J187" s="34" t="s">
        <v>1135</v>
      </c>
      <c r="K187" s="34" t="s">
        <v>895</v>
      </c>
      <c r="L187" s="34" t="str">
        <f t="shared" si="24"/>
        <v>. Headlight Washer Squirters &amp; Cover Caps SET 2</v>
      </c>
      <c r="M187" s="131" t="s">
        <v>2176</v>
      </c>
      <c r="N187" s="41" t="str">
        <f t="shared" si="25"/>
        <v/>
      </c>
      <c r="O187" s="41" t="s">
        <v>875</v>
      </c>
      <c r="P187" s="34" t="s">
        <v>1136</v>
      </c>
      <c r="Q187" s="34"/>
      <c r="R187" s="34">
        <v>75</v>
      </c>
      <c r="S187" s="38">
        <f t="shared" si="26"/>
        <v>75</v>
      </c>
      <c r="T187" s="34"/>
      <c r="U187" s="34"/>
      <c r="V187" s="34"/>
      <c r="W187" s="34"/>
      <c r="X187" s="33"/>
      <c r="Y187" s="34"/>
      <c r="Z187" s="34"/>
      <c r="AA187" s="34"/>
      <c r="AB187" s="34" t="str">
        <f t="shared" si="27"/>
        <v>SET 2, toss both if 1 bad</v>
      </c>
      <c r="AC187" s="34" t="s">
        <v>782</v>
      </c>
      <c r="AD187" s="34"/>
      <c r="AE187" s="34"/>
      <c r="AF187" s="34" t="s">
        <v>981</v>
      </c>
      <c r="AG187" s="132">
        <v>44811</v>
      </c>
      <c r="AH187" s="133" t="s">
        <v>936</v>
      </c>
      <c r="AI187" s="133" t="s">
        <v>57</v>
      </c>
      <c r="AJ187" s="133" t="s">
        <v>937</v>
      </c>
      <c r="AK187" s="34"/>
      <c r="AL187" s="34" t="s">
        <v>938</v>
      </c>
      <c r="AM187" s="34"/>
      <c r="AN187" s="34"/>
      <c r="AO187" s="34"/>
      <c r="AP187" s="34" t="str">
        <f t="shared" si="28"/>
        <v/>
      </c>
      <c r="AQ187" s="34"/>
      <c r="AR187" s="34"/>
      <c r="AS187" s="34"/>
      <c r="AT187" s="34" t="str">
        <f t="shared" si="29"/>
        <v/>
      </c>
      <c r="AU187" s="34"/>
      <c r="AV187" s="34" t="str">
        <f t="shared" si="30"/>
        <v/>
      </c>
      <c r="AW187" s="134"/>
    </row>
    <row r="188" spans="1:49" s="87" customFormat="1" x14ac:dyDescent="0.25">
      <c r="A188" s="39" t="str">
        <f t="shared" si="21"/>
        <v/>
      </c>
      <c r="B188" s="39" t="str">
        <f t="shared" si="22"/>
        <v/>
      </c>
      <c r="C188" s="39"/>
      <c r="D188" s="39"/>
      <c r="E188" s="39" t="str">
        <f t="shared" si="23"/>
        <v/>
      </c>
      <c r="F188" s="33"/>
      <c r="G188" s="33"/>
      <c r="H188" s="34" t="s">
        <v>850</v>
      </c>
      <c r="I188" s="34" t="s">
        <v>862</v>
      </c>
      <c r="J188" s="34" t="s">
        <v>1137</v>
      </c>
      <c r="K188" s="34" t="s">
        <v>544</v>
      </c>
      <c r="L188" s="34" t="str">
        <f t="shared" si="24"/>
        <v>. PDC Sensor SET 2, FRONT</v>
      </c>
      <c r="M188" s="131" t="s">
        <v>2177</v>
      </c>
      <c r="N188" s="41" t="str">
        <f t="shared" si="25"/>
        <v/>
      </c>
      <c r="O188" s="41" t="s">
        <v>875</v>
      </c>
      <c r="P188" s="34" t="s">
        <v>1141</v>
      </c>
      <c r="Q188" s="34"/>
      <c r="R188" s="37">
        <v>80</v>
      </c>
      <c r="S188" s="38">
        <f t="shared" si="26"/>
        <v>180</v>
      </c>
      <c r="T188" s="34"/>
      <c r="U188" s="34"/>
      <c r="V188" s="34"/>
      <c r="W188" s="34"/>
      <c r="X188" s="33"/>
      <c r="Y188" s="34"/>
      <c r="Z188" s="34"/>
      <c r="AA188" s="34"/>
      <c r="AB188" s="34" t="str">
        <f t="shared" si="27"/>
        <v/>
      </c>
      <c r="AC188" s="34"/>
      <c r="AD188" s="34"/>
      <c r="AE188" s="34"/>
      <c r="AF188" s="34" t="s">
        <v>935</v>
      </c>
      <c r="AG188" s="132">
        <v>44680</v>
      </c>
      <c r="AH188" s="133" t="s">
        <v>936</v>
      </c>
      <c r="AI188" s="133" t="s">
        <v>57</v>
      </c>
      <c r="AJ188" s="133" t="s">
        <v>937</v>
      </c>
      <c r="AK188" s="34"/>
      <c r="AL188" s="34" t="s">
        <v>938</v>
      </c>
      <c r="AM188" s="34"/>
      <c r="AN188" s="34"/>
      <c r="AO188" s="34"/>
      <c r="AP188" s="34" t="str">
        <f t="shared" si="28"/>
        <v/>
      </c>
      <c r="AQ188" s="34" t="s">
        <v>89</v>
      </c>
      <c r="AR188" s="34" t="s">
        <v>1016</v>
      </c>
      <c r="AS188" s="34" t="s">
        <v>1017</v>
      </c>
      <c r="AT188" s="34" t="str">
        <f t="shared" si="29"/>
        <v>F15-14-18-ALL</v>
      </c>
      <c r="AU188" s="34" t="s">
        <v>1142</v>
      </c>
      <c r="AV188" s="34" t="str">
        <f t="shared" si="30"/>
        <v>F15-14-18-ALL-Viking15</v>
      </c>
      <c r="AW188" s="134"/>
    </row>
    <row r="189" spans="1:49" s="87" customFormat="1" x14ac:dyDescent="0.25">
      <c r="A189" s="39" t="str">
        <f t="shared" si="21"/>
        <v/>
      </c>
      <c r="B189" s="39" t="str">
        <f t="shared" si="22"/>
        <v/>
      </c>
      <c r="C189" s="39"/>
      <c r="D189" s="39"/>
      <c r="E189" s="39" t="str">
        <f t="shared" si="23"/>
        <v/>
      </c>
      <c r="F189" s="33"/>
      <c r="G189" s="33"/>
      <c r="H189" s="34" t="s">
        <v>850</v>
      </c>
      <c r="I189" s="34" t="s">
        <v>862</v>
      </c>
      <c r="J189" s="34" t="s">
        <v>1137</v>
      </c>
      <c r="K189" s="34" t="s">
        <v>545</v>
      </c>
      <c r="L189" s="34" t="str">
        <f t="shared" si="24"/>
        <v>. PDC Sensor SET 2, REAR</v>
      </c>
      <c r="M189" s="131" t="s">
        <v>2178</v>
      </c>
      <c r="N189" s="41" t="str">
        <f t="shared" si="25"/>
        <v/>
      </c>
      <c r="O189" s="41" t="s">
        <v>875</v>
      </c>
      <c r="P189" s="34" t="s">
        <v>1147</v>
      </c>
      <c r="Q189" s="34"/>
      <c r="R189" s="37">
        <v>75</v>
      </c>
      <c r="S189" s="38">
        <f t="shared" si="26"/>
        <v>158.33333333333334</v>
      </c>
      <c r="T189" s="34"/>
      <c r="U189" s="34"/>
      <c r="V189" s="34"/>
      <c r="W189" s="34"/>
      <c r="X189" s="33"/>
      <c r="Y189" s="34"/>
      <c r="Z189" s="34"/>
      <c r="AA189" s="34"/>
      <c r="AB189" s="34" t="str">
        <f t="shared" si="27"/>
        <v/>
      </c>
      <c r="AC189" s="34"/>
      <c r="AD189" s="34"/>
      <c r="AE189" s="34"/>
      <c r="AF189" s="34" t="s">
        <v>935</v>
      </c>
      <c r="AG189" s="132">
        <v>44680</v>
      </c>
      <c r="AH189" s="133" t="s">
        <v>936</v>
      </c>
      <c r="AI189" s="133" t="s">
        <v>57</v>
      </c>
      <c r="AJ189" s="133" t="s">
        <v>937</v>
      </c>
      <c r="AK189" s="34"/>
      <c r="AL189" s="34" t="s">
        <v>938</v>
      </c>
      <c r="AM189" s="34"/>
      <c r="AN189" s="34"/>
      <c r="AO189" s="34"/>
      <c r="AP189" s="34" t="str">
        <f t="shared" si="28"/>
        <v/>
      </c>
      <c r="AQ189" s="34" t="s">
        <v>89</v>
      </c>
      <c r="AR189" s="34" t="s">
        <v>1016</v>
      </c>
      <c r="AS189" s="34" t="s">
        <v>1017</v>
      </c>
      <c r="AT189" s="34" t="str">
        <f t="shared" si="29"/>
        <v>F15-14-18-ALL</v>
      </c>
      <c r="AU189" s="34" t="s">
        <v>1148</v>
      </c>
      <c r="AV189" s="34" t="str">
        <f t="shared" si="30"/>
        <v>F15-14-18-ALL-Viking18</v>
      </c>
      <c r="AW189" s="134"/>
    </row>
    <row r="190" spans="1:49" s="87" customFormat="1" x14ac:dyDescent="0.25">
      <c r="A190" s="39" t="str">
        <f t="shared" si="21"/>
        <v/>
      </c>
      <c r="B190" s="39" t="str">
        <f t="shared" si="22"/>
        <v/>
      </c>
      <c r="C190" s="39"/>
      <c r="D190" s="39"/>
      <c r="E190" s="39" t="str">
        <f t="shared" si="23"/>
        <v/>
      </c>
      <c r="F190" s="33"/>
      <c r="G190" s="33"/>
      <c r="H190" s="34" t="s">
        <v>850</v>
      </c>
      <c r="I190" s="34" t="s">
        <v>862</v>
      </c>
      <c r="J190" s="34" t="s">
        <v>1137</v>
      </c>
      <c r="K190" s="34" t="s">
        <v>544</v>
      </c>
      <c r="L190" s="34" t="str">
        <f t="shared" si="24"/>
        <v>. PDC Sensor SET 4, FRONT</v>
      </c>
      <c r="M190" s="131" t="s">
        <v>2179</v>
      </c>
      <c r="N190" s="41" t="str">
        <f t="shared" si="25"/>
        <v/>
      </c>
      <c r="O190" s="41" t="s">
        <v>875</v>
      </c>
      <c r="P190" s="34" t="s">
        <v>1139</v>
      </c>
      <c r="Q190" s="34"/>
      <c r="R190" s="37">
        <v>160</v>
      </c>
      <c r="S190" s="38">
        <f t="shared" si="26"/>
        <v>180</v>
      </c>
      <c r="T190" s="34"/>
      <c r="U190" s="34"/>
      <c r="V190" s="34"/>
      <c r="W190" s="34"/>
      <c r="X190" s="33"/>
      <c r="Y190" s="34"/>
      <c r="Z190" s="34"/>
      <c r="AA190" s="34"/>
      <c r="AB190" s="34" t="str">
        <f t="shared" si="27"/>
        <v/>
      </c>
      <c r="AC190" s="34"/>
      <c r="AD190" s="34"/>
      <c r="AE190" s="34"/>
      <c r="AF190" s="34" t="s">
        <v>935</v>
      </c>
      <c r="AG190" s="132">
        <v>44680</v>
      </c>
      <c r="AH190" s="133" t="s">
        <v>936</v>
      </c>
      <c r="AI190" s="133" t="s">
        <v>57</v>
      </c>
      <c r="AJ190" s="133" t="s">
        <v>937</v>
      </c>
      <c r="AK190" s="34"/>
      <c r="AL190" s="34" t="s">
        <v>938</v>
      </c>
      <c r="AM190" s="34"/>
      <c r="AN190" s="34"/>
      <c r="AO190" s="34"/>
      <c r="AP190" s="34" t="str">
        <f t="shared" si="28"/>
        <v/>
      </c>
      <c r="AQ190" s="34" t="s">
        <v>89</v>
      </c>
      <c r="AR190" s="34" t="s">
        <v>1016</v>
      </c>
      <c r="AS190" s="34" t="s">
        <v>1017</v>
      </c>
      <c r="AT190" s="34" t="str">
        <f t="shared" si="29"/>
        <v>F15-14-18-ALL</v>
      </c>
      <c r="AU190" s="34" t="s">
        <v>1140</v>
      </c>
      <c r="AV190" s="34" t="str">
        <f t="shared" si="30"/>
        <v>F15-14-18-ALL-Viking14</v>
      </c>
      <c r="AW190" s="134"/>
    </row>
    <row r="191" spans="1:49" s="87" customFormat="1" x14ac:dyDescent="0.25">
      <c r="A191" s="39" t="str">
        <f t="shared" si="21"/>
        <v/>
      </c>
      <c r="B191" s="39" t="str">
        <f t="shared" si="22"/>
        <v/>
      </c>
      <c r="C191" s="39"/>
      <c r="D191" s="39"/>
      <c r="E191" s="39" t="str">
        <f t="shared" si="23"/>
        <v/>
      </c>
      <c r="F191" s="33"/>
      <c r="G191" s="33"/>
      <c r="H191" s="34" t="s">
        <v>850</v>
      </c>
      <c r="I191" s="34" t="s">
        <v>862</v>
      </c>
      <c r="J191" s="34" t="s">
        <v>1137</v>
      </c>
      <c r="K191" s="34" t="s">
        <v>545</v>
      </c>
      <c r="L191" s="34" t="str">
        <f t="shared" si="24"/>
        <v>. PDC Sensor SET 4, REAR</v>
      </c>
      <c r="M191" s="131" t="s">
        <v>2180</v>
      </c>
      <c r="N191" s="41" t="str">
        <f t="shared" si="25"/>
        <v/>
      </c>
      <c r="O191" s="41" t="s">
        <v>875</v>
      </c>
      <c r="P191" s="34" t="s">
        <v>1145</v>
      </c>
      <c r="Q191" s="34"/>
      <c r="R191" s="37">
        <v>150</v>
      </c>
      <c r="S191" s="38">
        <f t="shared" si="26"/>
        <v>158.33333333333334</v>
      </c>
      <c r="T191" s="34"/>
      <c r="U191" s="34"/>
      <c r="V191" s="34"/>
      <c r="W191" s="34"/>
      <c r="X191" s="33"/>
      <c r="Y191" s="34"/>
      <c r="Z191" s="34"/>
      <c r="AA191" s="34"/>
      <c r="AB191" s="34" t="str">
        <f t="shared" si="27"/>
        <v/>
      </c>
      <c r="AC191" s="34"/>
      <c r="AD191" s="34"/>
      <c r="AE191" s="34"/>
      <c r="AF191" s="34" t="s">
        <v>935</v>
      </c>
      <c r="AG191" s="132">
        <v>44680</v>
      </c>
      <c r="AH191" s="133" t="s">
        <v>936</v>
      </c>
      <c r="AI191" s="133" t="s">
        <v>57</v>
      </c>
      <c r="AJ191" s="133" t="s">
        <v>937</v>
      </c>
      <c r="AK191" s="34"/>
      <c r="AL191" s="34" t="s">
        <v>938</v>
      </c>
      <c r="AM191" s="34"/>
      <c r="AN191" s="34"/>
      <c r="AO191" s="34"/>
      <c r="AP191" s="34" t="str">
        <f t="shared" si="28"/>
        <v/>
      </c>
      <c r="AQ191" s="34" t="s">
        <v>89</v>
      </c>
      <c r="AR191" s="34" t="s">
        <v>1016</v>
      </c>
      <c r="AS191" s="34" t="s">
        <v>1017</v>
      </c>
      <c r="AT191" s="34" t="str">
        <f t="shared" si="29"/>
        <v>F15-14-18-ALL</v>
      </c>
      <c r="AU191" s="34" t="s">
        <v>1146</v>
      </c>
      <c r="AV191" s="34" t="str">
        <f t="shared" si="30"/>
        <v>F15-14-18-ALL-Viking17</v>
      </c>
      <c r="AW191" s="134"/>
    </row>
    <row r="192" spans="1:49" s="87" customFormat="1" x14ac:dyDescent="0.25">
      <c r="A192" s="39" t="str">
        <f t="shared" si="21"/>
        <v/>
      </c>
      <c r="B192" s="39" t="str">
        <f t="shared" si="22"/>
        <v/>
      </c>
      <c r="C192" s="39"/>
      <c r="D192" s="39"/>
      <c r="E192" s="39" t="str">
        <f t="shared" si="23"/>
        <v/>
      </c>
      <c r="F192" s="33"/>
      <c r="G192" s="33"/>
      <c r="H192" s="34" t="s">
        <v>850</v>
      </c>
      <c r="I192" s="34" t="s">
        <v>862</v>
      </c>
      <c r="J192" s="34" t="s">
        <v>1137</v>
      </c>
      <c r="K192" s="34" t="s">
        <v>544</v>
      </c>
      <c r="L192" s="34" t="str">
        <f t="shared" si="24"/>
        <v>. PDC SET 4 With Harness, FRONT</v>
      </c>
      <c r="M192" s="131" t="s">
        <v>2181</v>
      </c>
      <c r="N192" s="41" t="str">
        <f t="shared" si="25"/>
        <v/>
      </c>
      <c r="O192" s="41" t="s">
        <v>875</v>
      </c>
      <c r="P192" s="34" t="s">
        <v>544</v>
      </c>
      <c r="Q192" s="34"/>
      <c r="R192" s="37">
        <v>300</v>
      </c>
      <c r="S192" s="38">
        <f t="shared" si="26"/>
        <v>180</v>
      </c>
      <c r="T192" s="34"/>
      <c r="U192" s="34"/>
      <c r="V192" s="34"/>
      <c r="W192" s="34"/>
      <c r="X192" s="33"/>
      <c r="Y192" s="34"/>
      <c r="Z192" s="34"/>
      <c r="AA192" s="34"/>
      <c r="AB192" s="34" t="str">
        <f t="shared" si="27"/>
        <v>if harness bad still SET 4 or SET 2-TOSS singles</v>
      </c>
      <c r="AC192" s="34" t="s">
        <v>914</v>
      </c>
      <c r="AD192" s="34"/>
      <c r="AE192" s="34"/>
      <c r="AF192" s="34" t="s">
        <v>935</v>
      </c>
      <c r="AG192" s="132">
        <v>44680</v>
      </c>
      <c r="AH192" s="133" t="s">
        <v>936</v>
      </c>
      <c r="AI192" s="133" t="s">
        <v>57</v>
      </c>
      <c r="AJ192" s="133" t="s">
        <v>937</v>
      </c>
      <c r="AK192" s="34"/>
      <c r="AL192" s="34" t="s">
        <v>938</v>
      </c>
      <c r="AM192" s="34"/>
      <c r="AN192" s="34"/>
      <c r="AO192" s="34"/>
      <c r="AP192" s="34" t="str">
        <f t="shared" si="28"/>
        <v/>
      </c>
      <c r="AQ192" s="34" t="s">
        <v>89</v>
      </c>
      <c r="AR192" s="34" t="s">
        <v>1016</v>
      </c>
      <c r="AS192" s="34" t="s">
        <v>1017</v>
      </c>
      <c r="AT192" s="34" t="str">
        <f t="shared" si="29"/>
        <v>F15-14-18-ALL</v>
      </c>
      <c r="AU192" s="34" t="s">
        <v>1138</v>
      </c>
      <c r="AV192" s="34" t="str">
        <f t="shared" si="30"/>
        <v>F15-14-18-ALL-Viking13</v>
      </c>
      <c r="AW192" s="134"/>
    </row>
    <row r="193" spans="1:49" s="87" customFormat="1" x14ac:dyDescent="0.25">
      <c r="A193" s="39" t="str">
        <f t="shared" si="21"/>
        <v/>
      </c>
      <c r="B193" s="39" t="str">
        <f t="shared" si="22"/>
        <v/>
      </c>
      <c r="C193" s="39"/>
      <c r="D193" s="39"/>
      <c r="E193" s="39" t="str">
        <f t="shared" si="23"/>
        <v/>
      </c>
      <c r="F193" s="33"/>
      <c r="G193" s="33"/>
      <c r="H193" s="34" t="s">
        <v>850</v>
      </c>
      <c r="I193" s="34" t="s">
        <v>862</v>
      </c>
      <c r="J193" s="34" t="s">
        <v>1137</v>
      </c>
      <c r="K193" s="34" t="s">
        <v>545</v>
      </c>
      <c r="L193" s="34" t="str">
        <f t="shared" si="24"/>
        <v>. PDC SET 4 With Harness, REAR</v>
      </c>
      <c r="M193" s="131" t="s">
        <v>2182</v>
      </c>
      <c r="N193" s="97" t="str">
        <f t="shared" si="25"/>
        <v>E.G.</v>
      </c>
      <c r="O193" s="98" t="s">
        <v>1143</v>
      </c>
      <c r="P193" s="34" t="s">
        <v>545</v>
      </c>
      <c r="Q193" s="34"/>
      <c r="R193" s="37">
        <v>250</v>
      </c>
      <c r="S193" s="38">
        <f t="shared" si="26"/>
        <v>158.33333333333334</v>
      </c>
      <c r="T193" s="34"/>
      <c r="U193" s="34"/>
      <c r="V193" s="34"/>
      <c r="W193" s="34"/>
      <c r="X193" s="33" t="s">
        <v>260</v>
      </c>
      <c r="Y193" s="36">
        <v>9306090</v>
      </c>
      <c r="Z193" s="34"/>
      <c r="AA193" s="34"/>
      <c r="AB193" s="34" t="str">
        <f t="shared" si="27"/>
        <v>if harness bad still SET 4 or SET 2-TOSS singles</v>
      </c>
      <c r="AC193" s="34" t="s">
        <v>914</v>
      </c>
      <c r="AD193" s="34"/>
      <c r="AE193" s="34"/>
      <c r="AF193" s="34" t="s">
        <v>935</v>
      </c>
      <c r="AG193" s="132">
        <v>44680</v>
      </c>
      <c r="AH193" s="133" t="s">
        <v>936</v>
      </c>
      <c r="AI193" s="133" t="s">
        <v>57</v>
      </c>
      <c r="AJ193" s="133" t="s">
        <v>937</v>
      </c>
      <c r="AK193" s="34"/>
      <c r="AL193" s="34" t="s">
        <v>938</v>
      </c>
      <c r="AM193" s="34"/>
      <c r="AN193" s="34"/>
      <c r="AO193" s="34"/>
      <c r="AP193" s="34" t="str">
        <f t="shared" si="28"/>
        <v/>
      </c>
      <c r="AQ193" s="34" t="s">
        <v>89</v>
      </c>
      <c r="AR193" s="34" t="s">
        <v>1016</v>
      </c>
      <c r="AS193" s="34" t="s">
        <v>1017</v>
      </c>
      <c r="AT193" s="34" t="str">
        <f t="shared" si="29"/>
        <v>F15-14-18-ALL</v>
      </c>
      <c r="AU193" s="34" t="s">
        <v>1144</v>
      </c>
      <c r="AV193" s="34" t="str">
        <f t="shared" si="30"/>
        <v>F15-14-18-ALL-Viking16</v>
      </c>
      <c r="AW193" s="134"/>
    </row>
    <row r="194" spans="1:49" s="87" customFormat="1" x14ac:dyDescent="0.25">
      <c r="A194" s="39" t="str">
        <f t="shared" si="21"/>
        <v/>
      </c>
      <c r="B194" s="39" t="str">
        <f t="shared" si="22"/>
        <v/>
      </c>
      <c r="C194" s="39"/>
      <c r="D194" s="39"/>
      <c r="E194" s="39" t="str">
        <f t="shared" si="23"/>
        <v/>
      </c>
      <c r="F194" s="33"/>
      <c r="G194" s="33"/>
      <c r="H194" s="34" t="s">
        <v>850</v>
      </c>
      <c r="I194" s="34" t="s">
        <v>862</v>
      </c>
      <c r="J194" s="34" t="s">
        <v>1149</v>
      </c>
      <c r="K194" s="34" t="s">
        <v>546</v>
      </c>
      <c r="L194" s="34" t="str">
        <f t="shared" si="24"/>
        <v>. Roof Rails, SIDE-TO-SIDE as SET 2</v>
      </c>
      <c r="M194" s="131" t="s">
        <v>2183</v>
      </c>
      <c r="N194" s="41" t="str">
        <f t="shared" si="25"/>
        <v/>
      </c>
      <c r="O194" s="41" t="s">
        <v>875</v>
      </c>
      <c r="P194" s="34" t="s">
        <v>546</v>
      </c>
      <c r="Q194" s="34"/>
      <c r="R194" s="37">
        <v>350</v>
      </c>
      <c r="S194" s="38">
        <f t="shared" si="26"/>
        <v>350</v>
      </c>
      <c r="T194" s="34"/>
      <c r="U194" s="34"/>
      <c r="V194" s="34"/>
      <c r="W194" s="34"/>
      <c r="X194" s="33"/>
      <c r="Y194" s="34"/>
      <c r="Z194" s="34"/>
      <c r="AA194" s="34"/>
      <c r="AB194" s="34" t="str">
        <f t="shared" si="27"/>
        <v>SET 2, toss both if 1 bad | these are the shorter cross bars</v>
      </c>
      <c r="AC194" s="34" t="s">
        <v>782</v>
      </c>
      <c r="AD194" s="34" t="s">
        <v>1150</v>
      </c>
      <c r="AE194" s="34"/>
      <c r="AF194" s="34" t="s">
        <v>935</v>
      </c>
      <c r="AG194" s="132">
        <v>44680</v>
      </c>
      <c r="AH194" s="133" t="s">
        <v>936</v>
      </c>
      <c r="AI194" s="133" t="s">
        <v>57</v>
      </c>
      <c r="AJ194" s="133" t="s">
        <v>937</v>
      </c>
      <c r="AK194" s="34"/>
      <c r="AL194" s="34" t="s">
        <v>938</v>
      </c>
      <c r="AM194" s="34"/>
      <c r="AN194" s="34"/>
      <c r="AO194" s="34"/>
      <c r="AP194" s="34" t="str">
        <f t="shared" si="28"/>
        <v/>
      </c>
      <c r="AQ194" s="34"/>
      <c r="AR194" s="34"/>
      <c r="AS194" s="34"/>
      <c r="AT194" s="34" t="str">
        <f t="shared" si="29"/>
        <v/>
      </c>
      <c r="AU194" s="34"/>
      <c r="AV194" s="34" t="str">
        <f t="shared" si="30"/>
        <v/>
      </c>
      <c r="AW194" s="134"/>
    </row>
    <row r="195" spans="1:49" s="87" customFormat="1" x14ac:dyDescent="0.25">
      <c r="A195" s="39" t="str">
        <f t="shared" si="21"/>
        <v/>
      </c>
      <c r="B195" s="39" t="str">
        <f t="shared" si="22"/>
        <v/>
      </c>
      <c r="C195" s="39"/>
      <c r="D195" s="39"/>
      <c r="E195" s="39" t="str">
        <f t="shared" si="23"/>
        <v/>
      </c>
      <c r="F195" s="33"/>
      <c r="G195" s="33"/>
      <c r="H195" s="34" t="s">
        <v>850</v>
      </c>
      <c r="I195" s="34" t="s">
        <v>862</v>
      </c>
      <c r="J195" s="34" t="s">
        <v>1151</v>
      </c>
      <c r="K195" s="34" t="s">
        <v>547</v>
      </c>
      <c r="L195" s="34" t="str">
        <f t="shared" si="24"/>
        <v>. Running Board &amp; Mount Bracket, LEFT</v>
      </c>
      <c r="M195" s="131" t="s">
        <v>2184</v>
      </c>
      <c r="N195" s="41" t="str">
        <f t="shared" si="25"/>
        <v/>
      </c>
      <c r="O195" s="41" t="s">
        <v>875</v>
      </c>
      <c r="P195" s="34" t="s">
        <v>547</v>
      </c>
      <c r="Q195" s="34"/>
      <c r="R195" s="37">
        <v>350</v>
      </c>
      <c r="S195" s="38">
        <f t="shared" si="26"/>
        <v>350</v>
      </c>
      <c r="T195" s="34"/>
      <c r="U195" s="34"/>
      <c r="V195" s="34"/>
      <c r="W195" s="34"/>
      <c r="X195" s="33"/>
      <c r="Y195" s="34"/>
      <c r="Z195" s="34"/>
      <c r="AA195" s="34"/>
      <c r="AB195" s="34" t="str">
        <f t="shared" si="27"/>
        <v/>
      </c>
      <c r="AC195" s="34"/>
      <c r="AD195" s="34"/>
      <c r="AE195" s="34"/>
      <c r="AF195" s="34" t="s">
        <v>935</v>
      </c>
      <c r="AG195" s="132">
        <v>45244</v>
      </c>
      <c r="AH195" s="133" t="s">
        <v>936</v>
      </c>
      <c r="AI195" s="133" t="s">
        <v>57</v>
      </c>
      <c r="AJ195" s="133" t="s">
        <v>937</v>
      </c>
      <c r="AK195" s="34"/>
      <c r="AL195" s="34" t="s">
        <v>956</v>
      </c>
      <c r="AM195" s="34"/>
      <c r="AN195" s="34" t="s">
        <v>91</v>
      </c>
      <c r="AO195" s="34"/>
      <c r="AP195" s="34" t="str">
        <f t="shared" si="28"/>
        <v/>
      </c>
      <c r="AQ195" s="34" t="s">
        <v>89</v>
      </c>
      <c r="AR195" s="34" t="s">
        <v>1016</v>
      </c>
      <c r="AS195" s="34" t="s">
        <v>1017</v>
      </c>
      <c r="AT195" s="34" t="str">
        <f t="shared" si="29"/>
        <v>F15-14-18-ALL</v>
      </c>
      <c r="AU195" s="34" t="s">
        <v>1152</v>
      </c>
      <c r="AV195" s="34" t="str">
        <f t="shared" si="30"/>
        <v>F15-14-18-ALL-Viking19</v>
      </c>
      <c r="AW195" s="134"/>
    </row>
    <row r="196" spans="1:49" s="87" customFormat="1" x14ac:dyDescent="0.25">
      <c r="A196" s="39" t="str">
        <f t="shared" ref="A196:A259" si="31">IF(U196&lt;&gt;"",U196,"")</f>
        <v/>
      </c>
      <c r="B196" s="39" t="str">
        <f t="shared" ref="B196:B259" si="32">IF(AP196&lt;&gt;"",AP196,"")</f>
        <v/>
      </c>
      <c r="C196" s="39"/>
      <c r="D196" s="39"/>
      <c r="E196" s="39" t="str">
        <f t="shared" ref="E196:E259" si="33">IF(B196&lt;&gt;"",COUNTIF($B$4:$B$600,B196),"")</f>
        <v/>
      </c>
      <c r="F196" s="33"/>
      <c r="G196" s="33"/>
      <c r="H196" s="34" t="s">
        <v>850</v>
      </c>
      <c r="I196" s="34" t="s">
        <v>862</v>
      </c>
      <c r="J196" s="34" t="s">
        <v>1151</v>
      </c>
      <c r="K196" s="34" t="s">
        <v>548</v>
      </c>
      <c r="L196" s="34" t="str">
        <f t="shared" ref="L196:L259" si="34">CONCATENATE(U196,". ",P196)</f>
        <v>. Running Board &amp; Mount Bracket, RIGHT</v>
      </c>
      <c r="M196" s="131" t="s">
        <v>2185</v>
      </c>
      <c r="N196" s="41" t="str">
        <f t="shared" ref="N196:N259" si="35">IF(O196&lt;&gt;"",HYPERLINK(O196,"E.G."),"")</f>
        <v/>
      </c>
      <c r="O196" s="41" t="s">
        <v>875</v>
      </c>
      <c r="P196" s="34" t="s">
        <v>548</v>
      </c>
      <c r="Q196" s="34"/>
      <c r="R196" s="37">
        <v>350</v>
      </c>
      <c r="S196" s="38">
        <f t="shared" ref="S196:S259" si="36">IF(ISTEXT(R196), R196, IFERROR(AVERAGEIF(K:K, K196, R:R), ""))</f>
        <v>350</v>
      </c>
      <c r="T196" s="34"/>
      <c r="U196" s="34"/>
      <c r="V196" s="34"/>
      <c r="W196" s="34"/>
      <c r="X196" s="33"/>
      <c r="Y196" s="34"/>
      <c r="Z196" s="34"/>
      <c r="AA196" s="34"/>
      <c r="AB196" s="34" t="str">
        <f t="shared" ref="AB196:AB259" si="37">_xlfn.TEXTJOIN(" | ",TRUE,AC196,AD196)</f>
        <v/>
      </c>
      <c r="AC196" s="34"/>
      <c r="AD196" s="34"/>
      <c r="AE196" s="34"/>
      <c r="AF196" s="34" t="s">
        <v>935</v>
      </c>
      <c r="AG196" s="132">
        <v>45244</v>
      </c>
      <c r="AH196" s="133" t="s">
        <v>936</v>
      </c>
      <c r="AI196" s="133" t="s">
        <v>57</v>
      </c>
      <c r="AJ196" s="133" t="s">
        <v>937</v>
      </c>
      <c r="AK196" s="34"/>
      <c r="AL196" s="34" t="s">
        <v>956</v>
      </c>
      <c r="AM196" s="34"/>
      <c r="AN196" s="34" t="s">
        <v>91</v>
      </c>
      <c r="AO196" s="34"/>
      <c r="AP196" s="34" t="str">
        <f t="shared" ref="AP196:AP259" si="38">IF(AM196&lt;&gt;"",CONCATENATE(AM196,AN196,AO196),"")</f>
        <v/>
      </c>
      <c r="AQ196" s="34" t="s">
        <v>89</v>
      </c>
      <c r="AR196" s="34" t="s">
        <v>1016</v>
      </c>
      <c r="AS196" s="34" t="s">
        <v>1017</v>
      </c>
      <c r="AT196" s="34" t="str">
        <f t="shared" ref="AT196:AT259" si="39">IF(AQ196&lt;&gt;"",_xlfn.TEXTJOIN("-",TRUE,AQ196,AR196,AS196),"")</f>
        <v>F15-14-18-ALL</v>
      </c>
      <c r="AU196" s="34" t="s">
        <v>1153</v>
      </c>
      <c r="AV196" s="34" t="str">
        <f t="shared" ref="AV196:AV259" si="40">IF(AU196&lt;&gt;"",_xlfn.TEXTJOIN("-",TRUE,AT196,AU196),"")</f>
        <v>F15-14-18-ALL-Viking20</v>
      </c>
      <c r="AW196" s="134"/>
    </row>
    <row r="197" spans="1:49" s="87" customFormat="1" x14ac:dyDescent="0.25">
      <c r="A197" s="39" t="str">
        <f t="shared" si="31"/>
        <v/>
      </c>
      <c r="B197" s="39" t="str">
        <f t="shared" si="32"/>
        <v/>
      </c>
      <c r="C197" s="39"/>
      <c r="D197" s="39"/>
      <c r="E197" s="39" t="str">
        <f t="shared" si="33"/>
        <v/>
      </c>
      <c r="F197" s="33"/>
      <c r="G197" s="33"/>
      <c r="H197" s="34" t="s">
        <v>850</v>
      </c>
      <c r="I197" s="34" t="s">
        <v>862</v>
      </c>
      <c r="J197" s="34" t="s">
        <v>1154</v>
      </c>
      <c r="K197" s="34" t="s">
        <v>550</v>
      </c>
      <c r="L197" s="34" t="str">
        <f t="shared" si="34"/>
        <v>. Spoiler 3rd Brake Light</v>
      </c>
      <c r="M197" s="131" t="s">
        <v>2186</v>
      </c>
      <c r="N197" s="41" t="str">
        <f t="shared" si="35"/>
        <v/>
      </c>
      <c r="O197" s="41" t="s">
        <v>875</v>
      </c>
      <c r="P197" s="34" t="s">
        <v>550</v>
      </c>
      <c r="Q197" s="34"/>
      <c r="R197" s="37">
        <v>125</v>
      </c>
      <c r="S197" s="38">
        <f t="shared" si="36"/>
        <v>125</v>
      </c>
      <c r="T197" s="33"/>
      <c r="U197" s="33"/>
      <c r="V197" s="33"/>
      <c r="W197" s="33"/>
      <c r="X197" s="33"/>
      <c r="Y197" s="34"/>
      <c r="Z197" s="34"/>
      <c r="AA197" s="34"/>
      <c r="AB197" s="34" t="str">
        <f t="shared" si="37"/>
        <v>in spoilder if good</v>
      </c>
      <c r="AC197" s="34" t="s">
        <v>877</v>
      </c>
      <c r="AD197" s="34"/>
      <c r="AE197" s="34"/>
      <c r="AF197" s="34" t="s">
        <v>935</v>
      </c>
      <c r="AG197" s="132">
        <v>44680</v>
      </c>
      <c r="AH197" s="133" t="s">
        <v>936</v>
      </c>
      <c r="AI197" s="133" t="s">
        <v>57</v>
      </c>
      <c r="AJ197" s="133" t="s">
        <v>937</v>
      </c>
      <c r="AK197" s="34"/>
      <c r="AL197" s="33" t="s">
        <v>947</v>
      </c>
      <c r="AM197" s="33"/>
      <c r="AN197" s="34"/>
      <c r="AO197" s="34"/>
      <c r="AP197" s="34" t="str">
        <f t="shared" si="38"/>
        <v/>
      </c>
      <c r="AQ197" s="34"/>
      <c r="AR197" s="34"/>
      <c r="AS197" s="34"/>
      <c r="AT197" s="34" t="str">
        <f t="shared" si="39"/>
        <v/>
      </c>
      <c r="AU197" s="34"/>
      <c r="AV197" s="34" t="str">
        <f t="shared" si="40"/>
        <v/>
      </c>
      <c r="AW197" s="134"/>
    </row>
    <row r="198" spans="1:49" s="87" customFormat="1" x14ac:dyDescent="0.25">
      <c r="A198" s="39" t="str">
        <f t="shared" si="31"/>
        <v/>
      </c>
      <c r="B198" s="39" t="str">
        <f t="shared" si="32"/>
        <v>169-53399</v>
      </c>
      <c r="C198" s="39"/>
      <c r="D198" s="39"/>
      <c r="E198" s="39">
        <f t="shared" si="33"/>
        <v>1</v>
      </c>
      <c r="F198" s="33"/>
      <c r="G198" s="33"/>
      <c r="H198" s="34" t="s">
        <v>850</v>
      </c>
      <c r="I198" s="34" t="s">
        <v>862</v>
      </c>
      <c r="J198" s="34" t="s">
        <v>1154</v>
      </c>
      <c r="K198" s="34" t="s">
        <v>549</v>
      </c>
      <c r="L198" s="34" t="str">
        <f t="shared" si="34"/>
        <v>. Spoiler with 3rd Brake Light IN</v>
      </c>
      <c r="M198" s="131" t="s">
        <v>2187</v>
      </c>
      <c r="N198" s="97" t="str">
        <f t="shared" si="35"/>
        <v>E.G.</v>
      </c>
      <c r="O198" s="98" t="s">
        <v>1155</v>
      </c>
      <c r="P198" s="34" t="s">
        <v>549</v>
      </c>
      <c r="Q198" s="34"/>
      <c r="R198" s="37">
        <v>595</v>
      </c>
      <c r="S198" s="38">
        <f t="shared" si="36"/>
        <v>595</v>
      </c>
      <c r="T198" s="33"/>
      <c r="U198" s="33"/>
      <c r="V198" s="33"/>
      <c r="W198" s="33"/>
      <c r="X198" s="33" t="s">
        <v>259</v>
      </c>
      <c r="Y198" s="36" t="s">
        <v>1156</v>
      </c>
      <c r="Z198" s="34"/>
      <c r="AA198" s="34"/>
      <c r="AB198" s="34" t="str">
        <f t="shared" si="37"/>
        <v>brake light IN | spoiler bad = light solo, light bad = toss spoiler</v>
      </c>
      <c r="AC198" s="34" t="s">
        <v>1157</v>
      </c>
      <c r="AD198" s="34" t="s">
        <v>1158</v>
      </c>
      <c r="AE198" s="34"/>
      <c r="AF198" s="34" t="s">
        <v>935</v>
      </c>
      <c r="AG198" s="132">
        <v>44680</v>
      </c>
      <c r="AH198" s="133" t="s">
        <v>936</v>
      </c>
      <c r="AI198" s="133" t="s">
        <v>57</v>
      </c>
      <c r="AJ198" s="133" t="s">
        <v>937</v>
      </c>
      <c r="AK198" s="34"/>
      <c r="AL198" s="33" t="s">
        <v>947</v>
      </c>
      <c r="AM198" s="33" t="s">
        <v>1159</v>
      </c>
      <c r="AN198" s="34" t="s">
        <v>91</v>
      </c>
      <c r="AO198" s="34">
        <v>53399</v>
      </c>
      <c r="AP198" s="34" t="str">
        <f t="shared" si="38"/>
        <v>169-53399</v>
      </c>
      <c r="AQ198" s="34"/>
      <c r="AR198" s="34"/>
      <c r="AS198" s="34"/>
      <c r="AT198" s="34" t="str">
        <f t="shared" si="39"/>
        <v/>
      </c>
      <c r="AU198" s="34"/>
      <c r="AV198" s="34" t="str">
        <f t="shared" si="40"/>
        <v/>
      </c>
      <c r="AW198" s="134"/>
    </row>
    <row r="199" spans="1:49" s="87" customFormat="1" x14ac:dyDescent="0.25">
      <c r="A199" s="39" t="str">
        <f t="shared" si="31"/>
        <v/>
      </c>
      <c r="B199" s="39" t="str">
        <f t="shared" si="32"/>
        <v/>
      </c>
      <c r="C199" s="39"/>
      <c r="D199" s="39"/>
      <c r="E199" s="39" t="str">
        <f t="shared" si="33"/>
        <v/>
      </c>
      <c r="F199" s="33"/>
      <c r="G199" s="43"/>
      <c r="H199" s="39" t="s">
        <v>851</v>
      </c>
      <c r="I199" s="39" t="s">
        <v>862</v>
      </c>
      <c r="J199" s="39" t="s">
        <v>1027</v>
      </c>
      <c r="K199" s="39" t="s">
        <v>538</v>
      </c>
      <c r="L199" s="39" t="str">
        <f t="shared" si="34"/>
        <v>. Bumper Impact Reinforcement Bar, REAR</v>
      </c>
      <c r="M199" s="135" t="s">
        <v>2188</v>
      </c>
      <c r="N199" s="46" t="str">
        <f t="shared" si="35"/>
        <v/>
      </c>
      <c r="O199" s="46" t="s">
        <v>875</v>
      </c>
      <c r="P199" s="39" t="s">
        <v>538</v>
      </c>
      <c r="Q199" s="39"/>
      <c r="R199" s="39"/>
      <c r="S199" s="99" t="str">
        <f t="shared" si="36"/>
        <v/>
      </c>
      <c r="T199" s="42"/>
      <c r="U199" s="42"/>
      <c r="V199" s="42"/>
      <c r="W199" s="42"/>
      <c r="X199" s="43"/>
      <c r="Y199" s="39"/>
      <c r="Z199" s="39"/>
      <c r="AA199" s="39"/>
      <c r="AB199" s="39" t="str">
        <f t="shared" si="37"/>
        <v/>
      </c>
      <c r="AC199" s="39"/>
      <c r="AD199" s="39"/>
      <c r="AE199" s="39"/>
      <c r="AF199" s="39" t="s">
        <v>935</v>
      </c>
      <c r="AG199" s="95">
        <v>45233</v>
      </c>
      <c r="AH199" s="96" t="s">
        <v>936</v>
      </c>
      <c r="AI199" s="96" t="s">
        <v>57</v>
      </c>
      <c r="AJ199" s="96" t="s">
        <v>937</v>
      </c>
      <c r="AK199" s="39"/>
      <c r="AL199" s="42" t="s">
        <v>982</v>
      </c>
      <c r="AM199" s="43"/>
      <c r="AN199" s="39" t="s">
        <v>91</v>
      </c>
      <c r="AO199" s="39"/>
      <c r="AP199" s="34" t="str">
        <f t="shared" si="38"/>
        <v/>
      </c>
      <c r="AQ199" s="34" t="s">
        <v>89</v>
      </c>
      <c r="AR199" s="34" t="s">
        <v>1016</v>
      </c>
      <c r="AS199" s="34" t="s">
        <v>1017</v>
      </c>
      <c r="AT199" s="34" t="str">
        <f t="shared" si="39"/>
        <v>F15-14-18-ALL</v>
      </c>
      <c r="AU199" s="34" t="s">
        <v>1028</v>
      </c>
      <c r="AV199" s="34" t="str">
        <f t="shared" si="40"/>
        <v>F15-14-18-ALL-Viking84</v>
      </c>
      <c r="AW199" s="134"/>
    </row>
    <row r="200" spans="1:49" s="87" customFormat="1" x14ac:dyDescent="0.25">
      <c r="A200" s="39" t="str">
        <f t="shared" si="31"/>
        <v/>
      </c>
      <c r="B200" s="39" t="str">
        <f t="shared" si="32"/>
        <v/>
      </c>
      <c r="C200" s="39"/>
      <c r="D200" s="39"/>
      <c r="E200" s="39" t="str">
        <f t="shared" si="33"/>
        <v/>
      </c>
      <c r="F200" s="33"/>
      <c r="G200" s="43"/>
      <c r="H200" s="39" t="s">
        <v>851</v>
      </c>
      <c r="I200" s="39" t="s">
        <v>862</v>
      </c>
      <c r="J200" s="39" t="s">
        <v>1160</v>
      </c>
      <c r="K200" s="39" t="s">
        <v>896</v>
      </c>
      <c r="L200" s="39" t="str">
        <f t="shared" si="34"/>
        <v>. Fender</v>
      </c>
      <c r="M200" s="135" t="s">
        <v>2189</v>
      </c>
      <c r="N200" s="46" t="str">
        <f t="shared" si="35"/>
        <v/>
      </c>
      <c r="O200" s="46" t="s">
        <v>875</v>
      </c>
      <c r="P200" s="39" t="s">
        <v>1160</v>
      </c>
      <c r="Q200" s="39"/>
      <c r="R200" s="42"/>
      <c r="S200" s="99" t="str">
        <f t="shared" si="36"/>
        <v/>
      </c>
      <c r="T200" s="43"/>
      <c r="U200" s="43"/>
      <c r="V200" s="43"/>
      <c r="W200" s="43"/>
      <c r="X200" s="43"/>
      <c r="Y200" s="39"/>
      <c r="Z200" s="39"/>
      <c r="AA200" s="39"/>
      <c r="AB200" s="39" t="str">
        <f t="shared" si="37"/>
        <v>TOSS BOTH</v>
      </c>
      <c r="AC200" s="39" t="s">
        <v>784</v>
      </c>
      <c r="AD200" s="39"/>
      <c r="AE200" s="39"/>
      <c r="AF200" s="39" t="s">
        <v>935</v>
      </c>
      <c r="AG200" s="95">
        <v>44670</v>
      </c>
      <c r="AH200" s="96" t="s">
        <v>936</v>
      </c>
      <c r="AI200" s="96" t="s">
        <v>57</v>
      </c>
      <c r="AJ200" s="96" t="s">
        <v>937</v>
      </c>
      <c r="AK200" s="39"/>
      <c r="AL200" s="43" t="s">
        <v>947</v>
      </c>
      <c r="AM200" s="39"/>
      <c r="AN200" s="39" t="s">
        <v>91</v>
      </c>
      <c r="AO200" s="39"/>
      <c r="AP200" s="34" t="str">
        <f t="shared" si="38"/>
        <v/>
      </c>
      <c r="AQ200" s="39"/>
      <c r="AR200" s="39"/>
      <c r="AS200" s="39"/>
      <c r="AT200" s="39" t="str">
        <f t="shared" si="39"/>
        <v/>
      </c>
      <c r="AU200" s="39"/>
      <c r="AV200" s="39" t="str">
        <f t="shared" si="40"/>
        <v/>
      </c>
      <c r="AW200" s="134"/>
    </row>
    <row r="201" spans="1:49" s="87" customFormat="1" x14ac:dyDescent="0.25">
      <c r="A201" s="39" t="str">
        <f t="shared" si="31"/>
        <v/>
      </c>
      <c r="B201" s="39" t="str">
        <f t="shared" si="32"/>
        <v/>
      </c>
      <c r="C201" s="39"/>
      <c r="D201" s="39"/>
      <c r="E201" s="39" t="str">
        <f t="shared" si="33"/>
        <v/>
      </c>
      <c r="F201" s="33"/>
      <c r="G201" s="43"/>
      <c r="H201" s="39" t="s">
        <v>851</v>
      </c>
      <c r="I201" s="39" t="s">
        <v>862</v>
      </c>
      <c r="J201" s="39" t="s">
        <v>551</v>
      </c>
      <c r="K201" s="39" t="s">
        <v>551</v>
      </c>
      <c r="L201" s="39" t="str">
        <f t="shared" si="34"/>
        <v>. Gas Cap</v>
      </c>
      <c r="M201" s="135" t="s">
        <v>2190</v>
      </c>
      <c r="N201" s="46" t="str">
        <f t="shared" si="35"/>
        <v/>
      </c>
      <c r="O201" s="46" t="s">
        <v>875</v>
      </c>
      <c r="P201" s="39" t="s">
        <v>551</v>
      </c>
      <c r="Q201" s="39"/>
      <c r="R201" s="39"/>
      <c r="S201" s="99" t="str">
        <f t="shared" si="36"/>
        <v/>
      </c>
      <c r="T201" s="39"/>
      <c r="U201" s="39"/>
      <c r="V201" s="39"/>
      <c r="W201" s="39"/>
      <c r="X201" s="43"/>
      <c r="Y201" s="39"/>
      <c r="Z201" s="39"/>
      <c r="AA201" s="39"/>
      <c r="AB201" s="39" t="str">
        <f t="shared" si="37"/>
        <v/>
      </c>
      <c r="AC201" s="39"/>
      <c r="AD201" s="39"/>
      <c r="AE201" s="39"/>
      <c r="AF201" s="39" t="s">
        <v>935</v>
      </c>
      <c r="AG201" s="95">
        <v>44683</v>
      </c>
      <c r="AH201" s="96" t="s">
        <v>936</v>
      </c>
      <c r="AI201" s="96" t="s">
        <v>57</v>
      </c>
      <c r="AJ201" s="96" t="s">
        <v>937</v>
      </c>
      <c r="AK201" s="39"/>
      <c r="AL201" s="39" t="s">
        <v>938</v>
      </c>
      <c r="AM201" s="39"/>
      <c r="AN201" s="39"/>
      <c r="AO201" s="39"/>
      <c r="AP201" s="34" t="str">
        <f t="shared" si="38"/>
        <v/>
      </c>
      <c r="AQ201" s="39"/>
      <c r="AR201" s="39"/>
      <c r="AS201" s="39"/>
      <c r="AT201" s="39" t="str">
        <f t="shared" si="39"/>
        <v/>
      </c>
      <c r="AU201" s="39"/>
      <c r="AV201" s="39" t="str">
        <f t="shared" si="40"/>
        <v/>
      </c>
      <c r="AW201" s="134"/>
    </row>
    <row r="202" spans="1:49" s="87" customFormat="1" x14ac:dyDescent="0.25">
      <c r="A202" s="39" t="str">
        <f t="shared" si="31"/>
        <v/>
      </c>
      <c r="B202" s="39" t="str">
        <f t="shared" si="32"/>
        <v/>
      </c>
      <c r="C202" s="39"/>
      <c r="D202" s="39"/>
      <c r="E202" s="39" t="str">
        <f t="shared" si="33"/>
        <v/>
      </c>
      <c r="F202" s="33"/>
      <c r="G202" s="43"/>
      <c r="H202" s="39" t="s">
        <v>851</v>
      </c>
      <c r="I202" s="39" t="s">
        <v>862</v>
      </c>
      <c r="J202" s="39" t="s">
        <v>1161</v>
      </c>
      <c r="K202" s="39" t="s">
        <v>552</v>
      </c>
      <c r="L202" s="39" t="str">
        <f t="shared" si="34"/>
        <v>. License Plate Mounts, FRONT &amp; REAR</v>
      </c>
      <c r="M202" s="135" t="s">
        <v>2191</v>
      </c>
      <c r="N202" s="46" t="str">
        <f t="shared" si="35"/>
        <v/>
      </c>
      <c r="O202" s="46" t="s">
        <v>875</v>
      </c>
      <c r="P202" s="39" t="s">
        <v>552</v>
      </c>
      <c r="Q202" s="39"/>
      <c r="R202" s="39"/>
      <c r="S202" s="99" t="str">
        <f t="shared" si="36"/>
        <v/>
      </c>
      <c r="T202" s="39"/>
      <c r="U202" s="39"/>
      <c r="V202" s="39"/>
      <c r="W202" s="39"/>
      <c r="X202" s="43"/>
      <c r="Y202" s="39"/>
      <c r="Z202" s="39"/>
      <c r="AA202" s="39"/>
      <c r="AB202" s="39" t="str">
        <f t="shared" si="37"/>
        <v/>
      </c>
      <c r="AC202" s="39"/>
      <c r="AD202" s="39"/>
      <c r="AE202" s="39"/>
      <c r="AF202" s="39" t="s">
        <v>935</v>
      </c>
      <c r="AG202" s="95">
        <v>44684</v>
      </c>
      <c r="AH202" s="96" t="s">
        <v>936</v>
      </c>
      <c r="AI202" s="96" t="s">
        <v>57</v>
      </c>
      <c r="AJ202" s="96" t="s">
        <v>937</v>
      </c>
      <c r="AK202" s="39"/>
      <c r="AL202" s="39" t="s">
        <v>938</v>
      </c>
      <c r="AM202" s="39"/>
      <c r="AN202" s="39"/>
      <c r="AO202" s="39"/>
      <c r="AP202" s="34" t="str">
        <f t="shared" si="38"/>
        <v/>
      </c>
      <c r="AQ202" s="39"/>
      <c r="AR202" s="39"/>
      <c r="AS202" s="39"/>
      <c r="AT202" s="39" t="str">
        <f t="shared" si="39"/>
        <v/>
      </c>
      <c r="AU202" s="39"/>
      <c r="AV202" s="39" t="str">
        <f t="shared" si="40"/>
        <v/>
      </c>
      <c r="AW202" s="134"/>
    </row>
    <row r="203" spans="1:49" s="87" customFormat="1" x14ac:dyDescent="0.25">
      <c r="A203" s="39" t="str">
        <f t="shared" si="31"/>
        <v/>
      </c>
      <c r="B203" s="39" t="str">
        <f t="shared" si="32"/>
        <v/>
      </c>
      <c r="C203" s="39"/>
      <c r="D203" s="39"/>
      <c r="E203" s="39" t="str">
        <f t="shared" si="33"/>
        <v/>
      </c>
      <c r="F203" s="33"/>
      <c r="G203" s="43"/>
      <c r="H203" s="39" t="s">
        <v>851</v>
      </c>
      <c r="I203" s="39" t="s">
        <v>862</v>
      </c>
      <c r="J203" s="39" t="s">
        <v>1162</v>
      </c>
      <c r="K203" s="39" t="s">
        <v>553</v>
      </c>
      <c r="L203" s="39" t="str">
        <f t="shared" si="34"/>
        <v>. Reflectors, FENDER</v>
      </c>
      <c r="M203" s="135" t="s">
        <v>2192</v>
      </c>
      <c r="N203" s="46" t="str">
        <f t="shared" si="35"/>
        <v/>
      </c>
      <c r="O203" s="46" t="s">
        <v>875</v>
      </c>
      <c r="P203" s="39" t="s">
        <v>553</v>
      </c>
      <c r="Q203" s="39"/>
      <c r="R203" s="39"/>
      <c r="S203" s="99" t="str">
        <f t="shared" si="36"/>
        <v/>
      </c>
      <c r="T203" s="39"/>
      <c r="U203" s="39"/>
      <c r="V203" s="39"/>
      <c r="W203" s="39"/>
      <c r="X203" s="43"/>
      <c r="Y203" s="39"/>
      <c r="Z203" s="39"/>
      <c r="AA203" s="39"/>
      <c r="AB203" s="39" t="str">
        <f t="shared" si="37"/>
        <v/>
      </c>
      <c r="AC203" s="39"/>
      <c r="AD203" s="39"/>
      <c r="AE203" s="39"/>
      <c r="AF203" s="39" t="s">
        <v>935</v>
      </c>
      <c r="AG203" s="95">
        <v>44683</v>
      </c>
      <c r="AH203" s="96" t="s">
        <v>936</v>
      </c>
      <c r="AI203" s="96" t="s">
        <v>57</v>
      </c>
      <c r="AJ203" s="96" t="s">
        <v>937</v>
      </c>
      <c r="AK203" s="39"/>
      <c r="AL203" s="39" t="s">
        <v>938</v>
      </c>
      <c r="AM203" s="39"/>
      <c r="AN203" s="39"/>
      <c r="AO203" s="39"/>
      <c r="AP203" s="34" t="str">
        <f t="shared" si="38"/>
        <v/>
      </c>
      <c r="AQ203" s="39"/>
      <c r="AR203" s="39"/>
      <c r="AS203" s="39"/>
      <c r="AT203" s="39" t="str">
        <f t="shared" si="39"/>
        <v/>
      </c>
      <c r="AU203" s="39"/>
      <c r="AV203" s="39" t="str">
        <f t="shared" si="40"/>
        <v/>
      </c>
      <c r="AW203" s="134"/>
    </row>
    <row r="204" spans="1:49" s="87" customFormat="1" x14ac:dyDescent="0.25">
      <c r="A204" s="39" t="str">
        <f t="shared" si="31"/>
        <v/>
      </c>
      <c r="B204" s="39" t="str">
        <f t="shared" si="32"/>
        <v/>
      </c>
      <c r="C204" s="39"/>
      <c r="D204" s="39"/>
      <c r="E204" s="39" t="str">
        <f t="shared" si="33"/>
        <v/>
      </c>
      <c r="F204" s="33"/>
      <c r="G204" s="43"/>
      <c r="H204" s="39" t="s">
        <v>851</v>
      </c>
      <c r="I204" s="39" t="s">
        <v>862</v>
      </c>
      <c r="J204" s="39" t="s">
        <v>1149</v>
      </c>
      <c r="K204" s="39" t="s">
        <v>554</v>
      </c>
      <c r="L204" s="39" t="str">
        <f t="shared" si="34"/>
        <v>. Roof Rails, FRONT-TO-BACK</v>
      </c>
      <c r="M204" s="135" t="s">
        <v>2193</v>
      </c>
      <c r="N204" s="46" t="str">
        <f t="shared" si="35"/>
        <v/>
      </c>
      <c r="O204" s="46" t="s">
        <v>875</v>
      </c>
      <c r="P204" s="39" t="s">
        <v>554</v>
      </c>
      <c r="Q204" s="39"/>
      <c r="R204" s="42"/>
      <c r="S204" s="99" t="str">
        <f t="shared" si="36"/>
        <v/>
      </c>
      <c r="T204" s="39"/>
      <c r="U204" s="39"/>
      <c r="V204" s="39"/>
      <c r="W204" s="39"/>
      <c r="X204" s="43"/>
      <c r="Y204" s="39"/>
      <c r="Z204" s="39"/>
      <c r="AA204" s="39"/>
      <c r="AB204" s="39" t="str">
        <f t="shared" si="37"/>
        <v>big long ones black in color - CHECK BOX any other style</v>
      </c>
      <c r="AC204" s="39"/>
      <c r="AD204" s="39" t="s">
        <v>783</v>
      </c>
      <c r="AE204" s="39"/>
      <c r="AF204" s="39" t="s">
        <v>935</v>
      </c>
      <c r="AG204" s="95">
        <v>44680</v>
      </c>
      <c r="AH204" s="96" t="s">
        <v>936</v>
      </c>
      <c r="AI204" s="96" t="s">
        <v>57</v>
      </c>
      <c r="AJ204" s="96" t="s">
        <v>937</v>
      </c>
      <c r="AK204" s="39"/>
      <c r="AL204" s="39" t="s">
        <v>938</v>
      </c>
      <c r="AM204" s="39"/>
      <c r="AN204" s="39"/>
      <c r="AO204" s="39"/>
      <c r="AP204" s="34" t="str">
        <f t="shared" si="38"/>
        <v/>
      </c>
      <c r="AQ204" s="39"/>
      <c r="AR204" s="39"/>
      <c r="AS204" s="39"/>
      <c r="AT204" s="39" t="str">
        <f t="shared" si="39"/>
        <v/>
      </c>
      <c r="AU204" s="39"/>
      <c r="AV204" s="39" t="str">
        <f t="shared" si="40"/>
        <v/>
      </c>
      <c r="AW204" s="134"/>
    </row>
    <row r="205" spans="1:49" s="87" customFormat="1" x14ac:dyDescent="0.25">
      <c r="A205" s="39" t="str">
        <f t="shared" si="31"/>
        <v/>
      </c>
      <c r="B205" s="39" t="str">
        <f t="shared" si="32"/>
        <v/>
      </c>
      <c r="C205" s="39"/>
      <c r="D205" s="39"/>
      <c r="E205" s="39" t="str">
        <f t="shared" si="33"/>
        <v/>
      </c>
      <c r="F205" s="33"/>
      <c r="G205" s="43"/>
      <c r="H205" s="39" t="s">
        <v>851</v>
      </c>
      <c r="I205" s="39" t="s">
        <v>862</v>
      </c>
      <c r="J205" s="39" t="s">
        <v>1163</v>
      </c>
      <c r="K205" s="39" t="s">
        <v>555</v>
      </c>
      <c r="L205" s="39" t="str">
        <f t="shared" si="34"/>
        <v>. Shark Fin Cover &amp; Roof Antenna Module</v>
      </c>
      <c r="M205" s="135" t="s">
        <v>2194</v>
      </c>
      <c r="N205" s="46" t="str">
        <f t="shared" si="35"/>
        <v/>
      </c>
      <c r="O205" s="46" t="s">
        <v>875</v>
      </c>
      <c r="P205" s="39" t="s">
        <v>555</v>
      </c>
      <c r="Q205" s="39"/>
      <c r="R205" s="42"/>
      <c r="S205" s="99" t="str">
        <f t="shared" si="36"/>
        <v/>
      </c>
      <c r="T205" s="42"/>
      <c r="U205" s="42"/>
      <c r="V205" s="42"/>
      <c r="W205" s="42"/>
      <c r="X205" s="43"/>
      <c r="Y205" s="39"/>
      <c r="Z205" s="39"/>
      <c r="AA205" s="39"/>
      <c r="AB205" s="39" t="str">
        <f t="shared" si="37"/>
        <v/>
      </c>
      <c r="AC205" s="39"/>
      <c r="AD205" s="39"/>
      <c r="AE205" s="39"/>
      <c r="AF205" s="39" t="s">
        <v>935</v>
      </c>
      <c r="AG205" s="95">
        <v>44680</v>
      </c>
      <c r="AH205" s="96" t="s">
        <v>936</v>
      </c>
      <c r="AI205" s="96" t="s">
        <v>57</v>
      </c>
      <c r="AJ205" s="96" t="s">
        <v>937</v>
      </c>
      <c r="AK205" s="39"/>
      <c r="AL205" s="42" t="s">
        <v>982</v>
      </c>
      <c r="AM205" s="39"/>
      <c r="AN205" s="39"/>
      <c r="AO205" s="39"/>
      <c r="AP205" s="34" t="str">
        <f t="shared" si="38"/>
        <v/>
      </c>
      <c r="AQ205" s="39"/>
      <c r="AR205" s="39"/>
      <c r="AS205" s="39"/>
      <c r="AT205" s="39" t="str">
        <f t="shared" si="39"/>
        <v/>
      </c>
      <c r="AU205" s="39"/>
      <c r="AV205" s="39" t="str">
        <f t="shared" si="40"/>
        <v/>
      </c>
      <c r="AW205" s="134"/>
    </row>
    <row r="206" spans="1:49" s="87" customFormat="1" x14ac:dyDescent="0.25">
      <c r="A206" s="39" t="str">
        <f t="shared" si="31"/>
        <v/>
      </c>
      <c r="B206" s="39" t="str">
        <f t="shared" si="32"/>
        <v/>
      </c>
      <c r="C206" s="39"/>
      <c r="D206" s="39"/>
      <c r="E206" s="39" t="str">
        <f t="shared" si="33"/>
        <v/>
      </c>
      <c r="F206" s="33"/>
      <c r="G206" s="43"/>
      <c r="H206" s="39" t="s">
        <v>851</v>
      </c>
      <c r="I206" s="39" t="s">
        <v>862</v>
      </c>
      <c r="J206" s="39" t="s">
        <v>1154</v>
      </c>
      <c r="K206" s="39" t="s">
        <v>556</v>
      </c>
      <c r="L206" s="39" t="str">
        <f t="shared" si="34"/>
        <v>. Spoiler Winglet Moulding</v>
      </c>
      <c r="M206" s="135" t="s">
        <v>2195</v>
      </c>
      <c r="N206" s="46" t="str">
        <f t="shared" si="35"/>
        <v/>
      </c>
      <c r="O206" s="46" t="s">
        <v>875</v>
      </c>
      <c r="P206" s="39" t="s">
        <v>556</v>
      </c>
      <c r="Q206" s="39"/>
      <c r="R206" s="39"/>
      <c r="S206" s="99" t="str">
        <f t="shared" si="36"/>
        <v/>
      </c>
      <c r="T206" s="43"/>
      <c r="U206" s="43"/>
      <c r="V206" s="43"/>
      <c r="W206" s="43"/>
      <c r="X206" s="43"/>
      <c r="Y206" s="39"/>
      <c r="Z206" s="39"/>
      <c r="AA206" s="39"/>
      <c r="AB206" s="39" t="str">
        <f t="shared" si="37"/>
        <v>TOSS BOTH</v>
      </c>
      <c r="AC206" s="39" t="s">
        <v>784</v>
      </c>
      <c r="AD206" s="39"/>
      <c r="AE206" s="39">
        <v>51627304605</v>
      </c>
      <c r="AF206" s="39" t="s">
        <v>981</v>
      </c>
      <c r="AG206" s="95">
        <v>44993</v>
      </c>
      <c r="AH206" s="96" t="s">
        <v>936</v>
      </c>
      <c r="AI206" s="96" t="s">
        <v>57</v>
      </c>
      <c r="AJ206" s="96" t="s">
        <v>937</v>
      </c>
      <c r="AK206" s="39"/>
      <c r="AL206" s="43" t="s">
        <v>947</v>
      </c>
      <c r="AM206" s="39"/>
      <c r="AN206" s="39"/>
      <c r="AO206" s="39"/>
      <c r="AP206" s="34" t="str">
        <f t="shared" si="38"/>
        <v/>
      </c>
      <c r="AQ206" s="39"/>
      <c r="AR206" s="39"/>
      <c r="AS206" s="39"/>
      <c r="AT206" s="39" t="str">
        <f t="shared" si="39"/>
        <v/>
      </c>
      <c r="AU206" s="39"/>
      <c r="AV206" s="39" t="str">
        <f t="shared" si="40"/>
        <v/>
      </c>
      <c r="AW206" s="134"/>
    </row>
    <row r="207" spans="1:49" s="87" customFormat="1" x14ac:dyDescent="0.25">
      <c r="A207" s="39" t="str">
        <f t="shared" si="31"/>
        <v/>
      </c>
      <c r="B207" s="39" t="str">
        <f t="shared" si="32"/>
        <v/>
      </c>
      <c r="C207" s="39"/>
      <c r="D207" s="39"/>
      <c r="E207" s="39" t="str">
        <f t="shared" si="33"/>
        <v/>
      </c>
      <c r="F207" s="33"/>
      <c r="G207" s="43"/>
      <c r="H207" s="39" t="s">
        <v>851</v>
      </c>
      <c r="I207" s="39" t="s">
        <v>862</v>
      </c>
      <c r="J207" s="39" t="s">
        <v>1164</v>
      </c>
      <c r="K207" s="39" t="s">
        <v>557</v>
      </c>
      <c r="L207" s="39" t="str">
        <f t="shared" si="34"/>
        <v>. Tow Hook</v>
      </c>
      <c r="M207" s="135" t="s">
        <v>2196</v>
      </c>
      <c r="N207" s="46" t="str">
        <f t="shared" si="35"/>
        <v/>
      </c>
      <c r="O207" s="46" t="s">
        <v>875</v>
      </c>
      <c r="P207" s="39" t="s">
        <v>557</v>
      </c>
      <c r="Q207" s="39"/>
      <c r="R207" s="42"/>
      <c r="S207" s="99" t="str">
        <f t="shared" si="36"/>
        <v/>
      </c>
      <c r="T207" s="39"/>
      <c r="U207" s="39"/>
      <c r="V207" s="39"/>
      <c r="W207" s="39"/>
      <c r="X207" s="43"/>
      <c r="Y207" s="39"/>
      <c r="Z207" s="39"/>
      <c r="AA207" s="39"/>
      <c r="AB207" s="39" t="str">
        <f t="shared" si="37"/>
        <v/>
      </c>
      <c r="AC207" s="39"/>
      <c r="AD207" s="39"/>
      <c r="AE207" s="39"/>
      <c r="AF207" s="39" t="s">
        <v>981</v>
      </c>
      <c r="AG207" s="95">
        <v>44998</v>
      </c>
      <c r="AH207" s="96" t="s">
        <v>936</v>
      </c>
      <c r="AI207" s="96" t="s">
        <v>57</v>
      </c>
      <c r="AJ207" s="96" t="s">
        <v>937</v>
      </c>
      <c r="AK207" s="39"/>
      <c r="AL207" s="39" t="s">
        <v>938</v>
      </c>
      <c r="AM207" s="39"/>
      <c r="AN207" s="39"/>
      <c r="AO207" s="39"/>
      <c r="AP207" s="34" t="str">
        <f t="shared" si="38"/>
        <v/>
      </c>
      <c r="AQ207" s="39"/>
      <c r="AR207" s="39"/>
      <c r="AS207" s="39"/>
      <c r="AT207" s="39" t="str">
        <f t="shared" si="39"/>
        <v/>
      </c>
      <c r="AU207" s="39"/>
      <c r="AV207" s="39" t="str">
        <f t="shared" si="40"/>
        <v/>
      </c>
      <c r="AW207" s="134"/>
    </row>
    <row r="208" spans="1:49" s="87" customFormat="1" x14ac:dyDescent="0.25">
      <c r="A208" s="39" t="str">
        <f t="shared" si="31"/>
        <v/>
      </c>
      <c r="B208" s="39" t="str">
        <f t="shared" si="32"/>
        <v/>
      </c>
      <c r="C208" s="39"/>
      <c r="D208" s="39"/>
      <c r="E208" s="39" t="str">
        <f t="shared" si="33"/>
        <v/>
      </c>
      <c r="F208" s="33"/>
      <c r="G208" s="43"/>
      <c r="H208" s="39" t="s">
        <v>851</v>
      </c>
      <c r="I208" s="39" t="s">
        <v>862</v>
      </c>
      <c r="J208" s="39" t="s">
        <v>1164</v>
      </c>
      <c r="K208" s="39" t="s">
        <v>558</v>
      </c>
      <c r="L208" s="39" t="str">
        <f t="shared" si="34"/>
        <v>. Tow Hook Covers, FRONT &amp; REAR</v>
      </c>
      <c r="M208" s="135" t="s">
        <v>2197</v>
      </c>
      <c r="N208" s="46" t="str">
        <f t="shared" si="35"/>
        <v/>
      </c>
      <c r="O208" s="46" t="s">
        <v>875</v>
      </c>
      <c r="P208" s="39" t="s">
        <v>558</v>
      </c>
      <c r="Q208" s="39"/>
      <c r="R208" s="39"/>
      <c r="S208" s="99" t="str">
        <f t="shared" si="36"/>
        <v/>
      </c>
      <c r="T208" s="39"/>
      <c r="U208" s="39"/>
      <c r="V208" s="39"/>
      <c r="W208" s="39"/>
      <c r="X208" s="43"/>
      <c r="Y208" s="39"/>
      <c r="Z208" s="39"/>
      <c r="AA208" s="39"/>
      <c r="AB208" s="39" t="str">
        <f t="shared" si="37"/>
        <v/>
      </c>
      <c r="AC208" s="39"/>
      <c r="AD208" s="39"/>
      <c r="AE208" s="39"/>
      <c r="AF208" s="39" t="s">
        <v>981</v>
      </c>
      <c r="AG208" s="95">
        <v>44811</v>
      </c>
      <c r="AH208" s="96" t="s">
        <v>1165</v>
      </c>
      <c r="AI208" s="96" t="s">
        <v>57</v>
      </c>
      <c r="AJ208" s="96" t="s">
        <v>937</v>
      </c>
      <c r="AK208" s="39"/>
      <c r="AL208" s="39" t="s">
        <v>938</v>
      </c>
      <c r="AM208" s="39"/>
      <c r="AN208" s="39"/>
      <c r="AO208" s="39"/>
      <c r="AP208" s="34" t="str">
        <f t="shared" si="38"/>
        <v/>
      </c>
      <c r="AQ208" s="39"/>
      <c r="AR208" s="39"/>
      <c r="AS208" s="39"/>
      <c r="AT208" s="39" t="str">
        <f t="shared" si="39"/>
        <v/>
      </c>
      <c r="AU208" s="39"/>
      <c r="AV208" s="39" t="str">
        <f t="shared" si="40"/>
        <v/>
      </c>
      <c r="AW208" s="134"/>
    </row>
    <row r="209" spans="1:49" s="87" customFormat="1" x14ac:dyDescent="0.25">
      <c r="A209" s="39" t="str">
        <f t="shared" si="31"/>
        <v/>
      </c>
      <c r="B209" s="39" t="str">
        <f t="shared" si="32"/>
        <v>118-999779</v>
      </c>
      <c r="C209" s="39"/>
      <c r="D209" s="39"/>
      <c r="E209" s="39">
        <f t="shared" si="33"/>
        <v>2</v>
      </c>
      <c r="F209" s="33"/>
      <c r="G209" s="33"/>
      <c r="H209" s="34" t="s">
        <v>850</v>
      </c>
      <c r="I209" s="34" t="s">
        <v>341</v>
      </c>
      <c r="J209" s="34" t="s">
        <v>1166</v>
      </c>
      <c r="K209" s="34" t="s">
        <v>897</v>
      </c>
      <c r="L209" s="34" t="str">
        <f t="shared" si="34"/>
        <v>. Hood Hinge SET 2</v>
      </c>
      <c r="M209" s="131" t="s">
        <v>2198</v>
      </c>
      <c r="N209" s="41" t="str">
        <f t="shared" si="35"/>
        <v/>
      </c>
      <c r="O209" s="41" t="s">
        <v>875</v>
      </c>
      <c r="P209" s="34" t="s">
        <v>1167</v>
      </c>
      <c r="Q209" s="34" t="s">
        <v>1168</v>
      </c>
      <c r="R209" s="34">
        <v>160</v>
      </c>
      <c r="S209" s="38">
        <f t="shared" si="36"/>
        <v>110</v>
      </c>
      <c r="T209" s="37"/>
      <c r="U209" s="37"/>
      <c r="V209" s="37"/>
      <c r="W209" s="37"/>
      <c r="X209" s="33"/>
      <c r="Y209" s="34"/>
      <c r="Z209" s="34"/>
      <c r="AA209" s="34"/>
      <c r="AB209" s="34" t="str">
        <f t="shared" si="37"/>
        <v>SET 2, sell single if 1 bad</v>
      </c>
      <c r="AC209" s="34" t="s">
        <v>913</v>
      </c>
      <c r="AD209" s="34"/>
      <c r="AE209" s="34" t="s">
        <v>1169</v>
      </c>
      <c r="AF209" s="34" t="s">
        <v>935</v>
      </c>
      <c r="AG209" s="132">
        <v>44683</v>
      </c>
      <c r="AH209" s="133" t="s">
        <v>936</v>
      </c>
      <c r="AI209" s="133" t="s">
        <v>57</v>
      </c>
      <c r="AJ209" s="133" t="s">
        <v>937</v>
      </c>
      <c r="AK209" s="34"/>
      <c r="AL209" s="37" t="s">
        <v>956</v>
      </c>
      <c r="AM209" s="33">
        <v>118</v>
      </c>
      <c r="AN209" s="34" t="s">
        <v>91</v>
      </c>
      <c r="AO209" s="34">
        <v>999779</v>
      </c>
      <c r="AP209" s="34" t="str">
        <f t="shared" si="38"/>
        <v>118-999779</v>
      </c>
      <c r="AQ209" s="34"/>
      <c r="AR209" s="34"/>
      <c r="AS209" s="34"/>
      <c r="AT209" s="34" t="str">
        <f t="shared" si="39"/>
        <v/>
      </c>
      <c r="AU209" s="34"/>
      <c r="AV209" s="34" t="str">
        <f t="shared" si="40"/>
        <v/>
      </c>
      <c r="AW209" s="134"/>
    </row>
    <row r="210" spans="1:49" s="87" customFormat="1" x14ac:dyDescent="0.25">
      <c r="A210" s="39" t="str">
        <f t="shared" si="31"/>
        <v/>
      </c>
      <c r="B210" s="39" t="str">
        <f t="shared" si="32"/>
        <v>118-999779</v>
      </c>
      <c r="C210" s="39"/>
      <c r="D210" s="39"/>
      <c r="E210" s="39">
        <f t="shared" si="33"/>
        <v>2</v>
      </c>
      <c r="F210" s="33"/>
      <c r="G210" s="33"/>
      <c r="H210" s="34" t="s">
        <v>850</v>
      </c>
      <c r="I210" s="34" t="s">
        <v>341</v>
      </c>
      <c r="J210" s="34" t="s">
        <v>1166</v>
      </c>
      <c r="K210" s="34" t="s">
        <v>897</v>
      </c>
      <c r="L210" s="34" t="str">
        <f t="shared" si="34"/>
        <v>. Hood Hinge, LEFT</v>
      </c>
      <c r="M210" s="131" t="s">
        <v>2199</v>
      </c>
      <c r="N210" s="41" t="str">
        <f t="shared" si="35"/>
        <v/>
      </c>
      <c r="O210" s="41" t="s">
        <v>875</v>
      </c>
      <c r="P210" s="34" t="s">
        <v>1170</v>
      </c>
      <c r="Q210" s="34" t="s">
        <v>1171</v>
      </c>
      <c r="R210" s="34">
        <v>85</v>
      </c>
      <c r="S210" s="38">
        <f t="shared" si="36"/>
        <v>110</v>
      </c>
      <c r="T210" s="37"/>
      <c r="U210" s="37"/>
      <c r="V210" s="37"/>
      <c r="W210" s="37"/>
      <c r="X210" s="33"/>
      <c r="Y210" s="34"/>
      <c r="Z210" s="34"/>
      <c r="AA210" s="34"/>
      <c r="AB210" s="34" t="str">
        <f t="shared" si="37"/>
        <v/>
      </c>
      <c r="AC210" s="34"/>
      <c r="AD210" s="34"/>
      <c r="AE210" s="34"/>
      <c r="AF210" s="34" t="s">
        <v>935</v>
      </c>
      <c r="AG210" s="132">
        <v>44683</v>
      </c>
      <c r="AH210" s="133" t="s">
        <v>936</v>
      </c>
      <c r="AI210" s="133" t="s">
        <v>57</v>
      </c>
      <c r="AJ210" s="133" t="s">
        <v>937</v>
      </c>
      <c r="AK210" s="34"/>
      <c r="AL210" s="37" t="s">
        <v>956</v>
      </c>
      <c r="AM210" s="33">
        <v>118</v>
      </c>
      <c r="AN210" s="34" t="s">
        <v>91</v>
      </c>
      <c r="AO210" s="34">
        <v>999779</v>
      </c>
      <c r="AP210" s="34" t="str">
        <f t="shared" si="38"/>
        <v>118-999779</v>
      </c>
      <c r="AQ210" s="34"/>
      <c r="AR210" s="34"/>
      <c r="AS210" s="34"/>
      <c r="AT210" s="34" t="str">
        <f t="shared" si="39"/>
        <v/>
      </c>
      <c r="AU210" s="34"/>
      <c r="AV210" s="34" t="str">
        <f t="shared" si="40"/>
        <v/>
      </c>
      <c r="AW210" s="134"/>
    </row>
    <row r="211" spans="1:49" s="87" customFormat="1" x14ac:dyDescent="0.25">
      <c r="A211" s="39" t="str">
        <f t="shared" si="31"/>
        <v/>
      </c>
      <c r="B211" s="39" t="str">
        <f t="shared" si="32"/>
        <v>118-999778</v>
      </c>
      <c r="C211" s="39"/>
      <c r="D211" s="39"/>
      <c r="E211" s="39">
        <f t="shared" si="33"/>
        <v>1</v>
      </c>
      <c r="F211" s="33"/>
      <c r="G211" s="33"/>
      <c r="H211" s="34" t="s">
        <v>850</v>
      </c>
      <c r="I211" s="34" t="s">
        <v>341</v>
      </c>
      <c r="J211" s="34" t="s">
        <v>1166</v>
      </c>
      <c r="K211" s="34" t="s">
        <v>897</v>
      </c>
      <c r="L211" s="34" t="str">
        <f t="shared" si="34"/>
        <v>. Hood Hinge, RIGHT</v>
      </c>
      <c r="M211" s="131" t="s">
        <v>2200</v>
      </c>
      <c r="N211" s="41" t="str">
        <f t="shared" si="35"/>
        <v/>
      </c>
      <c r="O211" s="41" t="s">
        <v>875</v>
      </c>
      <c r="P211" s="34" t="s">
        <v>1172</v>
      </c>
      <c r="Q211" s="34" t="s">
        <v>1173</v>
      </c>
      <c r="R211" s="34">
        <v>85</v>
      </c>
      <c r="S211" s="38">
        <f t="shared" si="36"/>
        <v>110</v>
      </c>
      <c r="T211" s="37"/>
      <c r="U211" s="37"/>
      <c r="V211" s="37"/>
      <c r="W211" s="37"/>
      <c r="X211" s="33"/>
      <c r="Y211" s="34"/>
      <c r="Z211" s="34"/>
      <c r="AA211" s="34"/>
      <c r="AB211" s="34" t="str">
        <f t="shared" si="37"/>
        <v/>
      </c>
      <c r="AC211" s="34"/>
      <c r="AD211" s="34"/>
      <c r="AE211" s="34"/>
      <c r="AF211" s="34" t="s">
        <v>935</v>
      </c>
      <c r="AG211" s="132">
        <v>44683</v>
      </c>
      <c r="AH211" s="133" t="s">
        <v>936</v>
      </c>
      <c r="AI211" s="133" t="s">
        <v>57</v>
      </c>
      <c r="AJ211" s="133" t="s">
        <v>937</v>
      </c>
      <c r="AK211" s="34"/>
      <c r="AL211" s="37" t="s">
        <v>956</v>
      </c>
      <c r="AM211" s="33">
        <v>118</v>
      </c>
      <c r="AN211" s="34" t="s">
        <v>91</v>
      </c>
      <c r="AO211" s="34">
        <v>999778</v>
      </c>
      <c r="AP211" s="34" t="str">
        <f t="shared" si="38"/>
        <v>118-999778</v>
      </c>
      <c r="AQ211" s="34"/>
      <c r="AR211" s="34"/>
      <c r="AS211" s="34"/>
      <c r="AT211" s="34" t="str">
        <f t="shared" si="39"/>
        <v/>
      </c>
      <c r="AU211" s="34"/>
      <c r="AV211" s="34" t="str">
        <f t="shared" si="40"/>
        <v/>
      </c>
      <c r="AW211" s="134"/>
    </row>
    <row r="212" spans="1:49" s="87" customFormat="1" x14ac:dyDescent="0.25">
      <c r="A212" s="39" t="str">
        <f t="shared" si="31"/>
        <v/>
      </c>
      <c r="B212" s="39" t="str">
        <f t="shared" si="32"/>
        <v/>
      </c>
      <c r="C212" s="39"/>
      <c r="D212" s="39"/>
      <c r="E212" s="39" t="str">
        <f t="shared" si="33"/>
        <v/>
      </c>
      <c r="F212" s="33"/>
      <c r="G212" s="33"/>
      <c r="H212" s="34" t="s">
        <v>850</v>
      </c>
      <c r="I212" s="34" t="s">
        <v>341</v>
      </c>
      <c r="J212" s="34" t="s">
        <v>1166</v>
      </c>
      <c r="K212" s="34" t="s">
        <v>898</v>
      </c>
      <c r="L212" s="34" t="str">
        <f t="shared" si="34"/>
        <v>. Hood Latches SET 2 WITH Cables</v>
      </c>
      <c r="M212" s="131" t="s">
        <v>2201</v>
      </c>
      <c r="N212" s="97" t="str">
        <f t="shared" si="35"/>
        <v>E.G.</v>
      </c>
      <c r="O212" s="98" t="s">
        <v>1174</v>
      </c>
      <c r="P212" s="34" t="s">
        <v>1175</v>
      </c>
      <c r="Q212" s="34"/>
      <c r="R212" s="34">
        <v>74</v>
      </c>
      <c r="S212" s="38">
        <f t="shared" si="36"/>
        <v>67</v>
      </c>
      <c r="T212" s="34"/>
      <c r="U212" s="34"/>
      <c r="V212" s="34"/>
      <c r="W212" s="34"/>
      <c r="X212" s="33" t="s">
        <v>260</v>
      </c>
      <c r="Y212" s="36">
        <v>7367535</v>
      </c>
      <c r="Z212" s="34"/>
      <c r="AA212" s="34"/>
      <c r="AB212" s="34" t="str">
        <f t="shared" si="37"/>
        <v>SET 2 w/ cables, sell hood latches SET 2 if cables bad</v>
      </c>
      <c r="AC212" s="34" t="s">
        <v>915</v>
      </c>
      <c r="AD212" s="34"/>
      <c r="AE212" s="34"/>
      <c r="AF212" s="34" t="s">
        <v>935</v>
      </c>
      <c r="AG212" s="132">
        <v>44683</v>
      </c>
      <c r="AH212" s="133" t="s">
        <v>936</v>
      </c>
      <c r="AI212" s="133" t="s">
        <v>57</v>
      </c>
      <c r="AJ212" s="133" t="s">
        <v>937</v>
      </c>
      <c r="AK212" s="34"/>
      <c r="AL212" s="34" t="s">
        <v>938</v>
      </c>
      <c r="AM212" s="34"/>
      <c r="AN212" s="34"/>
      <c r="AO212" s="34"/>
      <c r="AP212" s="34" t="str">
        <f t="shared" si="38"/>
        <v/>
      </c>
      <c r="AQ212" s="34" t="s">
        <v>89</v>
      </c>
      <c r="AR212" s="34" t="s">
        <v>1016</v>
      </c>
      <c r="AS212" s="34" t="s">
        <v>1017</v>
      </c>
      <c r="AT212" s="34" t="str">
        <f t="shared" si="39"/>
        <v>F15-14-18-ALL</v>
      </c>
      <c r="AU212" s="34" t="s">
        <v>1176</v>
      </c>
      <c r="AV212" s="34" t="str">
        <f t="shared" si="40"/>
        <v>F15-14-18-ALL-Viking21</v>
      </c>
      <c r="AW212" s="134"/>
    </row>
    <row r="213" spans="1:49" s="87" customFormat="1" x14ac:dyDescent="0.25">
      <c r="A213" s="39" t="str">
        <f t="shared" si="31"/>
        <v/>
      </c>
      <c r="B213" s="39" t="str">
        <f t="shared" si="32"/>
        <v/>
      </c>
      <c r="C213" s="39"/>
      <c r="D213" s="39"/>
      <c r="E213" s="39" t="str">
        <f t="shared" si="33"/>
        <v/>
      </c>
      <c r="F213" s="33"/>
      <c r="G213" s="33"/>
      <c r="H213" s="34" t="s">
        <v>850</v>
      </c>
      <c r="I213" s="34" t="s">
        <v>341</v>
      </c>
      <c r="J213" s="34" t="s">
        <v>1166</v>
      </c>
      <c r="K213" s="34" t="s">
        <v>898</v>
      </c>
      <c r="L213" s="34" t="str">
        <f t="shared" si="34"/>
        <v>. Hood Latches SET 2 WITHOUT Cables</v>
      </c>
      <c r="M213" s="131" t="s">
        <v>2202</v>
      </c>
      <c r="N213" s="41" t="str">
        <f t="shared" si="35"/>
        <v/>
      </c>
      <c r="O213" s="41" t="s">
        <v>875</v>
      </c>
      <c r="P213" s="34" t="s">
        <v>1177</v>
      </c>
      <c r="Q213" s="34"/>
      <c r="R213" s="34">
        <v>60</v>
      </c>
      <c r="S213" s="38">
        <f t="shared" si="36"/>
        <v>67</v>
      </c>
      <c r="T213" s="34"/>
      <c r="U213" s="34"/>
      <c r="V213" s="34"/>
      <c r="W213" s="34"/>
      <c r="X213" s="33"/>
      <c r="Y213" s="34"/>
      <c r="Z213" s="34"/>
      <c r="AA213" s="34"/>
      <c r="AB213" s="34" t="str">
        <f t="shared" si="37"/>
        <v>SET 2</v>
      </c>
      <c r="AC213" s="34" t="s">
        <v>1178</v>
      </c>
      <c r="AD213" s="34"/>
      <c r="AE213" s="34"/>
      <c r="AF213" s="34" t="s">
        <v>935</v>
      </c>
      <c r="AG213" s="132">
        <v>44683</v>
      </c>
      <c r="AH213" s="133" t="s">
        <v>936</v>
      </c>
      <c r="AI213" s="133" t="s">
        <v>57</v>
      </c>
      <c r="AJ213" s="133" t="s">
        <v>937</v>
      </c>
      <c r="AK213" s="34"/>
      <c r="AL213" s="34" t="s">
        <v>938</v>
      </c>
      <c r="AM213" s="34"/>
      <c r="AN213" s="34"/>
      <c r="AO213" s="34"/>
      <c r="AP213" s="34" t="str">
        <f t="shared" si="38"/>
        <v/>
      </c>
      <c r="AQ213" s="34" t="s">
        <v>89</v>
      </c>
      <c r="AR213" s="34" t="s">
        <v>1016</v>
      </c>
      <c r="AS213" s="34" t="s">
        <v>1017</v>
      </c>
      <c r="AT213" s="34" t="str">
        <f t="shared" si="39"/>
        <v>F15-14-18-ALL</v>
      </c>
      <c r="AU213" s="34" t="s">
        <v>1179</v>
      </c>
      <c r="AV213" s="34" t="str">
        <f t="shared" si="40"/>
        <v>F15-14-18-ALL-Viking22</v>
      </c>
      <c r="AW213" s="134"/>
    </row>
    <row r="214" spans="1:49" s="87" customFormat="1" x14ac:dyDescent="0.25">
      <c r="A214" s="39" t="str">
        <f t="shared" si="31"/>
        <v/>
      </c>
      <c r="B214" s="39" t="str">
        <f t="shared" si="32"/>
        <v/>
      </c>
      <c r="C214" s="39"/>
      <c r="D214" s="39"/>
      <c r="E214" s="39" t="str">
        <f t="shared" si="33"/>
        <v/>
      </c>
      <c r="F214" s="33"/>
      <c r="G214" s="33"/>
      <c r="H214" s="34" t="s">
        <v>850</v>
      </c>
      <c r="I214" s="34" t="s">
        <v>341</v>
      </c>
      <c r="J214" s="34" t="s">
        <v>1166</v>
      </c>
      <c r="K214" s="34" t="s">
        <v>559</v>
      </c>
      <c r="L214" s="34" t="str">
        <f t="shared" si="34"/>
        <v>. Hood Upper Release Lever &amp; Cable &amp; Strikers as SET</v>
      </c>
      <c r="M214" s="131" t="s">
        <v>2203</v>
      </c>
      <c r="N214" s="97" t="str">
        <f t="shared" si="35"/>
        <v>E.G.</v>
      </c>
      <c r="O214" s="98" t="s">
        <v>1180</v>
      </c>
      <c r="P214" s="34" t="s">
        <v>559</v>
      </c>
      <c r="Q214" s="34"/>
      <c r="R214" s="34">
        <v>94</v>
      </c>
      <c r="S214" s="38">
        <f t="shared" si="36"/>
        <v>94</v>
      </c>
      <c r="T214" s="34"/>
      <c r="U214" s="34"/>
      <c r="V214" s="34"/>
      <c r="W214" s="34"/>
      <c r="X214" s="33" t="s">
        <v>260</v>
      </c>
      <c r="Y214" s="36" t="s">
        <v>1181</v>
      </c>
      <c r="Z214" s="34"/>
      <c r="AA214" s="34"/>
      <c r="AB214" s="34" t="str">
        <f t="shared" si="37"/>
        <v>if 1 bad toss all</v>
      </c>
      <c r="AC214" s="34" t="s">
        <v>785</v>
      </c>
      <c r="AD214" s="34"/>
      <c r="AE214" s="34"/>
      <c r="AF214" s="34" t="s">
        <v>981</v>
      </c>
      <c r="AG214" s="132">
        <v>44811</v>
      </c>
      <c r="AH214" s="133" t="s">
        <v>936</v>
      </c>
      <c r="AI214" s="133" t="s">
        <v>57</v>
      </c>
      <c r="AJ214" s="133" t="s">
        <v>937</v>
      </c>
      <c r="AK214" s="34"/>
      <c r="AL214" s="34" t="s">
        <v>938</v>
      </c>
      <c r="AM214" s="34"/>
      <c r="AN214" s="34"/>
      <c r="AO214" s="34"/>
      <c r="AP214" s="34" t="str">
        <f t="shared" si="38"/>
        <v/>
      </c>
      <c r="AQ214" s="34" t="s">
        <v>89</v>
      </c>
      <c r="AR214" s="34" t="s">
        <v>1016</v>
      </c>
      <c r="AS214" s="34" t="s">
        <v>1017</v>
      </c>
      <c r="AT214" s="34" t="str">
        <f t="shared" si="39"/>
        <v>F15-14-18-ALL</v>
      </c>
      <c r="AU214" s="34" t="s">
        <v>1182</v>
      </c>
      <c r="AV214" s="34" t="str">
        <f t="shared" si="40"/>
        <v>F15-14-18-ALL-Viking23</v>
      </c>
      <c r="AW214" s="134"/>
    </row>
    <row r="215" spans="1:49" s="87" customFormat="1" x14ac:dyDescent="0.25">
      <c r="A215" s="39" t="str">
        <f t="shared" si="31"/>
        <v/>
      </c>
      <c r="B215" s="39" t="str">
        <f t="shared" si="32"/>
        <v/>
      </c>
      <c r="C215" s="39"/>
      <c r="D215" s="39"/>
      <c r="E215" s="39" t="str">
        <f t="shared" si="33"/>
        <v/>
      </c>
      <c r="F215" s="33"/>
      <c r="G215" s="43"/>
      <c r="H215" s="39" t="s">
        <v>851</v>
      </c>
      <c r="I215" s="39" t="s">
        <v>341</v>
      </c>
      <c r="J215" s="39" t="s">
        <v>1166</v>
      </c>
      <c r="K215" s="39" t="s">
        <v>560</v>
      </c>
      <c r="L215" s="39" t="str">
        <f t="shared" si="34"/>
        <v>. Hood Emblem</v>
      </c>
      <c r="M215" s="135" t="s">
        <v>2204</v>
      </c>
      <c r="N215" s="46" t="str">
        <f t="shared" si="35"/>
        <v/>
      </c>
      <c r="O215" s="46" t="s">
        <v>875</v>
      </c>
      <c r="P215" s="39" t="s">
        <v>560</v>
      </c>
      <c r="Q215" s="39"/>
      <c r="R215" s="39"/>
      <c r="S215" s="99" t="str">
        <f t="shared" si="36"/>
        <v/>
      </c>
      <c r="T215" s="39"/>
      <c r="U215" s="39"/>
      <c r="V215" s="39"/>
      <c r="W215" s="39"/>
      <c r="X215" s="43"/>
      <c r="Y215" s="39"/>
      <c r="Z215" s="39"/>
      <c r="AA215" s="39"/>
      <c r="AB215" s="39" t="str">
        <f t="shared" si="37"/>
        <v/>
      </c>
      <c r="AC215" s="39"/>
      <c r="AD215" s="39"/>
      <c r="AE215" s="39"/>
      <c r="AF215" s="39" t="s">
        <v>935</v>
      </c>
      <c r="AG215" s="95">
        <v>44684</v>
      </c>
      <c r="AH215" s="96" t="s">
        <v>936</v>
      </c>
      <c r="AI215" s="96" t="s">
        <v>57</v>
      </c>
      <c r="AJ215" s="96" t="s">
        <v>937</v>
      </c>
      <c r="AK215" s="39"/>
      <c r="AL215" s="39" t="s">
        <v>938</v>
      </c>
      <c r="AM215" s="39"/>
      <c r="AN215" s="39"/>
      <c r="AO215" s="39"/>
      <c r="AP215" s="34" t="str">
        <f t="shared" si="38"/>
        <v/>
      </c>
      <c r="AQ215" s="39"/>
      <c r="AR215" s="39"/>
      <c r="AS215" s="39"/>
      <c r="AT215" s="39" t="str">
        <f t="shared" si="39"/>
        <v/>
      </c>
      <c r="AU215" s="39"/>
      <c r="AV215" s="39" t="str">
        <f t="shared" si="40"/>
        <v/>
      </c>
      <c r="AW215" s="134"/>
    </row>
    <row r="216" spans="1:49" s="87" customFormat="1" x14ac:dyDescent="0.25">
      <c r="A216" s="39" t="str">
        <f t="shared" si="31"/>
        <v/>
      </c>
      <c r="B216" s="39" t="str">
        <f t="shared" si="32"/>
        <v/>
      </c>
      <c r="C216" s="39"/>
      <c r="D216" s="39"/>
      <c r="E216" s="39" t="str">
        <f t="shared" si="33"/>
        <v/>
      </c>
      <c r="F216" s="33"/>
      <c r="G216" s="43"/>
      <c r="H216" s="39" t="s">
        <v>851</v>
      </c>
      <c r="I216" s="39" t="s">
        <v>341</v>
      </c>
      <c r="J216" s="39" t="s">
        <v>1166</v>
      </c>
      <c r="K216" s="39" t="s">
        <v>561</v>
      </c>
      <c r="L216" s="39" t="str">
        <f t="shared" si="34"/>
        <v>. Hood Shocks</v>
      </c>
      <c r="M216" s="135" t="s">
        <v>2205</v>
      </c>
      <c r="N216" s="46" t="str">
        <f t="shared" si="35"/>
        <v/>
      </c>
      <c r="O216" s="46" t="s">
        <v>875</v>
      </c>
      <c r="P216" s="39" t="s">
        <v>561</v>
      </c>
      <c r="Q216" s="39"/>
      <c r="R216" s="39"/>
      <c r="S216" s="99" t="str">
        <f t="shared" si="36"/>
        <v/>
      </c>
      <c r="T216" s="39"/>
      <c r="U216" s="39"/>
      <c r="V216" s="39"/>
      <c r="W216" s="39"/>
      <c r="X216" s="43"/>
      <c r="Y216" s="39"/>
      <c r="Z216" s="39"/>
      <c r="AA216" s="39"/>
      <c r="AB216" s="39" t="str">
        <f t="shared" si="37"/>
        <v>TOSS BOTH</v>
      </c>
      <c r="AC216" s="39" t="s">
        <v>784</v>
      </c>
      <c r="AD216" s="39"/>
      <c r="AE216" s="39"/>
      <c r="AF216" s="39" t="s">
        <v>935</v>
      </c>
      <c r="AG216" s="95">
        <v>44683</v>
      </c>
      <c r="AH216" s="96" t="s">
        <v>936</v>
      </c>
      <c r="AI216" s="96" t="s">
        <v>57</v>
      </c>
      <c r="AJ216" s="96" t="s">
        <v>937</v>
      </c>
      <c r="AK216" s="39"/>
      <c r="AL216" s="39" t="s">
        <v>938</v>
      </c>
      <c r="AM216" s="39"/>
      <c r="AN216" s="39"/>
      <c r="AO216" s="39"/>
      <c r="AP216" s="34" t="str">
        <f t="shared" si="38"/>
        <v/>
      </c>
      <c r="AQ216" s="39"/>
      <c r="AR216" s="39"/>
      <c r="AS216" s="39"/>
      <c r="AT216" s="39" t="str">
        <f t="shared" si="39"/>
        <v/>
      </c>
      <c r="AU216" s="39"/>
      <c r="AV216" s="39" t="str">
        <f t="shared" si="40"/>
        <v/>
      </c>
      <c r="AW216" s="134"/>
    </row>
    <row r="217" spans="1:49" s="87" customFormat="1" x14ac:dyDescent="0.25">
      <c r="A217" s="39" t="str">
        <f t="shared" si="31"/>
        <v/>
      </c>
      <c r="B217" s="39" t="str">
        <f t="shared" si="32"/>
        <v/>
      </c>
      <c r="C217" s="39"/>
      <c r="D217" s="39"/>
      <c r="E217" s="39" t="str">
        <f t="shared" si="33"/>
        <v/>
      </c>
      <c r="F217" s="33"/>
      <c r="G217" s="43"/>
      <c r="H217" s="39" t="s">
        <v>851</v>
      </c>
      <c r="I217" s="39" t="s">
        <v>341</v>
      </c>
      <c r="J217" s="39" t="s">
        <v>562</v>
      </c>
      <c r="K217" s="39" t="s">
        <v>562</v>
      </c>
      <c r="L217" s="39" t="str">
        <f t="shared" si="34"/>
        <v>. Hood, Assembly</v>
      </c>
      <c r="M217" s="135" t="s">
        <v>2206</v>
      </c>
      <c r="N217" s="46" t="str">
        <f t="shared" si="35"/>
        <v/>
      </c>
      <c r="O217" s="46" t="s">
        <v>875</v>
      </c>
      <c r="P217" s="39" t="s">
        <v>562</v>
      </c>
      <c r="Q217" s="39"/>
      <c r="R217" s="39"/>
      <c r="S217" s="99" t="str">
        <f t="shared" si="36"/>
        <v/>
      </c>
      <c r="T217" s="43"/>
      <c r="U217" s="43"/>
      <c r="V217" s="43"/>
      <c r="W217" s="43"/>
      <c r="X217" s="43"/>
      <c r="Y217" s="39"/>
      <c r="Z217" s="39"/>
      <c r="AA217" s="39"/>
      <c r="AB217" s="39" t="str">
        <f t="shared" si="37"/>
        <v>Part out then toss</v>
      </c>
      <c r="AC217" s="39"/>
      <c r="AD217" s="39" t="s">
        <v>786</v>
      </c>
      <c r="AE217" s="39"/>
      <c r="AF217" s="39" t="s">
        <v>935</v>
      </c>
      <c r="AG217" s="95">
        <v>44670</v>
      </c>
      <c r="AH217" s="96" t="s">
        <v>936</v>
      </c>
      <c r="AI217" s="96" t="s">
        <v>57</v>
      </c>
      <c r="AJ217" s="96" t="s">
        <v>937</v>
      </c>
      <c r="AK217" s="39"/>
      <c r="AL217" s="43" t="s">
        <v>947</v>
      </c>
      <c r="AM217" s="39"/>
      <c r="AN217" s="39"/>
      <c r="AO217" s="39"/>
      <c r="AP217" s="34" t="str">
        <f t="shared" si="38"/>
        <v/>
      </c>
      <c r="AQ217" s="39"/>
      <c r="AR217" s="39"/>
      <c r="AS217" s="39"/>
      <c r="AT217" s="39" t="str">
        <f t="shared" si="39"/>
        <v/>
      </c>
      <c r="AU217" s="39"/>
      <c r="AV217" s="39" t="str">
        <f t="shared" si="40"/>
        <v/>
      </c>
      <c r="AW217" s="134"/>
    </row>
    <row r="218" spans="1:49" s="87" customFormat="1" x14ac:dyDescent="0.25">
      <c r="A218" s="39" t="str">
        <f t="shared" si="31"/>
        <v/>
      </c>
      <c r="B218" s="39" t="str">
        <f t="shared" si="32"/>
        <v>288-50844</v>
      </c>
      <c r="C218" s="39"/>
      <c r="D218" s="39"/>
      <c r="E218" s="39">
        <f t="shared" si="33"/>
        <v>1</v>
      </c>
      <c r="F218" s="33"/>
      <c r="G218" s="33"/>
      <c r="H218" s="34" t="s">
        <v>850</v>
      </c>
      <c r="I218" s="34" t="s">
        <v>863</v>
      </c>
      <c r="J218" s="34" t="s">
        <v>357</v>
      </c>
      <c r="K218" s="34" t="s">
        <v>612</v>
      </c>
      <c r="L218" s="34" t="str">
        <f t="shared" si="34"/>
        <v>. Sunroof, Glass - PANORAMIC, FRONT</v>
      </c>
      <c r="M218" s="131" t="s">
        <v>2207</v>
      </c>
      <c r="N218" s="97" t="str">
        <f t="shared" si="35"/>
        <v>E.G.</v>
      </c>
      <c r="O218" s="98" t="s">
        <v>1343</v>
      </c>
      <c r="P218" s="34" t="s">
        <v>612</v>
      </c>
      <c r="Q218" s="34"/>
      <c r="R218" s="34">
        <v>550</v>
      </c>
      <c r="S218" s="38">
        <f t="shared" si="36"/>
        <v>550</v>
      </c>
      <c r="T218" s="33"/>
      <c r="U218" s="33"/>
      <c r="V218" s="33"/>
      <c r="W218" s="33"/>
      <c r="X218" s="33" t="s">
        <v>259</v>
      </c>
      <c r="Y218" s="36" t="s">
        <v>1344</v>
      </c>
      <c r="Z218" s="34"/>
      <c r="AA218" s="34"/>
      <c r="AB218" s="34" t="str">
        <f t="shared" si="37"/>
        <v/>
      </c>
      <c r="AC218" s="34"/>
      <c r="AD218" s="34"/>
      <c r="AE218" s="34"/>
      <c r="AF218" s="34" t="s">
        <v>935</v>
      </c>
      <c r="AG218" s="132">
        <v>44670</v>
      </c>
      <c r="AH218" s="133" t="s">
        <v>936</v>
      </c>
      <c r="AI218" s="133" t="s">
        <v>57</v>
      </c>
      <c r="AJ218" s="133" t="s">
        <v>937</v>
      </c>
      <c r="AK218" s="34"/>
      <c r="AL218" s="33" t="s">
        <v>947</v>
      </c>
      <c r="AM218" s="33" t="s">
        <v>1345</v>
      </c>
      <c r="AN218" s="34" t="s">
        <v>91</v>
      </c>
      <c r="AO218" s="34">
        <v>50844</v>
      </c>
      <c r="AP218" s="34" t="str">
        <f t="shared" si="38"/>
        <v>288-50844</v>
      </c>
      <c r="AQ218" s="34"/>
      <c r="AR218" s="34"/>
      <c r="AS218" s="34"/>
      <c r="AT218" s="34" t="str">
        <f t="shared" si="39"/>
        <v/>
      </c>
      <c r="AU218" s="34"/>
      <c r="AV218" s="34" t="str">
        <f t="shared" si="40"/>
        <v/>
      </c>
      <c r="AW218" s="134"/>
    </row>
    <row r="219" spans="1:49" s="87" customFormat="1" x14ac:dyDescent="0.25">
      <c r="A219" s="39" t="str">
        <f t="shared" si="31"/>
        <v/>
      </c>
      <c r="B219" s="39" t="str">
        <f t="shared" si="32"/>
        <v>288-50845</v>
      </c>
      <c r="C219" s="39"/>
      <c r="D219" s="39"/>
      <c r="E219" s="39">
        <f t="shared" si="33"/>
        <v>1</v>
      </c>
      <c r="F219" s="33"/>
      <c r="G219" s="33"/>
      <c r="H219" s="34" t="s">
        <v>850</v>
      </c>
      <c r="I219" s="34" t="s">
        <v>863</v>
      </c>
      <c r="J219" s="34" t="s">
        <v>357</v>
      </c>
      <c r="K219" s="34" t="s">
        <v>613</v>
      </c>
      <c r="L219" s="34" t="str">
        <f t="shared" si="34"/>
        <v>. Sunroof, Glass - PANORAMIC, REAR</v>
      </c>
      <c r="M219" s="131" t="s">
        <v>2208</v>
      </c>
      <c r="N219" s="97" t="str">
        <f t="shared" si="35"/>
        <v>E.G.</v>
      </c>
      <c r="O219" s="98" t="s">
        <v>1346</v>
      </c>
      <c r="P219" s="34" t="s">
        <v>613</v>
      </c>
      <c r="Q219" s="34"/>
      <c r="R219" s="34">
        <v>295</v>
      </c>
      <c r="S219" s="38">
        <f t="shared" si="36"/>
        <v>295</v>
      </c>
      <c r="T219" s="33"/>
      <c r="U219" s="33"/>
      <c r="V219" s="33"/>
      <c r="W219" s="33"/>
      <c r="X219" s="33" t="s">
        <v>259</v>
      </c>
      <c r="Y219" s="36" t="s">
        <v>1347</v>
      </c>
      <c r="Z219" s="34"/>
      <c r="AA219" s="34"/>
      <c r="AB219" s="34" t="str">
        <f t="shared" si="37"/>
        <v/>
      </c>
      <c r="AC219" s="34"/>
      <c r="AD219" s="34"/>
      <c r="AE219" s="34"/>
      <c r="AF219" s="34" t="s">
        <v>935</v>
      </c>
      <c r="AG219" s="132">
        <v>44670</v>
      </c>
      <c r="AH219" s="133" t="s">
        <v>936</v>
      </c>
      <c r="AI219" s="133" t="s">
        <v>57</v>
      </c>
      <c r="AJ219" s="133" t="s">
        <v>937</v>
      </c>
      <c r="AK219" s="34"/>
      <c r="AL219" s="33" t="s">
        <v>947</v>
      </c>
      <c r="AM219" s="33" t="s">
        <v>1345</v>
      </c>
      <c r="AN219" s="34" t="s">
        <v>91</v>
      </c>
      <c r="AO219" s="34">
        <v>50845</v>
      </c>
      <c r="AP219" s="34" t="str">
        <f t="shared" si="38"/>
        <v>288-50845</v>
      </c>
      <c r="AQ219" s="34"/>
      <c r="AR219" s="34"/>
      <c r="AS219" s="34"/>
      <c r="AT219" s="34" t="str">
        <f t="shared" si="39"/>
        <v/>
      </c>
      <c r="AU219" s="34"/>
      <c r="AV219" s="34" t="str">
        <f t="shared" si="40"/>
        <v/>
      </c>
      <c r="AW219" s="134"/>
    </row>
    <row r="220" spans="1:49" s="87" customFormat="1" x14ac:dyDescent="0.25">
      <c r="A220" s="39" t="str">
        <f t="shared" si="31"/>
        <v/>
      </c>
      <c r="B220" s="39" t="str">
        <f t="shared" si="32"/>
        <v>628-999907</v>
      </c>
      <c r="C220" s="39" t="s">
        <v>1348</v>
      </c>
      <c r="D220" s="39">
        <f>U220</f>
        <v>0</v>
      </c>
      <c r="E220" s="39">
        <f t="shared" si="33"/>
        <v>2</v>
      </c>
      <c r="F220" s="33"/>
      <c r="G220" s="33"/>
      <c r="H220" s="34" t="s">
        <v>850</v>
      </c>
      <c r="I220" s="34" t="s">
        <v>863</v>
      </c>
      <c r="J220" s="34" t="s">
        <v>357</v>
      </c>
      <c r="K220" s="34" t="s">
        <v>904</v>
      </c>
      <c r="L220" s="34" t="str">
        <f t="shared" si="34"/>
        <v>. Sunroof, Motor (1 of 2)</v>
      </c>
      <c r="M220" s="131" t="s">
        <v>2209</v>
      </c>
      <c r="N220" s="97" t="str">
        <f t="shared" si="35"/>
        <v>E.G.</v>
      </c>
      <c r="O220" s="98" t="s">
        <v>1349</v>
      </c>
      <c r="P220" s="34" t="s">
        <v>1350</v>
      </c>
      <c r="Q220" s="34"/>
      <c r="R220" s="34">
        <v>45</v>
      </c>
      <c r="S220" s="38">
        <f t="shared" si="36"/>
        <v>45</v>
      </c>
      <c r="T220" s="33"/>
      <c r="U220" s="33"/>
      <c r="V220" s="33"/>
      <c r="W220" s="33"/>
      <c r="X220" s="33" t="s">
        <v>260</v>
      </c>
      <c r="Y220" s="36" t="s">
        <v>1351</v>
      </c>
      <c r="Z220" s="34"/>
      <c r="AA220" s="34"/>
      <c r="AB220" s="34" t="str">
        <f t="shared" si="37"/>
        <v>tag as SINGLE | 2 per car (identical)</v>
      </c>
      <c r="AC220" s="34" t="s">
        <v>768</v>
      </c>
      <c r="AD220" s="34" t="s">
        <v>1352</v>
      </c>
      <c r="AE220" s="34" t="s">
        <v>1353</v>
      </c>
      <c r="AF220" s="34" t="s">
        <v>935</v>
      </c>
      <c r="AG220" s="132">
        <v>44670</v>
      </c>
      <c r="AH220" s="133" t="s">
        <v>936</v>
      </c>
      <c r="AI220" s="133" t="s">
        <v>57</v>
      </c>
      <c r="AJ220" s="133" t="s">
        <v>937</v>
      </c>
      <c r="AK220" s="34"/>
      <c r="AL220" s="33" t="s">
        <v>947</v>
      </c>
      <c r="AM220" s="33" t="s">
        <v>1354</v>
      </c>
      <c r="AN220" s="34" t="s">
        <v>91</v>
      </c>
      <c r="AO220" s="34">
        <v>999907</v>
      </c>
      <c r="AP220" s="34" t="str">
        <f t="shared" si="38"/>
        <v>628-999907</v>
      </c>
      <c r="AQ220" s="34"/>
      <c r="AR220" s="34"/>
      <c r="AS220" s="34"/>
      <c r="AT220" s="34" t="str">
        <f t="shared" si="39"/>
        <v/>
      </c>
      <c r="AU220" s="34"/>
      <c r="AV220" s="34" t="str">
        <f t="shared" si="40"/>
        <v/>
      </c>
      <c r="AW220" s="134"/>
    </row>
    <row r="221" spans="1:49" s="87" customFormat="1" x14ac:dyDescent="0.25">
      <c r="A221" s="39" t="str">
        <f t="shared" si="31"/>
        <v/>
      </c>
      <c r="B221" s="39" t="str">
        <f t="shared" si="32"/>
        <v>628-999907</v>
      </c>
      <c r="C221" s="39" t="s">
        <v>1348</v>
      </c>
      <c r="D221" s="39">
        <f>U221</f>
        <v>0</v>
      </c>
      <c r="E221" s="39">
        <f t="shared" si="33"/>
        <v>2</v>
      </c>
      <c r="F221" s="33"/>
      <c r="G221" s="33"/>
      <c r="H221" s="34" t="s">
        <v>850</v>
      </c>
      <c r="I221" s="34" t="s">
        <v>863</v>
      </c>
      <c r="J221" s="34" t="s">
        <v>357</v>
      </c>
      <c r="K221" s="34" t="s">
        <v>904</v>
      </c>
      <c r="L221" s="34" t="str">
        <f t="shared" si="34"/>
        <v>. Sunroof, Motor (2 of 2)</v>
      </c>
      <c r="M221" s="131" t="s">
        <v>2210</v>
      </c>
      <c r="N221" s="97" t="str">
        <f t="shared" si="35"/>
        <v>E.G.</v>
      </c>
      <c r="O221" s="98" t="s">
        <v>1355</v>
      </c>
      <c r="P221" s="34" t="s">
        <v>1356</v>
      </c>
      <c r="Q221" s="34"/>
      <c r="R221" s="34">
        <v>45</v>
      </c>
      <c r="S221" s="38">
        <f t="shared" si="36"/>
        <v>45</v>
      </c>
      <c r="T221" s="33"/>
      <c r="U221" s="33"/>
      <c r="V221" s="33"/>
      <c r="W221" s="33"/>
      <c r="X221" s="33" t="s">
        <v>260</v>
      </c>
      <c r="Y221" s="36" t="s">
        <v>1351</v>
      </c>
      <c r="Z221" s="34"/>
      <c r="AA221" s="34"/>
      <c r="AB221" s="34" t="str">
        <f t="shared" si="37"/>
        <v>tag as SINGLE | 2 per car (identical)</v>
      </c>
      <c r="AC221" s="34" t="s">
        <v>768</v>
      </c>
      <c r="AD221" s="34" t="s">
        <v>1352</v>
      </c>
      <c r="AE221" s="34" t="s">
        <v>1357</v>
      </c>
      <c r="AF221" s="34" t="s">
        <v>935</v>
      </c>
      <c r="AG221" s="132">
        <v>44670</v>
      </c>
      <c r="AH221" s="133" t="s">
        <v>936</v>
      </c>
      <c r="AI221" s="133" t="s">
        <v>57</v>
      </c>
      <c r="AJ221" s="133" t="s">
        <v>937</v>
      </c>
      <c r="AK221" s="34"/>
      <c r="AL221" s="33" t="s">
        <v>947</v>
      </c>
      <c r="AM221" s="33" t="s">
        <v>1354</v>
      </c>
      <c r="AN221" s="34" t="s">
        <v>91</v>
      </c>
      <c r="AO221" s="34">
        <v>999907</v>
      </c>
      <c r="AP221" s="34" t="str">
        <f t="shared" si="38"/>
        <v>628-999907</v>
      </c>
      <c r="AQ221" s="34"/>
      <c r="AR221" s="34"/>
      <c r="AS221" s="34"/>
      <c r="AT221" s="34" t="str">
        <f t="shared" si="39"/>
        <v/>
      </c>
      <c r="AU221" s="34"/>
      <c r="AV221" s="34" t="str">
        <f t="shared" si="40"/>
        <v/>
      </c>
      <c r="AW221" s="134"/>
    </row>
    <row r="222" spans="1:49" s="87" customFormat="1" x14ac:dyDescent="0.25">
      <c r="A222" s="39" t="str">
        <f t="shared" si="31"/>
        <v/>
      </c>
      <c r="B222" s="39" t="str">
        <f t="shared" si="32"/>
        <v/>
      </c>
      <c r="C222" s="39"/>
      <c r="D222" s="39"/>
      <c r="E222" s="39" t="str">
        <f t="shared" si="33"/>
        <v/>
      </c>
      <c r="F222" s="33"/>
      <c r="G222" s="43"/>
      <c r="H222" s="39" t="s">
        <v>870</v>
      </c>
      <c r="I222" s="39" t="s">
        <v>863</v>
      </c>
      <c r="J222" s="39" t="s">
        <v>357</v>
      </c>
      <c r="K222" s="39" t="s">
        <v>614</v>
      </c>
      <c r="L222" s="39" t="str">
        <f t="shared" si="34"/>
        <v>. Sunroof, Assembly</v>
      </c>
      <c r="M222" s="131" t="s">
        <v>2211</v>
      </c>
      <c r="N222" s="46" t="str">
        <f t="shared" si="35"/>
        <v/>
      </c>
      <c r="O222" s="46" t="s">
        <v>875</v>
      </c>
      <c r="P222" s="39" t="s">
        <v>614</v>
      </c>
      <c r="Q222" s="39"/>
      <c r="R222" s="39"/>
      <c r="S222" s="99" t="str">
        <f t="shared" si="36"/>
        <v/>
      </c>
      <c r="T222" s="43"/>
      <c r="U222" s="43"/>
      <c r="V222" s="43"/>
      <c r="W222" s="43"/>
      <c r="X222" s="43"/>
      <c r="Y222" s="39"/>
      <c r="Z222" s="39"/>
      <c r="AA222" s="39"/>
      <c r="AB222" s="39" t="str">
        <f t="shared" si="37"/>
        <v/>
      </c>
      <c r="AC222" s="39"/>
      <c r="AD222" s="39"/>
      <c r="AE222" s="39"/>
      <c r="AF222" s="39" t="s">
        <v>935</v>
      </c>
      <c r="AG222" s="95">
        <v>44670</v>
      </c>
      <c r="AH222" s="96" t="s">
        <v>936</v>
      </c>
      <c r="AI222" s="96" t="s">
        <v>57</v>
      </c>
      <c r="AJ222" s="96" t="s">
        <v>937</v>
      </c>
      <c r="AK222" s="39"/>
      <c r="AL222" s="43" t="s">
        <v>947</v>
      </c>
      <c r="AM222" s="39"/>
      <c r="AN222" s="39" t="s">
        <v>91</v>
      </c>
      <c r="AO222" s="39"/>
      <c r="AP222" s="34" t="str">
        <f t="shared" si="38"/>
        <v/>
      </c>
      <c r="AQ222" s="39"/>
      <c r="AR222" s="39"/>
      <c r="AS222" s="39"/>
      <c r="AT222" s="39" t="str">
        <f t="shared" si="39"/>
        <v/>
      </c>
      <c r="AU222" s="39"/>
      <c r="AV222" s="39" t="str">
        <f t="shared" si="40"/>
        <v/>
      </c>
      <c r="AW222" s="134"/>
    </row>
    <row r="223" spans="1:49" s="87" customFormat="1" x14ac:dyDescent="0.25">
      <c r="A223" s="39" t="str">
        <f t="shared" si="31"/>
        <v/>
      </c>
      <c r="B223" s="39" t="str">
        <f t="shared" si="32"/>
        <v>253-67828</v>
      </c>
      <c r="C223" s="39"/>
      <c r="D223" s="39"/>
      <c r="E223" s="39">
        <f t="shared" si="33"/>
        <v>1</v>
      </c>
      <c r="F223" s="33"/>
      <c r="G223" s="33"/>
      <c r="H223" s="34" t="s">
        <v>850</v>
      </c>
      <c r="I223" s="34" t="s">
        <v>103</v>
      </c>
      <c r="J223" s="34" t="s">
        <v>1193</v>
      </c>
      <c r="K223" s="34" t="s">
        <v>563</v>
      </c>
      <c r="L223" s="34" t="str">
        <f t="shared" si="34"/>
        <v>. Airbag, DASH - RIGHT (PASSENGER)</v>
      </c>
      <c r="M223" s="131" t="s">
        <v>2212</v>
      </c>
      <c r="N223" s="97" t="str">
        <f t="shared" si="35"/>
        <v>E.G.</v>
      </c>
      <c r="O223" s="98" t="s">
        <v>1194</v>
      </c>
      <c r="P223" s="34" t="s">
        <v>563</v>
      </c>
      <c r="Q223" s="34"/>
      <c r="R223" s="34">
        <v>195</v>
      </c>
      <c r="S223" s="38">
        <f t="shared" si="36"/>
        <v>195</v>
      </c>
      <c r="T223" s="33"/>
      <c r="U223" s="33"/>
      <c r="V223" s="33"/>
      <c r="W223" s="33"/>
      <c r="X223" s="33" t="s">
        <v>259</v>
      </c>
      <c r="Y223" s="36" t="s">
        <v>1195</v>
      </c>
      <c r="Z223" s="34"/>
      <c r="AA223" s="34"/>
      <c r="AB223" s="34" t="str">
        <f t="shared" si="37"/>
        <v/>
      </c>
      <c r="AC223" s="34"/>
      <c r="AD223" s="34"/>
      <c r="AE223" s="34"/>
      <c r="AF223" s="34" t="s">
        <v>935</v>
      </c>
      <c r="AG223" s="132">
        <v>44671</v>
      </c>
      <c r="AH223" s="133" t="s">
        <v>936</v>
      </c>
      <c r="AI223" s="133" t="s">
        <v>57</v>
      </c>
      <c r="AJ223" s="133" t="s">
        <v>937</v>
      </c>
      <c r="AK223" s="34"/>
      <c r="AL223" s="33" t="s">
        <v>947</v>
      </c>
      <c r="AM223" s="33" t="s">
        <v>1196</v>
      </c>
      <c r="AN223" s="34" t="s">
        <v>91</v>
      </c>
      <c r="AO223" s="34">
        <v>67828</v>
      </c>
      <c r="AP223" s="34" t="str">
        <f t="shared" si="38"/>
        <v>253-67828</v>
      </c>
      <c r="AQ223" s="34"/>
      <c r="AR223" s="34"/>
      <c r="AS223" s="34"/>
      <c r="AT223" s="34" t="str">
        <f t="shared" si="39"/>
        <v/>
      </c>
      <c r="AU223" s="34"/>
      <c r="AV223" s="34" t="str">
        <f t="shared" si="40"/>
        <v/>
      </c>
      <c r="AW223" s="134"/>
    </row>
    <row r="224" spans="1:49" s="87" customFormat="1" x14ac:dyDescent="0.25">
      <c r="A224" s="39" t="str">
        <f t="shared" si="31"/>
        <v/>
      </c>
      <c r="B224" s="39" t="str">
        <f t="shared" si="32"/>
        <v>253-67827</v>
      </c>
      <c r="C224" s="39"/>
      <c r="D224" s="39"/>
      <c r="E224" s="39">
        <f t="shared" si="33"/>
        <v>1</v>
      </c>
      <c r="F224" s="33"/>
      <c r="G224" s="33"/>
      <c r="H224" s="34" t="s">
        <v>850</v>
      </c>
      <c r="I224" s="34" t="s">
        <v>103</v>
      </c>
      <c r="J224" s="34" t="s">
        <v>1193</v>
      </c>
      <c r="K224" s="34" t="s">
        <v>564</v>
      </c>
      <c r="L224" s="34" t="str">
        <f t="shared" si="34"/>
        <v>. Airbag, KNEE - FRONT LEFT (DRIVER)</v>
      </c>
      <c r="M224" s="131" t="s">
        <v>2213</v>
      </c>
      <c r="N224" s="97" t="str">
        <f t="shared" si="35"/>
        <v>E.G.</v>
      </c>
      <c r="O224" s="98" t="s">
        <v>1197</v>
      </c>
      <c r="P224" s="34" t="s">
        <v>564</v>
      </c>
      <c r="Q224" s="34"/>
      <c r="R224" s="34">
        <v>275</v>
      </c>
      <c r="S224" s="38">
        <f t="shared" si="36"/>
        <v>275</v>
      </c>
      <c r="T224" s="33"/>
      <c r="U224" s="33"/>
      <c r="V224" s="33"/>
      <c r="W224" s="33"/>
      <c r="X224" s="33" t="s">
        <v>259</v>
      </c>
      <c r="Y224" s="36" t="s">
        <v>1198</v>
      </c>
      <c r="Z224" s="34"/>
      <c r="AA224" s="34"/>
      <c r="AB224" s="34" t="str">
        <f t="shared" si="37"/>
        <v/>
      </c>
      <c r="AC224" s="34"/>
      <c r="AD224" s="34"/>
      <c r="AE224" s="34"/>
      <c r="AF224" s="34" t="s">
        <v>935</v>
      </c>
      <c r="AG224" s="132">
        <v>44671</v>
      </c>
      <c r="AH224" s="133" t="s">
        <v>936</v>
      </c>
      <c r="AI224" s="133" t="s">
        <v>57</v>
      </c>
      <c r="AJ224" s="133" t="s">
        <v>937</v>
      </c>
      <c r="AK224" s="34"/>
      <c r="AL224" s="33" t="s">
        <v>947</v>
      </c>
      <c r="AM224" s="33" t="s">
        <v>1196</v>
      </c>
      <c r="AN224" s="34" t="s">
        <v>91</v>
      </c>
      <c r="AO224" s="34">
        <v>67827</v>
      </c>
      <c r="AP224" s="34" t="str">
        <f t="shared" si="38"/>
        <v>253-67827</v>
      </c>
      <c r="AQ224" s="34"/>
      <c r="AR224" s="34"/>
      <c r="AS224" s="34"/>
      <c r="AT224" s="34" t="str">
        <f t="shared" si="39"/>
        <v/>
      </c>
      <c r="AU224" s="34"/>
      <c r="AV224" s="34" t="str">
        <f t="shared" si="40"/>
        <v/>
      </c>
      <c r="AW224" s="134"/>
    </row>
    <row r="225" spans="1:49" s="87" customFormat="1" x14ac:dyDescent="0.25">
      <c r="A225" s="39" t="str">
        <f t="shared" si="31"/>
        <v/>
      </c>
      <c r="B225" s="39" t="str">
        <f t="shared" si="32"/>
        <v>253-67831</v>
      </c>
      <c r="C225" s="39"/>
      <c r="D225" s="39"/>
      <c r="E225" s="39">
        <f t="shared" si="33"/>
        <v>1</v>
      </c>
      <c r="F225" s="33"/>
      <c r="G225" s="33"/>
      <c r="H225" s="34" t="s">
        <v>850</v>
      </c>
      <c r="I225" s="34" t="s">
        <v>103</v>
      </c>
      <c r="J225" s="34" t="s">
        <v>1193</v>
      </c>
      <c r="K225" s="34" t="s">
        <v>565</v>
      </c>
      <c r="L225" s="34" t="str">
        <f t="shared" si="34"/>
        <v>. Airbag, KNEE - FRONT RIGHT (PASSENGER)</v>
      </c>
      <c r="M225" s="131" t="s">
        <v>2214</v>
      </c>
      <c r="N225" s="97" t="str">
        <f t="shared" si="35"/>
        <v>E.G.</v>
      </c>
      <c r="O225" s="98" t="s">
        <v>1199</v>
      </c>
      <c r="P225" s="34" t="s">
        <v>565</v>
      </c>
      <c r="Q225" s="34"/>
      <c r="R225" s="34">
        <v>175</v>
      </c>
      <c r="S225" s="38">
        <f t="shared" si="36"/>
        <v>175</v>
      </c>
      <c r="T225" s="33"/>
      <c r="U225" s="33"/>
      <c r="V225" s="33"/>
      <c r="W225" s="33"/>
      <c r="X225" s="33" t="s">
        <v>259</v>
      </c>
      <c r="Y225" s="36" t="s">
        <v>1200</v>
      </c>
      <c r="Z225" s="34"/>
      <c r="AA225" s="34"/>
      <c r="AB225" s="34" t="str">
        <f t="shared" si="37"/>
        <v/>
      </c>
      <c r="AC225" s="34"/>
      <c r="AD225" s="34"/>
      <c r="AE225" s="34"/>
      <c r="AF225" s="34" t="s">
        <v>935</v>
      </c>
      <c r="AG225" s="132">
        <v>44671</v>
      </c>
      <c r="AH225" s="133" t="s">
        <v>936</v>
      </c>
      <c r="AI225" s="133" t="s">
        <v>57</v>
      </c>
      <c r="AJ225" s="133" t="s">
        <v>937</v>
      </c>
      <c r="AK225" s="34"/>
      <c r="AL225" s="33" t="s">
        <v>947</v>
      </c>
      <c r="AM225" s="33" t="s">
        <v>1196</v>
      </c>
      <c r="AN225" s="34" t="s">
        <v>91</v>
      </c>
      <c r="AO225" s="34">
        <v>67831</v>
      </c>
      <c r="AP225" s="34" t="str">
        <f t="shared" si="38"/>
        <v>253-67831</v>
      </c>
      <c r="AQ225" s="34"/>
      <c r="AR225" s="34"/>
      <c r="AS225" s="34"/>
      <c r="AT225" s="34" t="str">
        <f t="shared" si="39"/>
        <v/>
      </c>
      <c r="AU225" s="34"/>
      <c r="AV225" s="34" t="str">
        <f t="shared" si="40"/>
        <v/>
      </c>
      <c r="AW225" s="134"/>
    </row>
    <row r="226" spans="1:49" s="87" customFormat="1" x14ac:dyDescent="0.25">
      <c r="A226" s="39" t="str">
        <f t="shared" si="31"/>
        <v/>
      </c>
      <c r="B226" s="39" t="str">
        <f t="shared" si="32"/>
        <v>253-67825</v>
      </c>
      <c r="C226" s="39"/>
      <c r="D226" s="39"/>
      <c r="E226" s="39">
        <f t="shared" si="33"/>
        <v>1</v>
      </c>
      <c r="F226" s="33"/>
      <c r="G226" s="33"/>
      <c r="H226" s="34" t="s">
        <v>850</v>
      </c>
      <c r="I226" s="34" t="s">
        <v>103</v>
      </c>
      <c r="J226" s="34" t="s">
        <v>1193</v>
      </c>
      <c r="K226" s="34" t="s">
        <v>566</v>
      </c>
      <c r="L226" s="34" t="str">
        <f t="shared" si="34"/>
        <v>. Airbag, ROOF - LEFT (DRIVER)</v>
      </c>
      <c r="M226" s="131" t="s">
        <v>2215</v>
      </c>
      <c r="N226" s="97" t="str">
        <f t="shared" si="35"/>
        <v>E.G.</v>
      </c>
      <c r="O226" s="98" t="s">
        <v>1201</v>
      </c>
      <c r="P226" s="34" t="s">
        <v>566</v>
      </c>
      <c r="Q226" s="34"/>
      <c r="R226" s="34">
        <v>345</v>
      </c>
      <c r="S226" s="38">
        <f t="shared" si="36"/>
        <v>345</v>
      </c>
      <c r="T226" s="33"/>
      <c r="U226" s="33"/>
      <c r="V226" s="33"/>
      <c r="W226" s="33"/>
      <c r="X226" s="33" t="s">
        <v>259</v>
      </c>
      <c r="Y226" s="36" t="s">
        <v>1202</v>
      </c>
      <c r="Z226" s="34"/>
      <c r="AA226" s="34"/>
      <c r="AB226" s="34" t="str">
        <f t="shared" si="37"/>
        <v/>
      </c>
      <c r="AC226" s="34"/>
      <c r="AD226" s="34"/>
      <c r="AE226" s="34"/>
      <c r="AF226" s="34" t="s">
        <v>935</v>
      </c>
      <c r="AG226" s="132">
        <v>44671</v>
      </c>
      <c r="AH226" s="133" t="s">
        <v>936</v>
      </c>
      <c r="AI226" s="133" t="s">
        <v>57</v>
      </c>
      <c r="AJ226" s="133" t="s">
        <v>937</v>
      </c>
      <c r="AK226" s="34"/>
      <c r="AL226" s="33" t="s">
        <v>947</v>
      </c>
      <c r="AM226" s="33" t="s">
        <v>1196</v>
      </c>
      <c r="AN226" s="34" t="s">
        <v>91</v>
      </c>
      <c r="AO226" s="34">
        <v>67825</v>
      </c>
      <c r="AP226" s="34" t="str">
        <f t="shared" si="38"/>
        <v>253-67825</v>
      </c>
      <c r="AQ226" s="34"/>
      <c r="AR226" s="34"/>
      <c r="AS226" s="34"/>
      <c r="AT226" s="34" t="str">
        <f t="shared" si="39"/>
        <v/>
      </c>
      <c r="AU226" s="34"/>
      <c r="AV226" s="34" t="str">
        <f t="shared" si="40"/>
        <v/>
      </c>
      <c r="AW226" s="134"/>
    </row>
    <row r="227" spans="1:49" s="87" customFormat="1" x14ac:dyDescent="0.25">
      <c r="A227" s="39" t="str">
        <f t="shared" si="31"/>
        <v/>
      </c>
      <c r="B227" s="39" t="str">
        <f t="shared" si="32"/>
        <v>253-67829</v>
      </c>
      <c r="C227" s="39"/>
      <c r="D227" s="39"/>
      <c r="E227" s="39">
        <f t="shared" si="33"/>
        <v>1</v>
      </c>
      <c r="F227" s="33"/>
      <c r="G227" s="33"/>
      <c r="H227" s="34" t="s">
        <v>850</v>
      </c>
      <c r="I227" s="34" t="s">
        <v>103</v>
      </c>
      <c r="J227" s="34" t="s">
        <v>1193</v>
      </c>
      <c r="K227" s="34" t="s">
        <v>567</v>
      </c>
      <c r="L227" s="34" t="str">
        <f t="shared" si="34"/>
        <v>. Airbag, ROOF - RIGHT (PASSENGER)</v>
      </c>
      <c r="M227" s="131" t="s">
        <v>2216</v>
      </c>
      <c r="N227" s="97" t="str">
        <f t="shared" si="35"/>
        <v>E.G.</v>
      </c>
      <c r="O227" s="98" t="s">
        <v>1203</v>
      </c>
      <c r="P227" s="34" t="s">
        <v>567</v>
      </c>
      <c r="Q227" s="34"/>
      <c r="R227" s="34">
        <v>345</v>
      </c>
      <c r="S227" s="38">
        <f t="shared" si="36"/>
        <v>345</v>
      </c>
      <c r="T227" s="33"/>
      <c r="U227" s="33"/>
      <c r="V227" s="33"/>
      <c r="W227" s="33"/>
      <c r="X227" s="33" t="s">
        <v>259</v>
      </c>
      <c r="Y227" s="36" t="s">
        <v>1204</v>
      </c>
      <c r="Z227" s="34"/>
      <c r="AA227" s="34"/>
      <c r="AB227" s="34" t="str">
        <f t="shared" si="37"/>
        <v/>
      </c>
      <c r="AC227" s="34"/>
      <c r="AD227" s="34"/>
      <c r="AE227" s="34"/>
      <c r="AF227" s="34" t="s">
        <v>935</v>
      </c>
      <c r="AG227" s="132">
        <v>44671</v>
      </c>
      <c r="AH227" s="133" t="s">
        <v>936</v>
      </c>
      <c r="AI227" s="133" t="s">
        <v>57</v>
      </c>
      <c r="AJ227" s="133" t="s">
        <v>937</v>
      </c>
      <c r="AK227" s="34"/>
      <c r="AL227" s="33" t="s">
        <v>947</v>
      </c>
      <c r="AM227" s="33" t="s">
        <v>1196</v>
      </c>
      <c r="AN227" s="34" t="s">
        <v>91</v>
      </c>
      <c r="AO227" s="34">
        <v>67829</v>
      </c>
      <c r="AP227" s="34" t="str">
        <f t="shared" si="38"/>
        <v>253-67829</v>
      </c>
      <c r="AQ227" s="34"/>
      <c r="AR227" s="34"/>
      <c r="AS227" s="34"/>
      <c r="AT227" s="34" t="str">
        <f t="shared" si="39"/>
        <v/>
      </c>
      <c r="AU227" s="34"/>
      <c r="AV227" s="34" t="str">
        <f t="shared" si="40"/>
        <v/>
      </c>
      <c r="AW227" s="134"/>
    </row>
    <row r="228" spans="1:49" s="87" customFormat="1" x14ac:dyDescent="0.25">
      <c r="A228" s="39" t="str">
        <f t="shared" si="31"/>
        <v/>
      </c>
      <c r="B228" s="39" t="str">
        <f t="shared" si="32"/>
        <v>253-67822</v>
      </c>
      <c r="C228" s="39"/>
      <c r="D228" s="39"/>
      <c r="E228" s="39">
        <f t="shared" si="33"/>
        <v>1</v>
      </c>
      <c r="F228" s="33"/>
      <c r="G228" s="33"/>
      <c r="H228" s="34" t="s">
        <v>850</v>
      </c>
      <c r="I228" s="34" t="s">
        <v>103</v>
      </c>
      <c r="J228" s="34" t="s">
        <v>1193</v>
      </c>
      <c r="K228" s="34" t="s">
        <v>568</v>
      </c>
      <c r="L228" s="34" t="str">
        <f t="shared" si="34"/>
        <v>. Airbag, STEERING WHEEL</v>
      </c>
      <c r="M228" s="131" t="s">
        <v>2217</v>
      </c>
      <c r="N228" s="41" t="str">
        <f t="shared" si="35"/>
        <v/>
      </c>
      <c r="O228" s="41" t="s">
        <v>875</v>
      </c>
      <c r="P228" s="34" t="s">
        <v>568</v>
      </c>
      <c r="Q228" s="34" t="s">
        <v>1095</v>
      </c>
      <c r="R228" s="35">
        <v>450</v>
      </c>
      <c r="S228" s="38">
        <f t="shared" si="36"/>
        <v>390</v>
      </c>
      <c r="T228" s="33"/>
      <c r="U228" s="33"/>
      <c r="V228" s="33"/>
      <c r="W228" s="33"/>
      <c r="X228" s="33"/>
      <c r="Y228" s="34"/>
      <c r="Z228" s="34"/>
      <c r="AA228" s="34"/>
      <c r="AB228" s="34" t="str">
        <f t="shared" si="37"/>
        <v/>
      </c>
      <c r="AC228" s="34"/>
      <c r="AD228" s="34"/>
      <c r="AE228" s="34"/>
      <c r="AF228" s="34" t="s">
        <v>935</v>
      </c>
      <c r="AG228" s="132">
        <v>44671</v>
      </c>
      <c r="AH228" s="133" t="s">
        <v>936</v>
      </c>
      <c r="AI228" s="133" t="s">
        <v>57</v>
      </c>
      <c r="AJ228" s="133" t="s">
        <v>937</v>
      </c>
      <c r="AK228" s="34"/>
      <c r="AL228" s="33" t="s">
        <v>947</v>
      </c>
      <c r="AM228" s="33" t="s">
        <v>1196</v>
      </c>
      <c r="AN228" s="34" t="s">
        <v>91</v>
      </c>
      <c r="AO228" s="34">
        <v>67822</v>
      </c>
      <c r="AP228" s="34" t="str">
        <f t="shared" si="38"/>
        <v>253-67822</v>
      </c>
      <c r="AQ228" s="34"/>
      <c r="AR228" s="34"/>
      <c r="AS228" s="34"/>
      <c r="AT228" s="34" t="str">
        <f t="shared" si="39"/>
        <v/>
      </c>
      <c r="AU228" s="34"/>
      <c r="AV228" s="34" t="str">
        <f t="shared" si="40"/>
        <v/>
      </c>
      <c r="AW228" s="134"/>
    </row>
    <row r="229" spans="1:49" s="87" customFormat="1" x14ac:dyDescent="0.25">
      <c r="A229" s="39" t="str">
        <f t="shared" si="31"/>
        <v/>
      </c>
      <c r="B229" s="39" t="str">
        <f t="shared" si="32"/>
        <v>253-53466</v>
      </c>
      <c r="C229" s="39"/>
      <c r="D229" s="39"/>
      <c r="E229" s="39">
        <f t="shared" si="33"/>
        <v>1</v>
      </c>
      <c r="F229" s="33"/>
      <c r="G229" s="33"/>
      <c r="H229" s="34" t="s">
        <v>850</v>
      </c>
      <c r="I229" s="34" t="s">
        <v>103</v>
      </c>
      <c r="J229" s="34" t="s">
        <v>1193</v>
      </c>
      <c r="K229" s="34" t="s">
        <v>568</v>
      </c>
      <c r="L229" s="34" t="str">
        <f t="shared" si="34"/>
        <v>. Airbag, STEERING WHEEL</v>
      </c>
      <c r="M229" s="131" t="s">
        <v>2218</v>
      </c>
      <c r="N229" s="41" t="str">
        <f t="shared" si="35"/>
        <v/>
      </c>
      <c r="O229" s="41" t="s">
        <v>875</v>
      </c>
      <c r="P229" s="34" t="s">
        <v>568</v>
      </c>
      <c r="Q229" s="34" t="s">
        <v>1205</v>
      </c>
      <c r="R229" s="35">
        <v>375</v>
      </c>
      <c r="S229" s="38">
        <f t="shared" si="36"/>
        <v>390</v>
      </c>
      <c r="T229" s="33"/>
      <c r="U229" s="33"/>
      <c r="V229" s="33"/>
      <c r="W229" s="33"/>
      <c r="X229" s="33"/>
      <c r="Y229" s="34"/>
      <c r="Z229" s="34"/>
      <c r="AA229" s="34"/>
      <c r="AB229" s="34" t="str">
        <f t="shared" si="37"/>
        <v/>
      </c>
      <c r="AC229" s="34"/>
      <c r="AD229" s="34"/>
      <c r="AE229" s="34"/>
      <c r="AF229" s="34" t="s">
        <v>935</v>
      </c>
      <c r="AG229" s="132">
        <v>44671</v>
      </c>
      <c r="AH229" s="133" t="s">
        <v>936</v>
      </c>
      <c r="AI229" s="133" t="s">
        <v>57</v>
      </c>
      <c r="AJ229" s="133" t="s">
        <v>937</v>
      </c>
      <c r="AK229" s="34"/>
      <c r="AL229" s="33" t="s">
        <v>947</v>
      </c>
      <c r="AM229" s="33" t="s">
        <v>1196</v>
      </c>
      <c r="AN229" s="34" t="s">
        <v>91</v>
      </c>
      <c r="AO229" s="34">
        <v>53466</v>
      </c>
      <c r="AP229" s="34" t="str">
        <f t="shared" si="38"/>
        <v>253-53466</v>
      </c>
      <c r="AQ229" s="34"/>
      <c r="AR229" s="34"/>
      <c r="AS229" s="34"/>
      <c r="AT229" s="34" t="str">
        <f t="shared" si="39"/>
        <v/>
      </c>
      <c r="AU229" s="34"/>
      <c r="AV229" s="34" t="str">
        <f t="shared" si="40"/>
        <v/>
      </c>
      <c r="AW229" s="134"/>
    </row>
    <row r="230" spans="1:49" s="87" customFormat="1" x14ac:dyDescent="0.25">
      <c r="A230" s="39" t="str">
        <f t="shared" si="31"/>
        <v/>
      </c>
      <c r="B230" s="39" t="str">
        <f t="shared" si="32"/>
        <v>253-67823</v>
      </c>
      <c r="C230" s="39"/>
      <c r="D230" s="39"/>
      <c r="E230" s="39">
        <f t="shared" si="33"/>
        <v>1</v>
      </c>
      <c r="F230" s="33"/>
      <c r="G230" s="33"/>
      <c r="H230" s="34" t="s">
        <v>850</v>
      </c>
      <c r="I230" s="34" t="s">
        <v>103</v>
      </c>
      <c r="J230" s="34" t="s">
        <v>1193</v>
      </c>
      <c r="K230" s="34" t="s">
        <v>568</v>
      </c>
      <c r="L230" s="34" t="str">
        <f t="shared" si="34"/>
        <v>. Airbag, STEERING WHEEL</v>
      </c>
      <c r="M230" s="131" t="s">
        <v>2219</v>
      </c>
      <c r="N230" s="41" t="str">
        <f t="shared" si="35"/>
        <v/>
      </c>
      <c r="O230" s="41" t="s">
        <v>875</v>
      </c>
      <c r="P230" s="34" t="s">
        <v>568</v>
      </c>
      <c r="Q230" s="34" t="s">
        <v>1206</v>
      </c>
      <c r="R230" s="35">
        <v>375</v>
      </c>
      <c r="S230" s="38">
        <f t="shared" si="36"/>
        <v>390</v>
      </c>
      <c r="T230" s="33"/>
      <c r="U230" s="33"/>
      <c r="V230" s="33"/>
      <c r="W230" s="33"/>
      <c r="X230" s="33"/>
      <c r="Y230" s="34"/>
      <c r="Z230" s="34"/>
      <c r="AA230" s="34"/>
      <c r="AB230" s="34" t="str">
        <f t="shared" si="37"/>
        <v/>
      </c>
      <c r="AC230" s="34"/>
      <c r="AD230" s="34"/>
      <c r="AE230" s="34"/>
      <c r="AF230" s="34" t="s">
        <v>935</v>
      </c>
      <c r="AG230" s="132">
        <v>44671</v>
      </c>
      <c r="AH230" s="133" t="s">
        <v>936</v>
      </c>
      <c r="AI230" s="133" t="s">
        <v>57</v>
      </c>
      <c r="AJ230" s="133" t="s">
        <v>937</v>
      </c>
      <c r="AK230" s="34"/>
      <c r="AL230" s="33" t="s">
        <v>947</v>
      </c>
      <c r="AM230" s="33" t="s">
        <v>1196</v>
      </c>
      <c r="AN230" s="34" t="s">
        <v>91</v>
      </c>
      <c r="AO230" s="34">
        <v>67823</v>
      </c>
      <c r="AP230" s="34" t="str">
        <f t="shared" si="38"/>
        <v>253-67823</v>
      </c>
      <c r="AQ230" s="34"/>
      <c r="AR230" s="34"/>
      <c r="AS230" s="34"/>
      <c r="AT230" s="34" t="str">
        <f t="shared" si="39"/>
        <v/>
      </c>
      <c r="AU230" s="34"/>
      <c r="AV230" s="34" t="str">
        <f t="shared" si="40"/>
        <v/>
      </c>
      <c r="AW230" s="134"/>
    </row>
    <row r="231" spans="1:49" s="87" customFormat="1" x14ac:dyDescent="0.25">
      <c r="A231" s="39" t="str">
        <f t="shared" si="31"/>
        <v/>
      </c>
      <c r="B231" s="39" t="str">
        <f t="shared" si="32"/>
        <v>253-67824</v>
      </c>
      <c r="C231" s="39"/>
      <c r="D231" s="39"/>
      <c r="E231" s="39">
        <f t="shared" si="33"/>
        <v>1</v>
      </c>
      <c r="F231" s="33"/>
      <c r="G231" s="33"/>
      <c r="H231" s="34" t="s">
        <v>850</v>
      </c>
      <c r="I231" s="34" t="s">
        <v>103</v>
      </c>
      <c r="J231" s="34" t="s">
        <v>1193</v>
      </c>
      <c r="K231" s="34" t="s">
        <v>568</v>
      </c>
      <c r="L231" s="34" t="str">
        <f t="shared" si="34"/>
        <v>. Airbag, STEERING WHEEL</v>
      </c>
      <c r="M231" s="131" t="s">
        <v>2220</v>
      </c>
      <c r="N231" s="41" t="str">
        <f t="shared" si="35"/>
        <v/>
      </c>
      <c r="O231" s="41" t="s">
        <v>875</v>
      </c>
      <c r="P231" s="34" t="s">
        <v>568</v>
      </c>
      <c r="Q231" s="34" t="s">
        <v>1207</v>
      </c>
      <c r="R231" s="35">
        <v>375</v>
      </c>
      <c r="S231" s="38">
        <f t="shared" si="36"/>
        <v>390</v>
      </c>
      <c r="T231" s="33"/>
      <c r="U231" s="33"/>
      <c r="V231" s="33"/>
      <c r="W231" s="33"/>
      <c r="X231" s="33"/>
      <c r="Y231" s="34"/>
      <c r="Z231" s="34"/>
      <c r="AA231" s="34"/>
      <c r="AB231" s="34" t="str">
        <f t="shared" si="37"/>
        <v/>
      </c>
      <c r="AC231" s="34"/>
      <c r="AD231" s="34"/>
      <c r="AE231" s="34"/>
      <c r="AF231" s="34" t="s">
        <v>935</v>
      </c>
      <c r="AG231" s="132">
        <v>44671</v>
      </c>
      <c r="AH231" s="133" t="s">
        <v>936</v>
      </c>
      <c r="AI231" s="133" t="s">
        <v>57</v>
      </c>
      <c r="AJ231" s="133" t="s">
        <v>937</v>
      </c>
      <c r="AK231" s="34"/>
      <c r="AL231" s="33" t="s">
        <v>947</v>
      </c>
      <c r="AM231" s="33" t="s">
        <v>1196</v>
      </c>
      <c r="AN231" s="34" t="s">
        <v>91</v>
      </c>
      <c r="AO231" s="34">
        <v>67824</v>
      </c>
      <c r="AP231" s="34" t="str">
        <f t="shared" si="38"/>
        <v>253-67824</v>
      </c>
      <c r="AQ231" s="34"/>
      <c r="AR231" s="34"/>
      <c r="AS231" s="34"/>
      <c r="AT231" s="34" t="str">
        <f t="shared" si="39"/>
        <v/>
      </c>
      <c r="AU231" s="34"/>
      <c r="AV231" s="34" t="str">
        <f t="shared" si="40"/>
        <v/>
      </c>
      <c r="AW231" s="134"/>
    </row>
    <row r="232" spans="1:49" s="87" customFormat="1" x14ac:dyDescent="0.25">
      <c r="A232" s="39" t="str">
        <f t="shared" si="31"/>
        <v/>
      </c>
      <c r="B232" s="39" t="str">
        <f t="shared" si="32"/>
        <v>253-67961</v>
      </c>
      <c r="C232" s="39"/>
      <c r="D232" s="39"/>
      <c r="E232" s="39">
        <f t="shared" si="33"/>
        <v>1</v>
      </c>
      <c r="F232" s="33"/>
      <c r="G232" s="33"/>
      <c r="H232" s="34" t="s">
        <v>850</v>
      </c>
      <c r="I232" s="34" t="s">
        <v>103</v>
      </c>
      <c r="J232" s="34" t="s">
        <v>1193</v>
      </c>
      <c r="K232" s="34" t="s">
        <v>568</v>
      </c>
      <c r="L232" s="34" t="str">
        <f t="shared" si="34"/>
        <v>. Airbag, STEERING WHEEL</v>
      </c>
      <c r="M232" s="131" t="s">
        <v>2221</v>
      </c>
      <c r="N232" s="97" t="str">
        <f t="shared" si="35"/>
        <v>E.G.</v>
      </c>
      <c r="O232" s="98" t="s">
        <v>1208</v>
      </c>
      <c r="P232" s="34" t="s">
        <v>568</v>
      </c>
      <c r="Q232" s="34" t="s">
        <v>1209</v>
      </c>
      <c r="R232" s="35">
        <v>375</v>
      </c>
      <c r="S232" s="38">
        <f t="shared" si="36"/>
        <v>390</v>
      </c>
      <c r="T232" s="33"/>
      <c r="U232" s="33"/>
      <c r="V232" s="33"/>
      <c r="W232" s="33"/>
      <c r="X232" s="33" t="s">
        <v>259</v>
      </c>
      <c r="Y232" s="36" t="s">
        <v>1210</v>
      </c>
      <c r="Z232" s="34"/>
      <c r="AA232" s="34"/>
      <c r="AB232" s="34" t="str">
        <f t="shared" si="37"/>
        <v/>
      </c>
      <c r="AC232" s="34"/>
      <c r="AD232" s="34"/>
      <c r="AE232" s="34"/>
      <c r="AF232" s="34" t="s">
        <v>935</v>
      </c>
      <c r="AG232" s="132">
        <v>44671</v>
      </c>
      <c r="AH232" s="133" t="s">
        <v>936</v>
      </c>
      <c r="AI232" s="133" t="s">
        <v>57</v>
      </c>
      <c r="AJ232" s="133" t="s">
        <v>937</v>
      </c>
      <c r="AK232" s="34"/>
      <c r="AL232" s="33" t="s">
        <v>947</v>
      </c>
      <c r="AM232" s="33" t="s">
        <v>1196</v>
      </c>
      <c r="AN232" s="34" t="s">
        <v>91</v>
      </c>
      <c r="AO232" s="34">
        <v>67961</v>
      </c>
      <c r="AP232" s="34" t="str">
        <f t="shared" si="38"/>
        <v>253-67961</v>
      </c>
      <c r="AQ232" s="34"/>
      <c r="AR232" s="34"/>
      <c r="AS232" s="34"/>
      <c r="AT232" s="34" t="str">
        <f t="shared" si="39"/>
        <v/>
      </c>
      <c r="AU232" s="34"/>
      <c r="AV232" s="34" t="str">
        <f t="shared" si="40"/>
        <v/>
      </c>
      <c r="AW232" s="134"/>
    </row>
    <row r="233" spans="1:49" s="87" customFormat="1" x14ac:dyDescent="0.25">
      <c r="A233" s="39" t="str">
        <f t="shared" si="31"/>
        <v/>
      </c>
      <c r="B233" s="39" t="str">
        <f t="shared" si="32"/>
        <v/>
      </c>
      <c r="C233" s="39"/>
      <c r="D233" s="39"/>
      <c r="E233" s="39" t="str">
        <f t="shared" si="33"/>
        <v/>
      </c>
      <c r="F233" s="33"/>
      <c r="G233" s="33"/>
      <c r="H233" s="34" t="s">
        <v>850</v>
      </c>
      <c r="I233" s="34" t="s">
        <v>103</v>
      </c>
      <c r="J233" s="34" t="s">
        <v>1010</v>
      </c>
      <c r="K233" s="34" t="s">
        <v>569</v>
      </c>
      <c r="L233" s="34" t="str">
        <f t="shared" si="34"/>
        <v>. Ambient Air Temperature Sensor</v>
      </c>
      <c r="M233" s="131" t="s">
        <v>2222</v>
      </c>
      <c r="N233" s="41" t="str">
        <f t="shared" si="35"/>
        <v/>
      </c>
      <c r="O233" s="41" t="s">
        <v>875</v>
      </c>
      <c r="P233" s="34" t="s">
        <v>569</v>
      </c>
      <c r="Q233" s="34"/>
      <c r="R233" s="34">
        <v>48</v>
      </c>
      <c r="S233" s="38">
        <f t="shared" si="36"/>
        <v>48</v>
      </c>
      <c r="T233" s="34"/>
      <c r="U233" s="34"/>
      <c r="V233" s="34"/>
      <c r="W233" s="34"/>
      <c r="X233" s="33"/>
      <c r="Y233" s="34"/>
      <c r="Z233" s="34"/>
      <c r="AA233" s="34"/>
      <c r="AB233" s="34" t="str">
        <f t="shared" si="37"/>
        <v>small black w/ a purple front</v>
      </c>
      <c r="AC233" s="34"/>
      <c r="AD233" s="34" t="s">
        <v>788</v>
      </c>
      <c r="AE233" s="34"/>
      <c r="AF233" s="34" t="s">
        <v>935</v>
      </c>
      <c r="AG233" s="132">
        <v>44683</v>
      </c>
      <c r="AH233" s="133" t="s">
        <v>936</v>
      </c>
      <c r="AI233" s="133" t="s">
        <v>57</v>
      </c>
      <c r="AJ233" s="133" t="s">
        <v>937</v>
      </c>
      <c r="AK233" s="34"/>
      <c r="AL233" s="34" t="s">
        <v>938</v>
      </c>
      <c r="AM233" s="34"/>
      <c r="AN233" s="34"/>
      <c r="AO233" s="34"/>
      <c r="AP233" s="34" t="str">
        <f t="shared" si="38"/>
        <v/>
      </c>
      <c r="AQ233" s="34"/>
      <c r="AR233" s="34"/>
      <c r="AS233" s="34"/>
      <c r="AT233" s="34" t="str">
        <f t="shared" si="39"/>
        <v/>
      </c>
      <c r="AU233" s="34"/>
      <c r="AV233" s="34" t="str">
        <f t="shared" si="40"/>
        <v/>
      </c>
      <c r="AW233" s="134"/>
    </row>
    <row r="234" spans="1:49" s="87" customFormat="1" x14ac:dyDescent="0.25">
      <c r="A234" s="39" t="str">
        <f t="shared" si="31"/>
        <v/>
      </c>
      <c r="B234" s="39" t="str">
        <f t="shared" si="32"/>
        <v>615-58781</v>
      </c>
      <c r="C234" s="39"/>
      <c r="D234" s="39"/>
      <c r="E234" s="39">
        <f t="shared" si="33"/>
        <v>1</v>
      </c>
      <c r="F234" s="33"/>
      <c r="G234" s="33"/>
      <c r="H234" s="34" t="s">
        <v>850</v>
      </c>
      <c r="I234" s="34" t="s">
        <v>103</v>
      </c>
      <c r="J234" s="34" t="s">
        <v>1211</v>
      </c>
      <c r="K234" s="34" t="s">
        <v>570</v>
      </c>
      <c r="L234" s="34" t="str">
        <f t="shared" si="34"/>
        <v>. Blower Motor, FRONT FOOTWELL</v>
      </c>
      <c r="M234" s="131" t="s">
        <v>2223</v>
      </c>
      <c r="N234" s="97" t="str">
        <f t="shared" si="35"/>
        <v>E.G.</v>
      </c>
      <c r="O234" s="98" t="s">
        <v>1212</v>
      </c>
      <c r="P234" s="34" t="s">
        <v>570</v>
      </c>
      <c r="Q234" s="34"/>
      <c r="R234" s="34">
        <v>95</v>
      </c>
      <c r="S234" s="38">
        <f t="shared" si="36"/>
        <v>95</v>
      </c>
      <c r="T234" s="33"/>
      <c r="U234" s="33"/>
      <c r="V234" s="33"/>
      <c r="W234" s="33"/>
      <c r="X234" s="33" t="s">
        <v>259</v>
      </c>
      <c r="Y234" s="36" t="s">
        <v>1213</v>
      </c>
      <c r="Z234" s="34"/>
      <c r="AA234" s="34"/>
      <c r="AB234" s="34" t="str">
        <f t="shared" si="37"/>
        <v>w/ resistor, toss both if 1 bad</v>
      </c>
      <c r="AC234" s="34" t="s">
        <v>789</v>
      </c>
      <c r="AD234" s="34"/>
      <c r="AE234" s="34"/>
      <c r="AF234" s="34" t="s">
        <v>935</v>
      </c>
      <c r="AG234" s="132">
        <v>44683</v>
      </c>
      <c r="AH234" s="133" t="s">
        <v>936</v>
      </c>
      <c r="AI234" s="133" t="s">
        <v>57</v>
      </c>
      <c r="AJ234" s="133" t="s">
        <v>937</v>
      </c>
      <c r="AK234" s="34"/>
      <c r="AL234" s="33" t="s">
        <v>947</v>
      </c>
      <c r="AM234" s="33" t="s">
        <v>1214</v>
      </c>
      <c r="AN234" s="34" t="s">
        <v>91</v>
      </c>
      <c r="AO234" s="34">
        <v>58781</v>
      </c>
      <c r="AP234" s="34" t="str">
        <f t="shared" si="38"/>
        <v>615-58781</v>
      </c>
      <c r="AQ234" s="34"/>
      <c r="AR234" s="34"/>
      <c r="AS234" s="34"/>
      <c r="AT234" s="34" t="str">
        <f t="shared" si="39"/>
        <v/>
      </c>
      <c r="AU234" s="34"/>
      <c r="AV234" s="34" t="str">
        <f t="shared" si="40"/>
        <v/>
      </c>
      <c r="AW234" s="134"/>
    </row>
    <row r="235" spans="1:49" s="87" customFormat="1" x14ac:dyDescent="0.25">
      <c r="A235" s="39" t="str">
        <f t="shared" si="31"/>
        <v/>
      </c>
      <c r="B235" s="39" t="str">
        <f t="shared" si="32"/>
        <v/>
      </c>
      <c r="C235" s="39"/>
      <c r="D235" s="39"/>
      <c r="E235" s="39" t="str">
        <f t="shared" si="33"/>
        <v/>
      </c>
      <c r="F235" s="33"/>
      <c r="G235" s="33"/>
      <c r="H235" s="34" t="s">
        <v>850</v>
      </c>
      <c r="I235" s="34" t="s">
        <v>103</v>
      </c>
      <c r="J235" s="34" t="s">
        <v>1216</v>
      </c>
      <c r="K235" s="34" t="s">
        <v>572</v>
      </c>
      <c r="L235" s="34" t="str">
        <f t="shared" si="34"/>
        <v>. Center Console Cell Phone Cradle</v>
      </c>
      <c r="M235" s="131" t="s">
        <v>2224</v>
      </c>
      <c r="N235" s="97" t="str">
        <f t="shared" si="35"/>
        <v>E.G.</v>
      </c>
      <c r="O235" s="98" t="s">
        <v>1217</v>
      </c>
      <c r="P235" s="34" t="s">
        <v>572</v>
      </c>
      <c r="Q235" s="34"/>
      <c r="R235" s="34">
        <v>75</v>
      </c>
      <c r="S235" s="38">
        <f t="shared" si="36"/>
        <v>75</v>
      </c>
      <c r="T235" s="34"/>
      <c r="U235" s="34"/>
      <c r="V235" s="34"/>
      <c r="W235" s="34"/>
      <c r="X235" s="33" t="s">
        <v>259</v>
      </c>
      <c r="Y235" s="36" t="s">
        <v>1218</v>
      </c>
      <c r="Z235" s="34"/>
      <c r="AA235" s="34"/>
      <c r="AB235" s="34" t="str">
        <f t="shared" si="37"/>
        <v/>
      </c>
      <c r="AC235" s="34"/>
      <c r="AD235" s="34"/>
      <c r="AE235" s="34"/>
      <c r="AF235" s="34" t="s">
        <v>935</v>
      </c>
      <c r="AG235" s="132">
        <v>45248</v>
      </c>
      <c r="AH235" s="133" t="s">
        <v>936</v>
      </c>
      <c r="AI235" s="133" t="s">
        <v>57</v>
      </c>
      <c r="AJ235" s="133" t="s">
        <v>937</v>
      </c>
      <c r="AK235" s="34"/>
      <c r="AL235" s="34" t="s">
        <v>938</v>
      </c>
      <c r="AM235" s="34"/>
      <c r="AN235" s="34"/>
      <c r="AO235" s="34"/>
      <c r="AP235" s="34" t="str">
        <f t="shared" si="38"/>
        <v/>
      </c>
      <c r="AQ235" s="34" t="s">
        <v>89</v>
      </c>
      <c r="AR235" s="34" t="s">
        <v>1016</v>
      </c>
      <c r="AS235" s="34" t="s">
        <v>1017</v>
      </c>
      <c r="AT235" s="34" t="str">
        <f t="shared" si="39"/>
        <v>F15-14-18-ALL</v>
      </c>
      <c r="AU235" s="34" t="s">
        <v>1219</v>
      </c>
      <c r="AV235" s="34" t="str">
        <f t="shared" si="40"/>
        <v>F15-14-18-ALL-Viking24</v>
      </c>
      <c r="AW235" s="134"/>
    </row>
    <row r="236" spans="1:49" s="87" customFormat="1" x14ac:dyDescent="0.25">
      <c r="A236" s="39" t="str">
        <f t="shared" si="31"/>
        <v/>
      </c>
      <c r="B236" s="39" t="str">
        <f t="shared" si="32"/>
        <v/>
      </c>
      <c r="C236" s="39"/>
      <c r="D236" s="39"/>
      <c r="E236" s="39" t="str">
        <f t="shared" si="33"/>
        <v/>
      </c>
      <c r="F236" s="33"/>
      <c r="G236" s="33" t="s">
        <v>941</v>
      </c>
      <c r="H236" s="34" t="s">
        <v>850</v>
      </c>
      <c r="I236" s="34" t="s">
        <v>103</v>
      </c>
      <c r="J236" s="34" t="s">
        <v>1215</v>
      </c>
      <c r="K236" s="34" t="s">
        <v>571</v>
      </c>
      <c r="L236" s="34" t="str">
        <f t="shared" si="34"/>
        <v>. Center Console Storage Compartment &amp; Lid</v>
      </c>
      <c r="M236" s="131" t="s">
        <v>2225</v>
      </c>
      <c r="N236" s="41" t="str">
        <f t="shared" si="35"/>
        <v/>
      </c>
      <c r="O236" s="41" t="s">
        <v>875</v>
      </c>
      <c r="P236" s="34" t="s">
        <v>571</v>
      </c>
      <c r="Q236" s="34"/>
      <c r="R236" s="34">
        <v>200</v>
      </c>
      <c r="S236" s="38">
        <f t="shared" si="36"/>
        <v>200</v>
      </c>
      <c r="T236" s="34"/>
      <c r="U236" s="34"/>
      <c r="V236" s="34"/>
      <c r="W236" s="34"/>
      <c r="X236" s="33"/>
      <c r="Y236" s="34"/>
      <c r="Z236" s="34"/>
      <c r="AA236" s="34"/>
      <c r="AB236" s="34" t="str">
        <f t="shared" si="37"/>
        <v>keep switches &amp; mats IN</v>
      </c>
      <c r="AC236" s="34" t="s">
        <v>790</v>
      </c>
      <c r="AD236" s="34"/>
      <c r="AE236" s="34"/>
      <c r="AF236" s="34" t="s">
        <v>935</v>
      </c>
      <c r="AG236" s="132">
        <v>44684</v>
      </c>
      <c r="AH236" s="133" t="s">
        <v>936</v>
      </c>
      <c r="AI236" s="133" t="s">
        <v>57</v>
      </c>
      <c r="AJ236" s="133" t="s">
        <v>937</v>
      </c>
      <c r="AK236" s="34"/>
      <c r="AL236" s="34" t="s">
        <v>938</v>
      </c>
      <c r="AM236" s="34"/>
      <c r="AN236" s="34"/>
      <c r="AO236" s="34"/>
      <c r="AP236" s="34" t="str">
        <f t="shared" si="38"/>
        <v/>
      </c>
      <c r="AQ236" s="34"/>
      <c r="AR236" s="34"/>
      <c r="AS236" s="34"/>
      <c r="AT236" s="34" t="str">
        <f t="shared" si="39"/>
        <v/>
      </c>
      <c r="AU236" s="34"/>
      <c r="AV236" s="34" t="str">
        <f t="shared" si="40"/>
        <v/>
      </c>
      <c r="AW236" s="134"/>
    </row>
    <row r="237" spans="1:49" s="87" customFormat="1" x14ac:dyDescent="0.25">
      <c r="A237" s="39" t="str">
        <f t="shared" si="31"/>
        <v/>
      </c>
      <c r="B237" s="39" t="str">
        <f t="shared" si="32"/>
        <v>655-72542</v>
      </c>
      <c r="C237" s="39"/>
      <c r="D237" s="39"/>
      <c r="E237" s="39">
        <f t="shared" si="33"/>
        <v>1</v>
      </c>
      <c r="F237" s="33"/>
      <c r="G237" s="33"/>
      <c r="H237" s="34" t="s">
        <v>850</v>
      </c>
      <c r="I237" s="34" t="s">
        <v>103</v>
      </c>
      <c r="J237" s="34" t="s">
        <v>1183</v>
      </c>
      <c r="K237" s="34" t="s">
        <v>900</v>
      </c>
      <c r="L237" s="34" t="str">
        <f t="shared" si="34"/>
        <v>. Climate Control Panel - REAR</v>
      </c>
      <c r="M237" s="131" t="s">
        <v>2226</v>
      </c>
      <c r="N237" s="41" t="str">
        <f t="shared" si="35"/>
        <v/>
      </c>
      <c r="O237" s="41" t="s">
        <v>875</v>
      </c>
      <c r="P237" s="34" t="s">
        <v>900</v>
      </c>
      <c r="Q237" s="34" t="s">
        <v>1191</v>
      </c>
      <c r="R237" s="34">
        <v>198</v>
      </c>
      <c r="S237" s="38">
        <f t="shared" si="36"/>
        <v>198</v>
      </c>
      <c r="T237" s="33"/>
      <c r="U237" s="33"/>
      <c r="V237" s="33"/>
      <c r="W237" s="33"/>
      <c r="X237" s="33"/>
      <c r="Y237" s="34"/>
      <c r="Z237" s="34"/>
      <c r="AA237" s="34"/>
      <c r="AB237" s="34" t="str">
        <f t="shared" si="37"/>
        <v/>
      </c>
      <c r="AC237" s="34"/>
      <c r="AD237" s="34"/>
      <c r="AE237" s="34"/>
      <c r="AF237" s="34" t="s">
        <v>935</v>
      </c>
      <c r="AG237" s="132">
        <v>44684</v>
      </c>
      <c r="AH237" s="133" t="s">
        <v>936</v>
      </c>
      <c r="AI237" s="133" t="s">
        <v>57</v>
      </c>
      <c r="AJ237" s="133" t="s">
        <v>937</v>
      </c>
      <c r="AK237" s="34"/>
      <c r="AL237" s="33" t="s">
        <v>947</v>
      </c>
      <c r="AM237" s="33" t="s">
        <v>1185</v>
      </c>
      <c r="AN237" s="34" t="s">
        <v>91</v>
      </c>
      <c r="AO237" s="34">
        <v>72542</v>
      </c>
      <c r="AP237" s="34" t="str">
        <f t="shared" si="38"/>
        <v>655-72542</v>
      </c>
      <c r="AQ237" s="34"/>
      <c r="AR237" s="34"/>
      <c r="AS237" s="34"/>
      <c r="AT237" s="34" t="str">
        <f t="shared" si="39"/>
        <v/>
      </c>
      <c r="AU237" s="34"/>
      <c r="AV237" s="34" t="str">
        <f t="shared" si="40"/>
        <v/>
      </c>
      <c r="AW237" s="134"/>
    </row>
    <row r="238" spans="1:49" s="87" customFormat="1" x14ac:dyDescent="0.25">
      <c r="A238" s="39" t="str">
        <f t="shared" si="31"/>
        <v/>
      </c>
      <c r="B238" s="39" t="str">
        <f t="shared" si="32"/>
        <v>655-72543</v>
      </c>
      <c r="C238" s="39"/>
      <c r="D238" s="39"/>
      <c r="E238" s="39">
        <f t="shared" si="33"/>
        <v>1</v>
      </c>
      <c r="F238" s="33"/>
      <c r="G238" s="33"/>
      <c r="H238" s="34" t="s">
        <v>850</v>
      </c>
      <c r="I238" s="34" t="s">
        <v>103</v>
      </c>
      <c r="J238" s="34" t="s">
        <v>1183</v>
      </c>
      <c r="K238" s="34" t="s">
        <v>900</v>
      </c>
      <c r="L238" s="34" t="str">
        <f t="shared" si="34"/>
        <v>. Climate Control Panel - REAR</v>
      </c>
      <c r="M238" s="131" t="s">
        <v>2227</v>
      </c>
      <c r="N238" s="41" t="str">
        <f t="shared" si="35"/>
        <v/>
      </c>
      <c r="O238" s="41" t="s">
        <v>875</v>
      </c>
      <c r="P238" s="34" t="s">
        <v>900</v>
      </c>
      <c r="Q238" s="34" t="s">
        <v>1192</v>
      </c>
      <c r="R238" s="34">
        <v>198</v>
      </c>
      <c r="S238" s="38">
        <f t="shared" si="36"/>
        <v>198</v>
      </c>
      <c r="T238" s="33"/>
      <c r="U238" s="33"/>
      <c r="V238" s="33"/>
      <c r="W238" s="33"/>
      <c r="X238" s="33"/>
      <c r="Y238" s="34"/>
      <c r="Z238" s="34"/>
      <c r="AA238" s="34"/>
      <c r="AB238" s="34" t="str">
        <f t="shared" si="37"/>
        <v/>
      </c>
      <c r="AC238" s="34"/>
      <c r="AD238" s="34"/>
      <c r="AE238" s="34"/>
      <c r="AF238" s="34" t="s">
        <v>935</v>
      </c>
      <c r="AG238" s="132">
        <v>44684</v>
      </c>
      <c r="AH238" s="133" t="s">
        <v>936</v>
      </c>
      <c r="AI238" s="133" t="s">
        <v>57</v>
      </c>
      <c r="AJ238" s="133" t="s">
        <v>937</v>
      </c>
      <c r="AK238" s="34"/>
      <c r="AL238" s="33" t="s">
        <v>947</v>
      </c>
      <c r="AM238" s="33" t="s">
        <v>1185</v>
      </c>
      <c r="AN238" s="34" t="s">
        <v>91</v>
      </c>
      <c r="AO238" s="34">
        <v>72543</v>
      </c>
      <c r="AP238" s="34" t="str">
        <f t="shared" si="38"/>
        <v>655-72543</v>
      </c>
      <c r="AQ238" s="34"/>
      <c r="AR238" s="34"/>
      <c r="AS238" s="34"/>
      <c r="AT238" s="34" t="str">
        <f t="shared" si="39"/>
        <v/>
      </c>
      <c r="AU238" s="34"/>
      <c r="AV238" s="34" t="str">
        <f t="shared" si="40"/>
        <v/>
      </c>
      <c r="AW238" s="134"/>
    </row>
    <row r="239" spans="1:49" s="87" customFormat="1" x14ac:dyDescent="0.25">
      <c r="A239" s="39" t="str">
        <f t="shared" si="31"/>
        <v/>
      </c>
      <c r="B239" s="39" t="str">
        <f t="shared" si="32"/>
        <v>655-72539</v>
      </c>
      <c r="C239" s="39"/>
      <c r="D239" s="39"/>
      <c r="E239" s="39">
        <f t="shared" si="33"/>
        <v>1</v>
      </c>
      <c r="F239" s="33"/>
      <c r="G239" s="33"/>
      <c r="H239" s="34" t="s">
        <v>850</v>
      </c>
      <c r="I239" s="34" t="s">
        <v>103</v>
      </c>
      <c r="J239" s="34" t="s">
        <v>1183</v>
      </c>
      <c r="K239" s="34" t="s">
        <v>899</v>
      </c>
      <c r="L239" s="34" t="str">
        <f t="shared" si="34"/>
        <v>. Climate Control Panel, Radio Control Panel, and Trim - FRONT</v>
      </c>
      <c r="M239" s="131" t="s">
        <v>2228</v>
      </c>
      <c r="N239" s="41" t="str">
        <f t="shared" si="35"/>
        <v/>
      </c>
      <c r="O239" s="41" t="s">
        <v>875</v>
      </c>
      <c r="P239" s="34" t="s">
        <v>899</v>
      </c>
      <c r="Q239" s="34" t="s">
        <v>1184</v>
      </c>
      <c r="R239" s="34">
        <v>295</v>
      </c>
      <c r="S239" s="38">
        <f t="shared" si="36"/>
        <v>295</v>
      </c>
      <c r="T239" s="33"/>
      <c r="U239" s="33"/>
      <c r="V239" s="33"/>
      <c r="W239" s="33"/>
      <c r="X239" s="33"/>
      <c r="Y239" s="34"/>
      <c r="Z239" s="34"/>
      <c r="AA239" s="34"/>
      <c r="AB239" s="34" t="str">
        <f t="shared" si="37"/>
        <v>keep together unless 1 bad</v>
      </c>
      <c r="AC239" s="34" t="s">
        <v>787</v>
      </c>
      <c r="AD239" s="34"/>
      <c r="AE239" s="34"/>
      <c r="AF239" s="34" t="s">
        <v>935</v>
      </c>
      <c r="AG239" s="132">
        <v>44684</v>
      </c>
      <c r="AH239" s="133" t="s">
        <v>936</v>
      </c>
      <c r="AI239" s="133" t="s">
        <v>57</v>
      </c>
      <c r="AJ239" s="133" t="s">
        <v>937</v>
      </c>
      <c r="AK239" s="34"/>
      <c r="AL239" s="33" t="s">
        <v>947</v>
      </c>
      <c r="AM239" s="33" t="s">
        <v>1185</v>
      </c>
      <c r="AN239" s="34" t="s">
        <v>91</v>
      </c>
      <c r="AO239" s="34">
        <v>72539</v>
      </c>
      <c r="AP239" s="34" t="str">
        <f t="shared" si="38"/>
        <v>655-72539</v>
      </c>
      <c r="AQ239" s="34"/>
      <c r="AR239" s="34"/>
      <c r="AS239" s="34"/>
      <c r="AT239" s="34" t="str">
        <f t="shared" si="39"/>
        <v/>
      </c>
      <c r="AU239" s="34"/>
      <c r="AV239" s="34" t="str">
        <f t="shared" si="40"/>
        <v/>
      </c>
      <c r="AW239" s="134"/>
    </row>
    <row r="240" spans="1:49" s="87" customFormat="1" x14ac:dyDescent="0.25">
      <c r="A240" s="39" t="str">
        <f t="shared" si="31"/>
        <v/>
      </c>
      <c r="B240" s="39" t="str">
        <f t="shared" si="32"/>
        <v>655-72540</v>
      </c>
      <c r="C240" s="39"/>
      <c r="D240" s="39"/>
      <c r="E240" s="39">
        <f t="shared" si="33"/>
        <v>1</v>
      </c>
      <c r="F240" s="33"/>
      <c r="G240" s="33"/>
      <c r="H240" s="34" t="s">
        <v>850</v>
      </c>
      <c r="I240" s="34" t="s">
        <v>103</v>
      </c>
      <c r="J240" s="34" t="s">
        <v>1183</v>
      </c>
      <c r="K240" s="34" t="s">
        <v>899</v>
      </c>
      <c r="L240" s="34" t="str">
        <f t="shared" si="34"/>
        <v>. Climate Control Panel, Radio Control Panel, and Trim - FRONT</v>
      </c>
      <c r="M240" s="131" t="s">
        <v>2229</v>
      </c>
      <c r="N240" s="97" t="str">
        <f t="shared" si="35"/>
        <v>E.G.</v>
      </c>
      <c r="O240" s="98" t="s">
        <v>1186</v>
      </c>
      <c r="P240" s="34" t="s">
        <v>899</v>
      </c>
      <c r="Q240" s="34" t="s">
        <v>1187</v>
      </c>
      <c r="R240" s="34">
        <v>295</v>
      </c>
      <c r="S240" s="38">
        <f t="shared" si="36"/>
        <v>295</v>
      </c>
      <c r="T240" s="33"/>
      <c r="U240" s="33"/>
      <c r="V240" s="33"/>
      <c r="W240" s="33"/>
      <c r="X240" s="33" t="s">
        <v>260</v>
      </c>
      <c r="Y240" s="36" t="s">
        <v>1188</v>
      </c>
      <c r="Z240" s="34"/>
      <c r="AA240" s="34"/>
      <c r="AB240" s="34" t="str">
        <f t="shared" si="37"/>
        <v>keep together unless 1 bad</v>
      </c>
      <c r="AC240" s="34" t="s">
        <v>787</v>
      </c>
      <c r="AD240" s="34"/>
      <c r="AE240" s="34"/>
      <c r="AF240" s="34" t="s">
        <v>935</v>
      </c>
      <c r="AG240" s="132">
        <v>44684</v>
      </c>
      <c r="AH240" s="133" t="s">
        <v>936</v>
      </c>
      <c r="AI240" s="133" t="s">
        <v>57</v>
      </c>
      <c r="AJ240" s="133" t="s">
        <v>937</v>
      </c>
      <c r="AK240" s="34"/>
      <c r="AL240" s="33" t="s">
        <v>947</v>
      </c>
      <c r="AM240" s="33" t="s">
        <v>1185</v>
      </c>
      <c r="AN240" s="34" t="s">
        <v>91</v>
      </c>
      <c r="AO240" s="34">
        <v>72540</v>
      </c>
      <c r="AP240" s="34" t="str">
        <f t="shared" si="38"/>
        <v>655-72540</v>
      </c>
      <c r="AQ240" s="34"/>
      <c r="AR240" s="34"/>
      <c r="AS240" s="34"/>
      <c r="AT240" s="34" t="str">
        <f t="shared" si="39"/>
        <v/>
      </c>
      <c r="AU240" s="34"/>
      <c r="AV240" s="34" t="str">
        <f t="shared" si="40"/>
        <v/>
      </c>
      <c r="AW240" s="134"/>
    </row>
    <row r="241" spans="1:49" s="87" customFormat="1" x14ac:dyDescent="0.25">
      <c r="A241" s="39" t="str">
        <f t="shared" si="31"/>
        <v/>
      </c>
      <c r="B241" s="39" t="str">
        <f t="shared" si="32"/>
        <v>655-72541</v>
      </c>
      <c r="C241" s="39"/>
      <c r="D241" s="39"/>
      <c r="E241" s="39">
        <f t="shared" si="33"/>
        <v>1</v>
      </c>
      <c r="F241" s="33"/>
      <c r="G241" s="33"/>
      <c r="H241" s="34" t="s">
        <v>850</v>
      </c>
      <c r="I241" s="34" t="s">
        <v>103</v>
      </c>
      <c r="J241" s="34" t="s">
        <v>1183</v>
      </c>
      <c r="K241" s="34" t="s">
        <v>899</v>
      </c>
      <c r="L241" s="34" t="str">
        <f t="shared" si="34"/>
        <v>. Climate Control Panel, Radio Control Panel, and Trim - FRONT</v>
      </c>
      <c r="M241" s="131" t="s">
        <v>2230</v>
      </c>
      <c r="N241" s="41" t="str">
        <f t="shared" si="35"/>
        <v/>
      </c>
      <c r="O241" s="41" t="s">
        <v>875</v>
      </c>
      <c r="P241" s="34" t="s">
        <v>899</v>
      </c>
      <c r="Q241" s="34" t="s">
        <v>1189</v>
      </c>
      <c r="R241" s="34">
        <v>295</v>
      </c>
      <c r="S241" s="38">
        <f t="shared" si="36"/>
        <v>295</v>
      </c>
      <c r="T241" s="33"/>
      <c r="U241" s="33"/>
      <c r="V241" s="33"/>
      <c r="W241" s="33"/>
      <c r="X241" s="33"/>
      <c r="Y241" s="34"/>
      <c r="Z241" s="34"/>
      <c r="AA241" s="34"/>
      <c r="AB241" s="34" t="str">
        <f t="shared" si="37"/>
        <v>keep together unless 1 bad</v>
      </c>
      <c r="AC241" s="34" t="s">
        <v>787</v>
      </c>
      <c r="AD241" s="34"/>
      <c r="AE241" s="34"/>
      <c r="AF241" s="34" t="s">
        <v>935</v>
      </c>
      <c r="AG241" s="132">
        <v>44684</v>
      </c>
      <c r="AH241" s="133" t="s">
        <v>936</v>
      </c>
      <c r="AI241" s="133" t="s">
        <v>57</v>
      </c>
      <c r="AJ241" s="133" t="s">
        <v>937</v>
      </c>
      <c r="AK241" s="34"/>
      <c r="AL241" s="33" t="s">
        <v>947</v>
      </c>
      <c r="AM241" s="33" t="s">
        <v>1185</v>
      </c>
      <c r="AN241" s="34" t="s">
        <v>91</v>
      </c>
      <c r="AO241" s="34">
        <v>72541</v>
      </c>
      <c r="AP241" s="34" t="str">
        <f t="shared" si="38"/>
        <v>655-72541</v>
      </c>
      <c r="AQ241" s="34"/>
      <c r="AR241" s="34"/>
      <c r="AS241" s="34"/>
      <c r="AT241" s="34" t="str">
        <f t="shared" si="39"/>
        <v/>
      </c>
      <c r="AU241" s="34"/>
      <c r="AV241" s="34" t="str">
        <f t="shared" si="40"/>
        <v/>
      </c>
      <c r="AW241" s="134"/>
    </row>
    <row r="242" spans="1:49" s="87" customFormat="1" x14ac:dyDescent="0.25">
      <c r="A242" s="39" t="str">
        <f t="shared" si="31"/>
        <v/>
      </c>
      <c r="B242" s="39" t="str">
        <f t="shared" si="32"/>
        <v>655-72546</v>
      </c>
      <c r="C242" s="39"/>
      <c r="D242" s="39"/>
      <c r="E242" s="39">
        <f t="shared" si="33"/>
        <v>1</v>
      </c>
      <c r="F242" s="33"/>
      <c r="G242" s="33"/>
      <c r="H242" s="34" t="s">
        <v>850</v>
      </c>
      <c r="I242" s="34" t="s">
        <v>103</v>
      </c>
      <c r="J242" s="34" t="s">
        <v>1183</v>
      </c>
      <c r="K242" s="34" t="s">
        <v>899</v>
      </c>
      <c r="L242" s="34" t="str">
        <f t="shared" si="34"/>
        <v>. Climate Control Panel, Radio Control Panel, and Trim - FRONT</v>
      </c>
      <c r="M242" s="131" t="s">
        <v>2231</v>
      </c>
      <c r="N242" s="41" t="str">
        <f t="shared" si="35"/>
        <v/>
      </c>
      <c r="O242" s="41" t="s">
        <v>875</v>
      </c>
      <c r="P242" s="34" t="s">
        <v>899</v>
      </c>
      <c r="Q242" s="34" t="s">
        <v>1190</v>
      </c>
      <c r="R242" s="34">
        <v>295</v>
      </c>
      <c r="S242" s="38">
        <f t="shared" si="36"/>
        <v>295</v>
      </c>
      <c r="T242" s="33"/>
      <c r="U242" s="33"/>
      <c r="V242" s="33"/>
      <c r="W242" s="33"/>
      <c r="X242" s="33"/>
      <c r="Y242" s="34"/>
      <c r="Z242" s="34"/>
      <c r="AA242" s="34"/>
      <c r="AB242" s="34" t="str">
        <f t="shared" si="37"/>
        <v>keep together unless 1 bad</v>
      </c>
      <c r="AC242" s="34" t="s">
        <v>787</v>
      </c>
      <c r="AD242" s="34"/>
      <c r="AE242" s="34"/>
      <c r="AF242" s="34" t="s">
        <v>935</v>
      </c>
      <c r="AG242" s="132">
        <v>44684</v>
      </c>
      <c r="AH242" s="133" t="s">
        <v>936</v>
      </c>
      <c r="AI242" s="133" t="s">
        <v>57</v>
      </c>
      <c r="AJ242" s="133" t="s">
        <v>937</v>
      </c>
      <c r="AK242" s="34"/>
      <c r="AL242" s="33" t="s">
        <v>947</v>
      </c>
      <c r="AM242" s="33" t="s">
        <v>1185</v>
      </c>
      <c r="AN242" s="34" t="s">
        <v>91</v>
      </c>
      <c r="AO242" s="34">
        <v>72546</v>
      </c>
      <c r="AP242" s="34" t="str">
        <f t="shared" si="38"/>
        <v>655-72546</v>
      </c>
      <c r="AQ242" s="34"/>
      <c r="AR242" s="34"/>
      <c r="AS242" s="34"/>
      <c r="AT242" s="34" t="str">
        <f t="shared" si="39"/>
        <v/>
      </c>
      <c r="AU242" s="34"/>
      <c r="AV242" s="34" t="str">
        <f t="shared" si="40"/>
        <v/>
      </c>
      <c r="AW242" s="134"/>
    </row>
    <row r="243" spans="1:49" s="87" customFormat="1" x14ac:dyDescent="0.25">
      <c r="A243" s="39" t="str">
        <f t="shared" si="31"/>
        <v/>
      </c>
      <c r="B243" s="39" t="str">
        <f t="shared" si="32"/>
        <v>629-61109</v>
      </c>
      <c r="C243" s="39"/>
      <c r="D243" s="39"/>
      <c r="E243" s="39">
        <f t="shared" si="33"/>
        <v>1</v>
      </c>
      <c r="F243" s="33"/>
      <c r="G243" s="33"/>
      <c r="H243" s="34" t="s">
        <v>850</v>
      </c>
      <c r="I243" s="34" t="s">
        <v>103</v>
      </c>
      <c r="J243" s="34" t="s">
        <v>1220</v>
      </c>
      <c r="K243" s="34" t="s">
        <v>573</v>
      </c>
      <c r="L243" s="34" t="str">
        <f t="shared" si="34"/>
        <v>. Combination Switch Assembly</v>
      </c>
      <c r="M243" s="131" t="s">
        <v>2232</v>
      </c>
      <c r="N243" s="41" t="str">
        <f t="shared" si="35"/>
        <v/>
      </c>
      <c r="O243" s="41" t="s">
        <v>875</v>
      </c>
      <c r="P243" s="34" t="s">
        <v>573</v>
      </c>
      <c r="Q243" s="34" t="s">
        <v>1221</v>
      </c>
      <c r="R243" s="38">
        <v>148</v>
      </c>
      <c r="S243" s="38">
        <f t="shared" si="36"/>
        <v>148</v>
      </c>
      <c r="T243" s="33"/>
      <c r="U243" s="33"/>
      <c r="V243" s="33"/>
      <c r="W243" s="33"/>
      <c r="X243" s="33"/>
      <c r="Y243" s="34"/>
      <c r="Z243" s="34"/>
      <c r="AA243" s="34"/>
      <c r="AB243" s="34" t="str">
        <f t="shared" si="37"/>
        <v>assembly, but toss steering wheel adjust switch</v>
      </c>
      <c r="AC243" s="34" t="s">
        <v>791</v>
      </c>
      <c r="AD243" s="34"/>
      <c r="AE243" s="34"/>
      <c r="AF243" s="34" t="s">
        <v>935</v>
      </c>
      <c r="AG243" s="132">
        <v>44684</v>
      </c>
      <c r="AH243" s="133" t="s">
        <v>936</v>
      </c>
      <c r="AI243" s="133" t="s">
        <v>57</v>
      </c>
      <c r="AJ243" s="133" t="s">
        <v>937</v>
      </c>
      <c r="AK243" s="34"/>
      <c r="AL243" s="33" t="s">
        <v>947</v>
      </c>
      <c r="AM243" s="33" t="s">
        <v>1222</v>
      </c>
      <c r="AN243" s="34" t="s">
        <v>91</v>
      </c>
      <c r="AO243" s="34">
        <v>61109</v>
      </c>
      <c r="AP243" s="34" t="str">
        <f t="shared" si="38"/>
        <v>629-61109</v>
      </c>
      <c r="AQ243" s="34"/>
      <c r="AR243" s="34"/>
      <c r="AS243" s="34"/>
      <c r="AT243" s="34" t="str">
        <f t="shared" si="39"/>
        <v/>
      </c>
      <c r="AU243" s="34"/>
      <c r="AV243" s="34" t="str">
        <f t="shared" si="40"/>
        <v/>
      </c>
      <c r="AW243" s="134"/>
    </row>
    <row r="244" spans="1:49" s="87" customFormat="1" x14ac:dyDescent="0.25">
      <c r="A244" s="39" t="str">
        <f t="shared" si="31"/>
        <v/>
      </c>
      <c r="B244" s="39" t="str">
        <f t="shared" si="32"/>
        <v>629-61110</v>
      </c>
      <c r="C244" s="39"/>
      <c r="D244" s="39"/>
      <c r="E244" s="39">
        <f t="shared" si="33"/>
        <v>1</v>
      </c>
      <c r="F244" s="33"/>
      <c r="G244" s="33"/>
      <c r="H244" s="34" t="s">
        <v>850</v>
      </c>
      <c r="I244" s="34" t="s">
        <v>103</v>
      </c>
      <c r="J244" s="34" t="s">
        <v>1220</v>
      </c>
      <c r="K244" s="34" t="s">
        <v>573</v>
      </c>
      <c r="L244" s="34" t="str">
        <f t="shared" si="34"/>
        <v>. Combination Switch Assembly</v>
      </c>
      <c r="M244" s="131" t="s">
        <v>2233</v>
      </c>
      <c r="N244" s="97" t="str">
        <f t="shared" si="35"/>
        <v>E.G.</v>
      </c>
      <c r="O244" s="98" t="s">
        <v>1223</v>
      </c>
      <c r="P244" s="34" t="s">
        <v>573</v>
      </c>
      <c r="Q244" s="34" t="s">
        <v>1224</v>
      </c>
      <c r="R244" s="38">
        <v>148</v>
      </c>
      <c r="S244" s="38">
        <f t="shared" si="36"/>
        <v>148</v>
      </c>
      <c r="T244" s="33"/>
      <c r="U244" s="33"/>
      <c r="V244" s="33"/>
      <c r="W244" s="33"/>
      <c r="X244" s="33" t="s">
        <v>260</v>
      </c>
      <c r="Y244" s="36" t="s">
        <v>1225</v>
      </c>
      <c r="Z244" s="34"/>
      <c r="AA244" s="34"/>
      <c r="AB244" s="34" t="str">
        <f t="shared" si="37"/>
        <v>assembly, but toss steering wheel adjust switch</v>
      </c>
      <c r="AC244" s="34" t="s">
        <v>791</v>
      </c>
      <c r="AD244" s="34"/>
      <c r="AE244" s="34"/>
      <c r="AF244" s="34" t="s">
        <v>935</v>
      </c>
      <c r="AG244" s="132">
        <v>44684</v>
      </c>
      <c r="AH244" s="133" t="s">
        <v>936</v>
      </c>
      <c r="AI244" s="133" t="s">
        <v>57</v>
      </c>
      <c r="AJ244" s="133" t="s">
        <v>937</v>
      </c>
      <c r="AK244" s="34"/>
      <c r="AL244" s="33" t="s">
        <v>947</v>
      </c>
      <c r="AM244" s="33" t="s">
        <v>1222</v>
      </c>
      <c r="AN244" s="34" t="s">
        <v>91</v>
      </c>
      <c r="AO244" s="34">
        <v>61110</v>
      </c>
      <c r="AP244" s="34" t="str">
        <f t="shared" si="38"/>
        <v>629-61110</v>
      </c>
      <c r="AQ244" s="34"/>
      <c r="AR244" s="34"/>
      <c r="AS244" s="34"/>
      <c r="AT244" s="34" t="str">
        <f t="shared" si="39"/>
        <v/>
      </c>
      <c r="AU244" s="34"/>
      <c r="AV244" s="34" t="str">
        <f t="shared" si="40"/>
        <v/>
      </c>
      <c r="AW244" s="134"/>
    </row>
    <row r="245" spans="1:49" s="87" customFormat="1" x14ac:dyDescent="0.25">
      <c r="A245" s="39" t="str">
        <f t="shared" si="31"/>
        <v/>
      </c>
      <c r="B245" s="39" t="str">
        <f t="shared" si="32"/>
        <v>629-61111</v>
      </c>
      <c r="C245" s="39"/>
      <c r="D245" s="39"/>
      <c r="E245" s="39">
        <f t="shared" si="33"/>
        <v>1</v>
      </c>
      <c r="F245" s="33"/>
      <c r="G245" s="33"/>
      <c r="H245" s="34" t="s">
        <v>850</v>
      </c>
      <c r="I245" s="34" t="s">
        <v>103</v>
      </c>
      <c r="J245" s="34" t="s">
        <v>1220</v>
      </c>
      <c r="K245" s="34" t="s">
        <v>573</v>
      </c>
      <c r="L245" s="34" t="str">
        <f t="shared" si="34"/>
        <v>. Combination Switch Assembly</v>
      </c>
      <c r="M245" s="131" t="s">
        <v>2234</v>
      </c>
      <c r="N245" s="41" t="str">
        <f t="shared" si="35"/>
        <v/>
      </c>
      <c r="O245" s="41" t="s">
        <v>875</v>
      </c>
      <c r="P245" s="34" t="s">
        <v>573</v>
      </c>
      <c r="Q245" s="34" t="s">
        <v>1226</v>
      </c>
      <c r="R245" s="38">
        <v>148</v>
      </c>
      <c r="S245" s="38">
        <f t="shared" si="36"/>
        <v>148</v>
      </c>
      <c r="T245" s="33"/>
      <c r="U245" s="33"/>
      <c r="V245" s="33"/>
      <c r="W245" s="33"/>
      <c r="X245" s="33"/>
      <c r="Y245" s="34"/>
      <c r="Z245" s="34"/>
      <c r="AA245" s="34"/>
      <c r="AB245" s="34" t="str">
        <f t="shared" si="37"/>
        <v>assembly, but toss steering wheel adjust switch</v>
      </c>
      <c r="AC245" s="34" t="s">
        <v>791</v>
      </c>
      <c r="AD245" s="34"/>
      <c r="AE245" s="34"/>
      <c r="AF245" s="34" t="s">
        <v>935</v>
      </c>
      <c r="AG245" s="132">
        <v>44684</v>
      </c>
      <c r="AH245" s="133" t="s">
        <v>936</v>
      </c>
      <c r="AI245" s="133" t="s">
        <v>57</v>
      </c>
      <c r="AJ245" s="133" t="s">
        <v>937</v>
      </c>
      <c r="AK245" s="34"/>
      <c r="AL245" s="33" t="s">
        <v>947</v>
      </c>
      <c r="AM245" s="33" t="s">
        <v>1222</v>
      </c>
      <c r="AN245" s="34" t="s">
        <v>91</v>
      </c>
      <c r="AO245" s="34">
        <v>61111</v>
      </c>
      <c r="AP245" s="34" t="str">
        <f t="shared" si="38"/>
        <v>629-61111</v>
      </c>
      <c r="AQ245" s="34"/>
      <c r="AR245" s="34"/>
      <c r="AS245" s="34"/>
      <c r="AT245" s="34" t="str">
        <f t="shared" si="39"/>
        <v/>
      </c>
      <c r="AU245" s="34"/>
      <c r="AV245" s="34" t="str">
        <f t="shared" si="40"/>
        <v/>
      </c>
      <c r="AW245" s="134"/>
    </row>
    <row r="246" spans="1:49" s="87" customFormat="1" x14ac:dyDescent="0.25">
      <c r="A246" s="39" t="str">
        <f t="shared" si="31"/>
        <v/>
      </c>
      <c r="B246" s="39" t="str">
        <f t="shared" si="32"/>
        <v>629-61112</v>
      </c>
      <c r="C246" s="39"/>
      <c r="D246" s="39"/>
      <c r="E246" s="39">
        <f t="shared" si="33"/>
        <v>1</v>
      </c>
      <c r="F246" s="33"/>
      <c r="G246" s="33"/>
      <c r="H246" s="34" t="s">
        <v>850</v>
      </c>
      <c r="I246" s="34" t="s">
        <v>103</v>
      </c>
      <c r="J246" s="34" t="s">
        <v>1220</v>
      </c>
      <c r="K246" s="34" t="s">
        <v>573</v>
      </c>
      <c r="L246" s="34" t="str">
        <f t="shared" si="34"/>
        <v>. Combination Switch Assembly</v>
      </c>
      <c r="M246" s="131" t="s">
        <v>2235</v>
      </c>
      <c r="N246" s="41" t="str">
        <f t="shared" si="35"/>
        <v/>
      </c>
      <c r="O246" s="41" t="s">
        <v>875</v>
      </c>
      <c r="P246" s="34" t="s">
        <v>573</v>
      </c>
      <c r="Q246" s="34" t="s">
        <v>1227</v>
      </c>
      <c r="R246" s="38">
        <v>148</v>
      </c>
      <c r="S246" s="38">
        <f t="shared" si="36"/>
        <v>148</v>
      </c>
      <c r="T246" s="33"/>
      <c r="U246" s="33"/>
      <c r="V246" s="33"/>
      <c r="W246" s="33"/>
      <c r="X246" s="33"/>
      <c r="Y246" s="34"/>
      <c r="Z246" s="34"/>
      <c r="AA246" s="34"/>
      <c r="AB246" s="34" t="str">
        <f t="shared" si="37"/>
        <v>assembly, but toss steering wheel adjust switch</v>
      </c>
      <c r="AC246" s="34" t="s">
        <v>791</v>
      </c>
      <c r="AD246" s="34"/>
      <c r="AE246" s="34"/>
      <c r="AF246" s="34" t="s">
        <v>935</v>
      </c>
      <c r="AG246" s="132">
        <v>44684</v>
      </c>
      <c r="AH246" s="133" t="s">
        <v>936</v>
      </c>
      <c r="AI246" s="133" t="s">
        <v>57</v>
      </c>
      <c r="AJ246" s="133" t="s">
        <v>937</v>
      </c>
      <c r="AK246" s="34"/>
      <c r="AL246" s="33" t="s">
        <v>947</v>
      </c>
      <c r="AM246" s="33" t="s">
        <v>1222</v>
      </c>
      <c r="AN246" s="34" t="s">
        <v>91</v>
      </c>
      <c r="AO246" s="34">
        <v>61112</v>
      </c>
      <c r="AP246" s="34" t="str">
        <f t="shared" si="38"/>
        <v>629-61112</v>
      </c>
      <c r="AQ246" s="34"/>
      <c r="AR246" s="34"/>
      <c r="AS246" s="34"/>
      <c r="AT246" s="34" t="str">
        <f t="shared" si="39"/>
        <v/>
      </c>
      <c r="AU246" s="34"/>
      <c r="AV246" s="34" t="str">
        <f t="shared" si="40"/>
        <v/>
      </c>
      <c r="AW246" s="134"/>
    </row>
    <row r="247" spans="1:49" s="87" customFormat="1" x14ac:dyDescent="0.25">
      <c r="A247" s="39" t="str">
        <f t="shared" si="31"/>
        <v/>
      </c>
      <c r="B247" s="39" t="str">
        <f t="shared" si="32"/>
        <v/>
      </c>
      <c r="C247" s="39"/>
      <c r="D247" s="39"/>
      <c r="E247" s="39" t="str">
        <f t="shared" si="33"/>
        <v/>
      </c>
      <c r="F247" s="33"/>
      <c r="G247" s="33" t="s">
        <v>941</v>
      </c>
      <c r="H247" s="34" t="s">
        <v>850</v>
      </c>
      <c r="I247" s="34" t="s">
        <v>103</v>
      </c>
      <c r="J247" s="34" t="s">
        <v>1228</v>
      </c>
      <c r="K247" s="34" t="s">
        <v>574</v>
      </c>
      <c r="L247" s="34" t="str">
        <f t="shared" si="34"/>
        <v>. Cup Holder, FRONT CENTER CONSOLE</v>
      </c>
      <c r="M247" s="131" t="s">
        <v>2236</v>
      </c>
      <c r="N247" s="41" t="str">
        <f t="shared" si="35"/>
        <v/>
      </c>
      <c r="O247" s="41" t="s">
        <v>875</v>
      </c>
      <c r="P247" s="34" t="s">
        <v>574</v>
      </c>
      <c r="Q247" s="34"/>
      <c r="R247" s="34">
        <v>128</v>
      </c>
      <c r="S247" s="38">
        <f t="shared" si="36"/>
        <v>128</v>
      </c>
      <c r="T247" s="34"/>
      <c r="U247" s="34"/>
      <c r="V247" s="34"/>
      <c r="W247" s="34"/>
      <c r="X247" s="33"/>
      <c r="Y247" s="34"/>
      <c r="Z247" s="34"/>
      <c r="AA247" s="34"/>
      <c r="AB247" s="34" t="str">
        <f t="shared" si="37"/>
        <v>leave all components in | one w/ roll up door</v>
      </c>
      <c r="AC247" s="34" t="s">
        <v>1229</v>
      </c>
      <c r="AD247" s="34" t="s">
        <v>1230</v>
      </c>
      <c r="AE247" s="34"/>
      <c r="AF247" s="34" t="s">
        <v>935</v>
      </c>
      <c r="AG247" s="132">
        <v>44684</v>
      </c>
      <c r="AH247" s="133" t="s">
        <v>936</v>
      </c>
      <c r="AI247" s="133" t="s">
        <v>57</v>
      </c>
      <c r="AJ247" s="133" t="s">
        <v>937</v>
      </c>
      <c r="AK247" s="34"/>
      <c r="AL247" s="34" t="s">
        <v>938</v>
      </c>
      <c r="AM247" s="34"/>
      <c r="AN247" s="34"/>
      <c r="AO247" s="34"/>
      <c r="AP247" s="34" t="str">
        <f t="shared" si="38"/>
        <v/>
      </c>
      <c r="AQ247" s="34"/>
      <c r="AR247" s="34"/>
      <c r="AS247" s="34"/>
      <c r="AT247" s="34" t="str">
        <f t="shared" si="39"/>
        <v/>
      </c>
      <c r="AU247" s="34"/>
      <c r="AV247" s="34" t="str">
        <f t="shared" si="40"/>
        <v/>
      </c>
      <c r="AW247" s="134"/>
    </row>
    <row r="248" spans="1:49" s="87" customFormat="1" x14ac:dyDescent="0.25">
      <c r="A248" s="39" t="str">
        <f t="shared" si="31"/>
        <v/>
      </c>
      <c r="B248" s="39" t="str">
        <f t="shared" si="32"/>
        <v/>
      </c>
      <c r="C248" s="39"/>
      <c r="D248" s="39"/>
      <c r="E248" s="39" t="str">
        <f t="shared" si="33"/>
        <v/>
      </c>
      <c r="F248" s="33"/>
      <c r="G248" s="33"/>
      <c r="H248" s="34" t="s">
        <v>850</v>
      </c>
      <c r="I248" s="34" t="s">
        <v>103</v>
      </c>
      <c r="J248" s="34" t="s">
        <v>1231</v>
      </c>
      <c r="K248" s="34" t="s">
        <v>575</v>
      </c>
      <c r="L248" s="34" t="str">
        <f t="shared" si="34"/>
        <v>. Dome Light, FRONT PRIMARY ONE</v>
      </c>
      <c r="M248" s="131" t="s">
        <v>2237</v>
      </c>
      <c r="N248" s="97" t="str">
        <f t="shared" si="35"/>
        <v>E.G.</v>
      </c>
      <c r="O248" s="98" t="s">
        <v>1232</v>
      </c>
      <c r="P248" s="34" t="s">
        <v>575</v>
      </c>
      <c r="Q248" s="34"/>
      <c r="R248" s="34">
        <v>150</v>
      </c>
      <c r="S248" s="38">
        <f t="shared" si="36"/>
        <v>150</v>
      </c>
      <c r="T248" s="34"/>
      <c r="U248" s="34"/>
      <c r="V248" s="34"/>
      <c r="W248" s="34"/>
      <c r="X248" s="33" t="s">
        <v>259</v>
      </c>
      <c r="Y248" s="36">
        <v>9319967</v>
      </c>
      <c r="Z248" s="34"/>
      <c r="AA248" s="34"/>
      <c r="AB248" s="34" t="str">
        <f t="shared" si="37"/>
        <v/>
      </c>
      <c r="AC248" s="34"/>
      <c r="AD248" s="34"/>
      <c r="AE248" s="34"/>
      <c r="AF248" s="34" t="s">
        <v>935</v>
      </c>
      <c r="AG248" s="132">
        <v>44683</v>
      </c>
      <c r="AH248" s="133" t="s">
        <v>936</v>
      </c>
      <c r="AI248" s="133" t="s">
        <v>57</v>
      </c>
      <c r="AJ248" s="133" t="s">
        <v>937</v>
      </c>
      <c r="AK248" s="34"/>
      <c r="AL248" s="34" t="s">
        <v>938</v>
      </c>
      <c r="AM248" s="34"/>
      <c r="AN248" s="34"/>
      <c r="AO248" s="34"/>
      <c r="AP248" s="34" t="str">
        <f t="shared" si="38"/>
        <v/>
      </c>
      <c r="AQ248" s="34" t="s">
        <v>89</v>
      </c>
      <c r="AR248" s="34" t="s">
        <v>1016</v>
      </c>
      <c r="AS248" s="34" t="s">
        <v>1017</v>
      </c>
      <c r="AT248" s="34" t="str">
        <f t="shared" si="39"/>
        <v>F15-14-18-ALL</v>
      </c>
      <c r="AU248" s="34" t="s">
        <v>1233</v>
      </c>
      <c r="AV248" s="34" t="str">
        <f t="shared" si="40"/>
        <v>F15-14-18-ALL-Viking25</v>
      </c>
      <c r="AW248" s="134"/>
    </row>
    <row r="249" spans="1:49" s="87" customFormat="1" x14ac:dyDescent="0.25">
      <c r="A249" s="39" t="str">
        <f t="shared" si="31"/>
        <v/>
      </c>
      <c r="B249" s="39" t="str">
        <f t="shared" si="32"/>
        <v/>
      </c>
      <c r="C249" s="39"/>
      <c r="D249" s="39"/>
      <c r="E249" s="39" t="str">
        <f t="shared" si="33"/>
        <v/>
      </c>
      <c r="F249" s="33"/>
      <c r="G249" s="33" t="s">
        <v>941</v>
      </c>
      <c r="H249" s="34" t="s">
        <v>850</v>
      </c>
      <c r="I249" s="34" t="s">
        <v>103</v>
      </c>
      <c r="J249" s="34" t="s">
        <v>1238</v>
      </c>
      <c r="K249" s="34" t="s">
        <v>577</v>
      </c>
      <c r="L249" s="34" t="str">
        <f t="shared" si="34"/>
        <v>. Glove Box Assembly WITH Handle, FRONT RIGHT PRIMARY</v>
      </c>
      <c r="M249" s="131" t="s">
        <v>2238</v>
      </c>
      <c r="N249" s="97" t="str">
        <f t="shared" si="35"/>
        <v>E.G.</v>
      </c>
      <c r="O249" s="98" t="s">
        <v>1239</v>
      </c>
      <c r="P249" s="34" t="s">
        <v>577</v>
      </c>
      <c r="Q249" s="34"/>
      <c r="R249" s="34">
        <v>195</v>
      </c>
      <c r="S249" s="38">
        <f t="shared" si="36"/>
        <v>195</v>
      </c>
      <c r="T249" s="37"/>
      <c r="U249" s="37"/>
      <c r="V249" s="37"/>
      <c r="W249" s="37"/>
      <c r="X249" s="33" t="s">
        <v>259</v>
      </c>
      <c r="Y249" s="36" t="s">
        <v>1240</v>
      </c>
      <c r="Z249" s="34"/>
      <c r="AA249" s="34"/>
      <c r="AB249" s="34" t="str">
        <f t="shared" si="37"/>
        <v>toss the left dash smaller one</v>
      </c>
      <c r="AC249" s="34" t="s">
        <v>793</v>
      </c>
      <c r="AD249" s="34"/>
      <c r="AE249" s="34"/>
      <c r="AF249" s="34" t="s">
        <v>935</v>
      </c>
      <c r="AG249" s="132">
        <v>44684</v>
      </c>
      <c r="AH249" s="133" t="s">
        <v>936</v>
      </c>
      <c r="AI249" s="133" t="s">
        <v>57</v>
      </c>
      <c r="AJ249" s="133" t="s">
        <v>937</v>
      </c>
      <c r="AK249" s="34"/>
      <c r="AL249" s="37" t="s">
        <v>956</v>
      </c>
      <c r="AM249" s="33"/>
      <c r="AN249" s="34" t="s">
        <v>91</v>
      </c>
      <c r="AO249" s="34"/>
      <c r="AP249" s="34" t="str">
        <f t="shared" si="38"/>
        <v/>
      </c>
      <c r="AQ249" s="34" t="s">
        <v>89</v>
      </c>
      <c r="AR249" s="34" t="s">
        <v>1016</v>
      </c>
      <c r="AS249" s="34" t="s">
        <v>1017</v>
      </c>
      <c r="AT249" s="34" t="str">
        <f t="shared" si="39"/>
        <v>F15-14-18-ALL</v>
      </c>
      <c r="AU249" s="34" t="s">
        <v>1241</v>
      </c>
      <c r="AV249" s="34" t="str">
        <f t="shared" si="40"/>
        <v>F15-14-18-ALL-Viking26</v>
      </c>
      <c r="AW249" s="134"/>
    </row>
    <row r="250" spans="1:49" s="87" customFormat="1" x14ac:dyDescent="0.25">
      <c r="A250" s="39" t="str">
        <f t="shared" si="31"/>
        <v/>
      </c>
      <c r="B250" s="39" t="str">
        <f t="shared" si="32"/>
        <v>596-892</v>
      </c>
      <c r="C250" s="39"/>
      <c r="D250" s="39"/>
      <c r="E250" s="39">
        <f t="shared" si="33"/>
        <v>1</v>
      </c>
      <c r="F250" s="33"/>
      <c r="G250" s="33"/>
      <c r="H250" s="34" t="s">
        <v>850</v>
      </c>
      <c r="I250" s="34" t="s">
        <v>103</v>
      </c>
      <c r="J250" s="34" t="s">
        <v>901</v>
      </c>
      <c r="K250" s="34" t="s">
        <v>901</v>
      </c>
      <c r="L250" s="34" t="str">
        <f t="shared" si="34"/>
        <v>. Head Up Display Projector</v>
      </c>
      <c r="M250" s="131" t="s">
        <v>2239</v>
      </c>
      <c r="N250" s="41" t="str">
        <f t="shared" si="35"/>
        <v/>
      </c>
      <c r="O250" s="41" t="s">
        <v>875</v>
      </c>
      <c r="P250" s="34" t="s">
        <v>901</v>
      </c>
      <c r="Q250" s="34"/>
      <c r="R250" s="38">
        <v>195</v>
      </c>
      <c r="S250" s="38">
        <f t="shared" si="36"/>
        <v>195</v>
      </c>
      <c r="T250" s="33"/>
      <c r="U250" s="33"/>
      <c r="V250" s="33"/>
      <c r="W250" s="33"/>
      <c r="X250" s="33"/>
      <c r="Y250" s="34"/>
      <c r="Z250" s="34"/>
      <c r="AA250" s="34"/>
      <c r="AB250" s="34" t="str">
        <f t="shared" si="37"/>
        <v>remove trim sell separately</v>
      </c>
      <c r="AC250" s="34" t="s">
        <v>878</v>
      </c>
      <c r="AD250" s="34"/>
      <c r="AE250" s="100"/>
      <c r="AF250" s="34" t="s">
        <v>981</v>
      </c>
      <c r="AG250" s="132">
        <v>44811</v>
      </c>
      <c r="AH250" s="133" t="s">
        <v>936</v>
      </c>
      <c r="AI250" s="133" t="s">
        <v>57</v>
      </c>
      <c r="AJ250" s="133" t="s">
        <v>937</v>
      </c>
      <c r="AK250" s="34"/>
      <c r="AL250" s="33" t="s">
        <v>947</v>
      </c>
      <c r="AM250" s="33" t="s">
        <v>1242</v>
      </c>
      <c r="AN250" s="34" t="s">
        <v>91</v>
      </c>
      <c r="AO250" s="34">
        <v>892</v>
      </c>
      <c r="AP250" s="34" t="str">
        <f t="shared" si="38"/>
        <v>596-892</v>
      </c>
      <c r="AQ250" s="34"/>
      <c r="AR250" s="34"/>
      <c r="AS250" s="34"/>
      <c r="AT250" s="34" t="str">
        <f t="shared" si="39"/>
        <v/>
      </c>
      <c r="AU250" s="34"/>
      <c r="AV250" s="34" t="str">
        <f t="shared" si="40"/>
        <v/>
      </c>
      <c r="AW250" s="134"/>
    </row>
    <row r="251" spans="1:49" s="87" customFormat="1" x14ac:dyDescent="0.25">
      <c r="A251" s="39" t="str">
        <f t="shared" si="31"/>
        <v/>
      </c>
      <c r="B251" s="39" t="str">
        <f t="shared" si="32"/>
        <v/>
      </c>
      <c r="C251" s="39"/>
      <c r="D251" s="39"/>
      <c r="E251" s="39" t="str">
        <f t="shared" si="33"/>
        <v/>
      </c>
      <c r="F251" s="33"/>
      <c r="G251" s="33"/>
      <c r="H251" s="34" t="s">
        <v>850</v>
      </c>
      <c r="I251" s="34" t="s">
        <v>103</v>
      </c>
      <c r="J251" s="34" t="s">
        <v>1243</v>
      </c>
      <c r="K251" s="34" t="s">
        <v>578</v>
      </c>
      <c r="L251" s="34" t="str">
        <f t="shared" si="34"/>
        <v>. Head Up Display Screen Projector Trim</v>
      </c>
      <c r="M251" s="131" t="s">
        <v>2240</v>
      </c>
      <c r="N251" s="41" t="str">
        <f t="shared" si="35"/>
        <v/>
      </c>
      <c r="O251" s="41" t="s">
        <v>875</v>
      </c>
      <c r="P251" s="34" t="s">
        <v>578</v>
      </c>
      <c r="Q251" s="34"/>
      <c r="R251" s="38">
        <v>50</v>
      </c>
      <c r="S251" s="38">
        <f t="shared" si="36"/>
        <v>50</v>
      </c>
      <c r="T251" s="34"/>
      <c r="U251" s="34"/>
      <c r="V251" s="34"/>
      <c r="W251" s="34"/>
      <c r="X251" s="33"/>
      <c r="Y251" s="34"/>
      <c r="Z251" s="34"/>
      <c r="AA251" s="34"/>
      <c r="AB251" s="34" t="str">
        <f t="shared" si="37"/>
        <v/>
      </c>
      <c r="AC251" s="34"/>
      <c r="AD251" s="34"/>
      <c r="AE251" s="100"/>
      <c r="AF251" s="34" t="s">
        <v>981</v>
      </c>
      <c r="AG251" s="132">
        <v>44811</v>
      </c>
      <c r="AH251" s="133" t="s">
        <v>936</v>
      </c>
      <c r="AI251" s="133" t="s">
        <v>57</v>
      </c>
      <c r="AJ251" s="133" t="s">
        <v>937</v>
      </c>
      <c r="AK251" s="34"/>
      <c r="AL251" s="34" t="s">
        <v>938</v>
      </c>
      <c r="AM251" s="34"/>
      <c r="AN251" s="34"/>
      <c r="AO251" s="34"/>
      <c r="AP251" s="34" t="str">
        <f t="shared" si="38"/>
        <v/>
      </c>
      <c r="AQ251" s="34"/>
      <c r="AR251" s="34"/>
      <c r="AS251" s="34"/>
      <c r="AT251" s="34" t="str">
        <f t="shared" si="39"/>
        <v/>
      </c>
      <c r="AU251" s="34"/>
      <c r="AV251" s="34" t="str">
        <f t="shared" si="40"/>
        <v/>
      </c>
      <c r="AW251" s="134"/>
    </row>
    <row r="252" spans="1:49" s="87" customFormat="1" x14ac:dyDescent="0.25">
      <c r="A252" s="39" t="str">
        <f t="shared" si="31"/>
        <v/>
      </c>
      <c r="B252" s="39" t="str">
        <f t="shared" si="32"/>
        <v/>
      </c>
      <c r="C252" s="39"/>
      <c r="D252" s="39"/>
      <c r="E252" s="39" t="str">
        <f t="shared" si="33"/>
        <v/>
      </c>
      <c r="F252" s="33"/>
      <c r="G252" s="33"/>
      <c r="H252" s="34" t="s">
        <v>850</v>
      </c>
      <c r="I252" s="34" t="s">
        <v>103</v>
      </c>
      <c r="J252" s="34" t="s">
        <v>974</v>
      </c>
      <c r="K252" s="34" t="s">
        <v>579</v>
      </c>
      <c r="L252" s="34" t="str">
        <f t="shared" si="34"/>
        <v>. Headlight Switch</v>
      </c>
      <c r="M252" s="131" t="s">
        <v>2241</v>
      </c>
      <c r="N252" s="97" t="str">
        <f t="shared" si="35"/>
        <v>E.G.</v>
      </c>
      <c r="O252" s="98" t="s">
        <v>1244</v>
      </c>
      <c r="P252" s="34" t="s">
        <v>579</v>
      </c>
      <c r="Q252" s="34"/>
      <c r="R252" s="34">
        <v>48</v>
      </c>
      <c r="S252" s="38">
        <f t="shared" si="36"/>
        <v>48</v>
      </c>
      <c r="T252" s="37"/>
      <c r="U252" s="37"/>
      <c r="V252" s="33"/>
      <c r="W252" s="37"/>
      <c r="X252" s="33" t="s">
        <v>260</v>
      </c>
      <c r="Y252" s="36">
        <v>9311721</v>
      </c>
      <c r="Z252" s="34"/>
      <c r="AA252" s="34"/>
      <c r="AB252" s="34" t="str">
        <f t="shared" si="37"/>
        <v/>
      </c>
      <c r="AC252" s="34"/>
      <c r="AD252" s="34"/>
      <c r="AE252" s="34"/>
      <c r="AF252" s="34" t="s">
        <v>935</v>
      </c>
      <c r="AG252" s="132">
        <v>44684</v>
      </c>
      <c r="AH252" s="133" t="s">
        <v>936</v>
      </c>
      <c r="AI252" s="133" t="s">
        <v>57</v>
      </c>
      <c r="AJ252" s="133" t="s">
        <v>937</v>
      </c>
      <c r="AK252" s="34"/>
      <c r="AL252" s="37" t="s">
        <v>1245</v>
      </c>
      <c r="AM252" s="33"/>
      <c r="AN252" s="34" t="s">
        <v>91</v>
      </c>
      <c r="AO252" s="34"/>
      <c r="AP252" s="34" t="str">
        <f t="shared" si="38"/>
        <v/>
      </c>
      <c r="AQ252" s="34" t="s">
        <v>89</v>
      </c>
      <c r="AR252" s="34" t="s">
        <v>1016</v>
      </c>
      <c r="AS252" s="34" t="s">
        <v>1017</v>
      </c>
      <c r="AT252" s="34" t="str">
        <f t="shared" si="39"/>
        <v>F15-14-18-ALL</v>
      </c>
      <c r="AU252" s="34" t="s">
        <v>1246</v>
      </c>
      <c r="AV252" s="34" t="str">
        <f t="shared" si="40"/>
        <v>F15-14-18-ALL-Viking27</v>
      </c>
      <c r="AW252" s="134"/>
    </row>
    <row r="253" spans="1:49" s="87" customFormat="1" x14ac:dyDescent="0.25">
      <c r="A253" s="39" t="str">
        <f t="shared" si="31"/>
        <v/>
      </c>
      <c r="B253" s="39" t="str">
        <f t="shared" si="32"/>
        <v/>
      </c>
      <c r="C253" s="39"/>
      <c r="D253" s="39"/>
      <c r="E253" s="39" t="str">
        <f t="shared" si="33"/>
        <v/>
      </c>
      <c r="F253" s="33"/>
      <c r="G253" s="33"/>
      <c r="H253" s="34" t="s">
        <v>850</v>
      </c>
      <c r="I253" s="34" t="s">
        <v>103</v>
      </c>
      <c r="J253" s="34" t="s">
        <v>1253</v>
      </c>
      <c r="K253" s="34" t="s">
        <v>581</v>
      </c>
      <c r="L253" s="34" t="str">
        <f t="shared" si="34"/>
        <v>. I-Drive Navigation / Radio Control Knob &amp; Switch Panel TRIM</v>
      </c>
      <c r="M253" s="131" t="s">
        <v>2242</v>
      </c>
      <c r="N253" s="41" t="str">
        <f t="shared" si="35"/>
        <v/>
      </c>
      <c r="O253" s="41" t="s">
        <v>875</v>
      </c>
      <c r="P253" s="34" t="s">
        <v>581</v>
      </c>
      <c r="Q253" s="34"/>
      <c r="R253" s="38">
        <v>80</v>
      </c>
      <c r="S253" s="38">
        <f t="shared" si="36"/>
        <v>80</v>
      </c>
      <c r="T253" s="34"/>
      <c r="U253" s="34"/>
      <c r="V253" s="34"/>
      <c r="W253" s="34"/>
      <c r="X253" s="33"/>
      <c r="Y253" s="34"/>
      <c r="Z253" s="34"/>
      <c r="AA253" s="34"/>
      <c r="AB253" s="34" t="str">
        <f t="shared" si="37"/>
        <v>sell knob &amp; traction control switch panel each solo</v>
      </c>
      <c r="AC253" s="34" t="s">
        <v>795</v>
      </c>
      <c r="AD253" s="34"/>
      <c r="AE253" s="34"/>
      <c r="AF253" s="34" t="s">
        <v>935</v>
      </c>
      <c r="AG253" s="132">
        <v>44684</v>
      </c>
      <c r="AH253" s="133" t="s">
        <v>936</v>
      </c>
      <c r="AI253" s="133" t="s">
        <v>57</v>
      </c>
      <c r="AJ253" s="133" t="s">
        <v>937</v>
      </c>
      <c r="AK253" s="34"/>
      <c r="AL253" s="34" t="s">
        <v>938</v>
      </c>
      <c r="AM253" s="34"/>
      <c r="AN253" s="34"/>
      <c r="AO253" s="34"/>
      <c r="AP253" s="34" t="str">
        <f t="shared" si="38"/>
        <v/>
      </c>
      <c r="AQ253" s="34"/>
      <c r="AR253" s="34"/>
      <c r="AS253" s="34"/>
      <c r="AT253" s="34" t="str">
        <f t="shared" si="39"/>
        <v/>
      </c>
      <c r="AU253" s="34"/>
      <c r="AV253" s="34" t="str">
        <f t="shared" si="40"/>
        <v/>
      </c>
      <c r="AW253" s="134"/>
    </row>
    <row r="254" spans="1:49" s="87" customFormat="1" x14ac:dyDescent="0.25">
      <c r="A254" s="39" t="str">
        <f t="shared" si="31"/>
        <v/>
      </c>
      <c r="B254" s="39" t="str">
        <f t="shared" si="32"/>
        <v/>
      </c>
      <c r="C254" s="39"/>
      <c r="D254" s="39"/>
      <c r="E254" s="39" t="str">
        <f t="shared" si="33"/>
        <v/>
      </c>
      <c r="F254" s="33"/>
      <c r="G254" s="33"/>
      <c r="H254" s="34" t="s">
        <v>850</v>
      </c>
      <c r="I254" s="34" t="s">
        <v>103</v>
      </c>
      <c r="J254" s="34" t="s">
        <v>974</v>
      </c>
      <c r="K254" s="34" t="s">
        <v>580</v>
      </c>
      <c r="L254" s="34" t="str">
        <f t="shared" si="34"/>
        <v>. I-Drive Navigation Radio Control Knob</v>
      </c>
      <c r="M254" s="131" t="s">
        <v>2243</v>
      </c>
      <c r="N254" s="41" t="str">
        <f t="shared" si="35"/>
        <v/>
      </c>
      <c r="O254" s="41" t="s">
        <v>875</v>
      </c>
      <c r="P254" s="34" t="s">
        <v>580</v>
      </c>
      <c r="Q254" s="34" t="s">
        <v>1247</v>
      </c>
      <c r="R254" s="38">
        <v>300</v>
      </c>
      <c r="S254" s="38">
        <f t="shared" si="36"/>
        <v>237.5</v>
      </c>
      <c r="T254" s="37"/>
      <c r="U254" s="37"/>
      <c r="V254" s="37"/>
      <c r="W254" s="37"/>
      <c r="X254" s="33"/>
      <c r="Y254" s="34"/>
      <c r="Z254" s="34"/>
      <c r="AA254" s="34"/>
      <c r="AB254" s="34" t="str">
        <f t="shared" si="37"/>
        <v>sell trim &amp; traction panel solo</v>
      </c>
      <c r="AC254" s="34" t="s">
        <v>794</v>
      </c>
      <c r="AD254" s="34"/>
      <c r="AE254" s="34"/>
      <c r="AF254" s="34" t="s">
        <v>935</v>
      </c>
      <c r="AG254" s="132">
        <v>44684</v>
      </c>
      <c r="AH254" s="133" t="s">
        <v>936</v>
      </c>
      <c r="AI254" s="133" t="s">
        <v>57</v>
      </c>
      <c r="AJ254" s="133" t="s">
        <v>937</v>
      </c>
      <c r="AK254" s="34"/>
      <c r="AL254" s="37" t="s">
        <v>982</v>
      </c>
      <c r="AM254" s="33"/>
      <c r="AN254" s="34" t="s">
        <v>91</v>
      </c>
      <c r="AO254" s="34"/>
      <c r="AP254" s="34" t="str">
        <f t="shared" si="38"/>
        <v/>
      </c>
      <c r="AQ254" s="34" t="s">
        <v>89</v>
      </c>
      <c r="AR254" s="34" t="s">
        <v>1016</v>
      </c>
      <c r="AS254" s="34" t="s">
        <v>1017</v>
      </c>
      <c r="AT254" s="34" t="str">
        <f t="shared" si="39"/>
        <v>F15-14-18-ALL</v>
      </c>
      <c r="AU254" s="34" t="s">
        <v>1248</v>
      </c>
      <c r="AV254" s="34" t="str">
        <f t="shared" si="40"/>
        <v>F15-14-18-ALL-Viking28</v>
      </c>
      <c r="AW254" s="134"/>
    </row>
    <row r="255" spans="1:49" s="87" customFormat="1" x14ac:dyDescent="0.25">
      <c r="A255" s="39" t="str">
        <f t="shared" si="31"/>
        <v/>
      </c>
      <c r="B255" s="39" t="str">
        <f t="shared" si="32"/>
        <v/>
      </c>
      <c r="C255" s="39"/>
      <c r="D255" s="39"/>
      <c r="E255" s="39" t="str">
        <f t="shared" si="33"/>
        <v/>
      </c>
      <c r="F255" s="33"/>
      <c r="G255" s="33"/>
      <c r="H255" s="34" t="s">
        <v>850</v>
      </c>
      <c r="I255" s="34" t="s">
        <v>103</v>
      </c>
      <c r="J255" s="34" t="s">
        <v>974</v>
      </c>
      <c r="K255" s="34" t="s">
        <v>580</v>
      </c>
      <c r="L255" s="34" t="str">
        <f t="shared" si="34"/>
        <v>. I-Drive Navigation Radio Control Knob</v>
      </c>
      <c r="M255" s="131" t="s">
        <v>2244</v>
      </c>
      <c r="N255" s="97" t="str">
        <f t="shared" si="35"/>
        <v>E.G.</v>
      </c>
      <c r="O255" s="98" t="s">
        <v>1249</v>
      </c>
      <c r="P255" s="34" t="s">
        <v>580</v>
      </c>
      <c r="Q255" s="34" t="s">
        <v>1250</v>
      </c>
      <c r="R255" s="38">
        <v>175</v>
      </c>
      <c r="S255" s="38">
        <f t="shared" si="36"/>
        <v>237.5</v>
      </c>
      <c r="T255" s="37"/>
      <c r="U255" s="37"/>
      <c r="V255" s="33"/>
      <c r="W255" s="37"/>
      <c r="X255" s="33" t="s">
        <v>260</v>
      </c>
      <c r="Y255" s="36" t="s">
        <v>1251</v>
      </c>
      <c r="Z255" s="34"/>
      <c r="AA255" s="34"/>
      <c r="AB255" s="34" t="str">
        <f t="shared" si="37"/>
        <v>sell trim &amp; traction panel solo</v>
      </c>
      <c r="AC255" s="34" t="s">
        <v>794</v>
      </c>
      <c r="AD255" s="34"/>
      <c r="AE255" s="34"/>
      <c r="AF255" s="34" t="s">
        <v>935</v>
      </c>
      <c r="AG255" s="132">
        <v>44684</v>
      </c>
      <c r="AH255" s="133" t="s">
        <v>936</v>
      </c>
      <c r="AI255" s="133" t="s">
        <v>57</v>
      </c>
      <c r="AJ255" s="133" t="s">
        <v>937</v>
      </c>
      <c r="AK255" s="34"/>
      <c r="AL255" s="37" t="s">
        <v>982</v>
      </c>
      <c r="AM255" s="33"/>
      <c r="AN255" s="34" t="s">
        <v>91</v>
      </c>
      <c r="AO255" s="34"/>
      <c r="AP255" s="34" t="str">
        <f t="shared" si="38"/>
        <v/>
      </c>
      <c r="AQ255" s="34" t="s">
        <v>89</v>
      </c>
      <c r="AR255" s="34" t="s">
        <v>1016</v>
      </c>
      <c r="AS255" s="34" t="s">
        <v>1017</v>
      </c>
      <c r="AT255" s="34" t="str">
        <f t="shared" si="39"/>
        <v>F15-14-18-ALL</v>
      </c>
      <c r="AU255" s="34" t="s">
        <v>1252</v>
      </c>
      <c r="AV255" s="34" t="str">
        <f t="shared" si="40"/>
        <v>F15-14-18-ALL-Viking29</v>
      </c>
      <c r="AW255" s="134"/>
    </row>
    <row r="256" spans="1:49" s="87" customFormat="1" x14ac:dyDescent="0.25">
      <c r="A256" s="39" t="str">
        <f t="shared" si="31"/>
        <v/>
      </c>
      <c r="B256" s="39" t="str">
        <f t="shared" si="32"/>
        <v>267-51530</v>
      </c>
      <c r="C256" s="39"/>
      <c r="D256" s="39"/>
      <c r="E256" s="39">
        <f t="shared" si="33"/>
        <v>1</v>
      </c>
      <c r="F256" s="33"/>
      <c r="G256" s="33"/>
      <c r="H256" s="34" t="s">
        <v>850</v>
      </c>
      <c r="I256" s="34" t="s">
        <v>103</v>
      </c>
      <c r="J256" s="34" t="s">
        <v>582</v>
      </c>
      <c r="K256" s="34" t="s">
        <v>582</v>
      </c>
      <c r="L256" s="34" t="str">
        <f t="shared" si="34"/>
        <v>. Mirror, REARVIEW</v>
      </c>
      <c r="M256" s="131" t="s">
        <v>2245</v>
      </c>
      <c r="N256" s="41" t="str">
        <f t="shared" si="35"/>
        <v/>
      </c>
      <c r="O256" s="41" t="s">
        <v>875</v>
      </c>
      <c r="P256" s="34" t="s">
        <v>582</v>
      </c>
      <c r="Q256" s="34" t="s">
        <v>1254</v>
      </c>
      <c r="R256" s="34">
        <v>68</v>
      </c>
      <c r="S256" s="38">
        <f t="shared" si="36"/>
        <v>68</v>
      </c>
      <c r="T256" s="33"/>
      <c r="U256" s="33"/>
      <c r="V256" s="33"/>
      <c r="W256" s="33"/>
      <c r="X256" s="33"/>
      <c r="Y256" s="34"/>
      <c r="Z256" s="34"/>
      <c r="AA256" s="34"/>
      <c r="AB256" s="34" t="str">
        <f t="shared" si="37"/>
        <v/>
      </c>
      <c r="AC256" s="34"/>
      <c r="AD256" s="34"/>
      <c r="AE256" s="34"/>
      <c r="AF256" s="34" t="s">
        <v>935</v>
      </c>
      <c r="AG256" s="132">
        <v>44684</v>
      </c>
      <c r="AH256" s="133" t="s">
        <v>936</v>
      </c>
      <c r="AI256" s="133" t="s">
        <v>57</v>
      </c>
      <c r="AJ256" s="133" t="s">
        <v>937</v>
      </c>
      <c r="AK256" s="34"/>
      <c r="AL256" s="33" t="s">
        <v>947</v>
      </c>
      <c r="AM256" s="33" t="s">
        <v>1255</v>
      </c>
      <c r="AN256" s="34" t="s">
        <v>91</v>
      </c>
      <c r="AO256" s="34">
        <v>51530</v>
      </c>
      <c r="AP256" s="34" t="str">
        <f t="shared" si="38"/>
        <v>267-51530</v>
      </c>
      <c r="AQ256" s="34"/>
      <c r="AR256" s="34"/>
      <c r="AS256" s="34"/>
      <c r="AT256" s="34" t="str">
        <f t="shared" si="39"/>
        <v/>
      </c>
      <c r="AU256" s="34"/>
      <c r="AV256" s="34" t="str">
        <f t="shared" si="40"/>
        <v/>
      </c>
      <c r="AW256" s="134"/>
    </row>
    <row r="257" spans="1:49" s="87" customFormat="1" x14ac:dyDescent="0.25">
      <c r="A257" s="39" t="str">
        <f t="shared" si="31"/>
        <v/>
      </c>
      <c r="B257" s="39" t="str">
        <f t="shared" si="32"/>
        <v>267-51293</v>
      </c>
      <c r="C257" s="39"/>
      <c r="D257" s="39"/>
      <c r="E257" s="39">
        <f t="shared" si="33"/>
        <v>1</v>
      </c>
      <c r="F257" s="33"/>
      <c r="G257" s="33"/>
      <c r="H257" s="34" t="s">
        <v>850</v>
      </c>
      <c r="I257" s="34" t="s">
        <v>103</v>
      </c>
      <c r="J257" s="34" t="s">
        <v>582</v>
      </c>
      <c r="K257" s="34" t="s">
        <v>582</v>
      </c>
      <c r="L257" s="34" t="str">
        <f t="shared" si="34"/>
        <v>. Mirror, REARVIEW</v>
      </c>
      <c r="M257" s="131" t="s">
        <v>2246</v>
      </c>
      <c r="N257" s="97" t="str">
        <f t="shared" si="35"/>
        <v>E.G.</v>
      </c>
      <c r="O257" s="98" t="s">
        <v>1256</v>
      </c>
      <c r="P257" s="34" t="s">
        <v>582</v>
      </c>
      <c r="Q257" s="34" t="s">
        <v>1257</v>
      </c>
      <c r="R257" s="34">
        <v>68</v>
      </c>
      <c r="S257" s="38">
        <f t="shared" si="36"/>
        <v>68</v>
      </c>
      <c r="T257" s="33"/>
      <c r="U257" s="33"/>
      <c r="V257" s="33"/>
      <c r="W257" s="33"/>
      <c r="X257" s="33" t="s">
        <v>259</v>
      </c>
      <c r="Y257" s="36" t="s">
        <v>1258</v>
      </c>
      <c r="Z257" s="34"/>
      <c r="AA257" s="34"/>
      <c r="AB257" s="34" t="str">
        <f t="shared" si="37"/>
        <v/>
      </c>
      <c r="AC257" s="34"/>
      <c r="AD257" s="34"/>
      <c r="AE257" s="34"/>
      <c r="AF257" s="34" t="s">
        <v>935</v>
      </c>
      <c r="AG257" s="132">
        <v>44684</v>
      </c>
      <c r="AH257" s="133" t="s">
        <v>936</v>
      </c>
      <c r="AI257" s="133" t="s">
        <v>57</v>
      </c>
      <c r="AJ257" s="133" t="s">
        <v>937</v>
      </c>
      <c r="AK257" s="34"/>
      <c r="AL257" s="33" t="s">
        <v>947</v>
      </c>
      <c r="AM257" s="33" t="s">
        <v>1255</v>
      </c>
      <c r="AN257" s="34" t="s">
        <v>91</v>
      </c>
      <c r="AO257" s="34">
        <v>51293</v>
      </c>
      <c r="AP257" s="34" t="str">
        <f t="shared" si="38"/>
        <v>267-51293</v>
      </c>
      <c r="AQ257" s="34"/>
      <c r="AR257" s="34"/>
      <c r="AS257" s="34"/>
      <c r="AT257" s="34" t="str">
        <f t="shared" si="39"/>
        <v/>
      </c>
      <c r="AU257" s="34"/>
      <c r="AV257" s="34" t="str">
        <f t="shared" si="40"/>
        <v/>
      </c>
      <c r="AW257" s="134"/>
    </row>
    <row r="258" spans="1:49" s="87" customFormat="1" x14ac:dyDescent="0.25">
      <c r="A258" s="39" t="str">
        <f t="shared" si="31"/>
        <v/>
      </c>
      <c r="B258" s="39" t="str">
        <f t="shared" si="32"/>
        <v>267-51531</v>
      </c>
      <c r="C258" s="39"/>
      <c r="D258" s="39"/>
      <c r="E258" s="39">
        <f t="shared" si="33"/>
        <v>1</v>
      </c>
      <c r="F258" s="33"/>
      <c r="G258" s="33"/>
      <c r="H258" s="34" t="s">
        <v>850</v>
      </c>
      <c r="I258" s="34" t="s">
        <v>103</v>
      </c>
      <c r="J258" s="34" t="s">
        <v>582</v>
      </c>
      <c r="K258" s="34" t="s">
        <v>582</v>
      </c>
      <c r="L258" s="34" t="str">
        <f t="shared" si="34"/>
        <v>. Mirror, REARVIEW</v>
      </c>
      <c r="M258" s="131" t="s">
        <v>2247</v>
      </c>
      <c r="N258" s="41" t="str">
        <f t="shared" si="35"/>
        <v/>
      </c>
      <c r="O258" s="41" t="s">
        <v>875</v>
      </c>
      <c r="P258" s="34" t="s">
        <v>582</v>
      </c>
      <c r="Q258" s="34" t="s">
        <v>1259</v>
      </c>
      <c r="R258" s="34">
        <v>68</v>
      </c>
      <c r="S258" s="38">
        <f t="shared" si="36"/>
        <v>68</v>
      </c>
      <c r="T258" s="33"/>
      <c r="U258" s="33"/>
      <c r="V258" s="33"/>
      <c r="W258" s="33"/>
      <c r="X258" s="33"/>
      <c r="Y258" s="34"/>
      <c r="Z258" s="34"/>
      <c r="AA258" s="34"/>
      <c r="AB258" s="34" t="str">
        <f t="shared" si="37"/>
        <v/>
      </c>
      <c r="AC258" s="34"/>
      <c r="AD258" s="34"/>
      <c r="AE258" s="34"/>
      <c r="AF258" s="34" t="s">
        <v>935</v>
      </c>
      <c r="AG258" s="132">
        <v>44684</v>
      </c>
      <c r="AH258" s="133" t="s">
        <v>936</v>
      </c>
      <c r="AI258" s="133" t="s">
        <v>57</v>
      </c>
      <c r="AJ258" s="133" t="s">
        <v>937</v>
      </c>
      <c r="AK258" s="34"/>
      <c r="AL258" s="33" t="s">
        <v>947</v>
      </c>
      <c r="AM258" s="33" t="s">
        <v>1255</v>
      </c>
      <c r="AN258" s="34" t="s">
        <v>91</v>
      </c>
      <c r="AO258" s="34">
        <v>51531</v>
      </c>
      <c r="AP258" s="34" t="str">
        <f t="shared" si="38"/>
        <v>267-51531</v>
      </c>
      <c r="AQ258" s="34"/>
      <c r="AR258" s="34"/>
      <c r="AS258" s="34"/>
      <c r="AT258" s="34" t="str">
        <f t="shared" si="39"/>
        <v/>
      </c>
      <c r="AU258" s="34"/>
      <c r="AV258" s="34" t="str">
        <f t="shared" si="40"/>
        <v/>
      </c>
      <c r="AW258" s="134"/>
    </row>
    <row r="259" spans="1:49" s="87" customFormat="1" ht="15.75" customHeight="1" x14ac:dyDescent="0.25">
      <c r="A259" s="39" t="str">
        <f t="shared" si="31"/>
        <v/>
      </c>
      <c r="B259" s="39" t="str">
        <f t="shared" si="32"/>
        <v>267-51243</v>
      </c>
      <c r="C259" s="39"/>
      <c r="D259" s="39"/>
      <c r="E259" s="39">
        <f t="shared" si="33"/>
        <v>1</v>
      </c>
      <c r="F259" s="33"/>
      <c r="G259" s="33"/>
      <c r="H259" s="34" t="s">
        <v>850</v>
      </c>
      <c r="I259" s="34" t="s">
        <v>103</v>
      </c>
      <c r="J259" s="34" t="s">
        <v>582</v>
      </c>
      <c r="K259" s="34" t="s">
        <v>582</v>
      </c>
      <c r="L259" s="34" t="str">
        <f t="shared" si="34"/>
        <v>. Mirror, REARVIEW</v>
      </c>
      <c r="M259" s="131" t="s">
        <v>2248</v>
      </c>
      <c r="N259" s="41" t="str">
        <f t="shared" si="35"/>
        <v/>
      </c>
      <c r="O259" s="41" t="s">
        <v>875</v>
      </c>
      <c r="P259" s="34" t="s">
        <v>582</v>
      </c>
      <c r="Q259" s="34" t="s">
        <v>1260</v>
      </c>
      <c r="R259" s="34">
        <v>68</v>
      </c>
      <c r="S259" s="38">
        <f t="shared" si="36"/>
        <v>68</v>
      </c>
      <c r="T259" s="33"/>
      <c r="U259" s="33"/>
      <c r="V259" s="33"/>
      <c r="W259" s="33"/>
      <c r="X259" s="33"/>
      <c r="Y259" s="34"/>
      <c r="Z259" s="34"/>
      <c r="AA259" s="34"/>
      <c r="AB259" s="34" t="str">
        <f t="shared" si="37"/>
        <v/>
      </c>
      <c r="AC259" s="34"/>
      <c r="AD259" s="34"/>
      <c r="AE259" s="34"/>
      <c r="AF259" s="34" t="s">
        <v>935</v>
      </c>
      <c r="AG259" s="132">
        <v>44684</v>
      </c>
      <c r="AH259" s="133" t="s">
        <v>936</v>
      </c>
      <c r="AI259" s="133" t="s">
        <v>57</v>
      </c>
      <c r="AJ259" s="133" t="s">
        <v>937</v>
      </c>
      <c r="AK259" s="34"/>
      <c r="AL259" s="33" t="s">
        <v>947</v>
      </c>
      <c r="AM259" s="33" t="s">
        <v>1255</v>
      </c>
      <c r="AN259" s="34" t="s">
        <v>91</v>
      </c>
      <c r="AO259" s="34">
        <v>51243</v>
      </c>
      <c r="AP259" s="34" t="str">
        <f t="shared" si="38"/>
        <v>267-51243</v>
      </c>
      <c r="AQ259" s="34"/>
      <c r="AR259" s="34"/>
      <c r="AS259" s="34"/>
      <c r="AT259" s="34" t="str">
        <f t="shared" si="39"/>
        <v/>
      </c>
      <c r="AU259" s="34"/>
      <c r="AV259" s="34" t="str">
        <f t="shared" si="40"/>
        <v/>
      </c>
      <c r="AW259" s="134"/>
    </row>
    <row r="260" spans="1:49" s="87" customFormat="1" ht="15.75" customHeight="1" x14ac:dyDescent="0.25">
      <c r="A260" s="39" t="str">
        <f t="shared" ref="A260:A323" si="41">IF(U260&lt;&gt;"",U260,"")</f>
        <v/>
      </c>
      <c r="B260" s="39" t="str">
        <f t="shared" ref="B260:B323" si="42">IF(AP260&lt;&gt;"",AP260,"")</f>
        <v>594-1775</v>
      </c>
      <c r="C260" s="39"/>
      <c r="D260" s="39"/>
      <c r="E260" s="39">
        <f t="shared" ref="E260:E323" si="43">IF(B260&lt;&gt;"",COUNTIF($B$4:$B$600,B260),"")</f>
        <v>1</v>
      </c>
      <c r="F260" s="33"/>
      <c r="G260" s="33"/>
      <c r="H260" s="34" t="s">
        <v>850</v>
      </c>
      <c r="I260" s="34" t="s">
        <v>103</v>
      </c>
      <c r="J260" s="34" t="s">
        <v>583</v>
      </c>
      <c r="K260" s="34" t="s">
        <v>583</v>
      </c>
      <c r="L260" s="34" t="str">
        <f t="shared" ref="L260:L323" si="44">CONCATENATE(U260,". ",P260)</f>
        <v>. Navigation Display Screen</v>
      </c>
      <c r="M260" s="131" t="s">
        <v>2249</v>
      </c>
      <c r="N260" s="97" t="str">
        <f t="shared" ref="N260:N323" si="45">IF(O260&lt;&gt;"",HYPERLINK(O260,"E.G."),"")</f>
        <v>E.G.</v>
      </c>
      <c r="O260" s="98" t="s">
        <v>1261</v>
      </c>
      <c r="P260" s="34" t="s">
        <v>583</v>
      </c>
      <c r="Q260" s="34" t="s">
        <v>1262</v>
      </c>
      <c r="R260" s="38">
        <v>495</v>
      </c>
      <c r="S260" s="38">
        <f t="shared" ref="S260:S323" si="46">IF(ISTEXT(R260), R260, IFERROR(AVERAGEIF(K:K, K260, R:R), ""))</f>
        <v>580</v>
      </c>
      <c r="T260" s="33"/>
      <c r="U260" s="33"/>
      <c r="V260" s="33"/>
      <c r="W260" s="33"/>
      <c r="X260" s="33" t="s">
        <v>260</v>
      </c>
      <c r="Y260" s="36" t="s">
        <v>1263</v>
      </c>
      <c r="Z260" s="34"/>
      <c r="AA260" s="34"/>
      <c r="AB260" s="34" t="str">
        <f t="shared" ref="AB260:AB323" si="47">_xlfn.TEXTJOIN(" | ",TRUE,AC260,AD260)</f>
        <v/>
      </c>
      <c r="AC260" s="34"/>
      <c r="AD260" s="34"/>
      <c r="AE260" s="34"/>
      <c r="AF260" s="34" t="s">
        <v>935</v>
      </c>
      <c r="AG260" s="132">
        <v>44684</v>
      </c>
      <c r="AH260" s="133" t="s">
        <v>936</v>
      </c>
      <c r="AI260" s="133" t="s">
        <v>57</v>
      </c>
      <c r="AJ260" s="133" t="s">
        <v>937</v>
      </c>
      <c r="AK260" s="34"/>
      <c r="AL260" s="33" t="s">
        <v>947</v>
      </c>
      <c r="AM260" s="33" t="s">
        <v>1264</v>
      </c>
      <c r="AN260" s="34" t="s">
        <v>91</v>
      </c>
      <c r="AO260" s="34">
        <v>1775</v>
      </c>
      <c r="AP260" s="34" t="str">
        <f t="shared" ref="AP260:AP323" si="48">IF(AM260&lt;&gt;"",CONCATENATE(AM260,AN260,AO260),"")</f>
        <v>594-1775</v>
      </c>
      <c r="AQ260" s="34"/>
      <c r="AR260" s="34"/>
      <c r="AS260" s="34"/>
      <c r="AT260" s="34" t="str">
        <f t="shared" ref="AT260:AT323" si="49">IF(AQ260&lt;&gt;"",_xlfn.TEXTJOIN("-",TRUE,AQ260,AR260,AS260),"")</f>
        <v/>
      </c>
      <c r="AU260" s="34"/>
      <c r="AV260" s="34" t="str">
        <f t="shared" ref="AV260:AV323" si="50">IF(AU260&lt;&gt;"",_xlfn.TEXTJOIN("-",TRUE,AT260,AU260),"")</f>
        <v/>
      </c>
      <c r="AW260" s="134"/>
    </row>
    <row r="261" spans="1:49" s="87" customFormat="1" ht="15.75" customHeight="1" x14ac:dyDescent="0.25">
      <c r="A261" s="39" t="str">
        <f t="shared" si="41"/>
        <v/>
      </c>
      <c r="B261" s="39" t="str">
        <f t="shared" si="42"/>
        <v>594-10061</v>
      </c>
      <c r="C261" s="39"/>
      <c r="D261" s="39"/>
      <c r="E261" s="39">
        <f t="shared" si="43"/>
        <v>1</v>
      </c>
      <c r="F261" s="33"/>
      <c r="G261" s="33"/>
      <c r="H261" s="34" t="s">
        <v>850</v>
      </c>
      <c r="I261" s="34" t="s">
        <v>103</v>
      </c>
      <c r="J261" s="34" t="s">
        <v>583</v>
      </c>
      <c r="K261" s="34" t="s">
        <v>583</v>
      </c>
      <c r="L261" s="34" t="str">
        <f t="shared" si="44"/>
        <v>. Navigation Display Screen</v>
      </c>
      <c r="M261" s="131" t="s">
        <v>2250</v>
      </c>
      <c r="N261" s="41" t="str">
        <f t="shared" si="45"/>
        <v/>
      </c>
      <c r="O261" s="41" t="s">
        <v>875</v>
      </c>
      <c r="P261" s="34" t="s">
        <v>583</v>
      </c>
      <c r="Q261" s="34" t="s">
        <v>1265</v>
      </c>
      <c r="R261" s="38">
        <v>750</v>
      </c>
      <c r="S261" s="38">
        <f t="shared" si="46"/>
        <v>580</v>
      </c>
      <c r="T261" s="33"/>
      <c r="U261" s="33"/>
      <c r="V261" s="33"/>
      <c r="W261" s="33"/>
      <c r="X261" s="33"/>
      <c r="Y261" s="34"/>
      <c r="Z261" s="34"/>
      <c r="AA261" s="34"/>
      <c r="AB261" s="34" t="str">
        <f t="shared" si="47"/>
        <v/>
      </c>
      <c r="AC261" s="34"/>
      <c r="AD261" s="34"/>
      <c r="AE261" s="34"/>
      <c r="AF261" s="34" t="s">
        <v>935</v>
      </c>
      <c r="AG261" s="132">
        <v>44684</v>
      </c>
      <c r="AH261" s="133" t="s">
        <v>936</v>
      </c>
      <c r="AI261" s="133" t="s">
        <v>57</v>
      </c>
      <c r="AJ261" s="133" t="s">
        <v>937</v>
      </c>
      <c r="AK261" s="34"/>
      <c r="AL261" s="33" t="s">
        <v>947</v>
      </c>
      <c r="AM261" s="33" t="s">
        <v>1264</v>
      </c>
      <c r="AN261" s="34" t="s">
        <v>91</v>
      </c>
      <c r="AO261" s="34">
        <v>10061</v>
      </c>
      <c r="AP261" s="34" t="str">
        <f t="shared" si="48"/>
        <v>594-10061</v>
      </c>
      <c r="AQ261" s="34"/>
      <c r="AR261" s="34"/>
      <c r="AS261" s="34"/>
      <c r="AT261" s="34" t="str">
        <f t="shared" si="49"/>
        <v/>
      </c>
      <c r="AU261" s="34"/>
      <c r="AV261" s="34" t="str">
        <f t="shared" si="50"/>
        <v/>
      </c>
      <c r="AW261" s="134"/>
    </row>
    <row r="262" spans="1:49" s="87" customFormat="1" x14ac:dyDescent="0.25">
      <c r="A262" s="39" t="str">
        <f t="shared" si="41"/>
        <v/>
      </c>
      <c r="B262" s="39" t="str">
        <f t="shared" si="42"/>
        <v>594-1774</v>
      </c>
      <c r="C262" s="39"/>
      <c r="D262" s="39"/>
      <c r="E262" s="39">
        <f t="shared" si="43"/>
        <v>1</v>
      </c>
      <c r="F262" s="33"/>
      <c r="G262" s="33"/>
      <c r="H262" s="34" t="s">
        <v>850</v>
      </c>
      <c r="I262" s="34" t="s">
        <v>103</v>
      </c>
      <c r="J262" s="34" t="s">
        <v>583</v>
      </c>
      <c r="K262" s="34" t="s">
        <v>583</v>
      </c>
      <c r="L262" s="34" t="str">
        <f t="shared" si="44"/>
        <v>. Navigation Display Screen</v>
      </c>
      <c r="M262" s="131" t="s">
        <v>2251</v>
      </c>
      <c r="N262" s="41" t="str">
        <f t="shared" si="45"/>
        <v/>
      </c>
      <c r="O262" s="41" t="s">
        <v>875</v>
      </c>
      <c r="P262" s="34" t="s">
        <v>583</v>
      </c>
      <c r="Q262" s="34" t="s">
        <v>1266</v>
      </c>
      <c r="R262" s="38">
        <v>495</v>
      </c>
      <c r="S262" s="38">
        <f t="shared" si="46"/>
        <v>580</v>
      </c>
      <c r="T262" s="33"/>
      <c r="U262" s="33"/>
      <c r="V262" s="33"/>
      <c r="W262" s="33"/>
      <c r="X262" s="33"/>
      <c r="Y262" s="34"/>
      <c r="Z262" s="34"/>
      <c r="AA262" s="34"/>
      <c r="AB262" s="34" t="str">
        <f t="shared" si="47"/>
        <v/>
      </c>
      <c r="AC262" s="34"/>
      <c r="AD262" s="34"/>
      <c r="AE262" s="34"/>
      <c r="AF262" s="34" t="s">
        <v>935</v>
      </c>
      <c r="AG262" s="132">
        <v>44684</v>
      </c>
      <c r="AH262" s="133" t="s">
        <v>936</v>
      </c>
      <c r="AI262" s="133" t="s">
        <v>57</v>
      </c>
      <c r="AJ262" s="133" t="s">
        <v>937</v>
      </c>
      <c r="AK262" s="34"/>
      <c r="AL262" s="33" t="s">
        <v>947</v>
      </c>
      <c r="AM262" s="33" t="s">
        <v>1264</v>
      </c>
      <c r="AN262" s="34" t="s">
        <v>91</v>
      </c>
      <c r="AO262" s="34">
        <v>1774</v>
      </c>
      <c r="AP262" s="34" t="str">
        <f t="shared" si="48"/>
        <v>594-1774</v>
      </c>
      <c r="AQ262" s="34"/>
      <c r="AR262" s="34"/>
      <c r="AS262" s="34"/>
      <c r="AT262" s="34" t="str">
        <f t="shared" si="49"/>
        <v/>
      </c>
      <c r="AU262" s="34"/>
      <c r="AV262" s="34" t="str">
        <f t="shared" si="50"/>
        <v/>
      </c>
      <c r="AW262" s="134"/>
    </row>
    <row r="263" spans="1:49" s="87" customFormat="1" x14ac:dyDescent="0.25">
      <c r="A263" s="39" t="str">
        <f t="shared" si="41"/>
        <v/>
      </c>
      <c r="B263" s="39" t="str">
        <f t="shared" si="42"/>
        <v/>
      </c>
      <c r="C263" s="39"/>
      <c r="D263" s="39"/>
      <c r="E263" s="39" t="str">
        <f t="shared" si="43"/>
        <v/>
      </c>
      <c r="F263" s="33"/>
      <c r="G263" s="33"/>
      <c r="H263" s="34" t="s">
        <v>850</v>
      </c>
      <c r="I263" s="34" t="s">
        <v>103</v>
      </c>
      <c r="J263" s="34" t="s">
        <v>1267</v>
      </c>
      <c r="K263" s="34" t="s">
        <v>584</v>
      </c>
      <c r="L263" s="34" t="str">
        <f t="shared" si="44"/>
        <v>. Owners Manual + Case</v>
      </c>
      <c r="M263" s="131" t="s">
        <v>2252</v>
      </c>
      <c r="N263" s="41" t="str">
        <f t="shared" si="45"/>
        <v/>
      </c>
      <c r="O263" s="41" t="s">
        <v>875</v>
      </c>
      <c r="P263" s="34" t="s">
        <v>584</v>
      </c>
      <c r="Q263" s="34"/>
      <c r="R263" s="38">
        <v>60</v>
      </c>
      <c r="S263" s="38">
        <f t="shared" si="46"/>
        <v>60</v>
      </c>
      <c r="T263" s="34"/>
      <c r="U263" s="34"/>
      <c r="V263" s="34"/>
      <c r="W263" s="34"/>
      <c r="X263" s="33"/>
      <c r="Y263" s="34"/>
      <c r="Z263" s="34"/>
      <c r="AA263" s="34"/>
      <c r="AB263" s="34" t="str">
        <f t="shared" si="47"/>
        <v>toss both if 1 bad (barely worth selling)</v>
      </c>
      <c r="AC263" s="34" t="s">
        <v>796</v>
      </c>
      <c r="AD263" s="34"/>
      <c r="AE263" s="34"/>
      <c r="AF263" s="34" t="s">
        <v>935</v>
      </c>
      <c r="AG263" s="132">
        <v>45245</v>
      </c>
      <c r="AH263" s="133" t="s">
        <v>936</v>
      </c>
      <c r="AI263" s="133" t="s">
        <v>57</v>
      </c>
      <c r="AJ263" s="133" t="s">
        <v>937</v>
      </c>
      <c r="AK263" s="34"/>
      <c r="AL263" s="34" t="s">
        <v>938</v>
      </c>
      <c r="AM263" s="34"/>
      <c r="AN263" s="34"/>
      <c r="AO263" s="34"/>
      <c r="AP263" s="34" t="str">
        <f t="shared" si="48"/>
        <v/>
      </c>
      <c r="AQ263" s="34"/>
      <c r="AR263" s="34"/>
      <c r="AS263" s="34"/>
      <c r="AT263" s="34" t="str">
        <f t="shared" si="49"/>
        <v/>
      </c>
      <c r="AU263" s="34"/>
      <c r="AV263" s="34" t="str">
        <f t="shared" si="50"/>
        <v/>
      </c>
      <c r="AW263" s="134"/>
    </row>
    <row r="264" spans="1:49" s="87" customFormat="1" x14ac:dyDescent="0.25">
      <c r="A264" s="39" t="str">
        <f t="shared" si="41"/>
        <v/>
      </c>
      <c r="B264" s="39" t="str">
        <f t="shared" si="42"/>
        <v>638-72259</v>
      </c>
      <c r="C264" s="39"/>
      <c r="D264" s="39"/>
      <c r="E264" s="39">
        <f t="shared" si="43"/>
        <v>1</v>
      </c>
      <c r="F264" s="33"/>
      <c r="G264" s="33"/>
      <c r="H264" s="34" t="s">
        <v>850</v>
      </c>
      <c r="I264" s="34" t="s">
        <v>103</v>
      </c>
      <c r="J264" s="34" t="s">
        <v>1268</v>
      </c>
      <c r="K264" s="34" t="s">
        <v>585</v>
      </c>
      <c r="L264" s="34" t="str">
        <f t="shared" si="44"/>
        <v>. Radio / Stereo Receiver Unit</v>
      </c>
      <c r="M264" s="131" t="s">
        <v>2253</v>
      </c>
      <c r="N264" s="41" t="str">
        <f t="shared" si="45"/>
        <v/>
      </c>
      <c r="O264" s="41" t="s">
        <v>875</v>
      </c>
      <c r="P264" s="34" t="s">
        <v>585</v>
      </c>
      <c r="Q264" s="34" t="s">
        <v>1269</v>
      </c>
      <c r="R264" s="38">
        <v>175</v>
      </c>
      <c r="S264" s="38">
        <f t="shared" si="46"/>
        <v>383.33333333333331</v>
      </c>
      <c r="T264" s="33"/>
      <c r="U264" s="33"/>
      <c r="V264" s="33"/>
      <c r="W264" s="33"/>
      <c r="X264" s="33"/>
      <c r="Y264" s="34"/>
      <c r="Z264" s="34"/>
      <c r="AA264" s="34"/>
      <c r="AB264" s="34" t="str">
        <f t="shared" si="47"/>
        <v/>
      </c>
      <c r="AC264" s="34"/>
      <c r="AD264" s="34"/>
      <c r="AE264" s="34"/>
      <c r="AF264" s="34" t="s">
        <v>935</v>
      </c>
      <c r="AG264" s="132">
        <v>44684</v>
      </c>
      <c r="AH264" s="133" t="s">
        <v>936</v>
      </c>
      <c r="AI264" s="133" t="s">
        <v>57</v>
      </c>
      <c r="AJ264" s="133" t="s">
        <v>937</v>
      </c>
      <c r="AK264" s="34"/>
      <c r="AL264" s="33" t="s">
        <v>947</v>
      </c>
      <c r="AM264" s="33" t="s">
        <v>1270</v>
      </c>
      <c r="AN264" s="34" t="s">
        <v>91</v>
      </c>
      <c r="AO264" s="34">
        <v>72259</v>
      </c>
      <c r="AP264" s="34" t="str">
        <f t="shared" si="48"/>
        <v>638-72259</v>
      </c>
      <c r="AQ264" s="34"/>
      <c r="AR264" s="34"/>
      <c r="AS264" s="34"/>
      <c r="AT264" s="34" t="str">
        <f t="shared" si="49"/>
        <v/>
      </c>
      <c r="AU264" s="34"/>
      <c r="AV264" s="34" t="str">
        <f t="shared" si="50"/>
        <v/>
      </c>
      <c r="AW264" s="134"/>
    </row>
    <row r="265" spans="1:49" s="87" customFormat="1" x14ac:dyDescent="0.25">
      <c r="A265" s="39" t="str">
        <f t="shared" si="41"/>
        <v/>
      </c>
      <c r="B265" s="39" t="str">
        <f t="shared" si="42"/>
        <v>638-72260</v>
      </c>
      <c r="C265" s="39"/>
      <c r="D265" s="39"/>
      <c r="E265" s="39">
        <f t="shared" si="43"/>
        <v>1</v>
      </c>
      <c r="F265" s="33"/>
      <c r="G265" s="33"/>
      <c r="H265" s="34" t="s">
        <v>850</v>
      </c>
      <c r="I265" s="34" t="s">
        <v>103</v>
      </c>
      <c r="J265" s="34" t="s">
        <v>1268</v>
      </c>
      <c r="K265" s="34" t="s">
        <v>585</v>
      </c>
      <c r="L265" s="34" t="str">
        <f t="shared" si="44"/>
        <v>. Radio / Stereo Receiver Unit</v>
      </c>
      <c r="M265" s="131" t="s">
        <v>2254</v>
      </c>
      <c r="N265" s="97" t="str">
        <f t="shared" si="45"/>
        <v>E.G.</v>
      </c>
      <c r="O265" s="98" t="s">
        <v>1271</v>
      </c>
      <c r="P265" s="34" t="s">
        <v>585</v>
      </c>
      <c r="Q265" s="34" t="s">
        <v>1272</v>
      </c>
      <c r="R265" s="38">
        <v>175</v>
      </c>
      <c r="S265" s="38">
        <f t="shared" si="46"/>
        <v>383.33333333333331</v>
      </c>
      <c r="T265" s="33"/>
      <c r="U265" s="33"/>
      <c r="V265" s="33"/>
      <c r="W265" s="33"/>
      <c r="X265" s="33" t="s">
        <v>260</v>
      </c>
      <c r="Y265" s="36" t="s">
        <v>1273</v>
      </c>
      <c r="Z265" s="34"/>
      <c r="AA265" s="34"/>
      <c r="AB265" s="34" t="str">
        <f t="shared" si="47"/>
        <v/>
      </c>
      <c r="AC265" s="34"/>
      <c r="AD265" s="34"/>
      <c r="AE265" s="34"/>
      <c r="AF265" s="34" t="s">
        <v>935</v>
      </c>
      <c r="AG265" s="132">
        <v>44684</v>
      </c>
      <c r="AH265" s="133" t="s">
        <v>936</v>
      </c>
      <c r="AI265" s="133" t="s">
        <v>57</v>
      </c>
      <c r="AJ265" s="133" t="s">
        <v>937</v>
      </c>
      <c r="AK265" s="34"/>
      <c r="AL265" s="33" t="s">
        <v>947</v>
      </c>
      <c r="AM265" s="33" t="s">
        <v>1270</v>
      </c>
      <c r="AN265" s="34" t="s">
        <v>91</v>
      </c>
      <c r="AO265" s="34">
        <v>72260</v>
      </c>
      <c r="AP265" s="34" t="str">
        <f t="shared" si="48"/>
        <v>638-72260</v>
      </c>
      <c r="AQ265" s="34"/>
      <c r="AR265" s="34"/>
      <c r="AS265" s="34"/>
      <c r="AT265" s="34" t="str">
        <f t="shared" si="49"/>
        <v/>
      </c>
      <c r="AU265" s="34"/>
      <c r="AV265" s="34" t="str">
        <f t="shared" si="50"/>
        <v/>
      </c>
      <c r="AW265" s="134"/>
    </row>
    <row r="266" spans="1:49" s="87" customFormat="1" x14ac:dyDescent="0.25">
      <c r="A266" s="39" t="str">
        <f t="shared" si="41"/>
        <v/>
      </c>
      <c r="B266" s="39" t="str">
        <f t="shared" si="42"/>
        <v>638-73944</v>
      </c>
      <c r="C266" s="39"/>
      <c r="D266" s="39"/>
      <c r="E266" s="39">
        <f t="shared" si="43"/>
        <v>1</v>
      </c>
      <c r="F266" s="33"/>
      <c r="G266" s="33"/>
      <c r="H266" s="34" t="s">
        <v>850</v>
      </c>
      <c r="I266" s="34" t="s">
        <v>103</v>
      </c>
      <c r="J266" s="34" t="s">
        <v>1268</v>
      </c>
      <c r="K266" s="34" t="s">
        <v>585</v>
      </c>
      <c r="L266" s="34" t="str">
        <f t="shared" si="44"/>
        <v>. Radio / Stereo Receiver Unit</v>
      </c>
      <c r="M266" s="131" t="s">
        <v>2255</v>
      </c>
      <c r="N266" s="41" t="str">
        <f t="shared" si="45"/>
        <v/>
      </c>
      <c r="O266" s="41" t="s">
        <v>875</v>
      </c>
      <c r="P266" s="34" t="s">
        <v>585</v>
      </c>
      <c r="Q266" s="34" t="s">
        <v>1274</v>
      </c>
      <c r="R266" s="38">
        <v>800</v>
      </c>
      <c r="S266" s="38">
        <f t="shared" si="46"/>
        <v>383.33333333333331</v>
      </c>
      <c r="T266" s="33"/>
      <c r="U266" s="33"/>
      <c r="V266" s="33"/>
      <c r="W266" s="33"/>
      <c r="X266" s="33"/>
      <c r="Y266" s="34"/>
      <c r="Z266" s="34"/>
      <c r="AA266" s="34"/>
      <c r="AB266" s="34" t="str">
        <f t="shared" si="47"/>
        <v/>
      </c>
      <c r="AC266" s="34"/>
      <c r="AD266" s="34"/>
      <c r="AE266" s="34"/>
      <c r="AF266" s="34" t="s">
        <v>935</v>
      </c>
      <c r="AG266" s="132">
        <v>44684</v>
      </c>
      <c r="AH266" s="133" t="s">
        <v>936</v>
      </c>
      <c r="AI266" s="133" t="s">
        <v>57</v>
      </c>
      <c r="AJ266" s="133" t="s">
        <v>937</v>
      </c>
      <c r="AK266" s="34"/>
      <c r="AL266" s="33" t="s">
        <v>947</v>
      </c>
      <c r="AM266" s="33" t="s">
        <v>1270</v>
      </c>
      <c r="AN266" s="34" t="s">
        <v>91</v>
      </c>
      <c r="AO266" s="34">
        <v>73944</v>
      </c>
      <c r="AP266" s="34" t="str">
        <f t="shared" si="48"/>
        <v>638-73944</v>
      </c>
      <c r="AQ266" s="34"/>
      <c r="AR266" s="34"/>
      <c r="AS266" s="34"/>
      <c r="AT266" s="34" t="str">
        <f t="shared" si="49"/>
        <v/>
      </c>
      <c r="AU266" s="34"/>
      <c r="AV266" s="34" t="str">
        <f t="shared" si="50"/>
        <v/>
      </c>
      <c r="AW266" s="134"/>
    </row>
    <row r="267" spans="1:49" s="87" customFormat="1" x14ac:dyDescent="0.25">
      <c r="A267" s="39" t="str">
        <f t="shared" si="41"/>
        <v/>
      </c>
      <c r="B267" s="39" t="str">
        <f t="shared" si="42"/>
        <v>242-999155</v>
      </c>
      <c r="C267" s="39"/>
      <c r="D267" s="39"/>
      <c r="E267" s="39">
        <f t="shared" si="43"/>
        <v>1</v>
      </c>
      <c r="F267" s="33"/>
      <c r="G267" s="33" t="s">
        <v>941</v>
      </c>
      <c r="H267" s="34" t="s">
        <v>850</v>
      </c>
      <c r="I267" s="34" t="s">
        <v>103</v>
      </c>
      <c r="J267" s="34" t="s">
        <v>576</v>
      </c>
      <c r="K267" s="34" t="s">
        <v>576</v>
      </c>
      <c r="L267" s="34" t="str">
        <f t="shared" si="44"/>
        <v>. Shifter</v>
      </c>
      <c r="M267" s="131" t="s">
        <v>2256</v>
      </c>
      <c r="N267" s="41" t="str">
        <f t="shared" si="45"/>
        <v/>
      </c>
      <c r="O267" s="41" t="s">
        <v>875</v>
      </c>
      <c r="P267" s="34" t="s">
        <v>576</v>
      </c>
      <c r="Q267" s="34" t="s">
        <v>1234</v>
      </c>
      <c r="R267" s="38">
        <v>275</v>
      </c>
      <c r="S267" s="38">
        <f t="shared" si="46"/>
        <v>225</v>
      </c>
      <c r="T267" s="37"/>
      <c r="U267" s="37"/>
      <c r="V267" s="37"/>
      <c r="W267" s="37"/>
      <c r="X267" s="33"/>
      <c r="Y267" s="34"/>
      <c r="Z267" s="34"/>
      <c r="AA267" s="34"/>
      <c r="AB267" s="34" t="str">
        <f t="shared" si="47"/>
        <v>w/ parking switch &amp; trim (they are worthless solo)</v>
      </c>
      <c r="AC267" s="34" t="s">
        <v>792</v>
      </c>
      <c r="AD267" s="34"/>
      <c r="AE267" s="34"/>
      <c r="AF267" s="34" t="s">
        <v>935</v>
      </c>
      <c r="AG267" s="132">
        <v>44684</v>
      </c>
      <c r="AH267" s="133" t="s">
        <v>936</v>
      </c>
      <c r="AI267" s="133" t="s">
        <v>57</v>
      </c>
      <c r="AJ267" s="133" t="s">
        <v>937</v>
      </c>
      <c r="AK267" s="34"/>
      <c r="AL267" s="37" t="s">
        <v>956</v>
      </c>
      <c r="AM267" s="33">
        <v>242</v>
      </c>
      <c r="AN267" s="34" t="s">
        <v>91</v>
      </c>
      <c r="AO267" s="34">
        <v>999155</v>
      </c>
      <c r="AP267" s="34" t="str">
        <f t="shared" si="48"/>
        <v>242-999155</v>
      </c>
      <c r="AQ267" s="34"/>
      <c r="AR267" s="34"/>
      <c r="AS267" s="34"/>
      <c r="AT267" s="34" t="str">
        <f t="shared" si="49"/>
        <v/>
      </c>
      <c r="AU267" s="34"/>
      <c r="AV267" s="34" t="str">
        <f t="shared" si="50"/>
        <v/>
      </c>
      <c r="AW267" s="134"/>
    </row>
    <row r="268" spans="1:49" s="87" customFormat="1" x14ac:dyDescent="0.25">
      <c r="A268" s="39" t="str">
        <f t="shared" si="41"/>
        <v/>
      </c>
      <c r="B268" s="39" t="str">
        <f t="shared" si="42"/>
        <v>242-999156</v>
      </c>
      <c r="C268" s="39"/>
      <c r="D268" s="39"/>
      <c r="E268" s="39">
        <f t="shared" si="43"/>
        <v>1</v>
      </c>
      <c r="F268" s="33"/>
      <c r="G268" s="33" t="s">
        <v>941</v>
      </c>
      <c r="H268" s="34" t="s">
        <v>850</v>
      </c>
      <c r="I268" s="34" t="s">
        <v>103</v>
      </c>
      <c r="J268" s="34" t="s">
        <v>576</v>
      </c>
      <c r="K268" s="34" t="s">
        <v>576</v>
      </c>
      <c r="L268" s="34" t="str">
        <f t="shared" si="44"/>
        <v>. Shifter</v>
      </c>
      <c r="M268" s="131" t="s">
        <v>2257</v>
      </c>
      <c r="N268" s="41" t="str">
        <f t="shared" si="45"/>
        <v/>
      </c>
      <c r="O268" s="41" t="s">
        <v>875</v>
      </c>
      <c r="P268" s="34" t="s">
        <v>576</v>
      </c>
      <c r="Q268" s="34" t="s">
        <v>1235</v>
      </c>
      <c r="R268" s="38">
        <v>175</v>
      </c>
      <c r="S268" s="38">
        <f t="shared" si="46"/>
        <v>225</v>
      </c>
      <c r="T268" s="37"/>
      <c r="U268" s="37"/>
      <c r="V268" s="37"/>
      <c r="W268" s="37"/>
      <c r="X268" s="33"/>
      <c r="Y268" s="34"/>
      <c r="Z268" s="34"/>
      <c r="AA268" s="34"/>
      <c r="AB268" s="34" t="str">
        <f t="shared" si="47"/>
        <v>w/ parking switch &amp; trim (they are worthless solo)</v>
      </c>
      <c r="AC268" s="34" t="s">
        <v>792</v>
      </c>
      <c r="AD268" s="34"/>
      <c r="AE268" s="34"/>
      <c r="AF268" s="34" t="s">
        <v>935</v>
      </c>
      <c r="AG268" s="132">
        <v>44684</v>
      </c>
      <c r="AH268" s="133" t="s">
        <v>936</v>
      </c>
      <c r="AI268" s="133" t="s">
        <v>57</v>
      </c>
      <c r="AJ268" s="133" t="s">
        <v>937</v>
      </c>
      <c r="AK268" s="34"/>
      <c r="AL268" s="37" t="s">
        <v>956</v>
      </c>
      <c r="AM268" s="33">
        <v>242</v>
      </c>
      <c r="AN268" s="34" t="s">
        <v>91</v>
      </c>
      <c r="AO268" s="34">
        <v>999156</v>
      </c>
      <c r="AP268" s="34" t="str">
        <f t="shared" si="48"/>
        <v>242-999156</v>
      </c>
      <c r="AQ268" s="34"/>
      <c r="AR268" s="34"/>
      <c r="AS268" s="34"/>
      <c r="AT268" s="34" t="str">
        <f t="shared" si="49"/>
        <v/>
      </c>
      <c r="AU268" s="34"/>
      <c r="AV268" s="34" t="str">
        <f t="shared" si="50"/>
        <v/>
      </c>
      <c r="AW268" s="134"/>
    </row>
    <row r="269" spans="1:49" s="87" customFormat="1" x14ac:dyDescent="0.25">
      <c r="A269" s="39" t="str">
        <f t="shared" si="41"/>
        <v/>
      </c>
      <c r="B269" s="39" t="str">
        <f t="shared" si="42"/>
        <v>242-999154</v>
      </c>
      <c r="C269" s="39"/>
      <c r="D269" s="39"/>
      <c r="E269" s="39">
        <f t="shared" si="43"/>
        <v>1</v>
      </c>
      <c r="F269" s="33"/>
      <c r="G269" s="33" t="s">
        <v>941</v>
      </c>
      <c r="H269" s="34" t="s">
        <v>850</v>
      </c>
      <c r="I269" s="34" t="s">
        <v>103</v>
      </c>
      <c r="J269" s="34" t="s">
        <v>576</v>
      </c>
      <c r="K269" s="34" t="s">
        <v>576</v>
      </c>
      <c r="L269" s="34" t="str">
        <f t="shared" si="44"/>
        <v>. Shifter</v>
      </c>
      <c r="M269" s="131" t="s">
        <v>2258</v>
      </c>
      <c r="N269" s="41" t="str">
        <f t="shared" si="45"/>
        <v/>
      </c>
      <c r="O269" s="41" t="s">
        <v>875</v>
      </c>
      <c r="P269" s="34" t="s">
        <v>576</v>
      </c>
      <c r="Q269" s="34" t="s">
        <v>1236</v>
      </c>
      <c r="R269" s="38">
        <v>275</v>
      </c>
      <c r="S269" s="38">
        <f t="shared" si="46"/>
        <v>225</v>
      </c>
      <c r="T269" s="37"/>
      <c r="U269" s="37"/>
      <c r="V269" s="37"/>
      <c r="W269" s="37"/>
      <c r="X269" s="33"/>
      <c r="Y269" s="34"/>
      <c r="Z269" s="34"/>
      <c r="AA269" s="34"/>
      <c r="AB269" s="34" t="str">
        <f t="shared" si="47"/>
        <v>w/ parking switch &amp; trim (they are worthless solo)</v>
      </c>
      <c r="AC269" s="34" t="s">
        <v>792</v>
      </c>
      <c r="AD269" s="34"/>
      <c r="AE269" s="34"/>
      <c r="AF269" s="34" t="s">
        <v>935</v>
      </c>
      <c r="AG269" s="132">
        <v>44684</v>
      </c>
      <c r="AH269" s="133" t="s">
        <v>936</v>
      </c>
      <c r="AI269" s="133" t="s">
        <v>57</v>
      </c>
      <c r="AJ269" s="133" t="s">
        <v>937</v>
      </c>
      <c r="AK269" s="34"/>
      <c r="AL269" s="37" t="s">
        <v>956</v>
      </c>
      <c r="AM269" s="33">
        <v>242</v>
      </c>
      <c r="AN269" s="34" t="s">
        <v>91</v>
      </c>
      <c r="AO269" s="34">
        <v>999154</v>
      </c>
      <c r="AP269" s="34" t="str">
        <f t="shared" si="48"/>
        <v>242-999154</v>
      </c>
      <c r="AQ269" s="34"/>
      <c r="AR269" s="34"/>
      <c r="AS269" s="34"/>
      <c r="AT269" s="34" t="str">
        <f t="shared" si="49"/>
        <v/>
      </c>
      <c r="AU269" s="34"/>
      <c r="AV269" s="34" t="str">
        <f t="shared" si="50"/>
        <v/>
      </c>
      <c r="AW269" s="134"/>
    </row>
    <row r="270" spans="1:49" s="87" customFormat="1" x14ac:dyDescent="0.25">
      <c r="A270" s="39" t="str">
        <f t="shared" si="41"/>
        <v/>
      </c>
      <c r="B270" s="39" t="str">
        <f t="shared" si="42"/>
        <v>242-999153</v>
      </c>
      <c r="C270" s="39"/>
      <c r="D270" s="39"/>
      <c r="E270" s="39">
        <f t="shared" si="43"/>
        <v>1</v>
      </c>
      <c r="F270" s="33"/>
      <c r="G270" s="33" t="s">
        <v>941</v>
      </c>
      <c r="H270" s="34" t="s">
        <v>850</v>
      </c>
      <c r="I270" s="34" t="s">
        <v>103</v>
      </c>
      <c r="J270" s="34" t="s">
        <v>576</v>
      </c>
      <c r="K270" s="34" t="s">
        <v>576</v>
      </c>
      <c r="L270" s="34" t="str">
        <f t="shared" si="44"/>
        <v>. Shifter</v>
      </c>
      <c r="M270" s="131" t="s">
        <v>2259</v>
      </c>
      <c r="N270" s="41" t="str">
        <f t="shared" si="45"/>
        <v/>
      </c>
      <c r="O270" s="41" t="s">
        <v>875</v>
      </c>
      <c r="P270" s="34" t="s">
        <v>576</v>
      </c>
      <c r="Q270" s="34" t="s">
        <v>1237</v>
      </c>
      <c r="R270" s="38">
        <v>175</v>
      </c>
      <c r="S270" s="38">
        <f t="shared" si="46"/>
        <v>225</v>
      </c>
      <c r="T270" s="37"/>
      <c r="U270" s="37"/>
      <c r="V270" s="37"/>
      <c r="W270" s="37"/>
      <c r="X270" s="33"/>
      <c r="Y270" s="34"/>
      <c r="Z270" s="34"/>
      <c r="AA270" s="34"/>
      <c r="AB270" s="34" t="str">
        <f t="shared" si="47"/>
        <v>w/ parking switch &amp; trim (they are worthless solo)</v>
      </c>
      <c r="AC270" s="34" t="s">
        <v>792</v>
      </c>
      <c r="AD270" s="34"/>
      <c r="AE270" s="34"/>
      <c r="AF270" s="34" t="s">
        <v>935</v>
      </c>
      <c r="AG270" s="132">
        <v>44684</v>
      </c>
      <c r="AH270" s="133" t="s">
        <v>936</v>
      </c>
      <c r="AI270" s="133" t="s">
        <v>57</v>
      </c>
      <c r="AJ270" s="133" t="s">
        <v>937</v>
      </c>
      <c r="AK270" s="34"/>
      <c r="AL270" s="37" t="s">
        <v>956</v>
      </c>
      <c r="AM270" s="33">
        <v>242</v>
      </c>
      <c r="AN270" s="34" t="s">
        <v>91</v>
      </c>
      <c r="AO270" s="34">
        <v>999153</v>
      </c>
      <c r="AP270" s="34" t="str">
        <f t="shared" si="48"/>
        <v>242-999153</v>
      </c>
      <c r="AQ270" s="34"/>
      <c r="AR270" s="34"/>
      <c r="AS270" s="34"/>
      <c r="AT270" s="34" t="str">
        <f t="shared" si="49"/>
        <v/>
      </c>
      <c r="AU270" s="34"/>
      <c r="AV270" s="34" t="str">
        <f t="shared" si="50"/>
        <v/>
      </c>
      <c r="AW270" s="134"/>
    </row>
    <row r="271" spans="1:49" s="87" customFormat="1" x14ac:dyDescent="0.25">
      <c r="A271" s="136" t="str">
        <f t="shared" si="41"/>
        <v/>
      </c>
      <c r="B271" s="136" t="str">
        <f t="shared" si="42"/>
        <v/>
      </c>
      <c r="C271" s="136"/>
      <c r="D271" s="136"/>
      <c r="E271" s="136" t="str">
        <f t="shared" si="43"/>
        <v/>
      </c>
      <c r="F271" s="103" t="s">
        <v>849</v>
      </c>
      <c r="G271" s="103"/>
      <c r="H271" s="104" t="s">
        <v>850</v>
      </c>
      <c r="I271" s="104" t="s">
        <v>103</v>
      </c>
      <c r="J271" s="104" t="s">
        <v>360</v>
      </c>
      <c r="K271" s="104" t="s">
        <v>2045</v>
      </c>
      <c r="L271" s="104" t="str">
        <f t="shared" si="44"/>
        <v>. Speakers SET - Bang &amp; Olufsen</v>
      </c>
      <c r="M271" s="137" t="s">
        <v>2380</v>
      </c>
      <c r="N271" s="105" t="str">
        <f t="shared" si="45"/>
        <v/>
      </c>
      <c r="O271" s="105" t="s">
        <v>875</v>
      </c>
      <c r="P271" s="104" t="s">
        <v>671</v>
      </c>
      <c r="Q271" s="104"/>
      <c r="R271" s="106" t="s">
        <v>853</v>
      </c>
      <c r="S271" s="107" t="str">
        <f t="shared" si="46"/>
        <v>Check</v>
      </c>
      <c r="T271" s="104"/>
      <c r="U271" s="104"/>
      <c r="V271" s="104"/>
      <c r="W271" s="104"/>
      <c r="X271" s="103"/>
      <c r="Y271" s="104"/>
      <c r="Z271" s="104"/>
      <c r="AA271" s="104"/>
      <c r="AB271" s="104" t="str">
        <f t="shared" si="47"/>
        <v>KEEP Harman or Bang &amp; Olufsen, TOSS BMW Branded</v>
      </c>
      <c r="AC271" s="104"/>
      <c r="AD271" s="104" t="s">
        <v>827</v>
      </c>
      <c r="AE271" s="104"/>
      <c r="AF271" s="104" t="s">
        <v>981</v>
      </c>
      <c r="AG271" s="138">
        <v>45013</v>
      </c>
      <c r="AH271" s="139" t="s">
        <v>936</v>
      </c>
      <c r="AI271" s="139" t="s">
        <v>57</v>
      </c>
      <c r="AJ271" s="139" t="s">
        <v>937</v>
      </c>
      <c r="AK271" s="104" t="s">
        <v>849</v>
      </c>
      <c r="AL271" s="104" t="s">
        <v>938</v>
      </c>
      <c r="AM271" s="104"/>
      <c r="AN271" s="104"/>
      <c r="AO271" s="104"/>
      <c r="AP271" s="104" t="str">
        <f t="shared" si="48"/>
        <v/>
      </c>
      <c r="AQ271" s="104"/>
      <c r="AR271" s="104"/>
      <c r="AS271" s="104"/>
      <c r="AT271" s="104" t="str">
        <f t="shared" si="49"/>
        <v/>
      </c>
      <c r="AU271" s="104"/>
      <c r="AV271" s="104" t="str">
        <f t="shared" si="50"/>
        <v/>
      </c>
      <c r="AW271" s="140"/>
    </row>
    <row r="272" spans="1:49" s="87" customFormat="1" x14ac:dyDescent="0.25">
      <c r="A272" s="136" t="str">
        <f t="shared" si="41"/>
        <v/>
      </c>
      <c r="B272" s="136" t="str">
        <f t="shared" si="42"/>
        <v/>
      </c>
      <c r="C272" s="136"/>
      <c r="D272" s="136"/>
      <c r="E272" s="136" t="str">
        <f t="shared" si="43"/>
        <v/>
      </c>
      <c r="F272" s="103" t="s">
        <v>849</v>
      </c>
      <c r="G272" s="103"/>
      <c r="H272" s="104" t="s">
        <v>850</v>
      </c>
      <c r="I272" s="104" t="s">
        <v>103</v>
      </c>
      <c r="J272" s="104" t="s">
        <v>360</v>
      </c>
      <c r="K272" s="104" t="s">
        <v>2045</v>
      </c>
      <c r="L272" s="104" t="str">
        <f t="shared" si="44"/>
        <v>. Speakers SET - Harman Kardon</v>
      </c>
      <c r="M272" s="137" t="s">
        <v>2381</v>
      </c>
      <c r="N272" s="105" t="str">
        <f t="shared" si="45"/>
        <v/>
      </c>
      <c r="O272" s="105" t="s">
        <v>875</v>
      </c>
      <c r="P272" s="104" t="s">
        <v>670</v>
      </c>
      <c r="Q272" s="104"/>
      <c r="R272" s="106">
        <v>450</v>
      </c>
      <c r="S272" s="107">
        <f t="shared" si="46"/>
        <v>450</v>
      </c>
      <c r="T272" s="104"/>
      <c r="U272" s="104"/>
      <c r="V272" s="104"/>
      <c r="W272" s="104"/>
      <c r="X272" s="103"/>
      <c r="Y272" s="104"/>
      <c r="Z272" s="104"/>
      <c r="AA272" s="104"/>
      <c r="AB272" s="104" t="str">
        <f t="shared" si="47"/>
        <v>KEEP Harman or Bang &amp; Olufsen, TOSS BMW Branded</v>
      </c>
      <c r="AC272" s="104"/>
      <c r="AD272" s="104" t="s">
        <v>827</v>
      </c>
      <c r="AE272" s="104"/>
      <c r="AF272" s="104" t="s">
        <v>981</v>
      </c>
      <c r="AG272" s="138">
        <v>45013</v>
      </c>
      <c r="AH272" s="139" t="s">
        <v>936</v>
      </c>
      <c r="AI272" s="139" t="s">
        <v>57</v>
      </c>
      <c r="AJ272" s="139" t="s">
        <v>937</v>
      </c>
      <c r="AK272" s="104" t="s">
        <v>849</v>
      </c>
      <c r="AL272" s="104" t="s">
        <v>938</v>
      </c>
      <c r="AM272" s="104"/>
      <c r="AN272" s="104"/>
      <c r="AO272" s="104"/>
      <c r="AP272" s="104" t="str">
        <f t="shared" si="48"/>
        <v/>
      </c>
      <c r="AQ272" s="104"/>
      <c r="AR272" s="104"/>
      <c r="AS272" s="104"/>
      <c r="AT272" s="104" t="str">
        <f t="shared" si="49"/>
        <v/>
      </c>
      <c r="AU272" s="104"/>
      <c r="AV272" s="104" t="str">
        <f t="shared" si="50"/>
        <v/>
      </c>
      <c r="AW272" s="140"/>
    </row>
    <row r="273" spans="1:49" s="87" customFormat="1" x14ac:dyDescent="0.25">
      <c r="A273" s="39" t="str">
        <f t="shared" si="41"/>
        <v/>
      </c>
      <c r="B273" s="39" t="str">
        <f t="shared" si="42"/>
        <v>257-66543</v>
      </c>
      <c r="C273" s="39"/>
      <c r="D273" s="39"/>
      <c r="E273" s="39">
        <f t="shared" si="43"/>
        <v>1</v>
      </c>
      <c r="F273" s="33"/>
      <c r="G273" s="33"/>
      <c r="H273" s="34" t="s">
        <v>850</v>
      </c>
      <c r="I273" s="34" t="s">
        <v>103</v>
      </c>
      <c r="J273" s="34" t="s">
        <v>586</v>
      </c>
      <c r="K273" s="34" t="s">
        <v>586</v>
      </c>
      <c r="L273" s="34" t="str">
        <f t="shared" si="44"/>
        <v>. Speedometer</v>
      </c>
      <c r="M273" s="131" t="s">
        <v>2260</v>
      </c>
      <c r="N273" s="41" t="str">
        <f t="shared" si="45"/>
        <v/>
      </c>
      <c r="O273" s="41" t="s">
        <v>875</v>
      </c>
      <c r="P273" s="34" t="s">
        <v>586</v>
      </c>
      <c r="Q273" s="34" t="s">
        <v>1275</v>
      </c>
      <c r="R273" s="34">
        <v>325</v>
      </c>
      <c r="S273" s="38">
        <f t="shared" si="46"/>
        <v>315.5</v>
      </c>
      <c r="T273" s="33"/>
      <c r="U273" s="33"/>
      <c r="V273" s="33"/>
      <c r="W273" s="33"/>
      <c r="X273" s="33"/>
      <c r="Y273" s="34"/>
      <c r="Z273" s="34"/>
      <c r="AA273" s="34"/>
      <c r="AB273" s="34" t="str">
        <f t="shared" si="47"/>
        <v/>
      </c>
      <c r="AC273" s="34"/>
      <c r="AD273" s="34"/>
      <c r="AE273" s="34"/>
      <c r="AF273" s="34" t="s">
        <v>935</v>
      </c>
      <c r="AG273" s="132">
        <v>44684</v>
      </c>
      <c r="AH273" s="133" t="s">
        <v>936</v>
      </c>
      <c r="AI273" s="133" t="s">
        <v>57</v>
      </c>
      <c r="AJ273" s="133" t="s">
        <v>937</v>
      </c>
      <c r="AK273" s="34"/>
      <c r="AL273" s="33" t="s">
        <v>947</v>
      </c>
      <c r="AM273" s="33" t="s">
        <v>1276</v>
      </c>
      <c r="AN273" s="34" t="s">
        <v>91</v>
      </c>
      <c r="AO273" s="34">
        <v>66543</v>
      </c>
      <c r="AP273" s="34" t="str">
        <f t="shared" si="48"/>
        <v>257-66543</v>
      </c>
      <c r="AQ273" s="34"/>
      <c r="AR273" s="34"/>
      <c r="AS273" s="34"/>
      <c r="AT273" s="34" t="str">
        <f t="shared" si="49"/>
        <v/>
      </c>
      <c r="AU273" s="34"/>
      <c r="AV273" s="34" t="str">
        <f t="shared" si="50"/>
        <v/>
      </c>
      <c r="AW273" s="134"/>
    </row>
    <row r="274" spans="1:49" s="87" customFormat="1" x14ac:dyDescent="0.25">
      <c r="A274" s="39" t="str">
        <f t="shared" si="41"/>
        <v/>
      </c>
      <c r="B274" s="39" t="str">
        <f t="shared" si="42"/>
        <v>257-66546</v>
      </c>
      <c r="C274" s="39"/>
      <c r="D274" s="39"/>
      <c r="E274" s="39">
        <f t="shared" si="43"/>
        <v>1</v>
      </c>
      <c r="F274" s="33"/>
      <c r="G274" s="33"/>
      <c r="H274" s="34" t="s">
        <v>850</v>
      </c>
      <c r="I274" s="34" t="s">
        <v>103</v>
      </c>
      <c r="J274" s="34" t="s">
        <v>586</v>
      </c>
      <c r="K274" s="34" t="s">
        <v>586</v>
      </c>
      <c r="L274" s="34" t="str">
        <f t="shared" si="44"/>
        <v>. Speedometer</v>
      </c>
      <c r="M274" s="131" t="s">
        <v>2261</v>
      </c>
      <c r="N274" s="97" t="str">
        <f t="shared" si="45"/>
        <v>E.G.</v>
      </c>
      <c r="O274" s="98" t="s">
        <v>1277</v>
      </c>
      <c r="P274" s="34" t="s">
        <v>586</v>
      </c>
      <c r="Q274" s="34" t="s">
        <v>1278</v>
      </c>
      <c r="R274" s="34">
        <v>120</v>
      </c>
      <c r="S274" s="38">
        <f t="shared" si="46"/>
        <v>315.5</v>
      </c>
      <c r="T274" s="33"/>
      <c r="U274" s="33"/>
      <c r="V274" s="33"/>
      <c r="W274" s="33"/>
      <c r="X274" s="33" t="s">
        <v>260</v>
      </c>
      <c r="Y274" s="36" t="s">
        <v>1279</v>
      </c>
      <c r="Z274" s="34"/>
      <c r="AA274" s="34"/>
      <c r="AB274" s="34" t="str">
        <f t="shared" si="47"/>
        <v/>
      </c>
      <c r="AC274" s="34"/>
      <c r="AD274" s="34"/>
      <c r="AE274" s="34"/>
      <c r="AF274" s="34" t="s">
        <v>935</v>
      </c>
      <c r="AG274" s="132">
        <v>44684</v>
      </c>
      <c r="AH274" s="133" t="s">
        <v>936</v>
      </c>
      <c r="AI274" s="133" t="s">
        <v>57</v>
      </c>
      <c r="AJ274" s="133" t="s">
        <v>937</v>
      </c>
      <c r="AK274" s="34"/>
      <c r="AL274" s="33" t="s">
        <v>947</v>
      </c>
      <c r="AM274" s="33" t="s">
        <v>1276</v>
      </c>
      <c r="AN274" s="34" t="s">
        <v>91</v>
      </c>
      <c r="AO274" s="34">
        <v>66546</v>
      </c>
      <c r="AP274" s="34" t="str">
        <f t="shared" si="48"/>
        <v>257-66546</v>
      </c>
      <c r="AQ274" s="34"/>
      <c r="AR274" s="34"/>
      <c r="AS274" s="34"/>
      <c r="AT274" s="34" t="str">
        <f t="shared" si="49"/>
        <v/>
      </c>
      <c r="AU274" s="34"/>
      <c r="AV274" s="34" t="str">
        <f t="shared" si="50"/>
        <v/>
      </c>
      <c r="AW274" s="134"/>
    </row>
    <row r="275" spans="1:49" s="87" customFormat="1" x14ac:dyDescent="0.25">
      <c r="A275" s="39" t="str">
        <f t="shared" si="41"/>
        <v/>
      </c>
      <c r="B275" s="39" t="str">
        <f t="shared" si="42"/>
        <v>257-66429</v>
      </c>
      <c r="C275" s="39"/>
      <c r="D275" s="39"/>
      <c r="E275" s="39">
        <f t="shared" si="43"/>
        <v>1</v>
      </c>
      <c r="F275" s="33"/>
      <c r="G275" s="33"/>
      <c r="H275" s="34" t="s">
        <v>850</v>
      </c>
      <c r="I275" s="34" t="s">
        <v>103</v>
      </c>
      <c r="J275" s="34" t="s">
        <v>586</v>
      </c>
      <c r="K275" s="34" t="s">
        <v>586</v>
      </c>
      <c r="L275" s="34" t="str">
        <f t="shared" si="44"/>
        <v>. Speedometer</v>
      </c>
      <c r="M275" s="131" t="s">
        <v>2262</v>
      </c>
      <c r="N275" s="41" t="str">
        <f t="shared" si="45"/>
        <v/>
      </c>
      <c r="O275" s="41" t="s">
        <v>875</v>
      </c>
      <c r="P275" s="34" t="s">
        <v>586</v>
      </c>
      <c r="Q275" s="34" t="s">
        <v>1280</v>
      </c>
      <c r="R275" s="34">
        <v>250</v>
      </c>
      <c r="S275" s="38">
        <f t="shared" si="46"/>
        <v>315.5</v>
      </c>
      <c r="T275" s="33"/>
      <c r="U275" s="33"/>
      <c r="V275" s="33"/>
      <c r="W275" s="33"/>
      <c r="X275" s="33"/>
      <c r="Y275" s="34"/>
      <c r="Z275" s="34"/>
      <c r="AA275" s="34"/>
      <c r="AB275" s="34" t="str">
        <f t="shared" si="47"/>
        <v/>
      </c>
      <c r="AC275" s="34"/>
      <c r="AD275" s="34"/>
      <c r="AE275" s="34"/>
      <c r="AF275" s="34" t="s">
        <v>935</v>
      </c>
      <c r="AG275" s="132">
        <v>44684</v>
      </c>
      <c r="AH275" s="133" t="s">
        <v>936</v>
      </c>
      <c r="AI275" s="133" t="s">
        <v>57</v>
      </c>
      <c r="AJ275" s="133" t="s">
        <v>937</v>
      </c>
      <c r="AK275" s="34"/>
      <c r="AL275" s="33" t="s">
        <v>947</v>
      </c>
      <c r="AM275" s="33" t="s">
        <v>1276</v>
      </c>
      <c r="AN275" s="34" t="s">
        <v>91</v>
      </c>
      <c r="AO275" s="34">
        <v>66429</v>
      </c>
      <c r="AP275" s="34" t="str">
        <f t="shared" si="48"/>
        <v>257-66429</v>
      </c>
      <c r="AQ275" s="34"/>
      <c r="AR275" s="34"/>
      <c r="AS275" s="34"/>
      <c r="AT275" s="34" t="str">
        <f t="shared" si="49"/>
        <v/>
      </c>
      <c r="AU275" s="34"/>
      <c r="AV275" s="34" t="str">
        <f t="shared" si="50"/>
        <v/>
      </c>
      <c r="AW275" s="134"/>
    </row>
    <row r="276" spans="1:49" s="87" customFormat="1" x14ac:dyDescent="0.25">
      <c r="A276" s="39" t="str">
        <f t="shared" si="41"/>
        <v/>
      </c>
      <c r="B276" s="39" t="str">
        <f t="shared" si="42"/>
        <v>257-66413</v>
      </c>
      <c r="C276" s="39"/>
      <c r="D276" s="39"/>
      <c r="E276" s="39">
        <f t="shared" si="43"/>
        <v>1</v>
      </c>
      <c r="F276" s="33"/>
      <c r="G276" s="33"/>
      <c r="H276" s="34" t="s">
        <v>850</v>
      </c>
      <c r="I276" s="34" t="s">
        <v>103</v>
      </c>
      <c r="J276" s="34" t="s">
        <v>586</v>
      </c>
      <c r="K276" s="34" t="s">
        <v>586</v>
      </c>
      <c r="L276" s="34" t="str">
        <f t="shared" si="44"/>
        <v>. Speedometer</v>
      </c>
      <c r="M276" s="131" t="s">
        <v>2263</v>
      </c>
      <c r="N276" s="41" t="str">
        <f t="shared" si="45"/>
        <v/>
      </c>
      <c r="O276" s="41" t="s">
        <v>875</v>
      </c>
      <c r="P276" s="34" t="s">
        <v>586</v>
      </c>
      <c r="Q276" s="34" t="s">
        <v>1281</v>
      </c>
      <c r="R276" s="34">
        <v>100</v>
      </c>
      <c r="S276" s="38">
        <f t="shared" si="46"/>
        <v>315.5</v>
      </c>
      <c r="T276" s="33"/>
      <c r="U276" s="33"/>
      <c r="V276" s="33"/>
      <c r="W276" s="33"/>
      <c r="X276" s="33"/>
      <c r="Y276" s="34"/>
      <c r="Z276" s="34"/>
      <c r="AA276" s="34"/>
      <c r="AB276" s="34" t="str">
        <f t="shared" si="47"/>
        <v/>
      </c>
      <c r="AC276" s="34"/>
      <c r="AD276" s="34"/>
      <c r="AE276" s="34"/>
      <c r="AF276" s="34" t="s">
        <v>935</v>
      </c>
      <c r="AG276" s="132">
        <v>44684</v>
      </c>
      <c r="AH276" s="133" t="s">
        <v>936</v>
      </c>
      <c r="AI276" s="133" t="s">
        <v>57</v>
      </c>
      <c r="AJ276" s="133" t="s">
        <v>937</v>
      </c>
      <c r="AK276" s="34"/>
      <c r="AL276" s="33" t="s">
        <v>947</v>
      </c>
      <c r="AM276" s="33" t="s">
        <v>1276</v>
      </c>
      <c r="AN276" s="34" t="s">
        <v>91</v>
      </c>
      <c r="AO276" s="34">
        <v>66413</v>
      </c>
      <c r="AP276" s="34" t="str">
        <f t="shared" si="48"/>
        <v>257-66413</v>
      </c>
      <c r="AQ276" s="34"/>
      <c r="AR276" s="34"/>
      <c r="AS276" s="34"/>
      <c r="AT276" s="34" t="str">
        <f t="shared" si="49"/>
        <v/>
      </c>
      <c r="AU276" s="34"/>
      <c r="AV276" s="34" t="str">
        <f t="shared" si="50"/>
        <v/>
      </c>
      <c r="AW276" s="134"/>
    </row>
    <row r="277" spans="1:49" s="87" customFormat="1" x14ac:dyDescent="0.25">
      <c r="A277" s="39" t="str">
        <f t="shared" si="41"/>
        <v/>
      </c>
      <c r="B277" s="39" t="str">
        <f t="shared" si="42"/>
        <v>257-68008</v>
      </c>
      <c r="C277" s="39"/>
      <c r="D277" s="39"/>
      <c r="E277" s="39">
        <f t="shared" si="43"/>
        <v>1</v>
      </c>
      <c r="F277" s="33"/>
      <c r="G277" s="33"/>
      <c r="H277" s="34" t="s">
        <v>850</v>
      </c>
      <c r="I277" s="34" t="s">
        <v>103</v>
      </c>
      <c r="J277" s="34" t="s">
        <v>586</v>
      </c>
      <c r="K277" s="34" t="s">
        <v>586</v>
      </c>
      <c r="L277" s="34" t="str">
        <f t="shared" si="44"/>
        <v>. Speedometer</v>
      </c>
      <c r="M277" s="131" t="s">
        <v>2264</v>
      </c>
      <c r="N277" s="41" t="str">
        <f t="shared" si="45"/>
        <v/>
      </c>
      <c r="O277" s="41" t="s">
        <v>875</v>
      </c>
      <c r="P277" s="34" t="s">
        <v>586</v>
      </c>
      <c r="Q277" s="34" t="s">
        <v>1282</v>
      </c>
      <c r="R277" s="34">
        <v>125</v>
      </c>
      <c r="S277" s="38">
        <f t="shared" si="46"/>
        <v>315.5</v>
      </c>
      <c r="T277" s="33"/>
      <c r="U277" s="33"/>
      <c r="V277" s="33"/>
      <c r="W277" s="33"/>
      <c r="X277" s="33"/>
      <c r="Y277" s="34"/>
      <c r="Z277" s="34"/>
      <c r="AA277" s="34"/>
      <c r="AB277" s="34" t="str">
        <f t="shared" si="47"/>
        <v/>
      </c>
      <c r="AC277" s="34"/>
      <c r="AD277" s="34"/>
      <c r="AE277" s="34"/>
      <c r="AF277" s="34" t="s">
        <v>935</v>
      </c>
      <c r="AG277" s="132">
        <v>44684</v>
      </c>
      <c r="AH277" s="133" t="s">
        <v>936</v>
      </c>
      <c r="AI277" s="133" t="s">
        <v>57</v>
      </c>
      <c r="AJ277" s="133" t="s">
        <v>937</v>
      </c>
      <c r="AK277" s="34"/>
      <c r="AL277" s="33" t="s">
        <v>947</v>
      </c>
      <c r="AM277" s="33" t="s">
        <v>1276</v>
      </c>
      <c r="AN277" s="34" t="s">
        <v>91</v>
      </c>
      <c r="AO277" s="34">
        <v>68008</v>
      </c>
      <c r="AP277" s="34" t="str">
        <f t="shared" si="48"/>
        <v>257-68008</v>
      </c>
      <c r="AQ277" s="34"/>
      <c r="AR277" s="34"/>
      <c r="AS277" s="34"/>
      <c r="AT277" s="34" t="str">
        <f t="shared" si="49"/>
        <v/>
      </c>
      <c r="AU277" s="34"/>
      <c r="AV277" s="34" t="str">
        <f t="shared" si="50"/>
        <v/>
      </c>
      <c r="AW277" s="134"/>
    </row>
    <row r="278" spans="1:49" s="87" customFormat="1" x14ac:dyDescent="0.25">
      <c r="A278" s="39" t="str">
        <f t="shared" si="41"/>
        <v/>
      </c>
      <c r="B278" s="39" t="str">
        <f t="shared" si="42"/>
        <v>257-66549</v>
      </c>
      <c r="C278" s="39"/>
      <c r="D278" s="39"/>
      <c r="E278" s="39">
        <f t="shared" si="43"/>
        <v>1</v>
      </c>
      <c r="F278" s="33"/>
      <c r="G278" s="33"/>
      <c r="H278" s="34" t="s">
        <v>850</v>
      </c>
      <c r="I278" s="34" t="s">
        <v>103</v>
      </c>
      <c r="J278" s="34" t="s">
        <v>586</v>
      </c>
      <c r="K278" s="34" t="s">
        <v>586</v>
      </c>
      <c r="L278" s="34" t="str">
        <f t="shared" si="44"/>
        <v>. Speedometer</v>
      </c>
      <c r="M278" s="131" t="s">
        <v>2265</v>
      </c>
      <c r="N278" s="41" t="str">
        <f t="shared" si="45"/>
        <v/>
      </c>
      <c r="O278" s="41" t="s">
        <v>875</v>
      </c>
      <c r="P278" s="34" t="s">
        <v>586</v>
      </c>
      <c r="Q278" s="34" t="s">
        <v>1283</v>
      </c>
      <c r="R278" s="34">
        <v>245</v>
      </c>
      <c r="S278" s="38">
        <f t="shared" si="46"/>
        <v>315.5</v>
      </c>
      <c r="T278" s="33"/>
      <c r="U278" s="33"/>
      <c r="V278" s="33"/>
      <c r="W278" s="33"/>
      <c r="X278" s="33"/>
      <c r="Y278" s="34"/>
      <c r="Z278" s="34"/>
      <c r="AA278" s="34"/>
      <c r="AB278" s="34" t="str">
        <f t="shared" si="47"/>
        <v/>
      </c>
      <c r="AC278" s="34"/>
      <c r="AD278" s="34"/>
      <c r="AE278" s="34"/>
      <c r="AF278" s="34" t="s">
        <v>935</v>
      </c>
      <c r="AG278" s="132">
        <v>44684</v>
      </c>
      <c r="AH278" s="133" t="s">
        <v>936</v>
      </c>
      <c r="AI278" s="133" t="s">
        <v>57</v>
      </c>
      <c r="AJ278" s="133" t="s">
        <v>937</v>
      </c>
      <c r="AK278" s="34"/>
      <c r="AL278" s="33" t="s">
        <v>947</v>
      </c>
      <c r="AM278" s="33" t="s">
        <v>1276</v>
      </c>
      <c r="AN278" s="34" t="s">
        <v>91</v>
      </c>
      <c r="AO278" s="34">
        <v>66549</v>
      </c>
      <c r="AP278" s="34" t="str">
        <f t="shared" si="48"/>
        <v>257-66549</v>
      </c>
      <c r="AQ278" s="34"/>
      <c r="AR278" s="34"/>
      <c r="AS278" s="34"/>
      <c r="AT278" s="34" t="str">
        <f t="shared" si="49"/>
        <v/>
      </c>
      <c r="AU278" s="34"/>
      <c r="AV278" s="34" t="str">
        <f t="shared" si="50"/>
        <v/>
      </c>
      <c r="AW278" s="134"/>
    </row>
    <row r="279" spans="1:49" s="87" customFormat="1" x14ac:dyDescent="0.25">
      <c r="A279" s="39" t="str">
        <f t="shared" si="41"/>
        <v/>
      </c>
      <c r="B279" s="39" t="str">
        <f t="shared" si="42"/>
        <v>257-66551</v>
      </c>
      <c r="C279" s="39"/>
      <c r="D279" s="39"/>
      <c r="E279" s="39">
        <f t="shared" si="43"/>
        <v>1</v>
      </c>
      <c r="F279" s="33"/>
      <c r="G279" s="33"/>
      <c r="H279" s="34" t="s">
        <v>850</v>
      </c>
      <c r="I279" s="34" t="s">
        <v>103</v>
      </c>
      <c r="J279" s="34" t="s">
        <v>586</v>
      </c>
      <c r="K279" s="34" t="s">
        <v>586</v>
      </c>
      <c r="L279" s="34" t="str">
        <f t="shared" si="44"/>
        <v>. Speedometer</v>
      </c>
      <c r="M279" s="131" t="s">
        <v>2266</v>
      </c>
      <c r="N279" s="41" t="str">
        <f t="shared" si="45"/>
        <v/>
      </c>
      <c r="O279" s="41" t="s">
        <v>875</v>
      </c>
      <c r="P279" s="34" t="s">
        <v>586</v>
      </c>
      <c r="Q279" s="34" t="s">
        <v>1284</v>
      </c>
      <c r="R279" s="34">
        <v>125</v>
      </c>
      <c r="S279" s="38">
        <f t="shared" si="46"/>
        <v>315.5</v>
      </c>
      <c r="T279" s="33"/>
      <c r="U279" s="33"/>
      <c r="V279" s="33"/>
      <c r="W279" s="33"/>
      <c r="X279" s="33"/>
      <c r="Y279" s="34"/>
      <c r="Z279" s="34"/>
      <c r="AA279" s="34"/>
      <c r="AB279" s="34" t="str">
        <f t="shared" si="47"/>
        <v/>
      </c>
      <c r="AC279" s="34"/>
      <c r="AD279" s="34"/>
      <c r="AE279" s="34"/>
      <c r="AF279" s="34" t="s">
        <v>935</v>
      </c>
      <c r="AG279" s="132">
        <v>44684</v>
      </c>
      <c r="AH279" s="133" t="s">
        <v>936</v>
      </c>
      <c r="AI279" s="133" t="s">
        <v>57</v>
      </c>
      <c r="AJ279" s="133" t="s">
        <v>937</v>
      </c>
      <c r="AK279" s="34"/>
      <c r="AL279" s="33" t="s">
        <v>947</v>
      </c>
      <c r="AM279" s="33" t="s">
        <v>1276</v>
      </c>
      <c r="AN279" s="34" t="s">
        <v>91</v>
      </c>
      <c r="AO279" s="34">
        <v>66551</v>
      </c>
      <c r="AP279" s="34" t="str">
        <f t="shared" si="48"/>
        <v>257-66551</v>
      </c>
      <c r="AQ279" s="34"/>
      <c r="AR279" s="34"/>
      <c r="AS279" s="34"/>
      <c r="AT279" s="34" t="str">
        <f t="shared" si="49"/>
        <v/>
      </c>
      <c r="AU279" s="34"/>
      <c r="AV279" s="34" t="str">
        <f t="shared" si="50"/>
        <v/>
      </c>
      <c r="AW279" s="134"/>
    </row>
    <row r="280" spans="1:49" s="87" customFormat="1" x14ac:dyDescent="0.25">
      <c r="A280" s="39" t="str">
        <f t="shared" si="41"/>
        <v/>
      </c>
      <c r="B280" s="39" t="str">
        <f t="shared" si="42"/>
        <v>257-66562</v>
      </c>
      <c r="C280" s="39"/>
      <c r="D280" s="39"/>
      <c r="E280" s="39">
        <f t="shared" si="43"/>
        <v>1</v>
      </c>
      <c r="F280" s="33"/>
      <c r="G280" s="33"/>
      <c r="H280" s="34" t="s">
        <v>850</v>
      </c>
      <c r="I280" s="34" t="s">
        <v>103</v>
      </c>
      <c r="J280" s="34" t="s">
        <v>586</v>
      </c>
      <c r="K280" s="34" t="s">
        <v>586</v>
      </c>
      <c r="L280" s="34" t="str">
        <f t="shared" si="44"/>
        <v>. Speedometer</v>
      </c>
      <c r="M280" s="131" t="s">
        <v>2267</v>
      </c>
      <c r="N280" s="41" t="str">
        <f t="shared" si="45"/>
        <v/>
      </c>
      <c r="O280" s="41" t="s">
        <v>875</v>
      </c>
      <c r="P280" s="34" t="s">
        <v>586</v>
      </c>
      <c r="Q280" s="34" t="s">
        <v>1285</v>
      </c>
      <c r="R280" s="34">
        <v>115</v>
      </c>
      <c r="S280" s="38">
        <f t="shared" si="46"/>
        <v>315.5</v>
      </c>
      <c r="T280" s="33"/>
      <c r="U280" s="33"/>
      <c r="V280" s="33"/>
      <c r="W280" s="33"/>
      <c r="X280" s="33"/>
      <c r="Y280" s="34"/>
      <c r="Z280" s="34"/>
      <c r="AA280" s="34"/>
      <c r="AB280" s="34" t="str">
        <f t="shared" si="47"/>
        <v/>
      </c>
      <c r="AC280" s="34"/>
      <c r="AD280" s="34"/>
      <c r="AE280" s="34"/>
      <c r="AF280" s="34" t="s">
        <v>935</v>
      </c>
      <c r="AG280" s="132">
        <v>44684</v>
      </c>
      <c r="AH280" s="133" t="s">
        <v>936</v>
      </c>
      <c r="AI280" s="133" t="s">
        <v>57</v>
      </c>
      <c r="AJ280" s="133" t="s">
        <v>937</v>
      </c>
      <c r="AK280" s="34"/>
      <c r="AL280" s="33" t="s">
        <v>947</v>
      </c>
      <c r="AM280" s="33" t="s">
        <v>1276</v>
      </c>
      <c r="AN280" s="34" t="s">
        <v>91</v>
      </c>
      <c r="AO280" s="34">
        <v>66562</v>
      </c>
      <c r="AP280" s="34" t="str">
        <f t="shared" si="48"/>
        <v>257-66562</v>
      </c>
      <c r="AQ280" s="34"/>
      <c r="AR280" s="34"/>
      <c r="AS280" s="34"/>
      <c r="AT280" s="34" t="str">
        <f t="shared" si="49"/>
        <v/>
      </c>
      <c r="AU280" s="34"/>
      <c r="AV280" s="34" t="str">
        <f t="shared" si="50"/>
        <v/>
      </c>
      <c r="AW280" s="134"/>
    </row>
    <row r="281" spans="1:49" s="87" customFormat="1" x14ac:dyDescent="0.25">
      <c r="A281" s="39" t="str">
        <f t="shared" si="41"/>
        <v/>
      </c>
      <c r="B281" s="39" t="str">
        <f t="shared" si="42"/>
        <v>257-66552</v>
      </c>
      <c r="C281" s="39"/>
      <c r="D281" s="39"/>
      <c r="E281" s="39">
        <f t="shared" si="43"/>
        <v>1</v>
      </c>
      <c r="F281" s="33"/>
      <c r="G281" s="33"/>
      <c r="H281" s="34" t="s">
        <v>850</v>
      </c>
      <c r="I281" s="34" t="s">
        <v>103</v>
      </c>
      <c r="J281" s="34" t="s">
        <v>586</v>
      </c>
      <c r="K281" s="34" t="s">
        <v>586</v>
      </c>
      <c r="L281" s="34" t="str">
        <f t="shared" si="44"/>
        <v>. Speedometer</v>
      </c>
      <c r="M281" s="131" t="s">
        <v>2268</v>
      </c>
      <c r="N281" s="41" t="str">
        <f t="shared" si="45"/>
        <v/>
      </c>
      <c r="O281" s="41" t="s">
        <v>875</v>
      </c>
      <c r="P281" s="34" t="s">
        <v>586</v>
      </c>
      <c r="Q281" s="34" t="s">
        <v>1286</v>
      </c>
      <c r="R281" s="34">
        <v>750</v>
      </c>
      <c r="S281" s="38">
        <f t="shared" si="46"/>
        <v>315.5</v>
      </c>
      <c r="T281" s="33"/>
      <c r="U281" s="33"/>
      <c r="V281" s="33"/>
      <c r="W281" s="33"/>
      <c r="X281" s="33"/>
      <c r="Y281" s="34"/>
      <c r="Z281" s="34"/>
      <c r="AA281" s="34"/>
      <c r="AB281" s="34" t="str">
        <f t="shared" si="47"/>
        <v/>
      </c>
      <c r="AC281" s="34"/>
      <c r="AD281" s="34"/>
      <c r="AE281" s="34"/>
      <c r="AF281" s="34" t="s">
        <v>935</v>
      </c>
      <c r="AG281" s="132">
        <v>44684</v>
      </c>
      <c r="AH281" s="133" t="s">
        <v>936</v>
      </c>
      <c r="AI281" s="133" t="s">
        <v>57</v>
      </c>
      <c r="AJ281" s="133" t="s">
        <v>937</v>
      </c>
      <c r="AK281" s="34"/>
      <c r="AL281" s="33" t="s">
        <v>947</v>
      </c>
      <c r="AM281" s="33" t="s">
        <v>1276</v>
      </c>
      <c r="AN281" s="34" t="s">
        <v>91</v>
      </c>
      <c r="AO281" s="34">
        <v>66552</v>
      </c>
      <c r="AP281" s="34" t="str">
        <f t="shared" si="48"/>
        <v>257-66552</v>
      </c>
      <c r="AQ281" s="34"/>
      <c r="AR281" s="34"/>
      <c r="AS281" s="34"/>
      <c r="AT281" s="34" t="str">
        <f t="shared" si="49"/>
        <v/>
      </c>
      <c r="AU281" s="34"/>
      <c r="AV281" s="34" t="str">
        <f t="shared" si="50"/>
        <v/>
      </c>
      <c r="AW281" s="134"/>
    </row>
    <row r="282" spans="1:49" s="87" customFormat="1" x14ac:dyDescent="0.25">
      <c r="A282" s="39" t="str">
        <f t="shared" si="41"/>
        <v/>
      </c>
      <c r="B282" s="39" t="str">
        <f t="shared" si="42"/>
        <v>257-68030</v>
      </c>
      <c r="C282" s="39"/>
      <c r="D282" s="39"/>
      <c r="E282" s="39">
        <f t="shared" si="43"/>
        <v>1</v>
      </c>
      <c r="F282" s="33"/>
      <c r="G282" s="33"/>
      <c r="H282" s="34" t="s">
        <v>850</v>
      </c>
      <c r="I282" s="34" t="s">
        <v>103</v>
      </c>
      <c r="J282" s="34" t="s">
        <v>586</v>
      </c>
      <c r="K282" s="34" t="s">
        <v>586</v>
      </c>
      <c r="L282" s="34" t="str">
        <f t="shared" si="44"/>
        <v>. Speedometer</v>
      </c>
      <c r="M282" s="131" t="s">
        <v>2269</v>
      </c>
      <c r="N282" s="41" t="str">
        <f t="shared" si="45"/>
        <v/>
      </c>
      <c r="O282" s="41" t="s">
        <v>875</v>
      </c>
      <c r="P282" s="34" t="s">
        <v>586</v>
      </c>
      <c r="Q282" s="34" t="s">
        <v>1287</v>
      </c>
      <c r="R282" s="34">
        <v>1000</v>
      </c>
      <c r="S282" s="38">
        <f t="shared" si="46"/>
        <v>315.5</v>
      </c>
      <c r="T282" s="33"/>
      <c r="U282" s="33"/>
      <c r="V282" s="33"/>
      <c r="W282" s="33"/>
      <c r="X282" s="33"/>
      <c r="Y282" s="34"/>
      <c r="Z282" s="34"/>
      <c r="AA282" s="34"/>
      <c r="AB282" s="34" t="str">
        <f t="shared" si="47"/>
        <v/>
      </c>
      <c r="AC282" s="34"/>
      <c r="AD282" s="34"/>
      <c r="AE282" s="34"/>
      <c r="AF282" s="34" t="s">
        <v>935</v>
      </c>
      <c r="AG282" s="132">
        <v>44684</v>
      </c>
      <c r="AH282" s="133" t="s">
        <v>936</v>
      </c>
      <c r="AI282" s="133" t="s">
        <v>57</v>
      </c>
      <c r="AJ282" s="133" t="s">
        <v>937</v>
      </c>
      <c r="AK282" s="34"/>
      <c r="AL282" s="33" t="s">
        <v>947</v>
      </c>
      <c r="AM282" s="33" t="s">
        <v>1276</v>
      </c>
      <c r="AN282" s="34" t="s">
        <v>91</v>
      </c>
      <c r="AO282" s="34">
        <v>68030</v>
      </c>
      <c r="AP282" s="34" t="str">
        <f t="shared" si="48"/>
        <v>257-68030</v>
      </c>
      <c r="AQ282" s="34"/>
      <c r="AR282" s="34"/>
      <c r="AS282" s="34"/>
      <c r="AT282" s="34" t="str">
        <f t="shared" si="49"/>
        <v/>
      </c>
      <c r="AU282" s="34"/>
      <c r="AV282" s="34" t="str">
        <f t="shared" si="50"/>
        <v/>
      </c>
      <c r="AW282" s="134"/>
    </row>
    <row r="283" spans="1:49" s="87" customFormat="1" x14ac:dyDescent="0.25">
      <c r="A283" s="39" t="str">
        <f t="shared" si="41"/>
        <v/>
      </c>
      <c r="B283" s="39" t="str">
        <f t="shared" si="42"/>
        <v/>
      </c>
      <c r="C283" s="39"/>
      <c r="D283" s="39"/>
      <c r="E283" s="39" t="str">
        <f t="shared" si="43"/>
        <v/>
      </c>
      <c r="F283" s="33"/>
      <c r="G283" s="33"/>
      <c r="H283" s="34" t="s">
        <v>850</v>
      </c>
      <c r="I283" s="34" t="s">
        <v>103</v>
      </c>
      <c r="J283" s="34" t="s">
        <v>1288</v>
      </c>
      <c r="K283" s="34" t="s">
        <v>902</v>
      </c>
      <c r="L283" s="34" t="str">
        <f t="shared" si="44"/>
        <v>. Steering Column Center Rod &amp; Lower U-Joint Shaft SET 2</v>
      </c>
      <c r="M283" s="131" t="s">
        <v>2270</v>
      </c>
      <c r="N283" s="41" t="str">
        <f t="shared" si="45"/>
        <v/>
      </c>
      <c r="O283" s="41" t="s">
        <v>875</v>
      </c>
      <c r="P283" s="34" t="s">
        <v>1289</v>
      </c>
      <c r="Q283" s="34"/>
      <c r="R283" s="34">
        <v>100</v>
      </c>
      <c r="S283" s="38">
        <f t="shared" si="46"/>
        <v>77.666666666666671</v>
      </c>
      <c r="T283" s="34"/>
      <c r="U283" s="34"/>
      <c r="V283" s="34"/>
      <c r="W283" s="34"/>
      <c r="X283" s="33"/>
      <c r="Y283" s="34"/>
      <c r="Z283" s="34"/>
      <c r="AA283" s="34"/>
      <c r="AB283" s="34" t="str">
        <f t="shared" si="47"/>
        <v>SET 2, sell singles if 1 bad</v>
      </c>
      <c r="AC283" s="34" t="s">
        <v>780</v>
      </c>
      <c r="AD283" s="34"/>
      <c r="AE283" s="34"/>
      <c r="AF283" s="34" t="s">
        <v>935</v>
      </c>
      <c r="AG283" s="132">
        <v>44683</v>
      </c>
      <c r="AH283" s="133" t="s">
        <v>936</v>
      </c>
      <c r="AI283" s="133" t="s">
        <v>57</v>
      </c>
      <c r="AJ283" s="133" t="s">
        <v>937</v>
      </c>
      <c r="AK283" s="34"/>
      <c r="AL283" s="34" t="s">
        <v>938</v>
      </c>
      <c r="AM283" s="34"/>
      <c r="AN283" s="34"/>
      <c r="AO283" s="34"/>
      <c r="AP283" s="34" t="str">
        <f t="shared" si="48"/>
        <v/>
      </c>
      <c r="AQ283" s="34" t="s">
        <v>89</v>
      </c>
      <c r="AR283" s="34" t="s">
        <v>1016</v>
      </c>
      <c r="AS283" s="34" t="s">
        <v>1017</v>
      </c>
      <c r="AT283" s="34" t="str">
        <f t="shared" si="49"/>
        <v>F15-14-18-ALL</v>
      </c>
      <c r="AU283" s="34" t="s">
        <v>1290</v>
      </c>
      <c r="AV283" s="34" t="str">
        <f t="shared" si="50"/>
        <v>F15-14-18-ALL-Viking30</v>
      </c>
      <c r="AW283" s="134"/>
    </row>
    <row r="284" spans="1:49" s="87" customFormat="1" x14ac:dyDescent="0.25">
      <c r="A284" s="39" t="str">
        <f t="shared" si="41"/>
        <v/>
      </c>
      <c r="B284" s="39" t="str">
        <f t="shared" si="42"/>
        <v/>
      </c>
      <c r="C284" s="39"/>
      <c r="D284" s="39"/>
      <c r="E284" s="39" t="str">
        <f t="shared" si="43"/>
        <v/>
      </c>
      <c r="F284" s="33"/>
      <c r="G284" s="33"/>
      <c r="H284" s="34" t="s">
        <v>850</v>
      </c>
      <c r="I284" s="34" t="s">
        <v>103</v>
      </c>
      <c r="J284" s="34" t="s">
        <v>1288</v>
      </c>
      <c r="K284" s="34" t="s">
        <v>902</v>
      </c>
      <c r="L284" s="34" t="str">
        <f t="shared" si="44"/>
        <v>. Steering Column Center Rod Shaft</v>
      </c>
      <c r="M284" s="131" t="s">
        <v>2271</v>
      </c>
      <c r="N284" s="41" t="str">
        <f t="shared" si="45"/>
        <v/>
      </c>
      <c r="O284" s="41" t="s">
        <v>875</v>
      </c>
      <c r="P284" s="34" t="s">
        <v>1291</v>
      </c>
      <c r="Q284" s="34"/>
      <c r="R284" s="34">
        <v>58</v>
      </c>
      <c r="S284" s="38">
        <f t="shared" si="46"/>
        <v>77.666666666666671</v>
      </c>
      <c r="T284" s="34"/>
      <c r="U284" s="34"/>
      <c r="V284" s="34"/>
      <c r="W284" s="34"/>
      <c r="X284" s="33"/>
      <c r="Y284" s="34"/>
      <c r="Z284" s="34"/>
      <c r="AA284" s="34"/>
      <c r="AB284" s="34" t="str">
        <f t="shared" si="47"/>
        <v/>
      </c>
      <c r="AC284" s="34"/>
      <c r="AD284" s="34"/>
      <c r="AE284" s="34"/>
      <c r="AF284" s="34" t="s">
        <v>935</v>
      </c>
      <c r="AG284" s="132">
        <v>44683</v>
      </c>
      <c r="AH284" s="133" t="s">
        <v>936</v>
      </c>
      <c r="AI284" s="133" t="s">
        <v>57</v>
      </c>
      <c r="AJ284" s="133" t="s">
        <v>937</v>
      </c>
      <c r="AK284" s="34"/>
      <c r="AL284" s="34" t="s">
        <v>938</v>
      </c>
      <c r="AM284" s="34"/>
      <c r="AN284" s="34"/>
      <c r="AO284" s="34"/>
      <c r="AP284" s="34" t="str">
        <f t="shared" si="48"/>
        <v/>
      </c>
      <c r="AQ284" s="34" t="s">
        <v>89</v>
      </c>
      <c r="AR284" s="34" t="s">
        <v>1016</v>
      </c>
      <c r="AS284" s="34" t="s">
        <v>1017</v>
      </c>
      <c r="AT284" s="34" t="str">
        <f t="shared" si="49"/>
        <v>F15-14-18-ALL</v>
      </c>
      <c r="AU284" s="34" t="s">
        <v>1292</v>
      </c>
      <c r="AV284" s="34" t="str">
        <f t="shared" si="50"/>
        <v>F15-14-18-ALL-Viking31</v>
      </c>
      <c r="AW284" s="134"/>
    </row>
    <row r="285" spans="1:49" s="87" customFormat="1" x14ac:dyDescent="0.25">
      <c r="A285" s="39" t="str">
        <f t="shared" si="41"/>
        <v/>
      </c>
      <c r="B285" s="39" t="str">
        <f t="shared" si="42"/>
        <v/>
      </c>
      <c r="C285" s="39"/>
      <c r="D285" s="39"/>
      <c r="E285" s="39" t="str">
        <f t="shared" si="43"/>
        <v/>
      </c>
      <c r="F285" s="33"/>
      <c r="G285" s="33"/>
      <c r="H285" s="34" t="s">
        <v>850</v>
      </c>
      <c r="I285" s="34" t="s">
        <v>103</v>
      </c>
      <c r="J285" s="34" t="s">
        <v>1288</v>
      </c>
      <c r="K285" s="34" t="s">
        <v>902</v>
      </c>
      <c r="L285" s="34" t="str">
        <f t="shared" si="44"/>
        <v>. Steering Column Lower U-Joint Shaft</v>
      </c>
      <c r="M285" s="131" t="s">
        <v>2272</v>
      </c>
      <c r="N285" s="97" t="str">
        <f t="shared" si="45"/>
        <v>E.G.</v>
      </c>
      <c r="O285" s="98" t="s">
        <v>1293</v>
      </c>
      <c r="P285" s="34" t="s">
        <v>1294</v>
      </c>
      <c r="Q285" s="34"/>
      <c r="R285" s="34">
        <v>75</v>
      </c>
      <c r="S285" s="38">
        <f t="shared" si="46"/>
        <v>77.666666666666671</v>
      </c>
      <c r="T285" s="34"/>
      <c r="U285" s="34"/>
      <c r="V285" s="34"/>
      <c r="W285" s="34"/>
      <c r="X285" s="33" t="s">
        <v>259</v>
      </c>
      <c r="Y285" s="36">
        <v>6774110</v>
      </c>
      <c r="Z285" s="34"/>
      <c r="AA285" s="34"/>
      <c r="AB285" s="34" t="str">
        <f t="shared" si="47"/>
        <v/>
      </c>
      <c r="AC285" s="34"/>
      <c r="AD285" s="34"/>
      <c r="AE285" s="34"/>
      <c r="AF285" s="34" t="s">
        <v>935</v>
      </c>
      <c r="AG285" s="132">
        <v>44683</v>
      </c>
      <c r="AH285" s="133" t="s">
        <v>936</v>
      </c>
      <c r="AI285" s="133" t="s">
        <v>57</v>
      </c>
      <c r="AJ285" s="133" t="s">
        <v>937</v>
      </c>
      <c r="AK285" s="34"/>
      <c r="AL285" s="34" t="s">
        <v>938</v>
      </c>
      <c r="AM285" s="34"/>
      <c r="AN285" s="34"/>
      <c r="AO285" s="34"/>
      <c r="AP285" s="34" t="str">
        <f t="shared" si="48"/>
        <v/>
      </c>
      <c r="AQ285" s="34" t="s">
        <v>89</v>
      </c>
      <c r="AR285" s="34" t="s">
        <v>1016</v>
      </c>
      <c r="AS285" s="34" t="s">
        <v>1017</v>
      </c>
      <c r="AT285" s="34" t="str">
        <f t="shared" si="49"/>
        <v>F15-14-18-ALL</v>
      </c>
      <c r="AU285" s="34" t="s">
        <v>1295</v>
      </c>
      <c r="AV285" s="34" t="str">
        <f t="shared" si="50"/>
        <v>F15-14-18-ALL-Viking32</v>
      </c>
      <c r="AW285" s="134"/>
    </row>
    <row r="286" spans="1:49" s="87" customFormat="1" x14ac:dyDescent="0.25">
      <c r="A286" s="39" t="str">
        <f t="shared" si="41"/>
        <v/>
      </c>
      <c r="B286" s="39" t="str">
        <f t="shared" si="42"/>
        <v>235-992176</v>
      </c>
      <c r="C286" s="39"/>
      <c r="D286" s="39"/>
      <c r="E286" s="39">
        <f t="shared" si="43"/>
        <v>1</v>
      </c>
      <c r="F286" s="33"/>
      <c r="G286" s="33"/>
      <c r="H286" s="34" t="s">
        <v>850</v>
      </c>
      <c r="I286" s="34" t="s">
        <v>103</v>
      </c>
      <c r="J286" s="34" t="s">
        <v>588</v>
      </c>
      <c r="K286" s="34" t="s">
        <v>588</v>
      </c>
      <c r="L286" s="34" t="str">
        <f t="shared" si="44"/>
        <v>. Steering Wheel</v>
      </c>
      <c r="M286" s="131" t="s">
        <v>2273</v>
      </c>
      <c r="N286" s="41" t="str">
        <f t="shared" si="45"/>
        <v/>
      </c>
      <c r="O286" s="41" t="s">
        <v>875</v>
      </c>
      <c r="P286" s="34" t="s">
        <v>588</v>
      </c>
      <c r="Q286" s="34" t="s">
        <v>1296</v>
      </c>
      <c r="R286" s="38">
        <v>695</v>
      </c>
      <c r="S286" s="38">
        <f t="shared" si="46"/>
        <v>348.33333333333331</v>
      </c>
      <c r="T286" s="37"/>
      <c r="U286" s="37"/>
      <c r="V286" s="37"/>
      <c r="W286" s="37"/>
      <c r="X286" s="33"/>
      <c r="Y286" s="34"/>
      <c r="Z286" s="34"/>
      <c r="AA286" s="34"/>
      <c r="AB286" s="34" t="str">
        <f t="shared" si="47"/>
        <v>Switches &amp; Trim ON | wheel bad sell switches+trim or solo</v>
      </c>
      <c r="AC286" s="34" t="s">
        <v>1297</v>
      </c>
      <c r="AD286" s="34" t="s">
        <v>1298</v>
      </c>
      <c r="AE286" s="34"/>
      <c r="AF286" s="34" t="s">
        <v>935</v>
      </c>
      <c r="AG286" s="132">
        <v>44684</v>
      </c>
      <c r="AH286" s="133" t="s">
        <v>936</v>
      </c>
      <c r="AI286" s="133" t="s">
        <v>57</v>
      </c>
      <c r="AJ286" s="133" t="s">
        <v>937</v>
      </c>
      <c r="AK286" s="34"/>
      <c r="AL286" s="37" t="s">
        <v>956</v>
      </c>
      <c r="AM286" s="33">
        <v>235</v>
      </c>
      <c r="AN286" s="34" t="s">
        <v>91</v>
      </c>
      <c r="AO286" s="34">
        <v>992176</v>
      </c>
      <c r="AP286" s="34" t="str">
        <f t="shared" si="48"/>
        <v>235-992176</v>
      </c>
      <c r="AQ286" s="34"/>
      <c r="AR286" s="34"/>
      <c r="AS286" s="34"/>
      <c r="AT286" s="34" t="str">
        <f t="shared" si="49"/>
        <v/>
      </c>
      <c r="AU286" s="34"/>
      <c r="AV286" s="34" t="str">
        <f t="shared" si="50"/>
        <v/>
      </c>
      <c r="AW286" s="134"/>
    </row>
    <row r="287" spans="1:49" s="87" customFormat="1" x14ac:dyDescent="0.25">
      <c r="A287" s="39" t="str">
        <f t="shared" si="41"/>
        <v/>
      </c>
      <c r="B287" s="39" t="str">
        <f t="shared" si="42"/>
        <v>235-992177</v>
      </c>
      <c r="C287" s="39"/>
      <c r="D287" s="39"/>
      <c r="E287" s="39">
        <f t="shared" si="43"/>
        <v>1</v>
      </c>
      <c r="F287" s="33"/>
      <c r="G287" s="33"/>
      <c r="H287" s="34" t="s">
        <v>850</v>
      </c>
      <c r="I287" s="34" t="s">
        <v>103</v>
      </c>
      <c r="J287" s="34" t="s">
        <v>588</v>
      </c>
      <c r="K287" s="34" t="s">
        <v>588</v>
      </c>
      <c r="L287" s="34" t="str">
        <f t="shared" si="44"/>
        <v>. Steering Wheel</v>
      </c>
      <c r="M287" s="131" t="s">
        <v>2274</v>
      </c>
      <c r="N287" s="41" t="str">
        <f t="shared" si="45"/>
        <v/>
      </c>
      <c r="O287" s="41" t="s">
        <v>875</v>
      </c>
      <c r="P287" s="34" t="s">
        <v>588</v>
      </c>
      <c r="Q287" s="34" t="s">
        <v>1299</v>
      </c>
      <c r="R287" s="38">
        <v>695</v>
      </c>
      <c r="S287" s="38">
        <f t="shared" si="46"/>
        <v>348.33333333333331</v>
      </c>
      <c r="T287" s="37"/>
      <c r="U287" s="37"/>
      <c r="V287" s="37"/>
      <c r="W287" s="37"/>
      <c r="X287" s="33"/>
      <c r="Y287" s="34"/>
      <c r="Z287" s="34"/>
      <c r="AA287" s="34"/>
      <c r="AB287" s="34" t="str">
        <f t="shared" si="47"/>
        <v>Switches &amp; Trim ON | wheel bad sell switches+trim or solo</v>
      </c>
      <c r="AC287" s="34" t="s">
        <v>1297</v>
      </c>
      <c r="AD287" s="34" t="s">
        <v>1298</v>
      </c>
      <c r="AE287" s="34"/>
      <c r="AF287" s="34" t="s">
        <v>935</v>
      </c>
      <c r="AG287" s="132">
        <v>44684</v>
      </c>
      <c r="AH287" s="133" t="s">
        <v>936</v>
      </c>
      <c r="AI287" s="133" t="s">
        <v>57</v>
      </c>
      <c r="AJ287" s="133" t="s">
        <v>937</v>
      </c>
      <c r="AK287" s="34"/>
      <c r="AL287" s="37" t="s">
        <v>956</v>
      </c>
      <c r="AM287" s="33">
        <v>235</v>
      </c>
      <c r="AN287" s="34" t="s">
        <v>91</v>
      </c>
      <c r="AO287" s="34">
        <v>992177</v>
      </c>
      <c r="AP287" s="34" t="str">
        <f t="shared" si="48"/>
        <v>235-992177</v>
      </c>
      <c r="AQ287" s="34"/>
      <c r="AR287" s="34"/>
      <c r="AS287" s="34"/>
      <c r="AT287" s="34" t="str">
        <f t="shared" si="49"/>
        <v/>
      </c>
      <c r="AU287" s="34"/>
      <c r="AV287" s="34" t="str">
        <f t="shared" si="50"/>
        <v/>
      </c>
      <c r="AW287" s="134"/>
    </row>
    <row r="288" spans="1:49" s="87" customFormat="1" x14ac:dyDescent="0.25">
      <c r="A288" s="39" t="str">
        <f t="shared" si="41"/>
        <v/>
      </c>
      <c r="B288" s="39" t="str">
        <f t="shared" si="42"/>
        <v>235-992178</v>
      </c>
      <c r="C288" s="39"/>
      <c r="D288" s="39"/>
      <c r="E288" s="39">
        <f t="shared" si="43"/>
        <v>1</v>
      </c>
      <c r="F288" s="33"/>
      <c r="G288" s="33"/>
      <c r="H288" s="34" t="s">
        <v>850</v>
      </c>
      <c r="I288" s="34" t="s">
        <v>103</v>
      </c>
      <c r="J288" s="34" t="s">
        <v>588</v>
      </c>
      <c r="K288" s="34" t="s">
        <v>588</v>
      </c>
      <c r="L288" s="34" t="str">
        <f t="shared" si="44"/>
        <v>. Steering Wheel</v>
      </c>
      <c r="M288" s="131" t="s">
        <v>2275</v>
      </c>
      <c r="N288" s="41" t="str">
        <f t="shared" si="45"/>
        <v/>
      </c>
      <c r="O288" s="41" t="s">
        <v>875</v>
      </c>
      <c r="P288" s="34" t="s">
        <v>588</v>
      </c>
      <c r="Q288" s="34" t="s">
        <v>1300</v>
      </c>
      <c r="R288" s="38">
        <v>175</v>
      </c>
      <c r="S288" s="38">
        <f t="shared" si="46"/>
        <v>348.33333333333331</v>
      </c>
      <c r="T288" s="37"/>
      <c r="U288" s="37"/>
      <c r="V288" s="37"/>
      <c r="W288" s="37"/>
      <c r="X288" s="33"/>
      <c r="Y288" s="34"/>
      <c r="Z288" s="34"/>
      <c r="AA288" s="34"/>
      <c r="AB288" s="34" t="str">
        <f t="shared" si="47"/>
        <v>Switches &amp; Trim ON | wheel bad sell switches+trim or solo</v>
      </c>
      <c r="AC288" s="34" t="s">
        <v>1297</v>
      </c>
      <c r="AD288" s="34" t="s">
        <v>1298</v>
      </c>
      <c r="AE288" s="34"/>
      <c r="AF288" s="34" t="s">
        <v>935</v>
      </c>
      <c r="AG288" s="132">
        <v>44684</v>
      </c>
      <c r="AH288" s="133" t="s">
        <v>936</v>
      </c>
      <c r="AI288" s="133" t="s">
        <v>57</v>
      </c>
      <c r="AJ288" s="133" t="s">
        <v>937</v>
      </c>
      <c r="AK288" s="34"/>
      <c r="AL288" s="37" t="s">
        <v>956</v>
      </c>
      <c r="AM288" s="33">
        <v>235</v>
      </c>
      <c r="AN288" s="34" t="s">
        <v>91</v>
      </c>
      <c r="AO288" s="34">
        <v>992178</v>
      </c>
      <c r="AP288" s="34" t="str">
        <f t="shared" si="48"/>
        <v>235-992178</v>
      </c>
      <c r="AQ288" s="34"/>
      <c r="AR288" s="34"/>
      <c r="AS288" s="34"/>
      <c r="AT288" s="34" t="str">
        <f t="shared" si="49"/>
        <v/>
      </c>
      <c r="AU288" s="34"/>
      <c r="AV288" s="34" t="str">
        <f t="shared" si="50"/>
        <v/>
      </c>
      <c r="AW288" s="134"/>
    </row>
    <row r="289" spans="1:49" s="87" customFormat="1" x14ac:dyDescent="0.25">
      <c r="A289" s="39" t="str">
        <f t="shared" si="41"/>
        <v/>
      </c>
      <c r="B289" s="39" t="str">
        <f t="shared" si="42"/>
        <v>235-992180</v>
      </c>
      <c r="C289" s="39"/>
      <c r="D289" s="39"/>
      <c r="E289" s="39">
        <f t="shared" si="43"/>
        <v>1</v>
      </c>
      <c r="F289" s="33"/>
      <c r="G289" s="33"/>
      <c r="H289" s="34" t="s">
        <v>850</v>
      </c>
      <c r="I289" s="34" t="s">
        <v>103</v>
      </c>
      <c r="J289" s="34" t="s">
        <v>588</v>
      </c>
      <c r="K289" s="34" t="s">
        <v>588</v>
      </c>
      <c r="L289" s="34" t="str">
        <f t="shared" si="44"/>
        <v>. Steering Wheel</v>
      </c>
      <c r="M289" s="131" t="s">
        <v>2276</v>
      </c>
      <c r="N289" s="97" t="str">
        <f t="shared" si="45"/>
        <v>E.G.</v>
      </c>
      <c r="O289" s="98" t="s">
        <v>1301</v>
      </c>
      <c r="P289" s="34" t="s">
        <v>588</v>
      </c>
      <c r="Q289" s="34" t="s">
        <v>1302</v>
      </c>
      <c r="R289" s="38">
        <v>175</v>
      </c>
      <c r="S289" s="38">
        <f t="shared" si="46"/>
        <v>348.33333333333331</v>
      </c>
      <c r="T289" s="37"/>
      <c r="U289" s="37"/>
      <c r="V289" s="37"/>
      <c r="W289" s="37"/>
      <c r="X289" s="33" t="s">
        <v>259</v>
      </c>
      <c r="Y289" s="36" t="s">
        <v>1303</v>
      </c>
      <c r="Z289" s="34"/>
      <c r="AA289" s="34"/>
      <c r="AB289" s="34" t="str">
        <f t="shared" si="47"/>
        <v>Switches &amp; Trim ON | wheel bad sell switches+trim or solo</v>
      </c>
      <c r="AC289" s="34" t="s">
        <v>1297</v>
      </c>
      <c r="AD289" s="34" t="s">
        <v>1298</v>
      </c>
      <c r="AE289" s="34"/>
      <c r="AF289" s="34" t="s">
        <v>935</v>
      </c>
      <c r="AG289" s="132">
        <v>44684</v>
      </c>
      <c r="AH289" s="133" t="s">
        <v>936</v>
      </c>
      <c r="AI289" s="133" t="s">
        <v>57</v>
      </c>
      <c r="AJ289" s="133" t="s">
        <v>937</v>
      </c>
      <c r="AK289" s="34"/>
      <c r="AL289" s="37" t="s">
        <v>956</v>
      </c>
      <c r="AM289" s="33">
        <v>235</v>
      </c>
      <c r="AN289" s="34" t="s">
        <v>91</v>
      </c>
      <c r="AO289" s="34">
        <v>992180</v>
      </c>
      <c r="AP289" s="34" t="str">
        <f t="shared" si="48"/>
        <v>235-992180</v>
      </c>
      <c r="AQ289" s="34"/>
      <c r="AR289" s="34"/>
      <c r="AS289" s="34"/>
      <c r="AT289" s="34" t="str">
        <f t="shared" si="49"/>
        <v/>
      </c>
      <c r="AU289" s="34"/>
      <c r="AV289" s="34" t="str">
        <f t="shared" si="50"/>
        <v/>
      </c>
      <c r="AW289" s="134"/>
    </row>
    <row r="290" spans="1:49" s="87" customFormat="1" x14ac:dyDescent="0.25">
      <c r="A290" s="39" t="str">
        <f t="shared" si="41"/>
        <v/>
      </c>
      <c r="B290" s="39" t="str">
        <f t="shared" si="42"/>
        <v>235-992179</v>
      </c>
      <c r="C290" s="39"/>
      <c r="D290" s="39"/>
      <c r="E290" s="39">
        <f t="shared" si="43"/>
        <v>1</v>
      </c>
      <c r="F290" s="33"/>
      <c r="G290" s="33"/>
      <c r="H290" s="34" t="s">
        <v>850</v>
      </c>
      <c r="I290" s="34" t="s">
        <v>103</v>
      </c>
      <c r="J290" s="34" t="s">
        <v>588</v>
      </c>
      <c r="K290" s="34" t="s">
        <v>588</v>
      </c>
      <c r="L290" s="34" t="str">
        <f t="shared" si="44"/>
        <v>. Steering Wheel</v>
      </c>
      <c r="M290" s="131" t="s">
        <v>2277</v>
      </c>
      <c r="N290" s="41" t="str">
        <f t="shared" si="45"/>
        <v/>
      </c>
      <c r="O290" s="41" t="s">
        <v>875</v>
      </c>
      <c r="P290" s="34" t="s">
        <v>588</v>
      </c>
      <c r="Q290" s="34" t="s">
        <v>1304</v>
      </c>
      <c r="R290" s="38">
        <v>175</v>
      </c>
      <c r="S290" s="38">
        <f t="shared" si="46"/>
        <v>348.33333333333331</v>
      </c>
      <c r="T290" s="37"/>
      <c r="U290" s="37"/>
      <c r="V290" s="37"/>
      <c r="W290" s="37"/>
      <c r="X290" s="33"/>
      <c r="Y290" s="34"/>
      <c r="Z290" s="34"/>
      <c r="AA290" s="34"/>
      <c r="AB290" s="34" t="str">
        <f t="shared" si="47"/>
        <v>Switches &amp; Trim ON | wheel bad sell switches+trim or solo</v>
      </c>
      <c r="AC290" s="34" t="s">
        <v>1297</v>
      </c>
      <c r="AD290" s="34" t="s">
        <v>1298</v>
      </c>
      <c r="AE290" s="34"/>
      <c r="AF290" s="34" t="s">
        <v>935</v>
      </c>
      <c r="AG290" s="132">
        <v>44684</v>
      </c>
      <c r="AH290" s="133" t="s">
        <v>936</v>
      </c>
      <c r="AI290" s="133" t="s">
        <v>57</v>
      </c>
      <c r="AJ290" s="133" t="s">
        <v>937</v>
      </c>
      <c r="AK290" s="34"/>
      <c r="AL290" s="37" t="s">
        <v>956</v>
      </c>
      <c r="AM290" s="33">
        <v>235</v>
      </c>
      <c r="AN290" s="34" t="s">
        <v>91</v>
      </c>
      <c r="AO290" s="34">
        <v>992179</v>
      </c>
      <c r="AP290" s="34" t="str">
        <f t="shared" si="48"/>
        <v>235-992179</v>
      </c>
      <c r="AQ290" s="34"/>
      <c r="AR290" s="34"/>
      <c r="AS290" s="34"/>
      <c r="AT290" s="34" t="str">
        <f t="shared" si="49"/>
        <v/>
      </c>
      <c r="AU290" s="34"/>
      <c r="AV290" s="34" t="str">
        <f t="shared" si="50"/>
        <v/>
      </c>
      <c r="AW290" s="134"/>
    </row>
    <row r="291" spans="1:49" s="87" customFormat="1" x14ac:dyDescent="0.25">
      <c r="A291" s="39" t="str">
        <f t="shared" si="41"/>
        <v/>
      </c>
      <c r="B291" s="39" t="str">
        <f t="shared" si="42"/>
        <v>235-992181</v>
      </c>
      <c r="C291" s="39"/>
      <c r="D291" s="39"/>
      <c r="E291" s="39">
        <f t="shared" si="43"/>
        <v>1</v>
      </c>
      <c r="F291" s="33"/>
      <c r="G291" s="33"/>
      <c r="H291" s="34" t="s">
        <v>850</v>
      </c>
      <c r="I291" s="34" t="s">
        <v>103</v>
      </c>
      <c r="J291" s="34" t="s">
        <v>588</v>
      </c>
      <c r="K291" s="34" t="s">
        <v>588</v>
      </c>
      <c r="L291" s="34" t="str">
        <f t="shared" si="44"/>
        <v>. Steering Wheel</v>
      </c>
      <c r="M291" s="131" t="s">
        <v>2278</v>
      </c>
      <c r="N291" s="41" t="str">
        <f t="shared" si="45"/>
        <v/>
      </c>
      <c r="O291" s="41" t="s">
        <v>875</v>
      </c>
      <c r="P291" s="34" t="s">
        <v>588</v>
      </c>
      <c r="Q291" s="34" t="s">
        <v>1305</v>
      </c>
      <c r="R291" s="38">
        <v>175</v>
      </c>
      <c r="S291" s="38">
        <f t="shared" si="46"/>
        <v>348.33333333333331</v>
      </c>
      <c r="T291" s="37"/>
      <c r="U291" s="37"/>
      <c r="V291" s="37"/>
      <c r="W291" s="37"/>
      <c r="X291" s="33"/>
      <c r="Y291" s="34"/>
      <c r="Z291" s="34"/>
      <c r="AA291" s="34"/>
      <c r="AB291" s="34" t="str">
        <f t="shared" si="47"/>
        <v>Switches &amp; Trim ON | wheel bad sell switches+trim or solo</v>
      </c>
      <c r="AC291" s="34" t="s">
        <v>1297</v>
      </c>
      <c r="AD291" s="34" t="s">
        <v>1298</v>
      </c>
      <c r="AE291" s="34"/>
      <c r="AF291" s="34" t="s">
        <v>935</v>
      </c>
      <c r="AG291" s="132">
        <v>44684</v>
      </c>
      <c r="AH291" s="133" t="s">
        <v>936</v>
      </c>
      <c r="AI291" s="133" t="s">
        <v>57</v>
      </c>
      <c r="AJ291" s="133" t="s">
        <v>937</v>
      </c>
      <c r="AK291" s="34"/>
      <c r="AL291" s="37" t="s">
        <v>956</v>
      </c>
      <c r="AM291" s="33">
        <v>235</v>
      </c>
      <c r="AN291" s="34" t="s">
        <v>91</v>
      </c>
      <c r="AO291" s="34">
        <v>992181</v>
      </c>
      <c r="AP291" s="34" t="str">
        <f t="shared" si="48"/>
        <v>235-992181</v>
      </c>
      <c r="AQ291" s="34"/>
      <c r="AR291" s="34"/>
      <c r="AS291" s="34"/>
      <c r="AT291" s="34" t="str">
        <f t="shared" si="49"/>
        <v/>
      </c>
      <c r="AU291" s="34"/>
      <c r="AV291" s="34" t="str">
        <f t="shared" si="50"/>
        <v/>
      </c>
      <c r="AW291" s="134"/>
    </row>
    <row r="292" spans="1:49" s="87" customFormat="1" x14ac:dyDescent="0.25">
      <c r="A292" s="39" t="str">
        <f t="shared" si="41"/>
        <v/>
      </c>
      <c r="B292" s="39" t="str">
        <f t="shared" si="42"/>
        <v>235-992182</v>
      </c>
      <c r="C292" s="39"/>
      <c r="D292" s="39"/>
      <c r="E292" s="39">
        <f t="shared" si="43"/>
        <v>1</v>
      </c>
      <c r="F292" s="33"/>
      <c r="G292" s="33"/>
      <c r="H292" s="34" t="s">
        <v>850</v>
      </c>
      <c r="I292" s="34" t="s">
        <v>103</v>
      </c>
      <c r="J292" s="34" t="s">
        <v>588</v>
      </c>
      <c r="K292" s="34" t="s">
        <v>588</v>
      </c>
      <c r="L292" s="34" t="str">
        <f t="shared" si="44"/>
        <v>. Steering Wheel</v>
      </c>
      <c r="M292" s="131" t="s">
        <v>2279</v>
      </c>
      <c r="N292" s="41" t="str">
        <f t="shared" si="45"/>
        <v/>
      </c>
      <c r="O292" s="41" t="s">
        <v>875</v>
      </c>
      <c r="P292" s="34" t="s">
        <v>588</v>
      </c>
      <c r="Q292" s="34" t="s">
        <v>1306</v>
      </c>
      <c r="R292" s="38">
        <v>175</v>
      </c>
      <c r="S292" s="38">
        <f t="shared" si="46"/>
        <v>348.33333333333331</v>
      </c>
      <c r="T292" s="37"/>
      <c r="U292" s="37"/>
      <c r="V292" s="37"/>
      <c r="W292" s="37"/>
      <c r="X292" s="33"/>
      <c r="Y292" s="34"/>
      <c r="Z292" s="34"/>
      <c r="AA292" s="34"/>
      <c r="AB292" s="34" t="str">
        <f t="shared" si="47"/>
        <v>Switches &amp; Trim ON | wheel bad sell switches+trim or solo</v>
      </c>
      <c r="AC292" s="34" t="s">
        <v>1297</v>
      </c>
      <c r="AD292" s="34" t="s">
        <v>1298</v>
      </c>
      <c r="AE292" s="34"/>
      <c r="AF292" s="34" t="s">
        <v>935</v>
      </c>
      <c r="AG292" s="132">
        <v>44684</v>
      </c>
      <c r="AH292" s="133" t="s">
        <v>936</v>
      </c>
      <c r="AI292" s="133" t="s">
        <v>57</v>
      </c>
      <c r="AJ292" s="133" t="s">
        <v>937</v>
      </c>
      <c r="AK292" s="34"/>
      <c r="AL292" s="37" t="s">
        <v>956</v>
      </c>
      <c r="AM292" s="33">
        <v>235</v>
      </c>
      <c r="AN292" s="34" t="s">
        <v>91</v>
      </c>
      <c r="AO292" s="34">
        <v>992182</v>
      </c>
      <c r="AP292" s="34" t="str">
        <f t="shared" si="48"/>
        <v>235-992182</v>
      </c>
      <c r="AQ292" s="34"/>
      <c r="AR292" s="34"/>
      <c r="AS292" s="34"/>
      <c r="AT292" s="34" t="str">
        <f t="shared" si="49"/>
        <v/>
      </c>
      <c r="AU292" s="34"/>
      <c r="AV292" s="34" t="str">
        <f t="shared" si="50"/>
        <v/>
      </c>
      <c r="AW292" s="134"/>
    </row>
    <row r="293" spans="1:49" s="87" customFormat="1" x14ac:dyDescent="0.25">
      <c r="A293" s="39" t="str">
        <f t="shared" si="41"/>
        <v/>
      </c>
      <c r="B293" s="39" t="str">
        <f t="shared" si="42"/>
        <v>235-992185</v>
      </c>
      <c r="C293" s="39"/>
      <c r="D293" s="39"/>
      <c r="E293" s="39">
        <f t="shared" si="43"/>
        <v>1</v>
      </c>
      <c r="F293" s="33"/>
      <c r="G293" s="33"/>
      <c r="H293" s="34" t="s">
        <v>850</v>
      </c>
      <c r="I293" s="34" t="s">
        <v>103</v>
      </c>
      <c r="J293" s="34" t="s">
        <v>588</v>
      </c>
      <c r="K293" s="34" t="s">
        <v>588</v>
      </c>
      <c r="L293" s="34" t="str">
        <f t="shared" si="44"/>
        <v>. Steering Wheel</v>
      </c>
      <c r="M293" s="131" t="s">
        <v>2280</v>
      </c>
      <c r="N293" s="41" t="str">
        <f t="shared" si="45"/>
        <v/>
      </c>
      <c r="O293" s="41" t="s">
        <v>875</v>
      </c>
      <c r="P293" s="34" t="s">
        <v>588</v>
      </c>
      <c r="Q293" s="34" t="s">
        <v>1307</v>
      </c>
      <c r="R293" s="38">
        <v>175</v>
      </c>
      <c r="S293" s="38">
        <f t="shared" si="46"/>
        <v>348.33333333333331</v>
      </c>
      <c r="T293" s="37"/>
      <c r="U293" s="37"/>
      <c r="V293" s="37"/>
      <c r="W293" s="37"/>
      <c r="X293" s="33"/>
      <c r="Y293" s="34"/>
      <c r="Z293" s="34"/>
      <c r="AA293" s="34"/>
      <c r="AB293" s="34" t="str">
        <f t="shared" si="47"/>
        <v>Switches &amp; Trim ON | wheel bad sell switches+trim or solo</v>
      </c>
      <c r="AC293" s="34" t="s">
        <v>1297</v>
      </c>
      <c r="AD293" s="34" t="s">
        <v>1298</v>
      </c>
      <c r="AE293" s="34"/>
      <c r="AF293" s="34" t="s">
        <v>935</v>
      </c>
      <c r="AG293" s="132">
        <v>44684</v>
      </c>
      <c r="AH293" s="133" t="s">
        <v>936</v>
      </c>
      <c r="AI293" s="133" t="s">
        <v>57</v>
      </c>
      <c r="AJ293" s="133" t="s">
        <v>937</v>
      </c>
      <c r="AK293" s="34"/>
      <c r="AL293" s="37" t="s">
        <v>956</v>
      </c>
      <c r="AM293" s="33">
        <v>235</v>
      </c>
      <c r="AN293" s="34" t="s">
        <v>91</v>
      </c>
      <c r="AO293" s="34">
        <v>992185</v>
      </c>
      <c r="AP293" s="34" t="str">
        <f t="shared" si="48"/>
        <v>235-992185</v>
      </c>
      <c r="AQ293" s="34"/>
      <c r="AR293" s="34"/>
      <c r="AS293" s="34"/>
      <c r="AT293" s="34" t="str">
        <f t="shared" si="49"/>
        <v/>
      </c>
      <c r="AU293" s="34"/>
      <c r="AV293" s="34" t="str">
        <f t="shared" si="50"/>
        <v/>
      </c>
      <c r="AW293" s="134"/>
    </row>
    <row r="294" spans="1:49" s="87" customFormat="1" x14ac:dyDescent="0.25">
      <c r="A294" s="39" t="str">
        <f t="shared" si="41"/>
        <v/>
      </c>
      <c r="B294" s="39" t="str">
        <f t="shared" si="42"/>
        <v>235-992183</v>
      </c>
      <c r="C294" s="39"/>
      <c r="D294" s="39"/>
      <c r="E294" s="39">
        <f t="shared" si="43"/>
        <v>1</v>
      </c>
      <c r="F294" s="33"/>
      <c r="G294" s="33"/>
      <c r="H294" s="34" t="s">
        <v>850</v>
      </c>
      <c r="I294" s="34" t="s">
        <v>103</v>
      </c>
      <c r="J294" s="34" t="s">
        <v>588</v>
      </c>
      <c r="K294" s="34" t="s">
        <v>588</v>
      </c>
      <c r="L294" s="34" t="str">
        <f t="shared" si="44"/>
        <v>. Steering Wheel</v>
      </c>
      <c r="M294" s="131" t="s">
        <v>2281</v>
      </c>
      <c r="N294" s="41" t="str">
        <f t="shared" si="45"/>
        <v/>
      </c>
      <c r="O294" s="41" t="s">
        <v>875</v>
      </c>
      <c r="P294" s="34" t="s">
        <v>588</v>
      </c>
      <c r="Q294" s="34" t="s">
        <v>1308</v>
      </c>
      <c r="R294" s="38">
        <v>175</v>
      </c>
      <c r="S294" s="38">
        <f t="shared" si="46"/>
        <v>348.33333333333331</v>
      </c>
      <c r="T294" s="37"/>
      <c r="U294" s="37"/>
      <c r="V294" s="37"/>
      <c r="W294" s="37"/>
      <c r="X294" s="33"/>
      <c r="Y294" s="34"/>
      <c r="Z294" s="34"/>
      <c r="AA294" s="34"/>
      <c r="AB294" s="34" t="str">
        <f t="shared" si="47"/>
        <v>Switches &amp; Trim ON | wheel bad sell switches+trim or solo</v>
      </c>
      <c r="AC294" s="34" t="s">
        <v>1297</v>
      </c>
      <c r="AD294" s="34" t="s">
        <v>1298</v>
      </c>
      <c r="AE294" s="34"/>
      <c r="AF294" s="34" t="s">
        <v>935</v>
      </c>
      <c r="AG294" s="132">
        <v>44684</v>
      </c>
      <c r="AH294" s="133" t="s">
        <v>936</v>
      </c>
      <c r="AI294" s="133" t="s">
        <v>57</v>
      </c>
      <c r="AJ294" s="133" t="s">
        <v>937</v>
      </c>
      <c r="AK294" s="34"/>
      <c r="AL294" s="37" t="s">
        <v>956</v>
      </c>
      <c r="AM294" s="33">
        <v>235</v>
      </c>
      <c r="AN294" s="34" t="s">
        <v>91</v>
      </c>
      <c r="AO294" s="34">
        <v>992183</v>
      </c>
      <c r="AP294" s="34" t="str">
        <f t="shared" si="48"/>
        <v>235-992183</v>
      </c>
      <c r="AQ294" s="34"/>
      <c r="AR294" s="34"/>
      <c r="AS294" s="34"/>
      <c r="AT294" s="34" t="str">
        <f t="shared" si="49"/>
        <v/>
      </c>
      <c r="AU294" s="34"/>
      <c r="AV294" s="34" t="str">
        <f t="shared" si="50"/>
        <v/>
      </c>
      <c r="AW294" s="134"/>
    </row>
    <row r="295" spans="1:49" s="87" customFormat="1" x14ac:dyDescent="0.25">
      <c r="A295" s="39" t="str">
        <f t="shared" si="41"/>
        <v/>
      </c>
      <c r="B295" s="39" t="str">
        <f t="shared" si="42"/>
        <v>235-992184</v>
      </c>
      <c r="C295" s="39"/>
      <c r="D295" s="39"/>
      <c r="E295" s="39">
        <f t="shared" si="43"/>
        <v>1</v>
      </c>
      <c r="F295" s="33"/>
      <c r="G295" s="33"/>
      <c r="H295" s="34" t="s">
        <v>850</v>
      </c>
      <c r="I295" s="34" t="s">
        <v>103</v>
      </c>
      <c r="J295" s="34" t="s">
        <v>588</v>
      </c>
      <c r="K295" s="34" t="s">
        <v>588</v>
      </c>
      <c r="L295" s="34" t="str">
        <f t="shared" si="44"/>
        <v>. Steering Wheel</v>
      </c>
      <c r="M295" s="131" t="s">
        <v>2282</v>
      </c>
      <c r="N295" s="41" t="str">
        <f t="shared" si="45"/>
        <v/>
      </c>
      <c r="O295" s="41" t="s">
        <v>875</v>
      </c>
      <c r="P295" s="34" t="s">
        <v>588</v>
      </c>
      <c r="Q295" s="34" t="s">
        <v>1309</v>
      </c>
      <c r="R295" s="38">
        <v>175</v>
      </c>
      <c r="S295" s="38">
        <f t="shared" si="46"/>
        <v>348.33333333333331</v>
      </c>
      <c r="T295" s="37"/>
      <c r="U295" s="37"/>
      <c r="V295" s="37"/>
      <c r="W295" s="37"/>
      <c r="X295" s="33"/>
      <c r="Y295" s="34"/>
      <c r="Z295" s="34"/>
      <c r="AA295" s="34"/>
      <c r="AB295" s="34" t="str">
        <f t="shared" si="47"/>
        <v>Switches &amp; Trim ON | wheel bad sell switches+trim or solo</v>
      </c>
      <c r="AC295" s="34" t="s">
        <v>1297</v>
      </c>
      <c r="AD295" s="34" t="s">
        <v>1298</v>
      </c>
      <c r="AE295" s="34"/>
      <c r="AF295" s="34" t="s">
        <v>935</v>
      </c>
      <c r="AG295" s="132">
        <v>44684</v>
      </c>
      <c r="AH295" s="133" t="s">
        <v>936</v>
      </c>
      <c r="AI295" s="133" t="s">
        <v>57</v>
      </c>
      <c r="AJ295" s="133" t="s">
        <v>937</v>
      </c>
      <c r="AK295" s="34"/>
      <c r="AL295" s="37" t="s">
        <v>956</v>
      </c>
      <c r="AM295" s="33">
        <v>235</v>
      </c>
      <c r="AN295" s="34" t="s">
        <v>91</v>
      </c>
      <c r="AO295" s="34">
        <v>992184</v>
      </c>
      <c r="AP295" s="34" t="str">
        <f t="shared" si="48"/>
        <v>235-992184</v>
      </c>
      <c r="AQ295" s="34"/>
      <c r="AR295" s="34"/>
      <c r="AS295" s="34"/>
      <c r="AT295" s="34" t="str">
        <f t="shared" si="49"/>
        <v/>
      </c>
      <c r="AU295" s="34"/>
      <c r="AV295" s="34" t="str">
        <f t="shared" si="50"/>
        <v/>
      </c>
      <c r="AW295" s="134"/>
    </row>
    <row r="296" spans="1:49" s="87" customFormat="1" x14ac:dyDescent="0.25">
      <c r="A296" s="39" t="str">
        <f t="shared" si="41"/>
        <v/>
      </c>
      <c r="B296" s="39" t="str">
        <f t="shared" si="42"/>
        <v>235-992187</v>
      </c>
      <c r="C296" s="39"/>
      <c r="D296" s="39"/>
      <c r="E296" s="39">
        <f t="shared" si="43"/>
        <v>1</v>
      </c>
      <c r="F296" s="33"/>
      <c r="G296" s="33"/>
      <c r="H296" s="34" t="s">
        <v>850</v>
      </c>
      <c r="I296" s="34" t="s">
        <v>103</v>
      </c>
      <c r="J296" s="34" t="s">
        <v>588</v>
      </c>
      <c r="K296" s="34" t="s">
        <v>588</v>
      </c>
      <c r="L296" s="34" t="str">
        <f t="shared" si="44"/>
        <v>. Steering Wheel</v>
      </c>
      <c r="M296" s="131" t="s">
        <v>2283</v>
      </c>
      <c r="N296" s="41" t="str">
        <f t="shared" si="45"/>
        <v/>
      </c>
      <c r="O296" s="41" t="s">
        <v>875</v>
      </c>
      <c r="P296" s="34" t="s">
        <v>588</v>
      </c>
      <c r="Q296" s="34" t="s">
        <v>1310</v>
      </c>
      <c r="R296" s="38">
        <v>695</v>
      </c>
      <c r="S296" s="38">
        <f t="shared" si="46"/>
        <v>348.33333333333331</v>
      </c>
      <c r="T296" s="37"/>
      <c r="U296" s="37"/>
      <c r="V296" s="37"/>
      <c r="W296" s="37"/>
      <c r="X296" s="33"/>
      <c r="Y296" s="34"/>
      <c r="Z296" s="34"/>
      <c r="AA296" s="34"/>
      <c r="AB296" s="34" t="str">
        <f t="shared" si="47"/>
        <v>Switches &amp; Trim ON | wheel bad sell switches+trim or solo</v>
      </c>
      <c r="AC296" s="34" t="s">
        <v>1297</v>
      </c>
      <c r="AD296" s="34" t="s">
        <v>1298</v>
      </c>
      <c r="AE296" s="34"/>
      <c r="AF296" s="34" t="s">
        <v>935</v>
      </c>
      <c r="AG296" s="132">
        <v>44684</v>
      </c>
      <c r="AH296" s="133" t="s">
        <v>936</v>
      </c>
      <c r="AI296" s="133" t="s">
        <v>57</v>
      </c>
      <c r="AJ296" s="133" t="s">
        <v>937</v>
      </c>
      <c r="AK296" s="34"/>
      <c r="AL296" s="37" t="s">
        <v>956</v>
      </c>
      <c r="AM296" s="33">
        <v>235</v>
      </c>
      <c r="AN296" s="34" t="s">
        <v>91</v>
      </c>
      <c r="AO296" s="34">
        <v>992187</v>
      </c>
      <c r="AP296" s="34" t="str">
        <f t="shared" si="48"/>
        <v>235-992187</v>
      </c>
      <c r="AQ296" s="34"/>
      <c r="AR296" s="34"/>
      <c r="AS296" s="34"/>
      <c r="AT296" s="34" t="str">
        <f t="shared" si="49"/>
        <v/>
      </c>
      <c r="AU296" s="34"/>
      <c r="AV296" s="34" t="str">
        <f t="shared" si="50"/>
        <v/>
      </c>
      <c r="AW296" s="134"/>
    </row>
    <row r="297" spans="1:49" s="87" customFormat="1" x14ac:dyDescent="0.25">
      <c r="A297" s="39" t="str">
        <f t="shared" si="41"/>
        <v/>
      </c>
      <c r="B297" s="39" t="str">
        <f t="shared" si="42"/>
        <v>235-992188</v>
      </c>
      <c r="C297" s="39"/>
      <c r="D297" s="39"/>
      <c r="E297" s="39">
        <f t="shared" si="43"/>
        <v>1</v>
      </c>
      <c r="F297" s="33"/>
      <c r="G297" s="33"/>
      <c r="H297" s="34" t="s">
        <v>850</v>
      </c>
      <c r="I297" s="34" t="s">
        <v>103</v>
      </c>
      <c r="J297" s="34" t="s">
        <v>588</v>
      </c>
      <c r="K297" s="34" t="s">
        <v>588</v>
      </c>
      <c r="L297" s="34" t="str">
        <f t="shared" si="44"/>
        <v>. Steering Wheel</v>
      </c>
      <c r="M297" s="131" t="s">
        <v>2284</v>
      </c>
      <c r="N297" s="41" t="str">
        <f t="shared" si="45"/>
        <v/>
      </c>
      <c r="O297" s="41" t="s">
        <v>875</v>
      </c>
      <c r="P297" s="34" t="s">
        <v>588</v>
      </c>
      <c r="Q297" s="34" t="s">
        <v>1311</v>
      </c>
      <c r="R297" s="38">
        <v>695</v>
      </c>
      <c r="S297" s="38">
        <f t="shared" si="46"/>
        <v>348.33333333333331</v>
      </c>
      <c r="T297" s="37"/>
      <c r="U297" s="37"/>
      <c r="V297" s="37"/>
      <c r="W297" s="37"/>
      <c r="X297" s="33"/>
      <c r="Y297" s="34"/>
      <c r="Z297" s="34"/>
      <c r="AA297" s="34"/>
      <c r="AB297" s="34" t="str">
        <f t="shared" si="47"/>
        <v>Switches &amp; Trim ON | wheel bad sell switches+trim or solo</v>
      </c>
      <c r="AC297" s="34" t="s">
        <v>1297</v>
      </c>
      <c r="AD297" s="34" t="s">
        <v>1298</v>
      </c>
      <c r="AE297" s="34"/>
      <c r="AF297" s="34" t="s">
        <v>935</v>
      </c>
      <c r="AG297" s="132">
        <v>44684</v>
      </c>
      <c r="AH297" s="133" t="s">
        <v>936</v>
      </c>
      <c r="AI297" s="133" t="s">
        <v>57</v>
      </c>
      <c r="AJ297" s="133" t="s">
        <v>937</v>
      </c>
      <c r="AK297" s="34"/>
      <c r="AL297" s="37" t="s">
        <v>956</v>
      </c>
      <c r="AM297" s="33">
        <v>235</v>
      </c>
      <c r="AN297" s="34" t="s">
        <v>91</v>
      </c>
      <c r="AO297" s="34">
        <v>992188</v>
      </c>
      <c r="AP297" s="34" t="str">
        <f t="shared" si="48"/>
        <v>235-992188</v>
      </c>
      <c r="AQ297" s="34"/>
      <c r="AR297" s="34"/>
      <c r="AS297" s="34"/>
      <c r="AT297" s="34" t="str">
        <f t="shared" si="49"/>
        <v/>
      </c>
      <c r="AU297" s="34"/>
      <c r="AV297" s="34" t="str">
        <f t="shared" si="50"/>
        <v/>
      </c>
      <c r="AW297" s="134"/>
    </row>
    <row r="298" spans="1:49" s="87" customFormat="1" x14ac:dyDescent="0.25">
      <c r="A298" s="39" t="str">
        <f t="shared" si="41"/>
        <v/>
      </c>
      <c r="B298" s="39" t="str">
        <f t="shared" si="42"/>
        <v/>
      </c>
      <c r="C298" s="39"/>
      <c r="D298" s="39"/>
      <c r="E298" s="39" t="str">
        <f t="shared" si="43"/>
        <v/>
      </c>
      <c r="F298" s="33"/>
      <c r="G298" s="33"/>
      <c r="H298" s="34" t="s">
        <v>850</v>
      </c>
      <c r="I298" s="34" t="s">
        <v>103</v>
      </c>
      <c r="J298" s="34" t="s">
        <v>974</v>
      </c>
      <c r="K298" s="34" t="s">
        <v>609</v>
      </c>
      <c r="L298" s="34" t="str">
        <f t="shared" si="44"/>
        <v>. Steering Wheel Adjust Switch With Steering Wheel Heater</v>
      </c>
      <c r="M298" s="131" t="s">
        <v>2285</v>
      </c>
      <c r="N298" s="97" t="str">
        <f t="shared" si="45"/>
        <v>E.G.</v>
      </c>
      <c r="O298" s="98" t="s">
        <v>1338</v>
      </c>
      <c r="P298" s="34" t="s">
        <v>609</v>
      </c>
      <c r="Q298" s="34" t="s">
        <v>1339</v>
      </c>
      <c r="R298" s="34">
        <v>80</v>
      </c>
      <c r="S298" s="38">
        <f t="shared" si="46"/>
        <v>80</v>
      </c>
      <c r="T298" s="34"/>
      <c r="U298" s="34"/>
      <c r="V298" s="34"/>
      <c r="W298" s="34"/>
      <c r="X298" s="33" t="s">
        <v>259</v>
      </c>
      <c r="Y298" s="36">
        <v>9267367</v>
      </c>
      <c r="Z298" s="34"/>
      <c r="AA298" s="34"/>
      <c r="AB298" s="34" t="str">
        <f t="shared" si="47"/>
        <v/>
      </c>
      <c r="AC298" s="34"/>
      <c r="AD298" s="34"/>
      <c r="AE298" s="34"/>
      <c r="AF298" s="34" t="s">
        <v>935</v>
      </c>
      <c r="AG298" s="132">
        <v>45218</v>
      </c>
      <c r="AH298" s="133" t="s">
        <v>936</v>
      </c>
      <c r="AI298" s="133" t="s">
        <v>57</v>
      </c>
      <c r="AJ298" s="133" t="s">
        <v>937</v>
      </c>
      <c r="AK298" s="34"/>
      <c r="AL298" s="34" t="s">
        <v>938</v>
      </c>
      <c r="AM298" s="34"/>
      <c r="AN298" s="34"/>
      <c r="AO298" s="34"/>
      <c r="AP298" s="34" t="str">
        <f t="shared" si="48"/>
        <v/>
      </c>
      <c r="AQ298" s="34" t="s">
        <v>89</v>
      </c>
      <c r="AR298" s="34" t="s">
        <v>1016</v>
      </c>
      <c r="AS298" s="34" t="s">
        <v>1017</v>
      </c>
      <c r="AT298" s="34" t="str">
        <f t="shared" si="49"/>
        <v>F15-14-18-ALL</v>
      </c>
      <c r="AU298" s="34" t="s">
        <v>1340</v>
      </c>
      <c r="AV298" s="34" t="str">
        <f t="shared" si="50"/>
        <v>F15-14-18-ALL-Viking38</v>
      </c>
      <c r="AW298" s="134"/>
    </row>
    <row r="299" spans="1:49" s="87" customFormat="1" x14ac:dyDescent="0.25">
      <c r="A299" s="39" t="str">
        <f t="shared" si="41"/>
        <v/>
      </c>
      <c r="B299" s="39" t="str">
        <f t="shared" si="42"/>
        <v/>
      </c>
      <c r="C299" s="39"/>
      <c r="D299" s="39"/>
      <c r="E299" s="39" t="str">
        <f t="shared" si="43"/>
        <v/>
      </c>
      <c r="F299" s="33"/>
      <c r="G299" s="33"/>
      <c r="H299" s="34" t="s">
        <v>850</v>
      </c>
      <c r="I299" s="34" t="s">
        <v>103</v>
      </c>
      <c r="J299" s="34" t="s">
        <v>974</v>
      </c>
      <c r="K299" s="34" t="s">
        <v>610</v>
      </c>
      <c r="L299" s="34" t="str">
        <f t="shared" si="44"/>
        <v>. Steering Wheel Adjust Switch Without Steering Wheel Heater</v>
      </c>
      <c r="M299" s="131" t="s">
        <v>2286</v>
      </c>
      <c r="N299" s="41" t="str">
        <f t="shared" si="45"/>
        <v/>
      </c>
      <c r="O299" s="41" t="s">
        <v>875</v>
      </c>
      <c r="P299" s="34" t="s">
        <v>610</v>
      </c>
      <c r="Q299" s="34" t="s">
        <v>1341</v>
      </c>
      <c r="R299" s="34">
        <v>45</v>
      </c>
      <c r="S299" s="38">
        <f t="shared" si="46"/>
        <v>45</v>
      </c>
      <c r="T299" s="34"/>
      <c r="U299" s="34"/>
      <c r="V299" s="34"/>
      <c r="W299" s="34"/>
      <c r="X299" s="33"/>
      <c r="Y299" s="34"/>
      <c r="Z299" s="34"/>
      <c r="AA299" s="34"/>
      <c r="AB299" s="34" t="str">
        <f t="shared" si="47"/>
        <v/>
      </c>
      <c r="AC299" s="34"/>
      <c r="AD299" s="34"/>
      <c r="AE299" s="34"/>
      <c r="AF299" s="34" t="s">
        <v>935</v>
      </c>
      <c r="AG299" s="132">
        <v>45218</v>
      </c>
      <c r="AH299" s="133" t="s">
        <v>936</v>
      </c>
      <c r="AI299" s="133" t="s">
        <v>57</v>
      </c>
      <c r="AJ299" s="133" t="s">
        <v>937</v>
      </c>
      <c r="AK299" s="34"/>
      <c r="AL299" s="34" t="s">
        <v>938</v>
      </c>
      <c r="AM299" s="34"/>
      <c r="AN299" s="34"/>
      <c r="AO299" s="34"/>
      <c r="AP299" s="34" t="str">
        <f t="shared" si="48"/>
        <v/>
      </c>
      <c r="AQ299" s="34" t="s">
        <v>89</v>
      </c>
      <c r="AR299" s="34" t="s">
        <v>1016</v>
      </c>
      <c r="AS299" s="34" t="s">
        <v>1017</v>
      </c>
      <c r="AT299" s="34" t="str">
        <f t="shared" si="49"/>
        <v>F15-14-18-ALL</v>
      </c>
      <c r="AU299" s="34" t="s">
        <v>1342</v>
      </c>
      <c r="AV299" s="34" t="str">
        <f t="shared" si="50"/>
        <v>F15-14-18-ALL-Viking39</v>
      </c>
      <c r="AW299" s="134"/>
    </row>
    <row r="300" spans="1:49" s="87" customFormat="1" x14ac:dyDescent="0.25">
      <c r="A300" s="39" t="str">
        <f t="shared" si="41"/>
        <v/>
      </c>
      <c r="B300" s="39" t="str">
        <f t="shared" si="42"/>
        <v/>
      </c>
      <c r="C300" s="39"/>
      <c r="D300" s="39"/>
      <c r="E300" s="39" t="str">
        <f t="shared" si="43"/>
        <v/>
      </c>
      <c r="F300" s="33"/>
      <c r="G300" s="33"/>
      <c r="H300" s="34" t="s">
        <v>850</v>
      </c>
      <c r="I300" s="34" t="s">
        <v>103</v>
      </c>
      <c r="J300" s="34" t="s">
        <v>1312</v>
      </c>
      <c r="K300" s="34" t="s">
        <v>589</v>
      </c>
      <c r="L300" s="34" t="str">
        <f t="shared" si="44"/>
        <v>. Steering Wheel Switches SET 2 WITH Trim</v>
      </c>
      <c r="M300" s="131" t="s">
        <v>2287</v>
      </c>
      <c r="N300" s="41" t="str">
        <f t="shared" si="45"/>
        <v/>
      </c>
      <c r="O300" s="41" t="s">
        <v>875</v>
      </c>
      <c r="P300" s="34" t="s">
        <v>589</v>
      </c>
      <c r="Q300" s="34"/>
      <c r="R300" s="38">
        <v>140</v>
      </c>
      <c r="S300" s="38">
        <f t="shared" si="46"/>
        <v>110</v>
      </c>
      <c r="T300" s="37"/>
      <c r="U300" s="37"/>
      <c r="V300" s="37"/>
      <c r="W300" s="37"/>
      <c r="X300" s="33"/>
      <c r="Y300" s="34"/>
      <c r="Z300" s="34"/>
      <c r="AA300" s="34"/>
      <c r="AB300" s="34" t="str">
        <f t="shared" si="47"/>
        <v>keep ON wheel if selling, w/ trim if trim good</v>
      </c>
      <c r="AC300" s="34" t="s">
        <v>916</v>
      </c>
      <c r="AD300" s="34"/>
      <c r="AE300" s="34"/>
      <c r="AF300" s="34" t="s">
        <v>935</v>
      </c>
      <c r="AG300" s="132">
        <v>44684</v>
      </c>
      <c r="AH300" s="133" t="s">
        <v>936</v>
      </c>
      <c r="AI300" s="133" t="s">
        <v>57</v>
      </c>
      <c r="AJ300" s="133" t="s">
        <v>937</v>
      </c>
      <c r="AK300" s="34"/>
      <c r="AL300" s="37" t="s">
        <v>956</v>
      </c>
      <c r="AM300" s="33"/>
      <c r="AN300" s="34"/>
      <c r="AO300" s="34"/>
      <c r="AP300" s="34" t="str">
        <f t="shared" si="48"/>
        <v/>
      </c>
      <c r="AQ300" s="34"/>
      <c r="AR300" s="34"/>
      <c r="AS300" s="34"/>
      <c r="AT300" s="34" t="str">
        <f t="shared" si="49"/>
        <v/>
      </c>
      <c r="AU300" s="34"/>
      <c r="AV300" s="34" t="str">
        <f t="shared" si="50"/>
        <v/>
      </c>
      <c r="AW300" s="134"/>
    </row>
    <row r="301" spans="1:49" s="87" customFormat="1" x14ac:dyDescent="0.25">
      <c r="A301" s="39" t="str">
        <f t="shared" si="41"/>
        <v/>
      </c>
      <c r="B301" s="39" t="str">
        <f t="shared" si="42"/>
        <v/>
      </c>
      <c r="C301" s="39"/>
      <c r="D301" s="39"/>
      <c r="E301" s="39" t="str">
        <f t="shared" si="43"/>
        <v/>
      </c>
      <c r="F301" s="33"/>
      <c r="G301" s="33"/>
      <c r="H301" s="34" t="s">
        <v>850</v>
      </c>
      <c r="I301" s="34" t="s">
        <v>103</v>
      </c>
      <c r="J301" s="34" t="s">
        <v>1312</v>
      </c>
      <c r="K301" s="34" t="s">
        <v>589</v>
      </c>
      <c r="L301" s="34" t="str">
        <f t="shared" si="44"/>
        <v>. Steering Wheel Switches SET 2 WITHOUT Trim</v>
      </c>
      <c r="M301" s="131" t="s">
        <v>2288</v>
      </c>
      <c r="N301" s="41" t="str">
        <f t="shared" si="45"/>
        <v/>
      </c>
      <c r="O301" s="41" t="s">
        <v>875</v>
      </c>
      <c r="P301" s="34" t="s">
        <v>1313</v>
      </c>
      <c r="Q301" s="34"/>
      <c r="R301" s="38">
        <v>100</v>
      </c>
      <c r="S301" s="38">
        <f t="shared" si="46"/>
        <v>110</v>
      </c>
      <c r="T301" s="37"/>
      <c r="U301" s="37"/>
      <c r="V301" s="37"/>
      <c r="W301" s="37"/>
      <c r="X301" s="33"/>
      <c r="Y301" s="34"/>
      <c r="Z301" s="34"/>
      <c r="AA301" s="34"/>
      <c r="AB301" s="34" t="str">
        <f t="shared" si="47"/>
        <v>keep ON wheel if selling that</v>
      </c>
      <c r="AC301" s="34" t="s">
        <v>1314</v>
      </c>
      <c r="AD301" s="34"/>
      <c r="AE301" s="34"/>
      <c r="AF301" s="34" t="s">
        <v>935</v>
      </c>
      <c r="AG301" s="132">
        <v>44684</v>
      </c>
      <c r="AH301" s="133" t="s">
        <v>936</v>
      </c>
      <c r="AI301" s="133" t="s">
        <v>57</v>
      </c>
      <c r="AJ301" s="133" t="s">
        <v>937</v>
      </c>
      <c r="AK301" s="34"/>
      <c r="AL301" s="37" t="s">
        <v>956</v>
      </c>
      <c r="AM301" s="33"/>
      <c r="AN301" s="34"/>
      <c r="AO301" s="34"/>
      <c r="AP301" s="34" t="str">
        <f t="shared" si="48"/>
        <v/>
      </c>
      <c r="AQ301" s="34"/>
      <c r="AR301" s="34"/>
      <c r="AS301" s="34"/>
      <c r="AT301" s="34" t="str">
        <f t="shared" si="49"/>
        <v/>
      </c>
      <c r="AU301" s="34"/>
      <c r="AV301" s="34" t="str">
        <f t="shared" si="50"/>
        <v/>
      </c>
      <c r="AW301" s="134"/>
    </row>
    <row r="302" spans="1:49" s="87" customFormat="1" x14ac:dyDescent="0.25">
      <c r="A302" s="39" t="str">
        <f t="shared" si="41"/>
        <v/>
      </c>
      <c r="B302" s="39" t="str">
        <f t="shared" si="42"/>
        <v/>
      </c>
      <c r="C302" s="39"/>
      <c r="D302" s="39"/>
      <c r="E302" s="39" t="str">
        <f t="shared" si="43"/>
        <v/>
      </c>
      <c r="F302" s="33"/>
      <c r="G302" s="33"/>
      <c r="H302" s="34" t="s">
        <v>850</v>
      </c>
      <c r="I302" s="34" t="s">
        <v>103</v>
      </c>
      <c r="J302" s="34" t="s">
        <v>1243</v>
      </c>
      <c r="K302" s="34" t="s">
        <v>589</v>
      </c>
      <c r="L302" s="34" t="str">
        <f t="shared" si="44"/>
        <v>. Steering Wheel Trim</v>
      </c>
      <c r="M302" s="131" t="s">
        <v>2289</v>
      </c>
      <c r="N302" s="41" t="str">
        <f t="shared" si="45"/>
        <v/>
      </c>
      <c r="O302" s="41" t="s">
        <v>875</v>
      </c>
      <c r="P302" s="34" t="s">
        <v>1315</v>
      </c>
      <c r="Q302" s="34"/>
      <c r="R302" s="38">
        <v>90</v>
      </c>
      <c r="S302" s="38">
        <f t="shared" si="46"/>
        <v>110</v>
      </c>
      <c r="T302" s="37"/>
      <c r="U302" s="37"/>
      <c r="V302" s="37"/>
      <c r="W302" s="37"/>
      <c r="X302" s="33"/>
      <c r="Y302" s="34"/>
      <c r="Z302" s="34"/>
      <c r="AA302" s="34"/>
      <c r="AB302" s="34" t="str">
        <f t="shared" si="47"/>
        <v>keep ON wheel if selling that</v>
      </c>
      <c r="AC302" s="34" t="s">
        <v>1314</v>
      </c>
      <c r="AD302" s="34"/>
      <c r="AE302" s="34"/>
      <c r="AF302" s="34" t="s">
        <v>935</v>
      </c>
      <c r="AG302" s="132">
        <v>44684</v>
      </c>
      <c r="AH302" s="133" t="s">
        <v>936</v>
      </c>
      <c r="AI302" s="133" t="s">
        <v>57</v>
      </c>
      <c r="AJ302" s="133" t="s">
        <v>937</v>
      </c>
      <c r="AK302" s="34"/>
      <c r="AL302" s="37" t="s">
        <v>956</v>
      </c>
      <c r="AM302" s="33"/>
      <c r="AN302" s="34"/>
      <c r="AO302" s="34"/>
      <c r="AP302" s="34" t="str">
        <f t="shared" si="48"/>
        <v/>
      </c>
      <c r="AQ302" s="34"/>
      <c r="AR302" s="34"/>
      <c r="AS302" s="34"/>
      <c r="AT302" s="34" t="str">
        <f t="shared" si="49"/>
        <v/>
      </c>
      <c r="AU302" s="34"/>
      <c r="AV302" s="34" t="str">
        <f t="shared" si="50"/>
        <v/>
      </c>
      <c r="AW302" s="134"/>
    </row>
    <row r="303" spans="1:49" s="87" customFormat="1" x14ac:dyDescent="0.25">
      <c r="A303" s="39" t="str">
        <f t="shared" si="41"/>
        <v/>
      </c>
      <c r="B303" s="39" t="str">
        <f t="shared" si="42"/>
        <v/>
      </c>
      <c r="C303" s="39"/>
      <c r="D303" s="39"/>
      <c r="E303" s="39" t="str">
        <f t="shared" si="43"/>
        <v/>
      </c>
      <c r="F303" s="33"/>
      <c r="G303" s="33"/>
      <c r="H303" s="34" t="s">
        <v>850</v>
      </c>
      <c r="I303" s="34" t="s">
        <v>103</v>
      </c>
      <c r="J303" s="34" t="s">
        <v>852</v>
      </c>
      <c r="K303" s="34" t="s">
        <v>587</v>
      </c>
      <c r="L303" s="34" t="str">
        <f t="shared" si="44"/>
        <v xml:space="preserve">. Steering Wheel Vibration Control Module </v>
      </c>
      <c r="M303" s="131" t="s">
        <v>2290</v>
      </c>
      <c r="N303" s="41" t="str">
        <f t="shared" si="45"/>
        <v/>
      </c>
      <c r="O303" s="41" t="s">
        <v>875</v>
      </c>
      <c r="P303" s="34" t="s">
        <v>587</v>
      </c>
      <c r="Q303" s="34"/>
      <c r="R303" s="34">
        <v>180</v>
      </c>
      <c r="S303" s="38">
        <f t="shared" si="46"/>
        <v>180</v>
      </c>
      <c r="T303" s="34"/>
      <c r="U303" s="34"/>
      <c r="V303" s="34"/>
      <c r="W303" s="34"/>
      <c r="X303" s="33"/>
      <c r="Y303" s="34"/>
      <c r="Z303" s="34"/>
      <c r="AA303" s="34"/>
      <c r="AB303" s="34" t="str">
        <f t="shared" si="47"/>
        <v/>
      </c>
      <c r="AC303" s="34"/>
      <c r="AD303" s="34"/>
      <c r="AE303" s="34"/>
      <c r="AF303" s="34" t="s">
        <v>981</v>
      </c>
      <c r="AG303" s="132">
        <v>44994</v>
      </c>
      <c r="AH303" s="133" t="s">
        <v>936</v>
      </c>
      <c r="AI303" s="133" t="s">
        <v>57</v>
      </c>
      <c r="AJ303" s="133" t="s">
        <v>937</v>
      </c>
      <c r="AK303" s="34"/>
      <c r="AL303" s="34" t="s">
        <v>938</v>
      </c>
      <c r="AM303" s="34"/>
      <c r="AN303" s="34"/>
      <c r="AO303" s="34"/>
      <c r="AP303" s="34" t="str">
        <f t="shared" si="48"/>
        <v/>
      </c>
      <c r="AQ303" s="34"/>
      <c r="AR303" s="34"/>
      <c r="AS303" s="34"/>
      <c r="AT303" s="34" t="str">
        <f t="shared" si="49"/>
        <v/>
      </c>
      <c r="AU303" s="34"/>
      <c r="AV303" s="34" t="str">
        <f t="shared" si="50"/>
        <v/>
      </c>
      <c r="AW303" s="134"/>
    </row>
    <row r="304" spans="1:49" s="87" customFormat="1" x14ac:dyDescent="0.25">
      <c r="A304" s="39" t="str">
        <f t="shared" si="41"/>
        <v/>
      </c>
      <c r="B304" s="39" t="str">
        <f t="shared" si="42"/>
        <v/>
      </c>
      <c r="C304" s="39"/>
      <c r="D304" s="39"/>
      <c r="E304" s="39" t="str">
        <f t="shared" si="43"/>
        <v/>
      </c>
      <c r="F304" s="33"/>
      <c r="G304" s="33"/>
      <c r="H304" s="34" t="s">
        <v>850</v>
      </c>
      <c r="I304" s="34" t="s">
        <v>103</v>
      </c>
      <c r="J304" s="34" t="s">
        <v>974</v>
      </c>
      <c r="K304" s="34" t="s">
        <v>594</v>
      </c>
      <c r="L304" s="34" t="str">
        <f t="shared" si="44"/>
        <v>. Switch, Hazard Button</v>
      </c>
      <c r="M304" s="131" t="s">
        <v>2291</v>
      </c>
      <c r="N304" s="41" t="str">
        <f t="shared" si="45"/>
        <v/>
      </c>
      <c r="O304" s="41" t="s">
        <v>875</v>
      </c>
      <c r="P304" s="34" t="s">
        <v>594</v>
      </c>
      <c r="Q304" s="34"/>
      <c r="R304" s="34">
        <v>125</v>
      </c>
      <c r="S304" s="38">
        <f t="shared" si="46"/>
        <v>125</v>
      </c>
      <c r="T304" s="34"/>
      <c r="U304" s="34"/>
      <c r="V304" s="34"/>
      <c r="W304" s="34"/>
      <c r="X304" s="33" t="s">
        <v>259</v>
      </c>
      <c r="Y304" s="34">
        <v>61319389075</v>
      </c>
      <c r="Z304" s="34"/>
      <c r="AA304" s="34"/>
      <c r="AB304" s="34" t="str">
        <f t="shared" si="47"/>
        <v>keep in vent if selling that</v>
      </c>
      <c r="AC304" s="34" t="s">
        <v>798</v>
      </c>
      <c r="AD304" s="34"/>
      <c r="AE304" s="34"/>
      <c r="AF304" s="34" t="s">
        <v>935</v>
      </c>
      <c r="AG304" s="132">
        <v>44684</v>
      </c>
      <c r="AH304" s="133" t="s">
        <v>936</v>
      </c>
      <c r="AI304" s="133" t="s">
        <v>57</v>
      </c>
      <c r="AJ304" s="133" t="s">
        <v>937</v>
      </c>
      <c r="AK304" s="34"/>
      <c r="AL304" s="34" t="s">
        <v>938</v>
      </c>
      <c r="AM304" s="34"/>
      <c r="AN304" s="34"/>
      <c r="AO304" s="34"/>
      <c r="AP304" s="34" t="str">
        <f t="shared" si="48"/>
        <v/>
      </c>
      <c r="AQ304" s="34" t="s">
        <v>89</v>
      </c>
      <c r="AR304" s="34" t="s">
        <v>1016</v>
      </c>
      <c r="AS304" s="34" t="s">
        <v>1017</v>
      </c>
      <c r="AT304" s="34" t="str">
        <f t="shared" si="49"/>
        <v>F15-14-18-ALL</v>
      </c>
      <c r="AU304" s="34" t="s">
        <v>1324</v>
      </c>
      <c r="AV304" s="34" t="str">
        <f t="shared" si="50"/>
        <v>F15-14-18-ALL-Viking35</v>
      </c>
      <c r="AW304" s="134"/>
    </row>
    <row r="305" spans="1:49" s="87" customFormat="1" x14ac:dyDescent="0.25">
      <c r="A305" s="39" t="str">
        <f t="shared" si="41"/>
        <v/>
      </c>
      <c r="B305" s="39" t="str">
        <f t="shared" si="42"/>
        <v/>
      </c>
      <c r="C305" s="39"/>
      <c r="D305" s="39"/>
      <c r="E305" s="39" t="str">
        <f t="shared" si="43"/>
        <v/>
      </c>
      <c r="F305" s="33"/>
      <c r="G305" s="33"/>
      <c r="H305" s="34" t="s">
        <v>850</v>
      </c>
      <c r="I305" s="34" t="s">
        <v>103</v>
      </c>
      <c r="J305" s="34" t="s">
        <v>974</v>
      </c>
      <c r="K305" s="34" t="s">
        <v>590</v>
      </c>
      <c r="L305" s="34" t="str">
        <f t="shared" si="44"/>
        <v>. Switch/Button, Engine Ignition Start/Stop Push Button</v>
      </c>
      <c r="M305" s="131" t="s">
        <v>2292</v>
      </c>
      <c r="N305" s="41" t="str">
        <f t="shared" si="45"/>
        <v/>
      </c>
      <c r="O305" s="41" t="s">
        <v>875</v>
      </c>
      <c r="P305" s="34" t="s">
        <v>590</v>
      </c>
      <c r="Q305" s="34"/>
      <c r="R305" s="38">
        <v>39</v>
      </c>
      <c r="S305" s="38">
        <f t="shared" si="46"/>
        <v>39</v>
      </c>
      <c r="T305" s="34"/>
      <c r="U305" s="34"/>
      <c r="V305" s="34"/>
      <c r="W305" s="34"/>
      <c r="X305" s="33"/>
      <c r="Y305" s="34"/>
      <c r="Z305" s="34"/>
      <c r="AA305" s="34"/>
      <c r="AB305" s="34" t="str">
        <f t="shared" si="47"/>
        <v/>
      </c>
      <c r="AC305" s="34"/>
      <c r="AD305" s="34"/>
      <c r="AE305" s="34" t="s">
        <v>1316</v>
      </c>
      <c r="AF305" s="34" t="s">
        <v>935</v>
      </c>
      <c r="AG305" s="132">
        <v>44684</v>
      </c>
      <c r="AH305" s="133" t="s">
        <v>936</v>
      </c>
      <c r="AI305" s="133" t="s">
        <v>57</v>
      </c>
      <c r="AJ305" s="133" t="s">
        <v>937</v>
      </c>
      <c r="AK305" s="34"/>
      <c r="AL305" s="34" t="s">
        <v>938</v>
      </c>
      <c r="AM305" s="34"/>
      <c r="AN305" s="34"/>
      <c r="AO305" s="34"/>
      <c r="AP305" s="34" t="str">
        <f t="shared" si="48"/>
        <v/>
      </c>
      <c r="AQ305" s="34"/>
      <c r="AR305" s="34"/>
      <c r="AS305" s="34"/>
      <c r="AT305" s="34" t="str">
        <f t="shared" si="49"/>
        <v/>
      </c>
      <c r="AU305" s="34"/>
      <c r="AV305" s="34" t="str">
        <f t="shared" si="50"/>
        <v/>
      </c>
      <c r="AW305" s="134"/>
    </row>
    <row r="306" spans="1:49" s="87" customFormat="1" x14ac:dyDescent="0.25">
      <c r="A306" s="39" t="str">
        <f t="shared" si="41"/>
        <v/>
      </c>
      <c r="B306" s="39" t="str">
        <f t="shared" si="42"/>
        <v/>
      </c>
      <c r="C306" s="39"/>
      <c r="D306" s="39"/>
      <c r="E306" s="39" t="str">
        <f t="shared" si="43"/>
        <v/>
      </c>
      <c r="F306" s="33"/>
      <c r="G306" s="33"/>
      <c r="H306" s="34" t="s">
        <v>850</v>
      </c>
      <c r="I306" s="34" t="s">
        <v>103</v>
      </c>
      <c r="J306" s="34" t="s">
        <v>974</v>
      </c>
      <c r="K306" s="34" t="s">
        <v>591</v>
      </c>
      <c r="L306" s="34" t="str">
        <f t="shared" si="44"/>
        <v>. Traction Control Switch Panel</v>
      </c>
      <c r="M306" s="131" t="s">
        <v>2293</v>
      </c>
      <c r="N306" s="97" t="str">
        <f t="shared" si="45"/>
        <v>E.G.</v>
      </c>
      <c r="O306" s="98" t="s">
        <v>1317</v>
      </c>
      <c r="P306" s="34" t="s">
        <v>591</v>
      </c>
      <c r="Q306" s="34"/>
      <c r="R306" s="38">
        <v>95</v>
      </c>
      <c r="S306" s="38">
        <f t="shared" si="46"/>
        <v>95</v>
      </c>
      <c r="T306" s="34"/>
      <c r="U306" s="34"/>
      <c r="V306" s="34"/>
      <c r="W306" s="34"/>
      <c r="X306" s="33" t="s">
        <v>259</v>
      </c>
      <c r="Y306" s="36">
        <v>9262718</v>
      </c>
      <c r="Z306" s="34"/>
      <c r="AA306" s="34"/>
      <c r="AB306" s="34" t="str">
        <f t="shared" si="47"/>
        <v>remove trim panel &amp; sell knob &amp; trim panel each solo</v>
      </c>
      <c r="AC306" s="34" t="s">
        <v>797</v>
      </c>
      <c r="AD306" s="34"/>
      <c r="AE306" s="34"/>
      <c r="AF306" s="34" t="s">
        <v>935</v>
      </c>
      <c r="AG306" s="132">
        <v>44684</v>
      </c>
      <c r="AH306" s="133" t="s">
        <v>936</v>
      </c>
      <c r="AI306" s="133" t="s">
        <v>57</v>
      </c>
      <c r="AJ306" s="133" t="s">
        <v>937</v>
      </c>
      <c r="AK306" s="34"/>
      <c r="AL306" s="34" t="s">
        <v>938</v>
      </c>
      <c r="AM306" s="34"/>
      <c r="AN306" s="34"/>
      <c r="AO306" s="34"/>
      <c r="AP306" s="34" t="str">
        <f t="shared" si="48"/>
        <v/>
      </c>
      <c r="AQ306" s="34" t="s">
        <v>89</v>
      </c>
      <c r="AR306" s="34" t="s">
        <v>1016</v>
      </c>
      <c r="AS306" s="34" t="s">
        <v>1017</v>
      </c>
      <c r="AT306" s="34" t="str">
        <f t="shared" si="49"/>
        <v>F15-14-18-ALL</v>
      </c>
      <c r="AU306" s="34" t="s">
        <v>1318</v>
      </c>
      <c r="AV306" s="34" t="str">
        <f t="shared" si="50"/>
        <v>F15-14-18-ALL-Viking33</v>
      </c>
      <c r="AW306" s="134"/>
    </row>
    <row r="307" spans="1:49" s="87" customFormat="1" x14ac:dyDescent="0.25">
      <c r="A307" s="39" t="str">
        <f t="shared" si="41"/>
        <v/>
      </c>
      <c r="B307" s="39" t="str">
        <f t="shared" si="42"/>
        <v/>
      </c>
      <c r="C307" s="39"/>
      <c r="D307" s="39"/>
      <c r="E307" s="39" t="str">
        <f t="shared" si="43"/>
        <v/>
      </c>
      <c r="F307" s="33"/>
      <c r="G307" s="33" t="s">
        <v>941</v>
      </c>
      <c r="H307" s="34" t="s">
        <v>850</v>
      </c>
      <c r="I307" s="34" t="s">
        <v>103</v>
      </c>
      <c r="J307" s="34" t="s">
        <v>1430</v>
      </c>
      <c r="K307" s="34" t="s">
        <v>673</v>
      </c>
      <c r="L307" s="34" t="str">
        <f t="shared" si="44"/>
        <v>. Trim Set, Entire Vehicle</v>
      </c>
      <c r="M307" s="131" t="s">
        <v>2382</v>
      </c>
      <c r="N307" s="97" t="str">
        <f t="shared" si="45"/>
        <v>E.G.</v>
      </c>
      <c r="O307" s="98" t="s">
        <v>1431</v>
      </c>
      <c r="P307" s="34" t="s">
        <v>673</v>
      </c>
      <c r="Q307" s="34"/>
      <c r="R307" s="34">
        <v>495</v>
      </c>
      <c r="S307" s="38">
        <f t="shared" si="46"/>
        <v>495</v>
      </c>
      <c r="T307" s="34"/>
      <c r="U307" s="34"/>
      <c r="V307" s="34"/>
      <c r="W307" s="34"/>
      <c r="X307" s="33" t="s">
        <v>260</v>
      </c>
      <c r="Y307" s="36" t="s">
        <v>1432</v>
      </c>
      <c r="Z307" s="34"/>
      <c r="AA307" s="34"/>
      <c r="AB307" s="34" t="str">
        <f t="shared" si="47"/>
        <v/>
      </c>
      <c r="AC307" s="34"/>
      <c r="AD307" s="34"/>
      <c r="AE307" s="34"/>
      <c r="AF307" s="34" t="s">
        <v>935</v>
      </c>
      <c r="AG307" s="132">
        <v>44670</v>
      </c>
      <c r="AH307" s="133" t="s">
        <v>936</v>
      </c>
      <c r="AI307" s="133" t="s">
        <v>57</v>
      </c>
      <c r="AJ307" s="133" t="s">
        <v>937</v>
      </c>
      <c r="AK307" s="34"/>
      <c r="AL307" s="34" t="s">
        <v>938</v>
      </c>
      <c r="AM307" s="34"/>
      <c r="AN307" s="34"/>
      <c r="AO307" s="34"/>
      <c r="AP307" s="34" t="str">
        <f t="shared" si="48"/>
        <v/>
      </c>
      <c r="AQ307" s="34" t="s">
        <v>89</v>
      </c>
      <c r="AR307" s="34" t="s">
        <v>1016</v>
      </c>
      <c r="AS307" s="34" t="s">
        <v>1017</v>
      </c>
      <c r="AT307" s="34" t="str">
        <f t="shared" si="49"/>
        <v>F15-14-18-ALL</v>
      </c>
      <c r="AU307" s="34" t="s">
        <v>1433</v>
      </c>
      <c r="AV307" s="34" t="str">
        <f t="shared" si="50"/>
        <v>F15-14-18-ALL-Viking43</v>
      </c>
      <c r="AW307" s="134"/>
    </row>
    <row r="308" spans="1:49" s="87" customFormat="1" x14ac:dyDescent="0.25">
      <c r="A308" s="39" t="str">
        <f t="shared" si="41"/>
        <v/>
      </c>
      <c r="B308" s="39" t="str">
        <f t="shared" si="42"/>
        <v/>
      </c>
      <c r="C308" s="39"/>
      <c r="D308" s="39"/>
      <c r="E308" s="39" t="str">
        <f t="shared" si="43"/>
        <v/>
      </c>
      <c r="F308" s="33"/>
      <c r="G308" s="33"/>
      <c r="H308" s="34" t="s">
        <v>850</v>
      </c>
      <c r="I308" s="34" t="s">
        <v>103</v>
      </c>
      <c r="J308" s="34" t="s">
        <v>592</v>
      </c>
      <c r="K308" s="34" t="s">
        <v>592</v>
      </c>
      <c r="L308" s="34" t="str">
        <f t="shared" si="44"/>
        <v>. USB Aux Socket Port</v>
      </c>
      <c r="M308" s="131" t="s">
        <v>2294</v>
      </c>
      <c r="N308" s="41" t="str">
        <f t="shared" si="45"/>
        <v/>
      </c>
      <c r="O308" s="41" t="s">
        <v>875</v>
      </c>
      <c r="P308" s="34" t="s">
        <v>592</v>
      </c>
      <c r="Q308" s="34"/>
      <c r="R308" s="34">
        <v>45</v>
      </c>
      <c r="S308" s="38">
        <f t="shared" si="46"/>
        <v>45</v>
      </c>
      <c r="T308" s="34"/>
      <c r="U308" s="34"/>
      <c r="V308" s="34"/>
      <c r="W308" s="34"/>
      <c r="X308" s="33"/>
      <c r="Y308" s="34"/>
      <c r="Z308" s="34"/>
      <c r="AA308" s="34"/>
      <c r="AB308" s="34" t="str">
        <f t="shared" si="47"/>
        <v/>
      </c>
      <c r="AC308" s="34"/>
      <c r="AD308" s="34"/>
      <c r="AE308" s="34"/>
      <c r="AF308" s="34" t="s">
        <v>981</v>
      </c>
      <c r="AG308" s="132">
        <v>44811</v>
      </c>
      <c r="AH308" s="133" t="s">
        <v>936</v>
      </c>
      <c r="AI308" s="133" t="s">
        <v>57</v>
      </c>
      <c r="AJ308" s="133" t="s">
        <v>937</v>
      </c>
      <c r="AK308" s="34"/>
      <c r="AL308" s="34" t="s">
        <v>938</v>
      </c>
      <c r="AM308" s="34"/>
      <c r="AN308" s="34"/>
      <c r="AO308" s="34"/>
      <c r="AP308" s="34" t="str">
        <f t="shared" si="48"/>
        <v/>
      </c>
      <c r="AQ308" s="34"/>
      <c r="AR308" s="34"/>
      <c r="AS308" s="34"/>
      <c r="AT308" s="34" t="str">
        <f t="shared" si="49"/>
        <v/>
      </c>
      <c r="AU308" s="34"/>
      <c r="AV308" s="34" t="str">
        <f t="shared" si="50"/>
        <v/>
      </c>
      <c r="AW308" s="134"/>
    </row>
    <row r="309" spans="1:49" s="87" customFormat="1" x14ac:dyDescent="0.25">
      <c r="A309" s="39" t="str">
        <f t="shared" si="41"/>
        <v/>
      </c>
      <c r="B309" s="39" t="str">
        <f t="shared" si="42"/>
        <v/>
      </c>
      <c r="C309" s="39"/>
      <c r="D309" s="39"/>
      <c r="E309" s="39" t="str">
        <f t="shared" si="43"/>
        <v/>
      </c>
      <c r="F309" s="33"/>
      <c r="G309" s="33"/>
      <c r="H309" s="34" t="s">
        <v>850</v>
      </c>
      <c r="I309" s="34" t="s">
        <v>103</v>
      </c>
      <c r="J309" s="34" t="s">
        <v>1319</v>
      </c>
      <c r="K309" s="34" t="s">
        <v>593</v>
      </c>
      <c r="L309" s="34" t="str">
        <f t="shared" si="44"/>
        <v>. Vent, DASH - FRONT CENTER with Hazard Button</v>
      </c>
      <c r="M309" s="131" t="s">
        <v>2295</v>
      </c>
      <c r="N309" s="97" t="str">
        <f t="shared" si="45"/>
        <v>E.G.</v>
      </c>
      <c r="O309" s="98" t="s">
        <v>1320</v>
      </c>
      <c r="P309" s="34" t="s">
        <v>593</v>
      </c>
      <c r="Q309" s="34"/>
      <c r="R309" s="34">
        <v>125</v>
      </c>
      <c r="S309" s="38">
        <f t="shared" si="46"/>
        <v>125</v>
      </c>
      <c r="T309" s="34"/>
      <c r="U309" s="34"/>
      <c r="V309" s="34"/>
      <c r="W309" s="34"/>
      <c r="X309" s="33" t="s">
        <v>259</v>
      </c>
      <c r="Y309" s="36">
        <v>9252648</v>
      </c>
      <c r="Z309" s="34"/>
      <c r="AA309" s="34"/>
      <c r="AB309" s="34" t="str">
        <f t="shared" si="47"/>
        <v>with hazard button | sell hazard button solo if vent bad</v>
      </c>
      <c r="AC309" s="34" t="s">
        <v>1321</v>
      </c>
      <c r="AD309" s="34" t="s">
        <v>1322</v>
      </c>
      <c r="AE309" s="34"/>
      <c r="AF309" s="34" t="s">
        <v>935</v>
      </c>
      <c r="AG309" s="132">
        <v>44684</v>
      </c>
      <c r="AH309" s="133" t="s">
        <v>936</v>
      </c>
      <c r="AI309" s="133" t="s">
        <v>57</v>
      </c>
      <c r="AJ309" s="133" t="s">
        <v>937</v>
      </c>
      <c r="AK309" s="34"/>
      <c r="AL309" s="34" t="s">
        <v>938</v>
      </c>
      <c r="AM309" s="34"/>
      <c r="AN309" s="34"/>
      <c r="AO309" s="34"/>
      <c r="AP309" s="34" t="str">
        <f t="shared" si="48"/>
        <v/>
      </c>
      <c r="AQ309" s="34" t="s">
        <v>89</v>
      </c>
      <c r="AR309" s="34" t="s">
        <v>1016</v>
      </c>
      <c r="AS309" s="34" t="s">
        <v>1017</v>
      </c>
      <c r="AT309" s="34" t="str">
        <f t="shared" si="49"/>
        <v>F15-14-18-ALL</v>
      </c>
      <c r="AU309" s="34" t="s">
        <v>1323</v>
      </c>
      <c r="AV309" s="34" t="str">
        <f t="shared" si="50"/>
        <v>F15-14-18-ALL-Viking34</v>
      </c>
      <c r="AW309" s="134"/>
    </row>
    <row r="310" spans="1:49" s="87" customFormat="1" x14ac:dyDescent="0.25">
      <c r="A310" s="39" t="str">
        <f t="shared" si="41"/>
        <v/>
      </c>
      <c r="B310" s="39" t="str">
        <f t="shared" si="42"/>
        <v/>
      </c>
      <c r="C310" s="39"/>
      <c r="D310" s="39"/>
      <c r="E310" s="39" t="str">
        <f t="shared" si="43"/>
        <v/>
      </c>
      <c r="F310" s="33"/>
      <c r="G310" s="33"/>
      <c r="H310" s="34" t="s">
        <v>850</v>
      </c>
      <c r="I310" s="34" t="s">
        <v>103</v>
      </c>
      <c r="J310" s="34" t="s">
        <v>1319</v>
      </c>
      <c r="K310" s="34" t="s">
        <v>595</v>
      </c>
      <c r="L310" s="34" t="str">
        <f t="shared" si="44"/>
        <v>. Vent, DASH - FRONT LEFT</v>
      </c>
      <c r="M310" s="131" t="s">
        <v>2296</v>
      </c>
      <c r="N310" s="97" t="str">
        <f t="shared" si="45"/>
        <v>E.G.</v>
      </c>
      <c r="O310" s="98" t="s">
        <v>1325</v>
      </c>
      <c r="P310" s="34" t="s">
        <v>595</v>
      </c>
      <c r="Q310" s="34"/>
      <c r="R310" s="34">
        <v>100</v>
      </c>
      <c r="S310" s="38">
        <f t="shared" si="46"/>
        <v>100</v>
      </c>
      <c r="T310" s="34"/>
      <c r="U310" s="34"/>
      <c r="V310" s="34"/>
      <c r="W310" s="34"/>
      <c r="X310" s="33" t="s">
        <v>259</v>
      </c>
      <c r="Y310" s="36">
        <v>9252649</v>
      </c>
      <c r="Z310" s="34"/>
      <c r="AA310" s="34"/>
      <c r="AB310" s="34" t="str">
        <f t="shared" si="47"/>
        <v/>
      </c>
      <c r="AC310" s="34"/>
      <c r="AD310" s="34"/>
      <c r="AE310" s="34"/>
      <c r="AF310" s="34" t="s">
        <v>935</v>
      </c>
      <c r="AG310" s="132">
        <v>44684</v>
      </c>
      <c r="AH310" s="133" t="s">
        <v>936</v>
      </c>
      <c r="AI310" s="133" t="s">
        <v>57</v>
      </c>
      <c r="AJ310" s="133" t="s">
        <v>937</v>
      </c>
      <c r="AK310" s="34"/>
      <c r="AL310" s="34" t="s">
        <v>938</v>
      </c>
      <c r="AM310" s="34"/>
      <c r="AN310" s="34"/>
      <c r="AO310" s="34"/>
      <c r="AP310" s="34" t="str">
        <f t="shared" si="48"/>
        <v/>
      </c>
      <c r="AQ310" s="34" t="s">
        <v>89</v>
      </c>
      <c r="AR310" s="34" t="s">
        <v>1016</v>
      </c>
      <c r="AS310" s="34" t="s">
        <v>1017</v>
      </c>
      <c r="AT310" s="34" t="str">
        <f t="shared" si="49"/>
        <v>F15-14-18-ALL</v>
      </c>
      <c r="AU310" s="34" t="s">
        <v>1326</v>
      </c>
      <c r="AV310" s="34" t="str">
        <f t="shared" si="50"/>
        <v>F15-14-18-ALL-Viking36</v>
      </c>
      <c r="AW310" s="134"/>
    </row>
    <row r="311" spans="1:49" s="87" customFormat="1" x14ac:dyDescent="0.25">
      <c r="A311" s="39" t="str">
        <f t="shared" si="41"/>
        <v/>
      </c>
      <c r="B311" s="39" t="str">
        <f t="shared" si="42"/>
        <v/>
      </c>
      <c r="C311" s="39"/>
      <c r="D311" s="39"/>
      <c r="E311" s="39" t="str">
        <f t="shared" si="43"/>
        <v/>
      </c>
      <c r="F311" s="33"/>
      <c r="G311" s="33"/>
      <c r="H311" s="34" t="s">
        <v>850</v>
      </c>
      <c r="I311" s="34" t="s">
        <v>103</v>
      </c>
      <c r="J311" s="34" t="s">
        <v>1319</v>
      </c>
      <c r="K311" s="34" t="s">
        <v>596</v>
      </c>
      <c r="L311" s="34" t="str">
        <f t="shared" si="44"/>
        <v>. Vent, DASH - FRONT RIGHT</v>
      </c>
      <c r="M311" s="131" t="s">
        <v>2297</v>
      </c>
      <c r="N311" s="97" t="str">
        <f t="shared" si="45"/>
        <v>E.G.</v>
      </c>
      <c r="O311" s="98" t="s">
        <v>1327</v>
      </c>
      <c r="P311" s="34" t="s">
        <v>596</v>
      </c>
      <c r="Q311" s="34"/>
      <c r="R311" s="34">
        <v>90</v>
      </c>
      <c r="S311" s="38">
        <f t="shared" si="46"/>
        <v>90</v>
      </c>
      <c r="T311" s="34"/>
      <c r="U311" s="34"/>
      <c r="V311" s="34"/>
      <c r="W311" s="34"/>
      <c r="X311" s="33" t="s">
        <v>259</v>
      </c>
      <c r="Y311" s="36">
        <v>9252650</v>
      </c>
      <c r="Z311" s="34"/>
      <c r="AA311" s="34"/>
      <c r="AB311" s="34" t="str">
        <f t="shared" si="47"/>
        <v/>
      </c>
      <c r="AC311" s="34"/>
      <c r="AD311" s="34"/>
      <c r="AE311" s="34"/>
      <c r="AF311" s="34" t="s">
        <v>935</v>
      </c>
      <c r="AG311" s="132">
        <v>44684</v>
      </c>
      <c r="AH311" s="133" t="s">
        <v>936</v>
      </c>
      <c r="AI311" s="133" t="s">
        <v>57</v>
      </c>
      <c r="AJ311" s="133" t="s">
        <v>937</v>
      </c>
      <c r="AK311" s="34"/>
      <c r="AL311" s="34" t="s">
        <v>938</v>
      </c>
      <c r="AM311" s="34"/>
      <c r="AN311" s="34"/>
      <c r="AO311" s="34"/>
      <c r="AP311" s="34" t="str">
        <f t="shared" si="48"/>
        <v/>
      </c>
      <c r="AQ311" s="34" t="s">
        <v>89</v>
      </c>
      <c r="AR311" s="34" t="s">
        <v>1016</v>
      </c>
      <c r="AS311" s="34" t="s">
        <v>1017</v>
      </c>
      <c r="AT311" s="34" t="str">
        <f t="shared" si="49"/>
        <v>F15-14-18-ALL</v>
      </c>
      <c r="AU311" s="34" t="s">
        <v>1328</v>
      </c>
      <c r="AV311" s="34" t="str">
        <f t="shared" si="50"/>
        <v>F15-14-18-ALL-Viking37</v>
      </c>
      <c r="AW311" s="134"/>
    </row>
    <row r="312" spans="1:49" s="87" customFormat="1" x14ac:dyDescent="0.25">
      <c r="A312" s="39" t="str">
        <f t="shared" si="41"/>
        <v/>
      </c>
      <c r="B312" s="39" t="str">
        <f t="shared" si="42"/>
        <v/>
      </c>
      <c r="C312" s="39"/>
      <c r="D312" s="39"/>
      <c r="E312" s="39" t="str">
        <f t="shared" si="43"/>
        <v/>
      </c>
      <c r="F312" s="33"/>
      <c r="G312" s="33"/>
      <c r="H312" s="34" t="s">
        <v>850</v>
      </c>
      <c r="I312" s="34" t="s">
        <v>103</v>
      </c>
      <c r="J312" s="34" t="s">
        <v>1319</v>
      </c>
      <c r="K312" s="34" t="s">
        <v>597</v>
      </c>
      <c r="L312" s="34" t="str">
        <f t="shared" si="44"/>
        <v>. Vent, DASH - REAR CENTER CONSOLE</v>
      </c>
      <c r="M312" s="131" t="s">
        <v>2298</v>
      </c>
      <c r="N312" s="41" t="str">
        <f t="shared" si="45"/>
        <v/>
      </c>
      <c r="O312" s="41" t="s">
        <v>875</v>
      </c>
      <c r="P312" s="34" t="s">
        <v>597</v>
      </c>
      <c r="Q312" s="34"/>
      <c r="R312" s="34">
        <v>80</v>
      </c>
      <c r="S312" s="38">
        <f t="shared" si="46"/>
        <v>80</v>
      </c>
      <c r="T312" s="34"/>
      <c r="U312" s="34"/>
      <c r="V312" s="34"/>
      <c r="W312" s="34"/>
      <c r="X312" s="33"/>
      <c r="Y312" s="34"/>
      <c r="Z312" s="34"/>
      <c r="AA312" s="34"/>
      <c r="AB312" s="34" t="str">
        <f t="shared" si="47"/>
        <v/>
      </c>
      <c r="AC312" s="34"/>
      <c r="AD312" s="34"/>
      <c r="AE312" s="34"/>
      <c r="AF312" s="34" t="s">
        <v>935</v>
      </c>
      <c r="AG312" s="132">
        <v>44684</v>
      </c>
      <c r="AH312" s="133" t="s">
        <v>936</v>
      </c>
      <c r="AI312" s="133" t="s">
        <v>57</v>
      </c>
      <c r="AJ312" s="133" t="s">
        <v>937</v>
      </c>
      <c r="AK312" s="34"/>
      <c r="AL312" s="34" t="s">
        <v>938</v>
      </c>
      <c r="AM312" s="34"/>
      <c r="AN312" s="34"/>
      <c r="AO312" s="34"/>
      <c r="AP312" s="34" t="str">
        <f t="shared" si="48"/>
        <v/>
      </c>
      <c r="AQ312" s="34"/>
      <c r="AR312" s="34"/>
      <c r="AS312" s="34"/>
      <c r="AT312" s="34" t="str">
        <f t="shared" si="49"/>
        <v/>
      </c>
      <c r="AU312" s="34"/>
      <c r="AV312" s="34" t="str">
        <f t="shared" si="50"/>
        <v/>
      </c>
      <c r="AW312" s="134"/>
    </row>
    <row r="313" spans="1:49" s="87" customFormat="1" x14ac:dyDescent="0.25">
      <c r="A313" s="39" t="str">
        <f t="shared" si="41"/>
        <v/>
      </c>
      <c r="B313" s="39" t="str">
        <f t="shared" si="42"/>
        <v>268-11967</v>
      </c>
      <c r="C313" s="39"/>
      <c r="D313" s="39"/>
      <c r="E313" s="39">
        <f t="shared" si="43"/>
        <v>1</v>
      </c>
      <c r="F313" s="33"/>
      <c r="G313" s="33" t="s">
        <v>941</v>
      </c>
      <c r="H313" s="34" t="s">
        <v>850</v>
      </c>
      <c r="I313" s="34" t="s">
        <v>103</v>
      </c>
      <c r="J313" s="34" t="s">
        <v>903</v>
      </c>
      <c r="K313" s="34" t="s">
        <v>903</v>
      </c>
      <c r="L313" s="34" t="str">
        <f t="shared" si="44"/>
        <v>. Visors SET 2 WITH Visor Clips if Good (toss all if 1 visor bad)</v>
      </c>
      <c r="M313" s="131" t="s">
        <v>2299</v>
      </c>
      <c r="N313" s="41" t="str">
        <f t="shared" si="45"/>
        <v/>
      </c>
      <c r="O313" s="41" t="s">
        <v>875</v>
      </c>
      <c r="P313" s="34" t="s">
        <v>1329</v>
      </c>
      <c r="Q313" s="34"/>
      <c r="R313" s="34">
        <v>115</v>
      </c>
      <c r="S313" s="38">
        <f t="shared" si="46"/>
        <v>115</v>
      </c>
      <c r="T313" s="33"/>
      <c r="U313" s="33"/>
      <c r="V313" s="33"/>
      <c r="W313" s="33"/>
      <c r="X313" s="33"/>
      <c r="Y313" s="34"/>
      <c r="Z313" s="34"/>
      <c r="AA313" s="34"/>
      <c r="AB313" s="34" t="str">
        <f t="shared" si="47"/>
        <v>SET2 WITH Visor Clips if Good (toss all if 1 visor bad)</v>
      </c>
      <c r="AC313" s="34" t="s">
        <v>799</v>
      </c>
      <c r="AD313" s="34"/>
      <c r="AE313" s="34" t="s">
        <v>1330</v>
      </c>
      <c r="AF313" s="34" t="s">
        <v>935</v>
      </c>
      <c r="AG313" s="132">
        <v>44670</v>
      </c>
      <c r="AH313" s="133" t="s">
        <v>936</v>
      </c>
      <c r="AI313" s="133" t="s">
        <v>57</v>
      </c>
      <c r="AJ313" s="133" t="s">
        <v>937</v>
      </c>
      <c r="AK313" s="34"/>
      <c r="AL313" s="33" t="s">
        <v>947</v>
      </c>
      <c r="AM313" s="33" t="s">
        <v>1331</v>
      </c>
      <c r="AN313" s="34" t="s">
        <v>91</v>
      </c>
      <c r="AO313" s="34">
        <v>11967</v>
      </c>
      <c r="AP313" s="34" t="str">
        <f t="shared" si="48"/>
        <v>268-11967</v>
      </c>
      <c r="AQ313" s="34"/>
      <c r="AR313" s="34"/>
      <c r="AS313" s="34"/>
      <c r="AT313" s="34" t="str">
        <f t="shared" si="49"/>
        <v/>
      </c>
      <c r="AU313" s="34"/>
      <c r="AV313" s="34" t="str">
        <f t="shared" si="50"/>
        <v/>
      </c>
      <c r="AW313" s="134"/>
    </row>
    <row r="314" spans="1:49" s="87" customFormat="1" x14ac:dyDescent="0.25">
      <c r="A314" s="39" t="str">
        <f t="shared" si="41"/>
        <v/>
      </c>
      <c r="B314" s="39" t="str">
        <f t="shared" si="42"/>
        <v/>
      </c>
      <c r="C314" s="39"/>
      <c r="D314" s="39"/>
      <c r="E314" s="39" t="str">
        <f t="shared" si="43"/>
        <v/>
      </c>
      <c r="F314" s="33"/>
      <c r="G314" s="43"/>
      <c r="H314" s="39" t="s">
        <v>851</v>
      </c>
      <c r="I314" s="39" t="s">
        <v>103</v>
      </c>
      <c r="J314" s="39" t="s">
        <v>1332</v>
      </c>
      <c r="K314" s="39" t="s">
        <v>598</v>
      </c>
      <c r="L314" s="39" t="str">
        <f t="shared" si="44"/>
        <v>. A/C HVAC Blend Door Flap Motors &amp; Harness</v>
      </c>
      <c r="M314" s="135" t="s">
        <v>2300</v>
      </c>
      <c r="N314" s="46" t="str">
        <f t="shared" si="45"/>
        <v/>
      </c>
      <c r="O314" s="46" t="s">
        <v>875</v>
      </c>
      <c r="P314" s="39" t="s">
        <v>598</v>
      </c>
      <c r="Q314" s="39"/>
      <c r="R314" s="39"/>
      <c r="S314" s="99" t="str">
        <f t="shared" si="46"/>
        <v/>
      </c>
      <c r="T314" s="39"/>
      <c r="U314" s="39"/>
      <c r="V314" s="39"/>
      <c r="W314" s="39"/>
      <c r="X314" s="43"/>
      <c r="Y314" s="39"/>
      <c r="Z314" s="39"/>
      <c r="AA314" s="39"/>
      <c r="AB314" s="39" t="str">
        <f t="shared" si="47"/>
        <v>TOSS ALL</v>
      </c>
      <c r="AC314" s="39" t="s">
        <v>800</v>
      </c>
      <c r="AD314" s="39"/>
      <c r="AE314" s="39"/>
      <c r="AF314" s="39" t="s">
        <v>935</v>
      </c>
      <c r="AG314" s="95">
        <v>44683</v>
      </c>
      <c r="AH314" s="96" t="s">
        <v>936</v>
      </c>
      <c r="AI314" s="96" t="s">
        <v>57</v>
      </c>
      <c r="AJ314" s="96" t="s">
        <v>937</v>
      </c>
      <c r="AK314" s="39"/>
      <c r="AL314" s="39" t="s">
        <v>938</v>
      </c>
      <c r="AM314" s="39"/>
      <c r="AN314" s="39"/>
      <c r="AO314" s="39"/>
      <c r="AP314" s="34" t="str">
        <f t="shared" si="48"/>
        <v/>
      </c>
      <c r="AQ314" s="39"/>
      <c r="AR314" s="39"/>
      <c r="AS314" s="39"/>
      <c r="AT314" s="39" t="str">
        <f t="shared" si="49"/>
        <v/>
      </c>
      <c r="AU314" s="39"/>
      <c r="AV314" s="39" t="str">
        <f t="shared" si="50"/>
        <v/>
      </c>
      <c r="AW314" s="134"/>
    </row>
    <row r="315" spans="1:49" s="87" customFormat="1" x14ac:dyDescent="0.25">
      <c r="A315" s="39" t="str">
        <f t="shared" si="41"/>
        <v/>
      </c>
      <c r="B315" s="39" t="str">
        <f t="shared" si="42"/>
        <v/>
      </c>
      <c r="C315" s="39"/>
      <c r="D315" s="39"/>
      <c r="E315" s="39" t="str">
        <f t="shared" si="43"/>
        <v/>
      </c>
      <c r="F315" s="33"/>
      <c r="G315" s="43"/>
      <c r="H315" s="39" t="s">
        <v>851</v>
      </c>
      <c r="I315" s="39" t="s">
        <v>103</v>
      </c>
      <c r="J315" s="39" t="s">
        <v>1193</v>
      </c>
      <c r="K315" s="39" t="s">
        <v>674</v>
      </c>
      <c r="L315" s="39" t="str">
        <f t="shared" si="44"/>
        <v>. Airbag, SEATS</v>
      </c>
      <c r="M315" s="135" t="s">
        <v>2383</v>
      </c>
      <c r="N315" s="46" t="str">
        <f t="shared" si="45"/>
        <v/>
      </c>
      <c r="O315" s="46" t="s">
        <v>875</v>
      </c>
      <c r="P315" s="39" t="s">
        <v>674</v>
      </c>
      <c r="Q315" s="39"/>
      <c r="R315" s="39"/>
      <c r="S315" s="99" t="str">
        <f t="shared" si="46"/>
        <v/>
      </c>
      <c r="T315" s="43"/>
      <c r="U315" s="43"/>
      <c r="V315" s="43"/>
      <c r="W315" s="43"/>
      <c r="X315" s="43"/>
      <c r="Y315" s="39"/>
      <c r="Z315" s="39"/>
      <c r="AA315" s="39"/>
      <c r="AB315" s="39" t="str">
        <f t="shared" si="47"/>
        <v>TOSS BOTH | keep in seat cushions if selling those</v>
      </c>
      <c r="AC315" s="39" t="s">
        <v>784</v>
      </c>
      <c r="AD315" s="39" t="s">
        <v>1434</v>
      </c>
      <c r="AE315" s="39"/>
      <c r="AF315" s="39" t="s">
        <v>935</v>
      </c>
      <c r="AG315" s="95">
        <v>44671</v>
      </c>
      <c r="AH315" s="96" t="s">
        <v>936</v>
      </c>
      <c r="AI315" s="96" t="s">
        <v>57</v>
      </c>
      <c r="AJ315" s="96" t="s">
        <v>937</v>
      </c>
      <c r="AK315" s="39"/>
      <c r="AL315" s="43" t="s">
        <v>947</v>
      </c>
      <c r="AM315" s="39"/>
      <c r="AN315" s="39" t="s">
        <v>91</v>
      </c>
      <c r="AO315" s="39"/>
      <c r="AP315" s="34" t="str">
        <f t="shared" si="48"/>
        <v/>
      </c>
      <c r="AQ315" s="39"/>
      <c r="AR315" s="39"/>
      <c r="AS315" s="39"/>
      <c r="AT315" s="39" t="str">
        <f t="shared" si="49"/>
        <v/>
      </c>
      <c r="AU315" s="39"/>
      <c r="AV315" s="39" t="str">
        <f t="shared" si="50"/>
        <v/>
      </c>
      <c r="AW315" s="134"/>
    </row>
    <row r="316" spans="1:49" s="87" customFormat="1" x14ac:dyDescent="0.25">
      <c r="A316" s="39" t="str">
        <f t="shared" si="41"/>
        <v/>
      </c>
      <c r="B316" s="39" t="str">
        <f t="shared" si="42"/>
        <v/>
      </c>
      <c r="C316" s="39"/>
      <c r="D316" s="39"/>
      <c r="E316" s="39" t="str">
        <f t="shared" si="43"/>
        <v/>
      </c>
      <c r="F316" s="33"/>
      <c r="G316" s="43"/>
      <c r="H316" s="39" t="s">
        <v>851</v>
      </c>
      <c r="I316" s="39" t="s">
        <v>103</v>
      </c>
      <c r="J316" s="39" t="s">
        <v>1211</v>
      </c>
      <c r="K316" s="39" t="s">
        <v>599</v>
      </c>
      <c r="L316" s="39" t="str">
        <f t="shared" si="44"/>
        <v>. Blower Motor Assembly, REAR &amp; CENTER CONSOLE</v>
      </c>
      <c r="M316" s="135" t="s">
        <v>2301</v>
      </c>
      <c r="N316" s="46" t="str">
        <f t="shared" si="45"/>
        <v/>
      </c>
      <c r="O316" s="46" t="s">
        <v>875</v>
      </c>
      <c r="P316" s="39" t="s">
        <v>599</v>
      </c>
      <c r="Q316" s="39"/>
      <c r="R316" s="39"/>
      <c r="S316" s="99" t="str">
        <f t="shared" si="46"/>
        <v/>
      </c>
      <c r="T316" s="42"/>
      <c r="U316" s="42"/>
      <c r="V316" s="42"/>
      <c r="W316" s="42"/>
      <c r="X316" s="43"/>
      <c r="Y316" s="39"/>
      <c r="Z316" s="39"/>
      <c r="AA316" s="39"/>
      <c r="AB316" s="39" t="str">
        <f t="shared" si="47"/>
        <v>TOSS BOTH including resistors (KEEP front blower)</v>
      </c>
      <c r="AC316" s="39" t="s">
        <v>801</v>
      </c>
      <c r="AD316" s="39"/>
      <c r="AE316" s="39"/>
      <c r="AF316" s="39" t="s">
        <v>935</v>
      </c>
      <c r="AG316" s="95">
        <v>44684</v>
      </c>
      <c r="AH316" s="96" t="s">
        <v>936</v>
      </c>
      <c r="AI316" s="96" t="s">
        <v>57</v>
      </c>
      <c r="AJ316" s="96" t="s">
        <v>937</v>
      </c>
      <c r="AK316" s="39"/>
      <c r="AL316" s="42" t="s">
        <v>982</v>
      </c>
      <c r="AM316" s="39"/>
      <c r="AN316" s="39" t="s">
        <v>91</v>
      </c>
      <c r="AO316" s="39"/>
      <c r="AP316" s="34" t="str">
        <f t="shared" si="48"/>
        <v/>
      </c>
      <c r="AQ316" s="39"/>
      <c r="AR316" s="39"/>
      <c r="AS316" s="39"/>
      <c r="AT316" s="39" t="str">
        <f t="shared" si="49"/>
        <v/>
      </c>
      <c r="AU316" s="39"/>
      <c r="AV316" s="39" t="str">
        <f t="shared" si="50"/>
        <v/>
      </c>
      <c r="AW316" s="134"/>
    </row>
    <row r="317" spans="1:49" s="87" customFormat="1" x14ac:dyDescent="0.25">
      <c r="A317" s="39" t="str">
        <f t="shared" si="41"/>
        <v/>
      </c>
      <c r="B317" s="39" t="str">
        <f t="shared" si="42"/>
        <v/>
      </c>
      <c r="C317" s="39"/>
      <c r="D317" s="39"/>
      <c r="E317" s="39" t="str">
        <f t="shared" si="43"/>
        <v/>
      </c>
      <c r="F317" s="33"/>
      <c r="G317" s="43"/>
      <c r="H317" s="39" t="s">
        <v>851</v>
      </c>
      <c r="I317" s="39" t="s">
        <v>103</v>
      </c>
      <c r="J317" s="39" t="s">
        <v>1231</v>
      </c>
      <c r="K317" s="39" t="s">
        <v>600</v>
      </c>
      <c r="L317" s="39" t="str">
        <f t="shared" si="44"/>
        <v>. Dome Lights, ALL EXCEPT front primary one</v>
      </c>
      <c r="M317" s="135" t="s">
        <v>2302</v>
      </c>
      <c r="N317" s="46" t="str">
        <f t="shared" si="45"/>
        <v/>
      </c>
      <c r="O317" s="46" t="s">
        <v>875</v>
      </c>
      <c r="P317" s="39" t="s">
        <v>600</v>
      </c>
      <c r="Q317" s="39"/>
      <c r="R317" s="39"/>
      <c r="S317" s="99" t="str">
        <f t="shared" si="46"/>
        <v/>
      </c>
      <c r="T317" s="39"/>
      <c r="U317" s="39"/>
      <c r="V317" s="39"/>
      <c r="W317" s="39"/>
      <c r="X317" s="43"/>
      <c r="Y317" s="39"/>
      <c r="Z317" s="39"/>
      <c r="AA317" s="39"/>
      <c r="AB317" s="39" t="str">
        <f t="shared" si="47"/>
        <v>keep primary front center roof, toss all others</v>
      </c>
      <c r="AC317" s="39" t="s">
        <v>802</v>
      </c>
      <c r="AD317" s="39"/>
      <c r="AE317" s="39"/>
      <c r="AF317" s="39" t="s">
        <v>935</v>
      </c>
      <c r="AG317" s="95">
        <v>44683</v>
      </c>
      <c r="AH317" s="96" t="s">
        <v>936</v>
      </c>
      <c r="AI317" s="96" t="s">
        <v>57</v>
      </c>
      <c r="AJ317" s="96" t="s">
        <v>937</v>
      </c>
      <c r="AK317" s="39"/>
      <c r="AL317" s="39" t="s">
        <v>938</v>
      </c>
      <c r="AM317" s="39"/>
      <c r="AN317" s="39"/>
      <c r="AO317" s="39"/>
      <c r="AP317" s="34" t="str">
        <f t="shared" si="48"/>
        <v/>
      </c>
      <c r="AQ317" s="39"/>
      <c r="AR317" s="39"/>
      <c r="AS317" s="39"/>
      <c r="AT317" s="39" t="str">
        <f t="shared" si="49"/>
        <v/>
      </c>
      <c r="AU317" s="39"/>
      <c r="AV317" s="39" t="str">
        <f t="shared" si="50"/>
        <v/>
      </c>
      <c r="AW317" s="134"/>
    </row>
    <row r="318" spans="1:49" s="87" customFormat="1" x14ac:dyDescent="0.25">
      <c r="A318" s="39" t="str">
        <f t="shared" si="41"/>
        <v/>
      </c>
      <c r="B318" s="39" t="str">
        <f t="shared" si="42"/>
        <v/>
      </c>
      <c r="C318" s="39"/>
      <c r="D318" s="39"/>
      <c r="E318" s="39" t="str">
        <f t="shared" si="43"/>
        <v/>
      </c>
      <c r="F318" s="33"/>
      <c r="G318" s="43"/>
      <c r="H318" s="39" t="s">
        <v>851</v>
      </c>
      <c r="I318" s="39" t="s">
        <v>103</v>
      </c>
      <c r="J318" s="39" t="s">
        <v>1238</v>
      </c>
      <c r="K318" s="39" t="s">
        <v>601</v>
      </c>
      <c r="L318" s="39" t="str">
        <f t="shared" si="44"/>
        <v>. Glove Box, LEFT FRONT DASH smaller one</v>
      </c>
      <c r="M318" s="135" t="s">
        <v>2303</v>
      </c>
      <c r="N318" s="46" t="str">
        <f t="shared" si="45"/>
        <v/>
      </c>
      <c r="O318" s="46" t="s">
        <v>875</v>
      </c>
      <c r="P318" s="39" t="s">
        <v>601</v>
      </c>
      <c r="Q318" s="39"/>
      <c r="R318" s="39"/>
      <c r="S318" s="99" t="str">
        <f t="shared" si="46"/>
        <v/>
      </c>
      <c r="T318" s="39"/>
      <c r="U318" s="39"/>
      <c r="V318" s="39"/>
      <c r="W318" s="39"/>
      <c r="X318" s="43"/>
      <c r="Y318" s="39"/>
      <c r="Z318" s="39"/>
      <c r="AA318" s="39"/>
      <c r="AB318" s="39" t="str">
        <f t="shared" si="47"/>
        <v>DO KEEP the primary RF dash one</v>
      </c>
      <c r="AC318" s="39"/>
      <c r="AD318" s="39" t="s">
        <v>803</v>
      </c>
      <c r="AE318" s="39"/>
      <c r="AF318" s="39" t="s">
        <v>935</v>
      </c>
      <c r="AG318" s="95">
        <v>44684</v>
      </c>
      <c r="AH318" s="96" t="s">
        <v>936</v>
      </c>
      <c r="AI318" s="96" t="s">
        <v>57</v>
      </c>
      <c r="AJ318" s="96" t="s">
        <v>937</v>
      </c>
      <c r="AK318" s="39"/>
      <c r="AL318" s="39" t="s">
        <v>938</v>
      </c>
      <c r="AM318" s="39"/>
      <c r="AN318" s="39"/>
      <c r="AO318" s="39"/>
      <c r="AP318" s="34" t="str">
        <f t="shared" si="48"/>
        <v/>
      </c>
      <c r="AQ318" s="39"/>
      <c r="AR318" s="39"/>
      <c r="AS318" s="39"/>
      <c r="AT318" s="39" t="str">
        <f t="shared" si="49"/>
        <v/>
      </c>
      <c r="AU318" s="39"/>
      <c r="AV318" s="39" t="str">
        <f t="shared" si="50"/>
        <v/>
      </c>
      <c r="AW318" s="134"/>
    </row>
    <row r="319" spans="1:49" s="87" customFormat="1" x14ac:dyDescent="0.25">
      <c r="A319" s="39" t="str">
        <f t="shared" si="41"/>
        <v/>
      </c>
      <c r="B319" s="39" t="str">
        <f t="shared" si="42"/>
        <v/>
      </c>
      <c r="C319" s="39"/>
      <c r="D319" s="39"/>
      <c r="E319" s="39" t="str">
        <f t="shared" si="43"/>
        <v/>
      </c>
      <c r="F319" s="33"/>
      <c r="G319" s="43"/>
      <c r="H319" s="39" t="s">
        <v>851</v>
      </c>
      <c r="I319" s="39" t="s">
        <v>103</v>
      </c>
      <c r="J319" s="39" t="s">
        <v>1333</v>
      </c>
      <c r="K319" s="39" t="s">
        <v>602</v>
      </c>
      <c r="L319" s="39" t="str">
        <f t="shared" si="44"/>
        <v>. Grab Handles / Oh Shit Bars</v>
      </c>
      <c r="M319" s="135" t="s">
        <v>2304</v>
      </c>
      <c r="N319" s="46" t="str">
        <f t="shared" si="45"/>
        <v/>
      </c>
      <c r="O319" s="46" t="s">
        <v>875</v>
      </c>
      <c r="P319" s="39" t="s">
        <v>602</v>
      </c>
      <c r="Q319" s="39"/>
      <c r="R319" s="39"/>
      <c r="S319" s="99" t="str">
        <f t="shared" si="46"/>
        <v/>
      </c>
      <c r="T319" s="39"/>
      <c r="U319" s="39"/>
      <c r="V319" s="39"/>
      <c r="W319" s="39"/>
      <c r="X319" s="43"/>
      <c r="Y319" s="39"/>
      <c r="Z319" s="39"/>
      <c r="AA319" s="39"/>
      <c r="AB319" s="39" t="str">
        <f t="shared" si="47"/>
        <v>TOSS ALL</v>
      </c>
      <c r="AC319" s="39" t="s">
        <v>800</v>
      </c>
      <c r="AD319" s="39"/>
      <c r="AE319" s="39"/>
      <c r="AF319" s="39" t="s">
        <v>935</v>
      </c>
      <c r="AG319" s="95">
        <v>44683</v>
      </c>
      <c r="AH319" s="96" t="s">
        <v>936</v>
      </c>
      <c r="AI319" s="96" t="s">
        <v>57</v>
      </c>
      <c r="AJ319" s="96" t="s">
        <v>937</v>
      </c>
      <c r="AK319" s="39"/>
      <c r="AL319" s="39" t="s">
        <v>938</v>
      </c>
      <c r="AM319" s="39"/>
      <c r="AN319" s="39"/>
      <c r="AO319" s="39"/>
      <c r="AP319" s="34" t="str">
        <f t="shared" si="48"/>
        <v/>
      </c>
      <c r="AQ319" s="39"/>
      <c r="AR319" s="39"/>
      <c r="AS319" s="39"/>
      <c r="AT319" s="39" t="str">
        <f t="shared" si="49"/>
        <v/>
      </c>
      <c r="AU319" s="39"/>
      <c r="AV319" s="39" t="str">
        <f t="shared" si="50"/>
        <v/>
      </c>
      <c r="AW319" s="134"/>
    </row>
    <row r="320" spans="1:49" s="87" customFormat="1" x14ac:dyDescent="0.25">
      <c r="A320" s="39" t="str">
        <f t="shared" si="41"/>
        <v/>
      </c>
      <c r="B320" s="39" t="str">
        <f t="shared" si="42"/>
        <v/>
      </c>
      <c r="C320" s="39"/>
      <c r="D320" s="39"/>
      <c r="E320" s="39" t="str">
        <f t="shared" si="43"/>
        <v/>
      </c>
      <c r="F320" s="33"/>
      <c r="G320" s="43"/>
      <c r="H320" s="39" t="s">
        <v>851</v>
      </c>
      <c r="I320" s="39" t="s">
        <v>103</v>
      </c>
      <c r="J320" s="39" t="s">
        <v>1334</v>
      </c>
      <c r="K320" s="39" t="s">
        <v>603</v>
      </c>
      <c r="L320" s="39" t="str">
        <f t="shared" si="44"/>
        <v>. Microphone, Hands Free Roof Mounted Mics</v>
      </c>
      <c r="M320" s="135" t="s">
        <v>2305</v>
      </c>
      <c r="N320" s="46" t="str">
        <f t="shared" si="45"/>
        <v/>
      </c>
      <c r="O320" s="46" t="s">
        <v>875</v>
      </c>
      <c r="P320" s="39" t="s">
        <v>603</v>
      </c>
      <c r="Q320" s="39"/>
      <c r="R320" s="39"/>
      <c r="S320" s="99" t="str">
        <f t="shared" si="46"/>
        <v/>
      </c>
      <c r="T320" s="39"/>
      <c r="U320" s="39"/>
      <c r="V320" s="39"/>
      <c r="W320" s="39"/>
      <c r="X320" s="43"/>
      <c r="Y320" s="39"/>
      <c r="Z320" s="39"/>
      <c r="AA320" s="39"/>
      <c r="AB320" s="39" t="str">
        <f t="shared" si="47"/>
        <v>TOSS ALL</v>
      </c>
      <c r="AC320" s="39" t="s">
        <v>800</v>
      </c>
      <c r="AD320" s="39"/>
      <c r="AE320" s="39"/>
      <c r="AF320" s="39" t="s">
        <v>935</v>
      </c>
      <c r="AG320" s="95">
        <v>44683</v>
      </c>
      <c r="AH320" s="96" t="s">
        <v>936</v>
      </c>
      <c r="AI320" s="96" t="s">
        <v>57</v>
      </c>
      <c r="AJ320" s="96" t="s">
        <v>937</v>
      </c>
      <c r="AK320" s="39"/>
      <c r="AL320" s="39" t="s">
        <v>938</v>
      </c>
      <c r="AM320" s="39"/>
      <c r="AN320" s="39"/>
      <c r="AO320" s="39"/>
      <c r="AP320" s="34" t="str">
        <f t="shared" si="48"/>
        <v/>
      </c>
      <c r="AQ320" s="39"/>
      <c r="AR320" s="39"/>
      <c r="AS320" s="39"/>
      <c r="AT320" s="39" t="str">
        <f t="shared" si="49"/>
        <v/>
      </c>
      <c r="AU320" s="39"/>
      <c r="AV320" s="39" t="str">
        <f t="shared" si="50"/>
        <v/>
      </c>
      <c r="AW320" s="134"/>
    </row>
    <row r="321" spans="1:49" s="87" customFormat="1" x14ac:dyDescent="0.25">
      <c r="A321" s="39" t="str">
        <f t="shared" si="41"/>
        <v/>
      </c>
      <c r="B321" s="39" t="str">
        <f t="shared" si="42"/>
        <v/>
      </c>
      <c r="C321" s="39"/>
      <c r="D321" s="39"/>
      <c r="E321" s="39" t="str">
        <f t="shared" si="43"/>
        <v/>
      </c>
      <c r="F321" s="33"/>
      <c r="G321" s="43"/>
      <c r="H321" s="39" t="s">
        <v>851</v>
      </c>
      <c r="I321" s="39" t="s">
        <v>103</v>
      </c>
      <c r="J321" s="39" t="s">
        <v>1335</v>
      </c>
      <c r="K321" s="39" t="s">
        <v>604</v>
      </c>
      <c r="L321" s="39" t="str">
        <f t="shared" si="44"/>
        <v>. Pedal, Gas Pedal</v>
      </c>
      <c r="M321" s="135" t="s">
        <v>2306</v>
      </c>
      <c r="N321" s="46" t="str">
        <f t="shared" si="45"/>
        <v/>
      </c>
      <c r="O321" s="46" t="s">
        <v>875</v>
      </c>
      <c r="P321" s="39" t="s">
        <v>604</v>
      </c>
      <c r="Q321" s="39"/>
      <c r="R321" s="39"/>
      <c r="S321" s="99" t="str">
        <f t="shared" si="46"/>
        <v/>
      </c>
      <c r="T321" s="39"/>
      <c r="U321" s="39"/>
      <c r="V321" s="39"/>
      <c r="W321" s="39"/>
      <c r="X321" s="43"/>
      <c r="Y321" s="39"/>
      <c r="Z321" s="39"/>
      <c r="AA321" s="39"/>
      <c r="AB321" s="39" t="str">
        <f t="shared" si="47"/>
        <v/>
      </c>
      <c r="AC321" s="39"/>
      <c r="AD321" s="39"/>
      <c r="AE321" s="39"/>
      <c r="AF321" s="39" t="s">
        <v>935</v>
      </c>
      <c r="AG321" s="95">
        <v>44683</v>
      </c>
      <c r="AH321" s="96" t="s">
        <v>936</v>
      </c>
      <c r="AI321" s="96" t="s">
        <v>57</v>
      </c>
      <c r="AJ321" s="96" t="s">
        <v>937</v>
      </c>
      <c r="AK321" s="39"/>
      <c r="AL321" s="39" t="s">
        <v>938</v>
      </c>
      <c r="AM321" s="39"/>
      <c r="AN321" s="39"/>
      <c r="AO321" s="39"/>
      <c r="AP321" s="34" t="str">
        <f t="shared" si="48"/>
        <v/>
      </c>
      <c r="AQ321" s="39"/>
      <c r="AR321" s="39"/>
      <c r="AS321" s="39"/>
      <c r="AT321" s="39" t="str">
        <f t="shared" si="49"/>
        <v/>
      </c>
      <c r="AU321" s="39"/>
      <c r="AV321" s="39" t="str">
        <f t="shared" si="50"/>
        <v/>
      </c>
      <c r="AW321" s="134"/>
    </row>
    <row r="322" spans="1:49" s="87" customFormat="1" x14ac:dyDescent="0.25">
      <c r="A322" s="39" t="str">
        <f t="shared" si="41"/>
        <v/>
      </c>
      <c r="B322" s="39" t="str">
        <f t="shared" si="42"/>
        <v/>
      </c>
      <c r="C322" s="39"/>
      <c r="D322" s="39"/>
      <c r="E322" s="39" t="str">
        <f t="shared" si="43"/>
        <v/>
      </c>
      <c r="F322" s="33"/>
      <c r="G322" s="43"/>
      <c r="H322" s="39" t="s">
        <v>851</v>
      </c>
      <c r="I322" s="39" t="s">
        <v>103</v>
      </c>
      <c r="J322" s="39" t="s">
        <v>1215</v>
      </c>
      <c r="K322" s="39" t="s">
        <v>605</v>
      </c>
      <c r="L322" s="39" t="str">
        <f t="shared" si="44"/>
        <v>. REAR CENTER CONSOLE Storage Tray, Trim Panel &amp; 12v Sockets</v>
      </c>
      <c r="M322" s="135" t="s">
        <v>2307</v>
      </c>
      <c r="N322" s="46" t="str">
        <f t="shared" si="45"/>
        <v/>
      </c>
      <c r="O322" s="46" t="s">
        <v>875</v>
      </c>
      <c r="P322" s="39" t="s">
        <v>605</v>
      </c>
      <c r="Q322" s="39"/>
      <c r="R322" s="39"/>
      <c r="S322" s="99" t="str">
        <f t="shared" si="46"/>
        <v/>
      </c>
      <c r="T322" s="39"/>
      <c r="U322" s="39"/>
      <c r="V322" s="39"/>
      <c r="W322" s="39"/>
      <c r="X322" s="43"/>
      <c r="Y322" s="39"/>
      <c r="Z322" s="39"/>
      <c r="AA322" s="39"/>
      <c r="AB322" s="39" t="str">
        <f t="shared" si="47"/>
        <v>TOSS, but DO KEEP vent &amp; climate control</v>
      </c>
      <c r="AC322" s="39" t="s">
        <v>804</v>
      </c>
      <c r="AD322" s="39"/>
      <c r="AE322" s="39"/>
      <c r="AF322" s="39" t="s">
        <v>935</v>
      </c>
      <c r="AG322" s="95">
        <v>44684</v>
      </c>
      <c r="AH322" s="96" t="s">
        <v>936</v>
      </c>
      <c r="AI322" s="96" t="s">
        <v>57</v>
      </c>
      <c r="AJ322" s="96" t="s">
        <v>937</v>
      </c>
      <c r="AK322" s="39"/>
      <c r="AL322" s="39" t="s">
        <v>938</v>
      </c>
      <c r="AM322" s="39"/>
      <c r="AN322" s="39"/>
      <c r="AO322" s="39"/>
      <c r="AP322" s="34" t="str">
        <f t="shared" si="48"/>
        <v/>
      </c>
      <c r="AQ322" s="39"/>
      <c r="AR322" s="39"/>
      <c r="AS322" s="39"/>
      <c r="AT322" s="39" t="str">
        <f t="shared" si="49"/>
        <v/>
      </c>
      <c r="AU322" s="39"/>
      <c r="AV322" s="39" t="str">
        <f t="shared" si="50"/>
        <v/>
      </c>
      <c r="AW322" s="134"/>
    </row>
    <row r="323" spans="1:49" s="87" customFormat="1" x14ac:dyDescent="0.25">
      <c r="A323" s="39" t="str">
        <f t="shared" si="41"/>
        <v/>
      </c>
      <c r="B323" s="39" t="str">
        <f t="shared" si="42"/>
        <v/>
      </c>
      <c r="C323" s="39"/>
      <c r="D323" s="39"/>
      <c r="E323" s="39" t="str">
        <f t="shared" si="43"/>
        <v/>
      </c>
      <c r="F323" s="33"/>
      <c r="G323" s="43"/>
      <c r="H323" s="39" t="s">
        <v>851</v>
      </c>
      <c r="I323" s="39" t="s">
        <v>103</v>
      </c>
      <c r="J323" s="39" t="s">
        <v>606</v>
      </c>
      <c r="K323" s="39" t="s">
        <v>606</v>
      </c>
      <c r="L323" s="39" t="str">
        <f t="shared" si="44"/>
        <v>. Speaker Grilles</v>
      </c>
      <c r="M323" s="135" t="s">
        <v>2308</v>
      </c>
      <c r="N323" s="46" t="str">
        <f t="shared" si="45"/>
        <v/>
      </c>
      <c r="O323" s="46" t="s">
        <v>875</v>
      </c>
      <c r="P323" s="39" t="s">
        <v>606</v>
      </c>
      <c r="Q323" s="39"/>
      <c r="R323" s="39"/>
      <c r="S323" s="99" t="str">
        <f t="shared" si="46"/>
        <v/>
      </c>
      <c r="T323" s="39"/>
      <c r="U323" s="39"/>
      <c r="V323" s="39"/>
      <c r="W323" s="39"/>
      <c r="X323" s="43"/>
      <c r="Y323" s="39"/>
      <c r="Z323" s="39"/>
      <c r="AA323" s="39"/>
      <c r="AB323" s="39" t="str">
        <f t="shared" si="47"/>
        <v>TOSS ALL</v>
      </c>
      <c r="AC323" s="39" t="s">
        <v>800</v>
      </c>
      <c r="AD323" s="39"/>
      <c r="AE323" s="39"/>
      <c r="AF323" s="39" t="s">
        <v>935</v>
      </c>
      <c r="AG323" s="95">
        <v>44684</v>
      </c>
      <c r="AH323" s="96" t="s">
        <v>936</v>
      </c>
      <c r="AI323" s="96" t="s">
        <v>57</v>
      </c>
      <c r="AJ323" s="96" t="s">
        <v>937</v>
      </c>
      <c r="AK323" s="39"/>
      <c r="AL323" s="39" t="s">
        <v>938</v>
      </c>
      <c r="AM323" s="39"/>
      <c r="AN323" s="39"/>
      <c r="AO323" s="39"/>
      <c r="AP323" s="34" t="str">
        <f t="shared" si="48"/>
        <v/>
      </c>
      <c r="AQ323" s="39"/>
      <c r="AR323" s="39"/>
      <c r="AS323" s="39"/>
      <c r="AT323" s="39" t="str">
        <f t="shared" si="49"/>
        <v/>
      </c>
      <c r="AU323" s="39"/>
      <c r="AV323" s="39" t="str">
        <f t="shared" si="50"/>
        <v/>
      </c>
      <c r="AW323" s="134"/>
    </row>
    <row r="324" spans="1:49" s="87" customFormat="1" x14ac:dyDescent="0.25">
      <c r="A324" s="39" t="str">
        <f t="shared" ref="A324:A387" si="51">IF(U324&lt;&gt;"",U324,"")</f>
        <v/>
      </c>
      <c r="B324" s="39" t="str">
        <f t="shared" ref="B324:B387" si="52">IF(AP324&lt;&gt;"",AP324,"")</f>
        <v/>
      </c>
      <c r="C324" s="39"/>
      <c r="D324" s="39"/>
      <c r="E324" s="39" t="str">
        <f t="shared" ref="E324:E387" si="53">IF(B324&lt;&gt;"",COUNTIF($B$4:$B$600,B324),"")</f>
        <v/>
      </c>
      <c r="F324" s="33"/>
      <c r="G324" s="43"/>
      <c r="H324" s="39" t="s">
        <v>851</v>
      </c>
      <c r="I324" s="39" t="s">
        <v>103</v>
      </c>
      <c r="J324" s="39" t="s">
        <v>360</v>
      </c>
      <c r="K324" s="39" t="s">
        <v>2572</v>
      </c>
      <c r="L324" s="39" t="str">
        <f t="shared" ref="L324:L387" si="54">CONCATENATE(U324,". ",P324)</f>
        <v>. Speakers - BMW Branded Ones</v>
      </c>
      <c r="M324" s="135" t="s">
        <v>2384</v>
      </c>
      <c r="N324" s="46" t="str">
        <f t="shared" ref="N324:N387" si="55">IF(O324&lt;&gt;"",HYPERLINK(O324,"E.G."),"")</f>
        <v/>
      </c>
      <c r="O324" s="46" t="s">
        <v>875</v>
      </c>
      <c r="P324" s="39" t="s">
        <v>672</v>
      </c>
      <c r="Q324" s="39"/>
      <c r="R324" s="42"/>
      <c r="S324" s="99" t="str">
        <f t="shared" ref="S324:S387" si="56">IF(ISTEXT(R324), R324, IFERROR(AVERAGEIF(K:K, K324, R:R), ""))</f>
        <v/>
      </c>
      <c r="T324" s="39"/>
      <c r="U324" s="39"/>
      <c r="V324" s="39"/>
      <c r="W324" s="39"/>
      <c r="X324" s="43"/>
      <c r="Y324" s="39"/>
      <c r="Z324" s="39"/>
      <c r="AA324" s="39"/>
      <c r="AB324" s="39" t="str">
        <f t="shared" ref="AB324:AB387" si="57">_xlfn.TEXTJOIN(" | ",TRUE,AC324,AD324)</f>
        <v>TOSS BMW Branded Ones | KEEP Harman or Bang</v>
      </c>
      <c r="AC324" s="39" t="s">
        <v>1428</v>
      </c>
      <c r="AD324" s="39" t="s">
        <v>1429</v>
      </c>
      <c r="AE324" s="39"/>
      <c r="AF324" s="39" t="s">
        <v>981</v>
      </c>
      <c r="AG324" s="95">
        <v>45013</v>
      </c>
      <c r="AH324" s="96" t="s">
        <v>936</v>
      </c>
      <c r="AI324" s="96" t="s">
        <v>57</v>
      </c>
      <c r="AJ324" s="96" t="s">
        <v>937</v>
      </c>
      <c r="AK324" s="39" t="s">
        <v>849</v>
      </c>
      <c r="AL324" s="39" t="s">
        <v>938</v>
      </c>
      <c r="AM324" s="39"/>
      <c r="AN324" s="39"/>
      <c r="AO324" s="39"/>
      <c r="AP324" s="34" t="str">
        <f t="shared" ref="AP324:AP387" si="58">IF(AM324&lt;&gt;"",CONCATENATE(AM324,AN324,AO324),"")</f>
        <v/>
      </c>
      <c r="AQ324" s="39"/>
      <c r="AR324" s="39"/>
      <c r="AS324" s="39"/>
      <c r="AT324" s="39" t="str">
        <f t="shared" ref="AT324:AT387" si="59">IF(AQ324&lt;&gt;"",_xlfn.TEXTJOIN("-",TRUE,AQ324,AR324,AS324),"")</f>
        <v/>
      </c>
      <c r="AU324" s="39"/>
      <c r="AV324" s="39" t="str">
        <f t="shared" ref="AV324:AV387" si="60">IF(AU324&lt;&gt;"",_xlfn.TEXTJOIN("-",TRUE,AT324,AU324),"")</f>
        <v/>
      </c>
      <c r="AW324" s="134"/>
    </row>
    <row r="325" spans="1:49" s="87" customFormat="1" x14ac:dyDescent="0.25">
      <c r="A325" s="39" t="str">
        <f t="shared" si="51"/>
        <v/>
      </c>
      <c r="B325" s="39" t="str">
        <f t="shared" si="52"/>
        <v/>
      </c>
      <c r="C325" s="39"/>
      <c r="D325" s="39"/>
      <c r="E325" s="39" t="str">
        <f t="shared" si="53"/>
        <v/>
      </c>
      <c r="F325" s="33"/>
      <c r="G325" s="43"/>
      <c r="H325" s="39" t="s">
        <v>851</v>
      </c>
      <c r="I325" s="39" t="s">
        <v>103</v>
      </c>
      <c r="J325" s="39" t="s">
        <v>1243</v>
      </c>
      <c r="K325" s="39" t="s">
        <v>607</v>
      </c>
      <c r="L325" s="39" t="str">
        <f t="shared" si="54"/>
        <v>. Speedometer Instrument Gauge Cluster Trim</v>
      </c>
      <c r="M325" s="135" t="s">
        <v>2309</v>
      </c>
      <c r="N325" s="46" t="str">
        <f t="shared" si="55"/>
        <v/>
      </c>
      <c r="O325" s="46" t="s">
        <v>875</v>
      </c>
      <c r="P325" s="39" t="s">
        <v>607</v>
      </c>
      <c r="Q325" s="39"/>
      <c r="R325" s="39"/>
      <c r="S325" s="99" t="str">
        <f t="shared" si="56"/>
        <v/>
      </c>
      <c r="T325" s="39"/>
      <c r="U325" s="39"/>
      <c r="V325" s="39"/>
      <c r="W325" s="39"/>
      <c r="X325" s="43"/>
      <c r="Y325" s="39"/>
      <c r="Z325" s="39"/>
      <c r="AA325" s="39"/>
      <c r="AB325" s="39" t="str">
        <f t="shared" si="57"/>
        <v>big plastic piece</v>
      </c>
      <c r="AC325" s="39"/>
      <c r="AD325" s="39" t="s">
        <v>805</v>
      </c>
      <c r="AE325" s="39"/>
      <c r="AF325" s="39" t="s">
        <v>935</v>
      </c>
      <c r="AG325" s="95">
        <v>44684</v>
      </c>
      <c r="AH325" s="96" t="s">
        <v>936</v>
      </c>
      <c r="AI325" s="96" t="s">
        <v>57</v>
      </c>
      <c r="AJ325" s="96" t="s">
        <v>937</v>
      </c>
      <c r="AK325" s="39"/>
      <c r="AL325" s="39" t="s">
        <v>938</v>
      </c>
      <c r="AM325" s="39"/>
      <c r="AN325" s="39"/>
      <c r="AO325" s="39"/>
      <c r="AP325" s="34" t="str">
        <f t="shared" si="58"/>
        <v/>
      </c>
      <c r="AQ325" s="39"/>
      <c r="AR325" s="39"/>
      <c r="AS325" s="39"/>
      <c r="AT325" s="39" t="str">
        <f t="shared" si="59"/>
        <v/>
      </c>
      <c r="AU325" s="39"/>
      <c r="AV325" s="39" t="str">
        <f t="shared" si="60"/>
        <v/>
      </c>
      <c r="AW325" s="134"/>
    </row>
    <row r="326" spans="1:49" s="87" customFormat="1" x14ac:dyDescent="0.25">
      <c r="A326" s="39" t="str">
        <f t="shared" si="51"/>
        <v/>
      </c>
      <c r="B326" s="39" t="str">
        <f t="shared" si="52"/>
        <v/>
      </c>
      <c r="C326" s="39"/>
      <c r="D326" s="39"/>
      <c r="E326" s="39" t="str">
        <f t="shared" si="53"/>
        <v/>
      </c>
      <c r="F326" s="33"/>
      <c r="G326" s="43"/>
      <c r="H326" s="39" t="s">
        <v>851</v>
      </c>
      <c r="I326" s="39" t="s">
        <v>103</v>
      </c>
      <c r="J326" s="39" t="s">
        <v>1336</v>
      </c>
      <c r="K326" s="39" t="s">
        <v>608</v>
      </c>
      <c r="L326" s="39" t="str">
        <f t="shared" si="54"/>
        <v>. Steering Column Assembly &amp; Adjust Motors</v>
      </c>
      <c r="M326" s="135" t="s">
        <v>2310</v>
      </c>
      <c r="N326" s="46" t="str">
        <f t="shared" si="55"/>
        <v/>
      </c>
      <c r="O326" s="46" t="s">
        <v>875</v>
      </c>
      <c r="P326" s="39" t="s">
        <v>608</v>
      </c>
      <c r="Q326" s="39"/>
      <c r="R326" s="39"/>
      <c r="S326" s="99" t="str">
        <f t="shared" si="56"/>
        <v/>
      </c>
      <c r="T326" s="39"/>
      <c r="U326" s="39"/>
      <c r="V326" s="39"/>
      <c r="W326" s="39"/>
      <c r="X326" s="43"/>
      <c r="Y326" s="39"/>
      <c r="Z326" s="39"/>
      <c r="AA326" s="39"/>
      <c r="AB326" s="39" t="str">
        <f t="shared" si="57"/>
        <v>TOSS ALL | big primary one</v>
      </c>
      <c r="AC326" s="39" t="s">
        <v>800</v>
      </c>
      <c r="AD326" s="39" t="s">
        <v>1337</v>
      </c>
      <c r="AE326" s="39"/>
      <c r="AF326" s="39" t="s">
        <v>935</v>
      </c>
      <c r="AG326" s="95">
        <v>44683</v>
      </c>
      <c r="AH326" s="96" t="s">
        <v>936</v>
      </c>
      <c r="AI326" s="96" t="s">
        <v>57</v>
      </c>
      <c r="AJ326" s="96" t="s">
        <v>937</v>
      </c>
      <c r="AK326" s="39"/>
      <c r="AL326" s="39" t="s">
        <v>938</v>
      </c>
      <c r="AM326" s="39"/>
      <c r="AN326" s="39"/>
      <c r="AO326" s="39"/>
      <c r="AP326" s="34" t="str">
        <f t="shared" si="58"/>
        <v/>
      </c>
      <c r="AQ326" s="39"/>
      <c r="AR326" s="39"/>
      <c r="AS326" s="39"/>
      <c r="AT326" s="39" t="str">
        <f t="shared" si="59"/>
        <v/>
      </c>
      <c r="AU326" s="39"/>
      <c r="AV326" s="39" t="str">
        <f t="shared" si="60"/>
        <v/>
      </c>
      <c r="AW326" s="134"/>
    </row>
    <row r="327" spans="1:49" s="87" customFormat="1" x14ac:dyDescent="0.25">
      <c r="A327" s="39" t="str">
        <f t="shared" si="51"/>
        <v/>
      </c>
      <c r="B327" s="39" t="str">
        <f t="shared" si="52"/>
        <v/>
      </c>
      <c r="C327" s="39"/>
      <c r="D327" s="39"/>
      <c r="E327" s="39" t="str">
        <f t="shared" si="53"/>
        <v/>
      </c>
      <c r="F327" s="33"/>
      <c r="G327" s="43"/>
      <c r="H327" s="39" t="s">
        <v>851</v>
      </c>
      <c r="I327" s="39" t="s">
        <v>103</v>
      </c>
      <c r="J327" s="39" t="s">
        <v>1319</v>
      </c>
      <c r="K327" s="39" t="s">
        <v>611</v>
      </c>
      <c r="L327" s="39" t="str">
        <f t="shared" si="54"/>
        <v>. Vents, Pillar</v>
      </c>
      <c r="M327" s="135" t="s">
        <v>2311</v>
      </c>
      <c r="N327" s="46" t="str">
        <f t="shared" si="55"/>
        <v/>
      </c>
      <c r="O327" s="46" t="s">
        <v>875</v>
      </c>
      <c r="P327" s="39" t="s">
        <v>611</v>
      </c>
      <c r="Q327" s="39"/>
      <c r="R327" s="39"/>
      <c r="S327" s="99" t="str">
        <f t="shared" si="56"/>
        <v/>
      </c>
      <c r="T327" s="39"/>
      <c r="U327" s="39"/>
      <c r="V327" s="39"/>
      <c r="W327" s="39"/>
      <c r="X327" s="43"/>
      <c r="Y327" s="39"/>
      <c r="Z327" s="39"/>
      <c r="AA327" s="39"/>
      <c r="AB327" s="39" t="str">
        <f t="shared" si="57"/>
        <v>TOSS ALL</v>
      </c>
      <c r="AC327" s="39" t="s">
        <v>800</v>
      </c>
      <c r="AD327" s="39"/>
      <c r="AE327" s="39"/>
      <c r="AF327" s="39" t="s">
        <v>935</v>
      </c>
      <c r="AG327" s="95">
        <v>44683</v>
      </c>
      <c r="AH327" s="96" t="s">
        <v>936</v>
      </c>
      <c r="AI327" s="96" t="s">
        <v>57</v>
      </c>
      <c r="AJ327" s="96" t="s">
        <v>937</v>
      </c>
      <c r="AK327" s="39"/>
      <c r="AL327" s="39" t="s">
        <v>938</v>
      </c>
      <c r="AM327" s="39"/>
      <c r="AN327" s="39"/>
      <c r="AO327" s="39"/>
      <c r="AP327" s="34" t="str">
        <f t="shared" si="58"/>
        <v/>
      </c>
      <c r="AQ327" s="39"/>
      <c r="AR327" s="39"/>
      <c r="AS327" s="39"/>
      <c r="AT327" s="39" t="str">
        <f t="shared" si="59"/>
        <v/>
      </c>
      <c r="AU327" s="39"/>
      <c r="AV327" s="39" t="str">
        <f t="shared" si="60"/>
        <v/>
      </c>
      <c r="AW327" s="134"/>
    </row>
    <row r="328" spans="1:49" s="87" customFormat="1" x14ac:dyDescent="0.25">
      <c r="A328" s="39" t="str">
        <f t="shared" si="51"/>
        <v/>
      </c>
      <c r="B328" s="39" t="str">
        <f t="shared" si="52"/>
        <v/>
      </c>
      <c r="C328" s="39"/>
      <c r="D328" s="39"/>
      <c r="E328" s="39" t="str">
        <f t="shared" si="53"/>
        <v/>
      </c>
      <c r="F328" s="33"/>
      <c r="G328" s="33"/>
      <c r="H328" s="34" t="s">
        <v>850</v>
      </c>
      <c r="I328" s="34" t="s">
        <v>263</v>
      </c>
      <c r="J328" s="34" t="s">
        <v>1358</v>
      </c>
      <c r="K328" s="34" t="s">
        <v>286</v>
      </c>
      <c r="L328" s="34" t="str">
        <f t="shared" si="54"/>
        <v>. 3rd Brake Light</v>
      </c>
      <c r="M328" s="131" t="s">
        <v>2312</v>
      </c>
      <c r="N328" s="41" t="str">
        <f t="shared" si="55"/>
        <v/>
      </c>
      <c r="O328" s="41" t="s">
        <v>875</v>
      </c>
      <c r="P328" s="34" t="s">
        <v>286</v>
      </c>
      <c r="Q328" s="34"/>
      <c r="R328" s="37">
        <v>125</v>
      </c>
      <c r="S328" s="38">
        <f t="shared" si="56"/>
        <v>125</v>
      </c>
      <c r="T328" s="34"/>
      <c r="U328" s="34"/>
      <c r="V328" s="34"/>
      <c r="W328" s="34"/>
      <c r="X328" s="33"/>
      <c r="Y328" s="34"/>
      <c r="Z328" s="34"/>
      <c r="AA328" s="34"/>
      <c r="AB328" s="34" t="str">
        <f t="shared" si="57"/>
        <v>IN spoiler if selling that - if not can sell solo</v>
      </c>
      <c r="AC328" s="34" t="s">
        <v>806</v>
      </c>
      <c r="AD328" s="34"/>
      <c r="AE328" s="34"/>
      <c r="AF328" s="34" t="s">
        <v>935</v>
      </c>
      <c r="AG328" s="132">
        <v>44680</v>
      </c>
      <c r="AH328" s="133" t="s">
        <v>936</v>
      </c>
      <c r="AI328" s="133" t="s">
        <v>57</v>
      </c>
      <c r="AJ328" s="133" t="s">
        <v>937</v>
      </c>
      <c r="AK328" s="34"/>
      <c r="AL328" s="34" t="s">
        <v>938</v>
      </c>
      <c r="AM328" s="34"/>
      <c r="AN328" s="34"/>
      <c r="AO328" s="34"/>
      <c r="AP328" s="34" t="str">
        <f t="shared" si="58"/>
        <v/>
      </c>
      <c r="AQ328" s="34"/>
      <c r="AR328" s="34"/>
      <c r="AS328" s="34"/>
      <c r="AT328" s="34" t="str">
        <f t="shared" si="59"/>
        <v/>
      </c>
      <c r="AU328" s="34"/>
      <c r="AV328" s="34" t="str">
        <f t="shared" si="60"/>
        <v/>
      </c>
      <c r="AW328" s="134"/>
    </row>
    <row r="329" spans="1:49" s="87" customFormat="1" x14ac:dyDescent="0.25">
      <c r="A329" s="39" t="str">
        <f t="shared" si="51"/>
        <v/>
      </c>
      <c r="B329" s="39" t="str">
        <f t="shared" si="52"/>
        <v>116-60560</v>
      </c>
      <c r="C329" s="39"/>
      <c r="D329" s="39"/>
      <c r="E329" s="39">
        <f t="shared" si="53"/>
        <v>1</v>
      </c>
      <c r="F329" s="33"/>
      <c r="G329" s="33"/>
      <c r="H329" s="34" t="s">
        <v>850</v>
      </c>
      <c r="I329" s="34" t="s">
        <v>263</v>
      </c>
      <c r="J329" s="34" t="s">
        <v>1359</v>
      </c>
      <c r="K329" s="34" t="s">
        <v>615</v>
      </c>
      <c r="L329" s="34" t="str">
        <f t="shared" si="54"/>
        <v>. Fog Light, FRONT - LEFT</v>
      </c>
      <c r="M329" s="131" t="s">
        <v>2313</v>
      </c>
      <c r="N329" s="41" t="str">
        <f t="shared" si="55"/>
        <v/>
      </c>
      <c r="O329" s="41" t="s">
        <v>875</v>
      </c>
      <c r="P329" s="34" t="s">
        <v>615</v>
      </c>
      <c r="Q329" s="34" t="s">
        <v>1360</v>
      </c>
      <c r="R329" s="35">
        <v>85</v>
      </c>
      <c r="S329" s="38">
        <f t="shared" si="56"/>
        <v>142.5</v>
      </c>
      <c r="T329" s="33"/>
      <c r="U329" s="33"/>
      <c r="V329" s="33"/>
      <c r="W329" s="33"/>
      <c r="X329" s="33"/>
      <c r="Y329" s="34"/>
      <c r="Z329" s="34"/>
      <c r="AA329" s="34"/>
      <c r="AB329" s="34" t="str">
        <f t="shared" si="57"/>
        <v/>
      </c>
      <c r="AC329" s="34"/>
      <c r="AD329" s="34"/>
      <c r="AE329" s="34"/>
      <c r="AF329" s="34" t="s">
        <v>935</v>
      </c>
      <c r="AG329" s="132">
        <v>44671</v>
      </c>
      <c r="AH329" s="133" t="s">
        <v>936</v>
      </c>
      <c r="AI329" s="133" t="s">
        <v>57</v>
      </c>
      <c r="AJ329" s="133" t="s">
        <v>937</v>
      </c>
      <c r="AK329" s="34"/>
      <c r="AL329" s="33" t="s">
        <v>947</v>
      </c>
      <c r="AM329" s="33" t="s">
        <v>1361</v>
      </c>
      <c r="AN329" s="34" t="s">
        <v>91</v>
      </c>
      <c r="AO329" s="34">
        <v>60560</v>
      </c>
      <c r="AP329" s="34" t="str">
        <f t="shared" si="58"/>
        <v>116-60560</v>
      </c>
      <c r="AQ329" s="34"/>
      <c r="AR329" s="34"/>
      <c r="AS329" s="34"/>
      <c r="AT329" s="34" t="str">
        <f t="shared" si="59"/>
        <v/>
      </c>
      <c r="AU329" s="34"/>
      <c r="AV329" s="34" t="str">
        <f t="shared" si="60"/>
        <v/>
      </c>
      <c r="AW329" s="134"/>
    </row>
    <row r="330" spans="1:49" s="87" customFormat="1" x14ac:dyDescent="0.25">
      <c r="A330" s="39" t="str">
        <f t="shared" si="51"/>
        <v/>
      </c>
      <c r="B330" s="39" t="str">
        <f t="shared" si="52"/>
        <v>116-60562</v>
      </c>
      <c r="C330" s="39"/>
      <c r="D330" s="39"/>
      <c r="E330" s="39">
        <f t="shared" si="53"/>
        <v>1</v>
      </c>
      <c r="F330" s="33"/>
      <c r="G330" s="33"/>
      <c r="H330" s="34" t="s">
        <v>850</v>
      </c>
      <c r="I330" s="34" t="s">
        <v>263</v>
      </c>
      <c r="J330" s="34" t="s">
        <v>1359</v>
      </c>
      <c r="K330" s="34" t="s">
        <v>615</v>
      </c>
      <c r="L330" s="34" t="str">
        <f t="shared" si="54"/>
        <v>. Fog Light, FRONT - LEFT</v>
      </c>
      <c r="M330" s="131" t="s">
        <v>2314</v>
      </c>
      <c r="N330" s="41" t="str">
        <f t="shared" si="55"/>
        <v/>
      </c>
      <c r="O330" s="41" t="s">
        <v>875</v>
      </c>
      <c r="P330" s="34" t="s">
        <v>615</v>
      </c>
      <c r="Q330" s="34" t="s">
        <v>1363</v>
      </c>
      <c r="R330" s="35">
        <v>200</v>
      </c>
      <c r="S330" s="38">
        <f t="shared" si="56"/>
        <v>142.5</v>
      </c>
      <c r="T330" s="33"/>
      <c r="U330" s="33"/>
      <c r="V330" s="33"/>
      <c r="W330" s="33"/>
      <c r="X330" s="33"/>
      <c r="Y330" s="34"/>
      <c r="Z330" s="34"/>
      <c r="AA330" s="34"/>
      <c r="AB330" s="34" t="str">
        <f t="shared" si="57"/>
        <v/>
      </c>
      <c r="AC330" s="34"/>
      <c r="AD330" s="34"/>
      <c r="AE330" s="34"/>
      <c r="AF330" s="34" t="s">
        <v>935</v>
      </c>
      <c r="AG330" s="132">
        <v>44671</v>
      </c>
      <c r="AH330" s="133" t="s">
        <v>936</v>
      </c>
      <c r="AI330" s="133" t="s">
        <v>57</v>
      </c>
      <c r="AJ330" s="133" t="s">
        <v>937</v>
      </c>
      <c r="AK330" s="34"/>
      <c r="AL330" s="33" t="s">
        <v>947</v>
      </c>
      <c r="AM330" s="33" t="s">
        <v>1361</v>
      </c>
      <c r="AN330" s="34" t="s">
        <v>91</v>
      </c>
      <c r="AO330" s="34">
        <v>60562</v>
      </c>
      <c r="AP330" s="34" t="str">
        <f t="shared" si="58"/>
        <v>116-60562</v>
      </c>
      <c r="AQ330" s="34"/>
      <c r="AR330" s="34"/>
      <c r="AS330" s="34"/>
      <c r="AT330" s="34" t="str">
        <f t="shared" si="59"/>
        <v/>
      </c>
      <c r="AU330" s="34"/>
      <c r="AV330" s="34" t="str">
        <f t="shared" si="60"/>
        <v/>
      </c>
      <c r="AW330" s="134"/>
    </row>
    <row r="331" spans="1:49" s="87" customFormat="1" x14ac:dyDescent="0.25">
      <c r="A331" s="39" t="str">
        <f t="shared" si="51"/>
        <v/>
      </c>
      <c r="B331" s="39" t="str">
        <f t="shared" si="52"/>
        <v>116-60559</v>
      </c>
      <c r="C331" s="39"/>
      <c r="D331" s="39"/>
      <c r="E331" s="39">
        <f t="shared" si="53"/>
        <v>1</v>
      </c>
      <c r="F331" s="33"/>
      <c r="G331" s="33"/>
      <c r="H331" s="34" t="s">
        <v>850</v>
      </c>
      <c r="I331" s="34" t="s">
        <v>263</v>
      </c>
      <c r="J331" s="34" t="s">
        <v>1359</v>
      </c>
      <c r="K331" s="34" t="s">
        <v>616</v>
      </c>
      <c r="L331" s="34" t="str">
        <f t="shared" si="54"/>
        <v>. Fog Light, FRONT - RIGHT</v>
      </c>
      <c r="M331" s="131" t="s">
        <v>2315</v>
      </c>
      <c r="N331" s="41" t="str">
        <f t="shared" si="55"/>
        <v/>
      </c>
      <c r="O331" s="41" t="s">
        <v>875</v>
      </c>
      <c r="P331" s="34" t="s">
        <v>616</v>
      </c>
      <c r="Q331" s="34" t="s">
        <v>1362</v>
      </c>
      <c r="R331" s="35">
        <v>85</v>
      </c>
      <c r="S331" s="38">
        <f t="shared" si="56"/>
        <v>142.5</v>
      </c>
      <c r="T331" s="33"/>
      <c r="U331" s="33"/>
      <c r="V331" s="33"/>
      <c r="W331" s="33"/>
      <c r="X331" s="33"/>
      <c r="Y331" s="34"/>
      <c r="Z331" s="34"/>
      <c r="AA331" s="34"/>
      <c r="AB331" s="34" t="str">
        <f t="shared" si="57"/>
        <v/>
      </c>
      <c r="AC331" s="34"/>
      <c r="AD331" s="34"/>
      <c r="AE331" s="34"/>
      <c r="AF331" s="34" t="s">
        <v>935</v>
      </c>
      <c r="AG331" s="132">
        <v>44671</v>
      </c>
      <c r="AH331" s="133" t="s">
        <v>936</v>
      </c>
      <c r="AI331" s="133" t="s">
        <v>57</v>
      </c>
      <c r="AJ331" s="133" t="s">
        <v>937</v>
      </c>
      <c r="AK331" s="34"/>
      <c r="AL331" s="33" t="s">
        <v>947</v>
      </c>
      <c r="AM331" s="33" t="s">
        <v>1361</v>
      </c>
      <c r="AN331" s="34" t="s">
        <v>91</v>
      </c>
      <c r="AO331" s="34">
        <v>60559</v>
      </c>
      <c r="AP331" s="34" t="str">
        <f t="shared" si="58"/>
        <v>116-60559</v>
      </c>
      <c r="AQ331" s="34"/>
      <c r="AR331" s="34"/>
      <c r="AS331" s="34"/>
      <c r="AT331" s="34" t="str">
        <f t="shared" si="59"/>
        <v/>
      </c>
      <c r="AU331" s="34"/>
      <c r="AV331" s="34" t="str">
        <f t="shared" si="60"/>
        <v/>
      </c>
      <c r="AW331" s="134"/>
    </row>
    <row r="332" spans="1:49" s="87" customFormat="1" x14ac:dyDescent="0.25">
      <c r="A332" s="39" t="str">
        <f t="shared" si="51"/>
        <v/>
      </c>
      <c r="B332" s="39" t="str">
        <f t="shared" si="52"/>
        <v>116-60561</v>
      </c>
      <c r="C332" s="39"/>
      <c r="D332" s="39"/>
      <c r="E332" s="39">
        <f t="shared" si="53"/>
        <v>1</v>
      </c>
      <c r="F332" s="33"/>
      <c r="G332" s="33"/>
      <c r="H332" s="34" t="s">
        <v>850</v>
      </c>
      <c r="I332" s="34" t="s">
        <v>263</v>
      </c>
      <c r="J332" s="34" t="s">
        <v>1359</v>
      </c>
      <c r="K332" s="34" t="s">
        <v>616</v>
      </c>
      <c r="L332" s="34" t="str">
        <f t="shared" si="54"/>
        <v>. Fog Light, FRONT - RIGHT</v>
      </c>
      <c r="M332" s="131" t="s">
        <v>2316</v>
      </c>
      <c r="N332" s="41" t="str">
        <f t="shared" si="55"/>
        <v/>
      </c>
      <c r="O332" s="41" t="s">
        <v>875</v>
      </c>
      <c r="P332" s="34" t="s">
        <v>616</v>
      </c>
      <c r="Q332" s="34" t="s">
        <v>1364</v>
      </c>
      <c r="R332" s="35">
        <v>200</v>
      </c>
      <c r="S332" s="38">
        <f t="shared" si="56"/>
        <v>142.5</v>
      </c>
      <c r="T332" s="33"/>
      <c r="U332" s="33"/>
      <c r="V332" s="33"/>
      <c r="W332" s="33"/>
      <c r="X332" s="33"/>
      <c r="Y332" s="34"/>
      <c r="Z332" s="34"/>
      <c r="AA332" s="34"/>
      <c r="AB332" s="34" t="str">
        <f t="shared" si="57"/>
        <v/>
      </c>
      <c r="AC332" s="34"/>
      <c r="AD332" s="34"/>
      <c r="AE332" s="34"/>
      <c r="AF332" s="34" t="s">
        <v>935</v>
      </c>
      <c r="AG332" s="132">
        <v>44671</v>
      </c>
      <c r="AH332" s="133" t="s">
        <v>936</v>
      </c>
      <c r="AI332" s="133" t="s">
        <v>57</v>
      </c>
      <c r="AJ332" s="133" t="s">
        <v>937</v>
      </c>
      <c r="AK332" s="34"/>
      <c r="AL332" s="33" t="s">
        <v>947</v>
      </c>
      <c r="AM332" s="33" t="s">
        <v>1361</v>
      </c>
      <c r="AN332" s="34" t="s">
        <v>91</v>
      </c>
      <c r="AO332" s="34">
        <v>60561</v>
      </c>
      <c r="AP332" s="34" t="str">
        <f t="shared" si="58"/>
        <v>116-60561</v>
      </c>
      <c r="AQ332" s="34"/>
      <c r="AR332" s="34"/>
      <c r="AS332" s="34"/>
      <c r="AT332" s="34" t="str">
        <f t="shared" si="59"/>
        <v/>
      </c>
      <c r="AU332" s="34"/>
      <c r="AV332" s="34" t="str">
        <f t="shared" si="60"/>
        <v/>
      </c>
      <c r="AW332" s="134"/>
    </row>
    <row r="333" spans="1:49" s="87" customFormat="1" x14ac:dyDescent="0.25">
      <c r="A333" s="39" t="str">
        <f t="shared" si="51"/>
        <v/>
      </c>
      <c r="B333" s="39" t="str">
        <f t="shared" si="52"/>
        <v/>
      </c>
      <c r="C333" s="39"/>
      <c r="D333" s="39"/>
      <c r="E333" s="39" t="str">
        <f t="shared" si="53"/>
        <v/>
      </c>
      <c r="F333" s="33"/>
      <c r="G333" s="33"/>
      <c r="H333" s="34" t="s">
        <v>850</v>
      </c>
      <c r="I333" s="34" t="s">
        <v>263</v>
      </c>
      <c r="J333" s="34" t="s">
        <v>1365</v>
      </c>
      <c r="K333" s="34" t="s">
        <v>617</v>
      </c>
      <c r="L333" s="34" t="str">
        <f t="shared" si="54"/>
        <v>. Headlight TMS Control Module</v>
      </c>
      <c r="M333" s="131" t="s">
        <v>2317</v>
      </c>
      <c r="N333" s="41" t="str">
        <f t="shared" si="55"/>
        <v/>
      </c>
      <c r="O333" s="41" t="s">
        <v>875</v>
      </c>
      <c r="P333" s="34" t="s">
        <v>617</v>
      </c>
      <c r="Q333" s="34"/>
      <c r="R333" s="40">
        <v>160</v>
      </c>
      <c r="S333" s="38">
        <f t="shared" si="56"/>
        <v>160</v>
      </c>
      <c r="T333" s="33"/>
      <c r="U333" s="33"/>
      <c r="V333" s="33"/>
      <c r="W333" s="33"/>
      <c r="X333" s="33"/>
      <c r="Y333" s="34"/>
      <c r="Z333" s="34"/>
      <c r="AA333" s="34"/>
      <c r="AB333" s="34" t="str">
        <f t="shared" si="57"/>
        <v>has visible circuit board</v>
      </c>
      <c r="AC333" s="34"/>
      <c r="AD333" s="34" t="s">
        <v>807</v>
      </c>
      <c r="AE333" s="34"/>
      <c r="AF333" s="34" t="s">
        <v>981</v>
      </c>
      <c r="AG333" s="132">
        <v>44691</v>
      </c>
      <c r="AH333" s="133" t="s">
        <v>936</v>
      </c>
      <c r="AI333" s="133" t="s">
        <v>57</v>
      </c>
      <c r="AJ333" s="133" t="s">
        <v>937</v>
      </c>
      <c r="AK333" s="34"/>
      <c r="AL333" s="33" t="s">
        <v>947</v>
      </c>
      <c r="AM333" s="33"/>
      <c r="AN333" s="34" t="s">
        <v>91</v>
      </c>
      <c r="AO333" s="34"/>
      <c r="AP333" s="34" t="str">
        <f t="shared" si="58"/>
        <v/>
      </c>
      <c r="AQ333" s="34"/>
      <c r="AR333" s="34"/>
      <c r="AS333" s="34"/>
      <c r="AT333" s="34" t="str">
        <f t="shared" si="59"/>
        <v/>
      </c>
      <c r="AU333" s="34"/>
      <c r="AV333" s="34" t="str">
        <f t="shared" si="60"/>
        <v/>
      </c>
      <c r="AW333" s="134"/>
    </row>
    <row r="334" spans="1:49" s="87" customFormat="1" x14ac:dyDescent="0.25">
      <c r="A334" s="39" t="str">
        <f t="shared" si="51"/>
        <v/>
      </c>
      <c r="B334" s="39" t="str">
        <f t="shared" si="52"/>
        <v/>
      </c>
      <c r="C334" s="39"/>
      <c r="D334" s="39"/>
      <c r="E334" s="39" t="str">
        <f t="shared" si="53"/>
        <v/>
      </c>
      <c r="F334" s="33"/>
      <c r="G334" s="33"/>
      <c r="H334" s="34" t="s">
        <v>850</v>
      </c>
      <c r="I334" s="34" t="s">
        <v>263</v>
      </c>
      <c r="J334" s="34" t="s">
        <v>1365</v>
      </c>
      <c r="K334" s="34" t="s">
        <v>623</v>
      </c>
      <c r="L334" s="34" t="str">
        <f t="shared" si="54"/>
        <v>. Headlight, Access Cover Cap SET 2</v>
      </c>
      <c r="M334" s="131" t="s">
        <v>2318</v>
      </c>
      <c r="N334" s="41" t="str">
        <f t="shared" si="55"/>
        <v/>
      </c>
      <c r="O334" s="41" t="s">
        <v>875</v>
      </c>
      <c r="P334" s="34" t="s">
        <v>623</v>
      </c>
      <c r="Q334" s="34" t="s">
        <v>1341</v>
      </c>
      <c r="R334" s="40">
        <v>60</v>
      </c>
      <c r="S334" s="38">
        <f t="shared" si="56"/>
        <v>60</v>
      </c>
      <c r="T334" s="33"/>
      <c r="U334" s="33"/>
      <c r="V334" s="33"/>
      <c r="W334" s="33"/>
      <c r="X334" s="33"/>
      <c r="Y334" s="34"/>
      <c r="Z334" s="34"/>
      <c r="AA334" s="34"/>
      <c r="AB334" s="34" t="str">
        <f t="shared" si="57"/>
        <v>on light unless bad, x2 per light sell SET2, toss singles</v>
      </c>
      <c r="AC334" s="34" t="s">
        <v>811</v>
      </c>
      <c r="AD334" s="34"/>
      <c r="AE334" s="34"/>
      <c r="AF334" s="34" t="s">
        <v>935</v>
      </c>
      <c r="AG334" s="132">
        <v>45244</v>
      </c>
      <c r="AH334" s="133" t="s">
        <v>936</v>
      </c>
      <c r="AI334" s="133" t="s">
        <v>57</v>
      </c>
      <c r="AJ334" s="133" t="s">
        <v>937</v>
      </c>
      <c r="AK334" s="34"/>
      <c r="AL334" s="33" t="s">
        <v>947</v>
      </c>
      <c r="AM334" s="33"/>
      <c r="AN334" s="34" t="s">
        <v>91</v>
      </c>
      <c r="AO334" s="34"/>
      <c r="AP334" s="34" t="str">
        <f t="shared" si="58"/>
        <v/>
      </c>
      <c r="AQ334" s="34" t="s">
        <v>89</v>
      </c>
      <c r="AR334" s="34" t="s">
        <v>1016</v>
      </c>
      <c r="AS334" s="34" t="s">
        <v>1017</v>
      </c>
      <c r="AT334" s="34" t="str">
        <f t="shared" si="59"/>
        <v>F15-14-18-ALL</v>
      </c>
      <c r="AU334" s="34" t="s">
        <v>1382</v>
      </c>
      <c r="AV334" s="34" t="str">
        <f t="shared" si="60"/>
        <v>F15-14-18-ALL-Viking40</v>
      </c>
      <c r="AW334" s="134"/>
    </row>
    <row r="335" spans="1:49" s="87" customFormat="1" x14ac:dyDescent="0.25">
      <c r="A335" s="39" t="str">
        <f t="shared" si="51"/>
        <v/>
      </c>
      <c r="B335" s="39" t="str">
        <f t="shared" si="52"/>
        <v/>
      </c>
      <c r="C335" s="39"/>
      <c r="D335" s="39"/>
      <c r="E335" s="39" t="str">
        <f t="shared" si="53"/>
        <v/>
      </c>
      <c r="F335" s="33"/>
      <c r="G335" s="33"/>
      <c r="H335" s="34" t="s">
        <v>850</v>
      </c>
      <c r="I335" s="34" t="s">
        <v>263</v>
      </c>
      <c r="J335" s="34" t="s">
        <v>1365</v>
      </c>
      <c r="K335" s="34" t="s">
        <v>618</v>
      </c>
      <c r="L335" s="34" t="str">
        <f t="shared" si="54"/>
        <v>. Headlight, Daytime Running Light DRL Angel Eye Module</v>
      </c>
      <c r="M335" s="131" t="s">
        <v>2319</v>
      </c>
      <c r="N335" s="41" t="str">
        <f t="shared" si="55"/>
        <v/>
      </c>
      <c r="O335" s="41" t="s">
        <v>875</v>
      </c>
      <c r="P335" s="34" t="s">
        <v>618</v>
      </c>
      <c r="Q335" s="34"/>
      <c r="R335" s="34">
        <v>40</v>
      </c>
      <c r="S335" s="38">
        <f t="shared" si="56"/>
        <v>40</v>
      </c>
      <c r="T335" s="33"/>
      <c r="U335" s="33"/>
      <c r="V335" s="33"/>
      <c r="W335" s="33"/>
      <c r="X335" s="33"/>
      <c r="Y335" s="34"/>
      <c r="Z335" s="34"/>
      <c r="AA335" s="34"/>
      <c r="AB335" s="34" t="str">
        <f t="shared" si="57"/>
        <v>2 per car, bag/sell as SINGLES</v>
      </c>
      <c r="AC335" s="34" t="s">
        <v>808</v>
      </c>
      <c r="AD335" s="34"/>
      <c r="AE335" s="34"/>
      <c r="AF335" s="34" t="s">
        <v>981</v>
      </c>
      <c r="AG335" s="132">
        <v>44922</v>
      </c>
      <c r="AH335" s="133" t="s">
        <v>936</v>
      </c>
      <c r="AI335" s="133" t="s">
        <v>57</v>
      </c>
      <c r="AJ335" s="133" t="s">
        <v>937</v>
      </c>
      <c r="AK335" s="34"/>
      <c r="AL335" s="33" t="s">
        <v>947</v>
      </c>
      <c r="AM335" s="33"/>
      <c r="AN335" s="34" t="s">
        <v>91</v>
      </c>
      <c r="AO335" s="34"/>
      <c r="AP335" s="34" t="str">
        <f t="shared" si="58"/>
        <v/>
      </c>
      <c r="AQ335" s="34"/>
      <c r="AR335" s="34"/>
      <c r="AS335" s="34"/>
      <c r="AT335" s="34" t="str">
        <f t="shared" si="59"/>
        <v/>
      </c>
      <c r="AU335" s="34"/>
      <c r="AV335" s="34" t="str">
        <f t="shared" si="60"/>
        <v/>
      </c>
      <c r="AW335" s="134"/>
    </row>
    <row r="336" spans="1:49" s="87" customFormat="1" x14ac:dyDescent="0.25">
      <c r="A336" s="39" t="str">
        <f t="shared" si="51"/>
        <v/>
      </c>
      <c r="B336" s="39" t="str">
        <f t="shared" si="52"/>
        <v>114-60265</v>
      </c>
      <c r="C336" s="39"/>
      <c r="D336" s="39"/>
      <c r="E336" s="39">
        <f t="shared" si="53"/>
        <v>1</v>
      </c>
      <c r="F336" s="33"/>
      <c r="G336" s="33" t="s">
        <v>941</v>
      </c>
      <c r="H336" s="34" t="s">
        <v>850</v>
      </c>
      <c r="I336" s="34" t="s">
        <v>263</v>
      </c>
      <c r="J336" s="34" t="s">
        <v>1366</v>
      </c>
      <c r="K336" s="34" t="s">
        <v>619</v>
      </c>
      <c r="L336" s="34" t="str">
        <f t="shared" si="54"/>
        <v>. Headlight, FRONT - LEFT</v>
      </c>
      <c r="M336" s="131" t="s">
        <v>2320</v>
      </c>
      <c r="N336" s="41" t="str">
        <f t="shared" si="55"/>
        <v/>
      </c>
      <c r="O336" s="41" t="s">
        <v>875</v>
      </c>
      <c r="P336" s="34" t="s">
        <v>619</v>
      </c>
      <c r="Q336" s="34" t="s">
        <v>1367</v>
      </c>
      <c r="R336" s="35">
        <v>1500</v>
      </c>
      <c r="S336" s="38">
        <f t="shared" si="56"/>
        <v>1431.6666666666667</v>
      </c>
      <c r="T336" s="33"/>
      <c r="U336" s="33"/>
      <c r="V336" s="33"/>
      <c r="W336" s="33"/>
      <c r="X336" s="33" t="s">
        <v>259</v>
      </c>
      <c r="Y336" s="34" t="s">
        <v>1368</v>
      </c>
      <c r="Z336" s="34"/>
      <c r="AA336" s="34"/>
      <c r="AB336" s="34" t="str">
        <f t="shared" si="57"/>
        <v>bad=keep ballast, adapt mod|toss LED mod &amp; plastic bracket</v>
      </c>
      <c r="AC336" s="34" t="s">
        <v>917</v>
      </c>
      <c r="AD336" s="34"/>
      <c r="AE336" s="34"/>
      <c r="AF336" s="34" t="s">
        <v>935</v>
      </c>
      <c r="AG336" s="132">
        <v>45219</v>
      </c>
      <c r="AH336" s="133" t="s">
        <v>936</v>
      </c>
      <c r="AI336" s="133" t="s">
        <v>57</v>
      </c>
      <c r="AJ336" s="133" t="s">
        <v>937</v>
      </c>
      <c r="AK336" s="34"/>
      <c r="AL336" s="33" t="s">
        <v>947</v>
      </c>
      <c r="AM336" s="33" t="s">
        <v>1369</v>
      </c>
      <c r="AN336" s="34" t="s">
        <v>91</v>
      </c>
      <c r="AO336" s="34">
        <v>60265</v>
      </c>
      <c r="AP336" s="34" t="str">
        <f t="shared" si="58"/>
        <v>114-60265</v>
      </c>
      <c r="AQ336" s="34"/>
      <c r="AR336" s="34"/>
      <c r="AS336" s="34"/>
      <c r="AT336" s="34" t="str">
        <f t="shared" si="59"/>
        <v/>
      </c>
      <c r="AU336" s="34"/>
      <c r="AV336" s="34" t="str">
        <f t="shared" si="60"/>
        <v/>
      </c>
      <c r="AW336" s="134"/>
    </row>
    <row r="337" spans="1:49" s="87" customFormat="1" x14ac:dyDescent="0.25">
      <c r="A337" s="39" t="str">
        <f t="shared" si="51"/>
        <v/>
      </c>
      <c r="B337" s="39" t="str">
        <f t="shared" si="52"/>
        <v>114-60686</v>
      </c>
      <c r="C337" s="39"/>
      <c r="D337" s="39"/>
      <c r="E337" s="39">
        <f t="shared" si="53"/>
        <v>1</v>
      </c>
      <c r="F337" s="33"/>
      <c r="G337" s="33" t="s">
        <v>941</v>
      </c>
      <c r="H337" s="34" t="s">
        <v>850</v>
      </c>
      <c r="I337" s="34" t="s">
        <v>263</v>
      </c>
      <c r="J337" s="34" t="s">
        <v>1366</v>
      </c>
      <c r="K337" s="34" t="s">
        <v>619</v>
      </c>
      <c r="L337" s="34" t="str">
        <f t="shared" si="54"/>
        <v>. Headlight, FRONT - LEFT</v>
      </c>
      <c r="M337" s="131" t="s">
        <v>2321</v>
      </c>
      <c r="N337" s="41" t="str">
        <f t="shared" si="55"/>
        <v/>
      </c>
      <c r="O337" s="41" t="s">
        <v>875</v>
      </c>
      <c r="P337" s="34" t="s">
        <v>619</v>
      </c>
      <c r="Q337" s="34" t="s">
        <v>1372</v>
      </c>
      <c r="R337" s="35">
        <v>1500</v>
      </c>
      <c r="S337" s="38">
        <f t="shared" si="56"/>
        <v>1431.6666666666667</v>
      </c>
      <c r="T337" s="33"/>
      <c r="U337" s="33"/>
      <c r="V337" s="33"/>
      <c r="W337" s="33"/>
      <c r="X337" s="33" t="s">
        <v>259</v>
      </c>
      <c r="Y337" s="34" t="s">
        <v>1373</v>
      </c>
      <c r="Z337" s="34"/>
      <c r="AA337" s="34"/>
      <c r="AB337" s="34" t="str">
        <f t="shared" si="57"/>
        <v>bad=keep ballast, adapt mod|toss LED mod &amp; plastic bracket</v>
      </c>
      <c r="AC337" s="34" t="s">
        <v>917</v>
      </c>
      <c r="AD337" s="34"/>
      <c r="AE337" s="34"/>
      <c r="AF337" s="34" t="s">
        <v>935</v>
      </c>
      <c r="AG337" s="132">
        <v>45219</v>
      </c>
      <c r="AH337" s="133" t="s">
        <v>936</v>
      </c>
      <c r="AI337" s="133" t="s">
        <v>57</v>
      </c>
      <c r="AJ337" s="133" t="s">
        <v>937</v>
      </c>
      <c r="AK337" s="34"/>
      <c r="AL337" s="33" t="s">
        <v>947</v>
      </c>
      <c r="AM337" s="33" t="s">
        <v>1369</v>
      </c>
      <c r="AN337" s="34" t="s">
        <v>91</v>
      </c>
      <c r="AO337" s="34">
        <v>60686</v>
      </c>
      <c r="AP337" s="34" t="str">
        <f t="shared" si="58"/>
        <v>114-60686</v>
      </c>
      <c r="AQ337" s="34"/>
      <c r="AR337" s="34"/>
      <c r="AS337" s="34"/>
      <c r="AT337" s="34" t="str">
        <f t="shared" si="59"/>
        <v/>
      </c>
      <c r="AU337" s="34"/>
      <c r="AV337" s="34" t="str">
        <f t="shared" si="60"/>
        <v/>
      </c>
      <c r="AW337" s="134"/>
    </row>
    <row r="338" spans="1:49" s="87" customFormat="1" x14ac:dyDescent="0.25">
      <c r="A338" s="39" t="str">
        <f t="shared" si="51"/>
        <v/>
      </c>
      <c r="B338" s="39" t="str">
        <f t="shared" si="52"/>
        <v>114-60267</v>
      </c>
      <c r="C338" s="39"/>
      <c r="D338" s="39"/>
      <c r="E338" s="39">
        <f t="shared" si="53"/>
        <v>1</v>
      </c>
      <c r="F338" s="33"/>
      <c r="G338" s="33" t="s">
        <v>941</v>
      </c>
      <c r="H338" s="34" t="s">
        <v>850</v>
      </c>
      <c r="I338" s="34" t="s">
        <v>263</v>
      </c>
      <c r="J338" s="34" t="s">
        <v>1366</v>
      </c>
      <c r="K338" s="34" t="s">
        <v>619</v>
      </c>
      <c r="L338" s="34" t="str">
        <f t="shared" si="54"/>
        <v>. Headlight, FRONT - LEFT</v>
      </c>
      <c r="M338" s="131" t="s">
        <v>2322</v>
      </c>
      <c r="N338" s="97" t="str">
        <f t="shared" si="55"/>
        <v>E.G.</v>
      </c>
      <c r="O338" s="98" t="s">
        <v>1376</v>
      </c>
      <c r="P338" s="34" t="s">
        <v>619</v>
      </c>
      <c r="Q338" s="34" t="s">
        <v>1377</v>
      </c>
      <c r="R338" s="35">
        <v>1295</v>
      </c>
      <c r="S338" s="38">
        <f t="shared" si="56"/>
        <v>1431.6666666666667</v>
      </c>
      <c r="T338" s="33"/>
      <c r="U338" s="33"/>
      <c r="V338" s="33"/>
      <c r="W338" s="33"/>
      <c r="X338" s="33" t="s">
        <v>259</v>
      </c>
      <c r="Y338" s="36" t="s">
        <v>1378</v>
      </c>
      <c r="Z338" s="34"/>
      <c r="AA338" s="34"/>
      <c r="AB338" s="34" t="str">
        <f t="shared" si="57"/>
        <v>bad=keep ballast, adapt mod|toss LED mod &amp; plastic bracket</v>
      </c>
      <c r="AC338" s="34" t="s">
        <v>917</v>
      </c>
      <c r="AD338" s="34"/>
      <c r="AE338" s="34"/>
      <c r="AF338" s="34" t="s">
        <v>935</v>
      </c>
      <c r="AG338" s="132">
        <v>44671</v>
      </c>
      <c r="AH338" s="133" t="s">
        <v>936</v>
      </c>
      <c r="AI338" s="133" t="s">
        <v>57</v>
      </c>
      <c r="AJ338" s="133" t="s">
        <v>937</v>
      </c>
      <c r="AK338" s="34"/>
      <c r="AL338" s="33" t="s">
        <v>947</v>
      </c>
      <c r="AM338" s="33" t="s">
        <v>1369</v>
      </c>
      <c r="AN338" s="34" t="s">
        <v>91</v>
      </c>
      <c r="AO338" s="34">
        <v>60267</v>
      </c>
      <c r="AP338" s="34" t="str">
        <f t="shared" si="58"/>
        <v>114-60267</v>
      </c>
      <c r="AQ338" s="34"/>
      <c r="AR338" s="34"/>
      <c r="AS338" s="34"/>
      <c r="AT338" s="34" t="str">
        <f t="shared" si="59"/>
        <v/>
      </c>
      <c r="AU338" s="34"/>
      <c r="AV338" s="34" t="str">
        <f t="shared" si="60"/>
        <v/>
      </c>
      <c r="AW338" s="134"/>
    </row>
    <row r="339" spans="1:49" s="87" customFormat="1" x14ac:dyDescent="0.25">
      <c r="A339" s="39" t="str">
        <f t="shared" si="51"/>
        <v/>
      </c>
      <c r="B339" s="39" t="str">
        <f t="shared" si="52"/>
        <v>114-60264</v>
      </c>
      <c r="C339" s="39"/>
      <c r="D339" s="39"/>
      <c r="E339" s="39">
        <f t="shared" si="53"/>
        <v>1</v>
      </c>
      <c r="F339" s="33"/>
      <c r="G339" s="33" t="s">
        <v>941</v>
      </c>
      <c r="H339" s="34" t="s">
        <v>850</v>
      </c>
      <c r="I339" s="34" t="s">
        <v>263</v>
      </c>
      <c r="J339" s="34" t="s">
        <v>1366</v>
      </c>
      <c r="K339" s="34" t="s">
        <v>620</v>
      </c>
      <c r="L339" s="34" t="str">
        <f t="shared" si="54"/>
        <v>. Headlight, FRONT - RIGHT</v>
      </c>
      <c r="M339" s="131" t="s">
        <v>2323</v>
      </c>
      <c r="N339" s="41" t="str">
        <f t="shared" si="55"/>
        <v/>
      </c>
      <c r="O339" s="41" t="s">
        <v>875</v>
      </c>
      <c r="P339" s="34" t="s">
        <v>620</v>
      </c>
      <c r="Q339" s="34" t="s">
        <v>1370</v>
      </c>
      <c r="R339" s="35">
        <v>1500</v>
      </c>
      <c r="S339" s="38">
        <f t="shared" si="56"/>
        <v>1431.6666666666667</v>
      </c>
      <c r="T339" s="33"/>
      <c r="U339" s="33"/>
      <c r="V339" s="33"/>
      <c r="W339" s="33"/>
      <c r="X339" s="33" t="s">
        <v>259</v>
      </c>
      <c r="Y339" s="34" t="s">
        <v>1371</v>
      </c>
      <c r="Z339" s="34"/>
      <c r="AA339" s="34"/>
      <c r="AB339" s="34" t="str">
        <f t="shared" si="57"/>
        <v>bad=keep ballast, adapt mod|toss LED mod &amp; plastic bracket</v>
      </c>
      <c r="AC339" s="34" t="s">
        <v>917</v>
      </c>
      <c r="AD339" s="34"/>
      <c r="AE339" s="34"/>
      <c r="AF339" s="34" t="s">
        <v>935</v>
      </c>
      <c r="AG339" s="132">
        <v>45219</v>
      </c>
      <c r="AH339" s="133" t="s">
        <v>936</v>
      </c>
      <c r="AI339" s="133" t="s">
        <v>57</v>
      </c>
      <c r="AJ339" s="133" t="s">
        <v>937</v>
      </c>
      <c r="AK339" s="34"/>
      <c r="AL339" s="33" t="s">
        <v>947</v>
      </c>
      <c r="AM339" s="33" t="s">
        <v>1369</v>
      </c>
      <c r="AN339" s="34" t="s">
        <v>91</v>
      </c>
      <c r="AO339" s="34">
        <v>60264</v>
      </c>
      <c r="AP339" s="34" t="str">
        <f t="shared" si="58"/>
        <v>114-60264</v>
      </c>
      <c r="AQ339" s="34"/>
      <c r="AR339" s="34"/>
      <c r="AS339" s="34"/>
      <c r="AT339" s="34" t="str">
        <f t="shared" si="59"/>
        <v/>
      </c>
      <c r="AU339" s="34"/>
      <c r="AV339" s="34" t="str">
        <f t="shared" si="60"/>
        <v/>
      </c>
      <c r="AW339" s="134"/>
    </row>
    <row r="340" spans="1:49" s="87" customFormat="1" x14ac:dyDescent="0.25">
      <c r="A340" s="39" t="str">
        <f t="shared" si="51"/>
        <v/>
      </c>
      <c r="B340" s="39" t="str">
        <f t="shared" si="52"/>
        <v>114-60685</v>
      </c>
      <c r="C340" s="39"/>
      <c r="D340" s="39"/>
      <c r="E340" s="39">
        <f t="shared" si="53"/>
        <v>1</v>
      </c>
      <c r="F340" s="33"/>
      <c r="G340" s="33" t="s">
        <v>941</v>
      </c>
      <c r="H340" s="34" t="s">
        <v>850</v>
      </c>
      <c r="I340" s="34" t="s">
        <v>263</v>
      </c>
      <c r="J340" s="34" t="s">
        <v>1366</v>
      </c>
      <c r="K340" s="34" t="s">
        <v>620</v>
      </c>
      <c r="L340" s="34" t="str">
        <f t="shared" si="54"/>
        <v>. Headlight, FRONT - RIGHT</v>
      </c>
      <c r="M340" s="131" t="s">
        <v>2324</v>
      </c>
      <c r="N340" s="41" t="str">
        <f t="shared" si="55"/>
        <v/>
      </c>
      <c r="O340" s="41" t="s">
        <v>875</v>
      </c>
      <c r="P340" s="34" t="s">
        <v>620</v>
      </c>
      <c r="Q340" s="34" t="s">
        <v>1374</v>
      </c>
      <c r="R340" s="35">
        <v>1500</v>
      </c>
      <c r="S340" s="38">
        <f t="shared" si="56"/>
        <v>1431.6666666666667</v>
      </c>
      <c r="T340" s="33"/>
      <c r="U340" s="33"/>
      <c r="V340" s="33"/>
      <c r="W340" s="33"/>
      <c r="X340" s="33" t="s">
        <v>259</v>
      </c>
      <c r="Y340" s="34" t="s">
        <v>1375</v>
      </c>
      <c r="Z340" s="34"/>
      <c r="AA340" s="34"/>
      <c r="AB340" s="34" t="str">
        <f t="shared" si="57"/>
        <v>bad=keep ballast, adapt mod|toss LED mod &amp; plastic bracket</v>
      </c>
      <c r="AC340" s="34" t="s">
        <v>917</v>
      </c>
      <c r="AD340" s="34"/>
      <c r="AE340" s="34"/>
      <c r="AF340" s="34" t="s">
        <v>935</v>
      </c>
      <c r="AG340" s="132">
        <v>45219</v>
      </c>
      <c r="AH340" s="133" t="s">
        <v>936</v>
      </c>
      <c r="AI340" s="133" t="s">
        <v>57</v>
      </c>
      <c r="AJ340" s="133" t="s">
        <v>937</v>
      </c>
      <c r="AK340" s="34"/>
      <c r="AL340" s="33" t="s">
        <v>947</v>
      </c>
      <c r="AM340" s="33" t="s">
        <v>1369</v>
      </c>
      <c r="AN340" s="34" t="s">
        <v>91</v>
      </c>
      <c r="AO340" s="34">
        <v>60685</v>
      </c>
      <c r="AP340" s="34" t="str">
        <f t="shared" si="58"/>
        <v>114-60685</v>
      </c>
      <c r="AQ340" s="34"/>
      <c r="AR340" s="34"/>
      <c r="AS340" s="34"/>
      <c r="AT340" s="34" t="str">
        <f t="shared" si="59"/>
        <v/>
      </c>
      <c r="AU340" s="34"/>
      <c r="AV340" s="34" t="str">
        <f t="shared" si="60"/>
        <v/>
      </c>
      <c r="AW340" s="134"/>
    </row>
    <row r="341" spans="1:49" s="87" customFormat="1" x14ac:dyDescent="0.25">
      <c r="A341" s="39" t="str">
        <f t="shared" si="51"/>
        <v/>
      </c>
      <c r="B341" s="39" t="str">
        <f t="shared" si="52"/>
        <v>114-60266</v>
      </c>
      <c r="C341" s="39"/>
      <c r="D341" s="39"/>
      <c r="E341" s="39">
        <f t="shared" si="53"/>
        <v>1</v>
      </c>
      <c r="F341" s="33"/>
      <c r="G341" s="33" t="s">
        <v>941</v>
      </c>
      <c r="H341" s="34" t="s">
        <v>850</v>
      </c>
      <c r="I341" s="34" t="s">
        <v>263</v>
      </c>
      <c r="J341" s="34" t="s">
        <v>1366</v>
      </c>
      <c r="K341" s="34" t="s">
        <v>620</v>
      </c>
      <c r="L341" s="34" t="str">
        <f t="shared" si="54"/>
        <v>. Headlight, FRONT - RIGHT</v>
      </c>
      <c r="M341" s="131" t="s">
        <v>2325</v>
      </c>
      <c r="N341" s="41" t="str">
        <f t="shared" si="55"/>
        <v/>
      </c>
      <c r="O341" s="41" t="s">
        <v>875</v>
      </c>
      <c r="P341" s="34" t="s">
        <v>620</v>
      </c>
      <c r="Q341" s="34" t="s">
        <v>1379</v>
      </c>
      <c r="R341" s="35">
        <v>1295</v>
      </c>
      <c r="S341" s="38">
        <f t="shared" si="56"/>
        <v>1431.6666666666667</v>
      </c>
      <c r="T341" s="33"/>
      <c r="U341" s="33"/>
      <c r="V341" s="33"/>
      <c r="W341" s="33"/>
      <c r="X341" s="33"/>
      <c r="Y341" s="34"/>
      <c r="Z341" s="34"/>
      <c r="AA341" s="34"/>
      <c r="AB341" s="34" t="str">
        <f t="shared" si="57"/>
        <v>bad=keep ballast, adapt mod|toss LED mod &amp; plastic bracket</v>
      </c>
      <c r="AC341" s="34" t="s">
        <v>917</v>
      </c>
      <c r="AD341" s="34"/>
      <c r="AE341" s="34"/>
      <c r="AF341" s="34" t="s">
        <v>935</v>
      </c>
      <c r="AG341" s="132">
        <v>44671</v>
      </c>
      <c r="AH341" s="133" t="s">
        <v>936</v>
      </c>
      <c r="AI341" s="133" t="s">
        <v>57</v>
      </c>
      <c r="AJ341" s="133" t="s">
        <v>937</v>
      </c>
      <c r="AK341" s="34"/>
      <c r="AL341" s="33" t="s">
        <v>947</v>
      </c>
      <c r="AM341" s="33" t="s">
        <v>1369</v>
      </c>
      <c r="AN341" s="34" t="s">
        <v>91</v>
      </c>
      <c r="AO341" s="34">
        <v>60266</v>
      </c>
      <c r="AP341" s="34" t="str">
        <f t="shared" si="58"/>
        <v>114-60266</v>
      </c>
      <c r="AQ341" s="34"/>
      <c r="AR341" s="34"/>
      <c r="AS341" s="34"/>
      <c r="AT341" s="34" t="str">
        <f t="shared" si="59"/>
        <v/>
      </c>
      <c r="AU341" s="34"/>
      <c r="AV341" s="34" t="str">
        <f t="shared" si="60"/>
        <v/>
      </c>
      <c r="AW341" s="134"/>
    </row>
    <row r="342" spans="1:49" s="87" customFormat="1" x14ac:dyDescent="0.25">
      <c r="A342" s="39" t="str">
        <f t="shared" si="51"/>
        <v/>
      </c>
      <c r="B342" s="39" t="str">
        <f t="shared" si="52"/>
        <v>591-74049</v>
      </c>
      <c r="C342" s="39"/>
      <c r="D342" s="39"/>
      <c r="E342" s="39">
        <f t="shared" si="53"/>
        <v>1</v>
      </c>
      <c r="F342" s="33"/>
      <c r="G342" s="33"/>
      <c r="H342" s="34" t="s">
        <v>850</v>
      </c>
      <c r="I342" s="34" t="s">
        <v>263</v>
      </c>
      <c r="J342" s="34" t="s">
        <v>1365</v>
      </c>
      <c r="K342" s="34" t="s">
        <v>621</v>
      </c>
      <c r="L342" s="34" t="str">
        <f t="shared" si="54"/>
        <v>. Headlight, XENON Adaptive Control Module</v>
      </c>
      <c r="M342" s="131" t="s">
        <v>2326</v>
      </c>
      <c r="N342" s="41" t="str">
        <f t="shared" si="55"/>
        <v/>
      </c>
      <c r="O342" s="41" t="s">
        <v>875</v>
      </c>
      <c r="P342" s="34" t="s">
        <v>621</v>
      </c>
      <c r="Q342" s="34" t="s">
        <v>1380</v>
      </c>
      <c r="R342" s="34">
        <v>200</v>
      </c>
      <c r="S342" s="38">
        <f t="shared" si="56"/>
        <v>200</v>
      </c>
      <c r="T342" s="33"/>
      <c r="U342" s="33"/>
      <c r="V342" s="33"/>
      <c r="W342" s="33"/>
      <c r="X342" s="33"/>
      <c r="Y342" s="34"/>
      <c r="Z342" s="34"/>
      <c r="AA342" s="34"/>
      <c r="AB342" s="34" t="str">
        <f t="shared" si="57"/>
        <v>black plastic w/ vents &amp; visible circuit board</v>
      </c>
      <c r="AC342" s="34"/>
      <c r="AD342" s="34" t="s">
        <v>809</v>
      </c>
      <c r="AE342" s="34"/>
      <c r="AF342" s="34" t="s">
        <v>981</v>
      </c>
      <c r="AG342" s="132">
        <v>44922</v>
      </c>
      <c r="AH342" s="133" t="s">
        <v>936</v>
      </c>
      <c r="AI342" s="133" t="s">
        <v>57</v>
      </c>
      <c r="AJ342" s="133" t="s">
        <v>937</v>
      </c>
      <c r="AK342" s="34"/>
      <c r="AL342" s="33" t="s">
        <v>947</v>
      </c>
      <c r="AM342" s="33" t="s">
        <v>1381</v>
      </c>
      <c r="AN342" s="34" t="s">
        <v>91</v>
      </c>
      <c r="AO342" s="34">
        <v>74049</v>
      </c>
      <c r="AP342" s="34" t="str">
        <f t="shared" si="58"/>
        <v>591-74049</v>
      </c>
      <c r="AQ342" s="34"/>
      <c r="AR342" s="34"/>
      <c r="AS342" s="34"/>
      <c r="AT342" s="34" t="str">
        <f t="shared" si="59"/>
        <v/>
      </c>
      <c r="AU342" s="34"/>
      <c r="AV342" s="34" t="str">
        <f t="shared" si="60"/>
        <v/>
      </c>
      <c r="AW342" s="134"/>
    </row>
    <row r="343" spans="1:49" s="87" customFormat="1" x14ac:dyDescent="0.25">
      <c r="A343" s="39" t="str">
        <f t="shared" si="51"/>
        <v/>
      </c>
      <c r="B343" s="39" t="str">
        <f t="shared" si="52"/>
        <v>591-71543</v>
      </c>
      <c r="C343" s="39"/>
      <c r="D343" s="39"/>
      <c r="E343" s="39">
        <f t="shared" si="53"/>
        <v>1</v>
      </c>
      <c r="F343" s="33"/>
      <c r="G343" s="33"/>
      <c r="H343" s="34" t="s">
        <v>850</v>
      </c>
      <c r="I343" s="34" t="s">
        <v>263</v>
      </c>
      <c r="J343" s="34" t="s">
        <v>1365</v>
      </c>
      <c r="K343" s="34" t="s">
        <v>622</v>
      </c>
      <c r="L343" s="34" t="str">
        <f t="shared" si="54"/>
        <v>. Headlight, XENON Ballast Control Module, XENON</v>
      </c>
      <c r="M343" s="131" t="s">
        <v>2327</v>
      </c>
      <c r="N343" s="41" t="str">
        <f t="shared" si="55"/>
        <v/>
      </c>
      <c r="O343" s="41" t="s">
        <v>875</v>
      </c>
      <c r="P343" s="34" t="s">
        <v>622</v>
      </c>
      <c r="Q343" s="34" t="s">
        <v>1380</v>
      </c>
      <c r="R343" s="34">
        <v>50</v>
      </c>
      <c r="S343" s="38">
        <f t="shared" si="56"/>
        <v>50</v>
      </c>
      <c r="T343" s="33"/>
      <c r="U343" s="33"/>
      <c r="V343" s="33"/>
      <c r="W343" s="33"/>
      <c r="X343" s="33"/>
      <c r="Y343" s="34"/>
      <c r="Z343" s="34"/>
      <c r="AA343" s="34"/>
      <c r="AB343" s="34" t="str">
        <f t="shared" si="57"/>
        <v>shiny silver metal</v>
      </c>
      <c r="AC343" s="34"/>
      <c r="AD343" s="34" t="s">
        <v>810</v>
      </c>
      <c r="AE343" s="34"/>
      <c r="AF343" s="34" t="s">
        <v>981</v>
      </c>
      <c r="AG343" s="132">
        <v>44922</v>
      </c>
      <c r="AH343" s="133" t="s">
        <v>936</v>
      </c>
      <c r="AI343" s="133" t="s">
        <v>57</v>
      </c>
      <c r="AJ343" s="133" t="s">
        <v>937</v>
      </c>
      <c r="AK343" s="34"/>
      <c r="AL343" s="33" t="s">
        <v>947</v>
      </c>
      <c r="AM343" s="33" t="s">
        <v>1381</v>
      </c>
      <c r="AN343" s="34" t="s">
        <v>91</v>
      </c>
      <c r="AO343" s="34">
        <v>71543</v>
      </c>
      <c r="AP343" s="34" t="str">
        <f t="shared" si="58"/>
        <v>591-71543</v>
      </c>
      <c r="AQ343" s="34"/>
      <c r="AR343" s="34"/>
      <c r="AS343" s="34"/>
      <c r="AT343" s="34" t="str">
        <f t="shared" si="59"/>
        <v/>
      </c>
      <c r="AU343" s="34"/>
      <c r="AV343" s="34" t="str">
        <f t="shared" si="60"/>
        <v/>
      </c>
      <c r="AW343" s="134"/>
    </row>
    <row r="344" spans="1:49" s="87" customFormat="1" x14ac:dyDescent="0.25">
      <c r="A344" s="39" t="str">
        <f t="shared" si="51"/>
        <v/>
      </c>
      <c r="B344" s="39" t="str">
        <f t="shared" si="52"/>
        <v>166-60725</v>
      </c>
      <c r="C344" s="39"/>
      <c r="D344" s="39"/>
      <c r="E344" s="39">
        <f t="shared" si="53"/>
        <v>1</v>
      </c>
      <c r="F344" s="33"/>
      <c r="G344" s="33" t="s">
        <v>941</v>
      </c>
      <c r="H344" s="34" t="s">
        <v>850</v>
      </c>
      <c r="I344" s="34" t="s">
        <v>263</v>
      </c>
      <c r="J344" s="34" t="s">
        <v>1358</v>
      </c>
      <c r="K344" s="34" t="s">
        <v>624</v>
      </c>
      <c r="L344" s="34" t="str">
        <f t="shared" si="54"/>
        <v>. Taillight, QUARTER PANEL MOUNTED - LEFT</v>
      </c>
      <c r="M344" s="131" t="s">
        <v>2328</v>
      </c>
      <c r="N344" s="97" t="str">
        <f t="shared" si="55"/>
        <v>E.G.</v>
      </c>
      <c r="O344" s="98" t="s">
        <v>1383</v>
      </c>
      <c r="P344" s="34" t="s">
        <v>624</v>
      </c>
      <c r="Q344" s="34"/>
      <c r="R344" s="34">
        <v>235</v>
      </c>
      <c r="S344" s="38">
        <f t="shared" si="56"/>
        <v>235</v>
      </c>
      <c r="T344" s="33"/>
      <c r="U344" s="33"/>
      <c r="V344" s="33"/>
      <c r="W344" s="33"/>
      <c r="X344" s="33" t="s">
        <v>260</v>
      </c>
      <c r="Y344" s="36" t="s">
        <v>1384</v>
      </c>
      <c r="Z344" s="34"/>
      <c r="AA344" s="34"/>
      <c r="AB344" s="34" t="str">
        <f t="shared" si="57"/>
        <v/>
      </c>
      <c r="AC344" s="34"/>
      <c r="AD344" s="34"/>
      <c r="AE344" s="34"/>
      <c r="AF344" s="34" t="s">
        <v>935</v>
      </c>
      <c r="AG344" s="132">
        <v>44671</v>
      </c>
      <c r="AH344" s="133" t="s">
        <v>936</v>
      </c>
      <c r="AI344" s="133" t="s">
        <v>57</v>
      </c>
      <c r="AJ344" s="133" t="s">
        <v>937</v>
      </c>
      <c r="AK344" s="34"/>
      <c r="AL344" s="33" t="s">
        <v>947</v>
      </c>
      <c r="AM344" s="33" t="s">
        <v>1385</v>
      </c>
      <c r="AN344" s="34" t="s">
        <v>91</v>
      </c>
      <c r="AO344" s="34">
        <v>60725</v>
      </c>
      <c r="AP344" s="34" t="str">
        <f t="shared" si="58"/>
        <v>166-60725</v>
      </c>
      <c r="AQ344" s="34"/>
      <c r="AR344" s="34"/>
      <c r="AS344" s="34"/>
      <c r="AT344" s="34" t="str">
        <f t="shared" si="59"/>
        <v/>
      </c>
      <c r="AU344" s="34"/>
      <c r="AV344" s="34" t="str">
        <f t="shared" si="60"/>
        <v/>
      </c>
      <c r="AW344" s="134"/>
    </row>
    <row r="345" spans="1:49" s="87" customFormat="1" x14ac:dyDescent="0.25">
      <c r="A345" s="39" t="str">
        <f t="shared" si="51"/>
        <v/>
      </c>
      <c r="B345" s="39" t="str">
        <f t="shared" si="52"/>
        <v>166-60724</v>
      </c>
      <c r="C345" s="39"/>
      <c r="D345" s="39"/>
      <c r="E345" s="39">
        <f t="shared" si="53"/>
        <v>1</v>
      </c>
      <c r="F345" s="33"/>
      <c r="G345" s="33" t="s">
        <v>941</v>
      </c>
      <c r="H345" s="34" t="s">
        <v>850</v>
      </c>
      <c r="I345" s="34" t="s">
        <v>263</v>
      </c>
      <c r="J345" s="34" t="s">
        <v>1358</v>
      </c>
      <c r="K345" s="34" t="s">
        <v>625</v>
      </c>
      <c r="L345" s="34" t="str">
        <f t="shared" si="54"/>
        <v>. Taillight, QUARTER PANEL MOUNTED - RIGHT</v>
      </c>
      <c r="M345" s="131" t="s">
        <v>2329</v>
      </c>
      <c r="N345" s="41" t="str">
        <f t="shared" si="55"/>
        <v/>
      </c>
      <c r="O345" s="41" t="s">
        <v>875</v>
      </c>
      <c r="P345" s="34" t="s">
        <v>625</v>
      </c>
      <c r="Q345" s="34"/>
      <c r="R345" s="34">
        <v>235</v>
      </c>
      <c r="S345" s="38">
        <f t="shared" si="56"/>
        <v>235</v>
      </c>
      <c r="T345" s="33"/>
      <c r="U345" s="33"/>
      <c r="V345" s="33"/>
      <c r="W345" s="33"/>
      <c r="X345" s="33"/>
      <c r="Y345" s="34"/>
      <c r="Z345" s="34"/>
      <c r="AA345" s="102"/>
      <c r="AB345" s="34" t="str">
        <f t="shared" si="57"/>
        <v/>
      </c>
      <c r="AC345" s="34"/>
      <c r="AD345" s="34"/>
      <c r="AE345" s="34"/>
      <c r="AF345" s="34" t="s">
        <v>935</v>
      </c>
      <c r="AG345" s="132">
        <v>44671</v>
      </c>
      <c r="AH345" s="133" t="s">
        <v>936</v>
      </c>
      <c r="AI345" s="133" t="s">
        <v>57</v>
      </c>
      <c r="AJ345" s="133" t="s">
        <v>937</v>
      </c>
      <c r="AK345" s="34"/>
      <c r="AL345" s="33" t="s">
        <v>947</v>
      </c>
      <c r="AM345" s="33" t="s">
        <v>1385</v>
      </c>
      <c r="AN345" s="34" t="s">
        <v>91</v>
      </c>
      <c r="AO345" s="34">
        <v>60724</v>
      </c>
      <c r="AP345" s="34" t="str">
        <f t="shared" si="58"/>
        <v>166-60724</v>
      </c>
      <c r="AQ345" s="34"/>
      <c r="AR345" s="34"/>
      <c r="AS345" s="34"/>
      <c r="AT345" s="34" t="str">
        <f t="shared" si="59"/>
        <v/>
      </c>
      <c r="AU345" s="34"/>
      <c r="AV345" s="34" t="str">
        <f t="shared" si="60"/>
        <v/>
      </c>
      <c r="AW345" s="134"/>
    </row>
    <row r="346" spans="1:49" s="87" customFormat="1" x14ac:dyDescent="0.25">
      <c r="A346" s="39" t="str">
        <f t="shared" si="51"/>
        <v/>
      </c>
      <c r="B346" s="39" t="str">
        <f t="shared" si="52"/>
        <v>166-60727</v>
      </c>
      <c r="C346" s="39"/>
      <c r="D346" s="39"/>
      <c r="E346" s="39">
        <f t="shared" si="53"/>
        <v>1</v>
      </c>
      <c r="F346" s="33"/>
      <c r="G346" s="33" t="s">
        <v>941</v>
      </c>
      <c r="H346" s="34" t="s">
        <v>850</v>
      </c>
      <c r="I346" s="34" t="s">
        <v>263</v>
      </c>
      <c r="J346" s="34" t="s">
        <v>1358</v>
      </c>
      <c r="K346" s="34" t="s">
        <v>626</v>
      </c>
      <c r="L346" s="34" t="str">
        <f t="shared" si="54"/>
        <v>. Taillight, TRUNK MOUNTED - LEFT</v>
      </c>
      <c r="M346" s="131" t="s">
        <v>2330</v>
      </c>
      <c r="N346" s="97" t="str">
        <f t="shared" si="55"/>
        <v>E.G.</v>
      </c>
      <c r="O346" s="98" t="s">
        <v>1386</v>
      </c>
      <c r="P346" s="34" t="s">
        <v>626</v>
      </c>
      <c r="Q346" s="34"/>
      <c r="R346" s="34">
        <v>250</v>
      </c>
      <c r="S346" s="38">
        <f t="shared" si="56"/>
        <v>250</v>
      </c>
      <c r="T346" s="33"/>
      <c r="U346" s="33"/>
      <c r="V346" s="33"/>
      <c r="W346" s="33"/>
      <c r="X346" s="33" t="s">
        <v>260</v>
      </c>
      <c r="Y346" s="36" t="s">
        <v>1387</v>
      </c>
      <c r="Z346" s="34"/>
      <c r="AA346" s="34"/>
      <c r="AB346" s="34" t="str">
        <f t="shared" si="57"/>
        <v/>
      </c>
      <c r="AC346" s="34"/>
      <c r="AD346" s="34"/>
      <c r="AE346" s="34"/>
      <c r="AF346" s="34" t="s">
        <v>935</v>
      </c>
      <c r="AG346" s="132">
        <v>44671</v>
      </c>
      <c r="AH346" s="133" t="s">
        <v>936</v>
      </c>
      <c r="AI346" s="133" t="s">
        <v>57</v>
      </c>
      <c r="AJ346" s="133" t="s">
        <v>937</v>
      </c>
      <c r="AK346" s="34"/>
      <c r="AL346" s="33" t="s">
        <v>947</v>
      </c>
      <c r="AM346" s="33" t="s">
        <v>1385</v>
      </c>
      <c r="AN346" s="34" t="s">
        <v>91</v>
      </c>
      <c r="AO346" s="34">
        <v>60727</v>
      </c>
      <c r="AP346" s="34" t="str">
        <f t="shared" si="58"/>
        <v>166-60727</v>
      </c>
      <c r="AQ346" s="34"/>
      <c r="AR346" s="34"/>
      <c r="AS346" s="34"/>
      <c r="AT346" s="34" t="str">
        <f t="shared" si="59"/>
        <v/>
      </c>
      <c r="AU346" s="34"/>
      <c r="AV346" s="34" t="str">
        <f t="shared" si="60"/>
        <v/>
      </c>
      <c r="AW346" s="134"/>
    </row>
    <row r="347" spans="1:49" s="87" customFormat="1" x14ac:dyDescent="0.25">
      <c r="A347" s="39" t="str">
        <f t="shared" si="51"/>
        <v/>
      </c>
      <c r="B347" s="39" t="str">
        <f t="shared" si="52"/>
        <v>166-60726</v>
      </c>
      <c r="C347" s="39"/>
      <c r="D347" s="39"/>
      <c r="E347" s="39">
        <f t="shared" si="53"/>
        <v>1</v>
      </c>
      <c r="F347" s="33"/>
      <c r="G347" s="33" t="s">
        <v>941</v>
      </c>
      <c r="H347" s="34" t="s">
        <v>850</v>
      </c>
      <c r="I347" s="34" t="s">
        <v>263</v>
      </c>
      <c r="J347" s="34" t="s">
        <v>1358</v>
      </c>
      <c r="K347" s="34" t="s">
        <v>627</v>
      </c>
      <c r="L347" s="34" t="str">
        <f t="shared" si="54"/>
        <v>. Taillight, TRUNK MOUNTED - RIGHT</v>
      </c>
      <c r="M347" s="131" t="s">
        <v>2331</v>
      </c>
      <c r="N347" s="97" t="str">
        <f t="shared" si="55"/>
        <v>E.G.</v>
      </c>
      <c r="O347" s="98" t="s">
        <v>1388</v>
      </c>
      <c r="P347" s="34" t="s">
        <v>627</v>
      </c>
      <c r="Q347" s="34"/>
      <c r="R347" s="34">
        <v>250</v>
      </c>
      <c r="S347" s="38">
        <f t="shared" si="56"/>
        <v>250</v>
      </c>
      <c r="T347" s="33"/>
      <c r="U347" s="33"/>
      <c r="V347" s="33"/>
      <c r="W347" s="33"/>
      <c r="X347" s="33" t="s">
        <v>260</v>
      </c>
      <c r="Y347" s="36" t="s">
        <v>1389</v>
      </c>
      <c r="Z347" s="34"/>
      <c r="AA347" s="34"/>
      <c r="AB347" s="34" t="str">
        <f t="shared" si="57"/>
        <v/>
      </c>
      <c r="AC347" s="34"/>
      <c r="AD347" s="34"/>
      <c r="AE347" s="34"/>
      <c r="AF347" s="34" t="s">
        <v>935</v>
      </c>
      <c r="AG347" s="132">
        <v>44671</v>
      </c>
      <c r="AH347" s="133" t="s">
        <v>936</v>
      </c>
      <c r="AI347" s="133" t="s">
        <v>57</v>
      </c>
      <c r="AJ347" s="133" t="s">
        <v>937</v>
      </c>
      <c r="AK347" s="34"/>
      <c r="AL347" s="33" t="s">
        <v>947</v>
      </c>
      <c r="AM347" s="33" t="s">
        <v>1385</v>
      </c>
      <c r="AN347" s="34" t="s">
        <v>91</v>
      </c>
      <c r="AO347" s="34">
        <v>60726</v>
      </c>
      <c r="AP347" s="34" t="str">
        <f t="shared" si="58"/>
        <v>166-60726</v>
      </c>
      <c r="AQ347" s="34"/>
      <c r="AR347" s="34"/>
      <c r="AS347" s="34"/>
      <c r="AT347" s="34" t="str">
        <f t="shared" si="59"/>
        <v/>
      </c>
      <c r="AU347" s="34"/>
      <c r="AV347" s="34" t="str">
        <f t="shared" si="60"/>
        <v/>
      </c>
      <c r="AW347" s="134"/>
    </row>
    <row r="348" spans="1:49" s="87" customFormat="1" x14ac:dyDescent="0.25">
      <c r="A348" s="39" t="str">
        <f t="shared" si="51"/>
        <v/>
      </c>
      <c r="B348" s="39" t="str">
        <f t="shared" si="52"/>
        <v/>
      </c>
      <c r="C348" s="39"/>
      <c r="D348" s="39"/>
      <c r="E348" s="39" t="str">
        <f t="shared" si="53"/>
        <v/>
      </c>
      <c r="F348" s="33"/>
      <c r="G348" s="43"/>
      <c r="H348" s="39" t="s">
        <v>851</v>
      </c>
      <c r="I348" s="39" t="s">
        <v>263</v>
      </c>
      <c r="J348" s="39" t="s">
        <v>1231</v>
      </c>
      <c r="K348" s="39" t="s">
        <v>751</v>
      </c>
      <c r="L348" s="39" t="str">
        <f t="shared" si="54"/>
        <v>. License Plate Lights</v>
      </c>
      <c r="M348" s="135" t="s">
        <v>2332</v>
      </c>
      <c r="N348" s="46" t="str">
        <f t="shared" si="55"/>
        <v/>
      </c>
      <c r="O348" s="46" t="s">
        <v>875</v>
      </c>
      <c r="P348" s="39" t="s">
        <v>751</v>
      </c>
      <c r="Q348" s="39"/>
      <c r="R348" s="39"/>
      <c r="S348" s="99" t="str">
        <f t="shared" si="56"/>
        <v/>
      </c>
      <c r="T348" s="39"/>
      <c r="U348" s="39"/>
      <c r="V348" s="39"/>
      <c r="W348" s="39"/>
      <c r="X348" s="43"/>
      <c r="Y348" s="39"/>
      <c r="Z348" s="39"/>
      <c r="AA348" s="39"/>
      <c r="AB348" s="39" t="str">
        <f t="shared" si="57"/>
        <v>TOSS BOTH</v>
      </c>
      <c r="AC348" s="39" t="s">
        <v>784</v>
      </c>
      <c r="AD348" s="39"/>
      <c r="AE348" s="39"/>
      <c r="AF348" s="39" t="s">
        <v>935</v>
      </c>
      <c r="AG348" s="95">
        <v>44671</v>
      </c>
      <c r="AH348" s="96" t="s">
        <v>936</v>
      </c>
      <c r="AI348" s="96" t="s">
        <v>57</v>
      </c>
      <c r="AJ348" s="96" t="s">
        <v>937</v>
      </c>
      <c r="AK348" s="39"/>
      <c r="AL348" s="39" t="s">
        <v>938</v>
      </c>
      <c r="AM348" s="39"/>
      <c r="AN348" s="39"/>
      <c r="AO348" s="39"/>
      <c r="AP348" s="34" t="str">
        <f t="shared" si="58"/>
        <v/>
      </c>
      <c r="AQ348" s="39"/>
      <c r="AR348" s="39"/>
      <c r="AS348" s="39"/>
      <c r="AT348" s="39" t="str">
        <f t="shared" si="59"/>
        <v/>
      </c>
      <c r="AU348" s="39"/>
      <c r="AV348" s="39" t="str">
        <f t="shared" si="60"/>
        <v/>
      </c>
      <c r="AW348" s="134"/>
    </row>
    <row r="349" spans="1:49" s="87" customFormat="1" x14ac:dyDescent="0.25">
      <c r="A349" s="39" t="str">
        <f t="shared" si="51"/>
        <v/>
      </c>
      <c r="B349" s="39" t="str">
        <f t="shared" si="52"/>
        <v>591-74060</v>
      </c>
      <c r="C349" s="39"/>
      <c r="D349" s="39"/>
      <c r="E349" s="39">
        <f t="shared" si="53"/>
        <v>1</v>
      </c>
      <c r="F349" s="33"/>
      <c r="G349" s="33"/>
      <c r="H349" s="34" t="s">
        <v>850</v>
      </c>
      <c r="I349" s="34" t="s">
        <v>852</v>
      </c>
      <c r="J349" s="34" t="s">
        <v>852</v>
      </c>
      <c r="K349" s="34" t="s">
        <v>628</v>
      </c>
      <c r="L349" s="34" t="str">
        <f t="shared" si="54"/>
        <v>. ABS ICM Integrated Chassis Management SRS Control Module</v>
      </c>
      <c r="M349" s="131" t="s">
        <v>2333</v>
      </c>
      <c r="N349" s="41" t="str">
        <f t="shared" si="55"/>
        <v/>
      </c>
      <c r="O349" s="41" t="s">
        <v>875</v>
      </c>
      <c r="P349" s="34" t="s">
        <v>628</v>
      </c>
      <c r="Q349" s="34" t="s">
        <v>1390</v>
      </c>
      <c r="R349" s="38">
        <v>350</v>
      </c>
      <c r="S349" s="38">
        <f t="shared" si="56"/>
        <v>241.66666666666666</v>
      </c>
      <c r="T349" s="37"/>
      <c r="U349" s="37"/>
      <c r="V349" s="37"/>
      <c r="W349" s="37"/>
      <c r="X349" s="33"/>
      <c r="Y349" s="34"/>
      <c r="Z349" s="34"/>
      <c r="AA349" s="34"/>
      <c r="AB349" s="34" t="str">
        <f t="shared" si="57"/>
        <v>looks like an airbag module</v>
      </c>
      <c r="AC349" s="34"/>
      <c r="AD349" s="34" t="s">
        <v>812</v>
      </c>
      <c r="AE349" s="34"/>
      <c r="AF349" s="34" t="s">
        <v>935</v>
      </c>
      <c r="AG349" s="132">
        <v>45247</v>
      </c>
      <c r="AH349" s="133" t="s">
        <v>936</v>
      </c>
      <c r="AI349" s="133" t="s">
        <v>57</v>
      </c>
      <c r="AJ349" s="133" t="s">
        <v>937</v>
      </c>
      <c r="AK349" s="34"/>
      <c r="AL349" s="37" t="s">
        <v>982</v>
      </c>
      <c r="AM349" s="33" t="s">
        <v>1381</v>
      </c>
      <c r="AN349" s="34" t="s">
        <v>91</v>
      </c>
      <c r="AO349" s="34">
        <v>74060</v>
      </c>
      <c r="AP349" s="34" t="str">
        <f t="shared" si="58"/>
        <v>591-74060</v>
      </c>
      <c r="AQ349" s="34"/>
      <c r="AR349" s="34"/>
      <c r="AS349" s="34"/>
      <c r="AT349" s="34" t="str">
        <f t="shared" si="59"/>
        <v/>
      </c>
      <c r="AU349" s="34"/>
      <c r="AV349" s="34" t="str">
        <f t="shared" si="60"/>
        <v/>
      </c>
      <c r="AW349" s="134"/>
    </row>
    <row r="350" spans="1:49" s="87" customFormat="1" x14ac:dyDescent="0.25">
      <c r="A350" s="39" t="str">
        <f t="shared" si="51"/>
        <v/>
      </c>
      <c r="B350" s="39" t="str">
        <f t="shared" si="52"/>
        <v>591-74064</v>
      </c>
      <c r="C350" s="39"/>
      <c r="D350" s="39"/>
      <c r="E350" s="39">
        <f t="shared" si="53"/>
        <v>1</v>
      </c>
      <c r="F350" s="33"/>
      <c r="G350" s="33"/>
      <c r="H350" s="34" t="s">
        <v>850</v>
      </c>
      <c r="I350" s="34" t="s">
        <v>852</v>
      </c>
      <c r="J350" s="34" t="s">
        <v>852</v>
      </c>
      <c r="K350" s="34" t="s">
        <v>628</v>
      </c>
      <c r="L350" s="34" t="str">
        <f t="shared" si="54"/>
        <v>. ABS ICM Integrated Chassis Management SRS Control Module</v>
      </c>
      <c r="M350" s="131" t="s">
        <v>2334</v>
      </c>
      <c r="N350" s="41" t="str">
        <f t="shared" si="55"/>
        <v/>
      </c>
      <c r="O350" s="41" t="s">
        <v>875</v>
      </c>
      <c r="P350" s="34" t="s">
        <v>628</v>
      </c>
      <c r="Q350" s="34" t="s">
        <v>1391</v>
      </c>
      <c r="R350" s="38">
        <v>250</v>
      </c>
      <c r="S350" s="38">
        <f t="shared" si="56"/>
        <v>241.66666666666666</v>
      </c>
      <c r="T350" s="37"/>
      <c r="U350" s="37"/>
      <c r="V350" s="37"/>
      <c r="W350" s="37"/>
      <c r="X350" s="33"/>
      <c r="Y350" s="34"/>
      <c r="Z350" s="34"/>
      <c r="AA350" s="34"/>
      <c r="AB350" s="34" t="str">
        <f t="shared" si="57"/>
        <v>looks like an airbag module</v>
      </c>
      <c r="AC350" s="34"/>
      <c r="AD350" s="34" t="s">
        <v>812</v>
      </c>
      <c r="AE350" s="34"/>
      <c r="AF350" s="34" t="s">
        <v>935</v>
      </c>
      <c r="AG350" s="132">
        <v>45247</v>
      </c>
      <c r="AH350" s="133" t="s">
        <v>936</v>
      </c>
      <c r="AI350" s="133" t="s">
        <v>57</v>
      </c>
      <c r="AJ350" s="133" t="s">
        <v>937</v>
      </c>
      <c r="AK350" s="34"/>
      <c r="AL350" s="37" t="s">
        <v>982</v>
      </c>
      <c r="AM350" s="33" t="s">
        <v>1381</v>
      </c>
      <c r="AN350" s="34" t="s">
        <v>91</v>
      </c>
      <c r="AO350" s="34">
        <v>74064</v>
      </c>
      <c r="AP350" s="34" t="str">
        <f t="shared" si="58"/>
        <v>591-74064</v>
      </c>
      <c r="AQ350" s="34"/>
      <c r="AR350" s="34"/>
      <c r="AS350" s="34"/>
      <c r="AT350" s="34" t="str">
        <f t="shared" si="59"/>
        <v/>
      </c>
      <c r="AU350" s="34"/>
      <c r="AV350" s="34" t="str">
        <f t="shared" si="60"/>
        <v/>
      </c>
      <c r="AW350" s="134"/>
    </row>
    <row r="351" spans="1:49" s="87" customFormat="1" x14ac:dyDescent="0.25">
      <c r="A351" s="39" t="str">
        <f t="shared" si="51"/>
        <v/>
      </c>
      <c r="B351" s="39" t="str">
        <f t="shared" si="52"/>
        <v>591-74062</v>
      </c>
      <c r="C351" s="39"/>
      <c r="D351" s="39"/>
      <c r="E351" s="39">
        <f t="shared" si="53"/>
        <v>1</v>
      </c>
      <c r="F351" s="33"/>
      <c r="G351" s="33"/>
      <c r="H351" s="34" t="s">
        <v>850</v>
      </c>
      <c r="I351" s="34" t="s">
        <v>852</v>
      </c>
      <c r="J351" s="34" t="s">
        <v>852</v>
      </c>
      <c r="K351" s="34" t="s">
        <v>628</v>
      </c>
      <c r="L351" s="34" t="str">
        <f t="shared" si="54"/>
        <v>. ABS ICM Integrated Chassis Management SRS Control Module</v>
      </c>
      <c r="M351" s="131" t="s">
        <v>2335</v>
      </c>
      <c r="N351" s="97" t="str">
        <f t="shared" si="55"/>
        <v>E.G.</v>
      </c>
      <c r="O351" s="98" t="s">
        <v>1392</v>
      </c>
      <c r="P351" s="34" t="s">
        <v>628</v>
      </c>
      <c r="Q351" s="34" t="s">
        <v>1393</v>
      </c>
      <c r="R351" s="38">
        <v>125</v>
      </c>
      <c r="S351" s="38">
        <f t="shared" si="56"/>
        <v>241.66666666666666</v>
      </c>
      <c r="T351" s="37"/>
      <c r="U351" s="37"/>
      <c r="V351" s="33"/>
      <c r="W351" s="37"/>
      <c r="X351" s="33" t="s">
        <v>260</v>
      </c>
      <c r="Y351" s="36" t="s">
        <v>1394</v>
      </c>
      <c r="Z351" s="34"/>
      <c r="AA351" s="34"/>
      <c r="AB351" s="34" t="str">
        <f t="shared" si="57"/>
        <v>looks like an airbag module</v>
      </c>
      <c r="AC351" s="34"/>
      <c r="AD351" s="34" t="s">
        <v>812</v>
      </c>
      <c r="AE351" s="34"/>
      <c r="AF351" s="34" t="s">
        <v>935</v>
      </c>
      <c r="AG351" s="132">
        <v>45247</v>
      </c>
      <c r="AH351" s="133" t="s">
        <v>936</v>
      </c>
      <c r="AI351" s="133" t="s">
        <v>57</v>
      </c>
      <c r="AJ351" s="133" t="s">
        <v>937</v>
      </c>
      <c r="AK351" s="34"/>
      <c r="AL351" s="37" t="s">
        <v>982</v>
      </c>
      <c r="AM351" s="33" t="s">
        <v>1381</v>
      </c>
      <c r="AN351" s="34" t="s">
        <v>91</v>
      </c>
      <c r="AO351" s="34">
        <v>74062</v>
      </c>
      <c r="AP351" s="34" t="str">
        <f t="shared" si="58"/>
        <v>591-74062</v>
      </c>
      <c r="AQ351" s="34"/>
      <c r="AR351" s="34"/>
      <c r="AS351" s="34"/>
      <c r="AT351" s="34" t="str">
        <f t="shared" si="59"/>
        <v/>
      </c>
      <c r="AU351" s="34"/>
      <c r="AV351" s="34" t="str">
        <f t="shared" si="60"/>
        <v/>
      </c>
      <c r="AW351" s="134"/>
    </row>
    <row r="352" spans="1:49" s="87" customFormat="1" x14ac:dyDescent="0.25">
      <c r="A352" s="39" t="str">
        <f t="shared" si="51"/>
        <v/>
      </c>
      <c r="B352" s="39" t="str">
        <f t="shared" si="52"/>
        <v>638-72906</v>
      </c>
      <c r="C352" s="39"/>
      <c r="D352" s="39"/>
      <c r="E352" s="39">
        <f t="shared" si="53"/>
        <v>1</v>
      </c>
      <c r="F352" s="33"/>
      <c r="G352" s="33"/>
      <c r="H352" s="34" t="s">
        <v>850</v>
      </c>
      <c r="I352" s="34" t="s">
        <v>852</v>
      </c>
      <c r="J352" s="34" t="s">
        <v>1395</v>
      </c>
      <c r="K352" s="34" t="s">
        <v>629</v>
      </c>
      <c r="L352" s="34" t="str">
        <f t="shared" si="54"/>
        <v>. Amplifier, Bang &amp; Olufsen</v>
      </c>
      <c r="M352" s="131" t="s">
        <v>2336</v>
      </c>
      <c r="N352" s="41" t="str">
        <f t="shared" si="55"/>
        <v/>
      </c>
      <c r="O352" s="41" t="s">
        <v>875</v>
      </c>
      <c r="P352" s="34" t="s">
        <v>629</v>
      </c>
      <c r="Q352" s="34" t="s">
        <v>1396</v>
      </c>
      <c r="R352" s="38">
        <v>975</v>
      </c>
      <c r="S352" s="38">
        <f t="shared" si="56"/>
        <v>975</v>
      </c>
      <c r="T352" s="33"/>
      <c r="U352" s="33"/>
      <c r="V352" s="33"/>
      <c r="W352" s="33"/>
      <c r="X352" s="33"/>
      <c r="Y352" s="34"/>
      <c r="Z352" s="34"/>
      <c r="AA352" s="34"/>
      <c r="AB352" s="34" t="str">
        <f t="shared" si="57"/>
        <v/>
      </c>
      <c r="AC352" s="34"/>
      <c r="AD352" s="34"/>
      <c r="AE352" s="34"/>
      <c r="AF352" s="34" t="s">
        <v>935</v>
      </c>
      <c r="AG352" s="132">
        <v>45247</v>
      </c>
      <c r="AH352" s="133" t="s">
        <v>936</v>
      </c>
      <c r="AI352" s="133" t="s">
        <v>57</v>
      </c>
      <c r="AJ352" s="133" t="s">
        <v>937</v>
      </c>
      <c r="AK352" s="34"/>
      <c r="AL352" s="33" t="s">
        <v>947</v>
      </c>
      <c r="AM352" s="33" t="s">
        <v>1270</v>
      </c>
      <c r="AN352" s="34" t="s">
        <v>91</v>
      </c>
      <c r="AO352" s="34">
        <v>72906</v>
      </c>
      <c r="AP352" s="34" t="str">
        <f t="shared" si="58"/>
        <v>638-72906</v>
      </c>
      <c r="AQ352" s="34"/>
      <c r="AR352" s="34"/>
      <c r="AS352" s="34"/>
      <c r="AT352" s="34" t="str">
        <f t="shared" si="59"/>
        <v/>
      </c>
      <c r="AU352" s="34"/>
      <c r="AV352" s="34" t="str">
        <f t="shared" si="60"/>
        <v/>
      </c>
      <c r="AW352" s="134"/>
    </row>
    <row r="353" spans="1:49" s="87" customFormat="1" x14ac:dyDescent="0.25">
      <c r="A353" s="39" t="str">
        <f t="shared" si="51"/>
        <v/>
      </c>
      <c r="B353" s="39" t="str">
        <f t="shared" si="52"/>
        <v>638-59327</v>
      </c>
      <c r="C353" s="39"/>
      <c r="D353" s="39"/>
      <c r="E353" s="39">
        <f t="shared" si="53"/>
        <v>1</v>
      </c>
      <c r="F353" s="33"/>
      <c r="G353" s="33"/>
      <c r="H353" s="34" t="s">
        <v>850</v>
      </c>
      <c r="I353" s="34" t="s">
        <v>852</v>
      </c>
      <c r="J353" s="34" t="s">
        <v>1395</v>
      </c>
      <c r="K353" s="34" t="s">
        <v>630</v>
      </c>
      <c r="L353" s="34" t="str">
        <f t="shared" si="54"/>
        <v>. Amplifier, Harman Kardon</v>
      </c>
      <c r="M353" s="131" t="s">
        <v>2337</v>
      </c>
      <c r="N353" s="41" t="str">
        <f t="shared" si="55"/>
        <v/>
      </c>
      <c r="O353" s="41" t="s">
        <v>875</v>
      </c>
      <c r="P353" s="34" t="s">
        <v>630</v>
      </c>
      <c r="Q353" s="34" t="s">
        <v>1397</v>
      </c>
      <c r="R353" s="38">
        <v>695</v>
      </c>
      <c r="S353" s="38">
        <f t="shared" si="56"/>
        <v>722.5</v>
      </c>
      <c r="T353" s="33"/>
      <c r="U353" s="33"/>
      <c r="V353" s="33"/>
      <c r="W353" s="33"/>
      <c r="X353" s="33"/>
      <c r="Y353" s="34"/>
      <c r="Z353" s="34"/>
      <c r="AA353" s="34"/>
      <c r="AB353" s="34" t="str">
        <f t="shared" si="57"/>
        <v/>
      </c>
      <c r="AC353" s="34"/>
      <c r="AD353" s="34"/>
      <c r="AE353" s="34"/>
      <c r="AF353" s="34" t="s">
        <v>935</v>
      </c>
      <c r="AG353" s="132">
        <v>45247</v>
      </c>
      <c r="AH353" s="133" t="s">
        <v>936</v>
      </c>
      <c r="AI353" s="133" t="s">
        <v>57</v>
      </c>
      <c r="AJ353" s="133" t="s">
        <v>937</v>
      </c>
      <c r="AK353" s="34"/>
      <c r="AL353" s="33" t="s">
        <v>947</v>
      </c>
      <c r="AM353" s="33" t="s">
        <v>1270</v>
      </c>
      <c r="AN353" s="34" t="s">
        <v>91</v>
      </c>
      <c r="AO353" s="34">
        <v>59327</v>
      </c>
      <c r="AP353" s="34" t="str">
        <f t="shared" si="58"/>
        <v>638-59327</v>
      </c>
      <c r="AQ353" s="34"/>
      <c r="AR353" s="34"/>
      <c r="AS353" s="34"/>
      <c r="AT353" s="34" t="str">
        <f t="shared" si="59"/>
        <v/>
      </c>
      <c r="AU353" s="34"/>
      <c r="AV353" s="34" t="str">
        <f t="shared" si="60"/>
        <v/>
      </c>
      <c r="AW353" s="134"/>
    </row>
    <row r="354" spans="1:49" s="87" customFormat="1" x14ac:dyDescent="0.25">
      <c r="A354" s="39" t="str">
        <f t="shared" si="51"/>
        <v/>
      </c>
      <c r="B354" s="39" t="str">
        <f t="shared" si="52"/>
        <v>638-74034</v>
      </c>
      <c r="C354" s="39"/>
      <c r="D354" s="39"/>
      <c r="E354" s="39">
        <f t="shared" si="53"/>
        <v>1</v>
      </c>
      <c r="F354" s="33"/>
      <c r="G354" s="33"/>
      <c r="H354" s="34" t="s">
        <v>850</v>
      </c>
      <c r="I354" s="34" t="s">
        <v>852</v>
      </c>
      <c r="J354" s="34" t="s">
        <v>1395</v>
      </c>
      <c r="K354" s="34" t="s">
        <v>630</v>
      </c>
      <c r="L354" s="34" t="str">
        <f t="shared" si="54"/>
        <v>. Amplifier, Harman Kardon</v>
      </c>
      <c r="M354" s="131" t="s">
        <v>2338</v>
      </c>
      <c r="N354" s="41" t="str">
        <f t="shared" si="55"/>
        <v/>
      </c>
      <c r="O354" s="41" t="s">
        <v>875</v>
      </c>
      <c r="P354" s="34" t="s">
        <v>630</v>
      </c>
      <c r="Q354" s="34" t="s">
        <v>1398</v>
      </c>
      <c r="R354" s="38">
        <v>750</v>
      </c>
      <c r="S354" s="38">
        <f t="shared" si="56"/>
        <v>722.5</v>
      </c>
      <c r="T354" s="33"/>
      <c r="U354" s="33"/>
      <c r="V354" s="33"/>
      <c r="W354" s="33"/>
      <c r="X354" s="33"/>
      <c r="Y354" s="34"/>
      <c r="Z354" s="34"/>
      <c r="AA354" s="34"/>
      <c r="AB354" s="34" t="str">
        <f t="shared" si="57"/>
        <v/>
      </c>
      <c r="AC354" s="34"/>
      <c r="AD354" s="34"/>
      <c r="AE354" s="34"/>
      <c r="AF354" s="34" t="s">
        <v>935</v>
      </c>
      <c r="AG354" s="132">
        <v>45247</v>
      </c>
      <c r="AH354" s="133" t="s">
        <v>936</v>
      </c>
      <c r="AI354" s="133" t="s">
        <v>57</v>
      </c>
      <c r="AJ354" s="133" t="s">
        <v>937</v>
      </c>
      <c r="AK354" s="34"/>
      <c r="AL354" s="33" t="s">
        <v>947</v>
      </c>
      <c r="AM354" s="33" t="s">
        <v>1270</v>
      </c>
      <c r="AN354" s="34" t="s">
        <v>91</v>
      </c>
      <c r="AO354" s="34">
        <v>74034</v>
      </c>
      <c r="AP354" s="34" t="str">
        <f t="shared" si="58"/>
        <v>638-74034</v>
      </c>
      <c r="AQ354" s="34"/>
      <c r="AR354" s="34"/>
      <c r="AS354" s="34"/>
      <c r="AT354" s="34" t="str">
        <f t="shared" si="59"/>
        <v/>
      </c>
      <c r="AU354" s="34"/>
      <c r="AV354" s="34" t="str">
        <f t="shared" si="60"/>
        <v/>
      </c>
      <c r="AW354" s="134"/>
    </row>
    <row r="355" spans="1:49" s="87" customFormat="1" x14ac:dyDescent="0.25">
      <c r="A355" s="39" t="str">
        <f t="shared" si="51"/>
        <v/>
      </c>
      <c r="B355" s="39" t="str">
        <f t="shared" si="52"/>
        <v>638-72908</v>
      </c>
      <c r="C355" s="39"/>
      <c r="D355" s="39"/>
      <c r="E355" s="39">
        <f t="shared" si="53"/>
        <v>1</v>
      </c>
      <c r="F355" s="33"/>
      <c r="G355" s="33"/>
      <c r="H355" s="34" t="s">
        <v>850</v>
      </c>
      <c r="I355" s="34" t="s">
        <v>852</v>
      </c>
      <c r="J355" s="34" t="s">
        <v>1395</v>
      </c>
      <c r="K355" s="34" t="s">
        <v>631</v>
      </c>
      <c r="L355" s="34" t="str">
        <f t="shared" si="54"/>
        <v>. Amplifier, HiFi</v>
      </c>
      <c r="M355" s="131" t="s">
        <v>2339</v>
      </c>
      <c r="N355" s="97" t="str">
        <f t="shared" si="55"/>
        <v>E.G.</v>
      </c>
      <c r="O355" s="98" t="s">
        <v>1399</v>
      </c>
      <c r="P355" s="34" t="s">
        <v>631</v>
      </c>
      <c r="Q355" s="34" t="s">
        <v>1400</v>
      </c>
      <c r="R355" s="38">
        <v>95</v>
      </c>
      <c r="S355" s="38">
        <f t="shared" si="56"/>
        <v>95</v>
      </c>
      <c r="T355" s="33"/>
      <c r="U355" s="33"/>
      <c r="V355" s="33"/>
      <c r="W355" s="33"/>
      <c r="X355" s="33" t="s">
        <v>259</v>
      </c>
      <c r="Y355" s="36" t="s">
        <v>1401</v>
      </c>
      <c r="Z355" s="34"/>
      <c r="AA355" s="34"/>
      <c r="AB355" s="34" t="str">
        <f t="shared" si="57"/>
        <v/>
      </c>
      <c r="AC355" s="34"/>
      <c r="AD355" s="34"/>
      <c r="AE355" s="34"/>
      <c r="AF355" s="34" t="s">
        <v>935</v>
      </c>
      <c r="AG355" s="132">
        <v>45247</v>
      </c>
      <c r="AH355" s="133" t="s">
        <v>936</v>
      </c>
      <c r="AI355" s="133" t="s">
        <v>57</v>
      </c>
      <c r="AJ355" s="133" t="s">
        <v>937</v>
      </c>
      <c r="AK355" s="34"/>
      <c r="AL355" s="33" t="s">
        <v>947</v>
      </c>
      <c r="AM355" s="33" t="s">
        <v>1270</v>
      </c>
      <c r="AN355" s="34" t="s">
        <v>91</v>
      </c>
      <c r="AO355" s="34">
        <v>72908</v>
      </c>
      <c r="AP355" s="34" t="str">
        <f t="shared" si="58"/>
        <v>638-72908</v>
      </c>
      <c r="AQ355" s="34"/>
      <c r="AR355" s="34"/>
      <c r="AS355" s="34"/>
      <c r="AT355" s="34" t="str">
        <f t="shared" si="59"/>
        <v/>
      </c>
      <c r="AU355" s="34"/>
      <c r="AV355" s="34" t="str">
        <f t="shared" si="60"/>
        <v/>
      </c>
      <c r="AW355" s="134"/>
    </row>
    <row r="356" spans="1:49" s="87" customFormat="1" x14ac:dyDescent="0.25">
      <c r="A356" s="39" t="str">
        <f t="shared" si="51"/>
        <v/>
      </c>
      <c r="B356" s="39" t="str">
        <f t="shared" si="52"/>
        <v>596-10444</v>
      </c>
      <c r="C356" s="39"/>
      <c r="D356" s="39"/>
      <c r="E356" s="39">
        <f t="shared" si="53"/>
        <v>1</v>
      </c>
      <c r="F356" s="33"/>
      <c r="G356" s="33"/>
      <c r="H356" s="34" t="s">
        <v>850</v>
      </c>
      <c r="I356" s="34" t="s">
        <v>852</v>
      </c>
      <c r="J356" s="34" t="s">
        <v>852</v>
      </c>
      <c r="K356" s="34" t="s">
        <v>632</v>
      </c>
      <c r="L356" s="34" t="str">
        <f t="shared" si="54"/>
        <v>. Blind Spot Alert Sensor Module, Master</v>
      </c>
      <c r="M356" s="131" t="s">
        <v>2340</v>
      </c>
      <c r="N356" s="41" t="str">
        <f t="shared" si="55"/>
        <v/>
      </c>
      <c r="O356" s="41" t="s">
        <v>875</v>
      </c>
      <c r="P356" s="34" t="s">
        <v>632</v>
      </c>
      <c r="Q356" s="34"/>
      <c r="R356" s="34">
        <v>150</v>
      </c>
      <c r="S356" s="38">
        <f t="shared" si="56"/>
        <v>150</v>
      </c>
      <c r="T356" s="37"/>
      <c r="U356" s="37"/>
      <c r="V356" s="37"/>
      <c r="W356" s="37"/>
      <c r="X356" s="33"/>
      <c r="Y356" s="34"/>
      <c r="Z356" s="34"/>
      <c r="AA356" s="34"/>
      <c r="AB356" s="34" t="str">
        <f t="shared" si="57"/>
        <v/>
      </c>
      <c r="AC356" s="34"/>
      <c r="AD356" s="34"/>
      <c r="AE356" s="34" t="s">
        <v>1402</v>
      </c>
      <c r="AF356" s="34" t="s">
        <v>935</v>
      </c>
      <c r="AG356" s="132">
        <v>45247</v>
      </c>
      <c r="AH356" s="133" t="s">
        <v>936</v>
      </c>
      <c r="AI356" s="133" t="s">
        <v>57</v>
      </c>
      <c r="AJ356" s="133" t="s">
        <v>937</v>
      </c>
      <c r="AK356" s="34"/>
      <c r="AL356" s="37" t="s">
        <v>982</v>
      </c>
      <c r="AM356" s="33" t="s">
        <v>1242</v>
      </c>
      <c r="AN356" s="34" t="s">
        <v>91</v>
      </c>
      <c r="AO356" s="34">
        <v>10444</v>
      </c>
      <c r="AP356" s="34" t="str">
        <f t="shared" si="58"/>
        <v>596-10444</v>
      </c>
      <c r="AQ356" s="34"/>
      <c r="AR356" s="34"/>
      <c r="AS356" s="34"/>
      <c r="AT356" s="34" t="str">
        <f t="shared" si="59"/>
        <v/>
      </c>
      <c r="AU356" s="34"/>
      <c r="AV356" s="34" t="str">
        <f t="shared" si="60"/>
        <v/>
      </c>
      <c r="AW356" s="134"/>
    </row>
    <row r="357" spans="1:49" s="87" customFormat="1" x14ac:dyDescent="0.25">
      <c r="A357" s="39" t="str">
        <f t="shared" si="51"/>
        <v/>
      </c>
      <c r="B357" s="39" t="str">
        <f t="shared" si="52"/>
        <v>596-10443</v>
      </c>
      <c r="C357" s="39"/>
      <c r="D357" s="39"/>
      <c r="E357" s="39">
        <f t="shared" si="53"/>
        <v>1</v>
      </c>
      <c r="F357" s="33"/>
      <c r="G357" s="33"/>
      <c r="H357" s="34" t="s">
        <v>850</v>
      </c>
      <c r="I357" s="34" t="s">
        <v>852</v>
      </c>
      <c r="J357" s="34" t="s">
        <v>852</v>
      </c>
      <c r="K357" s="34" t="s">
        <v>633</v>
      </c>
      <c r="L357" s="34" t="str">
        <f t="shared" si="54"/>
        <v>. Blind Spot Alert Sensor Module, Slave</v>
      </c>
      <c r="M357" s="131" t="s">
        <v>2341</v>
      </c>
      <c r="N357" s="41" t="str">
        <f t="shared" si="55"/>
        <v/>
      </c>
      <c r="O357" s="41" t="s">
        <v>875</v>
      </c>
      <c r="P357" s="34" t="s">
        <v>633</v>
      </c>
      <c r="Q357" s="34"/>
      <c r="R357" s="34">
        <v>150</v>
      </c>
      <c r="S357" s="38">
        <f t="shared" si="56"/>
        <v>150</v>
      </c>
      <c r="T357" s="37"/>
      <c r="U357" s="37"/>
      <c r="V357" s="37"/>
      <c r="W357" s="37"/>
      <c r="X357" s="33"/>
      <c r="Y357" s="34"/>
      <c r="Z357" s="34"/>
      <c r="AA357" s="34"/>
      <c r="AB357" s="34" t="str">
        <f t="shared" si="57"/>
        <v/>
      </c>
      <c r="AC357" s="34"/>
      <c r="AD357" s="34"/>
      <c r="AE357" s="34" t="s">
        <v>1402</v>
      </c>
      <c r="AF357" s="34" t="s">
        <v>935</v>
      </c>
      <c r="AG357" s="132">
        <v>45247</v>
      </c>
      <c r="AH357" s="133" t="s">
        <v>936</v>
      </c>
      <c r="AI357" s="133" t="s">
        <v>57</v>
      </c>
      <c r="AJ357" s="133" t="s">
        <v>937</v>
      </c>
      <c r="AK357" s="34"/>
      <c r="AL357" s="37" t="s">
        <v>982</v>
      </c>
      <c r="AM357" s="33" t="s">
        <v>1242</v>
      </c>
      <c r="AN357" s="34" t="s">
        <v>91</v>
      </c>
      <c r="AO357" s="34">
        <v>10443</v>
      </c>
      <c r="AP357" s="34" t="str">
        <f t="shared" si="58"/>
        <v>596-10443</v>
      </c>
      <c r="AQ357" s="34"/>
      <c r="AR357" s="34"/>
      <c r="AS357" s="34"/>
      <c r="AT357" s="34" t="str">
        <f t="shared" si="59"/>
        <v/>
      </c>
      <c r="AU357" s="34"/>
      <c r="AV357" s="34" t="str">
        <f t="shared" si="60"/>
        <v/>
      </c>
      <c r="AW357" s="134"/>
    </row>
    <row r="358" spans="1:49" s="87" customFormat="1" x14ac:dyDescent="0.25">
      <c r="A358" s="39" t="str">
        <f t="shared" si="51"/>
        <v/>
      </c>
      <c r="B358" s="39" t="str">
        <f t="shared" si="52"/>
        <v>591-74037</v>
      </c>
      <c r="C358" s="39"/>
      <c r="D358" s="39"/>
      <c r="E358" s="39">
        <f t="shared" si="53"/>
        <v>1</v>
      </c>
      <c r="F358" s="33"/>
      <c r="G358" s="33"/>
      <c r="H358" s="34" t="s">
        <v>850</v>
      </c>
      <c r="I358" s="34" t="s">
        <v>852</v>
      </c>
      <c r="J358" s="34" t="s">
        <v>852</v>
      </c>
      <c r="K358" s="34" t="s">
        <v>634</v>
      </c>
      <c r="L358" s="34" t="str">
        <f t="shared" si="54"/>
        <v>. Body Power Control Module</v>
      </c>
      <c r="M358" s="131" t="s">
        <v>2342</v>
      </c>
      <c r="N358" s="41" t="str">
        <f t="shared" si="55"/>
        <v/>
      </c>
      <c r="O358" s="41" t="s">
        <v>875</v>
      </c>
      <c r="P358" s="34" t="s">
        <v>634</v>
      </c>
      <c r="Q358" s="34"/>
      <c r="R358" s="34">
        <v>300</v>
      </c>
      <c r="S358" s="38">
        <f t="shared" si="56"/>
        <v>300</v>
      </c>
      <c r="T358" s="37"/>
      <c r="U358" s="37"/>
      <c r="V358" s="37"/>
      <c r="W358" s="37"/>
      <c r="X358" s="33"/>
      <c r="Y358" s="34"/>
      <c r="Z358" s="34"/>
      <c r="AA358" s="34"/>
      <c r="AB358" s="34" t="str">
        <f t="shared" si="57"/>
        <v>w/ SET A unless no set (REQUIRED)</v>
      </c>
      <c r="AC358" s="34" t="s">
        <v>813</v>
      </c>
      <c r="AD358" s="34"/>
      <c r="AE358" s="34" t="s">
        <v>1403</v>
      </c>
      <c r="AF358" s="34" t="s">
        <v>935</v>
      </c>
      <c r="AG358" s="132">
        <v>44684</v>
      </c>
      <c r="AH358" s="133" t="s">
        <v>936</v>
      </c>
      <c r="AI358" s="133" t="s">
        <v>57</v>
      </c>
      <c r="AJ358" s="133" t="s">
        <v>937</v>
      </c>
      <c r="AK358" s="34"/>
      <c r="AL358" s="37" t="s">
        <v>982</v>
      </c>
      <c r="AM358" s="33" t="s">
        <v>1381</v>
      </c>
      <c r="AN358" s="34" t="s">
        <v>91</v>
      </c>
      <c r="AO358" s="34">
        <v>74037</v>
      </c>
      <c r="AP358" s="34" t="str">
        <f t="shared" si="58"/>
        <v>591-74037</v>
      </c>
      <c r="AQ358" s="34"/>
      <c r="AR358" s="34"/>
      <c r="AS358" s="34"/>
      <c r="AT358" s="34" t="str">
        <f t="shared" si="59"/>
        <v/>
      </c>
      <c r="AU358" s="34"/>
      <c r="AV358" s="34" t="str">
        <f t="shared" si="60"/>
        <v/>
      </c>
      <c r="AW358" s="134"/>
    </row>
    <row r="359" spans="1:49" s="87" customFormat="1" x14ac:dyDescent="0.25">
      <c r="A359" s="39" t="str">
        <f t="shared" si="51"/>
        <v/>
      </c>
      <c r="B359" s="39" t="str">
        <f t="shared" si="52"/>
        <v/>
      </c>
      <c r="C359" s="39"/>
      <c r="D359" s="39"/>
      <c r="E359" s="39" t="str">
        <f t="shared" si="53"/>
        <v/>
      </c>
      <c r="F359" s="33"/>
      <c r="G359" s="33"/>
      <c r="H359" s="34" t="s">
        <v>850</v>
      </c>
      <c r="I359" s="34" t="s">
        <v>852</v>
      </c>
      <c r="J359" s="34" t="s">
        <v>1404</v>
      </c>
      <c r="K359" s="34" t="s">
        <v>635</v>
      </c>
      <c r="L359" s="34" t="str">
        <f t="shared" si="54"/>
        <v>. Camera, FRONT Bumper</v>
      </c>
      <c r="M359" s="131" t="s">
        <v>2343</v>
      </c>
      <c r="N359" s="41" t="str">
        <f t="shared" si="55"/>
        <v/>
      </c>
      <c r="O359" s="41" t="s">
        <v>875</v>
      </c>
      <c r="P359" s="34" t="s">
        <v>635</v>
      </c>
      <c r="Q359" s="34"/>
      <c r="R359" s="34">
        <v>225</v>
      </c>
      <c r="S359" s="38">
        <f t="shared" si="56"/>
        <v>225</v>
      </c>
      <c r="T359" s="33"/>
      <c r="U359" s="33"/>
      <c r="V359" s="33"/>
      <c r="W359" s="33"/>
      <c r="X359" s="33"/>
      <c r="Y359" s="34"/>
      <c r="Z359" s="34"/>
      <c r="AA359" s="34"/>
      <c r="AB359" s="34" t="str">
        <f t="shared" si="57"/>
        <v/>
      </c>
      <c r="AC359" s="34"/>
      <c r="AD359" s="34"/>
      <c r="AE359" s="34" t="s">
        <v>1405</v>
      </c>
      <c r="AF359" s="34" t="s">
        <v>935</v>
      </c>
      <c r="AG359" s="132">
        <v>44684</v>
      </c>
      <c r="AH359" s="133" t="s">
        <v>936</v>
      </c>
      <c r="AI359" s="133" t="s">
        <v>57</v>
      </c>
      <c r="AJ359" s="133" t="s">
        <v>937</v>
      </c>
      <c r="AK359" s="34"/>
      <c r="AL359" s="33" t="s">
        <v>947</v>
      </c>
      <c r="AM359" s="33"/>
      <c r="AN359" s="34" t="s">
        <v>91</v>
      </c>
      <c r="AO359" s="34"/>
      <c r="AP359" s="34" t="str">
        <f t="shared" si="58"/>
        <v/>
      </c>
      <c r="AQ359" s="34"/>
      <c r="AR359" s="34"/>
      <c r="AS359" s="34"/>
      <c r="AT359" s="34" t="str">
        <f t="shared" si="59"/>
        <v/>
      </c>
      <c r="AU359" s="34"/>
      <c r="AV359" s="34" t="str">
        <f t="shared" si="60"/>
        <v/>
      </c>
      <c r="AW359" s="134"/>
    </row>
    <row r="360" spans="1:49" s="87" customFormat="1" x14ac:dyDescent="0.25">
      <c r="A360" s="39" t="str">
        <f t="shared" si="51"/>
        <v/>
      </c>
      <c r="B360" s="39" t="str">
        <f t="shared" si="52"/>
        <v/>
      </c>
      <c r="C360" s="39"/>
      <c r="D360" s="39"/>
      <c r="E360" s="39" t="str">
        <f t="shared" si="53"/>
        <v/>
      </c>
      <c r="F360" s="33"/>
      <c r="G360" s="33"/>
      <c r="H360" s="34" t="s">
        <v>850</v>
      </c>
      <c r="I360" s="34" t="s">
        <v>852</v>
      </c>
      <c r="J360" s="34" t="s">
        <v>1404</v>
      </c>
      <c r="K360" s="34" t="s">
        <v>636</v>
      </c>
      <c r="L360" s="34" t="str">
        <f t="shared" si="54"/>
        <v>. Camera, Side</v>
      </c>
      <c r="M360" s="131" t="s">
        <v>2344</v>
      </c>
      <c r="N360" s="41" t="str">
        <f t="shared" si="55"/>
        <v/>
      </c>
      <c r="O360" s="41" t="s">
        <v>875</v>
      </c>
      <c r="P360" s="34" t="s">
        <v>636</v>
      </c>
      <c r="Q360" s="34"/>
      <c r="R360" s="34">
        <v>225</v>
      </c>
      <c r="S360" s="38">
        <f t="shared" si="56"/>
        <v>225</v>
      </c>
      <c r="T360" s="33"/>
      <c r="U360" s="33"/>
      <c r="V360" s="33"/>
      <c r="W360" s="33"/>
      <c r="X360" s="33"/>
      <c r="Y360" s="34"/>
      <c r="Z360" s="34"/>
      <c r="AA360" s="34"/>
      <c r="AB360" s="34" t="str">
        <f t="shared" si="57"/>
        <v>mark location</v>
      </c>
      <c r="AC360" s="34"/>
      <c r="AD360" s="34" t="s">
        <v>814</v>
      </c>
      <c r="AE360" s="34" t="s">
        <v>1405</v>
      </c>
      <c r="AF360" s="34" t="s">
        <v>935</v>
      </c>
      <c r="AG360" s="132">
        <v>44684</v>
      </c>
      <c r="AH360" s="133" t="s">
        <v>936</v>
      </c>
      <c r="AI360" s="133" t="s">
        <v>57</v>
      </c>
      <c r="AJ360" s="133" t="s">
        <v>937</v>
      </c>
      <c r="AK360" s="34"/>
      <c r="AL360" s="33" t="s">
        <v>947</v>
      </c>
      <c r="AM360" s="33"/>
      <c r="AN360" s="34" t="s">
        <v>91</v>
      </c>
      <c r="AO360" s="34"/>
      <c r="AP360" s="34" t="str">
        <f t="shared" si="58"/>
        <v/>
      </c>
      <c r="AQ360" s="34"/>
      <c r="AR360" s="34"/>
      <c r="AS360" s="34"/>
      <c r="AT360" s="34" t="str">
        <f t="shared" si="59"/>
        <v/>
      </c>
      <c r="AU360" s="34"/>
      <c r="AV360" s="34" t="str">
        <f t="shared" si="60"/>
        <v/>
      </c>
      <c r="AW360" s="134"/>
    </row>
    <row r="361" spans="1:49" s="87" customFormat="1" x14ac:dyDescent="0.25">
      <c r="A361" s="39" t="str">
        <f t="shared" si="51"/>
        <v/>
      </c>
      <c r="B361" s="39" t="str">
        <f t="shared" si="52"/>
        <v/>
      </c>
      <c r="C361" s="39"/>
      <c r="D361" s="39"/>
      <c r="E361" s="39" t="str">
        <f t="shared" si="53"/>
        <v/>
      </c>
      <c r="F361" s="33"/>
      <c r="G361" s="33"/>
      <c r="H361" s="34" t="s">
        <v>850</v>
      </c>
      <c r="I361" s="34" t="s">
        <v>852</v>
      </c>
      <c r="J361" s="34" t="s">
        <v>1406</v>
      </c>
      <c r="K361" s="34" t="s">
        <v>637</v>
      </c>
      <c r="L361" s="34" t="str">
        <f t="shared" si="54"/>
        <v>. Exhaust Flap Servo Actuator Motor</v>
      </c>
      <c r="M361" s="131" t="s">
        <v>2345</v>
      </c>
      <c r="N361" s="41" t="str">
        <f t="shared" si="55"/>
        <v/>
      </c>
      <c r="O361" s="41" t="s">
        <v>875</v>
      </c>
      <c r="P361" s="34" t="s">
        <v>637</v>
      </c>
      <c r="Q361" s="34"/>
      <c r="R361" s="34">
        <v>48</v>
      </c>
      <c r="S361" s="38">
        <f t="shared" si="56"/>
        <v>48</v>
      </c>
      <c r="T361" s="34"/>
      <c r="U361" s="34"/>
      <c r="V361" s="34"/>
      <c r="W361" s="34"/>
      <c r="X361" s="33"/>
      <c r="Y361" s="34"/>
      <c r="Z361" s="34"/>
      <c r="AA361" s="34"/>
      <c r="AB361" s="34" t="str">
        <f t="shared" si="57"/>
        <v/>
      </c>
      <c r="AC361" s="34"/>
      <c r="AD361" s="34"/>
      <c r="AE361" s="34"/>
      <c r="AF361" s="34" t="s">
        <v>935</v>
      </c>
      <c r="AG361" s="132">
        <v>44684</v>
      </c>
      <c r="AH361" s="133" t="s">
        <v>936</v>
      </c>
      <c r="AI361" s="133" t="s">
        <v>57</v>
      </c>
      <c r="AJ361" s="133" t="s">
        <v>937</v>
      </c>
      <c r="AK361" s="34"/>
      <c r="AL361" s="34" t="s">
        <v>938</v>
      </c>
      <c r="AM361" s="34"/>
      <c r="AN361" s="34"/>
      <c r="AO361" s="34"/>
      <c r="AP361" s="34" t="str">
        <f t="shared" si="58"/>
        <v/>
      </c>
      <c r="AQ361" s="34"/>
      <c r="AR361" s="34"/>
      <c r="AS361" s="34"/>
      <c r="AT361" s="34" t="str">
        <f t="shared" si="59"/>
        <v/>
      </c>
      <c r="AU361" s="34"/>
      <c r="AV361" s="34" t="str">
        <f t="shared" si="60"/>
        <v/>
      </c>
      <c r="AW361" s="134"/>
    </row>
    <row r="362" spans="1:49" s="87" customFormat="1" x14ac:dyDescent="0.25">
      <c r="A362" s="39" t="str">
        <f t="shared" si="51"/>
        <v/>
      </c>
      <c r="B362" s="39" t="str">
        <f t="shared" si="52"/>
        <v>646-10185</v>
      </c>
      <c r="C362" s="39"/>
      <c r="D362" s="39"/>
      <c r="E362" s="39">
        <f t="shared" si="53"/>
        <v>1</v>
      </c>
      <c r="F362" s="33"/>
      <c r="G362" s="33"/>
      <c r="H362" s="34" t="s">
        <v>850</v>
      </c>
      <c r="I362" s="34" t="s">
        <v>852</v>
      </c>
      <c r="J362" s="34" t="s">
        <v>1407</v>
      </c>
      <c r="K362" s="34" t="s">
        <v>638</v>
      </c>
      <c r="L362" s="34" t="str">
        <f t="shared" si="54"/>
        <v>. Fuse Box, REAR ENGINE fuse box</v>
      </c>
      <c r="M362" s="131" t="s">
        <v>2346</v>
      </c>
      <c r="N362" s="41" t="str">
        <f t="shared" si="55"/>
        <v/>
      </c>
      <c r="O362" s="41" t="s">
        <v>875</v>
      </c>
      <c r="P362" s="34" t="s">
        <v>638</v>
      </c>
      <c r="Q362" s="34"/>
      <c r="R362" s="34">
        <v>75</v>
      </c>
      <c r="S362" s="38">
        <f t="shared" si="56"/>
        <v>75</v>
      </c>
      <c r="T362" s="37"/>
      <c r="U362" s="37"/>
      <c r="V362" s="37"/>
      <c r="W362" s="37"/>
      <c r="X362" s="33"/>
      <c r="Y362" s="34"/>
      <c r="Z362" s="34"/>
      <c r="AA362" s="34"/>
      <c r="AB362" s="34" t="str">
        <f t="shared" si="57"/>
        <v>~10x6" flat black plastic (in rear but it's for engine)</v>
      </c>
      <c r="AC362" s="34"/>
      <c r="AD362" s="34" t="s">
        <v>815</v>
      </c>
      <c r="AE362" s="34"/>
      <c r="AF362" s="34" t="s">
        <v>935</v>
      </c>
      <c r="AG362" s="132">
        <v>44684</v>
      </c>
      <c r="AH362" s="133" t="s">
        <v>936</v>
      </c>
      <c r="AI362" s="133" t="s">
        <v>57</v>
      </c>
      <c r="AJ362" s="133" t="s">
        <v>937</v>
      </c>
      <c r="AK362" s="34"/>
      <c r="AL362" s="37" t="s">
        <v>982</v>
      </c>
      <c r="AM362" s="33" t="s">
        <v>1408</v>
      </c>
      <c r="AN362" s="34" t="s">
        <v>91</v>
      </c>
      <c r="AO362" s="34">
        <v>10185</v>
      </c>
      <c r="AP362" s="34" t="str">
        <f t="shared" si="58"/>
        <v>646-10185</v>
      </c>
      <c r="AQ362" s="34"/>
      <c r="AR362" s="34"/>
      <c r="AS362" s="34"/>
      <c r="AT362" s="34" t="str">
        <f t="shared" si="59"/>
        <v/>
      </c>
      <c r="AU362" s="34"/>
      <c r="AV362" s="34" t="str">
        <f t="shared" si="60"/>
        <v/>
      </c>
      <c r="AW362" s="134"/>
    </row>
    <row r="363" spans="1:49" s="87" customFormat="1" x14ac:dyDescent="0.25">
      <c r="A363" s="39" t="str">
        <f t="shared" si="51"/>
        <v/>
      </c>
      <c r="B363" s="39" t="str">
        <f t="shared" si="52"/>
        <v/>
      </c>
      <c r="C363" s="39"/>
      <c r="D363" s="39"/>
      <c r="E363" s="39" t="str">
        <f t="shared" si="53"/>
        <v/>
      </c>
      <c r="F363" s="33"/>
      <c r="G363" s="33"/>
      <c r="H363" s="34" t="s">
        <v>850</v>
      </c>
      <c r="I363" s="34" t="s">
        <v>852</v>
      </c>
      <c r="J363" s="34" t="s">
        <v>1409</v>
      </c>
      <c r="K363" s="34" t="s">
        <v>639</v>
      </c>
      <c r="L363" s="34" t="str">
        <f t="shared" si="54"/>
        <v>. Ignition Anti-Theft Key Detection Immobilizer Ring</v>
      </c>
      <c r="M363" s="131" t="s">
        <v>2347</v>
      </c>
      <c r="N363" s="41" t="str">
        <f t="shared" si="55"/>
        <v/>
      </c>
      <c r="O363" s="41" t="s">
        <v>875</v>
      </c>
      <c r="P363" s="34" t="s">
        <v>639</v>
      </c>
      <c r="Q363" s="34"/>
      <c r="R363" s="34" t="s">
        <v>922</v>
      </c>
      <c r="S363" s="38" t="str">
        <f t="shared" si="56"/>
        <v>not solo</v>
      </c>
      <c r="T363" s="36"/>
      <c r="U363" s="36"/>
      <c r="V363" s="36"/>
      <c r="W363" s="36"/>
      <c r="X363" s="33"/>
      <c r="Y363" s="34"/>
      <c r="Z363" s="34"/>
      <c r="AA363" s="34"/>
      <c r="AB363" s="34" t="str">
        <f t="shared" si="57"/>
        <v>w/ SET A unless no set (NOT REQUIRED)</v>
      </c>
      <c r="AC363" s="34" t="s">
        <v>816</v>
      </c>
      <c r="AD363" s="34"/>
      <c r="AE363" s="34" t="s">
        <v>1410</v>
      </c>
      <c r="AF363" s="34" t="s">
        <v>935</v>
      </c>
      <c r="AG363" s="132">
        <v>44684</v>
      </c>
      <c r="AH363" s="133" t="s">
        <v>936</v>
      </c>
      <c r="AI363" s="133" t="s">
        <v>57</v>
      </c>
      <c r="AJ363" s="133" t="s">
        <v>937</v>
      </c>
      <c r="AK363" s="34"/>
      <c r="AL363" s="36" t="s">
        <v>938</v>
      </c>
      <c r="AM363" s="34"/>
      <c r="AN363" s="34"/>
      <c r="AO363" s="34"/>
      <c r="AP363" s="34" t="str">
        <f t="shared" si="58"/>
        <v/>
      </c>
      <c r="AQ363" s="34"/>
      <c r="AR363" s="34"/>
      <c r="AS363" s="34"/>
      <c r="AT363" s="34" t="str">
        <f t="shared" si="59"/>
        <v/>
      </c>
      <c r="AU363" s="34"/>
      <c r="AV363" s="34" t="str">
        <f t="shared" si="60"/>
        <v/>
      </c>
      <c r="AW363" s="134"/>
    </row>
    <row r="364" spans="1:49" s="87" customFormat="1" x14ac:dyDescent="0.25">
      <c r="A364" s="39" t="str">
        <f t="shared" si="51"/>
        <v/>
      </c>
      <c r="B364" s="39" t="str">
        <f t="shared" si="52"/>
        <v/>
      </c>
      <c r="C364" s="39"/>
      <c r="D364" s="39"/>
      <c r="E364" s="39" t="str">
        <f t="shared" si="53"/>
        <v/>
      </c>
      <c r="F364" s="33"/>
      <c r="G364" s="33"/>
      <c r="H364" s="34" t="s">
        <v>850</v>
      </c>
      <c r="I364" s="34" t="s">
        <v>852</v>
      </c>
      <c r="J364" s="34" t="s">
        <v>852</v>
      </c>
      <c r="K364" s="34" t="s">
        <v>640</v>
      </c>
      <c r="L364" s="34" t="str">
        <f t="shared" si="54"/>
        <v>. Integrated Power Module</v>
      </c>
      <c r="M364" s="131" t="s">
        <v>2555</v>
      </c>
      <c r="N364" s="41" t="str">
        <f t="shared" si="55"/>
        <v/>
      </c>
      <c r="O364" s="41" t="s">
        <v>875</v>
      </c>
      <c r="P364" s="34" t="s">
        <v>640</v>
      </c>
      <c r="Q364" s="34"/>
      <c r="R364" s="34">
        <v>60</v>
      </c>
      <c r="S364" s="38">
        <f t="shared" si="56"/>
        <v>60</v>
      </c>
      <c r="T364" s="34"/>
      <c r="U364" s="34"/>
      <c r="V364" s="34"/>
      <c r="W364" s="34"/>
      <c r="X364" s="33"/>
      <c r="Y364" s="34"/>
      <c r="Z364" s="34"/>
      <c r="AA364" s="34"/>
      <c r="AB364" s="34" t="str">
        <f t="shared" si="57"/>
        <v/>
      </c>
      <c r="AC364" s="34"/>
      <c r="AD364" s="34"/>
      <c r="AE364" s="34"/>
      <c r="AF364" s="34" t="s">
        <v>935</v>
      </c>
      <c r="AG364" s="132">
        <v>45245</v>
      </c>
      <c r="AH364" s="133" t="s">
        <v>936</v>
      </c>
      <c r="AI364" s="133" t="s">
        <v>57</v>
      </c>
      <c r="AJ364" s="133" t="s">
        <v>249</v>
      </c>
      <c r="AK364" s="34"/>
      <c r="AL364" s="34" t="s">
        <v>982</v>
      </c>
      <c r="AM364" s="34"/>
      <c r="AN364" s="34" t="s">
        <v>91</v>
      </c>
      <c r="AO364" s="34"/>
      <c r="AP364" s="34" t="str">
        <f t="shared" si="58"/>
        <v/>
      </c>
      <c r="AQ364" s="34" t="s">
        <v>89</v>
      </c>
      <c r="AR364" s="34" t="s">
        <v>1016</v>
      </c>
      <c r="AS364" s="34" t="s">
        <v>1571</v>
      </c>
      <c r="AT364" s="34" t="str">
        <f t="shared" si="59"/>
        <v>F15-14-18-4.4TT</v>
      </c>
      <c r="AU364" s="34" t="s">
        <v>1738</v>
      </c>
      <c r="AV364" s="34" t="str">
        <f t="shared" si="60"/>
        <v>F15-14-18-4.4TT-Viking42</v>
      </c>
      <c r="AW364" s="134"/>
    </row>
    <row r="365" spans="1:49" s="87" customFormat="1" x14ac:dyDescent="0.25">
      <c r="A365" s="39" t="str">
        <f t="shared" si="51"/>
        <v/>
      </c>
      <c r="B365" s="39" t="str">
        <f t="shared" si="52"/>
        <v/>
      </c>
      <c r="C365" s="39"/>
      <c r="D365" s="39"/>
      <c r="E365" s="39" t="str">
        <f t="shared" si="53"/>
        <v/>
      </c>
      <c r="F365" s="33"/>
      <c r="G365" s="33"/>
      <c r="H365" s="34" t="s">
        <v>850</v>
      </c>
      <c r="I365" s="34" t="s">
        <v>852</v>
      </c>
      <c r="J365" s="34" t="s">
        <v>1411</v>
      </c>
      <c r="K365" s="34" t="s">
        <v>641</v>
      </c>
      <c r="L365" s="34" t="str">
        <f t="shared" si="54"/>
        <v>. Key FOB + Skeleton Key</v>
      </c>
      <c r="M365" s="131" t="s">
        <v>2348</v>
      </c>
      <c r="N365" s="41" t="str">
        <f t="shared" si="55"/>
        <v/>
      </c>
      <c r="O365" s="41" t="s">
        <v>875</v>
      </c>
      <c r="P365" s="34" t="s">
        <v>641</v>
      </c>
      <c r="Q365" s="34"/>
      <c r="R365" s="34">
        <v>75</v>
      </c>
      <c r="S365" s="38">
        <f t="shared" si="56"/>
        <v>75</v>
      </c>
      <c r="T365" s="34"/>
      <c r="U365" s="34"/>
      <c r="V365" s="34"/>
      <c r="W365" s="34"/>
      <c r="X365" s="33"/>
      <c r="Y365" s="34"/>
      <c r="Z365" s="34"/>
      <c r="AA365" s="34"/>
      <c r="AB365" s="34" t="str">
        <f t="shared" si="57"/>
        <v>w/ SET A unless no set (REQUIRED)</v>
      </c>
      <c r="AC365" s="34" t="s">
        <v>813</v>
      </c>
      <c r="AD365" s="34"/>
      <c r="AE365" s="34" t="s">
        <v>1403</v>
      </c>
      <c r="AF365" s="34" t="s">
        <v>935</v>
      </c>
      <c r="AG365" s="132">
        <v>44684</v>
      </c>
      <c r="AH365" s="133" t="s">
        <v>936</v>
      </c>
      <c r="AI365" s="133" t="s">
        <v>57</v>
      </c>
      <c r="AJ365" s="133" t="s">
        <v>937</v>
      </c>
      <c r="AK365" s="34"/>
      <c r="AL365" s="34" t="s">
        <v>938</v>
      </c>
      <c r="AM365" s="34"/>
      <c r="AN365" s="34"/>
      <c r="AO365" s="34"/>
      <c r="AP365" s="34" t="str">
        <f t="shared" si="58"/>
        <v/>
      </c>
      <c r="AQ365" s="34"/>
      <c r="AR365" s="34"/>
      <c r="AS365" s="34"/>
      <c r="AT365" s="34" t="str">
        <f t="shared" si="59"/>
        <v/>
      </c>
      <c r="AU365" s="34"/>
      <c r="AV365" s="34" t="str">
        <f t="shared" si="60"/>
        <v/>
      </c>
      <c r="AW365" s="134"/>
    </row>
    <row r="366" spans="1:49" s="87" customFormat="1" x14ac:dyDescent="0.25">
      <c r="A366" s="39" t="str">
        <f t="shared" si="51"/>
        <v/>
      </c>
      <c r="B366" s="39" t="str">
        <f t="shared" si="52"/>
        <v/>
      </c>
      <c r="C366" s="39"/>
      <c r="D366" s="39"/>
      <c r="E366" s="39" t="str">
        <f t="shared" si="53"/>
        <v/>
      </c>
      <c r="F366" s="33"/>
      <c r="G366" s="33"/>
      <c r="H366" s="34" t="s">
        <v>850</v>
      </c>
      <c r="I366" s="34" t="s">
        <v>852</v>
      </c>
      <c r="J366" s="34" t="s">
        <v>852</v>
      </c>
      <c r="K366" s="34" t="s">
        <v>642</v>
      </c>
      <c r="L366" s="34" t="str">
        <f t="shared" si="54"/>
        <v>. Keyless Entry Antenna SET 6</v>
      </c>
      <c r="M366" s="131" t="s">
        <v>2349</v>
      </c>
      <c r="N366" s="41" t="str">
        <f t="shared" si="55"/>
        <v/>
      </c>
      <c r="O366" s="41" t="s">
        <v>875</v>
      </c>
      <c r="P366" s="34" t="s">
        <v>642</v>
      </c>
      <c r="Q366" s="34"/>
      <c r="R366" s="34">
        <v>58</v>
      </c>
      <c r="S366" s="38">
        <f t="shared" si="56"/>
        <v>58</v>
      </c>
      <c r="T366" s="34"/>
      <c r="U366" s="34"/>
      <c r="V366" s="34"/>
      <c r="W366" s="34"/>
      <c r="X366" s="33"/>
      <c r="Y366" s="34"/>
      <c r="Z366" s="34"/>
      <c r="AA366" s="34"/>
      <c r="AB366" s="34" t="str">
        <f t="shared" si="57"/>
        <v/>
      </c>
      <c r="AC366" s="34"/>
      <c r="AD366" s="34"/>
      <c r="AE366" s="34"/>
      <c r="AF366" s="34" t="s">
        <v>935</v>
      </c>
      <c r="AG366" s="132">
        <v>44684</v>
      </c>
      <c r="AH366" s="133" t="s">
        <v>936</v>
      </c>
      <c r="AI366" s="133" t="s">
        <v>57</v>
      </c>
      <c r="AJ366" s="133" t="s">
        <v>937</v>
      </c>
      <c r="AK366" s="34"/>
      <c r="AL366" s="34" t="s">
        <v>938</v>
      </c>
      <c r="AM366" s="34"/>
      <c r="AN366" s="34"/>
      <c r="AO366" s="34"/>
      <c r="AP366" s="34" t="str">
        <f t="shared" si="58"/>
        <v/>
      </c>
      <c r="AQ366" s="34"/>
      <c r="AR366" s="34"/>
      <c r="AS366" s="34"/>
      <c r="AT366" s="34" t="str">
        <f t="shared" si="59"/>
        <v/>
      </c>
      <c r="AU366" s="34"/>
      <c r="AV366" s="34" t="str">
        <f t="shared" si="60"/>
        <v/>
      </c>
      <c r="AW366" s="134"/>
    </row>
    <row r="367" spans="1:49" s="87" customFormat="1" x14ac:dyDescent="0.25">
      <c r="A367" s="39" t="str">
        <f t="shared" si="51"/>
        <v/>
      </c>
      <c r="B367" s="39" t="str">
        <f t="shared" si="52"/>
        <v/>
      </c>
      <c r="C367" s="39"/>
      <c r="D367" s="39"/>
      <c r="E367" s="39" t="str">
        <f t="shared" si="53"/>
        <v/>
      </c>
      <c r="F367" s="33"/>
      <c r="G367" s="33"/>
      <c r="H367" s="34" t="s">
        <v>850</v>
      </c>
      <c r="I367" s="34" t="s">
        <v>852</v>
      </c>
      <c r="J367" s="34" t="s">
        <v>852</v>
      </c>
      <c r="K367" s="34" t="s">
        <v>643</v>
      </c>
      <c r="L367" s="34" t="str">
        <f t="shared" si="54"/>
        <v>. Keyless Entry Control Module (worthless solo)</v>
      </c>
      <c r="M367" s="131" t="s">
        <v>2350</v>
      </c>
      <c r="N367" s="41" t="str">
        <f t="shared" si="55"/>
        <v/>
      </c>
      <c r="O367" s="41" t="s">
        <v>875</v>
      </c>
      <c r="P367" s="34" t="s">
        <v>643</v>
      </c>
      <c r="Q367" s="34"/>
      <c r="R367" s="34" t="s">
        <v>922</v>
      </c>
      <c r="S367" s="38" t="str">
        <f t="shared" si="56"/>
        <v>not solo</v>
      </c>
      <c r="T367" s="37"/>
      <c r="U367" s="37"/>
      <c r="V367" s="37"/>
      <c r="W367" s="37"/>
      <c r="X367" s="33"/>
      <c r="Y367" s="34"/>
      <c r="Z367" s="34"/>
      <c r="AA367" s="34"/>
      <c r="AB367" s="34" t="str">
        <f t="shared" si="57"/>
        <v>w/ SET A unless no set (NOT REQUIRED)</v>
      </c>
      <c r="AC367" s="34" t="s">
        <v>816</v>
      </c>
      <c r="AD367" s="34"/>
      <c r="AE367" s="34" t="s">
        <v>1412</v>
      </c>
      <c r="AF367" s="34" t="s">
        <v>935</v>
      </c>
      <c r="AG367" s="132">
        <v>44684</v>
      </c>
      <c r="AH367" s="133" t="s">
        <v>936</v>
      </c>
      <c r="AI367" s="133" t="s">
        <v>57</v>
      </c>
      <c r="AJ367" s="133" t="s">
        <v>937</v>
      </c>
      <c r="AK367" s="34"/>
      <c r="AL367" s="37" t="s">
        <v>982</v>
      </c>
      <c r="AM367" s="33"/>
      <c r="AN367" s="34" t="s">
        <v>91</v>
      </c>
      <c r="AO367" s="34"/>
      <c r="AP367" s="34" t="str">
        <f t="shared" si="58"/>
        <v/>
      </c>
      <c r="AQ367" s="34"/>
      <c r="AR367" s="34"/>
      <c r="AS367" s="34"/>
      <c r="AT367" s="34" t="str">
        <f t="shared" si="59"/>
        <v/>
      </c>
      <c r="AU367" s="34"/>
      <c r="AV367" s="34" t="str">
        <f t="shared" si="60"/>
        <v/>
      </c>
      <c r="AW367" s="134"/>
    </row>
    <row r="368" spans="1:49" s="87" customFormat="1" x14ac:dyDescent="0.25">
      <c r="A368" s="39" t="str">
        <f t="shared" si="51"/>
        <v/>
      </c>
      <c r="B368" s="39" t="str">
        <f t="shared" si="52"/>
        <v>596-893</v>
      </c>
      <c r="C368" s="39"/>
      <c r="D368" s="39"/>
      <c r="E368" s="39">
        <f t="shared" si="53"/>
        <v>1</v>
      </c>
      <c r="F368" s="33"/>
      <c r="G368" s="33"/>
      <c r="H368" s="34" t="s">
        <v>850</v>
      </c>
      <c r="I368" s="34" t="s">
        <v>852</v>
      </c>
      <c r="J368" s="34" t="s">
        <v>1404</v>
      </c>
      <c r="K368" s="34" t="s">
        <v>644</v>
      </c>
      <c r="L368" s="34" t="str">
        <f t="shared" si="54"/>
        <v>. Lane Departure Warning Camera</v>
      </c>
      <c r="M368" s="131" t="s">
        <v>2351</v>
      </c>
      <c r="N368" s="41" t="str">
        <f t="shared" si="55"/>
        <v/>
      </c>
      <c r="O368" s="41" t="s">
        <v>875</v>
      </c>
      <c r="P368" s="34" t="s">
        <v>644</v>
      </c>
      <c r="Q368" s="34"/>
      <c r="R368" s="34">
        <v>150</v>
      </c>
      <c r="S368" s="38">
        <f t="shared" si="56"/>
        <v>150</v>
      </c>
      <c r="T368" s="37"/>
      <c r="U368" s="37"/>
      <c r="V368" s="37"/>
      <c r="W368" s="37"/>
      <c r="X368" s="33"/>
      <c r="Y368" s="34"/>
      <c r="Z368" s="34"/>
      <c r="AA368" s="34"/>
      <c r="AB368" s="34" t="str">
        <f t="shared" si="57"/>
        <v/>
      </c>
      <c r="AC368" s="34"/>
      <c r="AD368" s="34"/>
      <c r="AE368" s="34"/>
      <c r="AF368" s="34" t="s">
        <v>981</v>
      </c>
      <c r="AG368" s="132">
        <v>44993</v>
      </c>
      <c r="AH368" s="133" t="s">
        <v>936</v>
      </c>
      <c r="AI368" s="133" t="s">
        <v>57</v>
      </c>
      <c r="AJ368" s="133" t="s">
        <v>937</v>
      </c>
      <c r="AK368" s="34"/>
      <c r="AL368" s="37" t="s">
        <v>982</v>
      </c>
      <c r="AM368" s="33" t="s">
        <v>1242</v>
      </c>
      <c r="AN368" s="34" t="s">
        <v>91</v>
      </c>
      <c r="AO368" s="34">
        <v>893</v>
      </c>
      <c r="AP368" s="34" t="str">
        <f t="shared" si="58"/>
        <v>596-893</v>
      </c>
      <c r="AQ368" s="34"/>
      <c r="AR368" s="34"/>
      <c r="AS368" s="34"/>
      <c r="AT368" s="34" t="str">
        <f t="shared" si="59"/>
        <v/>
      </c>
      <c r="AU368" s="34"/>
      <c r="AV368" s="34" t="str">
        <f t="shared" si="60"/>
        <v/>
      </c>
      <c r="AW368" s="134"/>
    </row>
    <row r="369" spans="1:49" s="87" customFormat="1" x14ac:dyDescent="0.25">
      <c r="A369" s="39" t="str">
        <f t="shared" si="51"/>
        <v/>
      </c>
      <c r="B369" s="39" t="str">
        <f t="shared" si="52"/>
        <v>591-72653</v>
      </c>
      <c r="C369" s="39"/>
      <c r="D369" s="39"/>
      <c r="E369" s="39">
        <f t="shared" si="53"/>
        <v>1</v>
      </c>
      <c r="F369" s="33"/>
      <c r="G369" s="33"/>
      <c r="H369" s="34" t="s">
        <v>850</v>
      </c>
      <c r="I369" s="34" t="s">
        <v>852</v>
      </c>
      <c r="J369" s="34" t="s">
        <v>852</v>
      </c>
      <c r="K369" s="34" t="s">
        <v>645</v>
      </c>
      <c r="L369" s="34" t="str">
        <f t="shared" si="54"/>
        <v>. Lane Departure Warning Camera Control Module (Not The Camera)</v>
      </c>
      <c r="M369" s="131" t="s">
        <v>2352</v>
      </c>
      <c r="N369" s="41" t="str">
        <f t="shared" si="55"/>
        <v/>
      </c>
      <c r="O369" s="41" t="s">
        <v>875</v>
      </c>
      <c r="P369" s="34" t="s">
        <v>645</v>
      </c>
      <c r="Q369" s="34"/>
      <c r="R369" s="34">
        <v>45</v>
      </c>
      <c r="S369" s="38">
        <f t="shared" si="56"/>
        <v>45</v>
      </c>
      <c r="T369" s="37"/>
      <c r="U369" s="37"/>
      <c r="V369" s="37"/>
      <c r="W369" s="37"/>
      <c r="X369" s="33"/>
      <c r="Y369" s="34"/>
      <c r="Z369" s="34"/>
      <c r="AA369" s="34"/>
      <c r="AB369" s="34" t="str">
        <f t="shared" si="57"/>
        <v/>
      </c>
      <c r="AC369" s="34"/>
      <c r="AD369" s="34"/>
      <c r="AE369" s="34"/>
      <c r="AF369" s="34" t="s">
        <v>981</v>
      </c>
      <c r="AG369" s="132">
        <v>44994</v>
      </c>
      <c r="AH369" s="133" t="s">
        <v>936</v>
      </c>
      <c r="AI369" s="133" t="s">
        <v>57</v>
      </c>
      <c r="AJ369" s="133" t="s">
        <v>937</v>
      </c>
      <c r="AK369" s="34"/>
      <c r="AL369" s="37" t="s">
        <v>982</v>
      </c>
      <c r="AM369" s="33" t="s">
        <v>1381</v>
      </c>
      <c r="AN369" s="34" t="s">
        <v>91</v>
      </c>
      <c r="AO369" s="34">
        <v>72653</v>
      </c>
      <c r="AP369" s="34" t="str">
        <f t="shared" si="58"/>
        <v>591-72653</v>
      </c>
      <c r="AQ369" s="34"/>
      <c r="AR369" s="34"/>
      <c r="AS369" s="34"/>
      <c r="AT369" s="34" t="str">
        <f t="shared" si="59"/>
        <v/>
      </c>
      <c r="AU369" s="34"/>
      <c r="AV369" s="34" t="str">
        <f t="shared" si="60"/>
        <v/>
      </c>
      <c r="AW369" s="134"/>
    </row>
    <row r="370" spans="1:49" s="87" customFormat="1" x14ac:dyDescent="0.25">
      <c r="A370" s="39" t="str">
        <f t="shared" si="51"/>
        <v/>
      </c>
      <c r="B370" s="39" t="str">
        <f t="shared" si="52"/>
        <v>591-74039</v>
      </c>
      <c r="C370" s="39"/>
      <c r="D370" s="39"/>
      <c r="E370" s="39">
        <f t="shared" si="53"/>
        <v>1</v>
      </c>
      <c r="F370" s="33"/>
      <c r="G370" s="33"/>
      <c r="H370" s="34" t="s">
        <v>850</v>
      </c>
      <c r="I370" s="34" t="s">
        <v>852</v>
      </c>
      <c r="J370" s="34" t="s">
        <v>852</v>
      </c>
      <c r="K370" s="34" t="s">
        <v>646</v>
      </c>
      <c r="L370" s="34" t="str">
        <f t="shared" si="54"/>
        <v>. Park Assist Control Module PDC</v>
      </c>
      <c r="M370" s="131" t="s">
        <v>2353</v>
      </c>
      <c r="N370" s="97" t="str">
        <f t="shared" si="55"/>
        <v>E.G.</v>
      </c>
      <c r="O370" s="98" t="s">
        <v>1413</v>
      </c>
      <c r="P370" s="34" t="s">
        <v>646</v>
      </c>
      <c r="Q370" s="34"/>
      <c r="R370" s="34">
        <v>60</v>
      </c>
      <c r="S370" s="38">
        <f t="shared" si="56"/>
        <v>60</v>
      </c>
      <c r="T370" s="37"/>
      <c r="U370" s="37"/>
      <c r="V370" s="37"/>
      <c r="W370" s="37"/>
      <c r="X370" s="33" t="s">
        <v>260</v>
      </c>
      <c r="Y370" s="36" t="s">
        <v>1414</v>
      </c>
      <c r="Z370" s="34"/>
      <c r="AA370" s="34"/>
      <c r="AB370" s="34" t="str">
        <f t="shared" si="57"/>
        <v/>
      </c>
      <c r="AC370" s="34"/>
      <c r="AD370" s="34"/>
      <c r="AE370" s="34"/>
      <c r="AF370" s="34" t="s">
        <v>935</v>
      </c>
      <c r="AG370" s="132">
        <v>44684</v>
      </c>
      <c r="AH370" s="133" t="s">
        <v>936</v>
      </c>
      <c r="AI370" s="133" t="s">
        <v>57</v>
      </c>
      <c r="AJ370" s="133" t="s">
        <v>937</v>
      </c>
      <c r="AK370" s="34"/>
      <c r="AL370" s="37" t="s">
        <v>982</v>
      </c>
      <c r="AM370" s="33" t="s">
        <v>1381</v>
      </c>
      <c r="AN370" s="34" t="s">
        <v>91</v>
      </c>
      <c r="AO370" s="34">
        <v>74039</v>
      </c>
      <c r="AP370" s="34" t="str">
        <f t="shared" si="58"/>
        <v>591-74039</v>
      </c>
      <c r="AQ370" s="34"/>
      <c r="AR370" s="34"/>
      <c r="AS370" s="34"/>
      <c r="AT370" s="34" t="str">
        <f t="shared" si="59"/>
        <v/>
      </c>
      <c r="AU370" s="34"/>
      <c r="AV370" s="34" t="str">
        <f t="shared" si="60"/>
        <v/>
      </c>
      <c r="AW370" s="134"/>
    </row>
    <row r="371" spans="1:49" s="87" customFormat="1" x14ac:dyDescent="0.25">
      <c r="A371" s="39" t="str">
        <f t="shared" si="51"/>
        <v/>
      </c>
      <c r="B371" s="39" t="str">
        <f t="shared" si="52"/>
        <v/>
      </c>
      <c r="C371" s="39"/>
      <c r="D371" s="39"/>
      <c r="E371" s="39" t="str">
        <f t="shared" si="53"/>
        <v/>
      </c>
      <c r="F371" s="33"/>
      <c r="G371" s="33"/>
      <c r="H371" s="34" t="s">
        <v>850</v>
      </c>
      <c r="I371" s="34" t="s">
        <v>852</v>
      </c>
      <c r="J371" s="34" t="s">
        <v>852</v>
      </c>
      <c r="K371" s="34" t="s">
        <v>647</v>
      </c>
      <c r="L371" s="34" t="str">
        <f t="shared" si="54"/>
        <v>. Radio Remote Receiver Control Module</v>
      </c>
      <c r="M371" s="131" t="s">
        <v>2354</v>
      </c>
      <c r="N371" s="41" t="str">
        <f t="shared" si="55"/>
        <v/>
      </c>
      <c r="O371" s="41" t="s">
        <v>875</v>
      </c>
      <c r="P371" s="34" t="s">
        <v>647</v>
      </c>
      <c r="Q371" s="34"/>
      <c r="R371" s="34">
        <v>45</v>
      </c>
      <c r="S371" s="38">
        <f t="shared" si="56"/>
        <v>45</v>
      </c>
      <c r="T371" s="37"/>
      <c r="U371" s="37"/>
      <c r="V371" s="37"/>
      <c r="W371" s="37"/>
      <c r="X371" s="33"/>
      <c r="Y371" s="34"/>
      <c r="Z371" s="34"/>
      <c r="AA371" s="34"/>
      <c r="AB371" s="34" t="str">
        <f t="shared" si="57"/>
        <v/>
      </c>
      <c r="AC371" s="34"/>
      <c r="AD371" s="34"/>
      <c r="AE371" s="34"/>
      <c r="AF371" s="34" t="s">
        <v>981</v>
      </c>
      <c r="AG371" s="132">
        <v>44812</v>
      </c>
      <c r="AH371" s="133" t="s">
        <v>936</v>
      </c>
      <c r="AI371" s="133" t="s">
        <v>57</v>
      </c>
      <c r="AJ371" s="133" t="s">
        <v>937</v>
      </c>
      <c r="AK371" s="34"/>
      <c r="AL371" s="37" t="s">
        <v>982</v>
      </c>
      <c r="AM371" s="33"/>
      <c r="AN371" s="34" t="s">
        <v>91</v>
      </c>
      <c r="AO371" s="34"/>
      <c r="AP371" s="34" t="str">
        <f t="shared" si="58"/>
        <v/>
      </c>
      <c r="AQ371" s="34"/>
      <c r="AR371" s="34"/>
      <c r="AS371" s="34"/>
      <c r="AT371" s="34" t="str">
        <f t="shared" si="59"/>
        <v/>
      </c>
      <c r="AU371" s="34"/>
      <c r="AV371" s="34" t="str">
        <f t="shared" si="60"/>
        <v/>
      </c>
      <c r="AW371" s="134"/>
    </row>
    <row r="372" spans="1:49" s="87" customFormat="1" x14ac:dyDescent="0.25">
      <c r="A372" s="39" t="str">
        <f t="shared" si="51"/>
        <v/>
      </c>
      <c r="B372" s="39" t="str">
        <f t="shared" si="52"/>
        <v/>
      </c>
      <c r="C372" s="39"/>
      <c r="D372" s="39"/>
      <c r="E372" s="39" t="str">
        <f t="shared" si="53"/>
        <v/>
      </c>
      <c r="F372" s="33"/>
      <c r="G372" s="33"/>
      <c r="H372" s="34" t="s">
        <v>850</v>
      </c>
      <c r="I372" s="34" t="s">
        <v>852</v>
      </c>
      <c r="J372" s="34" t="s">
        <v>852</v>
      </c>
      <c r="K372" s="34" t="s">
        <v>648</v>
      </c>
      <c r="L372" s="34" t="str">
        <f t="shared" si="54"/>
        <v>. Rain Solar Light Sensor</v>
      </c>
      <c r="M372" s="131" t="s">
        <v>2355</v>
      </c>
      <c r="N372" s="41" t="str">
        <f t="shared" si="55"/>
        <v/>
      </c>
      <c r="O372" s="41" t="s">
        <v>875</v>
      </c>
      <c r="P372" s="34" t="s">
        <v>648</v>
      </c>
      <c r="Q372" s="34"/>
      <c r="R372" s="34">
        <v>49</v>
      </c>
      <c r="S372" s="38">
        <f t="shared" si="56"/>
        <v>49</v>
      </c>
      <c r="T372" s="34"/>
      <c r="U372" s="34"/>
      <c r="V372" s="34"/>
      <c r="W372" s="34"/>
      <c r="X372" s="33"/>
      <c r="Y372" s="34"/>
      <c r="Z372" s="34"/>
      <c r="AA372" s="34"/>
      <c r="AB372" s="34" t="str">
        <f t="shared" si="57"/>
        <v>mounted on windshield</v>
      </c>
      <c r="AC372" s="34"/>
      <c r="AD372" s="34" t="s">
        <v>817</v>
      </c>
      <c r="AE372" s="34"/>
      <c r="AF372" s="34" t="s">
        <v>935</v>
      </c>
      <c r="AG372" s="132">
        <v>44684</v>
      </c>
      <c r="AH372" s="133" t="s">
        <v>936</v>
      </c>
      <c r="AI372" s="133" t="s">
        <v>57</v>
      </c>
      <c r="AJ372" s="133" t="s">
        <v>937</v>
      </c>
      <c r="AK372" s="34"/>
      <c r="AL372" s="34" t="s">
        <v>938</v>
      </c>
      <c r="AM372" s="34"/>
      <c r="AN372" s="34"/>
      <c r="AO372" s="34"/>
      <c r="AP372" s="34" t="str">
        <f t="shared" si="58"/>
        <v/>
      </c>
      <c r="AQ372" s="34"/>
      <c r="AR372" s="34"/>
      <c r="AS372" s="34"/>
      <c r="AT372" s="34" t="str">
        <f t="shared" si="59"/>
        <v/>
      </c>
      <c r="AU372" s="34"/>
      <c r="AV372" s="34" t="str">
        <f t="shared" si="60"/>
        <v/>
      </c>
      <c r="AW372" s="134"/>
    </row>
    <row r="373" spans="1:49" s="87" customFormat="1" x14ac:dyDescent="0.25">
      <c r="A373" s="39" t="str">
        <f t="shared" si="51"/>
        <v/>
      </c>
      <c r="B373" s="39" t="str">
        <f t="shared" si="52"/>
        <v>591-74854</v>
      </c>
      <c r="C373" s="39" t="s">
        <v>1415</v>
      </c>
      <c r="D373" s="39"/>
      <c r="E373" s="39">
        <f t="shared" si="53"/>
        <v>2</v>
      </c>
      <c r="F373" s="33"/>
      <c r="G373" s="33"/>
      <c r="H373" s="34" t="s">
        <v>850</v>
      </c>
      <c r="I373" s="34" t="s">
        <v>852</v>
      </c>
      <c r="J373" s="34" t="s">
        <v>852</v>
      </c>
      <c r="K373" s="34" t="s">
        <v>905</v>
      </c>
      <c r="L373" s="34" t="str">
        <f t="shared" si="54"/>
        <v>. Seat Control &amp; Memory Module, w/ Comfort Seat - FRONT LEFT</v>
      </c>
      <c r="M373" s="131" t="s">
        <v>2356</v>
      </c>
      <c r="N373" s="41" t="str">
        <f t="shared" si="55"/>
        <v/>
      </c>
      <c r="O373" s="41" t="s">
        <v>875</v>
      </c>
      <c r="P373" s="34" t="s">
        <v>905</v>
      </c>
      <c r="Q373" s="34" t="s">
        <v>1416</v>
      </c>
      <c r="R373" s="34">
        <v>150</v>
      </c>
      <c r="S373" s="38">
        <f t="shared" si="56"/>
        <v>150</v>
      </c>
      <c r="T373" s="37"/>
      <c r="U373" s="37"/>
      <c r="V373" s="37"/>
      <c r="W373" s="37"/>
      <c r="X373" s="33"/>
      <c r="Y373" s="34"/>
      <c r="Z373" s="34"/>
      <c r="AA373" s="34"/>
      <c r="AB373" s="34" t="str">
        <f t="shared" si="57"/>
        <v>toss if without comfort seats, note LF &amp; RF are same</v>
      </c>
      <c r="AC373" s="34" t="s">
        <v>818</v>
      </c>
      <c r="AD373" s="34"/>
      <c r="AE373" s="34" t="s">
        <v>1417</v>
      </c>
      <c r="AF373" s="34" t="s">
        <v>935</v>
      </c>
      <c r="AG373" s="132">
        <v>45216</v>
      </c>
      <c r="AH373" s="133" t="s">
        <v>936</v>
      </c>
      <c r="AI373" s="133" t="s">
        <v>57</v>
      </c>
      <c r="AJ373" s="133" t="s">
        <v>937</v>
      </c>
      <c r="AK373" s="34"/>
      <c r="AL373" s="37" t="s">
        <v>982</v>
      </c>
      <c r="AM373" s="33" t="s">
        <v>1381</v>
      </c>
      <c r="AN373" s="34" t="s">
        <v>91</v>
      </c>
      <c r="AO373" s="34">
        <v>74854</v>
      </c>
      <c r="AP373" s="34" t="str">
        <f t="shared" si="58"/>
        <v>591-74854</v>
      </c>
      <c r="AQ373" s="34"/>
      <c r="AR373" s="34"/>
      <c r="AS373" s="34"/>
      <c r="AT373" s="34" t="str">
        <f t="shared" si="59"/>
        <v/>
      </c>
      <c r="AU373" s="34"/>
      <c r="AV373" s="34" t="str">
        <f t="shared" si="60"/>
        <v/>
      </c>
      <c r="AW373" s="134"/>
    </row>
    <row r="374" spans="1:49" s="87" customFormat="1" x14ac:dyDescent="0.25">
      <c r="A374" s="39" t="str">
        <f t="shared" si="51"/>
        <v/>
      </c>
      <c r="B374" s="39" t="str">
        <f t="shared" si="52"/>
        <v>591-74854</v>
      </c>
      <c r="C374" s="39" t="s">
        <v>1418</v>
      </c>
      <c r="D374" s="39"/>
      <c r="E374" s="39">
        <f t="shared" si="53"/>
        <v>2</v>
      </c>
      <c r="F374" s="33"/>
      <c r="G374" s="33"/>
      <c r="H374" s="34" t="s">
        <v>850</v>
      </c>
      <c r="I374" s="34" t="s">
        <v>852</v>
      </c>
      <c r="J374" s="34" t="s">
        <v>852</v>
      </c>
      <c r="K374" s="34" t="s">
        <v>906</v>
      </c>
      <c r="L374" s="34" t="str">
        <f t="shared" si="54"/>
        <v>. Seat Control &amp; Memory Module, w/ Comfort Seat - FRONT RIGHT</v>
      </c>
      <c r="M374" s="131" t="s">
        <v>2357</v>
      </c>
      <c r="N374" s="41" t="str">
        <f t="shared" si="55"/>
        <v/>
      </c>
      <c r="O374" s="41" t="s">
        <v>875</v>
      </c>
      <c r="P374" s="34" t="s">
        <v>906</v>
      </c>
      <c r="Q374" s="34" t="s">
        <v>1416</v>
      </c>
      <c r="R374" s="34">
        <v>150</v>
      </c>
      <c r="S374" s="38">
        <f t="shared" si="56"/>
        <v>150</v>
      </c>
      <c r="T374" s="37"/>
      <c r="U374" s="37"/>
      <c r="V374" s="37"/>
      <c r="W374" s="37"/>
      <c r="X374" s="33"/>
      <c r="Y374" s="34"/>
      <c r="Z374" s="34"/>
      <c r="AA374" s="34"/>
      <c r="AB374" s="34" t="str">
        <f t="shared" si="57"/>
        <v>toss if without comfort seats, note LF &amp; RF are same</v>
      </c>
      <c r="AC374" s="34" t="s">
        <v>818</v>
      </c>
      <c r="AD374" s="34"/>
      <c r="AE374" s="34" t="s">
        <v>1417</v>
      </c>
      <c r="AF374" s="34" t="s">
        <v>935</v>
      </c>
      <c r="AG374" s="132">
        <v>45216</v>
      </c>
      <c r="AH374" s="133" t="s">
        <v>936</v>
      </c>
      <c r="AI374" s="133" t="s">
        <v>57</v>
      </c>
      <c r="AJ374" s="133" t="s">
        <v>937</v>
      </c>
      <c r="AK374" s="34"/>
      <c r="AL374" s="37" t="s">
        <v>982</v>
      </c>
      <c r="AM374" s="33" t="s">
        <v>1381</v>
      </c>
      <c r="AN374" s="34" t="s">
        <v>91</v>
      </c>
      <c r="AO374" s="34">
        <v>74854</v>
      </c>
      <c r="AP374" s="34" t="str">
        <f t="shared" si="58"/>
        <v>591-74854</v>
      </c>
      <c r="AQ374" s="34"/>
      <c r="AR374" s="34"/>
      <c r="AS374" s="34"/>
      <c r="AT374" s="34" t="str">
        <f t="shared" si="59"/>
        <v/>
      </c>
      <c r="AU374" s="34"/>
      <c r="AV374" s="34" t="str">
        <f t="shared" si="60"/>
        <v/>
      </c>
      <c r="AW374" s="134"/>
    </row>
    <row r="375" spans="1:49" s="87" customFormat="1" x14ac:dyDescent="0.25">
      <c r="A375" s="39" t="str">
        <f t="shared" si="51"/>
        <v/>
      </c>
      <c r="B375" s="39" t="str">
        <f t="shared" si="52"/>
        <v>591-74065</v>
      </c>
      <c r="C375" s="39"/>
      <c r="D375" s="39"/>
      <c r="E375" s="39">
        <f t="shared" si="53"/>
        <v>1</v>
      </c>
      <c r="F375" s="33"/>
      <c r="G375" s="33"/>
      <c r="H375" s="34" t="s">
        <v>850</v>
      </c>
      <c r="I375" s="34" t="s">
        <v>852</v>
      </c>
      <c r="J375" s="34" t="s">
        <v>852</v>
      </c>
      <c r="K375" s="34" t="s">
        <v>651</v>
      </c>
      <c r="L375" s="34" t="str">
        <f t="shared" si="54"/>
        <v>. Surround View Camera Control Module</v>
      </c>
      <c r="M375" s="131" t="s">
        <v>2358</v>
      </c>
      <c r="N375" s="41" t="str">
        <f t="shared" si="55"/>
        <v/>
      </c>
      <c r="O375" s="41" t="s">
        <v>875</v>
      </c>
      <c r="P375" s="34" t="s">
        <v>651</v>
      </c>
      <c r="Q375" s="34"/>
      <c r="R375" s="34">
        <v>115</v>
      </c>
      <c r="S375" s="38">
        <f t="shared" si="56"/>
        <v>115</v>
      </c>
      <c r="T375" s="37"/>
      <c r="U375" s="37"/>
      <c r="V375" s="37"/>
      <c r="W375" s="37"/>
      <c r="X375" s="33"/>
      <c r="Y375" s="34"/>
      <c r="Z375" s="34"/>
      <c r="AA375" s="34"/>
      <c r="AB375" s="34" t="str">
        <f t="shared" si="57"/>
        <v>aluminum w/ 1 black &amp; 1 white plug</v>
      </c>
      <c r="AC375" s="34"/>
      <c r="AD375" s="34" t="s">
        <v>820</v>
      </c>
      <c r="AE375" s="34"/>
      <c r="AF375" s="34" t="s">
        <v>935</v>
      </c>
      <c r="AG375" s="132">
        <v>44684</v>
      </c>
      <c r="AH375" s="133" t="s">
        <v>936</v>
      </c>
      <c r="AI375" s="133" t="s">
        <v>57</v>
      </c>
      <c r="AJ375" s="133" t="s">
        <v>937</v>
      </c>
      <c r="AK375" s="34"/>
      <c r="AL375" s="37" t="s">
        <v>982</v>
      </c>
      <c r="AM375" s="33" t="s">
        <v>1381</v>
      </c>
      <c r="AN375" s="34" t="s">
        <v>91</v>
      </c>
      <c r="AO375" s="34">
        <v>74065</v>
      </c>
      <c r="AP375" s="34" t="str">
        <f t="shared" si="58"/>
        <v>591-74065</v>
      </c>
      <c r="AQ375" s="34"/>
      <c r="AR375" s="34"/>
      <c r="AS375" s="34"/>
      <c r="AT375" s="34" t="str">
        <f t="shared" si="59"/>
        <v/>
      </c>
      <c r="AU375" s="34"/>
      <c r="AV375" s="34" t="str">
        <f t="shared" si="60"/>
        <v/>
      </c>
      <c r="AW375" s="134"/>
    </row>
    <row r="376" spans="1:49" s="87" customFormat="1" x14ac:dyDescent="0.25">
      <c r="A376" s="39" t="str">
        <f t="shared" si="51"/>
        <v/>
      </c>
      <c r="B376" s="39" t="str">
        <f t="shared" si="52"/>
        <v>591-74058</v>
      </c>
      <c r="C376" s="39"/>
      <c r="D376" s="39"/>
      <c r="E376" s="39">
        <f t="shared" si="53"/>
        <v>1</v>
      </c>
      <c r="F376" s="33"/>
      <c r="G376" s="33"/>
      <c r="H376" s="34" t="s">
        <v>850</v>
      </c>
      <c r="I376" s="34" t="s">
        <v>852</v>
      </c>
      <c r="J376" s="34" t="s">
        <v>852</v>
      </c>
      <c r="K376" s="34" t="s">
        <v>652</v>
      </c>
      <c r="L376" s="34" t="str">
        <f t="shared" si="54"/>
        <v>. Tailgate Trunk Control Module</v>
      </c>
      <c r="M376" s="131" t="s">
        <v>2359</v>
      </c>
      <c r="N376" s="97" t="str">
        <f t="shared" si="55"/>
        <v>E.G.</v>
      </c>
      <c r="O376" s="98" t="s">
        <v>1420</v>
      </c>
      <c r="P376" s="34" t="s">
        <v>652</v>
      </c>
      <c r="Q376" s="34"/>
      <c r="R376" s="34">
        <v>135</v>
      </c>
      <c r="S376" s="38">
        <f t="shared" si="56"/>
        <v>135</v>
      </c>
      <c r="T376" s="37"/>
      <c r="U376" s="37"/>
      <c r="V376" s="37"/>
      <c r="W376" s="37"/>
      <c r="X376" s="33" t="s">
        <v>260</v>
      </c>
      <c r="Y376" s="36" t="s">
        <v>1421</v>
      </c>
      <c r="Z376" s="34"/>
      <c r="AA376" s="34"/>
      <c r="AB376" s="34" t="str">
        <f t="shared" si="57"/>
        <v/>
      </c>
      <c r="AC376" s="34"/>
      <c r="AD376" s="34"/>
      <c r="AE376" s="34"/>
      <c r="AF376" s="34" t="s">
        <v>935</v>
      </c>
      <c r="AG376" s="132">
        <v>44684</v>
      </c>
      <c r="AH376" s="133" t="s">
        <v>936</v>
      </c>
      <c r="AI376" s="133" t="s">
        <v>57</v>
      </c>
      <c r="AJ376" s="133" t="s">
        <v>937</v>
      </c>
      <c r="AK376" s="34"/>
      <c r="AL376" s="37" t="s">
        <v>982</v>
      </c>
      <c r="AM376" s="33" t="s">
        <v>1381</v>
      </c>
      <c r="AN376" s="34" t="s">
        <v>91</v>
      </c>
      <c r="AO376" s="34">
        <v>74058</v>
      </c>
      <c r="AP376" s="34" t="str">
        <f t="shared" si="58"/>
        <v>591-74058</v>
      </c>
      <c r="AQ376" s="34"/>
      <c r="AR376" s="34"/>
      <c r="AS376" s="34"/>
      <c r="AT376" s="34" t="str">
        <f t="shared" si="59"/>
        <v/>
      </c>
      <c r="AU376" s="34"/>
      <c r="AV376" s="34" t="str">
        <f t="shared" si="60"/>
        <v/>
      </c>
      <c r="AW376" s="134"/>
    </row>
    <row r="377" spans="1:49" s="87" customFormat="1" x14ac:dyDescent="0.25">
      <c r="A377" s="39" t="str">
        <f t="shared" si="51"/>
        <v/>
      </c>
      <c r="B377" s="39" t="str">
        <f t="shared" si="52"/>
        <v/>
      </c>
      <c r="C377" s="39"/>
      <c r="D377" s="39"/>
      <c r="E377" s="39" t="str">
        <f t="shared" si="53"/>
        <v/>
      </c>
      <c r="F377" s="33"/>
      <c r="G377" s="33"/>
      <c r="H377" s="34" t="s">
        <v>850</v>
      </c>
      <c r="I377" s="34" t="s">
        <v>852</v>
      </c>
      <c r="J377" s="34" t="s">
        <v>852</v>
      </c>
      <c r="K377" s="34" t="s">
        <v>654</v>
      </c>
      <c r="L377" s="34" t="str">
        <f t="shared" si="54"/>
        <v xml:space="preserve">. Towing Control Module </v>
      </c>
      <c r="M377" s="131" t="s">
        <v>2360</v>
      </c>
      <c r="N377" s="41" t="str">
        <f t="shared" si="55"/>
        <v/>
      </c>
      <c r="O377" s="41" t="s">
        <v>875</v>
      </c>
      <c r="P377" s="34" t="s">
        <v>654</v>
      </c>
      <c r="Q377" s="34"/>
      <c r="R377" s="34">
        <v>150</v>
      </c>
      <c r="S377" s="38">
        <f t="shared" si="56"/>
        <v>150</v>
      </c>
      <c r="T377" s="37"/>
      <c r="U377" s="37"/>
      <c r="V377" s="37"/>
      <c r="W377" s="37"/>
      <c r="X377" s="33"/>
      <c r="Y377" s="34"/>
      <c r="Z377" s="34"/>
      <c r="AA377" s="34"/>
      <c r="AB377" s="34" t="str">
        <f t="shared" si="57"/>
        <v/>
      </c>
      <c r="AC377" s="34"/>
      <c r="AD377" s="34"/>
      <c r="AE377" s="34"/>
      <c r="AF377" s="34" t="s">
        <v>981</v>
      </c>
      <c r="AG377" s="132">
        <v>44922</v>
      </c>
      <c r="AH377" s="133" t="s">
        <v>936</v>
      </c>
      <c r="AI377" s="133" t="s">
        <v>57</v>
      </c>
      <c r="AJ377" s="133" t="s">
        <v>937</v>
      </c>
      <c r="AK377" s="34"/>
      <c r="AL377" s="37" t="s">
        <v>982</v>
      </c>
      <c r="AM377" s="33"/>
      <c r="AN377" s="34" t="s">
        <v>91</v>
      </c>
      <c r="AO377" s="34"/>
      <c r="AP377" s="34" t="str">
        <f t="shared" si="58"/>
        <v/>
      </c>
      <c r="AQ377" s="34"/>
      <c r="AR377" s="34"/>
      <c r="AS377" s="34"/>
      <c r="AT377" s="34" t="str">
        <f t="shared" si="59"/>
        <v/>
      </c>
      <c r="AU377" s="34"/>
      <c r="AV377" s="34" t="str">
        <f t="shared" si="60"/>
        <v/>
      </c>
      <c r="AW377" s="134"/>
    </row>
    <row r="378" spans="1:49" s="87" customFormat="1" x14ac:dyDescent="0.25">
      <c r="A378" s="39" t="str">
        <f t="shared" si="51"/>
        <v/>
      </c>
      <c r="B378" s="39" t="str">
        <f t="shared" si="52"/>
        <v>660-50116</v>
      </c>
      <c r="C378" s="39"/>
      <c r="D378" s="39"/>
      <c r="E378" s="39">
        <f t="shared" si="53"/>
        <v>1</v>
      </c>
      <c r="F378" s="33"/>
      <c r="G378" s="33"/>
      <c r="H378" s="34" t="s">
        <v>850</v>
      </c>
      <c r="I378" s="34" t="s">
        <v>852</v>
      </c>
      <c r="J378" s="34" t="s">
        <v>852</v>
      </c>
      <c r="K378" s="34" t="s">
        <v>655</v>
      </c>
      <c r="L378" s="34" t="str">
        <f t="shared" si="54"/>
        <v>. Voltage Converter Control Module</v>
      </c>
      <c r="M378" s="131" t="s">
        <v>2361</v>
      </c>
      <c r="N378" s="97" t="str">
        <f t="shared" si="55"/>
        <v>E.G.</v>
      </c>
      <c r="O378" s="98" t="s">
        <v>1422</v>
      </c>
      <c r="P378" s="34" t="s">
        <v>655</v>
      </c>
      <c r="Q378" s="34"/>
      <c r="R378" s="34">
        <v>85</v>
      </c>
      <c r="S378" s="38">
        <f t="shared" si="56"/>
        <v>85</v>
      </c>
      <c r="T378" s="37"/>
      <c r="U378" s="37"/>
      <c r="V378" s="37"/>
      <c r="W378" s="37"/>
      <c r="X378" s="33" t="s">
        <v>260</v>
      </c>
      <c r="Y378" s="36" t="s">
        <v>1423</v>
      </c>
      <c r="Z378" s="34"/>
      <c r="AA378" s="34"/>
      <c r="AB378" s="34" t="str">
        <f t="shared" si="57"/>
        <v/>
      </c>
      <c r="AC378" s="34"/>
      <c r="AD378" s="34"/>
      <c r="AE378" s="34"/>
      <c r="AF378" s="34" t="s">
        <v>935</v>
      </c>
      <c r="AG378" s="132">
        <v>45216</v>
      </c>
      <c r="AH378" s="133" t="s">
        <v>936</v>
      </c>
      <c r="AI378" s="133" t="s">
        <v>57</v>
      </c>
      <c r="AJ378" s="133" t="s">
        <v>937</v>
      </c>
      <c r="AK378" s="34"/>
      <c r="AL378" s="37" t="s">
        <v>982</v>
      </c>
      <c r="AM378" s="33" t="s">
        <v>1424</v>
      </c>
      <c r="AN378" s="34" t="s">
        <v>91</v>
      </c>
      <c r="AO378" s="34">
        <v>50116</v>
      </c>
      <c r="AP378" s="34" t="str">
        <f t="shared" si="58"/>
        <v>660-50116</v>
      </c>
      <c r="AQ378" s="34"/>
      <c r="AR378" s="34"/>
      <c r="AS378" s="34"/>
      <c r="AT378" s="34" t="str">
        <f t="shared" si="59"/>
        <v/>
      </c>
      <c r="AU378" s="34"/>
      <c r="AV378" s="34" t="str">
        <f t="shared" si="60"/>
        <v/>
      </c>
      <c r="AW378" s="134"/>
    </row>
    <row r="379" spans="1:49" s="87" customFormat="1" x14ac:dyDescent="0.25">
      <c r="A379" s="39" t="str">
        <f t="shared" si="51"/>
        <v/>
      </c>
      <c r="B379" s="39" t="str">
        <f t="shared" si="52"/>
        <v/>
      </c>
      <c r="C379" s="39"/>
      <c r="D379" s="39"/>
      <c r="E379" s="39" t="str">
        <f t="shared" si="53"/>
        <v/>
      </c>
      <c r="F379" s="33"/>
      <c r="G379" s="43"/>
      <c r="H379" s="39" t="s">
        <v>851</v>
      </c>
      <c r="I379" s="39" t="s">
        <v>852</v>
      </c>
      <c r="J379" s="39" t="s">
        <v>852</v>
      </c>
      <c r="K379" s="39" t="s">
        <v>1890</v>
      </c>
      <c r="L379" s="39" t="str">
        <f t="shared" si="54"/>
        <v>. Airbag Module, PRIMARY (black plastic white on top)(KEEP ALUMINUM MODULE SAYS "AIRBAG")</v>
      </c>
      <c r="M379" s="135" t="s">
        <v>2362</v>
      </c>
      <c r="N379" s="46" t="str">
        <f t="shared" si="55"/>
        <v/>
      </c>
      <c r="O379" s="46" t="s">
        <v>875</v>
      </c>
      <c r="P379" s="39" t="s">
        <v>1890</v>
      </c>
      <c r="Q379" s="39"/>
      <c r="R379" s="39"/>
      <c r="S379" s="99" t="str">
        <f t="shared" si="56"/>
        <v/>
      </c>
      <c r="T379" s="42"/>
      <c r="U379" s="42"/>
      <c r="V379" s="42"/>
      <c r="W379" s="42"/>
      <c r="X379" s="43"/>
      <c r="Y379" s="39"/>
      <c r="Z379" s="39"/>
      <c r="AA379" s="39"/>
      <c r="AB379" s="39" t="str">
        <f t="shared" si="57"/>
        <v/>
      </c>
      <c r="AC379" s="39"/>
      <c r="AD379" s="39"/>
      <c r="AE379" s="39"/>
      <c r="AF379" s="39" t="s">
        <v>935</v>
      </c>
      <c r="AG379" s="95">
        <v>44684</v>
      </c>
      <c r="AH379" s="96" t="s">
        <v>936</v>
      </c>
      <c r="AI379" s="96" t="s">
        <v>57</v>
      </c>
      <c r="AJ379" s="96" t="s">
        <v>937</v>
      </c>
      <c r="AK379" s="39"/>
      <c r="AL379" s="42" t="s">
        <v>982</v>
      </c>
      <c r="AM379" s="39"/>
      <c r="AN379" s="39"/>
      <c r="AO379" s="39"/>
      <c r="AP379" s="34" t="str">
        <f t="shared" si="58"/>
        <v/>
      </c>
      <c r="AQ379" s="39"/>
      <c r="AR379" s="39"/>
      <c r="AS379" s="39"/>
      <c r="AT379" s="39" t="str">
        <f t="shared" si="59"/>
        <v/>
      </c>
      <c r="AU379" s="39"/>
      <c r="AV379" s="39" t="str">
        <f t="shared" si="60"/>
        <v/>
      </c>
      <c r="AW379" s="134"/>
    </row>
    <row r="380" spans="1:49" s="87" customFormat="1" x14ac:dyDescent="0.25">
      <c r="A380" s="39" t="str">
        <f t="shared" si="51"/>
        <v/>
      </c>
      <c r="B380" s="39" t="str">
        <f t="shared" si="52"/>
        <v/>
      </c>
      <c r="C380" s="39"/>
      <c r="D380" s="39"/>
      <c r="E380" s="39" t="str">
        <f t="shared" si="53"/>
        <v/>
      </c>
      <c r="F380" s="33"/>
      <c r="G380" s="43"/>
      <c r="H380" s="39" t="s">
        <v>851</v>
      </c>
      <c r="I380" s="39" t="s">
        <v>852</v>
      </c>
      <c r="J380" s="39" t="s">
        <v>852</v>
      </c>
      <c r="K380" s="39" t="s">
        <v>657</v>
      </c>
      <c r="L380" s="39" t="str">
        <f t="shared" si="54"/>
        <v>. Antenna Amplifier Control Module, BACKUP one</v>
      </c>
      <c r="M380" s="135" t="s">
        <v>2363</v>
      </c>
      <c r="N380" s="46" t="str">
        <f t="shared" si="55"/>
        <v/>
      </c>
      <c r="O380" s="46" t="s">
        <v>875</v>
      </c>
      <c r="P380" s="39" t="s">
        <v>657</v>
      </c>
      <c r="Q380" s="39"/>
      <c r="R380" s="39"/>
      <c r="S380" s="99" t="str">
        <f t="shared" si="56"/>
        <v/>
      </c>
      <c r="T380" s="39"/>
      <c r="U380" s="39"/>
      <c r="V380" s="39"/>
      <c r="W380" s="39"/>
      <c r="X380" s="43"/>
      <c r="Y380" s="39"/>
      <c r="Z380" s="39"/>
      <c r="AA380" s="39"/>
      <c r="AB380" s="39" t="str">
        <f t="shared" si="57"/>
        <v>square black plastic</v>
      </c>
      <c r="AC380" s="39"/>
      <c r="AD380" s="39" t="s">
        <v>821</v>
      </c>
      <c r="AE380" s="39"/>
      <c r="AF380" s="39" t="s">
        <v>935</v>
      </c>
      <c r="AG380" s="95">
        <v>44684</v>
      </c>
      <c r="AH380" s="96" t="s">
        <v>936</v>
      </c>
      <c r="AI380" s="96" t="s">
        <v>57</v>
      </c>
      <c r="AJ380" s="96" t="s">
        <v>937</v>
      </c>
      <c r="AK380" s="39"/>
      <c r="AL380" s="39" t="s">
        <v>938</v>
      </c>
      <c r="AM380" s="39"/>
      <c r="AN380" s="39"/>
      <c r="AO380" s="39"/>
      <c r="AP380" s="34" t="str">
        <f t="shared" si="58"/>
        <v/>
      </c>
      <c r="AQ380" s="39"/>
      <c r="AR380" s="39"/>
      <c r="AS380" s="39"/>
      <c r="AT380" s="39" t="str">
        <f t="shared" si="59"/>
        <v/>
      </c>
      <c r="AU380" s="39"/>
      <c r="AV380" s="39" t="str">
        <f t="shared" si="60"/>
        <v/>
      </c>
      <c r="AW380" s="134"/>
    </row>
    <row r="381" spans="1:49" s="87" customFormat="1" x14ac:dyDescent="0.25">
      <c r="A381" s="39" t="str">
        <f t="shared" si="51"/>
        <v/>
      </c>
      <c r="B381" s="39" t="str">
        <f t="shared" si="52"/>
        <v/>
      </c>
      <c r="C381" s="39"/>
      <c r="D381" s="39"/>
      <c r="E381" s="39" t="str">
        <f t="shared" si="53"/>
        <v/>
      </c>
      <c r="F381" s="33"/>
      <c r="G381" s="43"/>
      <c r="H381" s="39" t="s">
        <v>851</v>
      </c>
      <c r="I381" s="39" t="s">
        <v>852</v>
      </c>
      <c r="J381" s="39" t="s">
        <v>852</v>
      </c>
      <c r="K381" s="39" t="s">
        <v>658</v>
      </c>
      <c r="L381" s="39" t="str">
        <f t="shared" si="54"/>
        <v>. Antenna Amplifier Control Module, PRIMARY one</v>
      </c>
      <c r="M381" s="135" t="s">
        <v>2364</v>
      </c>
      <c r="N381" s="46" t="str">
        <f t="shared" si="55"/>
        <v/>
      </c>
      <c r="O381" s="46" t="s">
        <v>875</v>
      </c>
      <c r="P381" s="39" t="s">
        <v>658</v>
      </c>
      <c r="Q381" s="39"/>
      <c r="R381" s="39"/>
      <c r="S381" s="99" t="str">
        <f t="shared" si="56"/>
        <v/>
      </c>
      <c r="T381" s="39"/>
      <c r="U381" s="39"/>
      <c r="V381" s="39"/>
      <c r="W381" s="39"/>
      <c r="X381" s="43"/>
      <c r="Y381" s="39"/>
      <c r="Z381" s="39"/>
      <c r="AA381" s="39"/>
      <c r="AB381" s="39" t="str">
        <f t="shared" si="57"/>
        <v>rectangular black plastic</v>
      </c>
      <c r="AC381" s="39"/>
      <c r="AD381" s="39" t="s">
        <v>822</v>
      </c>
      <c r="AE381" s="39"/>
      <c r="AF381" s="39" t="s">
        <v>935</v>
      </c>
      <c r="AG381" s="95">
        <v>44684</v>
      </c>
      <c r="AH381" s="96" t="s">
        <v>936</v>
      </c>
      <c r="AI381" s="96" t="s">
        <v>57</v>
      </c>
      <c r="AJ381" s="96" t="s">
        <v>937</v>
      </c>
      <c r="AK381" s="39"/>
      <c r="AL381" s="39" t="s">
        <v>938</v>
      </c>
      <c r="AM381" s="39"/>
      <c r="AN381" s="39"/>
      <c r="AO381" s="39"/>
      <c r="AP381" s="34" t="str">
        <f t="shared" si="58"/>
        <v/>
      </c>
      <c r="AQ381" s="39"/>
      <c r="AR381" s="39"/>
      <c r="AS381" s="39"/>
      <c r="AT381" s="39" t="str">
        <f t="shared" si="59"/>
        <v/>
      </c>
      <c r="AU381" s="39"/>
      <c r="AV381" s="39" t="str">
        <f t="shared" si="60"/>
        <v/>
      </c>
      <c r="AW381" s="134"/>
    </row>
    <row r="382" spans="1:49" s="87" customFormat="1" x14ac:dyDescent="0.25">
      <c r="A382" s="39" t="str">
        <f t="shared" si="51"/>
        <v/>
      </c>
      <c r="B382" s="39" t="str">
        <f t="shared" si="52"/>
        <v/>
      </c>
      <c r="C382" s="39"/>
      <c r="D382" s="39"/>
      <c r="E382" s="39" t="str">
        <f t="shared" si="53"/>
        <v/>
      </c>
      <c r="F382" s="33"/>
      <c r="G382" s="43"/>
      <c r="H382" s="39" t="s">
        <v>851</v>
      </c>
      <c r="I382" s="39" t="s">
        <v>852</v>
      </c>
      <c r="J382" s="39" t="s">
        <v>852</v>
      </c>
      <c r="K382" s="39" t="s">
        <v>659</v>
      </c>
      <c r="L382" s="39" t="str">
        <f t="shared" si="54"/>
        <v>. Antenna Noise Filter Control Module</v>
      </c>
      <c r="M382" s="135" t="s">
        <v>2365</v>
      </c>
      <c r="N382" s="46" t="str">
        <f t="shared" si="55"/>
        <v/>
      </c>
      <c r="O382" s="46" t="s">
        <v>875</v>
      </c>
      <c r="P382" s="39" t="s">
        <v>659</v>
      </c>
      <c r="Q382" s="39"/>
      <c r="R382" s="39"/>
      <c r="S382" s="99" t="str">
        <f t="shared" si="56"/>
        <v/>
      </c>
      <c r="T382" s="39"/>
      <c r="U382" s="39"/>
      <c r="V382" s="39"/>
      <c r="W382" s="39"/>
      <c r="X382" s="43"/>
      <c r="Y382" s="39"/>
      <c r="Z382" s="39"/>
      <c r="AA382" s="39"/>
      <c r="AB382" s="39" t="str">
        <f t="shared" si="57"/>
        <v>mounted left rear roof</v>
      </c>
      <c r="AC382" s="39"/>
      <c r="AD382" s="39" t="s">
        <v>823</v>
      </c>
      <c r="AE382" s="39"/>
      <c r="AF382" s="39" t="s">
        <v>935</v>
      </c>
      <c r="AG382" s="95">
        <v>44680</v>
      </c>
      <c r="AH382" s="96" t="s">
        <v>936</v>
      </c>
      <c r="AI382" s="96" t="s">
        <v>57</v>
      </c>
      <c r="AJ382" s="96" t="s">
        <v>937</v>
      </c>
      <c r="AK382" s="39"/>
      <c r="AL382" s="39" t="s">
        <v>938</v>
      </c>
      <c r="AM382" s="39"/>
      <c r="AN382" s="39"/>
      <c r="AO382" s="39"/>
      <c r="AP382" s="34" t="str">
        <f t="shared" si="58"/>
        <v/>
      </c>
      <c r="AQ382" s="39"/>
      <c r="AR382" s="39"/>
      <c r="AS382" s="39"/>
      <c r="AT382" s="39" t="str">
        <f t="shared" si="59"/>
        <v/>
      </c>
      <c r="AU382" s="39"/>
      <c r="AV382" s="39" t="str">
        <f t="shared" si="60"/>
        <v/>
      </c>
      <c r="AW382" s="134"/>
    </row>
    <row r="383" spans="1:49" s="87" customFormat="1" x14ac:dyDescent="0.25">
      <c r="A383" s="39" t="str">
        <f t="shared" si="51"/>
        <v/>
      </c>
      <c r="B383" s="39" t="str">
        <f t="shared" si="52"/>
        <v/>
      </c>
      <c r="C383" s="39"/>
      <c r="D383" s="39"/>
      <c r="E383" s="39" t="str">
        <f t="shared" si="53"/>
        <v/>
      </c>
      <c r="F383" s="33"/>
      <c r="G383" s="43"/>
      <c r="H383" s="39" t="s">
        <v>851</v>
      </c>
      <c r="I383" s="39" t="s">
        <v>852</v>
      </c>
      <c r="J383" s="39" t="s">
        <v>852</v>
      </c>
      <c r="K383" s="39" t="s">
        <v>660</v>
      </c>
      <c r="L383" s="39" t="str">
        <f t="shared" si="54"/>
        <v>. Bus Interface Control Module</v>
      </c>
      <c r="M383" s="135" t="s">
        <v>2366</v>
      </c>
      <c r="N383" s="46" t="str">
        <f t="shared" si="55"/>
        <v/>
      </c>
      <c r="O383" s="46" t="s">
        <v>875</v>
      </c>
      <c r="P383" s="39" t="s">
        <v>660</v>
      </c>
      <c r="Q383" s="39"/>
      <c r="R383" s="39"/>
      <c r="S383" s="99" t="str">
        <f t="shared" si="56"/>
        <v/>
      </c>
      <c r="T383" s="39"/>
      <c r="U383" s="39"/>
      <c r="V383" s="39"/>
      <c r="W383" s="39"/>
      <c r="X383" s="43"/>
      <c r="Y383" s="39"/>
      <c r="Z383" s="39"/>
      <c r="AA383" s="39"/>
      <c r="AB383" s="39" t="str">
        <f t="shared" si="57"/>
        <v>TOSS BOTH | look like ribbed black legos in shape / size</v>
      </c>
      <c r="AC383" s="39" t="s">
        <v>784</v>
      </c>
      <c r="AD383" s="39" t="s">
        <v>1425</v>
      </c>
      <c r="AE383" s="39"/>
      <c r="AF383" s="39" t="s">
        <v>935</v>
      </c>
      <c r="AG383" s="95">
        <v>44684</v>
      </c>
      <c r="AH383" s="96" t="s">
        <v>936</v>
      </c>
      <c r="AI383" s="96" t="s">
        <v>57</v>
      </c>
      <c r="AJ383" s="96" t="s">
        <v>937</v>
      </c>
      <c r="AK383" s="39"/>
      <c r="AL383" s="39" t="s">
        <v>938</v>
      </c>
      <c r="AM383" s="39"/>
      <c r="AN383" s="39"/>
      <c r="AO383" s="39"/>
      <c r="AP383" s="34" t="str">
        <f t="shared" si="58"/>
        <v/>
      </c>
      <c r="AQ383" s="39"/>
      <c r="AR383" s="39"/>
      <c r="AS383" s="39"/>
      <c r="AT383" s="39" t="str">
        <f t="shared" si="59"/>
        <v/>
      </c>
      <c r="AU383" s="39"/>
      <c r="AV383" s="39" t="str">
        <f t="shared" si="60"/>
        <v/>
      </c>
      <c r="AW383" s="134"/>
    </row>
    <row r="384" spans="1:49" s="87" customFormat="1" x14ac:dyDescent="0.25">
      <c r="A384" s="39" t="str">
        <f t="shared" si="51"/>
        <v/>
      </c>
      <c r="B384" s="39" t="str">
        <f t="shared" si="52"/>
        <v/>
      </c>
      <c r="C384" s="39"/>
      <c r="D384" s="39"/>
      <c r="E384" s="39" t="str">
        <f t="shared" si="53"/>
        <v/>
      </c>
      <c r="F384" s="33"/>
      <c r="G384" s="43"/>
      <c r="H384" s="39" t="s">
        <v>851</v>
      </c>
      <c r="I384" s="39" t="s">
        <v>852</v>
      </c>
      <c r="J384" s="39" t="s">
        <v>852</v>
      </c>
      <c r="K384" s="39" t="s">
        <v>661</v>
      </c>
      <c r="L384" s="39" t="str">
        <f t="shared" si="54"/>
        <v>. Cooling Fan Relay Module</v>
      </c>
      <c r="M384" s="135" t="s">
        <v>2367</v>
      </c>
      <c r="N384" s="46" t="str">
        <f t="shared" si="55"/>
        <v/>
      </c>
      <c r="O384" s="46" t="s">
        <v>875</v>
      </c>
      <c r="P384" s="39" t="s">
        <v>661</v>
      </c>
      <c r="Q384" s="39"/>
      <c r="R384" s="39"/>
      <c r="S384" s="99" t="str">
        <f t="shared" si="56"/>
        <v/>
      </c>
      <c r="T384" s="39"/>
      <c r="U384" s="39"/>
      <c r="V384" s="39"/>
      <c r="W384" s="39"/>
      <c r="X384" s="43"/>
      <c r="Y384" s="39"/>
      <c r="Z384" s="39"/>
      <c r="AA384" s="39"/>
      <c r="AB384" s="39" t="str">
        <f t="shared" si="57"/>
        <v/>
      </c>
      <c r="AC384" s="39"/>
      <c r="AD384" s="39"/>
      <c r="AE384" s="39"/>
      <c r="AF384" s="39" t="s">
        <v>935</v>
      </c>
      <c r="AG384" s="95">
        <v>44684</v>
      </c>
      <c r="AH384" s="96" t="s">
        <v>936</v>
      </c>
      <c r="AI384" s="96" t="s">
        <v>57</v>
      </c>
      <c r="AJ384" s="96" t="s">
        <v>937</v>
      </c>
      <c r="AK384" s="39"/>
      <c r="AL384" s="39" t="s">
        <v>938</v>
      </c>
      <c r="AM384" s="39"/>
      <c r="AN384" s="39"/>
      <c r="AO384" s="39"/>
      <c r="AP384" s="34" t="str">
        <f t="shared" si="58"/>
        <v/>
      </c>
      <c r="AQ384" s="39"/>
      <c r="AR384" s="39"/>
      <c r="AS384" s="39"/>
      <c r="AT384" s="39" t="str">
        <f t="shared" si="59"/>
        <v/>
      </c>
      <c r="AU384" s="39"/>
      <c r="AV384" s="39" t="str">
        <f t="shared" si="60"/>
        <v/>
      </c>
      <c r="AW384" s="134"/>
    </row>
    <row r="385" spans="1:49" s="87" customFormat="1" x14ac:dyDescent="0.25">
      <c r="A385" s="39" t="str">
        <f t="shared" si="51"/>
        <v/>
      </c>
      <c r="B385" s="39" t="str">
        <f t="shared" si="52"/>
        <v/>
      </c>
      <c r="C385" s="39"/>
      <c r="D385" s="39"/>
      <c r="E385" s="39" t="str">
        <f t="shared" si="53"/>
        <v/>
      </c>
      <c r="F385" s="33"/>
      <c r="G385" s="43"/>
      <c r="H385" s="39" t="s">
        <v>851</v>
      </c>
      <c r="I385" s="39" t="s">
        <v>852</v>
      </c>
      <c r="J385" s="39" t="s">
        <v>1426</v>
      </c>
      <c r="K385" s="39" t="s">
        <v>662</v>
      </c>
      <c r="L385" s="39" t="str">
        <f t="shared" si="54"/>
        <v>. Crash Sensors</v>
      </c>
      <c r="M385" s="135" t="s">
        <v>2368</v>
      </c>
      <c r="N385" s="46" t="str">
        <f t="shared" si="55"/>
        <v/>
      </c>
      <c r="O385" s="46" t="s">
        <v>875</v>
      </c>
      <c r="P385" s="39" t="s">
        <v>662</v>
      </c>
      <c r="Q385" s="39"/>
      <c r="R385" s="39"/>
      <c r="S385" s="99" t="str">
        <f t="shared" si="56"/>
        <v/>
      </c>
      <c r="T385" s="39"/>
      <c r="U385" s="39"/>
      <c r="V385" s="39"/>
      <c r="W385" s="39"/>
      <c r="X385" s="43"/>
      <c r="Y385" s="39"/>
      <c r="Z385" s="39"/>
      <c r="AA385" s="39"/>
      <c r="AB385" s="39" t="str">
        <f t="shared" si="57"/>
        <v>TOSS ALL</v>
      </c>
      <c r="AC385" s="39" t="s">
        <v>800</v>
      </c>
      <c r="AD385" s="39"/>
      <c r="AE385" s="39"/>
      <c r="AF385" s="39" t="s">
        <v>935</v>
      </c>
      <c r="AG385" s="95">
        <v>44684</v>
      </c>
      <c r="AH385" s="96" t="s">
        <v>936</v>
      </c>
      <c r="AI385" s="96" t="s">
        <v>57</v>
      </c>
      <c r="AJ385" s="96" t="s">
        <v>937</v>
      </c>
      <c r="AK385" s="39"/>
      <c r="AL385" s="39" t="s">
        <v>938</v>
      </c>
      <c r="AM385" s="39"/>
      <c r="AN385" s="39"/>
      <c r="AO385" s="39"/>
      <c r="AP385" s="34" t="str">
        <f t="shared" si="58"/>
        <v/>
      </c>
      <c r="AQ385" s="39"/>
      <c r="AR385" s="39"/>
      <c r="AS385" s="39"/>
      <c r="AT385" s="39" t="str">
        <f t="shared" si="59"/>
        <v/>
      </c>
      <c r="AU385" s="39"/>
      <c r="AV385" s="39" t="str">
        <f t="shared" si="60"/>
        <v/>
      </c>
      <c r="AW385" s="134"/>
    </row>
    <row r="386" spans="1:49" s="87" customFormat="1" x14ac:dyDescent="0.25">
      <c r="A386" s="39" t="str">
        <f t="shared" si="51"/>
        <v/>
      </c>
      <c r="B386" s="39" t="str">
        <f t="shared" si="52"/>
        <v/>
      </c>
      <c r="C386" s="39"/>
      <c r="D386" s="39"/>
      <c r="E386" s="39" t="str">
        <f t="shared" si="53"/>
        <v/>
      </c>
      <c r="F386" s="33"/>
      <c r="G386" s="43"/>
      <c r="H386" s="39" t="s">
        <v>851</v>
      </c>
      <c r="I386" s="39" t="s">
        <v>852</v>
      </c>
      <c r="J386" s="39" t="s">
        <v>852</v>
      </c>
      <c r="K386" s="39" t="s">
        <v>663</v>
      </c>
      <c r="L386" s="39" t="str">
        <f t="shared" si="54"/>
        <v>. Front Power Distribution Terminal Module</v>
      </c>
      <c r="M386" s="135" t="s">
        <v>2369</v>
      </c>
      <c r="N386" s="46" t="str">
        <f t="shared" si="55"/>
        <v/>
      </c>
      <c r="O386" s="46" t="s">
        <v>875</v>
      </c>
      <c r="P386" s="39" t="s">
        <v>663</v>
      </c>
      <c r="Q386" s="39"/>
      <c r="R386" s="39"/>
      <c r="S386" s="99" t="str">
        <f t="shared" si="56"/>
        <v/>
      </c>
      <c r="T386" s="39"/>
      <c r="U386" s="39"/>
      <c r="V386" s="39"/>
      <c r="W386" s="39"/>
      <c r="X386" s="43"/>
      <c r="Y386" s="39"/>
      <c r="Z386" s="39"/>
      <c r="AA386" s="39"/>
      <c r="AB386" s="39" t="str">
        <f t="shared" si="57"/>
        <v>flat black plastic module 4x3" w/ 3 red wires going to it</v>
      </c>
      <c r="AC386" s="39"/>
      <c r="AD386" s="39" t="s">
        <v>824</v>
      </c>
      <c r="AE386" s="39"/>
      <c r="AF386" s="39" t="s">
        <v>935</v>
      </c>
      <c r="AG386" s="95">
        <v>44684</v>
      </c>
      <c r="AH386" s="96" t="s">
        <v>936</v>
      </c>
      <c r="AI386" s="96" t="s">
        <v>57</v>
      </c>
      <c r="AJ386" s="96" t="s">
        <v>937</v>
      </c>
      <c r="AK386" s="39"/>
      <c r="AL386" s="39" t="s">
        <v>938</v>
      </c>
      <c r="AM386" s="39"/>
      <c r="AN386" s="39"/>
      <c r="AO386" s="39"/>
      <c r="AP386" s="34" t="str">
        <f t="shared" si="58"/>
        <v/>
      </c>
      <c r="AQ386" s="39"/>
      <c r="AR386" s="39"/>
      <c r="AS386" s="39"/>
      <c r="AT386" s="39" t="str">
        <f t="shared" si="59"/>
        <v/>
      </c>
      <c r="AU386" s="39"/>
      <c r="AV386" s="39" t="str">
        <f t="shared" si="60"/>
        <v/>
      </c>
      <c r="AW386" s="134"/>
    </row>
    <row r="387" spans="1:49" s="87" customFormat="1" x14ac:dyDescent="0.25">
      <c r="A387" s="39" t="str">
        <f t="shared" si="51"/>
        <v/>
      </c>
      <c r="B387" s="39" t="str">
        <f t="shared" si="52"/>
        <v/>
      </c>
      <c r="C387" s="39"/>
      <c r="D387" s="39"/>
      <c r="E387" s="39" t="str">
        <f t="shared" si="53"/>
        <v/>
      </c>
      <c r="F387" s="33"/>
      <c r="G387" s="43"/>
      <c r="H387" s="39" t="s">
        <v>851</v>
      </c>
      <c r="I387" s="39" t="s">
        <v>852</v>
      </c>
      <c r="J387" s="39" t="s">
        <v>852</v>
      </c>
      <c r="K387" s="39" t="s">
        <v>656</v>
      </c>
      <c r="L387" s="39" t="str">
        <f t="shared" si="54"/>
        <v>. Fuel Pump Control Module</v>
      </c>
      <c r="M387" s="135" t="s">
        <v>2370</v>
      </c>
      <c r="N387" s="46" t="str">
        <f t="shared" si="55"/>
        <v/>
      </c>
      <c r="O387" s="46" t="s">
        <v>875</v>
      </c>
      <c r="P387" s="39" t="s">
        <v>656</v>
      </c>
      <c r="Q387" s="39"/>
      <c r="R387" s="39"/>
      <c r="S387" s="99" t="str">
        <f t="shared" si="56"/>
        <v/>
      </c>
      <c r="T387" s="42"/>
      <c r="U387" s="42"/>
      <c r="V387" s="42"/>
      <c r="W387" s="42"/>
      <c r="X387" s="43"/>
      <c r="Y387" s="39"/>
      <c r="Z387" s="39"/>
      <c r="AA387" s="39"/>
      <c r="AB387" s="39" t="str">
        <f t="shared" si="57"/>
        <v/>
      </c>
      <c r="AC387" s="39"/>
      <c r="AD387" s="39"/>
      <c r="AE387" s="39"/>
      <c r="AF387" s="39" t="s">
        <v>935</v>
      </c>
      <c r="AG387" s="95">
        <v>44684</v>
      </c>
      <c r="AH387" s="96" t="s">
        <v>936</v>
      </c>
      <c r="AI387" s="96" t="s">
        <v>57</v>
      </c>
      <c r="AJ387" s="96" t="s">
        <v>937</v>
      </c>
      <c r="AK387" s="39"/>
      <c r="AL387" s="42" t="s">
        <v>982</v>
      </c>
      <c r="AM387" s="39"/>
      <c r="AN387" s="39"/>
      <c r="AO387" s="39"/>
      <c r="AP387" s="34" t="str">
        <f t="shared" si="58"/>
        <v/>
      </c>
      <c r="AQ387" s="39"/>
      <c r="AR387" s="39"/>
      <c r="AS387" s="39"/>
      <c r="AT387" s="39" t="str">
        <f t="shared" si="59"/>
        <v/>
      </c>
      <c r="AU387" s="39"/>
      <c r="AV387" s="39" t="str">
        <f t="shared" si="60"/>
        <v/>
      </c>
      <c r="AW387" s="134"/>
    </row>
    <row r="388" spans="1:49" s="87" customFormat="1" x14ac:dyDescent="0.25">
      <c r="A388" s="39" t="str">
        <f t="shared" ref="A388:A451" si="61">IF(U388&lt;&gt;"",U388,"")</f>
        <v/>
      </c>
      <c r="B388" s="39" t="str">
        <f t="shared" ref="B388:B451" si="62">IF(AP388&lt;&gt;"",AP388,"")</f>
        <v/>
      </c>
      <c r="C388" s="39"/>
      <c r="D388" s="39"/>
      <c r="E388" s="39" t="str">
        <f t="shared" ref="E388:E451" si="63">IF(B388&lt;&gt;"",COUNTIF($B$4:$B$600,B388),"")</f>
        <v/>
      </c>
      <c r="F388" s="33"/>
      <c r="G388" s="43"/>
      <c r="H388" s="39" t="s">
        <v>851</v>
      </c>
      <c r="I388" s="39" t="s">
        <v>852</v>
      </c>
      <c r="J388" s="39" t="s">
        <v>1407</v>
      </c>
      <c r="K388" s="39" t="s">
        <v>665</v>
      </c>
      <c r="L388" s="39" t="str">
        <f t="shared" ref="L388:L451" si="64">CONCATENATE(U388,". ",P388)</f>
        <v>. Fuse Box, FRONT</v>
      </c>
      <c r="M388" s="135" t="s">
        <v>2371</v>
      </c>
      <c r="N388" s="46" t="str">
        <f t="shared" ref="N388:N451" si="65">IF(O388&lt;&gt;"",HYPERLINK(O388,"E.G."),"")</f>
        <v/>
      </c>
      <c r="O388" s="46" t="s">
        <v>875</v>
      </c>
      <c r="P388" s="39" t="s">
        <v>665</v>
      </c>
      <c r="Q388" s="39"/>
      <c r="R388" s="39"/>
      <c r="S388" s="99" t="str">
        <f t="shared" ref="S388:S451" si="66">IF(ISTEXT(R388), R388, IFERROR(AVERAGEIF(K:K, K388, R:R), ""))</f>
        <v/>
      </c>
      <c r="T388" s="42"/>
      <c r="U388" s="42"/>
      <c r="V388" s="42"/>
      <c r="W388" s="42"/>
      <c r="X388" s="43"/>
      <c r="Y388" s="39"/>
      <c r="Z388" s="39"/>
      <c r="AA388" s="39"/>
      <c r="AB388" s="39" t="str">
        <f t="shared" ref="AB388:AB451" si="67">_xlfn.TEXTJOIN(" | ",TRUE,AC388,AD388)</f>
        <v/>
      </c>
      <c r="AC388" s="39"/>
      <c r="AD388" s="39"/>
      <c r="AE388" s="39"/>
      <c r="AF388" s="39" t="s">
        <v>935</v>
      </c>
      <c r="AG388" s="95">
        <v>45245</v>
      </c>
      <c r="AH388" s="96" t="s">
        <v>936</v>
      </c>
      <c r="AI388" s="96" t="s">
        <v>57</v>
      </c>
      <c r="AJ388" s="96" t="s">
        <v>937</v>
      </c>
      <c r="AK388" s="39"/>
      <c r="AL388" s="42" t="s">
        <v>982</v>
      </c>
      <c r="AM388" s="43"/>
      <c r="AN388" s="39" t="s">
        <v>91</v>
      </c>
      <c r="AO388" s="39"/>
      <c r="AP388" s="34" t="str">
        <f t="shared" ref="AP388:AP451" si="68">IF(AM388&lt;&gt;"",CONCATENATE(AM388,AN388,AO388),"")</f>
        <v/>
      </c>
      <c r="AQ388" s="39"/>
      <c r="AR388" s="39"/>
      <c r="AS388" s="39"/>
      <c r="AT388" s="39" t="str">
        <f t="shared" ref="AT388:AT451" si="69">IF(AQ388&lt;&gt;"",_xlfn.TEXTJOIN("-",TRUE,AQ388,AR388,AS388),"")</f>
        <v/>
      </c>
      <c r="AU388" s="39"/>
      <c r="AV388" s="39" t="str">
        <f t="shared" ref="AV388:AV451" si="70">IF(AU388&lt;&gt;"",_xlfn.TEXTJOIN("-",TRUE,AT388,AU388),"")</f>
        <v/>
      </c>
      <c r="AW388" s="134"/>
    </row>
    <row r="389" spans="1:49" s="87" customFormat="1" x14ac:dyDescent="0.25">
      <c r="A389" s="39" t="str">
        <f t="shared" si="61"/>
        <v/>
      </c>
      <c r="B389" s="39" t="str">
        <f t="shared" si="62"/>
        <v/>
      </c>
      <c r="C389" s="39"/>
      <c r="D389" s="39"/>
      <c r="E389" s="39" t="str">
        <f t="shared" si="63"/>
        <v/>
      </c>
      <c r="F389" s="33"/>
      <c r="G389" s="43"/>
      <c r="H389" s="39" t="s">
        <v>851</v>
      </c>
      <c r="I389" s="39" t="s">
        <v>852</v>
      </c>
      <c r="J389" s="39" t="s">
        <v>1253</v>
      </c>
      <c r="K389" s="39" t="s">
        <v>664</v>
      </c>
      <c r="L389" s="39" t="str">
        <f t="shared" si="64"/>
        <v>. i-Drive Navigation / Radio Knob Control Module</v>
      </c>
      <c r="M389" s="135" t="s">
        <v>2372</v>
      </c>
      <c r="N389" s="46" t="str">
        <f t="shared" si="65"/>
        <v/>
      </c>
      <c r="O389" s="46" t="s">
        <v>875</v>
      </c>
      <c r="P389" s="39" t="s">
        <v>664</v>
      </c>
      <c r="Q389" s="39"/>
      <c r="R389" s="39"/>
      <c r="S389" s="99" t="str">
        <f t="shared" si="66"/>
        <v/>
      </c>
      <c r="T389" s="39"/>
      <c r="U389" s="39"/>
      <c r="V389" s="39"/>
      <c r="W389" s="39"/>
      <c r="X389" s="43"/>
      <c r="Y389" s="39"/>
      <c r="Z389" s="39"/>
      <c r="AA389" s="39"/>
      <c r="AB389" s="39" t="str">
        <f t="shared" si="67"/>
        <v/>
      </c>
      <c r="AC389" s="39"/>
      <c r="AD389" s="39"/>
      <c r="AE389" s="39"/>
      <c r="AF389" s="39" t="s">
        <v>935</v>
      </c>
      <c r="AG389" s="95">
        <v>44684</v>
      </c>
      <c r="AH389" s="96" t="s">
        <v>936</v>
      </c>
      <c r="AI389" s="96" t="s">
        <v>57</v>
      </c>
      <c r="AJ389" s="96" t="s">
        <v>937</v>
      </c>
      <c r="AK389" s="39"/>
      <c r="AL389" s="39" t="s">
        <v>938</v>
      </c>
      <c r="AM389" s="39"/>
      <c r="AN389" s="39"/>
      <c r="AO389" s="39"/>
      <c r="AP389" s="34" t="str">
        <f t="shared" si="68"/>
        <v/>
      </c>
      <c r="AQ389" s="39"/>
      <c r="AR389" s="39"/>
      <c r="AS389" s="39"/>
      <c r="AT389" s="39" t="str">
        <f t="shared" si="69"/>
        <v/>
      </c>
      <c r="AU389" s="39"/>
      <c r="AV389" s="39" t="str">
        <f t="shared" si="70"/>
        <v/>
      </c>
      <c r="AW389" s="134"/>
    </row>
    <row r="390" spans="1:49" s="87" customFormat="1" x14ac:dyDescent="0.25">
      <c r="A390" s="39" t="str">
        <f t="shared" si="61"/>
        <v/>
      </c>
      <c r="B390" s="39" t="str">
        <f t="shared" si="62"/>
        <v/>
      </c>
      <c r="C390" s="39"/>
      <c r="D390" s="39"/>
      <c r="E390" s="39" t="str">
        <f t="shared" si="63"/>
        <v/>
      </c>
      <c r="F390" s="33"/>
      <c r="G390" s="43"/>
      <c r="H390" s="39" t="s">
        <v>851</v>
      </c>
      <c r="I390" s="39" t="s">
        <v>852</v>
      </c>
      <c r="J390" s="39" t="s">
        <v>852</v>
      </c>
      <c r="K390" s="39" t="s">
        <v>666</v>
      </c>
      <c r="L390" s="39" t="str">
        <f t="shared" si="64"/>
        <v>. Lojack Vehicle Recovery Transmitter Module &amp; Cable</v>
      </c>
      <c r="M390" s="135" t="s">
        <v>2373</v>
      </c>
      <c r="N390" s="46" t="str">
        <f t="shared" si="65"/>
        <v/>
      </c>
      <c r="O390" s="46" t="s">
        <v>875</v>
      </c>
      <c r="P390" s="39" t="s">
        <v>666</v>
      </c>
      <c r="Q390" s="39"/>
      <c r="R390" s="39"/>
      <c r="S390" s="99" t="str">
        <f t="shared" si="66"/>
        <v/>
      </c>
      <c r="T390" s="39"/>
      <c r="U390" s="39"/>
      <c r="V390" s="39"/>
      <c r="W390" s="39"/>
      <c r="X390" s="43"/>
      <c r="Y390" s="39"/>
      <c r="Z390" s="39"/>
      <c r="AA390" s="39"/>
      <c r="AB390" s="39" t="str">
        <f t="shared" si="67"/>
        <v>TOSS BOTH | mounted RR wheel well</v>
      </c>
      <c r="AC390" s="39" t="s">
        <v>784</v>
      </c>
      <c r="AD390" s="39" t="s">
        <v>1427</v>
      </c>
      <c r="AE390" s="39"/>
      <c r="AF390" s="39" t="s">
        <v>935</v>
      </c>
      <c r="AG390" s="95">
        <v>44680</v>
      </c>
      <c r="AH390" s="96" t="s">
        <v>936</v>
      </c>
      <c r="AI390" s="96" t="s">
        <v>57</v>
      </c>
      <c r="AJ390" s="96" t="s">
        <v>937</v>
      </c>
      <c r="AK390" s="39"/>
      <c r="AL390" s="39" t="s">
        <v>938</v>
      </c>
      <c r="AM390" s="39"/>
      <c r="AN390" s="39"/>
      <c r="AO390" s="39"/>
      <c r="AP390" s="34" t="str">
        <f t="shared" si="68"/>
        <v/>
      </c>
      <c r="AQ390" s="39"/>
      <c r="AR390" s="39"/>
      <c r="AS390" s="39"/>
      <c r="AT390" s="39" t="str">
        <f t="shared" si="69"/>
        <v/>
      </c>
      <c r="AU390" s="39"/>
      <c r="AV390" s="39" t="str">
        <f t="shared" si="70"/>
        <v/>
      </c>
      <c r="AW390" s="134"/>
    </row>
    <row r="391" spans="1:49" s="87" customFormat="1" x14ac:dyDescent="0.25">
      <c r="A391" s="39" t="str">
        <f t="shared" si="61"/>
        <v/>
      </c>
      <c r="B391" s="39" t="str">
        <f t="shared" si="62"/>
        <v/>
      </c>
      <c r="C391" s="39"/>
      <c r="D391" s="39"/>
      <c r="E391" s="39" t="str">
        <f t="shared" si="63"/>
        <v/>
      </c>
      <c r="F391" s="33"/>
      <c r="G391" s="43"/>
      <c r="H391" s="39" t="s">
        <v>851</v>
      </c>
      <c r="I391" s="39" t="s">
        <v>852</v>
      </c>
      <c r="J391" s="39" t="s">
        <v>1407</v>
      </c>
      <c r="K391" s="39" t="s">
        <v>667</v>
      </c>
      <c r="L391" s="39" t="str">
        <f t="shared" si="64"/>
        <v>. Positive Battery Junction Box</v>
      </c>
      <c r="M391" s="135" t="s">
        <v>2374</v>
      </c>
      <c r="N391" s="46" t="str">
        <f t="shared" si="65"/>
        <v/>
      </c>
      <c r="O391" s="46" t="s">
        <v>875</v>
      </c>
      <c r="P391" s="39" t="s">
        <v>667</v>
      </c>
      <c r="Q391" s="39"/>
      <c r="R391" s="39"/>
      <c r="S391" s="99" t="str">
        <f t="shared" si="66"/>
        <v/>
      </c>
      <c r="T391" s="39"/>
      <c r="U391" s="39"/>
      <c r="V391" s="39"/>
      <c r="W391" s="39"/>
      <c r="X391" s="43"/>
      <c r="Y391" s="39"/>
      <c r="Z391" s="39"/>
      <c r="AA391" s="39"/>
      <c r="AB391" s="39" t="str">
        <f t="shared" si="67"/>
        <v>5x5 inch black plastic w/ a small red battery cable</v>
      </c>
      <c r="AC391" s="39"/>
      <c r="AD391" s="39" t="s">
        <v>825</v>
      </c>
      <c r="AE391" s="39"/>
      <c r="AF391" s="39" t="s">
        <v>935</v>
      </c>
      <c r="AG391" s="95">
        <v>44684</v>
      </c>
      <c r="AH391" s="96" t="s">
        <v>936</v>
      </c>
      <c r="AI391" s="96" t="s">
        <v>57</v>
      </c>
      <c r="AJ391" s="96" t="s">
        <v>937</v>
      </c>
      <c r="AK391" s="39"/>
      <c r="AL391" s="39" t="s">
        <v>938</v>
      </c>
      <c r="AM391" s="39"/>
      <c r="AN391" s="39"/>
      <c r="AO391" s="39"/>
      <c r="AP391" s="34" t="str">
        <f t="shared" si="68"/>
        <v/>
      </c>
      <c r="AQ391" s="39"/>
      <c r="AR391" s="39"/>
      <c r="AS391" s="39"/>
      <c r="AT391" s="39" t="str">
        <f t="shared" si="69"/>
        <v/>
      </c>
      <c r="AU391" s="39"/>
      <c r="AV391" s="39" t="str">
        <f t="shared" si="70"/>
        <v/>
      </c>
      <c r="AW391" s="134"/>
    </row>
    <row r="392" spans="1:49" s="87" customFormat="1" x14ac:dyDescent="0.25">
      <c r="A392" s="39" t="str">
        <f t="shared" si="61"/>
        <v/>
      </c>
      <c r="B392" s="39" t="str">
        <f t="shared" si="62"/>
        <v>591-62201</v>
      </c>
      <c r="C392" s="39"/>
      <c r="D392" s="39"/>
      <c r="E392" s="39">
        <f t="shared" si="63"/>
        <v>2</v>
      </c>
      <c r="F392" s="33"/>
      <c r="G392" s="43"/>
      <c r="H392" s="39" t="s">
        <v>851</v>
      </c>
      <c r="I392" s="39" t="s">
        <v>852</v>
      </c>
      <c r="J392" s="39" t="s">
        <v>852</v>
      </c>
      <c r="K392" s="39" t="s">
        <v>649</v>
      </c>
      <c r="L392" s="39" t="str">
        <f t="shared" si="64"/>
        <v>. Seat Control &amp; Memory Module, w/o Comfort Seat - FRONT LEFT</v>
      </c>
      <c r="M392" s="135" t="s">
        <v>2375</v>
      </c>
      <c r="N392" s="46" t="str">
        <f t="shared" si="65"/>
        <v/>
      </c>
      <c r="O392" s="46" t="s">
        <v>875</v>
      </c>
      <c r="P392" s="39" t="s">
        <v>649</v>
      </c>
      <c r="Q392" s="39" t="s">
        <v>1419</v>
      </c>
      <c r="R392" s="39"/>
      <c r="S392" s="99" t="str">
        <f t="shared" si="66"/>
        <v/>
      </c>
      <c r="T392" s="42"/>
      <c r="U392" s="42"/>
      <c r="V392" s="42"/>
      <c r="W392" s="42"/>
      <c r="X392" s="43"/>
      <c r="Y392" s="39"/>
      <c r="Z392" s="39"/>
      <c r="AA392" s="39"/>
      <c r="AB392" s="39" t="str">
        <f t="shared" si="67"/>
        <v>keep if comfort seats, note LF &amp; RF are same</v>
      </c>
      <c r="AC392" s="39" t="s">
        <v>819</v>
      </c>
      <c r="AD392" s="39"/>
      <c r="AE392" s="39" t="s">
        <v>1417</v>
      </c>
      <c r="AF392" s="39" t="s">
        <v>935</v>
      </c>
      <c r="AG392" s="95">
        <v>45216</v>
      </c>
      <c r="AH392" s="96" t="s">
        <v>936</v>
      </c>
      <c r="AI392" s="96" t="s">
        <v>57</v>
      </c>
      <c r="AJ392" s="96" t="s">
        <v>937</v>
      </c>
      <c r="AK392" s="39"/>
      <c r="AL392" s="42" t="s">
        <v>982</v>
      </c>
      <c r="AM392" s="43" t="s">
        <v>1381</v>
      </c>
      <c r="AN392" s="39" t="s">
        <v>91</v>
      </c>
      <c r="AO392" s="39">
        <v>62201</v>
      </c>
      <c r="AP392" s="34" t="str">
        <f t="shared" si="68"/>
        <v>591-62201</v>
      </c>
      <c r="AQ392" s="39"/>
      <c r="AR392" s="39"/>
      <c r="AS392" s="39"/>
      <c r="AT392" s="39" t="str">
        <f t="shared" si="69"/>
        <v/>
      </c>
      <c r="AU392" s="39"/>
      <c r="AV392" s="39" t="str">
        <f t="shared" si="70"/>
        <v/>
      </c>
      <c r="AW392" s="134"/>
    </row>
    <row r="393" spans="1:49" s="87" customFormat="1" x14ac:dyDescent="0.25">
      <c r="A393" s="39" t="str">
        <f t="shared" si="61"/>
        <v/>
      </c>
      <c r="B393" s="39" t="str">
        <f t="shared" si="62"/>
        <v>591-62201</v>
      </c>
      <c r="C393" s="39"/>
      <c r="D393" s="39"/>
      <c r="E393" s="39">
        <f t="shared" si="63"/>
        <v>2</v>
      </c>
      <c r="F393" s="33"/>
      <c r="G393" s="43"/>
      <c r="H393" s="39" t="s">
        <v>851</v>
      </c>
      <c r="I393" s="39" t="s">
        <v>852</v>
      </c>
      <c r="J393" s="39" t="s">
        <v>852</v>
      </c>
      <c r="K393" s="39" t="s">
        <v>650</v>
      </c>
      <c r="L393" s="39" t="str">
        <f t="shared" si="64"/>
        <v>. Seat Control &amp; Memory Module, w/o Comfort Seat - FRONT RIGHT</v>
      </c>
      <c r="M393" s="135" t="s">
        <v>2376</v>
      </c>
      <c r="N393" s="46" t="str">
        <f t="shared" si="65"/>
        <v/>
      </c>
      <c r="O393" s="46" t="s">
        <v>875</v>
      </c>
      <c r="P393" s="39" t="s">
        <v>650</v>
      </c>
      <c r="Q393" s="39" t="s">
        <v>1419</v>
      </c>
      <c r="R393" s="39"/>
      <c r="S393" s="99" t="str">
        <f t="shared" si="66"/>
        <v/>
      </c>
      <c r="T393" s="42"/>
      <c r="U393" s="42"/>
      <c r="V393" s="42"/>
      <c r="W393" s="42"/>
      <c r="X393" s="43"/>
      <c r="Y393" s="39"/>
      <c r="Z393" s="39"/>
      <c r="AA393" s="39"/>
      <c r="AB393" s="39" t="str">
        <f t="shared" si="67"/>
        <v>keep if comfort seats, note LF &amp; RF are same</v>
      </c>
      <c r="AC393" s="39" t="s">
        <v>819</v>
      </c>
      <c r="AD393" s="39"/>
      <c r="AE393" s="39" t="s">
        <v>1417</v>
      </c>
      <c r="AF393" s="39" t="s">
        <v>935</v>
      </c>
      <c r="AG393" s="95">
        <v>45216</v>
      </c>
      <c r="AH393" s="96" t="s">
        <v>936</v>
      </c>
      <c r="AI393" s="96" t="s">
        <v>57</v>
      </c>
      <c r="AJ393" s="96" t="s">
        <v>937</v>
      </c>
      <c r="AK393" s="39"/>
      <c r="AL393" s="42" t="s">
        <v>982</v>
      </c>
      <c r="AM393" s="43" t="s">
        <v>1381</v>
      </c>
      <c r="AN393" s="39" t="s">
        <v>91</v>
      </c>
      <c r="AO393" s="39">
        <v>62201</v>
      </c>
      <c r="AP393" s="34" t="str">
        <f t="shared" si="68"/>
        <v>591-62201</v>
      </c>
      <c r="AQ393" s="39"/>
      <c r="AR393" s="39"/>
      <c r="AS393" s="39"/>
      <c r="AT393" s="39" t="str">
        <f t="shared" si="69"/>
        <v/>
      </c>
      <c r="AU393" s="39"/>
      <c r="AV393" s="39" t="str">
        <f t="shared" si="70"/>
        <v/>
      </c>
      <c r="AW393" s="134"/>
    </row>
    <row r="394" spans="1:49" s="87" customFormat="1" x14ac:dyDescent="0.25">
      <c r="A394" s="39" t="str">
        <f t="shared" si="61"/>
        <v/>
      </c>
      <c r="B394" s="39" t="str">
        <f t="shared" si="62"/>
        <v/>
      </c>
      <c r="C394" s="39"/>
      <c r="D394" s="39"/>
      <c r="E394" s="39" t="str">
        <f t="shared" si="63"/>
        <v/>
      </c>
      <c r="F394" s="33"/>
      <c r="G394" s="43"/>
      <c r="H394" s="39" t="s">
        <v>851</v>
      </c>
      <c r="I394" s="39" t="s">
        <v>852</v>
      </c>
      <c r="J394" s="39" t="s">
        <v>852</v>
      </c>
      <c r="K394" s="39" t="s">
        <v>668</v>
      </c>
      <c r="L394" s="39" t="str">
        <f t="shared" si="64"/>
        <v>. Seat Control Module - REAR</v>
      </c>
      <c r="M394" s="135" t="s">
        <v>2377</v>
      </c>
      <c r="N394" s="46" t="str">
        <f t="shared" si="65"/>
        <v/>
      </c>
      <c r="O394" s="46" t="s">
        <v>875</v>
      </c>
      <c r="P394" s="39" t="s">
        <v>668</v>
      </c>
      <c r="Q394" s="39"/>
      <c r="R394" s="39"/>
      <c r="S394" s="99" t="str">
        <f t="shared" si="66"/>
        <v/>
      </c>
      <c r="T394" s="42"/>
      <c r="U394" s="42"/>
      <c r="V394" s="42"/>
      <c r="W394" s="42"/>
      <c r="X394" s="43"/>
      <c r="Y394" s="39"/>
      <c r="Z394" s="39"/>
      <c r="AA394" s="39"/>
      <c r="AB394" s="39" t="str">
        <f t="shared" si="67"/>
        <v/>
      </c>
      <c r="AC394" s="39"/>
      <c r="AD394" s="39"/>
      <c r="AE394" s="39"/>
      <c r="AF394" s="39" t="s">
        <v>935</v>
      </c>
      <c r="AG394" s="95">
        <v>44684</v>
      </c>
      <c r="AH394" s="96" t="s">
        <v>936</v>
      </c>
      <c r="AI394" s="96" t="s">
        <v>57</v>
      </c>
      <c r="AJ394" s="96" t="s">
        <v>937</v>
      </c>
      <c r="AK394" s="39"/>
      <c r="AL394" s="42" t="s">
        <v>982</v>
      </c>
      <c r="AM394" s="39"/>
      <c r="AN394" s="39" t="s">
        <v>91</v>
      </c>
      <c r="AO394" s="39"/>
      <c r="AP394" s="34" t="str">
        <f t="shared" si="68"/>
        <v/>
      </c>
      <c r="AQ394" s="39"/>
      <c r="AR394" s="39"/>
      <c r="AS394" s="39"/>
      <c r="AT394" s="39" t="str">
        <f t="shared" si="69"/>
        <v/>
      </c>
      <c r="AU394" s="39"/>
      <c r="AV394" s="39" t="str">
        <f t="shared" si="70"/>
        <v/>
      </c>
      <c r="AW394" s="134"/>
    </row>
    <row r="395" spans="1:49" s="87" customFormat="1" x14ac:dyDescent="0.25">
      <c r="A395" s="39" t="str">
        <f t="shared" si="61"/>
        <v/>
      </c>
      <c r="B395" s="39" t="str">
        <f t="shared" si="62"/>
        <v/>
      </c>
      <c r="C395" s="39"/>
      <c r="D395" s="39"/>
      <c r="E395" s="39" t="str">
        <f t="shared" si="63"/>
        <v/>
      </c>
      <c r="F395" s="33"/>
      <c r="G395" s="43"/>
      <c r="H395" s="39" t="s">
        <v>851</v>
      </c>
      <c r="I395" s="39" t="s">
        <v>852</v>
      </c>
      <c r="J395" s="39" t="s">
        <v>852</v>
      </c>
      <c r="K395" s="39" t="s">
        <v>669</v>
      </c>
      <c r="L395" s="39" t="str">
        <f t="shared" si="64"/>
        <v>. Steering Column Control Module</v>
      </c>
      <c r="M395" s="135" t="s">
        <v>2378</v>
      </c>
      <c r="N395" s="46" t="str">
        <f t="shared" si="65"/>
        <v/>
      </c>
      <c r="O395" s="46" t="s">
        <v>875</v>
      </c>
      <c r="P395" s="39" t="s">
        <v>669</v>
      </c>
      <c r="Q395" s="39"/>
      <c r="R395" s="39"/>
      <c r="S395" s="99" t="str">
        <f t="shared" si="66"/>
        <v/>
      </c>
      <c r="T395" s="39"/>
      <c r="U395" s="39"/>
      <c r="V395" s="39"/>
      <c r="W395" s="39"/>
      <c r="X395" s="43"/>
      <c r="Y395" s="39"/>
      <c r="Z395" s="39"/>
      <c r="AA395" s="39"/>
      <c r="AB395" s="39" t="str">
        <f t="shared" si="67"/>
        <v>toss black plastic sleeve on it too</v>
      </c>
      <c r="AC395" s="39" t="s">
        <v>826</v>
      </c>
      <c r="AD395" s="39"/>
      <c r="AE395" s="39"/>
      <c r="AF395" s="39" t="s">
        <v>935</v>
      </c>
      <c r="AG395" s="95">
        <v>44684</v>
      </c>
      <c r="AH395" s="96" t="s">
        <v>936</v>
      </c>
      <c r="AI395" s="96" t="s">
        <v>57</v>
      </c>
      <c r="AJ395" s="96" t="s">
        <v>937</v>
      </c>
      <c r="AK395" s="39"/>
      <c r="AL395" s="39" t="s">
        <v>938</v>
      </c>
      <c r="AM395" s="39"/>
      <c r="AN395" s="39"/>
      <c r="AO395" s="39"/>
      <c r="AP395" s="34" t="str">
        <f t="shared" si="68"/>
        <v/>
      </c>
      <c r="AQ395" s="39"/>
      <c r="AR395" s="39"/>
      <c r="AS395" s="39"/>
      <c r="AT395" s="39" t="str">
        <f t="shared" si="69"/>
        <v/>
      </c>
      <c r="AU395" s="39"/>
      <c r="AV395" s="39" t="str">
        <f t="shared" si="70"/>
        <v/>
      </c>
      <c r="AW395" s="134"/>
    </row>
    <row r="396" spans="1:49" s="87" customFormat="1" x14ac:dyDescent="0.25">
      <c r="A396" s="39" t="str">
        <f t="shared" si="61"/>
        <v/>
      </c>
      <c r="B396" s="39" t="str">
        <f t="shared" si="62"/>
        <v>591-74038</v>
      </c>
      <c r="C396" s="39"/>
      <c r="D396" s="39"/>
      <c r="E396" s="39">
        <f t="shared" si="63"/>
        <v>1</v>
      </c>
      <c r="F396" s="33"/>
      <c r="G396" s="43"/>
      <c r="H396" s="39" t="s">
        <v>851</v>
      </c>
      <c r="I396" s="39" t="s">
        <v>852</v>
      </c>
      <c r="J396" s="39" t="s">
        <v>852</v>
      </c>
      <c r="K396" s="39" t="s">
        <v>653</v>
      </c>
      <c r="L396" s="39" t="str">
        <f t="shared" si="64"/>
        <v>. Telematics Communication Control Module</v>
      </c>
      <c r="M396" s="135" t="s">
        <v>2379</v>
      </c>
      <c r="N396" s="46" t="str">
        <f t="shared" si="65"/>
        <v/>
      </c>
      <c r="O396" s="46" t="s">
        <v>875</v>
      </c>
      <c r="P396" s="39" t="s">
        <v>653</v>
      </c>
      <c r="Q396" s="39"/>
      <c r="R396" s="39"/>
      <c r="S396" s="99" t="str">
        <f t="shared" si="66"/>
        <v/>
      </c>
      <c r="T396" s="42"/>
      <c r="U396" s="42"/>
      <c r="V396" s="42"/>
      <c r="W396" s="42"/>
      <c r="X396" s="43"/>
      <c r="Y396" s="39"/>
      <c r="Z396" s="39"/>
      <c r="AA396" s="39"/>
      <c r="AB396" s="39" t="str">
        <f t="shared" si="67"/>
        <v/>
      </c>
      <c r="AC396" s="39"/>
      <c r="AD396" s="39"/>
      <c r="AE396" s="39"/>
      <c r="AF396" s="39" t="s">
        <v>935</v>
      </c>
      <c r="AG396" s="95">
        <v>45216</v>
      </c>
      <c r="AH396" s="96" t="s">
        <v>936</v>
      </c>
      <c r="AI396" s="96" t="s">
        <v>57</v>
      </c>
      <c r="AJ396" s="96" t="s">
        <v>937</v>
      </c>
      <c r="AK396" s="39"/>
      <c r="AL396" s="42" t="s">
        <v>982</v>
      </c>
      <c r="AM396" s="43" t="s">
        <v>1381</v>
      </c>
      <c r="AN396" s="39" t="s">
        <v>91</v>
      </c>
      <c r="AO396" s="39">
        <v>74038</v>
      </c>
      <c r="AP396" s="34" t="str">
        <f t="shared" si="68"/>
        <v>591-74038</v>
      </c>
      <c r="AQ396" s="39"/>
      <c r="AR396" s="39"/>
      <c r="AS396" s="39"/>
      <c r="AT396" s="39" t="str">
        <f t="shared" si="69"/>
        <v/>
      </c>
      <c r="AU396" s="39"/>
      <c r="AV396" s="39" t="str">
        <f t="shared" si="70"/>
        <v/>
      </c>
      <c r="AW396" s="134"/>
    </row>
    <row r="397" spans="1:49" s="87" customFormat="1" x14ac:dyDescent="0.25">
      <c r="A397" s="39" t="str">
        <f t="shared" si="61"/>
        <v/>
      </c>
      <c r="B397" s="39" t="str">
        <f t="shared" si="62"/>
        <v>210-53562</v>
      </c>
      <c r="C397" s="39" t="s">
        <v>1435</v>
      </c>
      <c r="D397" s="39"/>
      <c r="E397" s="39">
        <f t="shared" si="63"/>
        <v>2</v>
      </c>
      <c r="F397" s="33"/>
      <c r="G397" s="33"/>
      <c r="H397" s="34" t="s">
        <v>850</v>
      </c>
      <c r="I397" s="34" t="s">
        <v>1787</v>
      </c>
      <c r="J397" s="34" t="s">
        <v>1436</v>
      </c>
      <c r="K397" s="34" t="s">
        <v>675</v>
      </c>
      <c r="L397" s="34" t="str">
        <f t="shared" si="64"/>
        <v>. Seatbelt Buckle, FRONT - LEFT</v>
      </c>
      <c r="M397" s="131" t="s">
        <v>2385</v>
      </c>
      <c r="N397" s="97" t="str">
        <f t="shared" si="65"/>
        <v>E.G.</v>
      </c>
      <c r="O397" s="98" t="s">
        <v>1437</v>
      </c>
      <c r="P397" s="34" t="s">
        <v>675</v>
      </c>
      <c r="Q397" s="34"/>
      <c r="R397" s="37">
        <v>80</v>
      </c>
      <c r="S397" s="38">
        <f t="shared" si="66"/>
        <v>80</v>
      </c>
      <c r="T397" s="33"/>
      <c r="U397" s="33"/>
      <c r="V397" s="33"/>
      <c r="W397" s="33"/>
      <c r="X397" s="33" t="s">
        <v>259</v>
      </c>
      <c r="Y397" s="36" t="s">
        <v>1438</v>
      </c>
      <c r="Z397" s="34"/>
      <c r="AA397" s="34"/>
      <c r="AB397" s="34" t="str">
        <f t="shared" si="67"/>
        <v/>
      </c>
      <c r="AC397" s="34"/>
      <c r="AD397" s="34"/>
      <c r="AE397" s="34" t="s">
        <v>1439</v>
      </c>
      <c r="AF397" s="34" t="s">
        <v>935</v>
      </c>
      <c r="AG397" s="132">
        <v>44673</v>
      </c>
      <c r="AH397" s="133" t="s">
        <v>936</v>
      </c>
      <c r="AI397" s="133" t="s">
        <v>57</v>
      </c>
      <c r="AJ397" s="133" t="s">
        <v>937</v>
      </c>
      <c r="AK397" s="34"/>
      <c r="AL397" s="33" t="s">
        <v>947</v>
      </c>
      <c r="AM397" s="33" t="s">
        <v>1440</v>
      </c>
      <c r="AN397" s="34" t="s">
        <v>91</v>
      </c>
      <c r="AO397" s="34">
        <v>53562</v>
      </c>
      <c r="AP397" s="34" t="str">
        <f t="shared" si="68"/>
        <v>210-53562</v>
      </c>
      <c r="AQ397" s="34"/>
      <c r="AR397" s="34"/>
      <c r="AS397" s="34"/>
      <c r="AT397" s="34" t="str">
        <f t="shared" si="69"/>
        <v/>
      </c>
      <c r="AU397" s="34"/>
      <c r="AV397" s="34" t="str">
        <f t="shared" si="70"/>
        <v/>
      </c>
      <c r="AW397" s="134"/>
    </row>
    <row r="398" spans="1:49" s="87" customFormat="1" x14ac:dyDescent="0.25">
      <c r="A398" s="39" t="str">
        <f t="shared" si="61"/>
        <v/>
      </c>
      <c r="B398" s="39" t="str">
        <f t="shared" si="62"/>
        <v>210-53851</v>
      </c>
      <c r="C398" s="39"/>
      <c r="D398" s="39"/>
      <c r="E398" s="39">
        <f t="shared" si="63"/>
        <v>1</v>
      </c>
      <c r="F398" s="33"/>
      <c r="G398" s="33"/>
      <c r="H398" s="34" t="s">
        <v>850</v>
      </c>
      <c r="I398" s="34" t="s">
        <v>1787</v>
      </c>
      <c r="J398" s="34" t="s">
        <v>1441</v>
      </c>
      <c r="K398" s="34" t="s">
        <v>676</v>
      </c>
      <c r="L398" s="34" t="str">
        <f t="shared" si="64"/>
        <v>. Seatbelt Retractor, FRONT - LEFT</v>
      </c>
      <c r="M398" s="131" t="s">
        <v>2386</v>
      </c>
      <c r="N398" s="41" t="str">
        <f t="shared" si="65"/>
        <v/>
      </c>
      <c r="O398" s="41" t="s">
        <v>875</v>
      </c>
      <c r="P398" s="34" t="s">
        <v>676</v>
      </c>
      <c r="Q398" s="34" t="s">
        <v>1442</v>
      </c>
      <c r="R398" s="34">
        <v>250</v>
      </c>
      <c r="S398" s="38">
        <f t="shared" si="66"/>
        <v>250</v>
      </c>
      <c r="T398" s="33"/>
      <c r="U398" s="33"/>
      <c r="V398" s="33"/>
      <c r="W398" s="33"/>
      <c r="X398" s="33"/>
      <c r="Y398" s="34"/>
      <c r="Z398" s="34"/>
      <c r="AA398" s="34"/>
      <c r="AB398" s="34" t="str">
        <f t="shared" si="67"/>
        <v>remove from &amp; toss pillar</v>
      </c>
      <c r="AC398" s="34" t="s">
        <v>828</v>
      </c>
      <c r="AD398" s="34"/>
      <c r="AE398" s="34"/>
      <c r="AF398" s="34" t="s">
        <v>935</v>
      </c>
      <c r="AG398" s="132">
        <v>44673</v>
      </c>
      <c r="AH398" s="133" t="s">
        <v>936</v>
      </c>
      <c r="AI398" s="133" t="s">
        <v>57</v>
      </c>
      <c r="AJ398" s="133" t="s">
        <v>937</v>
      </c>
      <c r="AK398" s="34"/>
      <c r="AL398" s="33" t="s">
        <v>947</v>
      </c>
      <c r="AM398" s="33" t="s">
        <v>1440</v>
      </c>
      <c r="AN398" s="34" t="s">
        <v>91</v>
      </c>
      <c r="AO398" s="34">
        <v>53851</v>
      </c>
      <c r="AP398" s="34" t="str">
        <f t="shared" si="68"/>
        <v>210-53851</v>
      </c>
      <c r="AQ398" s="34"/>
      <c r="AR398" s="34"/>
      <c r="AS398" s="34"/>
      <c r="AT398" s="34" t="str">
        <f t="shared" si="69"/>
        <v/>
      </c>
      <c r="AU398" s="34"/>
      <c r="AV398" s="34" t="str">
        <f t="shared" si="70"/>
        <v/>
      </c>
      <c r="AW398" s="134"/>
    </row>
    <row r="399" spans="1:49" s="87" customFormat="1" x14ac:dyDescent="0.25">
      <c r="A399" s="39" t="str">
        <f t="shared" si="61"/>
        <v/>
      </c>
      <c r="B399" s="39" t="str">
        <f t="shared" si="62"/>
        <v>210-53565</v>
      </c>
      <c r="C399" s="39"/>
      <c r="D399" s="39"/>
      <c r="E399" s="39">
        <f t="shared" si="63"/>
        <v>1</v>
      </c>
      <c r="F399" s="33"/>
      <c r="G399" s="33"/>
      <c r="H399" s="34" t="s">
        <v>850</v>
      </c>
      <c r="I399" s="34" t="s">
        <v>1787</v>
      </c>
      <c r="J399" s="34" t="s">
        <v>1441</v>
      </c>
      <c r="K399" s="34" t="s">
        <v>676</v>
      </c>
      <c r="L399" s="34" t="str">
        <f t="shared" si="64"/>
        <v>. Seatbelt Retractor, FRONT - LEFT</v>
      </c>
      <c r="M399" s="131" t="s">
        <v>2387</v>
      </c>
      <c r="N399" s="97" t="str">
        <f t="shared" si="65"/>
        <v>E.G.</v>
      </c>
      <c r="O399" s="98" t="s">
        <v>1443</v>
      </c>
      <c r="P399" s="34" t="s">
        <v>676</v>
      </c>
      <c r="Q399" s="34" t="s">
        <v>1444</v>
      </c>
      <c r="R399" s="34">
        <v>250</v>
      </c>
      <c r="S399" s="38">
        <f t="shared" si="66"/>
        <v>250</v>
      </c>
      <c r="T399" s="33"/>
      <c r="U399" s="33"/>
      <c r="V399" s="33"/>
      <c r="W399" s="33"/>
      <c r="X399" s="33" t="s">
        <v>259</v>
      </c>
      <c r="Y399" s="36" t="s">
        <v>1445</v>
      </c>
      <c r="Z399" s="34"/>
      <c r="AA399" s="34"/>
      <c r="AB399" s="34" t="str">
        <f t="shared" si="67"/>
        <v>remove from &amp; toss pillar</v>
      </c>
      <c r="AC399" s="34" t="s">
        <v>828</v>
      </c>
      <c r="AD399" s="34"/>
      <c r="AE399" s="34"/>
      <c r="AF399" s="34" t="s">
        <v>935</v>
      </c>
      <c r="AG399" s="132">
        <v>44673</v>
      </c>
      <c r="AH399" s="133" t="s">
        <v>936</v>
      </c>
      <c r="AI399" s="133" t="s">
        <v>57</v>
      </c>
      <c r="AJ399" s="133" t="s">
        <v>937</v>
      </c>
      <c r="AK399" s="34"/>
      <c r="AL399" s="33" t="s">
        <v>947</v>
      </c>
      <c r="AM399" s="33" t="s">
        <v>1440</v>
      </c>
      <c r="AN399" s="34" t="s">
        <v>91</v>
      </c>
      <c r="AO399" s="34">
        <v>53565</v>
      </c>
      <c r="AP399" s="34" t="str">
        <f t="shared" si="68"/>
        <v>210-53565</v>
      </c>
      <c r="AQ399" s="34"/>
      <c r="AR399" s="34"/>
      <c r="AS399" s="34"/>
      <c r="AT399" s="34" t="str">
        <f t="shared" si="69"/>
        <v/>
      </c>
      <c r="AU399" s="34"/>
      <c r="AV399" s="34" t="str">
        <f t="shared" si="70"/>
        <v/>
      </c>
      <c r="AW399" s="134"/>
    </row>
    <row r="400" spans="1:49" s="87" customFormat="1" x14ac:dyDescent="0.25">
      <c r="A400" s="39" t="str">
        <f t="shared" si="61"/>
        <v/>
      </c>
      <c r="B400" s="39" t="str">
        <f t="shared" si="62"/>
        <v/>
      </c>
      <c r="C400" s="39"/>
      <c r="D400" s="39"/>
      <c r="E400" s="39" t="str">
        <f t="shared" si="63"/>
        <v/>
      </c>
      <c r="F400" s="33"/>
      <c r="G400" s="33"/>
      <c r="H400" s="34" t="s">
        <v>850</v>
      </c>
      <c r="I400" s="34" t="s">
        <v>1789</v>
      </c>
      <c r="J400" s="34" t="s">
        <v>1436</v>
      </c>
      <c r="K400" s="34" t="s">
        <v>677</v>
      </c>
      <c r="L400" s="34" t="str">
        <f t="shared" si="64"/>
        <v>. Seatbelt, Buckles REAR 2ND ROW - SET 3</v>
      </c>
      <c r="M400" s="131" t="s">
        <v>2388</v>
      </c>
      <c r="N400" s="97" t="str">
        <f t="shared" si="65"/>
        <v>E.G.</v>
      </c>
      <c r="O400" s="98" t="s">
        <v>1446</v>
      </c>
      <c r="P400" s="34" t="s">
        <v>677</v>
      </c>
      <c r="Q400" s="34"/>
      <c r="R400" s="34">
        <v>80</v>
      </c>
      <c r="S400" s="38">
        <f t="shared" si="66"/>
        <v>80</v>
      </c>
      <c r="T400" s="34"/>
      <c r="U400" s="34"/>
      <c r="V400" s="34"/>
      <c r="W400" s="34"/>
      <c r="X400" s="33" t="s">
        <v>259</v>
      </c>
      <c r="Y400" s="36" t="s">
        <v>1447</v>
      </c>
      <c r="Z400" s="34"/>
      <c r="AA400" s="34"/>
      <c r="AB400" s="34" t="str">
        <f t="shared" si="67"/>
        <v/>
      </c>
      <c r="AC400" s="34"/>
      <c r="AD400" s="34"/>
      <c r="AE400" s="34"/>
      <c r="AF400" s="34" t="s">
        <v>935</v>
      </c>
      <c r="AG400" s="132">
        <v>44673</v>
      </c>
      <c r="AH400" s="133" t="s">
        <v>936</v>
      </c>
      <c r="AI400" s="133" t="s">
        <v>57</v>
      </c>
      <c r="AJ400" s="133" t="s">
        <v>937</v>
      </c>
      <c r="AK400" s="34"/>
      <c r="AL400" s="34" t="s">
        <v>938</v>
      </c>
      <c r="AM400" s="34"/>
      <c r="AN400" s="34"/>
      <c r="AO400" s="34"/>
      <c r="AP400" s="34" t="str">
        <f t="shared" si="68"/>
        <v/>
      </c>
      <c r="AQ400" s="34" t="s">
        <v>89</v>
      </c>
      <c r="AR400" s="34" t="s">
        <v>1016</v>
      </c>
      <c r="AS400" s="34" t="s">
        <v>1017</v>
      </c>
      <c r="AT400" s="34" t="str">
        <f t="shared" si="69"/>
        <v>F15-14-18-ALL</v>
      </c>
      <c r="AU400" s="34" t="s">
        <v>1448</v>
      </c>
      <c r="AV400" s="34" t="str">
        <f t="shared" si="70"/>
        <v>F15-14-18-ALL-Viking44</v>
      </c>
      <c r="AW400" s="134"/>
    </row>
    <row r="401" spans="1:49" s="87" customFormat="1" x14ac:dyDescent="0.25">
      <c r="A401" s="39" t="str">
        <f t="shared" si="61"/>
        <v/>
      </c>
      <c r="B401" s="39" t="str">
        <f t="shared" si="62"/>
        <v/>
      </c>
      <c r="C401" s="39"/>
      <c r="D401" s="39"/>
      <c r="E401" s="39" t="str">
        <f t="shared" si="63"/>
        <v/>
      </c>
      <c r="F401" s="33"/>
      <c r="G401" s="33"/>
      <c r="H401" s="34" t="s">
        <v>850</v>
      </c>
      <c r="I401" s="34" t="s">
        <v>1789</v>
      </c>
      <c r="J401" s="34" t="s">
        <v>1441</v>
      </c>
      <c r="K401" s="34" t="s">
        <v>678</v>
      </c>
      <c r="L401" s="34" t="str">
        <f t="shared" si="64"/>
        <v>. Seatbelt, Retractors REAR 2nd ROW - LEFT &amp; RIGHT SET 2</v>
      </c>
      <c r="M401" s="131" t="s">
        <v>2389</v>
      </c>
      <c r="N401" s="97" t="str">
        <f t="shared" si="65"/>
        <v>E.G.</v>
      </c>
      <c r="O401" s="98" t="s">
        <v>1449</v>
      </c>
      <c r="P401" s="34" t="s">
        <v>678</v>
      </c>
      <c r="Q401" s="34"/>
      <c r="R401" s="34">
        <v>100</v>
      </c>
      <c r="S401" s="38">
        <f t="shared" si="66"/>
        <v>100</v>
      </c>
      <c r="T401" s="34"/>
      <c r="U401" s="34"/>
      <c r="V401" s="34"/>
      <c r="W401" s="34"/>
      <c r="X401" s="33" t="s">
        <v>259</v>
      </c>
      <c r="Y401" s="36" t="s">
        <v>1450</v>
      </c>
      <c r="Z401" s="34"/>
      <c r="AA401" s="34"/>
      <c r="AB401" s="34" t="str">
        <f t="shared" si="67"/>
        <v>skip middle (it has to be cut out)</v>
      </c>
      <c r="AC401" s="34" t="s">
        <v>829</v>
      </c>
      <c r="AD401" s="34"/>
      <c r="AE401" s="34"/>
      <c r="AF401" s="34" t="s">
        <v>935</v>
      </c>
      <c r="AG401" s="132">
        <v>44673</v>
      </c>
      <c r="AH401" s="133" t="s">
        <v>936</v>
      </c>
      <c r="AI401" s="133" t="s">
        <v>57</v>
      </c>
      <c r="AJ401" s="133" t="s">
        <v>937</v>
      </c>
      <c r="AK401" s="34"/>
      <c r="AL401" s="34" t="s">
        <v>938</v>
      </c>
      <c r="AM401" s="34"/>
      <c r="AN401" s="34"/>
      <c r="AO401" s="34"/>
      <c r="AP401" s="34" t="str">
        <f t="shared" si="68"/>
        <v/>
      </c>
      <c r="AQ401" s="34" t="s">
        <v>89</v>
      </c>
      <c r="AR401" s="34" t="s">
        <v>1016</v>
      </c>
      <c r="AS401" s="34" t="s">
        <v>1017</v>
      </c>
      <c r="AT401" s="34" t="str">
        <f t="shared" si="69"/>
        <v>F15-14-18-ALL</v>
      </c>
      <c r="AU401" s="34" t="s">
        <v>1451</v>
      </c>
      <c r="AV401" s="34" t="str">
        <f t="shared" si="70"/>
        <v>F15-14-18-ALL-Viking45</v>
      </c>
      <c r="AW401" s="134"/>
    </row>
    <row r="402" spans="1:49" s="87" customFormat="1" x14ac:dyDescent="0.25">
      <c r="A402" s="39" t="str">
        <f t="shared" si="61"/>
        <v/>
      </c>
      <c r="B402" s="39" t="str">
        <f t="shared" si="62"/>
        <v>210-53562</v>
      </c>
      <c r="C402" s="39" t="s">
        <v>1452</v>
      </c>
      <c r="D402" s="39"/>
      <c r="E402" s="39">
        <f t="shared" si="63"/>
        <v>2</v>
      </c>
      <c r="F402" s="33"/>
      <c r="G402" s="33"/>
      <c r="H402" s="34" t="s">
        <v>850</v>
      </c>
      <c r="I402" s="34" t="s">
        <v>1788</v>
      </c>
      <c r="J402" s="34" t="s">
        <v>1436</v>
      </c>
      <c r="K402" s="34" t="s">
        <v>679</v>
      </c>
      <c r="L402" s="34" t="str">
        <f t="shared" si="64"/>
        <v>. Seatbelt Buckle, FRONT - RIGHT</v>
      </c>
      <c r="M402" s="131" t="s">
        <v>2390</v>
      </c>
      <c r="N402" s="97" t="str">
        <f t="shared" si="65"/>
        <v>E.G.</v>
      </c>
      <c r="O402" s="98" t="s">
        <v>1453</v>
      </c>
      <c r="P402" s="34" t="s">
        <v>679</v>
      </c>
      <c r="Q402" s="34"/>
      <c r="R402" s="37">
        <v>80</v>
      </c>
      <c r="S402" s="38">
        <f t="shared" si="66"/>
        <v>80</v>
      </c>
      <c r="T402" s="33"/>
      <c r="U402" s="33"/>
      <c r="V402" s="33"/>
      <c r="W402" s="33"/>
      <c r="X402" s="33" t="s">
        <v>259</v>
      </c>
      <c r="Y402" s="36" t="s">
        <v>1438</v>
      </c>
      <c r="Z402" s="34"/>
      <c r="AA402" s="34"/>
      <c r="AB402" s="34" t="str">
        <f t="shared" si="67"/>
        <v/>
      </c>
      <c r="AC402" s="34"/>
      <c r="AD402" s="34"/>
      <c r="AE402" s="34" t="s">
        <v>1439</v>
      </c>
      <c r="AF402" s="34" t="s">
        <v>935</v>
      </c>
      <c r="AG402" s="132">
        <v>44673</v>
      </c>
      <c r="AH402" s="133" t="s">
        <v>936</v>
      </c>
      <c r="AI402" s="133" t="s">
        <v>57</v>
      </c>
      <c r="AJ402" s="133" t="s">
        <v>937</v>
      </c>
      <c r="AK402" s="34"/>
      <c r="AL402" s="33" t="s">
        <v>947</v>
      </c>
      <c r="AM402" s="33" t="s">
        <v>1440</v>
      </c>
      <c r="AN402" s="34" t="s">
        <v>91</v>
      </c>
      <c r="AO402" s="34">
        <v>53562</v>
      </c>
      <c r="AP402" s="34" t="str">
        <f t="shared" si="68"/>
        <v>210-53562</v>
      </c>
      <c r="AQ402" s="34"/>
      <c r="AR402" s="34"/>
      <c r="AS402" s="34"/>
      <c r="AT402" s="34" t="str">
        <f t="shared" si="69"/>
        <v/>
      </c>
      <c r="AU402" s="34"/>
      <c r="AV402" s="34" t="str">
        <f t="shared" si="70"/>
        <v/>
      </c>
      <c r="AW402" s="134"/>
    </row>
    <row r="403" spans="1:49" s="87" customFormat="1" x14ac:dyDescent="0.25">
      <c r="A403" s="39" t="str">
        <f t="shared" si="61"/>
        <v/>
      </c>
      <c r="B403" s="39" t="str">
        <f t="shared" si="62"/>
        <v>210-53852</v>
      </c>
      <c r="C403" s="39"/>
      <c r="D403" s="39"/>
      <c r="E403" s="39">
        <f t="shared" si="63"/>
        <v>1</v>
      </c>
      <c r="F403" s="33"/>
      <c r="G403" s="33"/>
      <c r="H403" s="34" t="s">
        <v>850</v>
      </c>
      <c r="I403" s="34" t="s">
        <v>1788</v>
      </c>
      <c r="J403" s="34" t="s">
        <v>1441</v>
      </c>
      <c r="K403" s="34" t="s">
        <v>680</v>
      </c>
      <c r="L403" s="34" t="str">
        <f t="shared" si="64"/>
        <v>. Seatbelt Retractor, FRONT - RIGHT</v>
      </c>
      <c r="M403" s="131" t="s">
        <v>2391</v>
      </c>
      <c r="N403" s="41" t="str">
        <f t="shared" si="65"/>
        <v/>
      </c>
      <c r="O403" s="41" t="s">
        <v>875</v>
      </c>
      <c r="P403" s="34" t="s">
        <v>680</v>
      </c>
      <c r="Q403" s="34" t="s">
        <v>1442</v>
      </c>
      <c r="R403" s="34">
        <v>200</v>
      </c>
      <c r="S403" s="38">
        <f t="shared" si="66"/>
        <v>200</v>
      </c>
      <c r="T403" s="33"/>
      <c r="U403" s="33"/>
      <c r="V403" s="33"/>
      <c r="W403" s="33"/>
      <c r="X403" s="33"/>
      <c r="Y403" s="34"/>
      <c r="Z403" s="34"/>
      <c r="AA403" s="34"/>
      <c r="AB403" s="34" t="str">
        <f t="shared" si="67"/>
        <v>remove from &amp; toss pillar</v>
      </c>
      <c r="AC403" s="34" t="s">
        <v>828</v>
      </c>
      <c r="AD403" s="34"/>
      <c r="AE403" s="34"/>
      <c r="AF403" s="34" t="s">
        <v>935</v>
      </c>
      <c r="AG403" s="132">
        <v>44673</v>
      </c>
      <c r="AH403" s="133" t="s">
        <v>936</v>
      </c>
      <c r="AI403" s="133" t="s">
        <v>57</v>
      </c>
      <c r="AJ403" s="133" t="s">
        <v>937</v>
      </c>
      <c r="AK403" s="34"/>
      <c r="AL403" s="33" t="s">
        <v>947</v>
      </c>
      <c r="AM403" s="33" t="s">
        <v>1440</v>
      </c>
      <c r="AN403" s="34" t="s">
        <v>91</v>
      </c>
      <c r="AO403" s="34">
        <v>53852</v>
      </c>
      <c r="AP403" s="34" t="str">
        <f t="shared" si="68"/>
        <v>210-53852</v>
      </c>
      <c r="AQ403" s="34"/>
      <c r="AR403" s="34"/>
      <c r="AS403" s="34"/>
      <c r="AT403" s="34" t="str">
        <f t="shared" si="69"/>
        <v/>
      </c>
      <c r="AU403" s="34"/>
      <c r="AV403" s="34" t="str">
        <f t="shared" si="70"/>
        <v/>
      </c>
      <c r="AW403" s="134"/>
    </row>
    <row r="404" spans="1:49" s="87" customFormat="1" x14ac:dyDescent="0.25">
      <c r="A404" s="39" t="str">
        <f t="shared" si="61"/>
        <v/>
      </c>
      <c r="B404" s="39" t="str">
        <f t="shared" si="62"/>
        <v>210-53566</v>
      </c>
      <c r="C404" s="39"/>
      <c r="D404" s="39"/>
      <c r="E404" s="39">
        <f t="shared" si="63"/>
        <v>1</v>
      </c>
      <c r="F404" s="33"/>
      <c r="G404" s="33"/>
      <c r="H404" s="34" t="s">
        <v>850</v>
      </c>
      <c r="I404" s="34" t="s">
        <v>1788</v>
      </c>
      <c r="J404" s="34" t="s">
        <v>1441</v>
      </c>
      <c r="K404" s="34" t="s">
        <v>680</v>
      </c>
      <c r="L404" s="34" t="str">
        <f t="shared" si="64"/>
        <v>. Seatbelt Retractor, FRONT - RIGHT</v>
      </c>
      <c r="M404" s="131" t="s">
        <v>2392</v>
      </c>
      <c r="N404" s="97" t="str">
        <f t="shared" si="65"/>
        <v>E.G.</v>
      </c>
      <c r="O404" s="98" t="s">
        <v>1454</v>
      </c>
      <c r="P404" s="34" t="s">
        <v>680</v>
      </c>
      <c r="Q404" s="34" t="s">
        <v>1444</v>
      </c>
      <c r="R404" s="34">
        <v>200</v>
      </c>
      <c r="S404" s="38">
        <f t="shared" si="66"/>
        <v>200</v>
      </c>
      <c r="T404" s="33"/>
      <c r="U404" s="33"/>
      <c r="V404" s="33"/>
      <c r="W404" s="33"/>
      <c r="X404" s="33" t="s">
        <v>259</v>
      </c>
      <c r="Y404" s="36" t="s">
        <v>1455</v>
      </c>
      <c r="Z404" s="102"/>
      <c r="AA404" s="34"/>
      <c r="AB404" s="34" t="str">
        <f t="shared" si="67"/>
        <v>remove from &amp; toss pillar</v>
      </c>
      <c r="AC404" s="34" t="s">
        <v>828</v>
      </c>
      <c r="AD404" s="34"/>
      <c r="AE404" s="34"/>
      <c r="AF404" s="34" t="s">
        <v>935</v>
      </c>
      <c r="AG404" s="132">
        <v>44673</v>
      </c>
      <c r="AH404" s="133" t="s">
        <v>936</v>
      </c>
      <c r="AI404" s="133" t="s">
        <v>57</v>
      </c>
      <c r="AJ404" s="133" t="s">
        <v>937</v>
      </c>
      <c r="AK404" s="34"/>
      <c r="AL404" s="33" t="s">
        <v>947</v>
      </c>
      <c r="AM404" s="33" t="s">
        <v>1440</v>
      </c>
      <c r="AN404" s="34" t="s">
        <v>91</v>
      </c>
      <c r="AO404" s="34">
        <v>53566</v>
      </c>
      <c r="AP404" s="34" t="str">
        <f t="shared" si="68"/>
        <v>210-53566</v>
      </c>
      <c r="AQ404" s="34"/>
      <c r="AR404" s="34"/>
      <c r="AS404" s="34"/>
      <c r="AT404" s="34" t="str">
        <f t="shared" si="69"/>
        <v/>
      </c>
      <c r="AU404" s="34"/>
      <c r="AV404" s="34" t="str">
        <f t="shared" si="70"/>
        <v/>
      </c>
      <c r="AW404" s="134"/>
    </row>
    <row r="405" spans="1:49" s="149" customFormat="1" x14ac:dyDescent="0.25">
      <c r="A405" s="141" t="str">
        <f t="shared" si="61"/>
        <v/>
      </c>
      <c r="B405" s="141" t="str">
        <f t="shared" si="62"/>
        <v/>
      </c>
      <c r="C405" s="141"/>
      <c r="D405" s="141"/>
      <c r="E405" s="141" t="str">
        <f t="shared" si="63"/>
        <v/>
      </c>
      <c r="F405" s="142"/>
      <c r="G405" s="142" t="s">
        <v>941</v>
      </c>
      <c r="H405" s="143" t="s">
        <v>850</v>
      </c>
      <c r="I405" s="143" t="s">
        <v>865</v>
      </c>
      <c r="J405" s="143" t="s">
        <v>1456</v>
      </c>
      <c r="K405" s="143" t="s">
        <v>685</v>
      </c>
      <c r="L405" s="143" t="str">
        <f t="shared" si="64"/>
        <v>. Headrests, REAR 2nd ROW - CENTER</v>
      </c>
      <c r="M405" s="144" t="s">
        <v>2393</v>
      </c>
      <c r="N405" s="145" t="str">
        <f t="shared" si="65"/>
        <v/>
      </c>
      <c r="O405" s="145" t="s">
        <v>875</v>
      </c>
      <c r="P405" s="143" t="s">
        <v>1479</v>
      </c>
      <c r="Q405" s="143"/>
      <c r="R405" s="143">
        <v>175</v>
      </c>
      <c r="S405" s="146">
        <f t="shared" si="66"/>
        <v>181.25</v>
      </c>
      <c r="T405" s="143"/>
      <c r="U405" s="143"/>
      <c r="V405" s="143"/>
      <c r="W405" s="143"/>
      <c r="X405" s="142"/>
      <c r="Y405" s="143"/>
      <c r="Z405" s="143"/>
      <c r="AA405" s="143"/>
      <c r="AB405" s="143" t="str">
        <f t="shared" si="67"/>
        <v>sell SET 3 unless some bad/missing</v>
      </c>
      <c r="AC405" s="143" t="s">
        <v>1475</v>
      </c>
      <c r="AD405" s="143"/>
      <c r="AE405" s="143"/>
      <c r="AF405" s="34" t="s">
        <v>981</v>
      </c>
      <c r="AG405" s="132">
        <v>44811</v>
      </c>
      <c r="AH405" s="147" t="s">
        <v>936</v>
      </c>
      <c r="AI405" s="147" t="s">
        <v>57</v>
      </c>
      <c r="AJ405" s="147" t="s">
        <v>937</v>
      </c>
      <c r="AK405" s="143"/>
      <c r="AL405" s="143" t="s">
        <v>938</v>
      </c>
      <c r="AM405" s="143"/>
      <c r="AN405" s="143"/>
      <c r="AO405" s="143"/>
      <c r="AP405" s="143" t="str">
        <f t="shared" si="68"/>
        <v/>
      </c>
      <c r="AQ405" s="143" t="s">
        <v>89</v>
      </c>
      <c r="AR405" s="143" t="s">
        <v>1016</v>
      </c>
      <c r="AS405" s="143" t="s">
        <v>1017</v>
      </c>
      <c r="AT405" s="143" t="str">
        <f t="shared" si="69"/>
        <v>F15-14-18-ALL</v>
      </c>
      <c r="AU405" s="143" t="s">
        <v>1480</v>
      </c>
      <c r="AV405" s="143" t="str">
        <f t="shared" si="70"/>
        <v>F15-14-18-ALL-Viking55</v>
      </c>
      <c r="AW405" s="148"/>
    </row>
    <row r="406" spans="1:49" s="87" customFormat="1" x14ac:dyDescent="0.25">
      <c r="A406" s="39" t="str">
        <f t="shared" si="61"/>
        <v/>
      </c>
      <c r="B406" s="39" t="str">
        <f t="shared" si="62"/>
        <v/>
      </c>
      <c r="C406" s="39"/>
      <c r="D406" s="39"/>
      <c r="E406" s="39" t="str">
        <f t="shared" si="63"/>
        <v/>
      </c>
      <c r="F406" s="33"/>
      <c r="G406" s="33" t="s">
        <v>941</v>
      </c>
      <c r="H406" s="34" t="s">
        <v>850</v>
      </c>
      <c r="I406" s="34" t="s">
        <v>865</v>
      </c>
      <c r="J406" s="34" t="s">
        <v>1456</v>
      </c>
      <c r="K406" s="34" t="s">
        <v>685</v>
      </c>
      <c r="L406" s="34" t="str">
        <f t="shared" si="64"/>
        <v>. Headrests, REAR 2nd ROW - LEFT</v>
      </c>
      <c r="M406" s="131" t="s">
        <v>2394</v>
      </c>
      <c r="N406" s="41" t="str">
        <f t="shared" si="65"/>
        <v/>
      </c>
      <c r="O406" s="41" t="s">
        <v>875</v>
      </c>
      <c r="P406" s="34" t="s">
        <v>1474</v>
      </c>
      <c r="Q406" s="34"/>
      <c r="R406" s="34">
        <v>125</v>
      </c>
      <c r="S406" s="38">
        <f t="shared" si="66"/>
        <v>181.25</v>
      </c>
      <c r="T406" s="34"/>
      <c r="U406" s="34"/>
      <c r="V406" s="34"/>
      <c r="W406" s="34"/>
      <c r="X406" s="33"/>
      <c r="Y406" s="34"/>
      <c r="Z406" s="34"/>
      <c r="AA406" s="34"/>
      <c r="AB406" s="34" t="str">
        <f t="shared" si="67"/>
        <v>sell SET 3 unless some bad/missing</v>
      </c>
      <c r="AC406" s="34" t="s">
        <v>1475</v>
      </c>
      <c r="AD406" s="34"/>
      <c r="AE406" s="34"/>
      <c r="AF406" s="34" t="s">
        <v>981</v>
      </c>
      <c r="AG406" s="132">
        <v>44811</v>
      </c>
      <c r="AH406" s="133" t="s">
        <v>936</v>
      </c>
      <c r="AI406" s="133" t="s">
        <v>57</v>
      </c>
      <c r="AJ406" s="133" t="s">
        <v>937</v>
      </c>
      <c r="AK406" s="34"/>
      <c r="AL406" s="34" t="s">
        <v>938</v>
      </c>
      <c r="AM406" s="34"/>
      <c r="AN406" s="34"/>
      <c r="AO406" s="34"/>
      <c r="AP406" s="34" t="str">
        <f t="shared" si="68"/>
        <v/>
      </c>
      <c r="AQ406" s="34" t="s">
        <v>89</v>
      </c>
      <c r="AR406" s="34" t="s">
        <v>1016</v>
      </c>
      <c r="AS406" s="34" t="s">
        <v>1017</v>
      </c>
      <c r="AT406" s="34" t="str">
        <f t="shared" si="69"/>
        <v>F15-14-18-ALL</v>
      </c>
      <c r="AU406" s="34" t="s">
        <v>1476</v>
      </c>
      <c r="AV406" s="34" t="str">
        <f t="shared" si="70"/>
        <v>F15-14-18-ALL-Viking53</v>
      </c>
      <c r="AW406" s="134"/>
    </row>
    <row r="407" spans="1:49" s="87" customFormat="1" x14ac:dyDescent="0.25">
      <c r="A407" s="39" t="str">
        <f t="shared" si="61"/>
        <v/>
      </c>
      <c r="B407" s="39" t="str">
        <f t="shared" si="62"/>
        <v/>
      </c>
      <c r="C407" s="39"/>
      <c r="D407" s="39"/>
      <c r="E407" s="39" t="str">
        <f t="shared" si="63"/>
        <v/>
      </c>
      <c r="F407" s="33"/>
      <c r="G407" s="33" t="s">
        <v>941</v>
      </c>
      <c r="H407" s="34" t="s">
        <v>850</v>
      </c>
      <c r="I407" s="34" t="s">
        <v>865</v>
      </c>
      <c r="J407" s="34" t="s">
        <v>1456</v>
      </c>
      <c r="K407" s="34" t="s">
        <v>685</v>
      </c>
      <c r="L407" s="34" t="str">
        <f t="shared" si="64"/>
        <v>. Headrests, REAR 2nd ROW - RIGHT</v>
      </c>
      <c r="M407" s="131" t="s">
        <v>2395</v>
      </c>
      <c r="N407" s="41" t="str">
        <f t="shared" si="65"/>
        <v/>
      </c>
      <c r="O407" s="41" t="s">
        <v>875</v>
      </c>
      <c r="P407" s="34" t="s">
        <v>1477</v>
      </c>
      <c r="Q407" s="34"/>
      <c r="R407" s="34">
        <v>125</v>
      </c>
      <c r="S407" s="38">
        <f t="shared" si="66"/>
        <v>181.25</v>
      </c>
      <c r="T407" s="34"/>
      <c r="U407" s="34"/>
      <c r="V407" s="34"/>
      <c r="W407" s="34"/>
      <c r="X407" s="33"/>
      <c r="Y407" s="34"/>
      <c r="Z407" s="34"/>
      <c r="AA407" s="34"/>
      <c r="AB407" s="34" t="str">
        <f t="shared" si="67"/>
        <v>sell SET 3 unless some bad/missing</v>
      </c>
      <c r="AC407" s="34" t="s">
        <v>1475</v>
      </c>
      <c r="AD407" s="34"/>
      <c r="AE407" s="34"/>
      <c r="AF407" s="34" t="s">
        <v>981</v>
      </c>
      <c r="AG407" s="132">
        <v>44811</v>
      </c>
      <c r="AH407" s="133" t="s">
        <v>936</v>
      </c>
      <c r="AI407" s="133" t="s">
        <v>57</v>
      </c>
      <c r="AJ407" s="133" t="s">
        <v>937</v>
      </c>
      <c r="AK407" s="34"/>
      <c r="AL407" s="34" t="s">
        <v>938</v>
      </c>
      <c r="AM407" s="34"/>
      <c r="AN407" s="34"/>
      <c r="AO407" s="34"/>
      <c r="AP407" s="34" t="str">
        <f t="shared" si="68"/>
        <v/>
      </c>
      <c r="AQ407" s="34" t="s">
        <v>89</v>
      </c>
      <c r="AR407" s="34" t="s">
        <v>1016</v>
      </c>
      <c r="AS407" s="34" t="s">
        <v>1017</v>
      </c>
      <c r="AT407" s="34" t="str">
        <f t="shared" si="69"/>
        <v>F15-14-18-ALL</v>
      </c>
      <c r="AU407" s="34" t="s">
        <v>1478</v>
      </c>
      <c r="AV407" s="34" t="str">
        <f t="shared" si="70"/>
        <v>F15-14-18-ALL-Viking54</v>
      </c>
      <c r="AW407" s="134"/>
    </row>
    <row r="408" spans="1:49" s="87" customFormat="1" x14ac:dyDescent="0.25">
      <c r="A408" s="39" t="str">
        <f t="shared" si="61"/>
        <v/>
      </c>
      <c r="B408" s="39" t="str">
        <f t="shared" si="62"/>
        <v/>
      </c>
      <c r="C408" s="39"/>
      <c r="D408" s="39"/>
      <c r="E408" s="39" t="str">
        <f t="shared" si="63"/>
        <v/>
      </c>
      <c r="F408" s="33"/>
      <c r="G408" s="33" t="s">
        <v>941</v>
      </c>
      <c r="H408" s="34" t="s">
        <v>850</v>
      </c>
      <c r="I408" s="34" t="s">
        <v>865</v>
      </c>
      <c r="J408" s="34" t="s">
        <v>1456</v>
      </c>
      <c r="K408" s="34" t="s">
        <v>685</v>
      </c>
      <c r="L408" s="34" t="str">
        <f t="shared" si="64"/>
        <v>. Headrests, REAR 2nd ROW SET 3</v>
      </c>
      <c r="M408" s="131" t="s">
        <v>2396</v>
      </c>
      <c r="N408" s="97" t="str">
        <f t="shared" si="65"/>
        <v>E.G.</v>
      </c>
      <c r="O408" s="98" t="s">
        <v>1472</v>
      </c>
      <c r="P408" s="34" t="s">
        <v>685</v>
      </c>
      <c r="Q408" s="34"/>
      <c r="R408" s="34">
        <v>300</v>
      </c>
      <c r="S408" s="38">
        <f t="shared" si="66"/>
        <v>181.25</v>
      </c>
      <c r="T408" s="34"/>
      <c r="U408" s="34"/>
      <c r="V408" s="34"/>
      <c r="W408" s="34"/>
      <c r="X408" s="33" t="s">
        <v>259</v>
      </c>
      <c r="Y408" s="36" t="s">
        <v>1218</v>
      </c>
      <c r="Z408" s="34"/>
      <c r="AA408" s="34"/>
      <c r="AB408" s="34" t="str">
        <f t="shared" si="67"/>
        <v>SET 3, sell SINGLES if some bad</v>
      </c>
      <c r="AC408" s="34" t="s">
        <v>918</v>
      </c>
      <c r="AD408" s="34"/>
      <c r="AE408" s="34"/>
      <c r="AF408" s="34" t="s">
        <v>981</v>
      </c>
      <c r="AG408" s="132">
        <v>44811</v>
      </c>
      <c r="AH408" s="133" t="s">
        <v>936</v>
      </c>
      <c r="AI408" s="133" t="s">
        <v>57</v>
      </c>
      <c r="AJ408" s="133" t="s">
        <v>937</v>
      </c>
      <c r="AK408" s="34"/>
      <c r="AL408" s="34" t="s">
        <v>938</v>
      </c>
      <c r="AM408" s="34"/>
      <c r="AN408" s="34"/>
      <c r="AO408" s="34"/>
      <c r="AP408" s="34" t="str">
        <f t="shared" si="68"/>
        <v/>
      </c>
      <c r="AQ408" s="34" t="s">
        <v>89</v>
      </c>
      <c r="AR408" s="34" t="s">
        <v>1016</v>
      </c>
      <c r="AS408" s="34" t="s">
        <v>1017</v>
      </c>
      <c r="AT408" s="34" t="str">
        <f t="shared" si="69"/>
        <v>F15-14-18-ALL</v>
      </c>
      <c r="AU408" s="34" t="s">
        <v>1473</v>
      </c>
      <c r="AV408" s="34" t="str">
        <f t="shared" si="70"/>
        <v>F15-14-18-ALL-Viking52</v>
      </c>
      <c r="AW408" s="134"/>
    </row>
    <row r="409" spans="1:49" s="87" customFormat="1" x14ac:dyDescent="0.25">
      <c r="A409" s="39" t="str">
        <f t="shared" si="61"/>
        <v/>
      </c>
      <c r="B409" s="39" t="str">
        <f t="shared" si="62"/>
        <v/>
      </c>
      <c r="C409" s="39"/>
      <c r="D409" s="39"/>
      <c r="E409" s="39" t="str">
        <f t="shared" si="63"/>
        <v/>
      </c>
      <c r="F409" s="33"/>
      <c r="G409" s="33"/>
      <c r="H409" s="34" t="s">
        <v>850</v>
      </c>
      <c r="I409" s="34" t="s">
        <v>865</v>
      </c>
      <c r="J409" s="34" t="s">
        <v>1481</v>
      </c>
      <c r="K409" s="34" t="s">
        <v>686</v>
      </c>
      <c r="L409" s="34" t="str">
        <f t="shared" si="64"/>
        <v>. Rear Arm Rest &amp; Cup Holder</v>
      </c>
      <c r="M409" s="131" t="s">
        <v>2397</v>
      </c>
      <c r="N409" s="97" t="str">
        <f t="shared" si="65"/>
        <v>E.G.</v>
      </c>
      <c r="O409" s="98" t="s">
        <v>1482</v>
      </c>
      <c r="P409" s="34" t="s">
        <v>686</v>
      </c>
      <c r="Q409" s="34"/>
      <c r="R409" s="34">
        <v>175</v>
      </c>
      <c r="S409" s="38">
        <f t="shared" si="66"/>
        <v>175</v>
      </c>
      <c r="T409" s="34"/>
      <c r="U409" s="34"/>
      <c r="V409" s="34"/>
      <c r="W409" s="34"/>
      <c r="X409" s="33" t="s">
        <v>259</v>
      </c>
      <c r="Y409" s="36" t="s">
        <v>1218</v>
      </c>
      <c r="Z409" s="34"/>
      <c r="AA409" s="34"/>
      <c r="AB409" s="34" t="str">
        <f t="shared" si="67"/>
        <v/>
      </c>
      <c r="AC409" s="34"/>
      <c r="AD409" s="34"/>
      <c r="AE409" s="34"/>
      <c r="AF409" s="34" t="s">
        <v>935</v>
      </c>
      <c r="AG409" s="132">
        <v>44680</v>
      </c>
      <c r="AH409" s="133" t="s">
        <v>936</v>
      </c>
      <c r="AI409" s="133" t="s">
        <v>57</v>
      </c>
      <c r="AJ409" s="133" t="s">
        <v>937</v>
      </c>
      <c r="AK409" s="34"/>
      <c r="AL409" s="34" t="s">
        <v>938</v>
      </c>
      <c r="AM409" s="34"/>
      <c r="AN409" s="34"/>
      <c r="AO409" s="34"/>
      <c r="AP409" s="34" t="str">
        <f t="shared" si="68"/>
        <v/>
      </c>
      <c r="AQ409" s="34" t="s">
        <v>89</v>
      </c>
      <c r="AR409" s="34" t="s">
        <v>1016</v>
      </c>
      <c r="AS409" s="34" t="s">
        <v>1017</v>
      </c>
      <c r="AT409" s="34" t="str">
        <f t="shared" si="69"/>
        <v>F15-14-18-ALL</v>
      </c>
      <c r="AU409" s="34" t="s">
        <v>1483</v>
      </c>
      <c r="AV409" s="34" t="str">
        <f t="shared" si="70"/>
        <v>F15-14-18-ALL-Viking56</v>
      </c>
      <c r="AW409" s="134"/>
    </row>
    <row r="410" spans="1:49" s="87" customFormat="1" x14ac:dyDescent="0.25">
      <c r="A410" s="39" t="str">
        <f t="shared" si="61"/>
        <v/>
      </c>
      <c r="B410" s="39" t="str">
        <f t="shared" si="62"/>
        <v/>
      </c>
      <c r="C410" s="39"/>
      <c r="D410" s="39"/>
      <c r="E410" s="39" t="str">
        <f t="shared" si="63"/>
        <v/>
      </c>
      <c r="F410" s="33"/>
      <c r="G410" s="43"/>
      <c r="H410" s="39" t="s">
        <v>851</v>
      </c>
      <c r="I410" s="39" t="s">
        <v>865</v>
      </c>
      <c r="J410" s="39" t="s">
        <v>1465</v>
      </c>
      <c r="K410" s="39" t="s">
        <v>687</v>
      </c>
      <c r="L410" s="39" t="str">
        <f t="shared" si="64"/>
        <v>. Seat Cushions, ALL REAR</v>
      </c>
      <c r="M410" s="135" t="s">
        <v>2398</v>
      </c>
      <c r="N410" s="46" t="str">
        <f t="shared" si="65"/>
        <v/>
      </c>
      <c r="O410" s="46" t="s">
        <v>875</v>
      </c>
      <c r="P410" s="39" t="s">
        <v>687</v>
      </c>
      <c r="Q410" s="39"/>
      <c r="R410" s="39"/>
      <c r="S410" s="99" t="str">
        <f t="shared" si="66"/>
        <v/>
      </c>
      <c r="T410" s="39"/>
      <c r="U410" s="39"/>
      <c r="V410" s="39"/>
      <c r="W410" s="39"/>
      <c r="X410" s="43"/>
      <c r="Y410" s="39"/>
      <c r="Z410" s="39"/>
      <c r="AA410" s="39"/>
      <c r="AB410" s="39" t="str">
        <f t="shared" si="67"/>
        <v>toss side bolster cushions, keep cup holder/arm rest</v>
      </c>
      <c r="AC410" s="39" t="s">
        <v>879</v>
      </c>
      <c r="AD410" s="39"/>
      <c r="AE410" s="39"/>
      <c r="AF410" s="39" t="s">
        <v>935</v>
      </c>
      <c r="AG410" s="95">
        <v>44673</v>
      </c>
      <c r="AH410" s="96" t="s">
        <v>936</v>
      </c>
      <c r="AI410" s="96" t="s">
        <v>57</v>
      </c>
      <c r="AJ410" s="96" t="s">
        <v>937</v>
      </c>
      <c r="AK410" s="39"/>
      <c r="AL410" s="39" t="s">
        <v>938</v>
      </c>
      <c r="AM410" s="39"/>
      <c r="AN410" s="39"/>
      <c r="AO410" s="39"/>
      <c r="AP410" s="34" t="str">
        <f t="shared" si="68"/>
        <v/>
      </c>
      <c r="AQ410" s="39"/>
      <c r="AR410" s="39"/>
      <c r="AS410" s="39"/>
      <c r="AT410" s="39" t="str">
        <f t="shared" si="69"/>
        <v/>
      </c>
      <c r="AU410" s="39"/>
      <c r="AV410" s="39" t="str">
        <f t="shared" si="70"/>
        <v/>
      </c>
      <c r="AW410" s="134"/>
    </row>
    <row r="411" spans="1:49" s="87" customFormat="1" x14ac:dyDescent="0.25">
      <c r="A411" s="39" t="str">
        <f t="shared" si="61"/>
        <v/>
      </c>
      <c r="B411" s="39" t="str">
        <f t="shared" si="62"/>
        <v/>
      </c>
      <c r="C411" s="39"/>
      <c r="D411" s="39"/>
      <c r="E411" s="39" t="str">
        <f t="shared" si="63"/>
        <v/>
      </c>
      <c r="F411" s="33"/>
      <c r="G411" s="33" t="s">
        <v>941</v>
      </c>
      <c r="H411" s="34" t="s">
        <v>850</v>
      </c>
      <c r="I411" s="34" t="s">
        <v>864</v>
      </c>
      <c r="J411" s="34" t="s">
        <v>1456</v>
      </c>
      <c r="K411" s="34" t="s">
        <v>907</v>
      </c>
      <c r="L411" s="34" t="str">
        <f t="shared" si="64"/>
        <v>. Headrest, FRONT - LEFT (ACTIVE)</v>
      </c>
      <c r="M411" s="131" t="s">
        <v>2399</v>
      </c>
      <c r="N411" s="97" t="str">
        <f t="shared" si="65"/>
        <v>E.G.</v>
      </c>
      <c r="O411" s="98" t="s">
        <v>1457</v>
      </c>
      <c r="P411" s="34" t="s">
        <v>1458</v>
      </c>
      <c r="Q411" s="34"/>
      <c r="R411" s="34">
        <v>175</v>
      </c>
      <c r="S411" s="38">
        <f t="shared" si="66"/>
        <v>155</v>
      </c>
      <c r="T411" s="34"/>
      <c r="U411" s="34"/>
      <c r="V411" s="34"/>
      <c r="W411" s="34"/>
      <c r="X411" s="33" t="s">
        <v>259</v>
      </c>
      <c r="Y411" s="36" t="s">
        <v>1218</v>
      </c>
      <c r="Z411" s="34"/>
      <c r="AA411" s="34"/>
      <c r="AB411" s="34" t="str">
        <f t="shared" si="67"/>
        <v>tag as SINGLE</v>
      </c>
      <c r="AC411" s="34" t="s">
        <v>768</v>
      </c>
      <c r="AD411" s="34"/>
      <c r="AE411" s="34"/>
      <c r="AF411" s="34" t="s">
        <v>935</v>
      </c>
      <c r="AG411" s="132">
        <v>44673</v>
      </c>
      <c r="AH411" s="133" t="s">
        <v>936</v>
      </c>
      <c r="AI411" s="133" t="s">
        <v>57</v>
      </c>
      <c r="AJ411" s="133" t="s">
        <v>937</v>
      </c>
      <c r="AK411" s="34"/>
      <c r="AL411" s="34" t="s">
        <v>938</v>
      </c>
      <c r="AM411" s="34"/>
      <c r="AN411" s="34"/>
      <c r="AO411" s="34"/>
      <c r="AP411" s="34" t="str">
        <f t="shared" si="68"/>
        <v/>
      </c>
      <c r="AQ411" s="34" t="s">
        <v>89</v>
      </c>
      <c r="AR411" s="34" t="s">
        <v>1016</v>
      </c>
      <c r="AS411" s="34" t="s">
        <v>1017</v>
      </c>
      <c r="AT411" s="34" t="str">
        <f t="shared" si="69"/>
        <v>F15-14-18-ALL</v>
      </c>
      <c r="AU411" s="34" t="s">
        <v>1459</v>
      </c>
      <c r="AV411" s="34" t="str">
        <f t="shared" si="70"/>
        <v>F15-14-18-ALL-Viking46</v>
      </c>
      <c r="AW411" s="134"/>
    </row>
    <row r="412" spans="1:49" s="87" customFormat="1" x14ac:dyDescent="0.25">
      <c r="A412" s="39" t="str">
        <f t="shared" si="61"/>
        <v/>
      </c>
      <c r="B412" s="39" t="str">
        <f t="shared" si="62"/>
        <v/>
      </c>
      <c r="C412" s="39"/>
      <c r="D412" s="39"/>
      <c r="E412" s="39" t="str">
        <f t="shared" si="63"/>
        <v/>
      </c>
      <c r="F412" s="33"/>
      <c r="G412" s="33" t="s">
        <v>941</v>
      </c>
      <c r="H412" s="34" t="s">
        <v>850</v>
      </c>
      <c r="I412" s="34" t="s">
        <v>864</v>
      </c>
      <c r="J412" s="34" t="s">
        <v>1456</v>
      </c>
      <c r="K412" s="34" t="s">
        <v>907</v>
      </c>
      <c r="L412" s="34" t="str">
        <f t="shared" si="64"/>
        <v>. Headrest, FRONT - LEFT (STANDARD)</v>
      </c>
      <c r="M412" s="131" t="s">
        <v>2400</v>
      </c>
      <c r="N412" s="41" t="str">
        <f t="shared" si="65"/>
        <v/>
      </c>
      <c r="O412" s="41" t="s">
        <v>875</v>
      </c>
      <c r="P412" s="34" t="s">
        <v>1460</v>
      </c>
      <c r="Q412" s="34"/>
      <c r="R412" s="34">
        <v>135</v>
      </c>
      <c r="S412" s="38">
        <f t="shared" si="66"/>
        <v>155</v>
      </c>
      <c r="T412" s="34"/>
      <c r="U412" s="34"/>
      <c r="V412" s="34"/>
      <c r="W412" s="34"/>
      <c r="X412" s="33"/>
      <c r="Y412" s="34"/>
      <c r="Z412" s="34"/>
      <c r="AA412" s="34"/>
      <c r="AB412" s="34" t="str">
        <f t="shared" si="67"/>
        <v>tag as SINGLE</v>
      </c>
      <c r="AC412" s="34" t="s">
        <v>768</v>
      </c>
      <c r="AD412" s="34"/>
      <c r="AE412" s="34"/>
      <c r="AF412" s="34" t="s">
        <v>935</v>
      </c>
      <c r="AG412" s="132">
        <v>44673</v>
      </c>
      <c r="AH412" s="133" t="s">
        <v>936</v>
      </c>
      <c r="AI412" s="133" t="s">
        <v>57</v>
      </c>
      <c r="AJ412" s="133" t="s">
        <v>937</v>
      </c>
      <c r="AK412" s="34"/>
      <c r="AL412" s="34" t="s">
        <v>938</v>
      </c>
      <c r="AM412" s="34"/>
      <c r="AN412" s="34"/>
      <c r="AO412" s="34"/>
      <c r="AP412" s="34" t="str">
        <f t="shared" si="68"/>
        <v/>
      </c>
      <c r="AQ412" s="34" t="s">
        <v>89</v>
      </c>
      <c r="AR412" s="34" t="s">
        <v>1016</v>
      </c>
      <c r="AS412" s="34" t="s">
        <v>1017</v>
      </c>
      <c r="AT412" s="34" t="str">
        <f t="shared" si="69"/>
        <v>F15-14-18-ALL</v>
      </c>
      <c r="AU412" s="34" t="s">
        <v>1461</v>
      </c>
      <c r="AV412" s="34" t="str">
        <f t="shared" si="70"/>
        <v>F15-14-18-ALL-Viking47</v>
      </c>
      <c r="AW412" s="134"/>
    </row>
    <row r="413" spans="1:49" s="87" customFormat="1" x14ac:dyDescent="0.25">
      <c r="A413" s="39" t="str">
        <f t="shared" si="61"/>
        <v/>
      </c>
      <c r="B413" s="39" t="str">
        <f t="shared" si="62"/>
        <v/>
      </c>
      <c r="C413" s="39"/>
      <c r="D413" s="39"/>
      <c r="E413" s="39" t="str">
        <f t="shared" si="63"/>
        <v/>
      </c>
      <c r="F413" s="33"/>
      <c r="G413" s="33" t="s">
        <v>941</v>
      </c>
      <c r="H413" s="34" t="s">
        <v>850</v>
      </c>
      <c r="I413" s="34" t="s">
        <v>864</v>
      </c>
      <c r="J413" s="34" t="s">
        <v>1462</v>
      </c>
      <c r="K413" s="34" t="s">
        <v>681</v>
      </c>
      <c r="L413" s="34" t="str">
        <f t="shared" si="64"/>
        <v>. Seat Adjust Switch, FRONT - LEFT</v>
      </c>
      <c r="M413" s="131" t="s">
        <v>2401</v>
      </c>
      <c r="N413" s="97" t="str">
        <f t="shared" si="65"/>
        <v>E.G.</v>
      </c>
      <c r="O413" s="98" t="s">
        <v>1463</v>
      </c>
      <c r="P413" s="34" t="s">
        <v>681</v>
      </c>
      <c r="Q413" s="34"/>
      <c r="R413" s="34">
        <v>180</v>
      </c>
      <c r="S413" s="38">
        <f t="shared" si="66"/>
        <v>180</v>
      </c>
      <c r="T413" s="34"/>
      <c r="U413" s="34"/>
      <c r="V413" s="34"/>
      <c r="W413" s="34"/>
      <c r="X413" s="33" t="s">
        <v>259</v>
      </c>
      <c r="Y413" s="36">
        <v>9347403</v>
      </c>
      <c r="Z413" s="34"/>
      <c r="AA413" s="34"/>
      <c r="AB413" s="34" t="str">
        <f t="shared" si="67"/>
        <v/>
      </c>
      <c r="AC413" s="34"/>
      <c r="AD413" s="34"/>
      <c r="AE413" s="34"/>
      <c r="AF413" s="34" t="s">
        <v>935</v>
      </c>
      <c r="AG413" s="132">
        <v>44684</v>
      </c>
      <c r="AH413" s="133" t="s">
        <v>936</v>
      </c>
      <c r="AI413" s="133" t="s">
        <v>57</v>
      </c>
      <c r="AJ413" s="133" t="s">
        <v>937</v>
      </c>
      <c r="AK413" s="34"/>
      <c r="AL413" s="34" t="s">
        <v>938</v>
      </c>
      <c r="AM413" s="34"/>
      <c r="AN413" s="34"/>
      <c r="AO413" s="34"/>
      <c r="AP413" s="34" t="str">
        <f t="shared" si="68"/>
        <v/>
      </c>
      <c r="AQ413" s="34" t="s">
        <v>89</v>
      </c>
      <c r="AR413" s="34" t="s">
        <v>1016</v>
      </c>
      <c r="AS413" s="34" t="s">
        <v>1017</v>
      </c>
      <c r="AT413" s="34" t="str">
        <f t="shared" si="69"/>
        <v>F15-14-18-ALL</v>
      </c>
      <c r="AU413" s="34" t="s">
        <v>1464</v>
      </c>
      <c r="AV413" s="34" t="str">
        <f t="shared" si="70"/>
        <v>F15-14-18-ALL-Viking48</v>
      </c>
      <c r="AW413" s="134"/>
    </row>
    <row r="414" spans="1:49" s="87" customFormat="1" x14ac:dyDescent="0.25">
      <c r="A414" s="39" t="str">
        <f t="shared" si="61"/>
        <v/>
      </c>
      <c r="B414" s="39" t="str">
        <f t="shared" si="62"/>
        <v/>
      </c>
      <c r="C414" s="39"/>
      <c r="D414" s="39"/>
      <c r="E414" s="39" t="str">
        <f t="shared" si="63"/>
        <v/>
      </c>
      <c r="F414" s="33"/>
      <c r="G414" s="33" t="s">
        <v>941</v>
      </c>
      <c r="H414" s="34" t="s">
        <v>850</v>
      </c>
      <c r="I414" s="34" t="s">
        <v>864</v>
      </c>
      <c r="J414" s="34" t="s">
        <v>1465</v>
      </c>
      <c r="K414" s="34" t="s">
        <v>682</v>
      </c>
      <c r="L414" s="34" t="str">
        <f t="shared" si="64"/>
        <v>. Seat Cushions, FRONT LEFT - LOWER</v>
      </c>
      <c r="M414" s="131" t="s">
        <v>2402</v>
      </c>
      <c r="N414" s="41" t="str">
        <f t="shared" si="65"/>
        <v/>
      </c>
      <c r="O414" s="41" t="s">
        <v>875</v>
      </c>
      <c r="P414" s="34" t="s">
        <v>682</v>
      </c>
      <c r="Q414" s="34"/>
      <c r="R414" s="34">
        <v>250</v>
      </c>
      <c r="S414" s="38">
        <f t="shared" si="66"/>
        <v>250</v>
      </c>
      <c r="T414" s="34"/>
      <c r="U414" s="34"/>
      <c r="V414" s="34"/>
      <c r="W414" s="34"/>
      <c r="X414" s="33"/>
      <c r="Y414" s="34"/>
      <c r="Z414" s="34"/>
      <c r="AA414" s="34"/>
      <c r="AB414" s="34" t="str">
        <f t="shared" si="67"/>
        <v/>
      </c>
      <c r="AC414" s="34"/>
      <c r="AD414" s="34"/>
      <c r="AE414" s="34"/>
      <c r="AF414" s="34" t="s">
        <v>935</v>
      </c>
      <c r="AG414" s="132">
        <v>44673</v>
      </c>
      <c r="AH414" s="133" t="s">
        <v>936</v>
      </c>
      <c r="AI414" s="133" t="s">
        <v>57</v>
      </c>
      <c r="AJ414" s="133" t="s">
        <v>937</v>
      </c>
      <c r="AK414" s="34"/>
      <c r="AL414" s="34" t="s">
        <v>938</v>
      </c>
      <c r="AM414" s="34"/>
      <c r="AN414" s="34"/>
      <c r="AO414" s="34"/>
      <c r="AP414" s="34" t="str">
        <f t="shared" si="68"/>
        <v/>
      </c>
      <c r="AQ414" s="34" t="s">
        <v>89</v>
      </c>
      <c r="AR414" s="34" t="s">
        <v>1016</v>
      </c>
      <c r="AS414" s="34" t="s">
        <v>1017</v>
      </c>
      <c r="AT414" s="34" t="str">
        <f t="shared" si="69"/>
        <v>F15-14-18-ALL</v>
      </c>
      <c r="AU414" s="34" t="s">
        <v>1466</v>
      </c>
      <c r="AV414" s="34" t="str">
        <f t="shared" si="70"/>
        <v>F15-14-18-ALL-Viking49</v>
      </c>
      <c r="AW414" s="134"/>
    </row>
    <row r="415" spans="1:49" s="87" customFormat="1" x14ac:dyDescent="0.25">
      <c r="A415" s="39" t="str">
        <f t="shared" si="61"/>
        <v/>
      </c>
      <c r="B415" s="39" t="str">
        <f t="shared" si="62"/>
        <v/>
      </c>
      <c r="C415" s="39"/>
      <c r="D415" s="39"/>
      <c r="E415" s="39" t="str">
        <f t="shared" si="63"/>
        <v/>
      </c>
      <c r="F415" s="33"/>
      <c r="G415" s="33" t="s">
        <v>941</v>
      </c>
      <c r="H415" s="34" t="s">
        <v>850</v>
      </c>
      <c r="I415" s="34" t="s">
        <v>864</v>
      </c>
      <c r="J415" s="34" t="s">
        <v>1465</v>
      </c>
      <c r="K415" s="34" t="s">
        <v>683</v>
      </c>
      <c r="L415" s="34" t="str">
        <f t="shared" si="64"/>
        <v>. Seat Cushions, FRONT LEFT - UPPER</v>
      </c>
      <c r="M415" s="131" t="s">
        <v>2403</v>
      </c>
      <c r="N415" s="41" t="str">
        <f t="shared" si="65"/>
        <v/>
      </c>
      <c r="O415" s="41" t="s">
        <v>875</v>
      </c>
      <c r="P415" s="34" t="s">
        <v>683</v>
      </c>
      <c r="Q415" s="34"/>
      <c r="R415" s="34">
        <v>225</v>
      </c>
      <c r="S415" s="38">
        <f t="shared" si="66"/>
        <v>225</v>
      </c>
      <c r="T415" s="34"/>
      <c r="U415" s="34"/>
      <c r="V415" s="34"/>
      <c r="W415" s="34"/>
      <c r="X415" s="33"/>
      <c r="Y415" s="34"/>
      <c r="Z415" s="34"/>
      <c r="AA415" s="34"/>
      <c r="AB415" s="34" t="str">
        <f t="shared" si="67"/>
        <v/>
      </c>
      <c r="AC415" s="34"/>
      <c r="AD415" s="34"/>
      <c r="AE415" s="34"/>
      <c r="AF415" s="34" t="s">
        <v>935</v>
      </c>
      <c r="AG415" s="132">
        <v>44673</v>
      </c>
      <c r="AH415" s="133" t="s">
        <v>936</v>
      </c>
      <c r="AI415" s="133" t="s">
        <v>57</v>
      </c>
      <c r="AJ415" s="133" t="s">
        <v>937</v>
      </c>
      <c r="AK415" s="34"/>
      <c r="AL415" s="34" t="s">
        <v>938</v>
      </c>
      <c r="AM415" s="34"/>
      <c r="AN415" s="34"/>
      <c r="AO415" s="34"/>
      <c r="AP415" s="34" t="str">
        <f t="shared" si="68"/>
        <v/>
      </c>
      <c r="AQ415" s="34" t="s">
        <v>89</v>
      </c>
      <c r="AR415" s="34" t="s">
        <v>1016</v>
      </c>
      <c r="AS415" s="34" t="s">
        <v>1017</v>
      </c>
      <c r="AT415" s="34" t="str">
        <f t="shared" si="69"/>
        <v>F15-14-18-ALL</v>
      </c>
      <c r="AU415" s="34" t="s">
        <v>1467</v>
      </c>
      <c r="AV415" s="34" t="str">
        <f t="shared" si="70"/>
        <v>F15-14-18-ALL-Viking50</v>
      </c>
      <c r="AW415" s="134"/>
    </row>
    <row r="416" spans="1:49" s="87" customFormat="1" x14ac:dyDescent="0.25">
      <c r="A416" s="39" t="str">
        <f t="shared" si="61"/>
        <v/>
      </c>
      <c r="B416" s="39" t="str">
        <f t="shared" si="62"/>
        <v/>
      </c>
      <c r="C416" s="39"/>
      <c r="D416" s="39"/>
      <c r="E416" s="39" t="str">
        <f t="shared" si="63"/>
        <v/>
      </c>
      <c r="F416" s="33"/>
      <c r="G416" s="33"/>
      <c r="H416" s="34" t="s">
        <v>850</v>
      </c>
      <c r="I416" s="34" t="s">
        <v>864</v>
      </c>
      <c r="J416" s="34" t="s">
        <v>1468</v>
      </c>
      <c r="K416" s="34" t="s">
        <v>684</v>
      </c>
      <c r="L416" s="34" t="str">
        <f t="shared" si="64"/>
        <v>. Seat Track WITH Motors, FRONT LEFT</v>
      </c>
      <c r="M416" s="131" t="s">
        <v>2404</v>
      </c>
      <c r="N416" s="97" t="str">
        <f t="shared" si="65"/>
        <v>E.G.</v>
      </c>
      <c r="O416" s="98" t="s">
        <v>1469</v>
      </c>
      <c r="P416" s="34" t="s">
        <v>684</v>
      </c>
      <c r="Q416" s="34"/>
      <c r="R416" s="34">
        <v>325</v>
      </c>
      <c r="S416" s="38">
        <f t="shared" si="66"/>
        <v>325</v>
      </c>
      <c r="T416" s="33"/>
      <c r="U416" s="33"/>
      <c r="V416" s="33"/>
      <c r="W416" s="33"/>
      <c r="X416" s="33" t="s">
        <v>260</v>
      </c>
      <c r="Y416" s="36" t="s">
        <v>1470</v>
      </c>
      <c r="Z416" s="34"/>
      <c r="AA416" s="34"/>
      <c r="AB416" s="34" t="str">
        <f t="shared" si="67"/>
        <v>toss all if motors or track bad</v>
      </c>
      <c r="AC416" s="34" t="s">
        <v>830</v>
      </c>
      <c r="AD416" s="34"/>
      <c r="AE416" s="34"/>
      <c r="AF416" s="34" t="s">
        <v>935</v>
      </c>
      <c r="AG416" s="132">
        <v>44673</v>
      </c>
      <c r="AH416" s="133" t="s">
        <v>936</v>
      </c>
      <c r="AI416" s="133" t="s">
        <v>57</v>
      </c>
      <c r="AJ416" s="133" t="s">
        <v>937</v>
      </c>
      <c r="AK416" s="34"/>
      <c r="AL416" s="33" t="s">
        <v>947</v>
      </c>
      <c r="AM416" s="33"/>
      <c r="AN416" s="34" t="s">
        <v>91</v>
      </c>
      <c r="AO416" s="34"/>
      <c r="AP416" s="34" t="str">
        <f t="shared" si="68"/>
        <v/>
      </c>
      <c r="AQ416" s="34" t="s">
        <v>89</v>
      </c>
      <c r="AR416" s="34" t="s">
        <v>1016</v>
      </c>
      <c r="AS416" s="34" t="s">
        <v>1017</v>
      </c>
      <c r="AT416" s="34" t="str">
        <f t="shared" si="69"/>
        <v>F15-14-18-ALL</v>
      </c>
      <c r="AU416" s="34" t="s">
        <v>1471</v>
      </c>
      <c r="AV416" s="34" t="str">
        <f t="shared" si="70"/>
        <v>F15-14-18-ALL-Viking51</v>
      </c>
      <c r="AW416" s="134"/>
    </row>
    <row r="417" spans="1:49" s="87" customFormat="1" x14ac:dyDescent="0.25">
      <c r="A417" s="39" t="str">
        <f t="shared" si="61"/>
        <v/>
      </c>
      <c r="B417" s="39" t="str">
        <f t="shared" si="62"/>
        <v/>
      </c>
      <c r="C417" s="39"/>
      <c r="D417" s="39"/>
      <c r="E417" s="39" t="str">
        <f t="shared" si="63"/>
        <v/>
      </c>
      <c r="F417" s="33"/>
      <c r="G417" s="33" t="s">
        <v>941</v>
      </c>
      <c r="H417" s="34" t="s">
        <v>850</v>
      </c>
      <c r="I417" s="34" t="s">
        <v>866</v>
      </c>
      <c r="J417" s="34" t="s">
        <v>1456</v>
      </c>
      <c r="K417" s="34" t="s">
        <v>908</v>
      </c>
      <c r="L417" s="34" t="str">
        <f t="shared" si="64"/>
        <v>. Headrest, FRONT - RIGHT (ACTIVE)</v>
      </c>
      <c r="M417" s="131" t="s">
        <v>2405</v>
      </c>
      <c r="N417" s="97" t="str">
        <f t="shared" si="65"/>
        <v>E.G.</v>
      </c>
      <c r="O417" s="98" t="s">
        <v>1484</v>
      </c>
      <c r="P417" s="34" t="s">
        <v>1485</v>
      </c>
      <c r="Q417" s="34"/>
      <c r="R417" s="34">
        <v>165</v>
      </c>
      <c r="S417" s="38">
        <f t="shared" si="66"/>
        <v>145</v>
      </c>
      <c r="T417" s="34"/>
      <c r="U417" s="34"/>
      <c r="V417" s="34"/>
      <c r="W417" s="34"/>
      <c r="X417" s="33" t="s">
        <v>259</v>
      </c>
      <c r="Y417" s="36" t="s">
        <v>1218</v>
      </c>
      <c r="Z417" s="34"/>
      <c r="AA417" s="34"/>
      <c r="AB417" s="34" t="str">
        <f t="shared" si="67"/>
        <v>tag as SINGLE</v>
      </c>
      <c r="AC417" s="34" t="s">
        <v>768</v>
      </c>
      <c r="AD417" s="34"/>
      <c r="AE417" s="34"/>
      <c r="AF417" s="34" t="s">
        <v>935</v>
      </c>
      <c r="AG417" s="132">
        <v>44673</v>
      </c>
      <c r="AH417" s="133" t="s">
        <v>936</v>
      </c>
      <c r="AI417" s="133" t="s">
        <v>57</v>
      </c>
      <c r="AJ417" s="133" t="s">
        <v>937</v>
      </c>
      <c r="AK417" s="34"/>
      <c r="AL417" s="34" t="s">
        <v>938</v>
      </c>
      <c r="AM417" s="34"/>
      <c r="AN417" s="34"/>
      <c r="AO417" s="34"/>
      <c r="AP417" s="34" t="str">
        <f t="shared" si="68"/>
        <v/>
      </c>
      <c r="AQ417" s="34" t="s">
        <v>89</v>
      </c>
      <c r="AR417" s="34" t="s">
        <v>1016</v>
      </c>
      <c r="AS417" s="34" t="s">
        <v>1017</v>
      </c>
      <c r="AT417" s="34" t="str">
        <f t="shared" si="69"/>
        <v>F15-14-18-ALL</v>
      </c>
      <c r="AU417" s="34" t="s">
        <v>1486</v>
      </c>
      <c r="AV417" s="34" t="str">
        <f t="shared" si="70"/>
        <v>F15-14-18-ALL-Viking57</v>
      </c>
      <c r="AW417" s="134"/>
    </row>
    <row r="418" spans="1:49" s="87" customFormat="1" x14ac:dyDescent="0.25">
      <c r="A418" s="39" t="str">
        <f t="shared" si="61"/>
        <v/>
      </c>
      <c r="B418" s="39" t="str">
        <f t="shared" si="62"/>
        <v/>
      </c>
      <c r="C418" s="39"/>
      <c r="D418" s="39"/>
      <c r="E418" s="39" t="str">
        <f t="shared" si="63"/>
        <v/>
      </c>
      <c r="F418" s="33"/>
      <c r="G418" s="33" t="s">
        <v>941</v>
      </c>
      <c r="H418" s="34" t="s">
        <v>850</v>
      </c>
      <c r="I418" s="34" t="s">
        <v>866</v>
      </c>
      <c r="J418" s="34" t="s">
        <v>1456</v>
      </c>
      <c r="K418" s="34" t="s">
        <v>908</v>
      </c>
      <c r="L418" s="34" t="str">
        <f t="shared" si="64"/>
        <v>. Headrest, FRONT - RIGHT (STANDARD)</v>
      </c>
      <c r="M418" s="131" t="s">
        <v>2406</v>
      </c>
      <c r="N418" s="41" t="str">
        <f t="shared" si="65"/>
        <v/>
      </c>
      <c r="O418" s="41" t="s">
        <v>875</v>
      </c>
      <c r="P418" s="34" t="s">
        <v>1487</v>
      </c>
      <c r="Q418" s="34"/>
      <c r="R418" s="34">
        <v>125</v>
      </c>
      <c r="S418" s="38">
        <f t="shared" si="66"/>
        <v>145</v>
      </c>
      <c r="T418" s="34"/>
      <c r="U418" s="34"/>
      <c r="V418" s="34"/>
      <c r="W418" s="34"/>
      <c r="X418" s="33"/>
      <c r="Y418" s="34"/>
      <c r="Z418" s="34"/>
      <c r="AA418" s="34"/>
      <c r="AB418" s="34" t="str">
        <f t="shared" si="67"/>
        <v>tag as SINGLE</v>
      </c>
      <c r="AC418" s="34" t="s">
        <v>768</v>
      </c>
      <c r="AD418" s="34"/>
      <c r="AE418" s="34"/>
      <c r="AF418" s="34" t="s">
        <v>935</v>
      </c>
      <c r="AG418" s="132">
        <v>44673</v>
      </c>
      <c r="AH418" s="133" t="s">
        <v>936</v>
      </c>
      <c r="AI418" s="133" t="s">
        <v>57</v>
      </c>
      <c r="AJ418" s="133" t="s">
        <v>937</v>
      </c>
      <c r="AK418" s="34"/>
      <c r="AL418" s="34" t="s">
        <v>938</v>
      </c>
      <c r="AM418" s="34"/>
      <c r="AN418" s="34"/>
      <c r="AO418" s="34"/>
      <c r="AP418" s="34" t="str">
        <f t="shared" si="68"/>
        <v/>
      </c>
      <c r="AQ418" s="34" t="s">
        <v>89</v>
      </c>
      <c r="AR418" s="34" t="s">
        <v>1016</v>
      </c>
      <c r="AS418" s="34" t="s">
        <v>1017</v>
      </c>
      <c r="AT418" s="34" t="str">
        <f t="shared" si="69"/>
        <v>F15-14-18-ALL</v>
      </c>
      <c r="AU418" s="34" t="s">
        <v>1488</v>
      </c>
      <c r="AV418" s="34" t="str">
        <f t="shared" si="70"/>
        <v>F15-14-18-ALL-Viking58</v>
      </c>
      <c r="AW418" s="134"/>
    </row>
    <row r="419" spans="1:49" s="87" customFormat="1" x14ac:dyDescent="0.25">
      <c r="A419" s="39" t="str">
        <f t="shared" si="61"/>
        <v/>
      </c>
      <c r="B419" s="39" t="str">
        <f t="shared" si="62"/>
        <v/>
      </c>
      <c r="C419" s="39"/>
      <c r="D419" s="39"/>
      <c r="E419" s="39" t="str">
        <f t="shared" si="63"/>
        <v/>
      </c>
      <c r="F419" s="33"/>
      <c r="G419" s="33" t="s">
        <v>941</v>
      </c>
      <c r="H419" s="34" t="s">
        <v>850</v>
      </c>
      <c r="I419" s="34" t="s">
        <v>866</v>
      </c>
      <c r="J419" s="34" t="s">
        <v>1462</v>
      </c>
      <c r="K419" s="34" t="s">
        <v>688</v>
      </c>
      <c r="L419" s="34" t="str">
        <f t="shared" si="64"/>
        <v>. Seat Adjust Switch, FRONT - RIGHT</v>
      </c>
      <c r="M419" s="131" t="s">
        <v>2407</v>
      </c>
      <c r="N419" s="97" t="str">
        <f t="shared" si="65"/>
        <v>E.G.</v>
      </c>
      <c r="O419" s="98" t="s">
        <v>1489</v>
      </c>
      <c r="P419" s="34" t="s">
        <v>688</v>
      </c>
      <c r="Q419" s="34"/>
      <c r="R419" s="34">
        <v>125</v>
      </c>
      <c r="S419" s="38">
        <f t="shared" si="66"/>
        <v>125</v>
      </c>
      <c r="T419" s="34"/>
      <c r="U419" s="34"/>
      <c r="V419" s="34"/>
      <c r="W419" s="34"/>
      <c r="X419" s="33" t="s">
        <v>259</v>
      </c>
      <c r="Y419" s="36">
        <v>9276464</v>
      </c>
      <c r="Z419" s="34"/>
      <c r="AA419" s="34"/>
      <c r="AB419" s="34" t="str">
        <f t="shared" si="67"/>
        <v/>
      </c>
      <c r="AC419" s="34"/>
      <c r="AD419" s="34"/>
      <c r="AE419" s="34"/>
      <c r="AF419" s="34" t="s">
        <v>935</v>
      </c>
      <c r="AG419" s="132">
        <v>44684</v>
      </c>
      <c r="AH419" s="133" t="s">
        <v>936</v>
      </c>
      <c r="AI419" s="133" t="s">
        <v>57</v>
      </c>
      <c r="AJ419" s="133" t="s">
        <v>937</v>
      </c>
      <c r="AK419" s="34"/>
      <c r="AL419" s="34" t="s">
        <v>938</v>
      </c>
      <c r="AM419" s="34"/>
      <c r="AN419" s="34"/>
      <c r="AO419" s="34"/>
      <c r="AP419" s="34" t="str">
        <f t="shared" si="68"/>
        <v/>
      </c>
      <c r="AQ419" s="34" t="s">
        <v>89</v>
      </c>
      <c r="AR419" s="34" t="s">
        <v>1016</v>
      </c>
      <c r="AS419" s="34" t="s">
        <v>1017</v>
      </c>
      <c r="AT419" s="34" t="str">
        <f t="shared" si="69"/>
        <v>F15-14-18-ALL</v>
      </c>
      <c r="AU419" s="34" t="s">
        <v>1490</v>
      </c>
      <c r="AV419" s="34" t="str">
        <f t="shared" si="70"/>
        <v>F15-14-18-ALL-Viking59</v>
      </c>
      <c r="AW419" s="134"/>
    </row>
    <row r="420" spans="1:49" s="87" customFormat="1" x14ac:dyDescent="0.25">
      <c r="A420" s="39" t="str">
        <f t="shared" si="61"/>
        <v/>
      </c>
      <c r="B420" s="39" t="str">
        <f t="shared" si="62"/>
        <v/>
      </c>
      <c r="C420" s="39"/>
      <c r="D420" s="39"/>
      <c r="E420" s="39" t="str">
        <f t="shared" si="63"/>
        <v/>
      </c>
      <c r="F420" s="33"/>
      <c r="G420" s="33" t="s">
        <v>941</v>
      </c>
      <c r="H420" s="34" t="s">
        <v>850</v>
      </c>
      <c r="I420" s="34" t="s">
        <v>866</v>
      </c>
      <c r="J420" s="34" t="s">
        <v>1465</v>
      </c>
      <c r="K420" s="34" t="s">
        <v>689</v>
      </c>
      <c r="L420" s="34" t="str">
        <f t="shared" si="64"/>
        <v>. Seat Cushions, FRONT RIGHT - LOWER</v>
      </c>
      <c r="M420" s="131" t="s">
        <v>2408</v>
      </c>
      <c r="N420" s="41" t="str">
        <f t="shared" si="65"/>
        <v/>
      </c>
      <c r="O420" s="41" t="s">
        <v>875</v>
      </c>
      <c r="P420" s="34" t="s">
        <v>689</v>
      </c>
      <c r="Q420" s="34"/>
      <c r="R420" s="34">
        <v>175</v>
      </c>
      <c r="S420" s="38">
        <f t="shared" si="66"/>
        <v>175</v>
      </c>
      <c r="T420" s="34"/>
      <c r="U420" s="34"/>
      <c r="V420" s="34"/>
      <c r="W420" s="34"/>
      <c r="X420" s="33"/>
      <c r="Y420" s="34"/>
      <c r="Z420" s="34"/>
      <c r="AA420" s="34"/>
      <c r="AB420" s="34" t="str">
        <f t="shared" si="67"/>
        <v/>
      </c>
      <c r="AC420" s="34"/>
      <c r="AD420" s="34"/>
      <c r="AE420" s="34"/>
      <c r="AF420" s="34" t="s">
        <v>935</v>
      </c>
      <c r="AG420" s="132">
        <v>44673</v>
      </c>
      <c r="AH420" s="133" t="s">
        <v>936</v>
      </c>
      <c r="AI420" s="133" t="s">
        <v>57</v>
      </c>
      <c r="AJ420" s="133" t="s">
        <v>937</v>
      </c>
      <c r="AK420" s="34"/>
      <c r="AL420" s="34" t="s">
        <v>938</v>
      </c>
      <c r="AM420" s="34"/>
      <c r="AN420" s="34"/>
      <c r="AO420" s="34"/>
      <c r="AP420" s="34" t="str">
        <f t="shared" si="68"/>
        <v/>
      </c>
      <c r="AQ420" s="34" t="s">
        <v>89</v>
      </c>
      <c r="AR420" s="34" t="s">
        <v>1016</v>
      </c>
      <c r="AS420" s="34" t="s">
        <v>1017</v>
      </c>
      <c r="AT420" s="34" t="str">
        <f t="shared" si="69"/>
        <v>F15-14-18-ALL</v>
      </c>
      <c r="AU420" s="34" t="s">
        <v>1491</v>
      </c>
      <c r="AV420" s="34" t="str">
        <f t="shared" si="70"/>
        <v>F15-14-18-ALL-Viking60</v>
      </c>
      <c r="AW420" s="134"/>
    </row>
    <row r="421" spans="1:49" s="87" customFormat="1" x14ac:dyDescent="0.25">
      <c r="A421" s="39" t="str">
        <f t="shared" si="61"/>
        <v/>
      </c>
      <c r="B421" s="39" t="str">
        <f t="shared" si="62"/>
        <v/>
      </c>
      <c r="C421" s="39"/>
      <c r="D421" s="39"/>
      <c r="E421" s="39" t="str">
        <f t="shared" si="63"/>
        <v/>
      </c>
      <c r="F421" s="33"/>
      <c r="G421" s="33" t="s">
        <v>941</v>
      </c>
      <c r="H421" s="34" t="s">
        <v>850</v>
      </c>
      <c r="I421" s="34" t="s">
        <v>866</v>
      </c>
      <c r="J421" s="34" t="s">
        <v>1465</v>
      </c>
      <c r="K421" s="34" t="s">
        <v>690</v>
      </c>
      <c r="L421" s="34" t="str">
        <f t="shared" si="64"/>
        <v>. Seat Cushions, FRONT RIGHT - UPPER</v>
      </c>
      <c r="M421" s="131" t="s">
        <v>2409</v>
      </c>
      <c r="N421" s="97" t="str">
        <f t="shared" si="65"/>
        <v>E.G.</v>
      </c>
      <c r="O421" s="98" t="s">
        <v>1492</v>
      </c>
      <c r="P421" s="34" t="s">
        <v>690</v>
      </c>
      <c r="Q421" s="34"/>
      <c r="R421" s="34">
        <v>175</v>
      </c>
      <c r="S421" s="38">
        <f t="shared" si="66"/>
        <v>175</v>
      </c>
      <c r="T421" s="34"/>
      <c r="U421" s="34"/>
      <c r="V421" s="34"/>
      <c r="W421" s="34"/>
      <c r="X421" s="33" t="s">
        <v>259</v>
      </c>
      <c r="Y421" s="36" t="s">
        <v>1218</v>
      </c>
      <c r="Z421" s="34"/>
      <c r="AA421" s="34"/>
      <c r="AB421" s="34" t="str">
        <f t="shared" si="67"/>
        <v/>
      </c>
      <c r="AC421" s="34"/>
      <c r="AD421" s="34"/>
      <c r="AE421" s="34"/>
      <c r="AF421" s="34" t="s">
        <v>935</v>
      </c>
      <c r="AG421" s="132">
        <v>44673</v>
      </c>
      <c r="AH421" s="133" t="s">
        <v>936</v>
      </c>
      <c r="AI421" s="133" t="s">
        <v>57</v>
      </c>
      <c r="AJ421" s="133" t="s">
        <v>937</v>
      </c>
      <c r="AK421" s="34"/>
      <c r="AL421" s="34" t="s">
        <v>938</v>
      </c>
      <c r="AM421" s="34"/>
      <c r="AN421" s="34"/>
      <c r="AO421" s="34"/>
      <c r="AP421" s="34" t="str">
        <f t="shared" si="68"/>
        <v/>
      </c>
      <c r="AQ421" s="34" t="s">
        <v>89</v>
      </c>
      <c r="AR421" s="34" t="s">
        <v>1016</v>
      </c>
      <c r="AS421" s="34" t="s">
        <v>1017</v>
      </c>
      <c r="AT421" s="34" t="str">
        <f t="shared" si="69"/>
        <v>F15-14-18-ALL</v>
      </c>
      <c r="AU421" s="34" t="s">
        <v>1493</v>
      </c>
      <c r="AV421" s="34" t="str">
        <f t="shared" si="70"/>
        <v>F15-14-18-ALL-Viking61</v>
      </c>
      <c r="AW421" s="134"/>
    </row>
    <row r="422" spans="1:49" s="87" customFormat="1" x14ac:dyDescent="0.25">
      <c r="A422" s="39" t="str">
        <f t="shared" si="61"/>
        <v/>
      </c>
      <c r="B422" s="39" t="str">
        <f t="shared" si="62"/>
        <v/>
      </c>
      <c r="C422" s="39"/>
      <c r="D422" s="39"/>
      <c r="E422" s="39" t="str">
        <f t="shared" si="63"/>
        <v/>
      </c>
      <c r="F422" s="33"/>
      <c r="G422" s="33"/>
      <c r="H422" s="34" t="s">
        <v>850</v>
      </c>
      <c r="I422" s="34" t="s">
        <v>866</v>
      </c>
      <c r="J422" s="34" t="s">
        <v>1468</v>
      </c>
      <c r="K422" s="34" t="s">
        <v>691</v>
      </c>
      <c r="L422" s="34" t="str">
        <f t="shared" si="64"/>
        <v>. Seat Track WITH Motors, FRONT RIGHT</v>
      </c>
      <c r="M422" s="131" t="s">
        <v>2410</v>
      </c>
      <c r="N422" s="97" t="str">
        <f t="shared" si="65"/>
        <v>E.G.</v>
      </c>
      <c r="O422" s="98" t="s">
        <v>1494</v>
      </c>
      <c r="P422" s="34" t="s">
        <v>691</v>
      </c>
      <c r="Q422" s="34"/>
      <c r="R422" s="34">
        <v>230</v>
      </c>
      <c r="S422" s="38">
        <f t="shared" si="66"/>
        <v>230</v>
      </c>
      <c r="T422" s="33"/>
      <c r="U422" s="33"/>
      <c r="V422" s="33"/>
      <c r="W422" s="33"/>
      <c r="X422" s="33" t="s">
        <v>260</v>
      </c>
      <c r="Y422" s="36" t="s">
        <v>1495</v>
      </c>
      <c r="Z422" s="34"/>
      <c r="AA422" s="34"/>
      <c r="AB422" s="34" t="str">
        <f t="shared" si="67"/>
        <v>toss all if motors or track bad</v>
      </c>
      <c r="AC422" s="34" t="s">
        <v>830</v>
      </c>
      <c r="AD422" s="34"/>
      <c r="AE422" s="34"/>
      <c r="AF422" s="34" t="s">
        <v>935</v>
      </c>
      <c r="AG422" s="132">
        <v>44673</v>
      </c>
      <c r="AH422" s="133" t="s">
        <v>936</v>
      </c>
      <c r="AI422" s="133" t="s">
        <v>57</v>
      </c>
      <c r="AJ422" s="133" t="s">
        <v>937</v>
      </c>
      <c r="AK422" s="34"/>
      <c r="AL422" s="33" t="s">
        <v>947</v>
      </c>
      <c r="AM422" s="33"/>
      <c r="AN422" s="34" t="s">
        <v>91</v>
      </c>
      <c r="AO422" s="34"/>
      <c r="AP422" s="34" t="str">
        <f t="shared" si="68"/>
        <v/>
      </c>
      <c r="AQ422" s="34" t="s">
        <v>89</v>
      </c>
      <c r="AR422" s="34" t="s">
        <v>1016</v>
      </c>
      <c r="AS422" s="34" t="s">
        <v>1017</v>
      </c>
      <c r="AT422" s="34" t="str">
        <f t="shared" si="69"/>
        <v>F15-14-18-ALL</v>
      </c>
      <c r="AU422" s="34" t="s">
        <v>1496</v>
      </c>
      <c r="AV422" s="34" t="str">
        <f t="shared" si="70"/>
        <v>F15-14-18-ALL-Viking62</v>
      </c>
      <c r="AW422" s="134"/>
    </row>
    <row r="423" spans="1:49" s="87" customFormat="1" x14ac:dyDescent="0.25">
      <c r="A423" s="39" t="str">
        <f t="shared" si="61"/>
        <v/>
      </c>
      <c r="B423" s="39" t="str">
        <f t="shared" si="62"/>
        <v>512-59488</v>
      </c>
      <c r="C423" s="39" t="s">
        <v>1503</v>
      </c>
      <c r="D423" s="39"/>
      <c r="E423" s="39">
        <f t="shared" si="63"/>
        <v>2</v>
      </c>
      <c r="F423" s="33"/>
      <c r="G423" s="33"/>
      <c r="H423" s="34" t="s">
        <v>850</v>
      </c>
      <c r="I423" s="34" t="s">
        <v>867</v>
      </c>
      <c r="J423" s="34" t="s">
        <v>1504</v>
      </c>
      <c r="K423" s="34" t="s">
        <v>696</v>
      </c>
      <c r="L423" s="34" t="str">
        <f t="shared" si="64"/>
        <v>. Control Arms, FRONT - LOWER LEFT FORWARD + REARWARD SET 2</v>
      </c>
      <c r="M423" s="131" t="s">
        <v>2411</v>
      </c>
      <c r="N423" s="41" t="str">
        <f t="shared" si="65"/>
        <v/>
      </c>
      <c r="O423" s="41" t="s">
        <v>875</v>
      </c>
      <c r="P423" s="34" t="s">
        <v>696</v>
      </c>
      <c r="Q423" s="34" t="s">
        <v>1505</v>
      </c>
      <c r="R423" s="34">
        <v>180</v>
      </c>
      <c r="S423" s="38">
        <f t="shared" si="66"/>
        <v>127.5</v>
      </c>
      <c r="T423" s="33"/>
      <c r="U423" s="33"/>
      <c r="V423" s="33"/>
      <c r="W423" s="33"/>
      <c r="X423" s="33"/>
      <c r="Y423" s="34"/>
      <c r="Z423" s="34"/>
      <c r="AA423" s="34"/>
      <c r="AB423" s="34" t="str">
        <f t="shared" si="67"/>
        <v>SET 2, sell singles if 1 bad, sell upper "U" separate</v>
      </c>
      <c r="AC423" s="34" t="s">
        <v>919</v>
      </c>
      <c r="AD423" s="34"/>
      <c r="AE423" s="34" t="s">
        <v>1506</v>
      </c>
      <c r="AF423" s="34" t="s">
        <v>935</v>
      </c>
      <c r="AG423" s="132">
        <v>44683</v>
      </c>
      <c r="AH423" s="133" t="s">
        <v>936</v>
      </c>
      <c r="AI423" s="133" t="s">
        <v>57</v>
      </c>
      <c r="AJ423" s="133" t="s">
        <v>937</v>
      </c>
      <c r="AK423" s="34"/>
      <c r="AL423" s="33" t="s">
        <v>947</v>
      </c>
      <c r="AM423" s="33" t="s">
        <v>1507</v>
      </c>
      <c r="AN423" s="34" t="s">
        <v>91</v>
      </c>
      <c r="AO423" s="34">
        <v>59488</v>
      </c>
      <c r="AP423" s="34" t="str">
        <f t="shared" si="68"/>
        <v>512-59488</v>
      </c>
      <c r="AQ423" s="34"/>
      <c r="AR423" s="34"/>
      <c r="AS423" s="34"/>
      <c r="AT423" s="34" t="str">
        <f t="shared" si="69"/>
        <v/>
      </c>
      <c r="AU423" s="34"/>
      <c r="AV423" s="34" t="str">
        <f t="shared" si="70"/>
        <v/>
      </c>
      <c r="AW423" s="134"/>
    </row>
    <row r="424" spans="1:49" s="87" customFormat="1" x14ac:dyDescent="0.25">
      <c r="A424" s="39" t="str">
        <f t="shared" si="61"/>
        <v/>
      </c>
      <c r="B424" s="39" t="str">
        <f t="shared" si="62"/>
        <v>512-59488</v>
      </c>
      <c r="C424" s="39" t="s">
        <v>1508</v>
      </c>
      <c r="D424" s="39"/>
      <c r="E424" s="39">
        <f t="shared" si="63"/>
        <v>2</v>
      </c>
      <c r="F424" s="33"/>
      <c r="G424" s="33"/>
      <c r="H424" s="34" t="s">
        <v>850</v>
      </c>
      <c r="I424" s="34" t="s">
        <v>867</v>
      </c>
      <c r="J424" s="34" t="s">
        <v>1504</v>
      </c>
      <c r="K424" s="34" t="s">
        <v>696</v>
      </c>
      <c r="L424" s="34" t="str">
        <f t="shared" si="64"/>
        <v>. Control Arms, FRONT - LOWER LEFT, FORWARD</v>
      </c>
      <c r="M424" s="131" t="s">
        <v>2412</v>
      </c>
      <c r="N424" s="41" t="str">
        <f t="shared" si="65"/>
        <v/>
      </c>
      <c r="O424" s="41" t="s">
        <v>875</v>
      </c>
      <c r="P424" s="34" t="s">
        <v>1509</v>
      </c>
      <c r="Q424" s="34" t="s">
        <v>1505</v>
      </c>
      <c r="R424" s="34">
        <v>110</v>
      </c>
      <c r="S424" s="38">
        <f t="shared" si="66"/>
        <v>127.5</v>
      </c>
      <c r="T424" s="33"/>
      <c r="U424" s="33"/>
      <c r="V424" s="33"/>
      <c r="W424" s="33"/>
      <c r="X424" s="33"/>
      <c r="Y424" s="34"/>
      <c r="Z424" s="34"/>
      <c r="AA424" s="34"/>
      <c r="AB424" s="34" t="str">
        <f t="shared" si="67"/>
        <v/>
      </c>
      <c r="AC424" s="34"/>
      <c r="AD424" s="34"/>
      <c r="AE424" s="34"/>
      <c r="AF424" s="34" t="s">
        <v>935</v>
      </c>
      <c r="AG424" s="132">
        <v>44683</v>
      </c>
      <c r="AH424" s="133" t="s">
        <v>936</v>
      </c>
      <c r="AI424" s="133" t="s">
        <v>57</v>
      </c>
      <c r="AJ424" s="133" t="s">
        <v>937</v>
      </c>
      <c r="AK424" s="34"/>
      <c r="AL424" s="33" t="s">
        <v>947</v>
      </c>
      <c r="AM424" s="33" t="s">
        <v>1507</v>
      </c>
      <c r="AN424" s="34" t="s">
        <v>91</v>
      </c>
      <c r="AO424" s="34">
        <v>59488</v>
      </c>
      <c r="AP424" s="34" t="str">
        <f t="shared" si="68"/>
        <v>512-59488</v>
      </c>
      <c r="AQ424" s="34"/>
      <c r="AR424" s="34"/>
      <c r="AS424" s="34"/>
      <c r="AT424" s="34" t="str">
        <f t="shared" si="69"/>
        <v/>
      </c>
      <c r="AU424" s="34"/>
      <c r="AV424" s="34" t="str">
        <f t="shared" si="70"/>
        <v/>
      </c>
      <c r="AW424" s="134"/>
    </row>
    <row r="425" spans="1:49" s="87" customFormat="1" x14ac:dyDescent="0.25">
      <c r="A425" s="39" t="str">
        <f t="shared" si="61"/>
        <v/>
      </c>
      <c r="B425" s="39" t="str">
        <f t="shared" si="62"/>
        <v>512-59490</v>
      </c>
      <c r="C425" s="39"/>
      <c r="D425" s="39"/>
      <c r="E425" s="39">
        <f t="shared" si="63"/>
        <v>1</v>
      </c>
      <c r="F425" s="33"/>
      <c r="G425" s="33"/>
      <c r="H425" s="34" t="s">
        <v>850</v>
      </c>
      <c r="I425" s="34" t="s">
        <v>867</v>
      </c>
      <c r="J425" s="34" t="s">
        <v>1504</v>
      </c>
      <c r="K425" s="34" t="s">
        <v>696</v>
      </c>
      <c r="L425" s="34" t="str">
        <f t="shared" si="64"/>
        <v>. Control Arms, FRONT - LOWER LEFT, FORWARD</v>
      </c>
      <c r="M425" s="131" t="s">
        <v>2413</v>
      </c>
      <c r="N425" s="41" t="str">
        <f t="shared" si="65"/>
        <v/>
      </c>
      <c r="O425" s="41" t="s">
        <v>875</v>
      </c>
      <c r="P425" s="34" t="s">
        <v>1509</v>
      </c>
      <c r="Q425" s="34" t="s">
        <v>1510</v>
      </c>
      <c r="R425" s="34">
        <v>110</v>
      </c>
      <c r="S425" s="38">
        <f t="shared" si="66"/>
        <v>127.5</v>
      </c>
      <c r="T425" s="33"/>
      <c r="U425" s="33"/>
      <c r="V425" s="33"/>
      <c r="W425" s="33"/>
      <c r="X425" s="33"/>
      <c r="Y425" s="34"/>
      <c r="Z425" s="34"/>
      <c r="AA425" s="34"/>
      <c r="AB425" s="34" t="str">
        <f t="shared" si="67"/>
        <v/>
      </c>
      <c r="AC425" s="34"/>
      <c r="AD425" s="34"/>
      <c r="AE425" s="34"/>
      <c r="AF425" s="34" t="s">
        <v>935</v>
      </c>
      <c r="AG425" s="132">
        <v>44683</v>
      </c>
      <c r="AH425" s="133" t="s">
        <v>936</v>
      </c>
      <c r="AI425" s="133" t="s">
        <v>57</v>
      </c>
      <c r="AJ425" s="133" t="s">
        <v>937</v>
      </c>
      <c r="AK425" s="34"/>
      <c r="AL425" s="33" t="s">
        <v>947</v>
      </c>
      <c r="AM425" s="33" t="s">
        <v>1507</v>
      </c>
      <c r="AN425" s="34" t="s">
        <v>91</v>
      </c>
      <c r="AO425" s="34">
        <v>59490</v>
      </c>
      <c r="AP425" s="34" t="str">
        <f t="shared" si="68"/>
        <v>512-59490</v>
      </c>
      <c r="AQ425" s="34"/>
      <c r="AR425" s="34"/>
      <c r="AS425" s="34"/>
      <c r="AT425" s="34" t="str">
        <f t="shared" si="69"/>
        <v/>
      </c>
      <c r="AU425" s="34"/>
      <c r="AV425" s="34" t="str">
        <f t="shared" si="70"/>
        <v/>
      </c>
      <c r="AW425" s="134"/>
    </row>
    <row r="426" spans="1:49" s="87" customFormat="1" x14ac:dyDescent="0.25">
      <c r="A426" s="39" t="str">
        <f t="shared" si="61"/>
        <v/>
      </c>
      <c r="B426" s="39" t="str">
        <f t="shared" si="62"/>
        <v>512-59492</v>
      </c>
      <c r="C426" s="39"/>
      <c r="D426" s="39"/>
      <c r="E426" s="39">
        <f t="shared" si="63"/>
        <v>1</v>
      </c>
      <c r="F426" s="33"/>
      <c r="G426" s="33"/>
      <c r="H426" s="34" t="s">
        <v>850</v>
      </c>
      <c r="I426" s="34" t="s">
        <v>867</v>
      </c>
      <c r="J426" s="34" t="s">
        <v>1504</v>
      </c>
      <c r="K426" s="34" t="s">
        <v>696</v>
      </c>
      <c r="L426" s="34" t="str">
        <f t="shared" si="64"/>
        <v>. Control Arms, FRONT - LOWER LEFT, REARWARD</v>
      </c>
      <c r="M426" s="131" t="s">
        <v>2414</v>
      </c>
      <c r="N426" s="41" t="str">
        <f t="shared" si="65"/>
        <v/>
      </c>
      <c r="O426" s="41" t="s">
        <v>875</v>
      </c>
      <c r="P426" s="34" t="s">
        <v>1511</v>
      </c>
      <c r="Q426" s="34"/>
      <c r="R426" s="34">
        <v>110</v>
      </c>
      <c r="S426" s="38">
        <f t="shared" si="66"/>
        <v>127.5</v>
      </c>
      <c r="T426" s="33"/>
      <c r="U426" s="33"/>
      <c r="V426" s="33"/>
      <c r="W426" s="33"/>
      <c r="X426" s="33"/>
      <c r="Y426" s="34"/>
      <c r="Z426" s="34"/>
      <c r="AA426" s="34"/>
      <c r="AB426" s="34" t="str">
        <f t="shared" si="67"/>
        <v/>
      </c>
      <c r="AC426" s="34"/>
      <c r="AD426" s="34"/>
      <c r="AE426" s="34"/>
      <c r="AF426" s="34" t="s">
        <v>935</v>
      </c>
      <c r="AG426" s="132">
        <v>44683</v>
      </c>
      <c r="AH426" s="133" t="s">
        <v>936</v>
      </c>
      <c r="AI426" s="133" t="s">
        <v>57</v>
      </c>
      <c r="AJ426" s="133" t="s">
        <v>937</v>
      </c>
      <c r="AK426" s="34"/>
      <c r="AL426" s="33" t="s">
        <v>947</v>
      </c>
      <c r="AM426" s="33" t="s">
        <v>1507</v>
      </c>
      <c r="AN426" s="34" t="s">
        <v>91</v>
      </c>
      <c r="AO426" s="34">
        <v>59492</v>
      </c>
      <c r="AP426" s="34" t="str">
        <f t="shared" si="68"/>
        <v>512-59492</v>
      </c>
      <c r="AQ426" s="34"/>
      <c r="AR426" s="34"/>
      <c r="AS426" s="34"/>
      <c r="AT426" s="34" t="str">
        <f t="shared" si="69"/>
        <v/>
      </c>
      <c r="AU426" s="34"/>
      <c r="AV426" s="34" t="str">
        <f t="shared" si="70"/>
        <v/>
      </c>
      <c r="AW426" s="134"/>
    </row>
    <row r="427" spans="1:49" s="87" customFormat="1" x14ac:dyDescent="0.25">
      <c r="A427" s="39" t="str">
        <f t="shared" si="61"/>
        <v/>
      </c>
      <c r="B427" s="39" t="str">
        <f t="shared" si="62"/>
        <v>512-59487</v>
      </c>
      <c r="C427" s="39" t="s">
        <v>1512</v>
      </c>
      <c r="D427" s="39"/>
      <c r="E427" s="39">
        <f t="shared" si="63"/>
        <v>2</v>
      </c>
      <c r="F427" s="33"/>
      <c r="G427" s="33"/>
      <c r="H427" s="34" t="s">
        <v>850</v>
      </c>
      <c r="I427" s="34" t="s">
        <v>867</v>
      </c>
      <c r="J427" s="34" t="s">
        <v>1504</v>
      </c>
      <c r="K427" s="34" t="s">
        <v>697</v>
      </c>
      <c r="L427" s="34" t="str">
        <f t="shared" si="64"/>
        <v>. Control Arms, FRONT - LOWER RIGHT FORWARD + REARWARD SET 2</v>
      </c>
      <c r="M427" s="131" t="s">
        <v>2415</v>
      </c>
      <c r="N427" s="41" t="str">
        <f t="shared" si="65"/>
        <v/>
      </c>
      <c r="O427" s="41" t="s">
        <v>875</v>
      </c>
      <c r="P427" s="34" t="s">
        <v>697</v>
      </c>
      <c r="Q427" s="34" t="s">
        <v>1505</v>
      </c>
      <c r="R427" s="34">
        <v>180</v>
      </c>
      <c r="S427" s="38">
        <f t="shared" si="66"/>
        <v>127.5</v>
      </c>
      <c r="T427" s="33"/>
      <c r="U427" s="33"/>
      <c r="V427" s="33"/>
      <c r="W427" s="33"/>
      <c r="X427" s="33"/>
      <c r="Y427" s="34"/>
      <c r="Z427" s="34"/>
      <c r="AA427" s="34"/>
      <c r="AB427" s="34" t="str">
        <f t="shared" si="67"/>
        <v>SET 2, sell singles if 1 bad, sell upper "U" separate</v>
      </c>
      <c r="AC427" s="34" t="s">
        <v>919</v>
      </c>
      <c r="AD427" s="34"/>
      <c r="AE427" s="34" t="s">
        <v>1506</v>
      </c>
      <c r="AF427" s="34" t="s">
        <v>935</v>
      </c>
      <c r="AG427" s="132">
        <v>44683</v>
      </c>
      <c r="AH427" s="133" t="s">
        <v>936</v>
      </c>
      <c r="AI427" s="133" t="s">
        <v>57</v>
      </c>
      <c r="AJ427" s="133" t="s">
        <v>937</v>
      </c>
      <c r="AK427" s="34"/>
      <c r="AL427" s="33" t="s">
        <v>947</v>
      </c>
      <c r="AM427" s="33" t="s">
        <v>1507</v>
      </c>
      <c r="AN427" s="34" t="s">
        <v>91</v>
      </c>
      <c r="AO427" s="34">
        <v>59487</v>
      </c>
      <c r="AP427" s="34" t="str">
        <f t="shared" si="68"/>
        <v>512-59487</v>
      </c>
      <c r="AQ427" s="34"/>
      <c r="AR427" s="34"/>
      <c r="AS427" s="34"/>
      <c r="AT427" s="34" t="str">
        <f t="shared" si="69"/>
        <v/>
      </c>
      <c r="AU427" s="34"/>
      <c r="AV427" s="34" t="str">
        <f t="shared" si="70"/>
        <v/>
      </c>
      <c r="AW427" s="134"/>
    </row>
    <row r="428" spans="1:49" s="87" customFormat="1" x14ac:dyDescent="0.25">
      <c r="A428" s="39" t="str">
        <f t="shared" si="61"/>
        <v/>
      </c>
      <c r="B428" s="39" t="str">
        <f t="shared" si="62"/>
        <v>512-59487</v>
      </c>
      <c r="C428" s="39" t="s">
        <v>1513</v>
      </c>
      <c r="D428" s="39"/>
      <c r="E428" s="39">
        <f t="shared" si="63"/>
        <v>2</v>
      </c>
      <c r="F428" s="33"/>
      <c r="G428" s="33"/>
      <c r="H428" s="34" t="s">
        <v>850</v>
      </c>
      <c r="I428" s="34" t="s">
        <v>867</v>
      </c>
      <c r="J428" s="34" t="s">
        <v>1504</v>
      </c>
      <c r="K428" s="34" t="s">
        <v>697</v>
      </c>
      <c r="L428" s="34" t="str">
        <f t="shared" si="64"/>
        <v>. Control Arms, FRONT - LOWER RIGHT, FORWARD</v>
      </c>
      <c r="M428" s="131" t="s">
        <v>2416</v>
      </c>
      <c r="N428" s="41" t="str">
        <f t="shared" si="65"/>
        <v/>
      </c>
      <c r="O428" s="41" t="s">
        <v>875</v>
      </c>
      <c r="P428" s="34" t="s">
        <v>1514</v>
      </c>
      <c r="Q428" s="34" t="s">
        <v>1505</v>
      </c>
      <c r="R428" s="34">
        <v>110</v>
      </c>
      <c r="S428" s="38">
        <f t="shared" si="66"/>
        <v>127.5</v>
      </c>
      <c r="T428" s="33"/>
      <c r="U428" s="33"/>
      <c r="V428" s="33"/>
      <c r="W428" s="33"/>
      <c r="X428" s="33"/>
      <c r="Y428" s="34"/>
      <c r="Z428" s="34"/>
      <c r="AA428" s="34"/>
      <c r="AB428" s="34" t="str">
        <f t="shared" si="67"/>
        <v/>
      </c>
      <c r="AC428" s="34"/>
      <c r="AD428" s="34"/>
      <c r="AE428" s="34"/>
      <c r="AF428" s="34" t="s">
        <v>935</v>
      </c>
      <c r="AG428" s="132">
        <v>44683</v>
      </c>
      <c r="AH428" s="133" t="s">
        <v>936</v>
      </c>
      <c r="AI428" s="133" t="s">
        <v>57</v>
      </c>
      <c r="AJ428" s="133" t="s">
        <v>937</v>
      </c>
      <c r="AK428" s="34"/>
      <c r="AL428" s="33" t="s">
        <v>947</v>
      </c>
      <c r="AM428" s="33" t="s">
        <v>1507</v>
      </c>
      <c r="AN428" s="34" t="s">
        <v>91</v>
      </c>
      <c r="AO428" s="34">
        <v>59487</v>
      </c>
      <c r="AP428" s="34" t="str">
        <f t="shared" si="68"/>
        <v>512-59487</v>
      </c>
      <c r="AQ428" s="34"/>
      <c r="AR428" s="34"/>
      <c r="AS428" s="34"/>
      <c r="AT428" s="34" t="str">
        <f t="shared" si="69"/>
        <v/>
      </c>
      <c r="AU428" s="34"/>
      <c r="AV428" s="34" t="str">
        <f t="shared" si="70"/>
        <v/>
      </c>
      <c r="AW428" s="134"/>
    </row>
    <row r="429" spans="1:49" s="87" customFormat="1" x14ac:dyDescent="0.25">
      <c r="A429" s="39" t="str">
        <f t="shared" si="61"/>
        <v/>
      </c>
      <c r="B429" s="39" t="str">
        <f t="shared" si="62"/>
        <v>512-59489</v>
      </c>
      <c r="C429" s="39"/>
      <c r="D429" s="39"/>
      <c r="E429" s="39">
        <f t="shared" si="63"/>
        <v>1</v>
      </c>
      <c r="F429" s="33"/>
      <c r="G429" s="33"/>
      <c r="H429" s="34" t="s">
        <v>850</v>
      </c>
      <c r="I429" s="34" t="s">
        <v>867</v>
      </c>
      <c r="J429" s="34" t="s">
        <v>1504</v>
      </c>
      <c r="K429" s="34" t="s">
        <v>697</v>
      </c>
      <c r="L429" s="34" t="str">
        <f t="shared" si="64"/>
        <v>. Control Arms, FRONT - LOWER RIGHT, FORWARD</v>
      </c>
      <c r="M429" s="131" t="s">
        <v>2417</v>
      </c>
      <c r="N429" s="41" t="str">
        <f t="shared" si="65"/>
        <v/>
      </c>
      <c r="O429" s="41" t="s">
        <v>875</v>
      </c>
      <c r="P429" s="34" t="s">
        <v>1514</v>
      </c>
      <c r="Q429" s="34" t="s">
        <v>1510</v>
      </c>
      <c r="R429" s="34">
        <v>110</v>
      </c>
      <c r="S429" s="38">
        <f t="shared" si="66"/>
        <v>127.5</v>
      </c>
      <c r="T429" s="33"/>
      <c r="U429" s="33"/>
      <c r="V429" s="33"/>
      <c r="W429" s="33"/>
      <c r="X429" s="33"/>
      <c r="Y429" s="34"/>
      <c r="Z429" s="34"/>
      <c r="AA429" s="34"/>
      <c r="AB429" s="34" t="str">
        <f t="shared" si="67"/>
        <v/>
      </c>
      <c r="AC429" s="34"/>
      <c r="AD429" s="34"/>
      <c r="AE429" s="34"/>
      <c r="AF429" s="34" t="s">
        <v>935</v>
      </c>
      <c r="AG429" s="132">
        <v>44683</v>
      </c>
      <c r="AH429" s="133" t="s">
        <v>936</v>
      </c>
      <c r="AI429" s="133" t="s">
        <v>57</v>
      </c>
      <c r="AJ429" s="133" t="s">
        <v>937</v>
      </c>
      <c r="AK429" s="34"/>
      <c r="AL429" s="33" t="s">
        <v>947</v>
      </c>
      <c r="AM429" s="33" t="s">
        <v>1507</v>
      </c>
      <c r="AN429" s="34" t="s">
        <v>91</v>
      </c>
      <c r="AO429" s="34">
        <v>59489</v>
      </c>
      <c r="AP429" s="34" t="str">
        <f t="shared" si="68"/>
        <v>512-59489</v>
      </c>
      <c r="AQ429" s="34"/>
      <c r="AR429" s="34"/>
      <c r="AS429" s="34"/>
      <c r="AT429" s="34" t="str">
        <f t="shared" si="69"/>
        <v/>
      </c>
      <c r="AU429" s="34"/>
      <c r="AV429" s="34" t="str">
        <f t="shared" si="70"/>
        <v/>
      </c>
      <c r="AW429" s="134"/>
    </row>
    <row r="430" spans="1:49" s="87" customFormat="1" x14ac:dyDescent="0.25">
      <c r="A430" s="39" t="str">
        <f t="shared" si="61"/>
        <v/>
      </c>
      <c r="B430" s="39" t="str">
        <f t="shared" si="62"/>
        <v>512-59491</v>
      </c>
      <c r="C430" s="39"/>
      <c r="D430" s="39"/>
      <c r="E430" s="39">
        <f t="shared" si="63"/>
        <v>1</v>
      </c>
      <c r="F430" s="33"/>
      <c r="G430" s="33"/>
      <c r="H430" s="34" t="s">
        <v>850</v>
      </c>
      <c r="I430" s="34" t="s">
        <v>867</v>
      </c>
      <c r="J430" s="34" t="s">
        <v>1504</v>
      </c>
      <c r="K430" s="34" t="s">
        <v>697</v>
      </c>
      <c r="L430" s="34" t="str">
        <f t="shared" si="64"/>
        <v>. Control Arms, FRONT - LOWER RIGHT, REARWARD</v>
      </c>
      <c r="M430" s="131" t="s">
        <v>2418</v>
      </c>
      <c r="N430" s="41" t="str">
        <f t="shared" si="65"/>
        <v/>
      </c>
      <c r="O430" s="41" t="s">
        <v>875</v>
      </c>
      <c r="P430" s="34" t="s">
        <v>1515</v>
      </c>
      <c r="Q430" s="34"/>
      <c r="R430" s="34">
        <v>110</v>
      </c>
      <c r="S430" s="38">
        <f t="shared" si="66"/>
        <v>127.5</v>
      </c>
      <c r="T430" s="33"/>
      <c r="U430" s="33"/>
      <c r="V430" s="33"/>
      <c r="W430" s="33"/>
      <c r="X430" s="33"/>
      <c r="Y430" s="34"/>
      <c r="Z430" s="34"/>
      <c r="AA430" s="34"/>
      <c r="AB430" s="34" t="str">
        <f t="shared" si="67"/>
        <v/>
      </c>
      <c r="AC430" s="34"/>
      <c r="AD430" s="34"/>
      <c r="AE430" s="34"/>
      <c r="AF430" s="34" t="s">
        <v>935</v>
      </c>
      <c r="AG430" s="132">
        <v>44683</v>
      </c>
      <c r="AH430" s="133" t="s">
        <v>936</v>
      </c>
      <c r="AI430" s="133" t="s">
        <v>57</v>
      </c>
      <c r="AJ430" s="133" t="s">
        <v>937</v>
      </c>
      <c r="AK430" s="34"/>
      <c r="AL430" s="33" t="s">
        <v>947</v>
      </c>
      <c r="AM430" s="33" t="s">
        <v>1507</v>
      </c>
      <c r="AN430" s="34" t="s">
        <v>91</v>
      </c>
      <c r="AO430" s="34">
        <v>59491</v>
      </c>
      <c r="AP430" s="34" t="str">
        <f t="shared" si="68"/>
        <v>512-59491</v>
      </c>
      <c r="AQ430" s="34"/>
      <c r="AR430" s="34"/>
      <c r="AS430" s="34"/>
      <c r="AT430" s="34" t="str">
        <f t="shared" si="69"/>
        <v/>
      </c>
      <c r="AU430" s="34"/>
      <c r="AV430" s="34" t="str">
        <f t="shared" si="70"/>
        <v/>
      </c>
      <c r="AW430" s="134"/>
    </row>
    <row r="431" spans="1:49" s="87" customFormat="1" x14ac:dyDescent="0.25">
      <c r="A431" s="39" t="str">
        <f t="shared" si="61"/>
        <v/>
      </c>
      <c r="B431" s="39" t="str">
        <f t="shared" si="62"/>
        <v>511-50148</v>
      </c>
      <c r="C431" s="39" t="s">
        <v>1516</v>
      </c>
      <c r="D431" s="39"/>
      <c r="E431" s="39">
        <f t="shared" si="63"/>
        <v>2</v>
      </c>
      <c r="F431" s="33"/>
      <c r="G431" s="33"/>
      <c r="H431" s="34" t="s">
        <v>850</v>
      </c>
      <c r="I431" s="34" t="s">
        <v>867</v>
      </c>
      <c r="J431" s="34" t="s">
        <v>1504</v>
      </c>
      <c r="K431" s="34" t="s">
        <v>698</v>
      </c>
      <c r="L431" s="34" t="str">
        <f t="shared" si="64"/>
        <v>. Control Arms, FRONT - UPPER "U" WISHBONE ONES as SET 2</v>
      </c>
      <c r="M431" s="131" t="s">
        <v>2419</v>
      </c>
      <c r="N431" s="41" t="str">
        <f t="shared" si="65"/>
        <v/>
      </c>
      <c r="O431" s="41" t="s">
        <v>875</v>
      </c>
      <c r="P431" s="34" t="s">
        <v>698</v>
      </c>
      <c r="Q431" s="34"/>
      <c r="R431" s="34">
        <v>80</v>
      </c>
      <c r="S431" s="38">
        <f t="shared" si="66"/>
        <v>58.666666666666664</v>
      </c>
      <c r="T431" s="33"/>
      <c r="U431" s="33"/>
      <c r="V431" s="33"/>
      <c r="W431" s="33"/>
      <c r="X431" s="33"/>
      <c r="Y431" s="34"/>
      <c r="Z431" s="34"/>
      <c r="AA431" s="34"/>
      <c r="AB431" s="34" t="str">
        <f t="shared" si="67"/>
        <v>SET 2, sell singles if 1 bad</v>
      </c>
      <c r="AC431" s="34" t="s">
        <v>780</v>
      </c>
      <c r="AD431" s="34"/>
      <c r="AE431" s="34"/>
      <c r="AF431" s="34" t="s">
        <v>935</v>
      </c>
      <c r="AG431" s="132">
        <v>44683</v>
      </c>
      <c r="AH431" s="133" t="s">
        <v>936</v>
      </c>
      <c r="AI431" s="133" t="s">
        <v>57</v>
      </c>
      <c r="AJ431" s="133" t="s">
        <v>937</v>
      </c>
      <c r="AK431" s="34"/>
      <c r="AL431" s="33" t="s">
        <v>947</v>
      </c>
      <c r="AM431" s="33">
        <v>511</v>
      </c>
      <c r="AN431" s="34" t="s">
        <v>91</v>
      </c>
      <c r="AO431" s="34">
        <v>50148</v>
      </c>
      <c r="AP431" s="34" t="str">
        <f t="shared" si="68"/>
        <v>511-50148</v>
      </c>
      <c r="AQ431" s="34"/>
      <c r="AR431" s="34"/>
      <c r="AS431" s="34"/>
      <c r="AT431" s="34" t="str">
        <f t="shared" si="69"/>
        <v/>
      </c>
      <c r="AU431" s="34"/>
      <c r="AV431" s="34" t="str">
        <f t="shared" si="70"/>
        <v/>
      </c>
      <c r="AW431" s="134"/>
    </row>
    <row r="432" spans="1:49" s="87" customFormat="1" x14ac:dyDescent="0.25">
      <c r="A432" s="39" t="str">
        <f t="shared" si="61"/>
        <v/>
      </c>
      <c r="B432" s="39" t="str">
        <f t="shared" si="62"/>
        <v>511-50148</v>
      </c>
      <c r="C432" s="39" t="s">
        <v>1517</v>
      </c>
      <c r="D432" s="39"/>
      <c r="E432" s="39">
        <f t="shared" si="63"/>
        <v>2</v>
      </c>
      <c r="F432" s="33"/>
      <c r="G432" s="33"/>
      <c r="H432" s="34" t="s">
        <v>850</v>
      </c>
      <c r="I432" s="34" t="s">
        <v>867</v>
      </c>
      <c r="J432" s="34" t="s">
        <v>1504</v>
      </c>
      <c r="K432" s="34" t="s">
        <v>698</v>
      </c>
      <c r="L432" s="34" t="str">
        <f t="shared" si="64"/>
        <v>. Control Arms, FRONT - UPPER "U" WISHBONE, LEFT</v>
      </c>
      <c r="M432" s="131" t="s">
        <v>2420</v>
      </c>
      <c r="N432" s="97" t="str">
        <f t="shared" si="65"/>
        <v>E.G.</v>
      </c>
      <c r="O432" s="98" t="s">
        <v>1518</v>
      </c>
      <c r="P432" s="34" t="s">
        <v>1519</v>
      </c>
      <c r="Q432" s="34"/>
      <c r="R432" s="34">
        <v>48</v>
      </c>
      <c r="S432" s="38">
        <f t="shared" si="66"/>
        <v>58.666666666666664</v>
      </c>
      <c r="T432" s="33"/>
      <c r="U432" s="33"/>
      <c r="V432" s="33"/>
      <c r="W432" s="33"/>
      <c r="X432" s="33" t="s">
        <v>259</v>
      </c>
      <c r="Y432" s="36" t="s">
        <v>1520</v>
      </c>
      <c r="Z432" s="34"/>
      <c r="AA432" s="34"/>
      <c r="AB432" s="34" t="str">
        <f t="shared" si="67"/>
        <v/>
      </c>
      <c r="AC432" s="34"/>
      <c r="AD432" s="34"/>
      <c r="AE432" s="34"/>
      <c r="AF432" s="34" t="s">
        <v>935</v>
      </c>
      <c r="AG432" s="132">
        <v>44683</v>
      </c>
      <c r="AH432" s="133" t="s">
        <v>936</v>
      </c>
      <c r="AI432" s="133" t="s">
        <v>57</v>
      </c>
      <c r="AJ432" s="133" t="s">
        <v>937</v>
      </c>
      <c r="AK432" s="34"/>
      <c r="AL432" s="33" t="s">
        <v>947</v>
      </c>
      <c r="AM432" s="33">
        <v>511</v>
      </c>
      <c r="AN432" s="34" t="s">
        <v>91</v>
      </c>
      <c r="AO432" s="34">
        <v>50148</v>
      </c>
      <c r="AP432" s="34" t="str">
        <f t="shared" si="68"/>
        <v>511-50148</v>
      </c>
      <c r="AQ432" s="34"/>
      <c r="AR432" s="34"/>
      <c r="AS432" s="34"/>
      <c r="AT432" s="34" t="str">
        <f t="shared" si="69"/>
        <v/>
      </c>
      <c r="AU432" s="34"/>
      <c r="AV432" s="34" t="str">
        <f t="shared" si="70"/>
        <v/>
      </c>
      <c r="AW432" s="134"/>
    </row>
    <row r="433" spans="1:49" s="87" customFormat="1" x14ac:dyDescent="0.25">
      <c r="A433" s="39" t="str">
        <f t="shared" si="61"/>
        <v/>
      </c>
      <c r="B433" s="39" t="str">
        <f t="shared" si="62"/>
        <v>511-50147</v>
      </c>
      <c r="C433" s="39"/>
      <c r="D433" s="39"/>
      <c r="E433" s="39">
        <f t="shared" si="63"/>
        <v>1</v>
      </c>
      <c r="F433" s="33"/>
      <c r="G433" s="33"/>
      <c r="H433" s="34" t="s">
        <v>850</v>
      </c>
      <c r="I433" s="34" t="s">
        <v>867</v>
      </c>
      <c r="J433" s="34" t="s">
        <v>1504</v>
      </c>
      <c r="K433" s="34" t="s">
        <v>698</v>
      </c>
      <c r="L433" s="34" t="str">
        <f t="shared" si="64"/>
        <v>. Control Arms, FRONT - UPPER "U" WISHBONE, RIGHT</v>
      </c>
      <c r="M433" s="131" t="s">
        <v>2421</v>
      </c>
      <c r="N433" s="97" t="str">
        <f t="shared" si="65"/>
        <v>E.G.</v>
      </c>
      <c r="O433" s="98" t="s">
        <v>1521</v>
      </c>
      <c r="P433" s="34" t="s">
        <v>1522</v>
      </c>
      <c r="Q433" s="34"/>
      <c r="R433" s="34">
        <v>48</v>
      </c>
      <c r="S433" s="38">
        <f t="shared" si="66"/>
        <v>58.666666666666664</v>
      </c>
      <c r="T433" s="33"/>
      <c r="U433" s="33"/>
      <c r="V433" s="33"/>
      <c r="W433" s="33"/>
      <c r="X433" s="33" t="s">
        <v>259</v>
      </c>
      <c r="Y433" s="36" t="s">
        <v>1523</v>
      </c>
      <c r="Z433" s="34"/>
      <c r="AA433" s="34"/>
      <c r="AB433" s="34" t="str">
        <f t="shared" si="67"/>
        <v/>
      </c>
      <c r="AC433" s="34"/>
      <c r="AD433" s="34"/>
      <c r="AE433" s="34"/>
      <c r="AF433" s="34" t="s">
        <v>935</v>
      </c>
      <c r="AG433" s="132">
        <v>44683</v>
      </c>
      <c r="AH433" s="133" t="s">
        <v>936</v>
      </c>
      <c r="AI433" s="133" t="s">
        <v>57</v>
      </c>
      <c r="AJ433" s="133" t="s">
        <v>937</v>
      </c>
      <c r="AK433" s="34"/>
      <c r="AL433" s="33" t="s">
        <v>947</v>
      </c>
      <c r="AM433" s="33">
        <v>511</v>
      </c>
      <c r="AN433" s="34" t="s">
        <v>91</v>
      </c>
      <c r="AO433" s="34">
        <v>50147</v>
      </c>
      <c r="AP433" s="34" t="str">
        <f t="shared" si="68"/>
        <v>511-50147</v>
      </c>
      <c r="AQ433" s="34"/>
      <c r="AR433" s="34"/>
      <c r="AS433" s="34"/>
      <c r="AT433" s="34" t="str">
        <f t="shared" si="69"/>
        <v/>
      </c>
      <c r="AU433" s="34"/>
      <c r="AV433" s="34" t="str">
        <f t="shared" si="70"/>
        <v/>
      </c>
      <c r="AW433" s="134"/>
    </row>
    <row r="434" spans="1:49" s="87" customFormat="1" x14ac:dyDescent="0.25">
      <c r="A434" s="39" t="str">
        <f t="shared" si="61"/>
        <v/>
      </c>
      <c r="B434" s="39" t="str">
        <f t="shared" si="62"/>
        <v>513-50296</v>
      </c>
      <c r="C434" s="39" t="s">
        <v>1526</v>
      </c>
      <c r="D434" s="39"/>
      <c r="E434" s="39">
        <f t="shared" si="63"/>
        <v>2</v>
      </c>
      <c r="F434" s="33"/>
      <c r="G434" s="33"/>
      <c r="H434" s="34" t="s">
        <v>850</v>
      </c>
      <c r="I434" s="34" t="s">
        <v>867</v>
      </c>
      <c r="J434" s="34" t="s">
        <v>1504</v>
      </c>
      <c r="K434" s="34" t="s">
        <v>699</v>
      </c>
      <c r="L434" s="34" t="str">
        <f t="shared" si="64"/>
        <v>. Control Arms, REAR - LEFT Large Control Arm</v>
      </c>
      <c r="M434" s="131" t="s">
        <v>2422</v>
      </c>
      <c r="N434" s="97" t="str">
        <f t="shared" si="65"/>
        <v>E.G.</v>
      </c>
      <c r="O434" s="98" t="s">
        <v>1527</v>
      </c>
      <c r="P434" s="34" t="s">
        <v>1528</v>
      </c>
      <c r="Q434" s="34"/>
      <c r="R434" s="34">
        <v>100</v>
      </c>
      <c r="S434" s="38">
        <f t="shared" si="66"/>
        <v>125</v>
      </c>
      <c r="T434" s="33"/>
      <c r="U434" s="33"/>
      <c r="V434" s="33"/>
      <c r="W434" s="33"/>
      <c r="X434" s="33" t="s">
        <v>260</v>
      </c>
      <c r="Y434" s="36" t="s">
        <v>1529</v>
      </c>
      <c r="Z434" s="34"/>
      <c r="AA434" s="34"/>
      <c r="AB434" s="34" t="str">
        <f t="shared" si="67"/>
        <v/>
      </c>
      <c r="AC434" s="34"/>
      <c r="AD434" s="34"/>
      <c r="AE434" s="34" t="s">
        <v>1525</v>
      </c>
      <c r="AF434" s="34" t="s">
        <v>935</v>
      </c>
      <c r="AG434" s="132">
        <v>44683</v>
      </c>
      <c r="AH434" s="133" t="s">
        <v>936</v>
      </c>
      <c r="AI434" s="133" t="s">
        <v>57</v>
      </c>
      <c r="AJ434" s="133" t="s">
        <v>937</v>
      </c>
      <c r="AK434" s="34"/>
      <c r="AL434" s="33" t="s">
        <v>947</v>
      </c>
      <c r="AM434" s="33">
        <v>513</v>
      </c>
      <c r="AN434" s="34" t="s">
        <v>91</v>
      </c>
      <c r="AO434" s="34">
        <v>50296</v>
      </c>
      <c r="AP434" s="34" t="str">
        <f t="shared" si="68"/>
        <v>513-50296</v>
      </c>
      <c r="AQ434" s="34"/>
      <c r="AR434" s="34"/>
      <c r="AS434" s="34"/>
      <c r="AT434" s="34" t="str">
        <f t="shared" si="69"/>
        <v/>
      </c>
      <c r="AU434" s="34"/>
      <c r="AV434" s="34" t="str">
        <f t="shared" si="70"/>
        <v/>
      </c>
      <c r="AW434" s="134"/>
    </row>
    <row r="435" spans="1:49" s="87" customFormat="1" x14ac:dyDescent="0.25">
      <c r="A435" s="39" t="str">
        <f t="shared" si="61"/>
        <v/>
      </c>
      <c r="B435" s="39" t="str">
        <f t="shared" si="62"/>
        <v>513-50296</v>
      </c>
      <c r="C435" s="39" t="s">
        <v>1524</v>
      </c>
      <c r="D435" s="39"/>
      <c r="E435" s="39">
        <f t="shared" si="63"/>
        <v>2</v>
      </c>
      <c r="F435" s="33"/>
      <c r="G435" s="33"/>
      <c r="H435" s="34" t="s">
        <v>850</v>
      </c>
      <c r="I435" s="34" t="s">
        <v>867</v>
      </c>
      <c r="J435" s="34" t="s">
        <v>1504</v>
      </c>
      <c r="K435" s="34" t="s">
        <v>699</v>
      </c>
      <c r="L435" s="34" t="str">
        <f t="shared" si="64"/>
        <v>. Control Arms, REAR - LEFT SET 3</v>
      </c>
      <c r="M435" s="131" t="s">
        <v>2423</v>
      </c>
      <c r="N435" s="41" t="str">
        <f t="shared" si="65"/>
        <v/>
      </c>
      <c r="O435" s="41" t="s">
        <v>875</v>
      </c>
      <c r="P435" s="34" t="s">
        <v>699</v>
      </c>
      <c r="Q435" s="34"/>
      <c r="R435" s="34">
        <v>150</v>
      </c>
      <c r="S435" s="38">
        <f t="shared" si="66"/>
        <v>125</v>
      </c>
      <c r="T435" s="33"/>
      <c r="U435" s="33"/>
      <c r="V435" s="33"/>
      <c r="W435" s="33"/>
      <c r="X435" s="33"/>
      <c r="Y435" s="34"/>
      <c r="Z435" s="34"/>
      <c r="AA435" s="34"/>
      <c r="AB435" s="34" t="str">
        <f t="shared" si="67"/>
        <v>SET 3, keep only big one if 1 bad</v>
      </c>
      <c r="AC435" s="34" t="s">
        <v>920</v>
      </c>
      <c r="AD435" s="34"/>
      <c r="AE435" s="34" t="s">
        <v>1525</v>
      </c>
      <c r="AF435" s="34" t="s">
        <v>935</v>
      </c>
      <c r="AG435" s="132">
        <v>44683</v>
      </c>
      <c r="AH435" s="133" t="s">
        <v>936</v>
      </c>
      <c r="AI435" s="133" t="s">
        <v>57</v>
      </c>
      <c r="AJ435" s="133" t="s">
        <v>937</v>
      </c>
      <c r="AK435" s="34"/>
      <c r="AL435" s="33" t="s">
        <v>947</v>
      </c>
      <c r="AM435" s="33">
        <v>513</v>
      </c>
      <c r="AN435" s="34" t="s">
        <v>91</v>
      </c>
      <c r="AO435" s="34">
        <v>50296</v>
      </c>
      <c r="AP435" s="34" t="str">
        <f t="shared" si="68"/>
        <v>513-50296</v>
      </c>
      <c r="AQ435" s="34"/>
      <c r="AR435" s="34"/>
      <c r="AS435" s="34"/>
      <c r="AT435" s="34" t="str">
        <f t="shared" si="69"/>
        <v/>
      </c>
      <c r="AU435" s="34"/>
      <c r="AV435" s="34" t="str">
        <f t="shared" si="70"/>
        <v/>
      </c>
      <c r="AW435" s="134"/>
    </row>
    <row r="436" spans="1:49" s="87" customFormat="1" x14ac:dyDescent="0.25">
      <c r="A436" s="39" t="str">
        <f t="shared" si="61"/>
        <v/>
      </c>
      <c r="B436" s="39" t="str">
        <f t="shared" si="62"/>
        <v>513-50295</v>
      </c>
      <c r="C436" s="39" t="s">
        <v>1531</v>
      </c>
      <c r="D436" s="39"/>
      <c r="E436" s="39">
        <f t="shared" si="63"/>
        <v>2</v>
      </c>
      <c r="F436" s="33"/>
      <c r="G436" s="33"/>
      <c r="H436" s="34" t="s">
        <v>850</v>
      </c>
      <c r="I436" s="34" t="s">
        <v>867</v>
      </c>
      <c r="J436" s="34" t="s">
        <v>1504</v>
      </c>
      <c r="K436" s="34" t="s">
        <v>700</v>
      </c>
      <c r="L436" s="34" t="str">
        <f t="shared" si="64"/>
        <v>. Control Arms, REAR - RIGHT Large Control Arm</v>
      </c>
      <c r="M436" s="131" t="s">
        <v>2424</v>
      </c>
      <c r="N436" s="97" t="str">
        <f t="shared" si="65"/>
        <v>E.G.</v>
      </c>
      <c r="O436" s="98" t="s">
        <v>1532</v>
      </c>
      <c r="P436" s="34" t="s">
        <v>1533</v>
      </c>
      <c r="Q436" s="34"/>
      <c r="R436" s="34">
        <v>100</v>
      </c>
      <c r="S436" s="38">
        <f t="shared" si="66"/>
        <v>125</v>
      </c>
      <c r="T436" s="33"/>
      <c r="U436" s="33"/>
      <c r="V436" s="33"/>
      <c r="W436" s="33"/>
      <c r="X436" s="33" t="s">
        <v>260</v>
      </c>
      <c r="Y436" s="36" t="s">
        <v>1534</v>
      </c>
      <c r="Z436" s="34"/>
      <c r="AA436" s="34"/>
      <c r="AB436" s="34" t="str">
        <f t="shared" si="67"/>
        <v/>
      </c>
      <c r="AC436" s="34"/>
      <c r="AD436" s="34"/>
      <c r="AE436" s="34" t="s">
        <v>1525</v>
      </c>
      <c r="AF436" s="34" t="s">
        <v>935</v>
      </c>
      <c r="AG436" s="132">
        <v>44683</v>
      </c>
      <c r="AH436" s="133" t="s">
        <v>936</v>
      </c>
      <c r="AI436" s="133" t="s">
        <v>57</v>
      </c>
      <c r="AJ436" s="133" t="s">
        <v>937</v>
      </c>
      <c r="AK436" s="34"/>
      <c r="AL436" s="33" t="s">
        <v>947</v>
      </c>
      <c r="AM436" s="33">
        <v>513</v>
      </c>
      <c r="AN436" s="34" t="s">
        <v>91</v>
      </c>
      <c r="AO436" s="34">
        <v>50295</v>
      </c>
      <c r="AP436" s="34" t="str">
        <f t="shared" si="68"/>
        <v>513-50295</v>
      </c>
      <c r="AQ436" s="34"/>
      <c r="AR436" s="34"/>
      <c r="AS436" s="34"/>
      <c r="AT436" s="34" t="str">
        <f t="shared" si="69"/>
        <v/>
      </c>
      <c r="AU436" s="34"/>
      <c r="AV436" s="34" t="str">
        <f t="shared" si="70"/>
        <v/>
      </c>
      <c r="AW436" s="134"/>
    </row>
    <row r="437" spans="1:49" s="87" customFormat="1" x14ac:dyDescent="0.25">
      <c r="A437" s="39" t="str">
        <f t="shared" si="61"/>
        <v/>
      </c>
      <c r="B437" s="39" t="str">
        <f t="shared" si="62"/>
        <v>513-50295</v>
      </c>
      <c r="C437" s="39" t="s">
        <v>1530</v>
      </c>
      <c r="D437" s="39"/>
      <c r="E437" s="39">
        <f t="shared" si="63"/>
        <v>2</v>
      </c>
      <c r="F437" s="33"/>
      <c r="G437" s="33"/>
      <c r="H437" s="34" t="s">
        <v>850</v>
      </c>
      <c r="I437" s="34" t="s">
        <v>867</v>
      </c>
      <c r="J437" s="34" t="s">
        <v>1504</v>
      </c>
      <c r="K437" s="34" t="s">
        <v>700</v>
      </c>
      <c r="L437" s="34" t="str">
        <f t="shared" si="64"/>
        <v>. Control Arms, REAR - RIGHT SET 3</v>
      </c>
      <c r="M437" s="131" t="s">
        <v>2425</v>
      </c>
      <c r="N437" s="41" t="str">
        <f t="shared" si="65"/>
        <v/>
      </c>
      <c r="O437" s="41" t="s">
        <v>875</v>
      </c>
      <c r="P437" s="34" t="s">
        <v>700</v>
      </c>
      <c r="Q437" s="34"/>
      <c r="R437" s="34">
        <v>150</v>
      </c>
      <c r="S437" s="38">
        <f t="shared" si="66"/>
        <v>125</v>
      </c>
      <c r="T437" s="33"/>
      <c r="U437" s="33"/>
      <c r="V437" s="33"/>
      <c r="W437" s="33"/>
      <c r="X437" s="33"/>
      <c r="Y437" s="34"/>
      <c r="Z437" s="34"/>
      <c r="AA437" s="34"/>
      <c r="AB437" s="34" t="str">
        <f t="shared" si="67"/>
        <v>SET 3, keep only big one if 1 bad</v>
      </c>
      <c r="AC437" s="34" t="s">
        <v>920</v>
      </c>
      <c r="AD437" s="34"/>
      <c r="AE437" s="34" t="s">
        <v>1525</v>
      </c>
      <c r="AF437" s="34" t="s">
        <v>935</v>
      </c>
      <c r="AG437" s="132">
        <v>44683</v>
      </c>
      <c r="AH437" s="133" t="s">
        <v>936</v>
      </c>
      <c r="AI437" s="133" t="s">
        <v>57</v>
      </c>
      <c r="AJ437" s="133" t="s">
        <v>937</v>
      </c>
      <c r="AK437" s="34"/>
      <c r="AL437" s="33" t="s">
        <v>947</v>
      </c>
      <c r="AM437" s="33">
        <v>513</v>
      </c>
      <c r="AN437" s="34" t="s">
        <v>91</v>
      </c>
      <c r="AO437" s="34">
        <v>50295</v>
      </c>
      <c r="AP437" s="34" t="str">
        <f t="shared" si="68"/>
        <v>513-50295</v>
      </c>
      <c r="AQ437" s="34"/>
      <c r="AR437" s="34"/>
      <c r="AS437" s="34"/>
      <c r="AT437" s="34" t="str">
        <f t="shared" si="69"/>
        <v/>
      </c>
      <c r="AU437" s="34"/>
      <c r="AV437" s="34" t="str">
        <f t="shared" si="70"/>
        <v/>
      </c>
      <c r="AW437" s="134"/>
    </row>
    <row r="438" spans="1:49" s="87" customFormat="1" x14ac:dyDescent="0.25">
      <c r="A438" s="39" t="str">
        <f t="shared" si="61"/>
        <v/>
      </c>
      <c r="B438" s="39" t="str">
        <f t="shared" si="62"/>
        <v>440-50569</v>
      </c>
      <c r="C438" s="39"/>
      <c r="D438" s="39"/>
      <c r="E438" s="39">
        <f t="shared" si="63"/>
        <v>1</v>
      </c>
      <c r="F438" s="33"/>
      <c r="G438" s="33"/>
      <c r="H438" s="34" t="s">
        <v>850</v>
      </c>
      <c r="I438" s="34" t="s">
        <v>867</v>
      </c>
      <c r="J438" s="34" t="s">
        <v>701</v>
      </c>
      <c r="K438" s="34" t="s">
        <v>701</v>
      </c>
      <c r="L438" s="34" t="str">
        <f t="shared" si="64"/>
        <v>. Differential, FRONT</v>
      </c>
      <c r="M438" s="131" t="s">
        <v>2556</v>
      </c>
      <c r="N438" s="41" t="str">
        <f t="shared" si="65"/>
        <v/>
      </c>
      <c r="O438" s="41" t="s">
        <v>875</v>
      </c>
      <c r="P438" s="34" t="s">
        <v>701</v>
      </c>
      <c r="Q438" s="34"/>
      <c r="R438" s="34">
        <v>275</v>
      </c>
      <c r="S438" s="38">
        <f t="shared" si="66"/>
        <v>275</v>
      </c>
      <c r="T438" s="33"/>
      <c r="U438" s="33"/>
      <c r="V438" s="33"/>
      <c r="W438" s="33"/>
      <c r="X438" s="33"/>
      <c r="Y438" s="34"/>
      <c r="Z438" s="34"/>
      <c r="AA438" s="34"/>
      <c r="AB438" s="34" t="str">
        <f t="shared" si="67"/>
        <v/>
      </c>
      <c r="AC438" s="34"/>
      <c r="AD438" s="34"/>
      <c r="AE438" s="34"/>
      <c r="AF438" s="34" t="s">
        <v>935</v>
      </c>
      <c r="AG438" s="132">
        <v>45245</v>
      </c>
      <c r="AH438" s="133" t="s">
        <v>936</v>
      </c>
      <c r="AI438" s="133" t="s">
        <v>57</v>
      </c>
      <c r="AJ438" s="133" t="s">
        <v>249</v>
      </c>
      <c r="AK438" s="34"/>
      <c r="AL438" s="33" t="s">
        <v>947</v>
      </c>
      <c r="AM438" s="33" t="s">
        <v>1739</v>
      </c>
      <c r="AN438" s="34" t="s">
        <v>91</v>
      </c>
      <c r="AO438" s="34">
        <v>50569</v>
      </c>
      <c r="AP438" s="34" t="str">
        <f t="shared" si="68"/>
        <v>440-50569</v>
      </c>
      <c r="AQ438" s="34"/>
      <c r="AR438" s="34"/>
      <c r="AS438" s="34"/>
      <c r="AT438" s="34" t="str">
        <f t="shared" si="69"/>
        <v/>
      </c>
      <c r="AU438" s="34"/>
      <c r="AV438" s="34" t="str">
        <f t="shared" si="70"/>
        <v/>
      </c>
      <c r="AW438" s="134"/>
    </row>
    <row r="439" spans="1:49" s="87" customFormat="1" x14ac:dyDescent="0.25">
      <c r="A439" s="39" t="str">
        <f t="shared" si="61"/>
        <v/>
      </c>
      <c r="B439" s="39" t="str">
        <f t="shared" si="62"/>
        <v>440-59427</v>
      </c>
      <c r="C439" s="39"/>
      <c r="D439" s="39"/>
      <c r="E439" s="39">
        <f t="shared" si="63"/>
        <v>1</v>
      </c>
      <c r="F439" s="33"/>
      <c r="G439" s="33"/>
      <c r="H439" s="34" t="s">
        <v>850</v>
      </c>
      <c r="I439" s="34" t="s">
        <v>867</v>
      </c>
      <c r="J439" s="34" t="s">
        <v>702</v>
      </c>
      <c r="K439" s="34" t="s">
        <v>702</v>
      </c>
      <c r="L439" s="34" t="str">
        <f t="shared" si="64"/>
        <v>. Differential, REAR</v>
      </c>
      <c r="M439" s="131" t="s">
        <v>2557</v>
      </c>
      <c r="N439" s="97" t="str">
        <f t="shared" si="65"/>
        <v>E.G.</v>
      </c>
      <c r="O439" s="98" t="s">
        <v>1740</v>
      </c>
      <c r="P439" s="34" t="s">
        <v>702</v>
      </c>
      <c r="Q439" s="34" t="s">
        <v>1741</v>
      </c>
      <c r="R439" s="35">
        <v>500</v>
      </c>
      <c r="S439" s="38">
        <f t="shared" si="66"/>
        <v>500</v>
      </c>
      <c r="T439" s="33"/>
      <c r="U439" s="33"/>
      <c r="V439" s="33"/>
      <c r="W439" s="33"/>
      <c r="X439" s="33" t="s">
        <v>260</v>
      </c>
      <c r="Y439" s="36" t="s">
        <v>1742</v>
      </c>
      <c r="Z439" s="34"/>
      <c r="AA439" s="34"/>
      <c r="AB439" s="34" t="str">
        <f t="shared" si="67"/>
        <v/>
      </c>
      <c r="AC439" s="34"/>
      <c r="AD439" s="34"/>
      <c r="AE439" s="34"/>
      <c r="AF439" s="34" t="s">
        <v>935</v>
      </c>
      <c r="AG439" s="132">
        <v>44674</v>
      </c>
      <c r="AH439" s="133" t="s">
        <v>936</v>
      </c>
      <c r="AI439" s="133" t="s">
        <v>57</v>
      </c>
      <c r="AJ439" s="133" t="s">
        <v>1646</v>
      </c>
      <c r="AK439" s="34"/>
      <c r="AL439" s="33" t="s">
        <v>947</v>
      </c>
      <c r="AM439" s="33" t="s">
        <v>1739</v>
      </c>
      <c r="AN439" s="34" t="s">
        <v>91</v>
      </c>
      <c r="AO439" s="34">
        <v>59427</v>
      </c>
      <c r="AP439" s="34" t="str">
        <f t="shared" si="68"/>
        <v>440-59427</v>
      </c>
      <c r="AQ439" s="34"/>
      <c r="AR439" s="34"/>
      <c r="AS439" s="34"/>
      <c r="AT439" s="34" t="str">
        <f t="shared" si="69"/>
        <v/>
      </c>
      <c r="AU439" s="34"/>
      <c r="AV439" s="34" t="str">
        <f t="shared" si="70"/>
        <v/>
      </c>
      <c r="AW439" s="134"/>
    </row>
    <row r="440" spans="1:49" s="87" customFormat="1" x14ac:dyDescent="0.25">
      <c r="A440" s="39" t="str">
        <f t="shared" si="61"/>
        <v/>
      </c>
      <c r="B440" s="39" t="str">
        <f t="shared" si="62"/>
        <v>430-50149</v>
      </c>
      <c r="C440" s="39"/>
      <c r="D440" s="39"/>
      <c r="E440" s="39">
        <f t="shared" si="63"/>
        <v>1</v>
      </c>
      <c r="F440" s="33"/>
      <c r="G440" s="33"/>
      <c r="H440" s="34" t="s">
        <v>850</v>
      </c>
      <c r="I440" s="34" t="s">
        <v>867</v>
      </c>
      <c r="J440" s="34" t="s">
        <v>703</v>
      </c>
      <c r="K440" s="34" t="s">
        <v>703</v>
      </c>
      <c r="L440" s="34" t="str">
        <f t="shared" si="64"/>
        <v>. Driveshaft, FRONT</v>
      </c>
      <c r="M440" s="131" t="s">
        <v>2558</v>
      </c>
      <c r="N440" s="41" t="str">
        <f t="shared" si="65"/>
        <v/>
      </c>
      <c r="O440" s="41" t="s">
        <v>875</v>
      </c>
      <c r="P440" s="34" t="s">
        <v>703</v>
      </c>
      <c r="Q440" s="34"/>
      <c r="R440" s="34">
        <v>100</v>
      </c>
      <c r="S440" s="38">
        <f t="shared" si="66"/>
        <v>100</v>
      </c>
      <c r="T440" s="33"/>
      <c r="U440" s="33"/>
      <c r="V440" s="33"/>
      <c r="W440" s="33"/>
      <c r="X440" s="33"/>
      <c r="Y440" s="34"/>
      <c r="Z440" s="34"/>
      <c r="AA440" s="34"/>
      <c r="AB440" s="34" t="str">
        <f t="shared" si="67"/>
        <v/>
      </c>
      <c r="AC440" s="34"/>
      <c r="AD440" s="34"/>
      <c r="AE440" s="34"/>
      <c r="AF440" s="34" t="s">
        <v>935</v>
      </c>
      <c r="AG440" s="132">
        <v>45216</v>
      </c>
      <c r="AH440" s="133" t="s">
        <v>1724</v>
      </c>
      <c r="AI440" s="133" t="s">
        <v>57</v>
      </c>
      <c r="AJ440" s="133" t="s">
        <v>1725</v>
      </c>
      <c r="AK440" s="34"/>
      <c r="AL440" s="33" t="s">
        <v>947</v>
      </c>
      <c r="AM440" s="33" t="s">
        <v>1743</v>
      </c>
      <c r="AN440" s="34" t="s">
        <v>91</v>
      </c>
      <c r="AO440" s="34">
        <v>50149</v>
      </c>
      <c r="AP440" s="34" t="str">
        <f t="shared" si="68"/>
        <v>430-50149</v>
      </c>
      <c r="AQ440" s="34"/>
      <c r="AR440" s="34"/>
      <c r="AS440" s="34"/>
      <c r="AT440" s="34" t="str">
        <f t="shared" si="69"/>
        <v/>
      </c>
      <c r="AU440" s="34"/>
      <c r="AV440" s="34" t="str">
        <f t="shared" si="70"/>
        <v/>
      </c>
      <c r="AW440" s="134"/>
    </row>
    <row r="441" spans="1:49" s="87" customFormat="1" x14ac:dyDescent="0.25">
      <c r="A441" s="136" t="str">
        <f t="shared" si="61"/>
        <v/>
      </c>
      <c r="B441" s="136" t="str">
        <f t="shared" si="62"/>
        <v>431-59823</v>
      </c>
      <c r="C441" s="136"/>
      <c r="D441" s="136"/>
      <c r="E441" s="136">
        <f t="shared" si="63"/>
        <v>1</v>
      </c>
      <c r="F441" s="103" t="s">
        <v>848</v>
      </c>
      <c r="G441" s="103" t="s">
        <v>1497</v>
      </c>
      <c r="H441" s="104" t="s">
        <v>850</v>
      </c>
      <c r="I441" s="104" t="s">
        <v>867</v>
      </c>
      <c r="J441" s="104" t="s">
        <v>1498</v>
      </c>
      <c r="K441" s="104" t="s">
        <v>1498</v>
      </c>
      <c r="L441" s="104" t="str">
        <f t="shared" si="64"/>
        <v>. Driveshaft, REAR - AWD</v>
      </c>
      <c r="M441" s="137" t="s">
        <v>2426</v>
      </c>
      <c r="N441" s="105" t="str">
        <f t="shared" si="65"/>
        <v/>
      </c>
      <c r="O441" s="105" t="s">
        <v>875</v>
      </c>
      <c r="P441" s="104" t="s">
        <v>693</v>
      </c>
      <c r="Q441" s="104"/>
      <c r="R441" s="108">
        <v>450</v>
      </c>
      <c r="S441" s="107">
        <f t="shared" si="66"/>
        <v>350</v>
      </c>
      <c r="T441" s="103"/>
      <c r="U441" s="103"/>
      <c r="V441" s="103"/>
      <c r="W441" s="103"/>
      <c r="X441" s="103"/>
      <c r="Y441" s="104"/>
      <c r="Z441" s="104"/>
      <c r="AA441" s="104"/>
      <c r="AB441" s="104" t="str">
        <f t="shared" si="67"/>
        <v>keep all RWD &amp; AWD 16-18 1412mm 7636785 toss other AWD</v>
      </c>
      <c r="AC441" s="104" t="s">
        <v>2046</v>
      </c>
      <c r="AD441" s="104"/>
      <c r="AE441" s="104"/>
      <c r="AF441" s="104" t="s">
        <v>935</v>
      </c>
      <c r="AG441" s="138">
        <v>44674</v>
      </c>
      <c r="AH441" s="139" t="s">
        <v>1501</v>
      </c>
      <c r="AI441" s="139" t="s">
        <v>57</v>
      </c>
      <c r="AJ441" s="139" t="s">
        <v>937</v>
      </c>
      <c r="AK441" s="103" t="s">
        <v>848</v>
      </c>
      <c r="AL441" s="103" t="s">
        <v>947</v>
      </c>
      <c r="AM441" s="103">
        <v>431</v>
      </c>
      <c r="AN441" s="104" t="s">
        <v>91</v>
      </c>
      <c r="AO441" s="104">
        <v>59823</v>
      </c>
      <c r="AP441" s="104" t="str">
        <f t="shared" si="68"/>
        <v>431-59823</v>
      </c>
      <c r="AQ441" s="104"/>
      <c r="AR441" s="104"/>
      <c r="AS441" s="104"/>
      <c r="AT441" s="104" t="str">
        <f t="shared" si="69"/>
        <v/>
      </c>
      <c r="AU441" s="104"/>
      <c r="AV441" s="104" t="str">
        <f t="shared" si="70"/>
        <v/>
      </c>
      <c r="AW441" s="140"/>
    </row>
    <row r="442" spans="1:49" s="87" customFormat="1" x14ac:dyDescent="0.25">
      <c r="A442" s="136" t="str">
        <f t="shared" si="61"/>
        <v/>
      </c>
      <c r="B442" s="136" t="str">
        <f t="shared" si="62"/>
        <v>431-59702</v>
      </c>
      <c r="C442" s="136"/>
      <c r="D442" s="136"/>
      <c r="E442" s="136">
        <f t="shared" si="63"/>
        <v>1</v>
      </c>
      <c r="F442" s="103" t="s">
        <v>848</v>
      </c>
      <c r="G442" s="103" t="s">
        <v>1497</v>
      </c>
      <c r="H442" s="104" t="s">
        <v>850</v>
      </c>
      <c r="I442" s="104" t="s">
        <v>867</v>
      </c>
      <c r="J442" s="104" t="s">
        <v>1498</v>
      </c>
      <c r="K442" s="104" t="s">
        <v>1498</v>
      </c>
      <c r="L442" s="104" t="str">
        <f t="shared" si="64"/>
        <v>. Driveshaft, REAR - RWD</v>
      </c>
      <c r="M442" s="137" t="s">
        <v>2427</v>
      </c>
      <c r="N442" s="109" t="str">
        <f t="shared" si="65"/>
        <v>E.G.</v>
      </c>
      <c r="O442" s="110" t="s">
        <v>1499</v>
      </c>
      <c r="P442" s="104" t="s">
        <v>692</v>
      </c>
      <c r="Q442" s="104"/>
      <c r="R442" s="108">
        <v>250</v>
      </c>
      <c r="S442" s="107">
        <f t="shared" si="66"/>
        <v>350</v>
      </c>
      <c r="T442" s="103"/>
      <c r="U442" s="103"/>
      <c r="V442" s="103"/>
      <c r="W442" s="103"/>
      <c r="X442" s="103" t="s">
        <v>260</v>
      </c>
      <c r="Y442" s="111" t="s">
        <v>1500</v>
      </c>
      <c r="Z442" s="104"/>
      <c r="AA442" s="104"/>
      <c r="AB442" s="104" t="str">
        <f t="shared" si="67"/>
        <v>keep all RWD &amp; AWD 16-18 1412mm 7636785 toss other AWD</v>
      </c>
      <c r="AC442" s="104" t="s">
        <v>2046</v>
      </c>
      <c r="AD442" s="104"/>
      <c r="AE442" s="104"/>
      <c r="AF442" s="104" t="s">
        <v>935</v>
      </c>
      <c r="AG442" s="138">
        <v>44674</v>
      </c>
      <c r="AH442" s="139" t="s">
        <v>1501</v>
      </c>
      <c r="AI442" s="139" t="s">
        <v>57</v>
      </c>
      <c r="AJ442" s="139" t="s">
        <v>937</v>
      </c>
      <c r="AK442" s="103" t="s">
        <v>848</v>
      </c>
      <c r="AL442" s="103" t="s">
        <v>947</v>
      </c>
      <c r="AM442" s="103">
        <v>431</v>
      </c>
      <c r="AN442" s="104" t="s">
        <v>91</v>
      </c>
      <c r="AO442" s="104">
        <v>59702</v>
      </c>
      <c r="AP442" s="104" t="str">
        <f t="shared" si="68"/>
        <v>431-59702</v>
      </c>
      <c r="AQ442" s="104"/>
      <c r="AR442" s="104"/>
      <c r="AS442" s="104"/>
      <c r="AT442" s="104" t="str">
        <f t="shared" si="69"/>
        <v/>
      </c>
      <c r="AU442" s="104"/>
      <c r="AV442" s="104" t="str">
        <f t="shared" si="70"/>
        <v/>
      </c>
      <c r="AW442" s="140"/>
    </row>
    <row r="443" spans="1:49" s="87" customFormat="1" x14ac:dyDescent="0.25">
      <c r="A443" s="39" t="str">
        <f t="shared" si="61"/>
        <v/>
      </c>
      <c r="B443" s="39" t="str">
        <f t="shared" si="62"/>
        <v/>
      </c>
      <c r="C443" s="39"/>
      <c r="D443" s="39"/>
      <c r="E443" s="39" t="str">
        <f t="shared" si="63"/>
        <v/>
      </c>
      <c r="F443" s="33"/>
      <c r="G443" s="33"/>
      <c r="H443" s="34" t="s">
        <v>850</v>
      </c>
      <c r="I443" s="34" t="s">
        <v>867</v>
      </c>
      <c r="J443" s="34" t="s">
        <v>1535</v>
      </c>
      <c r="K443" s="34" t="s">
        <v>704</v>
      </c>
      <c r="L443" s="34" t="str">
        <f t="shared" si="64"/>
        <v>. Emergency Parking Brake Actuator</v>
      </c>
      <c r="M443" s="131" t="s">
        <v>2428</v>
      </c>
      <c r="N443" s="97" t="str">
        <f t="shared" si="65"/>
        <v>E.G.</v>
      </c>
      <c r="O443" s="98" t="s">
        <v>1536</v>
      </c>
      <c r="P443" s="34" t="s">
        <v>704</v>
      </c>
      <c r="Q443" s="34"/>
      <c r="R443" s="34">
        <v>350</v>
      </c>
      <c r="S443" s="38">
        <f t="shared" si="66"/>
        <v>350</v>
      </c>
      <c r="T443" s="34"/>
      <c r="U443" s="34"/>
      <c r="V443" s="34"/>
      <c r="W443" s="34"/>
      <c r="X443" s="33" t="s">
        <v>259</v>
      </c>
      <c r="Y443" s="36" t="s">
        <v>1537</v>
      </c>
      <c r="Z443" s="34"/>
      <c r="AA443" s="34"/>
      <c r="AB443" s="34" t="str">
        <f t="shared" si="67"/>
        <v>WITH cables ON</v>
      </c>
      <c r="AC443" s="34" t="s">
        <v>832</v>
      </c>
      <c r="AD443" s="34"/>
      <c r="AE443" s="34"/>
      <c r="AF443" s="34" t="s">
        <v>935</v>
      </c>
      <c r="AG443" s="132">
        <v>44683</v>
      </c>
      <c r="AH443" s="133" t="s">
        <v>936</v>
      </c>
      <c r="AI443" s="133" t="s">
        <v>57</v>
      </c>
      <c r="AJ443" s="133" t="s">
        <v>937</v>
      </c>
      <c r="AK443" s="34"/>
      <c r="AL443" s="34" t="s">
        <v>938</v>
      </c>
      <c r="AM443" s="34"/>
      <c r="AN443" s="34"/>
      <c r="AO443" s="34"/>
      <c r="AP443" s="34" t="str">
        <f t="shared" si="68"/>
        <v/>
      </c>
      <c r="AQ443" s="34" t="s">
        <v>89</v>
      </c>
      <c r="AR443" s="34" t="s">
        <v>1016</v>
      </c>
      <c r="AS443" s="34" t="s">
        <v>1017</v>
      </c>
      <c r="AT443" s="34" t="str">
        <f t="shared" si="69"/>
        <v>F15-14-18-ALL</v>
      </c>
      <c r="AU443" s="34" t="s">
        <v>1538</v>
      </c>
      <c r="AV443" s="34" t="str">
        <f t="shared" si="70"/>
        <v>F15-14-18-ALL-Viking63</v>
      </c>
      <c r="AW443" s="134"/>
    </row>
    <row r="444" spans="1:49" s="87" customFormat="1" x14ac:dyDescent="0.25">
      <c r="A444" s="39" t="str">
        <f t="shared" si="61"/>
        <v/>
      </c>
      <c r="B444" s="39" t="str">
        <f t="shared" si="62"/>
        <v/>
      </c>
      <c r="C444" s="39"/>
      <c r="D444" s="39"/>
      <c r="E444" s="39" t="str">
        <f t="shared" si="63"/>
        <v/>
      </c>
      <c r="F444" s="33"/>
      <c r="G444" s="33"/>
      <c r="H444" s="34" t="s">
        <v>850</v>
      </c>
      <c r="I444" s="34" t="s">
        <v>867</v>
      </c>
      <c r="J444" s="34" t="s">
        <v>1010</v>
      </c>
      <c r="K444" s="34" t="s">
        <v>705</v>
      </c>
      <c r="L444" s="34" t="str">
        <f t="shared" si="64"/>
        <v>. Height Level Sensors, FRONT - LEFT</v>
      </c>
      <c r="M444" s="131" t="s">
        <v>2429</v>
      </c>
      <c r="N444" s="97" t="str">
        <f t="shared" si="65"/>
        <v>E.G.</v>
      </c>
      <c r="O444" s="98" t="s">
        <v>1539</v>
      </c>
      <c r="P444" s="34" t="s">
        <v>705</v>
      </c>
      <c r="Q444" s="34"/>
      <c r="R444" s="34">
        <v>75</v>
      </c>
      <c r="S444" s="38">
        <f t="shared" si="66"/>
        <v>75</v>
      </c>
      <c r="T444" s="34"/>
      <c r="U444" s="34"/>
      <c r="V444" s="34"/>
      <c r="W444" s="34"/>
      <c r="X444" s="33" t="s">
        <v>260</v>
      </c>
      <c r="Y444" s="36" t="s">
        <v>1540</v>
      </c>
      <c r="Z444" s="34"/>
      <c r="AA444" s="34"/>
      <c r="AB444" s="34" t="str">
        <f t="shared" si="67"/>
        <v>leave arms on, mark location each obtained from</v>
      </c>
      <c r="AC444" s="34" t="s">
        <v>833</v>
      </c>
      <c r="AD444" s="34"/>
      <c r="AE444" s="34"/>
      <c r="AF444" s="34" t="s">
        <v>935</v>
      </c>
      <c r="AG444" s="132">
        <v>44683</v>
      </c>
      <c r="AH444" s="133" t="s">
        <v>936</v>
      </c>
      <c r="AI444" s="133" t="s">
        <v>57</v>
      </c>
      <c r="AJ444" s="133" t="s">
        <v>937</v>
      </c>
      <c r="AK444" s="34"/>
      <c r="AL444" s="34" t="s">
        <v>938</v>
      </c>
      <c r="AM444" s="34"/>
      <c r="AN444" s="34"/>
      <c r="AO444" s="34"/>
      <c r="AP444" s="34" t="str">
        <f t="shared" si="68"/>
        <v/>
      </c>
      <c r="AQ444" s="34" t="s">
        <v>89</v>
      </c>
      <c r="AR444" s="34" t="s">
        <v>1016</v>
      </c>
      <c r="AS444" s="34" t="s">
        <v>1017</v>
      </c>
      <c r="AT444" s="34" t="str">
        <f t="shared" si="69"/>
        <v>F15-14-18-ALL</v>
      </c>
      <c r="AU444" s="34" t="s">
        <v>1541</v>
      </c>
      <c r="AV444" s="34" t="str">
        <f t="shared" si="70"/>
        <v>F15-14-18-ALL-Viking64</v>
      </c>
      <c r="AW444" s="134"/>
    </row>
    <row r="445" spans="1:49" s="87" customFormat="1" x14ac:dyDescent="0.25">
      <c r="A445" s="39" t="str">
        <f t="shared" si="61"/>
        <v/>
      </c>
      <c r="B445" s="39" t="str">
        <f t="shared" si="62"/>
        <v/>
      </c>
      <c r="C445" s="39"/>
      <c r="D445" s="39"/>
      <c r="E445" s="39" t="str">
        <f t="shared" si="63"/>
        <v/>
      </c>
      <c r="F445" s="33"/>
      <c r="G445" s="33"/>
      <c r="H445" s="34" t="s">
        <v>850</v>
      </c>
      <c r="I445" s="34" t="s">
        <v>867</v>
      </c>
      <c r="J445" s="34" t="s">
        <v>1010</v>
      </c>
      <c r="K445" s="34" t="s">
        <v>706</v>
      </c>
      <c r="L445" s="34" t="str">
        <f t="shared" si="64"/>
        <v>. Height Level Sensors, FRONT - RIGHT</v>
      </c>
      <c r="M445" s="131" t="s">
        <v>2430</v>
      </c>
      <c r="N445" s="41" t="str">
        <f t="shared" si="65"/>
        <v/>
      </c>
      <c r="O445" s="41" t="s">
        <v>875</v>
      </c>
      <c r="P445" s="34" t="s">
        <v>706</v>
      </c>
      <c r="Q445" s="34"/>
      <c r="R445" s="34">
        <v>75</v>
      </c>
      <c r="S445" s="38">
        <f t="shared" si="66"/>
        <v>75</v>
      </c>
      <c r="T445" s="34"/>
      <c r="U445" s="34"/>
      <c r="V445" s="34"/>
      <c r="W445" s="34"/>
      <c r="X445" s="33" t="s">
        <v>260</v>
      </c>
      <c r="Y445" s="34" t="s">
        <v>1542</v>
      </c>
      <c r="Z445" s="34"/>
      <c r="AA445" s="34"/>
      <c r="AB445" s="34" t="str">
        <f t="shared" si="67"/>
        <v>leave arms on, mark location each obtained from</v>
      </c>
      <c r="AC445" s="34" t="s">
        <v>833</v>
      </c>
      <c r="AD445" s="34"/>
      <c r="AE445" s="34"/>
      <c r="AF445" s="34" t="s">
        <v>935</v>
      </c>
      <c r="AG445" s="132">
        <v>44683</v>
      </c>
      <c r="AH445" s="133" t="s">
        <v>936</v>
      </c>
      <c r="AI445" s="133" t="s">
        <v>57</v>
      </c>
      <c r="AJ445" s="133" t="s">
        <v>937</v>
      </c>
      <c r="AK445" s="34"/>
      <c r="AL445" s="34" t="s">
        <v>938</v>
      </c>
      <c r="AM445" s="34"/>
      <c r="AN445" s="34"/>
      <c r="AO445" s="34"/>
      <c r="AP445" s="34" t="str">
        <f t="shared" si="68"/>
        <v/>
      </c>
      <c r="AQ445" s="34" t="s">
        <v>89</v>
      </c>
      <c r="AR445" s="34" t="s">
        <v>1016</v>
      </c>
      <c r="AS445" s="34" t="s">
        <v>1017</v>
      </c>
      <c r="AT445" s="34" t="str">
        <f t="shared" si="69"/>
        <v>F15-14-18-ALL</v>
      </c>
      <c r="AU445" s="34" t="s">
        <v>1543</v>
      </c>
      <c r="AV445" s="34" t="str">
        <f t="shared" si="70"/>
        <v>F15-14-18-ALL-Viking65</v>
      </c>
      <c r="AW445" s="134"/>
    </row>
    <row r="446" spans="1:49" s="87" customFormat="1" x14ac:dyDescent="0.25">
      <c r="A446" s="39" t="str">
        <f t="shared" si="61"/>
        <v/>
      </c>
      <c r="B446" s="39" t="str">
        <f t="shared" si="62"/>
        <v/>
      </c>
      <c r="C446" s="39"/>
      <c r="D446" s="39"/>
      <c r="E446" s="39" t="str">
        <f t="shared" si="63"/>
        <v/>
      </c>
      <c r="F446" s="33"/>
      <c r="G446" s="33"/>
      <c r="H446" s="34" t="s">
        <v>850</v>
      </c>
      <c r="I446" s="34" t="s">
        <v>867</v>
      </c>
      <c r="J446" s="34" t="s">
        <v>1010</v>
      </c>
      <c r="K446" s="34" t="s">
        <v>707</v>
      </c>
      <c r="L446" s="34" t="str">
        <f t="shared" si="64"/>
        <v>. Height Level Sensors, REAR - LEFT</v>
      </c>
      <c r="M446" s="131" t="s">
        <v>2431</v>
      </c>
      <c r="N446" s="97" t="str">
        <f t="shared" si="65"/>
        <v>E.G.</v>
      </c>
      <c r="O446" s="98" t="s">
        <v>1544</v>
      </c>
      <c r="P446" s="34" t="s">
        <v>707</v>
      </c>
      <c r="Q446" s="34"/>
      <c r="R446" s="34">
        <v>75</v>
      </c>
      <c r="S446" s="38">
        <f t="shared" si="66"/>
        <v>75</v>
      </c>
      <c r="T446" s="34"/>
      <c r="U446" s="34"/>
      <c r="V446" s="34"/>
      <c r="W446" s="34"/>
      <c r="X446" s="33" t="s">
        <v>260</v>
      </c>
      <c r="Y446" s="36" t="s">
        <v>1545</v>
      </c>
      <c r="Z446" s="34"/>
      <c r="AA446" s="34"/>
      <c r="AB446" s="34" t="str">
        <f t="shared" si="67"/>
        <v>leave arms on, mark location each obtained from</v>
      </c>
      <c r="AC446" s="34" t="s">
        <v>833</v>
      </c>
      <c r="AD446" s="34"/>
      <c r="AE446" s="34"/>
      <c r="AF446" s="34" t="s">
        <v>935</v>
      </c>
      <c r="AG446" s="132">
        <v>44683</v>
      </c>
      <c r="AH446" s="133" t="s">
        <v>936</v>
      </c>
      <c r="AI446" s="133" t="s">
        <v>57</v>
      </c>
      <c r="AJ446" s="133" t="s">
        <v>937</v>
      </c>
      <c r="AK446" s="34"/>
      <c r="AL446" s="34" t="s">
        <v>938</v>
      </c>
      <c r="AM446" s="34"/>
      <c r="AN446" s="34"/>
      <c r="AO446" s="34"/>
      <c r="AP446" s="34" t="str">
        <f t="shared" si="68"/>
        <v/>
      </c>
      <c r="AQ446" s="34" t="s">
        <v>89</v>
      </c>
      <c r="AR446" s="34" t="s">
        <v>1016</v>
      </c>
      <c r="AS446" s="34" t="s">
        <v>1017</v>
      </c>
      <c r="AT446" s="34" t="str">
        <f t="shared" si="69"/>
        <v>F15-14-18-ALL</v>
      </c>
      <c r="AU446" s="34" t="s">
        <v>1546</v>
      </c>
      <c r="AV446" s="34" t="str">
        <f t="shared" si="70"/>
        <v>F15-14-18-ALL-Viking66</v>
      </c>
      <c r="AW446" s="134"/>
    </row>
    <row r="447" spans="1:49" s="87" customFormat="1" x14ac:dyDescent="0.25">
      <c r="A447" s="39" t="str">
        <f t="shared" si="61"/>
        <v/>
      </c>
      <c r="B447" s="39" t="str">
        <f t="shared" si="62"/>
        <v/>
      </c>
      <c r="C447" s="39"/>
      <c r="D447" s="39"/>
      <c r="E447" s="39" t="str">
        <f t="shared" si="63"/>
        <v/>
      </c>
      <c r="F447" s="33"/>
      <c r="G447" s="33"/>
      <c r="H447" s="34" t="s">
        <v>850</v>
      </c>
      <c r="I447" s="34" t="s">
        <v>867</v>
      </c>
      <c r="J447" s="34" t="s">
        <v>1010</v>
      </c>
      <c r="K447" s="34" t="s">
        <v>708</v>
      </c>
      <c r="L447" s="34" t="str">
        <f t="shared" si="64"/>
        <v>. Height Level Sensors, REAR - RIGHT</v>
      </c>
      <c r="M447" s="131" t="s">
        <v>2432</v>
      </c>
      <c r="N447" s="41" t="str">
        <f t="shared" si="65"/>
        <v/>
      </c>
      <c r="O447" s="41" t="s">
        <v>875</v>
      </c>
      <c r="P447" s="34" t="s">
        <v>708</v>
      </c>
      <c r="Q447" s="34"/>
      <c r="R447" s="34">
        <v>75</v>
      </c>
      <c r="S447" s="38">
        <f t="shared" si="66"/>
        <v>75</v>
      </c>
      <c r="T447" s="34"/>
      <c r="U447" s="34"/>
      <c r="V447" s="34"/>
      <c r="W447" s="34"/>
      <c r="X447" s="33" t="s">
        <v>260</v>
      </c>
      <c r="Y447" s="34" t="s">
        <v>1542</v>
      </c>
      <c r="Z447" s="34"/>
      <c r="AA447" s="34"/>
      <c r="AB447" s="34" t="str">
        <f t="shared" si="67"/>
        <v>leave arms on, mark location each obtained from</v>
      </c>
      <c r="AC447" s="34" t="s">
        <v>833</v>
      </c>
      <c r="AD447" s="34"/>
      <c r="AE447" s="34"/>
      <c r="AF447" s="34" t="s">
        <v>935</v>
      </c>
      <c r="AG447" s="132">
        <v>44683</v>
      </c>
      <c r="AH447" s="133" t="s">
        <v>936</v>
      </c>
      <c r="AI447" s="133" t="s">
        <v>57</v>
      </c>
      <c r="AJ447" s="133" t="s">
        <v>937</v>
      </c>
      <c r="AK447" s="34"/>
      <c r="AL447" s="34" t="s">
        <v>938</v>
      </c>
      <c r="AM447" s="34"/>
      <c r="AN447" s="34"/>
      <c r="AO447" s="34"/>
      <c r="AP447" s="34" t="str">
        <f t="shared" si="68"/>
        <v/>
      </c>
      <c r="AQ447" s="34" t="s">
        <v>89</v>
      </c>
      <c r="AR447" s="34" t="s">
        <v>1016</v>
      </c>
      <c r="AS447" s="34" t="s">
        <v>1017</v>
      </c>
      <c r="AT447" s="34" t="str">
        <f t="shared" si="69"/>
        <v>F15-14-18-ALL</v>
      </c>
      <c r="AU447" s="34" t="s">
        <v>1547</v>
      </c>
      <c r="AV447" s="34" t="str">
        <f t="shared" si="70"/>
        <v>F15-14-18-ALL-Viking67</v>
      </c>
      <c r="AW447" s="134"/>
    </row>
    <row r="448" spans="1:49" s="87" customFormat="1" x14ac:dyDescent="0.25">
      <c r="A448" s="39" t="str">
        <f t="shared" si="61"/>
        <v/>
      </c>
      <c r="B448" s="39" t="str">
        <f t="shared" si="62"/>
        <v/>
      </c>
      <c r="C448" s="39"/>
      <c r="D448" s="39"/>
      <c r="E448" s="39" t="str">
        <f t="shared" si="63"/>
        <v/>
      </c>
      <c r="F448" s="33"/>
      <c r="G448" s="33"/>
      <c r="H448" s="34" t="s">
        <v>850</v>
      </c>
      <c r="I448" s="34" t="s">
        <v>867</v>
      </c>
      <c r="J448" s="34" t="s">
        <v>1406</v>
      </c>
      <c r="K448" s="34" t="s">
        <v>709</v>
      </c>
      <c r="L448" s="34" t="str">
        <f t="shared" si="64"/>
        <v>. Muffler Tips SET 2</v>
      </c>
      <c r="M448" s="131" t="s">
        <v>2433</v>
      </c>
      <c r="N448" s="97" t="str">
        <f t="shared" si="65"/>
        <v>E.G.</v>
      </c>
      <c r="O448" s="98" t="s">
        <v>1548</v>
      </c>
      <c r="P448" s="34" t="s">
        <v>709</v>
      </c>
      <c r="Q448" s="34"/>
      <c r="R448" s="34">
        <v>98</v>
      </c>
      <c r="S448" s="38">
        <f t="shared" si="66"/>
        <v>98</v>
      </c>
      <c r="T448" s="34"/>
      <c r="U448" s="34"/>
      <c r="V448" s="34"/>
      <c r="W448" s="34"/>
      <c r="X448" s="33" t="s">
        <v>259</v>
      </c>
      <c r="Y448" s="36">
        <v>7633311</v>
      </c>
      <c r="Z448" s="34"/>
      <c r="AA448" s="34"/>
      <c r="AB448" s="34" t="str">
        <f t="shared" si="67"/>
        <v>toss both if 1 bad</v>
      </c>
      <c r="AC448" s="34" t="s">
        <v>763</v>
      </c>
      <c r="AD448" s="34"/>
      <c r="AE448" s="34"/>
      <c r="AF448" s="34" t="s">
        <v>935</v>
      </c>
      <c r="AG448" s="132">
        <v>44683</v>
      </c>
      <c r="AH448" s="133" t="s">
        <v>936</v>
      </c>
      <c r="AI448" s="133" t="s">
        <v>57</v>
      </c>
      <c r="AJ448" s="133" t="s">
        <v>937</v>
      </c>
      <c r="AK448" s="34"/>
      <c r="AL448" s="34" t="s">
        <v>938</v>
      </c>
      <c r="AM448" s="34"/>
      <c r="AN448" s="34"/>
      <c r="AO448" s="34"/>
      <c r="AP448" s="34" t="str">
        <f t="shared" si="68"/>
        <v/>
      </c>
      <c r="AQ448" s="34" t="s">
        <v>89</v>
      </c>
      <c r="AR448" s="34" t="s">
        <v>1016</v>
      </c>
      <c r="AS448" s="34" t="s">
        <v>1549</v>
      </c>
      <c r="AT448" s="34" t="str">
        <f t="shared" si="69"/>
        <v>F15-14-18-3.0T N55</v>
      </c>
      <c r="AU448" s="34" t="s">
        <v>1550</v>
      </c>
      <c r="AV448" s="34" t="str">
        <f t="shared" si="70"/>
        <v>F15-14-18-3.0T N55-Viking68</v>
      </c>
      <c r="AW448" s="134"/>
    </row>
    <row r="449" spans="1:49" s="87" customFormat="1" x14ac:dyDescent="0.25">
      <c r="A449" s="39" t="str">
        <f t="shared" si="61"/>
        <v/>
      </c>
      <c r="B449" s="39" t="str">
        <f t="shared" si="62"/>
        <v>527-61352</v>
      </c>
      <c r="C449" s="39" t="s">
        <v>1749</v>
      </c>
      <c r="D449" s="39"/>
      <c r="E449" s="39">
        <f t="shared" si="63"/>
        <v>2</v>
      </c>
      <c r="F449" s="33"/>
      <c r="G449" s="33"/>
      <c r="H449" s="34" t="s">
        <v>850</v>
      </c>
      <c r="I449" s="34" t="s">
        <v>867</v>
      </c>
      <c r="J449" s="34" t="s">
        <v>1745</v>
      </c>
      <c r="K449" s="34" t="s">
        <v>710</v>
      </c>
      <c r="L449" s="34" t="str">
        <f t="shared" si="64"/>
        <v>. Shock Struts, FRONT - LEFT</v>
      </c>
      <c r="M449" s="131" t="s">
        <v>2559</v>
      </c>
      <c r="N449" s="41" t="str">
        <f t="shared" si="65"/>
        <v/>
      </c>
      <c r="O449" s="41" t="s">
        <v>875</v>
      </c>
      <c r="P449" s="34" t="s">
        <v>1750</v>
      </c>
      <c r="Q449" s="34" t="s">
        <v>1751</v>
      </c>
      <c r="R449" s="34">
        <v>400</v>
      </c>
      <c r="S449" s="38">
        <f t="shared" si="66"/>
        <v>500</v>
      </c>
      <c r="T449" s="33"/>
      <c r="U449" s="33"/>
      <c r="V449" s="33"/>
      <c r="W449" s="33"/>
      <c r="X449" s="33"/>
      <c r="Y449" s="34"/>
      <c r="Z449" s="34"/>
      <c r="AA449" s="34"/>
      <c r="AB449" s="34" t="str">
        <f t="shared" si="67"/>
        <v/>
      </c>
      <c r="AC449" s="34"/>
      <c r="AD449" s="34"/>
      <c r="AE449" s="34"/>
      <c r="AF449" s="34" t="s">
        <v>935</v>
      </c>
      <c r="AG449" s="132">
        <v>45216</v>
      </c>
      <c r="AH449" s="133" t="s">
        <v>1747</v>
      </c>
      <c r="AI449" s="133" t="s">
        <v>57</v>
      </c>
      <c r="AJ449" s="133" t="s">
        <v>1646</v>
      </c>
      <c r="AK449" s="34"/>
      <c r="AL449" s="33" t="s">
        <v>947</v>
      </c>
      <c r="AM449" s="33" t="s">
        <v>1748</v>
      </c>
      <c r="AN449" s="34" t="s">
        <v>91</v>
      </c>
      <c r="AO449" s="34">
        <v>61352</v>
      </c>
      <c r="AP449" s="34" t="str">
        <f t="shared" si="68"/>
        <v>527-61352</v>
      </c>
      <c r="AQ449" s="34"/>
      <c r="AR449" s="34"/>
      <c r="AS449" s="34"/>
      <c r="AT449" s="34" t="str">
        <f t="shared" si="69"/>
        <v/>
      </c>
      <c r="AU449" s="34"/>
      <c r="AV449" s="34" t="str">
        <f t="shared" si="70"/>
        <v/>
      </c>
      <c r="AW449" s="134"/>
    </row>
    <row r="450" spans="1:49" s="87" customFormat="1" x14ac:dyDescent="0.25">
      <c r="A450" s="39" t="str">
        <f t="shared" si="61"/>
        <v/>
      </c>
      <c r="B450" s="39" t="str">
        <f t="shared" si="62"/>
        <v>527-61350</v>
      </c>
      <c r="C450" s="39" t="s">
        <v>1756</v>
      </c>
      <c r="D450" s="39"/>
      <c r="E450" s="39">
        <f t="shared" si="63"/>
        <v>2</v>
      </c>
      <c r="F450" s="33"/>
      <c r="G450" s="33"/>
      <c r="H450" s="34" t="s">
        <v>850</v>
      </c>
      <c r="I450" s="34" t="s">
        <v>867</v>
      </c>
      <c r="J450" s="34" t="s">
        <v>1745</v>
      </c>
      <c r="K450" s="34" t="s">
        <v>710</v>
      </c>
      <c r="L450" s="34" t="str">
        <f t="shared" si="64"/>
        <v>. Shock Struts, FRONT - LEFT</v>
      </c>
      <c r="M450" s="131" t="s">
        <v>2560</v>
      </c>
      <c r="N450" s="41" t="str">
        <f t="shared" si="65"/>
        <v/>
      </c>
      <c r="O450" s="41" t="s">
        <v>875</v>
      </c>
      <c r="P450" s="34" t="s">
        <v>1750</v>
      </c>
      <c r="Q450" s="34" t="s">
        <v>1757</v>
      </c>
      <c r="R450" s="34">
        <v>400</v>
      </c>
      <c r="S450" s="38">
        <f t="shared" si="66"/>
        <v>500</v>
      </c>
      <c r="T450" s="33"/>
      <c r="U450" s="33"/>
      <c r="V450" s="33"/>
      <c r="W450" s="33"/>
      <c r="X450" s="33"/>
      <c r="Y450" s="34"/>
      <c r="Z450" s="34"/>
      <c r="AA450" s="34"/>
      <c r="AB450" s="34" t="str">
        <f t="shared" si="67"/>
        <v/>
      </c>
      <c r="AC450" s="34"/>
      <c r="AD450" s="34"/>
      <c r="AE450" s="34"/>
      <c r="AF450" s="34" t="s">
        <v>935</v>
      </c>
      <c r="AG450" s="132">
        <v>45244</v>
      </c>
      <c r="AH450" s="133" t="s">
        <v>249</v>
      </c>
      <c r="AI450" s="133" t="s">
        <v>57</v>
      </c>
      <c r="AJ450" s="133" t="s">
        <v>249</v>
      </c>
      <c r="AK450" s="34"/>
      <c r="AL450" s="33" t="s">
        <v>947</v>
      </c>
      <c r="AM450" s="33" t="s">
        <v>1748</v>
      </c>
      <c r="AN450" s="34" t="s">
        <v>91</v>
      </c>
      <c r="AO450" s="34">
        <v>61350</v>
      </c>
      <c r="AP450" s="34" t="str">
        <f t="shared" si="68"/>
        <v>527-61350</v>
      </c>
      <c r="AQ450" s="34"/>
      <c r="AR450" s="34"/>
      <c r="AS450" s="34"/>
      <c r="AT450" s="34" t="str">
        <f t="shared" si="69"/>
        <v/>
      </c>
      <c r="AU450" s="34"/>
      <c r="AV450" s="34" t="str">
        <f t="shared" si="70"/>
        <v/>
      </c>
      <c r="AW450" s="134"/>
    </row>
    <row r="451" spans="1:49" s="87" customFormat="1" x14ac:dyDescent="0.25">
      <c r="A451" s="39" t="str">
        <f t="shared" si="61"/>
        <v/>
      </c>
      <c r="B451" s="39" t="str">
        <f t="shared" si="62"/>
        <v>527-61358</v>
      </c>
      <c r="C451" s="39" t="s">
        <v>1761</v>
      </c>
      <c r="D451" s="39"/>
      <c r="E451" s="39">
        <f t="shared" si="63"/>
        <v>2</v>
      </c>
      <c r="F451" s="33"/>
      <c r="G451" s="33"/>
      <c r="H451" s="34" t="s">
        <v>850</v>
      </c>
      <c r="I451" s="34" t="s">
        <v>867</v>
      </c>
      <c r="J451" s="34" t="s">
        <v>1745</v>
      </c>
      <c r="K451" s="34" t="s">
        <v>710</v>
      </c>
      <c r="L451" s="34" t="str">
        <f t="shared" si="64"/>
        <v>. Shock Struts, FRONT - LEFT</v>
      </c>
      <c r="M451" s="131" t="s">
        <v>2561</v>
      </c>
      <c r="N451" s="41" t="str">
        <f t="shared" si="65"/>
        <v/>
      </c>
      <c r="O451" s="41" t="s">
        <v>875</v>
      </c>
      <c r="P451" s="34" t="s">
        <v>1750</v>
      </c>
      <c r="Q451" s="34" t="s">
        <v>1762</v>
      </c>
      <c r="R451" s="34">
        <v>350</v>
      </c>
      <c r="S451" s="38">
        <f t="shared" si="66"/>
        <v>500</v>
      </c>
      <c r="T451" s="33"/>
      <c r="U451" s="33"/>
      <c r="V451" s="33"/>
      <c r="W451" s="33"/>
      <c r="X451" s="33"/>
      <c r="Y451" s="34"/>
      <c r="Z451" s="34"/>
      <c r="AA451" s="34"/>
      <c r="AB451" s="34" t="str">
        <f t="shared" si="67"/>
        <v/>
      </c>
      <c r="AC451" s="34"/>
      <c r="AD451" s="34"/>
      <c r="AE451" s="34"/>
      <c r="AF451" s="34" t="s">
        <v>935</v>
      </c>
      <c r="AG451" s="132">
        <v>45244</v>
      </c>
      <c r="AH451" s="133" t="s">
        <v>249</v>
      </c>
      <c r="AI451" s="133" t="s">
        <v>57</v>
      </c>
      <c r="AJ451" s="133" t="s">
        <v>249</v>
      </c>
      <c r="AK451" s="34"/>
      <c r="AL451" s="33" t="s">
        <v>947</v>
      </c>
      <c r="AM451" s="33" t="s">
        <v>1748</v>
      </c>
      <c r="AN451" s="34" t="s">
        <v>91</v>
      </c>
      <c r="AO451" s="34">
        <v>61358</v>
      </c>
      <c r="AP451" s="34" t="str">
        <f t="shared" si="68"/>
        <v>527-61358</v>
      </c>
      <c r="AQ451" s="34"/>
      <c r="AR451" s="34"/>
      <c r="AS451" s="34"/>
      <c r="AT451" s="34" t="str">
        <f t="shared" si="69"/>
        <v/>
      </c>
      <c r="AU451" s="34"/>
      <c r="AV451" s="34" t="str">
        <f t="shared" si="70"/>
        <v/>
      </c>
      <c r="AW451" s="134"/>
    </row>
    <row r="452" spans="1:49" s="87" customFormat="1" x14ac:dyDescent="0.25">
      <c r="A452" s="39" t="str">
        <f t="shared" ref="A452:A515" si="71">IF(U452&lt;&gt;"",U452,"")</f>
        <v/>
      </c>
      <c r="B452" s="39" t="str">
        <f t="shared" ref="B452:B515" si="72">IF(AP452&lt;&gt;"",AP452,"")</f>
        <v>527-61351</v>
      </c>
      <c r="C452" s="39"/>
      <c r="D452" s="39"/>
      <c r="E452" s="39">
        <f t="shared" ref="E452:E515" si="73">IF(B452&lt;&gt;"",COUNTIF($B$4:$B$600,B452),"")</f>
        <v>1</v>
      </c>
      <c r="F452" s="33"/>
      <c r="G452" s="33"/>
      <c r="H452" s="34" t="s">
        <v>850</v>
      </c>
      <c r="I452" s="34" t="s">
        <v>867</v>
      </c>
      <c r="J452" s="34" t="s">
        <v>1745</v>
      </c>
      <c r="K452" s="34" t="s">
        <v>710</v>
      </c>
      <c r="L452" s="34" t="str">
        <f t="shared" ref="L452:L515" si="74">CONCATENATE(U452,". ",P452)</f>
        <v>. Shock Struts, FRONT - RIGHT</v>
      </c>
      <c r="M452" s="131" t="s">
        <v>2562</v>
      </c>
      <c r="N452" s="41" t="str">
        <f t="shared" ref="N452:N515" si="75">IF(O452&lt;&gt;"",HYPERLINK(O452,"E.G."),"")</f>
        <v/>
      </c>
      <c r="O452" s="41" t="s">
        <v>875</v>
      </c>
      <c r="P452" s="34" t="s">
        <v>1752</v>
      </c>
      <c r="Q452" s="34" t="s">
        <v>1753</v>
      </c>
      <c r="R452" s="34">
        <v>400</v>
      </c>
      <c r="S452" s="38">
        <f t="shared" ref="S452:S515" si="76">IF(ISTEXT(R452), R452, IFERROR(AVERAGEIF(K:K, K452, R:R), ""))</f>
        <v>500</v>
      </c>
      <c r="T452" s="33"/>
      <c r="U452" s="33"/>
      <c r="V452" s="33"/>
      <c r="W452" s="33"/>
      <c r="X452" s="33"/>
      <c r="Y452" s="34"/>
      <c r="Z452" s="34"/>
      <c r="AA452" s="34"/>
      <c r="AB452" s="34" t="str">
        <f t="shared" ref="AB452:AB515" si="77">_xlfn.TEXTJOIN(" | ",TRUE,AC452,AD452)</f>
        <v/>
      </c>
      <c r="AC452" s="34"/>
      <c r="AD452" s="34"/>
      <c r="AE452" s="34"/>
      <c r="AF452" s="34" t="s">
        <v>935</v>
      </c>
      <c r="AG452" s="132">
        <v>45216</v>
      </c>
      <c r="AH452" s="133" t="s">
        <v>1747</v>
      </c>
      <c r="AI452" s="133" t="s">
        <v>57</v>
      </c>
      <c r="AJ452" s="133" t="s">
        <v>1646</v>
      </c>
      <c r="AK452" s="34"/>
      <c r="AL452" s="33" t="s">
        <v>947</v>
      </c>
      <c r="AM452" s="33" t="s">
        <v>1748</v>
      </c>
      <c r="AN452" s="34" t="s">
        <v>91</v>
      </c>
      <c r="AO452" s="34">
        <v>61351</v>
      </c>
      <c r="AP452" s="34" t="str">
        <f t="shared" ref="AP452:AP515" si="78">IF(AM452&lt;&gt;"",CONCATENATE(AM452,AN452,AO452),"")</f>
        <v>527-61351</v>
      </c>
      <c r="AQ452" s="34"/>
      <c r="AR452" s="34"/>
      <c r="AS452" s="34"/>
      <c r="AT452" s="34" t="str">
        <f t="shared" ref="AT452:AT515" si="79">IF(AQ452&lt;&gt;"",_xlfn.TEXTJOIN("-",TRUE,AQ452,AR452,AS452),"")</f>
        <v/>
      </c>
      <c r="AU452" s="34"/>
      <c r="AV452" s="34" t="str">
        <f t="shared" ref="AV452:AV515" si="80">IF(AU452&lt;&gt;"",_xlfn.TEXTJOIN("-",TRUE,AT452,AU452),"")</f>
        <v/>
      </c>
      <c r="AW452" s="134"/>
    </row>
    <row r="453" spans="1:49" s="87" customFormat="1" x14ac:dyDescent="0.25">
      <c r="A453" s="39" t="str">
        <f t="shared" si="71"/>
        <v/>
      </c>
      <c r="B453" s="39" t="str">
        <f t="shared" si="72"/>
        <v>527-61349</v>
      </c>
      <c r="C453" s="39"/>
      <c r="D453" s="39"/>
      <c r="E453" s="39">
        <f t="shared" si="73"/>
        <v>1</v>
      </c>
      <c r="F453" s="33"/>
      <c r="G453" s="33"/>
      <c r="H453" s="34" t="s">
        <v>850</v>
      </c>
      <c r="I453" s="34" t="s">
        <v>867</v>
      </c>
      <c r="J453" s="34" t="s">
        <v>1745</v>
      </c>
      <c r="K453" s="34" t="s">
        <v>710</v>
      </c>
      <c r="L453" s="34" t="str">
        <f t="shared" si="74"/>
        <v>. Shock Struts, FRONT - RIGHT</v>
      </c>
      <c r="M453" s="131" t="s">
        <v>2563</v>
      </c>
      <c r="N453" s="41" t="str">
        <f t="shared" si="75"/>
        <v/>
      </c>
      <c r="O453" s="41" t="s">
        <v>875</v>
      </c>
      <c r="P453" s="34" t="s">
        <v>1752</v>
      </c>
      <c r="Q453" s="34" t="s">
        <v>1758</v>
      </c>
      <c r="R453" s="34">
        <v>400</v>
      </c>
      <c r="S453" s="38">
        <f t="shared" si="76"/>
        <v>500</v>
      </c>
      <c r="T453" s="33"/>
      <c r="U453" s="33"/>
      <c r="V453" s="33"/>
      <c r="W453" s="33"/>
      <c r="X453" s="33"/>
      <c r="Y453" s="34"/>
      <c r="Z453" s="34"/>
      <c r="AA453" s="34"/>
      <c r="AB453" s="34" t="str">
        <f t="shared" si="77"/>
        <v/>
      </c>
      <c r="AC453" s="34"/>
      <c r="AD453" s="34"/>
      <c r="AE453" s="34"/>
      <c r="AF453" s="34" t="s">
        <v>935</v>
      </c>
      <c r="AG453" s="132">
        <v>45244</v>
      </c>
      <c r="AH453" s="133" t="s">
        <v>249</v>
      </c>
      <c r="AI453" s="133" t="s">
        <v>57</v>
      </c>
      <c r="AJ453" s="133" t="s">
        <v>249</v>
      </c>
      <c r="AK453" s="34"/>
      <c r="AL453" s="33" t="s">
        <v>947</v>
      </c>
      <c r="AM453" s="33" t="s">
        <v>1748</v>
      </c>
      <c r="AN453" s="34" t="s">
        <v>91</v>
      </c>
      <c r="AO453" s="34">
        <v>61349</v>
      </c>
      <c r="AP453" s="34" t="str">
        <f t="shared" si="78"/>
        <v>527-61349</v>
      </c>
      <c r="AQ453" s="34"/>
      <c r="AR453" s="34"/>
      <c r="AS453" s="34"/>
      <c r="AT453" s="34" t="str">
        <f t="shared" si="79"/>
        <v/>
      </c>
      <c r="AU453" s="34"/>
      <c r="AV453" s="34" t="str">
        <f t="shared" si="80"/>
        <v/>
      </c>
      <c r="AW453" s="134"/>
    </row>
    <row r="454" spans="1:49" s="87" customFormat="1" x14ac:dyDescent="0.25">
      <c r="A454" s="39" t="str">
        <f t="shared" si="71"/>
        <v/>
      </c>
      <c r="B454" s="39" t="str">
        <f t="shared" si="72"/>
        <v>527-61357</v>
      </c>
      <c r="C454" s="39"/>
      <c r="D454" s="39"/>
      <c r="E454" s="39">
        <f t="shared" si="73"/>
        <v>1</v>
      </c>
      <c r="F454" s="33"/>
      <c r="G454" s="33"/>
      <c r="H454" s="34" t="s">
        <v>850</v>
      </c>
      <c r="I454" s="34" t="s">
        <v>867</v>
      </c>
      <c r="J454" s="34" t="s">
        <v>1745</v>
      </c>
      <c r="K454" s="34" t="s">
        <v>710</v>
      </c>
      <c r="L454" s="34" t="str">
        <f t="shared" si="74"/>
        <v>. Shock Struts, FRONT - RIGHT</v>
      </c>
      <c r="M454" s="131" t="s">
        <v>2564</v>
      </c>
      <c r="N454" s="41" t="str">
        <f t="shared" si="75"/>
        <v/>
      </c>
      <c r="O454" s="41" t="s">
        <v>875</v>
      </c>
      <c r="P454" s="34" t="s">
        <v>1752</v>
      </c>
      <c r="Q454" s="34" t="s">
        <v>1763</v>
      </c>
      <c r="R454" s="34">
        <v>350</v>
      </c>
      <c r="S454" s="38">
        <f t="shared" si="76"/>
        <v>500</v>
      </c>
      <c r="T454" s="33"/>
      <c r="U454" s="33"/>
      <c r="V454" s="33"/>
      <c r="W454" s="33"/>
      <c r="X454" s="33"/>
      <c r="Y454" s="34"/>
      <c r="Z454" s="34"/>
      <c r="AA454" s="34"/>
      <c r="AB454" s="34" t="str">
        <f t="shared" si="77"/>
        <v/>
      </c>
      <c r="AC454" s="34"/>
      <c r="AD454" s="34"/>
      <c r="AE454" s="34"/>
      <c r="AF454" s="34" t="s">
        <v>935</v>
      </c>
      <c r="AG454" s="132">
        <v>45244</v>
      </c>
      <c r="AH454" s="133" t="s">
        <v>249</v>
      </c>
      <c r="AI454" s="133" t="s">
        <v>57</v>
      </c>
      <c r="AJ454" s="133" t="s">
        <v>249</v>
      </c>
      <c r="AK454" s="34"/>
      <c r="AL454" s="33" t="s">
        <v>947</v>
      </c>
      <c r="AM454" s="33" t="s">
        <v>1748</v>
      </c>
      <c r="AN454" s="34" t="s">
        <v>91</v>
      </c>
      <c r="AO454" s="34">
        <v>61357</v>
      </c>
      <c r="AP454" s="34" t="str">
        <f t="shared" si="78"/>
        <v>527-61357</v>
      </c>
      <c r="AQ454" s="34"/>
      <c r="AR454" s="34"/>
      <c r="AS454" s="34"/>
      <c r="AT454" s="34" t="str">
        <f t="shared" si="79"/>
        <v/>
      </c>
      <c r="AU454" s="34"/>
      <c r="AV454" s="34" t="str">
        <f t="shared" si="80"/>
        <v/>
      </c>
      <c r="AW454" s="134"/>
    </row>
    <row r="455" spans="1:49" s="87" customFormat="1" x14ac:dyDescent="0.25">
      <c r="A455" s="39" t="str">
        <f t="shared" si="71"/>
        <v/>
      </c>
      <c r="B455" s="39" t="str">
        <f t="shared" si="72"/>
        <v>527-61352</v>
      </c>
      <c r="C455" s="39" t="s">
        <v>1744</v>
      </c>
      <c r="D455" s="39"/>
      <c r="E455" s="39">
        <f t="shared" si="73"/>
        <v>2</v>
      </c>
      <c r="F455" s="33"/>
      <c r="G455" s="33"/>
      <c r="H455" s="34" t="s">
        <v>850</v>
      </c>
      <c r="I455" s="34" t="s">
        <v>867</v>
      </c>
      <c r="J455" s="34" t="s">
        <v>1745</v>
      </c>
      <c r="K455" s="34" t="s">
        <v>710</v>
      </c>
      <c r="L455" s="34" t="str">
        <f t="shared" si="74"/>
        <v>. Shock Struts, FRONT SET 2</v>
      </c>
      <c r="M455" s="131" t="s">
        <v>2565</v>
      </c>
      <c r="N455" s="41" t="str">
        <f t="shared" si="75"/>
        <v/>
      </c>
      <c r="O455" s="41" t="s">
        <v>875</v>
      </c>
      <c r="P455" s="34" t="s">
        <v>710</v>
      </c>
      <c r="Q455" s="34" t="s">
        <v>1746</v>
      </c>
      <c r="R455" s="34">
        <v>750</v>
      </c>
      <c r="S455" s="38">
        <f t="shared" si="76"/>
        <v>500</v>
      </c>
      <c r="T455" s="33"/>
      <c r="U455" s="33"/>
      <c r="V455" s="33"/>
      <c r="W455" s="33"/>
      <c r="X455" s="33"/>
      <c r="Y455" s="34"/>
      <c r="Z455" s="34"/>
      <c r="AA455" s="34"/>
      <c r="AB455" s="34" t="str">
        <f t="shared" si="77"/>
        <v>SET 2, sell singles if 1 bad</v>
      </c>
      <c r="AC455" s="34" t="s">
        <v>780</v>
      </c>
      <c r="AD455" s="34"/>
      <c r="AE455" s="34"/>
      <c r="AF455" s="34" t="s">
        <v>935</v>
      </c>
      <c r="AG455" s="132">
        <v>45216</v>
      </c>
      <c r="AH455" s="133" t="s">
        <v>1747</v>
      </c>
      <c r="AI455" s="133" t="s">
        <v>57</v>
      </c>
      <c r="AJ455" s="133" t="s">
        <v>1646</v>
      </c>
      <c r="AK455" s="34"/>
      <c r="AL455" s="33" t="s">
        <v>947</v>
      </c>
      <c r="AM455" s="33" t="s">
        <v>1748</v>
      </c>
      <c r="AN455" s="34" t="s">
        <v>91</v>
      </c>
      <c r="AO455" s="34">
        <v>61352</v>
      </c>
      <c r="AP455" s="34" t="str">
        <f t="shared" si="78"/>
        <v>527-61352</v>
      </c>
      <c r="AQ455" s="34"/>
      <c r="AR455" s="34"/>
      <c r="AS455" s="34"/>
      <c r="AT455" s="34" t="str">
        <f t="shared" si="79"/>
        <v/>
      </c>
      <c r="AU455" s="34"/>
      <c r="AV455" s="34" t="str">
        <f t="shared" si="80"/>
        <v/>
      </c>
      <c r="AW455" s="134"/>
    </row>
    <row r="456" spans="1:49" s="87" customFormat="1" x14ac:dyDescent="0.25">
      <c r="A456" s="39" t="str">
        <f t="shared" si="71"/>
        <v/>
      </c>
      <c r="B456" s="39" t="str">
        <f t="shared" si="72"/>
        <v>527-61350</v>
      </c>
      <c r="C456" s="39" t="s">
        <v>1754</v>
      </c>
      <c r="D456" s="39"/>
      <c r="E456" s="39">
        <f t="shared" si="73"/>
        <v>2</v>
      </c>
      <c r="F456" s="33"/>
      <c r="G456" s="33"/>
      <c r="H456" s="34" t="s">
        <v>850</v>
      </c>
      <c r="I456" s="34" t="s">
        <v>867</v>
      </c>
      <c r="J456" s="34" t="s">
        <v>1745</v>
      </c>
      <c r="K456" s="34" t="s">
        <v>710</v>
      </c>
      <c r="L456" s="34" t="str">
        <f t="shared" si="74"/>
        <v>. Shock Struts, FRONT SET 2</v>
      </c>
      <c r="M456" s="131" t="s">
        <v>2566</v>
      </c>
      <c r="N456" s="41" t="str">
        <f t="shared" si="75"/>
        <v/>
      </c>
      <c r="O456" s="41" t="s">
        <v>875</v>
      </c>
      <c r="P456" s="34" t="s">
        <v>710</v>
      </c>
      <c r="Q456" s="34" t="s">
        <v>1755</v>
      </c>
      <c r="R456" s="34">
        <v>800</v>
      </c>
      <c r="S456" s="38">
        <f t="shared" si="76"/>
        <v>500</v>
      </c>
      <c r="T456" s="33"/>
      <c r="U456" s="33"/>
      <c r="V456" s="33"/>
      <c r="W456" s="33"/>
      <c r="X456" s="33"/>
      <c r="Y456" s="34"/>
      <c r="Z456" s="34"/>
      <c r="AA456" s="34"/>
      <c r="AB456" s="34" t="str">
        <f t="shared" si="77"/>
        <v>SET 2, sell singles if 1 bad</v>
      </c>
      <c r="AC456" s="34" t="s">
        <v>780</v>
      </c>
      <c r="AD456" s="34"/>
      <c r="AE456" s="34"/>
      <c r="AF456" s="34" t="s">
        <v>935</v>
      </c>
      <c r="AG456" s="132">
        <v>45244</v>
      </c>
      <c r="AH456" s="133" t="s">
        <v>249</v>
      </c>
      <c r="AI456" s="133" t="s">
        <v>57</v>
      </c>
      <c r="AJ456" s="133" t="s">
        <v>249</v>
      </c>
      <c r="AK456" s="34"/>
      <c r="AL456" s="33" t="s">
        <v>947</v>
      </c>
      <c r="AM456" s="33" t="s">
        <v>1748</v>
      </c>
      <c r="AN456" s="34" t="s">
        <v>91</v>
      </c>
      <c r="AO456" s="34">
        <v>61350</v>
      </c>
      <c r="AP456" s="34" t="str">
        <f t="shared" si="78"/>
        <v>527-61350</v>
      </c>
      <c r="AQ456" s="34"/>
      <c r="AR456" s="34"/>
      <c r="AS456" s="34"/>
      <c r="AT456" s="34" t="str">
        <f t="shared" si="79"/>
        <v/>
      </c>
      <c r="AU456" s="34"/>
      <c r="AV456" s="34" t="str">
        <f t="shared" si="80"/>
        <v/>
      </c>
      <c r="AW456" s="134"/>
    </row>
    <row r="457" spans="1:49" s="87" customFormat="1" x14ac:dyDescent="0.25">
      <c r="A457" s="39" t="str">
        <f t="shared" si="71"/>
        <v/>
      </c>
      <c r="B457" s="39" t="str">
        <f t="shared" si="72"/>
        <v>527-61358</v>
      </c>
      <c r="C457" s="39" t="s">
        <v>1759</v>
      </c>
      <c r="D457" s="39"/>
      <c r="E457" s="39">
        <f t="shared" si="73"/>
        <v>2</v>
      </c>
      <c r="F457" s="33"/>
      <c r="G457" s="33"/>
      <c r="H457" s="34" t="s">
        <v>850</v>
      </c>
      <c r="I457" s="34" t="s">
        <v>867</v>
      </c>
      <c r="J457" s="34" t="s">
        <v>1745</v>
      </c>
      <c r="K457" s="34" t="s">
        <v>710</v>
      </c>
      <c r="L457" s="34" t="str">
        <f t="shared" si="74"/>
        <v>. Shock Struts, FRONT SET 2</v>
      </c>
      <c r="M457" s="131" t="s">
        <v>2567</v>
      </c>
      <c r="N457" s="41" t="str">
        <f t="shared" si="75"/>
        <v/>
      </c>
      <c r="O457" s="41" t="s">
        <v>875</v>
      </c>
      <c r="P457" s="34" t="s">
        <v>710</v>
      </c>
      <c r="Q457" s="34" t="s">
        <v>1760</v>
      </c>
      <c r="R457" s="34">
        <v>650</v>
      </c>
      <c r="S457" s="38">
        <f t="shared" si="76"/>
        <v>500</v>
      </c>
      <c r="T457" s="33"/>
      <c r="U457" s="33"/>
      <c r="V457" s="33"/>
      <c r="W457" s="33"/>
      <c r="X457" s="33"/>
      <c r="Y457" s="34"/>
      <c r="Z457" s="34"/>
      <c r="AA457" s="34"/>
      <c r="AB457" s="34" t="str">
        <f t="shared" si="77"/>
        <v>SET 2, sell singles if 1 bad</v>
      </c>
      <c r="AC457" s="34" t="s">
        <v>780</v>
      </c>
      <c r="AD457" s="34"/>
      <c r="AE457" s="34"/>
      <c r="AF457" s="34" t="s">
        <v>935</v>
      </c>
      <c r="AG457" s="132">
        <v>45244</v>
      </c>
      <c r="AH457" s="133" t="s">
        <v>249</v>
      </c>
      <c r="AI457" s="133" t="s">
        <v>57</v>
      </c>
      <c r="AJ457" s="133" t="s">
        <v>249</v>
      </c>
      <c r="AK457" s="34"/>
      <c r="AL457" s="33" t="s">
        <v>947</v>
      </c>
      <c r="AM457" s="33" t="s">
        <v>1748</v>
      </c>
      <c r="AN457" s="34" t="s">
        <v>91</v>
      </c>
      <c r="AO457" s="34">
        <v>61358</v>
      </c>
      <c r="AP457" s="34" t="str">
        <f t="shared" si="78"/>
        <v>527-61358</v>
      </c>
      <c r="AQ457" s="34"/>
      <c r="AR457" s="34"/>
      <c r="AS457" s="34"/>
      <c r="AT457" s="34" t="str">
        <f t="shared" si="79"/>
        <v/>
      </c>
      <c r="AU457" s="34"/>
      <c r="AV457" s="34" t="str">
        <f t="shared" si="80"/>
        <v/>
      </c>
      <c r="AW457" s="134"/>
    </row>
    <row r="458" spans="1:49" s="87" customFormat="1" x14ac:dyDescent="0.25">
      <c r="A458" s="39" t="str">
        <f t="shared" si="71"/>
        <v/>
      </c>
      <c r="B458" s="39" t="str">
        <f t="shared" si="72"/>
        <v/>
      </c>
      <c r="C458" s="39"/>
      <c r="D458" s="39"/>
      <c r="E458" s="39" t="str">
        <f t="shared" si="73"/>
        <v/>
      </c>
      <c r="F458" s="33"/>
      <c r="G458" s="33"/>
      <c r="H458" s="34" t="s">
        <v>850</v>
      </c>
      <c r="I458" s="34" t="s">
        <v>867</v>
      </c>
      <c r="J458" s="34" t="s">
        <v>1551</v>
      </c>
      <c r="K458" s="34" t="s">
        <v>711</v>
      </c>
      <c r="L458" s="34" t="str">
        <f t="shared" si="74"/>
        <v>. Shock Struts, REAR - LEFT (Adaptive)</v>
      </c>
      <c r="M458" s="131" t="s">
        <v>2434</v>
      </c>
      <c r="N458" s="41" t="str">
        <f t="shared" si="75"/>
        <v/>
      </c>
      <c r="O458" s="41" t="s">
        <v>875</v>
      </c>
      <c r="P458" s="34" t="s">
        <v>711</v>
      </c>
      <c r="Q458" s="34"/>
      <c r="R458" s="35">
        <v>350</v>
      </c>
      <c r="S458" s="38">
        <f t="shared" si="76"/>
        <v>350</v>
      </c>
      <c r="T458" s="37"/>
      <c r="U458" s="37"/>
      <c r="V458" s="37"/>
      <c r="W458" s="37"/>
      <c r="X458" s="33"/>
      <c r="Y458" s="34"/>
      <c r="Z458" s="34"/>
      <c r="AA458" s="34"/>
      <c r="AB458" s="34" t="str">
        <f t="shared" si="77"/>
        <v>tag as SINGLE</v>
      </c>
      <c r="AC458" s="34" t="s">
        <v>768</v>
      </c>
      <c r="AD458" s="34"/>
      <c r="AE458" s="34"/>
      <c r="AF458" s="34" t="s">
        <v>935</v>
      </c>
      <c r="AG458" s="132">
        <v>44674</v>
      </c>
      <c r="AH458" s="133" t="s">
        <v>936</v>
      </c>
      <c r="AI458" s="133" t="s">
        <v>57</v>
      </c>
      <c r="AJ458" s="133" t="s">
        <v>937</v>
      </c>
      <c r="AK458" s="34"/>
      <c r="AL458" s="37" t="s">
        <v>982</v>
      </c>
      <c r="AM458" s="33"/>
      <c r="AN458" s="34"/>
      <c r="AO458" s="34"/>
      <c r="AP458" s="34" t="str">
        <f t="shared" si="78"/>
        <v/>
      </c>
      <c r="AQ458" s="34"/>
      <c r="AR458" s="34"/>
      <c r="AS458" s="34"/>
      <c r="AT458" s="34" t="str">
        <f t="shared" si="79"/>
        <v/>
      </c>
      <c r="AU458" s="34"/>
      <c r="AV458" s="34" t="str">
        <f t="shared" si="80"/>
        <v/>
      </c>
      <c r="AW458" s="134"/>
    </row>
    <row r="459" spans="1:49" s="87" customFormat="1" x14ac:dyDescent="0.25">
      <c r="A459" s="39" t="str">
        <f t="shared" si="71"/>
        <v/>
      </c>
      <c r="B459" s="39" t="str">
        <f t="shared" si="72"/>
        <v/>
      </c>
      <c r="C459" s="39"/>
      <c r="D459" s="39"/>
      <c r="E459" s="39" t="str">
        <f t="shared" si="73"/>
        <v/>
      </c>
      <c r="F459" s="33"/>
      <c r="G459" s="33"/>
      <c r="H459" s="34" t="s">
        <v>850</v>
      </c>
      <c r="I459" s="34" t="s">
        <v>867</v>
      </c>
      <c r="J459" s="34" t="s">
        <v>1551</v>
      </c>
      <c r="K459" s="34" t="s">
        <v>712</v>
      </c>
      <c r="L459" s="34" t="str">
        <f t="shared" si="74"/>
        <v>. Shock Struts, REAR - RIGHT (Adaptive)</v>
      </c>
      <c r="M459" s="131" t="s">
        <v>2435</v>
      </c>
      <c r="N459" s="41" t="str">
        <f t="shared" si="75"/>
        <v/>
      </c>
      <c r="O459" s="41" t="s">
        <v>875</v>
      </c>
      <c r="P459" s="34" t="s">
        <v>712</v>
      </c>
      <c r="Q459" s="34"/>
      <c r="R459" s="35">
        <v>350</v>
      </c>
      <c r="S459" s="38">
        <f t="shared" si="76"/>
        <v>350</v>
      </c>
      <c r="T459" s="37"/>
      <c r="U459" s="37"/>
      <c r="V459" s="37"/>
      <c r="W459" s="37"/>
      <c r="X459" s="33"/>
      <c r="Y459" s="34"/>
      <c r="Z459" s="34"/>
      <c r="AA459" s="34"/>
      <c r="AB459" s="34" t="str">
        <f t="shared" si="77"/>
        <v>tag as SINGLE</v>
      </c>
      <c r="AC459" s="34" t="s">
        <v>768</v>
      </c>
      <c r="AD459" s="34"/>
      <c r="AE459" s="34"/>
      <c r="AF459" s="34" t="s">
        <v>935</v>
      </c>
      <c r="AG459" s="132">
        <v>44674</v>
      </c>
      <c r="AH459" s="133" t="s">
        <v>936</v>
      </c>
      <c r="AI459" s="133" t="s">
        <v>57</v>
      </c>
      <c r="AJ459" s="133" t="s">
        <v>937</v>
      </c>
      <c r="AK459" s="34"/>
      <c r="AL459" s="37" t="s">
        <v>982</v>
      </c>
      <c r="AM459" s="33"/>
      <c r="AN459" s="34"/>
      <c r="AO459" s="34"/>
      <c r="AP459" s="34" t="str">
        <f t="shared" si="78"/>
        <v/>
      </c>
      <c r="AQ459" s="34"/>
      <c r="AR459" s="34"/>
      <c r="AS459" s="34"/>
      <c r="AT459" s="34" t="str">
        <f t="shared" si="79"/>
        <v/>
      </c>
      <c r="AU459" s="34"/>
      <c r="AV459" s="34" t="str">
        <f t="shared" si="80"/>
        <v/>
      </c>
      <c r="AW459" s="134"/>
    </row>
    <row r="460" spans="1:49" s="87" customFormat="1" x14ac:dyDescent="0.25">
      <c r="A460" s="39" t="str">
        <f t="shared" si="71"/>
        <v/>
      </c>
      <c r="B460" s="39" t="str">
        <f t="shared" si="72"/>
        <v/>
      </c>
      <c r="C460" s="39"/>
      <c r="D460" s="39"/>
      <c r="E460" s="39" t="str">
        <f t="shared" si="73"/>
        <v/>
      </c>
      <c r="F460" s="33"/>
      <c r="G460" s="33"/>
      <c r="H460" s="34" t="s">
        <v>850</v>
      </c>
      <c r="I460" s="34" t="s">
        <v>867</v>
      </c>
      <c r="J460" s="34" t="s">
        <v>1551</v>
      </c>
      <c r="K460" s="34" t="s">
        <v>713</v>
      </c>
      <c r="L460" s="34" t="str">
        <f t="shared" si="74"/>
        <v>. Shock Struts, REAR SET 2 (WITHOUT Adaptive)</v>
      </c>
      <c r="M460" s="131" t="s">
        <v>2436</v>
      </c>
      <c r="N460" s="41" t="str">
        <f t="shared" si="75"/>
        <v/>
      </c>
      <c r="O460" s="41" t="s">
        <v>875</v>
      </c>
      <c r="P460" s="34" t="s">
        <v>713</v>
      </c>
      <c r="Q460" s="34"/>
      <c r="R460" s="35">
        <v>160</v>
      </c>
      <c r="S460" s="38">
        <f t="shared" si="76"/>
        <v>160</v>
      </c>
      <c r="T460" s="37"/>
      <c r="U460" s="37"/>
      <c r="V460" s="37"/>
      <c r="W460" s="37"/>
      <c r="X460" s="33"/>
      <c r="Y460" s="34"/>
      <c r="Z460" s="34"/>
      <c r="AA460" s="34"/>
      <c r="AB460" s="34" t="str">
        <f t="shared" si="77"/>
        <v>SET 2, toss both if 1 bad</v>
      </c>
      <c r="AC460" s="34" t="s">
        <v>782</v>
      </c>
      <c r="AD460" s="34"/>
      <c r="AE460" s="34"/>
      <c r="AF460" s="34" t="s">
        <v>935</v>
      </c>
      <c r="AG460" s="132">
        <v>44674</v>
      </c>
      <c r="AH460" s="133" t="s">
        <v>936</v>
      </c>
      <c r="AI460" s="133" t="s">
        <v>57</v>
      </c>
      <c r="AJ460" s="133" t="s">
        <v>937</v>
      </c>
      <c r="AK460" s="34"/>
      <c r="AL460" s="37" t="s">
        <v>982</v>
      </c>
      <c r="AM460" s="33"/>
      <c r="AN460" s="34"/>
      <c r="AO460" s="34"/>
      <c r="AP460" s="34" t="str">
        <f t="shared" si="78"/>
        <v/>
      </c>
      <c r="AQ460" s="34"/>
      <c r="AR460" s="34"/>
      <c r="AS460" s="34"/>
      <c r="AT460" s="34" t="str">
        <f t="shared" si="79"/>
        <v/>
      </c>
      <c r="AU460" s="34"/>
      <c r="AV460" s="34" t="str">
        <f t="shared" si="80"/>
        <v/>
      </c>
      <c r="AW460" s="134"/>
    </row>
    <row r="461" spans="1:49" s="87" customFormat="1" x14ac:dyDescent="0.25">
      <c r="A461" s="39" t="str">
        <f t="shared" si="71"/>
        <v/>
      </c>
      <c r="B461" s="39" t="str">
        <f t="shared" si="72"/>
        <v/>
      </c>
      <c r="C461" s="39"/>
      <c r="D461" s="39"/>
      <c r="E461" s="39" t="str">
        <f t="shared" si="73"/>
        <v/>
      </c>
      <c r="F461" s="33"/>
      <c r="G461" s="33"/>
      <c r="H461" s="34" t="s">
        <v>850</v>
      </c>
      <c r="I461" s="34" t="s">
        <v>867</v>
      </c>
      <c r="J461" s="34" t="s">
        <v>1552</v>
      </c>
      <c r="K461" s="34" t="s">
        <v>715</v>
      </c>
      <c r="L461" s="34" t="str">
        <f t="shared" si="74"/>
        <v>. Springs, REAR - LEFT</v>
      </c>
      <c r="M461" s="131" t="s">
        <v>2437</v>
      </c>
      <c r="N461" s="41" t="str">
        <f t="shared" si="75"/>
        <v/>
      </c>
      <c r="O461" s="41" t="s">
        <v>875</v>
      </c>
      <c r="P461" s="34" t="s">
        <v>715</v>
      </c>
      <c r="Q461" s="34"/>
      <c r="R461" s="34">
        <v>80</v>
      </c>
      <c r="S461" s="38">
        <f t="shared" si="76"/>
        <v>80</v>
      </c>
      <c r="T461" s="34"/>
      <c r="U461" s="34"/>
      <c r="V461" s="34"/>
      <c r="W461" s="34"/>
      <c r="X461" s="33"/>
      <c r="Y461" s="34"/>
      <c r="Z461" s="34"/>
      <c r="AA461" s="34"/>
      <c r="AB461" s="34" t="str">
        <f t="shared" si="77"/>
        <v/>
      </c>
      <c r="AC461" s="34"/>
      <c r="AD461" s="34"/>
      <c r="AE461" s="34"/>
      <c r="AF461" s="34" t="s">
        <v>935</v>
      </c>
      <c r="AG461" s="132">
        <v>44683</v>
      </c>
      <c r="AH461" s="133" t="s">
        <v>936</v>
      </c>
      <c r="AI461" s="133" t="s">
        <v>57</v>
      </c>
      <c r="AJ461" s="133" t="s">
        <v>937</v>
      </c>
      <c r="AK461" s="34"/>
      <c r="AL461" s="34" t="s">
        <v>938</v>
      </c>
      <c r="AM461" s="34"/>
      <c r="AN461" s="34"/>
      <c r="AO461" s="34"/>
      <c r="AP461" s="34" t="str">
        <f t="shared" si="78"/>
        <v/>
      </c>
      <c r="AQ461" s="34" t="s">
        <v>89</v>
      </c>
      <c r="AR461" s="34" t="s">
        <v>1016</v>
      </c>
      <c r="AS461" s="34" t="s">
        <v>1017</v>
      </c>
      <c r="AT461" s="34" t="str">
        <f t="shared" si="79"/>
        <v>F15-14-18-ALL</v>
      </c>
      <c r="AU461" s="34" t="s">
        <v>1555</v>
      </c>
      <c r="AV461" s="34" t="str">
        <f t="shared" si="80"/>
        <v>F15-14-18-ALL-Viking70</v>
      </c>
      <c r="AW461" s="134"/>
    </row>
    <row r="462" spans="1:49" s="87" customFormat="1" x14ac:dyDescent="0.25">
      <c r="A462" s="39" t="str">
        <f t="shared" si="71"/>
        <v/>
      </c>
      <c r="B462" s="39" t="str">
        <f t="shared" si="72"/>
        <v/>
      </c>
      <c r="C462" s="39"/>
      <c r="D462" s="39"/>
      <c r="E462" s="39" t="str">
        <f t="shared" si="73"/>
        <v/>
      </c>
      <c r="F462" s="33"/>
      <c r="G462" s="33"/>
      <c r="H462" s="34" t="s">
        <v>850</v>
      </c>
      <c r="I462" s="34" t="s">
        <v>867</v>
      </c>
      <c r="J462" s="34" t="s">
        <v>1552</v>
      </c>
      <c r="K462" s="34" t="s">
        <v>716</v>
      </c>
      <c r="L462" s="34" t="str">
        <f t="shared" si="74"/>
        <v>. Springs, REAR - RIGHT</v>
      </c>
      <c r="M462" s="131" t="s">
        <v>2438</v>
      </c>
      <c r="N462" s="41" t="str">
        <f t="shared" si="75"/>
        <v/>
      </c>
      <c r="O462" s="41" t="s">
        <v>875</v>
      </c>
      <c r="P462" s="34" t="s">
        <v>716</v>
      </c>
      <c r="Q462" s="34"/>
      <c r="R462" s="34">
        <v>80</v>
      </c>
      <c r="S462" s="38">
        <f t="shared" si="76"/>
        <v>80</v>
      </c>
      <c r="T462" s="34"/>
      <c r="U462" s="34"/>
      <c r="V462" s="34"/>
      <c r="W462" s="34"/>
      <c r="X462" s="33"/>
      <c r="Y462" s="34"/>
      <c r="Z462" s="34"/>
      <c r="AA462" s="34"/>
      <c r="AB462" s="34" t="str">
        <f t="shared" si="77"/>
        <v/>
      </c>
      <c r="AC462" s="34"/>
      <c r="AD462" s="34"/>
      <c r="AE462" s="34"/>
      <c r="AF462" s="34" t="s">
        <v>935</v>
      </c>
      <c r="AG462" s="132">
        <v>44683</v>
      </c>
      <c r="AH462" s="133" t="s">
        <v>936</v>
      </c>
      <c r="AI462" s="133" t="s">
        <v>57</v>
      </c>
      <c r="AJ462" s="133" t="s">
        <v>937</v>
      </c>
      <c r="AK462" s="34"/>
      <c r="AL462" s="34" t="s">
        <v>938</v>
      </c>
      <c r="AM462" s="34"/>
      <c r="AN462" s="34"/>
      <c r="AO462" s="34"/>
      <c r="AP462" s="34" t="str">
        <f t="shared" si="78"/>
        <v/>
      </c>
      <c r="AQ462" s="34" t="s">
        <v>89</v>
      </c>
      <c r="AR462" s="34" t="s">
        <v>1016</v>
      </c>
      <c r="AS462" s="34" t="s">
        <v>1017</v>
      </c>
      <c r="AT462" s="34" t="str">
        <f t="shared" si="79"/>
        <v>F15-14-18-ALL</v>
      </c>
      <c r="AU462" s="34" t="s">
        <v>1556</v>
      </c>
      <c r="AV462" s="34" t="str">
        <f t="shared" si="80"/>
        <v>F15-14-18-ALL-Viking71</v>
      </c>
      <c r="AW462" s="134"/>
    </row>
    <row r="463" spans="1:49" s="87" customFormat="1" x14ac:dyDescent="0.25">
      <c r="A463" s="39" t="str">
        <f t="shared" si="71"/>
        <v/>
      </c>
      <c r="B463" s="39" t="str">
        <f t="shared" si="72"/>
        <v/>
      </c>
      <c r="C463" s="39"/>
      <c r="D463" s="39"/>
      <c r="E463" s="39" t="str">
        <f t="shared" si="73"/>
        <v/>
      </c>
      <c r="F463" s="33"/>
      <c r="G463" s="33"/>
      <c r="H463" s="34" t="s">
        <v>850</v>
      </c>
      <c r="I463" s="34" t="s">
        <v>867</v>
      </c>
      <c r="J463" s="34" t="s">
        <v>1552</v>
      </c>
      <c r="K463" s="34" t="s">
        <v>714</v>
      </c>
      <c r="L463" s="34" t="str">
        <f t="shared" si="74"/>
        <v>. Springs, REAR Shock Springs as SET 2 WITH Gromets</v>
      </c>
      <c r="M463" s="131" t="s">
        <v>2439</v>
      </c>
      <c r="N463" s="97" t="str">
        <f t="shared" si="75"/>
        <v>E.G.</v>
      </c>
      <c r="O463" s="98" t="s">
        <v>1553</v>
      </c>
      <c r="P463" s="34" t="s">
        <v>714</v>
      </c>
      <c r="Q463" s="34"/>
      <c r="R463" s="34">
        <v>200</v>
      </c>
      <c r="S463" s="38">
        <f t="shared" si="76"/>
        <v>200</v>
      </c>
      <c r="T463" s="34"/>
      <c r="U463" s="34"/>
      <c r="V463" s="34"/>
      <c r="W463" s="34"/>
      <c r="X463" s="33" t="s">
        <v>259</v>
      </c>
      <c r="Y463" s="36" t="s">
        <v>1218</v>
      </c>
      <c r="Z463" s="34"/>
      <c r="AA463" s="34"/>
      <c r="AB463" s="34" t="str">
        <f t="shared" si="77"/>
        <v>sell singles if 1 bad, sell even if gromets missing</v>
      </c>
      <c r="AC463" s="34" t="s">
        <v>834</v>
      </c>
      <c r="AD463" s="34"/>
      <c r="AE463" s="34"/>
      <c r="AF463" s="34" t="s">
        <v>935</v>
      </c>
      <c r="AG463" s="132">
        <v>44683</v>
      </c>
      <c r="AH463" s="133" t="s">
        <v>936</v>
      </c>
      <c r="AI463" s="133" t="s">
        <v>57</v>
      </c>
      <c r="AJ463" s="133" t="s">
        <v>937</v>
      </c>
      <c r="AK463" s="34"/>
      <c r="AL463" s="34" t="s">
        <v>938</v>
      </c>
      <c r="AM463" s="34"/>
      <c r="AN463" s="34"/>
      <c r="AO463" s="34"/>
      <c r="AP463" s="34" t="str">
        <f t="shared" si="78"/>
        <v/>
      </c>
      <c r="AQ463" s="34" t="s">
        <v>89</v>
      </c>
      <c r="AR463" s="34" t="s">
        <v>1016</v>
      </c>
      <c r="AS463" s="34" t="s">
        <v>1017</v>
      </c>
      <c r="AT463" s="34" t="str">
        <f t="shared" si="79"/>
        <v>F15-14-18-ALL</v>
      </c>
      <c r="AU463" s="34" t="s">
        <v>1554</v>
      </c>
      <c r="AV463" s="34" t="str">
        <f t="shared" si="80"/>
        <v>F15-14-18-ALL-Viking69</v>
      </c>
      <c r="AW463" s="134"/>
    </row>
    <row r="464" spans="1:49" s="87" customFormat="1" x14ac:dyDescent="0.25">
      <c r="A464" s="39" t="str">
        <f t="shared" si="71"/>
        <v/>
      </c>
      <c r="B464" s="39" t="str">
        <f t="shared" si="72"/>
        <v>551-60087</v>
      </c>
      <c r="C464" s="39"/>
      <c r="D464" s="39"/>
      <c r="E464" s="39">
        <f t="shared" si="73"/>
        <v>1</v>
      </c>
      <c r="F464" s="33"/>
      <c r="G464" s="33"/>
      <c r="H464" s="34" t="s">
        <v>850</v>
      </c>
      <c r="I464" s="34" t="s">
        <v>867</v>
      </c>
      <c r="J464" s="34" t="s">
        <v>718</v>
      </c>
      <c r="K464" s="34" t="s">
        <v>718</v>
      </c>
      <c r="L464" s="34" t="str">
        <f t="shared" si="74"/>
        <v>. Steering Gear Rack &amp; Pinion</v>
      </c>
      <c r="M464" s="131" t="s">
        <v>2440</v>
      </c>
      <c r="N464" s="41" t="str">
        <f t="shared" si="75"/>
        <v/>
      </c>
      <c r="O464" s="41" t="s">
        <v>875</v>
      </c>
      <c r="P464" s="34" t="s">
        <v>718</v>
      </c>
      <c r="Q464" s="34" t="s">
        <v>1557</v>
      </c>
      <c r="R464" s="35">
        <v>1500</v>
      </c>
      <c r="S464" s="38">
        <f t="shared" si="76"/>
        <v>1263.3333333333333</v>
      </c>
      <c r="T464" s="33"/>
      <c r="U464" s="33"/>
      <c r="V464" s="33"/>
      <c r="W464" s="33"/>
      <c r="X464" s="33"/>
      <c r="Y464" s="34"/>
      <c r="Z464" s="34"/>
      <c r="AA464" s="34"/>
      <c r="AB464" s="34" t="str">
        <f t="shared" si="77"/>
        <v/>
      </c>
      <c r="AC464" s="34"/>
      <c r="AD464" s="34"/>
      <c r="AE464" s="34"/>
      <c r="AF464" s="34" t="s">
        <v>935</v>
      </c>
      <c r="AG464" s="132">
        <v>44674</v>
      </c>
      <c r="AH464" s="133" t="s">
        <v>936</v>
      </c>
      <c r="AI464" s="133" t="s">
        <v>57</v>
      </c>
      <c r="AJ464" s="133" t="s">
        <v>937</v>
      </c>
      <c r="AK464" s="34"/>
      <c r="AL464" s="33" t="s">
        <v>947</v>
      </c>
      <c r="AM464" s="33" t="s">
        <v>1558</v>
      </c>
      <c r="AN464" s="34" t="s">
        <v>91</v>
      </c>
      <c r="AO464" s="34">
        <v>60087</v>
      </c>
      <c r="AP464" s="34" t="str">
        <f t="shared" si="78"/>
        <v>551-60087</v>
      </c>
      <c r="AQ464" s="34"/>
      <c r="AR464" s="34"/>
      <c r="AS464" s="34"/>
      <c r="AT464" s="34" t="str">
        <f t="shared" si="79"/>
        <v/>
      </c>
      <c r="AU464" s="34"/>
      <c r="AV464" s="34" t="str">
        <f t="shared" si="80"/>
        <v/>
      </c>
      <c r="AW464" s="134"/>
    </row>
    <row r="465" spans="1:49" s="87" customFormat="1" x14ac:dyDescent="0.25">
      <c r="A465" s="39" t="str">
        <f t="shared" si="71"/>
        <v/>
      </c>
      <c r="B465" s="39" t="str">
        <f t="shared" si="72"/>
        <v>551-60088</v>
      </c>
      <c r="C465" s="39"/>
      <c r="D465" s="39"/>
      <c r="E465" s="39">
        <f t="shared" si="73"/>
        <v>1</v>
      </c>
      <c r="F465" s="33"/>
      <c r="G465" s="33"/>
      <c r="H465" s="34" t="s">
        <v>850</v>
      </c>
      <c r="I465" s="34" t="s">
        <v>867</v>
      </c>
      <c r="J465" s="34" t="s">
        <v>718</v>
      </c>
      <c r="K465" s="34" t="s">
        <v>718</v>
      </c>
      <c r="L465" s="34" t="str">
        <f t="shared" si="74"/>
        <v>. Steering Gear Rack &amp; Pinion</v>
      </c>
      <c r="M465" s="131" t="s">
        <v>2441</v>
      </c>
      <c r="N465" s="41" t="str">
        <f t="shared" si="75"/>
        <v/>
      </c>
      <c r="O465" s="41" t="s">
        <v>875</v>
      </c>
      <c r="P465" s="34" t="s">
        <v>718</v>
      </c>
      <c r="Q465" s="34" t="s">
        <v>1559</v>
      </c>
      <c r="R465" s="35">
        <v>1500</v>
      </c>
      <c r="S465" s="38">
        <f t="shared" si="76"/>
        <v>1263.3333333333333</v>
      </c>
      <c r="T465" s="33"/>
      <c r="U465" s="33"/>
      <c r="V465" s="33"/>
      <c r="W465" s="33"/>
      <c r="X465" s="33"/>
      <c r="Y465" s="34"/>
      <c r="Z465" s="34"/>
      <c r="AA465" s="34"/>
      <c r="AB465" s="34" t="str">
        <f t="shared" si="77"/>
        <v/>
      </c>
      <c r="AC465" s="34"/>
      <c r="AD465" s="34"/>
      <c r="AE465" s="34"/>
      <c r="AF465" s="34" t="s">
        <v>935</v>
      </c>
      <c r="AG465" s="132">
        <v>44674</v>
      </c>
      <c r="AH465" s="133" t="s">
        <v>936</v>
      </c>
      <c r="AI465" s="133" t="s">
        <v>57</v>
      </c>
      <c r="AJ465" s="133" t="s">
        <v>937</v>
      </c>
      <c r="AK465" s="34"/>
      <c r="AL465" s="33" t="s">
        <v>947</v>
      </c>
      <c r="AM465" s="33" t="s">
        <v>1558</v>
      </c>
      <c r="AN465" s="34" t="s">
        <v>91</v>
      </c>
      <c r="AO465" s="34">
        <v>60088</v>
      </c>
      <c r="AP465" s="34" t="str">
        <f t="shared" si="78"/>
        <v>551-60088</v>
      </c>
      <c r="AQ465" s="34"/>
      <c r="AR465" s="34"/>
      <c r="AS465" s="34"/>
      <c r="AT465" s="34" t="str">
        <f t="shared" si="79"/>
        <v/>
      </c>
      <c r="AU465" s="34"/>
      <c r="AV465" s="34" t="str">
        <f t="shared" si="80"/>
        <v/>
      </c>
      <c r="AW465" s="134"/>
    </row>
    <row r="466" spans="1:49" s="87" customFormat="1" x14ac:dyDescent="0.25">
      <c r="A466" s="39" t="str">
        <f t="shared" si="71"/>
        <v/>
      </c>
      <c r="B466" s="39" t="str">
        <f t="shared" si="72"/>
        <v>551-60089</v>
      </c>
      <c r="C466" s="39"/>
      <c r="D466" s="39"/>
      <c r="E466" s="39">
        <f t="shared" si="73"/>
        <v>1</v>
      </c>
      <c r="F466" s="33"/>
      <c r="G466" s="33"/>
      <c r="H466" s="34" t="s">
        <v>850</v>
      </c>
      <c r="I466" s="34" t="s">
        <v>867</v>
      </c>
      <c r="J466" s="34" t="s">
        <v>1560</v>
      </c>
      <c r="K466" s="34" t="s">
        <v>718</v>
      </c>
      <c r="L466" s="34" t="str">
        <f t="shared" si="74"/>
        <v>. Steering Gear Rack &amp; Pinion</v>
      </c>
      <c r="M466" s="131" t="s">
        <v>2442</v>
      </c>
      <c r="N466" s="97" t="str">
        <f t="shared" si="75"/>
        <v>E.G.</v>
      </c>
      <c r="O466" s="98" t="s">
        <v>1561</v>
      </c>
      <c r="P466" s="34" t="s">
        <v>718</v>
      </c>
      <c r="Q466" s="34" t="s">
        <v>1562</v>
      </c>
      <c r="R466" s="35">
        <v>790</v>
      </c>
      <c r="S466" s="38">
        <f t="shared" si="76"/>
        <v>1263.3333333333333</v>
      </c>
      <c r="T466" s="33"/>
      <c r="U466" s="33"/>
      <c r="V466" s="33"/>
      <c r="W466" s="33"/>
      <c r="X466" s="33" t="s">
        <v>260</v>
      </c>
      <c r="Y466" s="36" t="s">
        <v>1563</v>
      </c>
      <c r="Z466" s="34"/>
      <c r="AA466" s="34"/>
      <c r="AB466" s="34" t="str">
        <f t="shared" si="77"/>
        <v/>
      </c>
      <c r="AC466" s="34"/>
      <c r="AD466" s="34"/>
      <c r="AE466" s="34"/>
      <c r="AF466" s="34" t="s">
        <v>935</v>
      </c>
      <c r="AG466" s="132">
        <v>44674</v>
      </c>
      <c r="AH466" s="133" t="s">
        <v>936</v>
      </c>
      <c r="AI466" s="133" t="s">
        <v>57</v>
      </c>
      <c r="AJ466" s="133" t="s">
        <v>937</v>
      </c>
      <c r="AK466" s="34"/>
      <c r="AL466" s="33" t="s">
        <v>947</v>
      </c>
      <c r="AM466" s="33" t="s">
        <v>1558</v>
      </c>
      <c r="AN466" s="34" t="s">
        <v>91</v>
      </c>
      <c r="AO466" s="34">
        <v>60089</v>
      </c>
      <c r="AP466" s="34" t="str">
        <f t="shared" si="78"/>
        <v>551-60089</v>
      </c>
      <c r="AQ466" s="34"/>
      <c r="AR466" s="34"/>
      <c r="AS466" s="34"/>
      <c r="AT466" s="34" t="str">
        <f t="shared" si="79"/>
        <v/>
      </c>
      <c r="AU466" s="34"/>
      <c r="AV466" s="34" t="str">
        <f t="shared" si="80"/>
        <v/>
      </c>
      <c r="AW466" s="134"/>
    </row>
    <row r="467" spans="1:49" s="87" customFormat="1" x14ac:dyDescent="0.25">
      <c r="A467" s="39" t="str">
        <f t="shared" si="71"/>
        <v/>
      </c>
      <c r="B467" s="39" t="str">
        <f t="shared" si="72"/>
        <v/>
      </c>
      <c r="C467" s="39"/>
      <c r="D467" s="39"/>
      <c r="E467" s="39" t="str">
        <f t="shared" si="73"/>
        <v/>
      </c>
      <c r="F467" s="33"/>
      <c r="G467" s="33" t="s">
        <v>1497</v>
      </c>
      <c r="H467" s="34" t="s">
        <v>850</v>
      </c>
      <c r="I467" s="34" t="s">
        <v>867</v>
      </c>
      <c r="J467" s="34" t="s">
        <v>1502</v>
      </c>
      <c r="K467" s="34" t="s">
        <v>695</v>
      </c>
      <c r="L467" s="34" t="str">
        <f t="shared" si="74"/>
        <v>. Sway Bar / Stabilizer Bar, FRONT w/ Dynamic Drive</v>
      </c>
      <c r="M467" s="131" t="s">
        <v>2443</v>
      </c>
      <c r="N467" s="41" t="str">
        <f t="shared" si="75"/>
        <v/>
      </c>
      <c r="O467" s="41" t="s">
        <v>875</v>
      </c>
      <c r="P467" s="34" t="s">
        <v>695</v>
      </c>
      <c r="Q467" s="34"/>
      <c r="R467" s="35">
        <v>320</v>
      </c>
      <c r="S467" s="38">
        <f t="shared" si="76"/>
        <v>320</v>
      </c>
      <c r="T467" s="33"/>
      <c r="U467" s="33"/>
      <c r="V467" s="33"/>
      <c r="W467" s="33"/>
      <c r="X467" s="33"/>
      <c r="Y467" s="34"/>
      <c r="Z467" s="34"/>
      <c r="AA467" s="34"/>
      <c r="AB467" s="34" t="str">
        <f t="shared" si="77"/>
        <v>keep dynamic drive, TOSS w/o dynamic drive</v>
      </c>
      <c r="AC467" s="34" t="s">
        <v>831</v>
      </c>
      <c r="AD467" s="34"/>
      <c r="AE467" s="34"/>
      <c r="AF467" s="34" t="s">
        <v>935</v>
      </c>
      <c r="AG467" s="132">
        <v>44680</v>
      </c>
      <c r="AH467" s="133" t="s">
        <v>936</v>
      </c>
      <c r="AI467" s="133" t="s">
        <v>57</v>
      </c>
      <c r="AJ467" s="133" t="s">
        <v>937</v>
      </c>
      <c r="AK467" s="34"/>
      <c r="AL467" s="33" t="s">
        <v>947</v>
      </c>
      <c r="AM467" s="34"/>
      <c r="AN467" s="34" t="s">
        <v>91</v>
      </c>
      <c r="AO467" s="34"/>
      <c r="AP467" s="34" t="str">
        <f t="shared" si="78"/>
        <v/>
      </c>
      <c r="AQ467" s="34"/>
      <c r="AR467" s="34"/>
      <c r="AS467" s="34"/>
      <c r="AT467" s="34" t="str">
        <f t="shared" si="79"/>
        <v/>
      </c>
      <c r="AU467" s="34"/>
      <c r="AV467" s="34" t="str">
        <f t="shared" si="80"/>
        <v/>
      </c>
      <c r="AW467" s="134"/>
    </row>
    <row r="468" spans="1:49" s="87" customFormat="1" x14ac:dyDescent="0.25">
      <c r="A468" s="39" t="str">
        <f t="shared" si="71"/>
        <v/>
      </c>
      <c r="B468" s="39" t="str">
        <f t="shared" si="72"/>
        <v/>
      </c>
      <c r="C468" s="39"/>
      <c r="D468" s="39"/>
      <c r="E468" s="39" t="str">
        <f t="shared" si="73"/>
        <v/>
      </c>
      <c r="F468" s="33"/>
      <c r="G468" s="43"/>
      <c r="H468" s="39" t="s">
        <v>851</v>
      </c>
      <c r="I468" s="39" t="s">
        <v>867</v>
      </c>
      <c r="J468" s="39" t="s">
        <v>1564</v>
      </c>
      <c r="K468" s="39" t="s">
        <v>719</v>
      </c>
      <c r="L468" s="39" t="str">
        <f t="shared" si="74"/>
        <v>. Axle Shafts, REAR - TOSS ALL</v>
      </c>
      <c r="M468" s="135" t="s">
        <v>2444</v>
      </c>
      <c r="N468" s="46" t="str">
        <f t="shared" si="75"/>
        <v/>
      </c>
      <c r="O468" s="46" t="s">
        <v>875</v>
      </c>
      <c r="P468" s="39" t="s">
        <v>719</v>
      </c>
      <c r="Q468" s="39"/>
      <c r="R468" s="39"/>
      <c r="S468" s="99" t="str">
        <f t="shared" si="76"/>
        <v/>
      </c>
      <c r="T468" s="43"/>
      <c r="U468" s="43"/>
      <c r="V468" s="43"/>
      <c r="W468" s="43"/>
      <c r="X468" s="43"/>
      <c r="Y468" s="39"/>
      <c r="Z468" s="39"/>
      <c r="AA468" s="39"/>
      <c r="AB468" s="39" t="str">
        <f t="shared" si="77"/>
        <v>TOSS ALL</v>
      </c>
      <c r="AC468" s="39" t="s">
        <v>800</v>
      </c>
      <c r="AD468" s="39"/>
      <c r="AE468" s="39"/>
      <c r="AF468" s="39" t="s">
        <v>935</v>
      </c>
      <c r="AG468" s="95">
        <v>44673</v>
      </c>
      <c r="AH468" s="96" t="s">
        <v>936</v>
      </c>
      <c r="AI468" s="96" t="s">
        <v>57</v>
      </c>
      <c r="AJ468" s="96" t="s">
        <v>937</v>
      </c>
      <c r="AK468" s="39"/>
      <c r="AL468" s="43" t="s">
        <v>947</v>
      </c>
      <c r="AM468" s="39"/>
      <c r="AN468" s="39" t="s">
        <v>91</v>
      </c>
      <c r="AO468" s="39"/>
      <c r="AP468" s="34" t="str">
        <f t="shared" si="78"/>
        <v/>
      </c>
      <c r="AQ468" s="39"/>
      <c r="AR468" s="39"/>
      <c r="AS468" s="39"/>
      <c r="AT468" s="39" t="str">
        <f t="shared" si="79"/>
        <v/>
      </c>
      <c r="AU468" s="39"/>
      <c r="AV468" s="39" t="str">
        <f t="shared" si="80"/>
        <v/>
      </c>
      <c r="AW468" s="134"/>
    </row>
    <row r="469" spans="1:49" s="87" customFormat="1" x14ac:dyDescent="0.25">
      <c r="A469" s="39" t="str">
        <f t="shared" si="71"/>
        <v/>
      </c>
      <c r="B469" s="39" t="str">
        <f t="shared" si="72"/>
        <v/>
      </c>
      <c r="C469" s="39"/>
      <c r="D469" s="39"/>
      <c r="E469" s="39" t="str">
        <f t="shared" si="73"/>
        <v/>
      </c>
      <c r="F469" s="33"/>
      <c r="G469" s="43"/>
      <c r="H469" s="39" t="s">
        <v>851</v>
      </c>
      <c r="I469" s="39" t="s">
        <v>867</v>
      </c>
      <c r="J469" s="39" t="s">
        <v>720</v>
      </c>
      <c r="K469" s="39" t="s">
        <v>720</v>
      </c>
      <c r="L469" s="39" t="str">
        <f t="shared" si="74"/>
        <v>. Brake Calipers</v>
      </c>
      <c r="M469" s="135" t="s">
        <v>2445</v>
      </c>
      <c r="N469" s="46" t="str">
        <f t="shared" si="75"/>
        <v/>
      </c>
      <c r="O469" s="46" t="s">
        <v>875</v>
      </c>
      <c r="P469" s="39" t="s">
        <v>720</v>
      </c>
      <c r="Q469" s="39"/>
      <c r="R469" s="39"/>
      <c r="S469" s="99" t="str">
        <f t="shared" si="76"/>
        <v/>
      </c>
      <c r="T469" s="43"/>
      <c r="U469" s="43"/>
      <c r="V469" s="43"/>
      <c r="W469" s="43"/>
      <c r="X469" s="43"/>
      <c r="Y469" s="39"/>
      <c r="Z469" s="39"/>
      <c r="AA469" s="39"/>
      <c r="AB469" s="39" t="str">
        <f t="shared" si="77"/>
        <v>TOSS ALL except ///M ones</v>
      </c>
      <c r="AC469" s="39" t="s">
        <v>835</v>
      </c>
      <c r="AD469" s="39"/>
      <c r="AE469" s="39"/>
      <c r="AF469" s="39" t="s">
        <v>935</v>
      </c>
      <c r="AG469" s="95">
        <v>45274</v>
      </c>
      <c r="AH469" s="96" t="s">
        <v>936</v>
      </c>
      <c r="AI469" s="96" t="s">
        <v>57</v>
      </c>
      <c r="AJ469" s="96" t="s">
        <v>1565</v>
      </c>
      <c r="AK469" s="39"/>
      <c r="AL469" s="43" t="s">
        <v>947</v>
      </c>
      <c r="AM469" s="39"/>
      <c r="AN469" s="39" t="s">
        <v>91</v>
      </c>
      <c r="AO469" s="39"/>
      <c r="AP469" s="34" t="str">
        <f t="shared" si="78"/>
        <v/>
      </c>
      <c r="AQ469" s="39"/>
      <c r="AR469" s="39"/>
      <c r="AS469" s="39"/>
      <c r="AT469" s="39" t="str">
        <f t="shared" si="79"/>
        <v/>
      </c>
      <c r="AU469" s="39"/>
      <c r="AV469" s="39" t="str">
        <f t="shared" si="80"/>
        <v/>
      </c>
      <c r="AW469" s="134"/>
    </row>
    <row r="470" spans="1:49" s="87" customFormat="1" x14ac:dyDescent="0.25">
      <c r="A470" s="39" t="str">
        <f t="shared" si="71"/>
        <v/>
      </c>
      <c r="B470" s="39" t="str">
        <f t="shared" si="72"/>
        <v/>
      </c>
      <c r="C470" s="39"/>
      <c r="D470" s="39"/>
      <c r="E470" s="39" t="str">
        <f t="shared" si="73"/>
        <v/>
      </c>
      <c r="F470" s="33"/>
      <c r="G470" s="43"/>
      <c r="H470" s="39" t="s">
        <v>851</v>
      </c>
      <c r="I470" s="39" t="s">
        <v>867</v>
      </c>
      <c r="J470" s="39" t="s">
        <v>721</v>
      </c>
      <c r="K470" s="39" t="s">
        <v>721</v>
      </c>
      <c r="L470" s="39" t="str">
        <f t="shared" si="74"/>
        <v>. Brake Rotors</v>
      </c>
      <c r="M470" s="135" t="s">
        <v>2446</v>
      </c>
      <c r="N470" s="46" t="str">
        <f t="shared" si="75"/>
        <v/>
      </c>
      <c r="O470" s="46" t="s">
        <v>875</v>
      </c>
      <c r="P470" s="39" t="s">
        <v>721</v>
      </c>
      <c r="Q470" s="39"/>
      <c r="R470" s="39"/>
      <c r="S470" s="99" t="str">
        <f t="shared" si="76"/>
        <v/>
      </c>
      <c r="T470" s="39"/>
      <c r="U470" s="39"/>
      <c r="V470" s="39"/>
      <c r="W470" s="39"/>
      <c r="X470" s="43"/>
      <c r="Y470" s="39"/>
      <c r="Z470" s="39"/>
      <c r="AA470" s="39"/>
      <c r="AB470" s="39" t="str">
        <f t="shared" si="77"/>
        <v>TOSS ALL (not needed for sizing)</v>
      </c>
      <c r="AC470" s="39" t="s">
        <v>836</v>
      </c>
      <c r="AD470" s="39"/>
      <c r="AE470" s="39"/>
      <c r="AF470" s="39" t="s">
        <v>935</v>
      </c>
      <c r="AG470" s="95">
        <v>44673</v>
      </c>
      <c r="AH470" s="96" t="s">
        <v>936</v>
      </c>
      <c r="AI470" s="96" t="s">
        <v>57</v>
      </c>
      <c r="AJ470" s="96" t="s">
        <v>937</v>
      </c>
      <c r="AK470" s="39"/>
      <c r="AL470" s="39" t="s">
        <v>938</v>
      </c>
      <c r="AM470" s="39"/>
      <c r="AN470" s="39"/>
      <c r="AO470" s="39"/>
      <c r="AP470" s="34" t="str">
        <f t="shared" si="78"/>
        <v/>
      </c>
      <c r="AQ470" s="39"/>
      <c r="AR470" s="39"/>
      <c r="AS470" s="39"/>
      <c r="AT470" s="39" t="str">
        <f t="shared" si="79"/>
        <v/>
      </c>
      <c r="AU470" s="39"/>
      <c r="AV470" s="39" t="str">
        <f t="shared" si="80"/>
        <v/>
      </c>
      <c r="AW470" s="134"/>
    </row>
    <row r="471" spans="1:49" s="87" customFormat="1" x14ac:dyDescent="0.25">
      <c r="A471" s="39" t="str">
        <f t="shared" si="71"/>
        <v/>
      </c>
      <c r="B471" s="39" t="str">
        <f t="shared" si="72"/>
        <v/>
      </c>
      <c r="C471" s="39"/>
      <c r="D471" s="39"/>
      <c r="E471" s="39" t="str">
        <f t="shared" si="73"/>
        <v/>
      </c>
      <c r="F471" s="33"/>
      <c r="G471" s="43"/>
      <c r="H471" s="39" t="s">
        <v>851</v>
      </c>
      <c r="I471" s="39" t="s">
        <v>867</v>
      </c>
      <c r="J471" s="39" t="s">
        <v>1566</v>
      </c>
      <c r="K471" s="39" t="s">
        <v>722</v>
      </c>
      <c r="L471" s="39" t="str">
        <f t="shared" si="74"/>
        <v>. Charcoal Canister / Evap Box</v>
      </c>
      <c r="M471" s="135" t="s">
        <v>2447</v>
      </c>
      <c r="N471" s="46" t="str">
        <f t="shared" si="75"/>
        <v/>
      </c>
      <c r="O471" s="46" t="s">
        <v>875</v>
      </c>
      <c r="P471" s="39" t="s">
        <v>722</v>
      </c>
      <c r="Q471" s="39"/>
      <c r="R471" s="39"/>
      <c r="S471" s="99" t="str">
        <f t="shared" si="76"/>
        <v/>
      </c>
      <c r="T471" s="42"/>
      <c r="U471" s="42"/>
      <c r="V471" s="42"/>
      <c r="W471" s="42"/>
      <c r="X471" s="43"/>
      <c r="Y471" s="39"/>
      <c r="Z471" s="39"/>
      <c r="AA471" s="39"/>
      <c r="AB471" s="39" t="str">
        <f t="shared" si="77"/>
        <v/>
      </c>
      <c r="AC471" s="39"/>
      <c r="AD471" s="39"/>
      <c r="AE471" s="39"/>
      <c r="AF471" s="39" t="s">
        <v>935</v>
      </c>
      <c r="AG471" s="95">
        <v>44680</v>
      </c>
      <c r="AH471" s="96" t="s">
        <v>936</v>
      </c>
      <c r="AI471" s="96" t="s">
        <v>57</v>
      </c>
      <c r="AJ471" s="96" t="s">
        <v>937</v>
      </c>
      <c r="AK471" s="39"/>
      <c r="AL471" s="42" t="s">
        <v>982</v>
      </c>
      <c r="AM471" s="39"/>
      <c r="AN471" s="39" t="s">
        <v>91</v>
      </c>
      <c r="AO471" s="39"/>
      <c r="AP471" s="34" t="str">
        <f t="shared" si="78"/>
        <v/>
      </c>
      <c r="AQ471" s="39"/>
      <c r="AR471" s="39"/>
      <c r="AS471" s="39"/>
      <c r="AT471" s="39" t="str">
        <f t="shared" si="79"/>
        <v/>
      </c>
      <c r="AU471" s="39"/>
      <c r="AV471" s="39" t="str">
        <f t="shared" si="80"/>
        <v/>
      </c>
      <c r="AW471" s="134"/>
    </row>
    <row r="472" spans="1:49" s="87" customFormat="1" x14ac:dyDescent="0.25">
      <c r="A472" s="39" t="str">
        <f t="shared" si="71"/>
        <v/>
      </c>
      <c r="B472" s="39" t="str">
        <f t="shared" si="72"/>
        <v/>
      </c>
      <c r="C472" s="39"/>
      <c r="D472" s="39"/>
      <c r="E472" s="39" t="str">
        <f t="shared" si="73"/>
        <v/>
      </c>
      <c r="F472" s="33"/>
      <c r="G472" s="43"/>
      <c r="H472" s="39" t="s">
        <v>851</v>
      </c>
      <c r="I472" s="39" t="s">
        <v>867</v>
      </c>
      <c r="J472" s="39" t="s">
        <v>1498</v>
      </c>
      <c r="K472" s="39" t="s">
        <v>694</v>
      </c>
      <c r="L472" s="39" t="str">
        <f t="shared" si="74"/>
        <v xml:space="preserve">. Driveshaft, REAR - AWD </v>
      </c>
      <c r="M472" s="135" t="s">
        <v>2448</v>
      </c>
      <c r="N472" s="46" t="str">
        <f t="shared" si="75"/>
        <v/>
      </c>
      <c r="O472" s="46" t="s">
        <v>875</v>
      </c>
      <c r="P472" s="39" t="s">
        <v>694</v>
      </c>
      <c r="Q472" s="39"/>
      <c r="R472" s="44"/>
      <c r="S472" s="99" t="str">
        <f t="shared" si="76"/>
        <v/>
      </c>
      <c r="T472" s="43"/>
      <c r="U472" s="43"/>
      <c r="V472" s="43"/>
      <c r="W472" s="43"/>
      <c r="X472" s="43"/>
      <c r="Y472" s="39"/>
      <c r="Z472" s="39"/>
      <c r="AA472" s="39"/>
      <c r="AB472" s="39" t="str">
        <f t="shared" si="77"/>
        <v>TOSS 14-15 ALL AWD &amp; 16-18 AWD part# 7589129, 7589128</v>
      </c>
      <c r="AC472" s="39" t="s">
        <v>880</v>
      </c>
      <c r="AD472" s="39"/>
      <c r="AE472" s="39"/>
      <c r="AF472" s="39" t="s">
        <v>935</v>
      </c>
      <c r="AG472" s="95">
        <v>44674</v>
      </c>
      <c r="AH472" s="96" t="s">
        <v>1501</v>
      </c>
      <c r="AI472" s="96" t="s">
        <v>57</v>
      </c>
      <c r="AJ472" s="96" t="s">
        <v>937</v>
      </c>
      <c r="AK472" s="39"/>
      <c r="AL472" s="43" t="s">
        <v>947</v>
      </c>
      <c r="AM472" s="43"/>
      <c r="AN472" s="39"/>
      <c r="AO472" s="39"/>
      <c r="AP472" s="34" t="str">
        <f t="shared" si="78"/>
        <v/>
      </c>
      <c r="AQ472" s="39"/>
      <c r="AR472" s="39"/>
      <c r="AS472" s="39"/>
      <c r="AT472" s="39" t="str">
        <f t="shared" si="79"/>
        <v/>
      </c>
      <c r="AU472" s="39"/>
      <c r="AV472" s="39" t="str">
        <f t="shared" si="80"/>
        <v/>
      </c>
      <c r="AW472" s="134"/>
    </row>
    <row r="473" spans="1:49" s="87" customFormat="1" x14ac:dyDescent="0.25">
      <c r="A473" s="39" t="str">
        <f t="shared" si="71"/>
        <v/>
      </c>
      <c r="B473" s="39" t="str">
        <f t="shared" si="72"/>
        <v/>
      </c>
      <c r="C473" s="39"/>
      <c r="D473" s="39"/>
      <c r="E473" s="39" t="str">
        <f t="shared" si="73"/>
        <v/>
      </c>
      <c r="F473" s="33"/>
      <c r="G473" s="43"/>
      <c r="H473" s="39" t="s">
        <v>851</v>
      </c>
      <c r="I473" s="39" t="s">
        <v>867</v>
      </c>
      <c r="J473" s="39" t="s">
        <v>723</v>
      </c>
      <c r="K473" s="39" t="s">
        <v>723</v>
      </c>
      <c r="L473" s="39" t="str">
        <f t="shared" si="74"/>
        <v>. Spindle / Knuckles</v>
      </c>
      <c r="M473" s="135" t="s">
        <v>2449</v>
      </c>
      <c r="N473" s="46" t="str">
        <f t="shared" si="75"/>
        <v/>
      </c>
      <c r="O473" s="46" t="s">
        <v>875</v>
      </c>
      <c r="P473" s="39" t="s">
        <v>723</v>
      </c>
      <c r="Q473" s="39"/>
      <c r="R473" s="39"/>
      <c r="S473" s="99" t="str">
        <f t="shared" si="76"/>
        <v/>
      </c>
      <c r="T473" s="43"/>
      <c r="U473" s="43"/>
      <c r="V473" s="43"/>
      <c r="W473" s="43"/>
      <c r="X473" s="43"/>
      <c r="Y473" s="39"/>
      <c r="Z473" s="39"/>
      <c r="AA473" s="39"/>
      <c r="AB473" s="39" t="str">
        <f t="shared" si="77"/>
        <v>TOSS ALL</v>
      </c>
      <c r="AC473" s="39" t="s">
        <v>800</v>
      </c>
      <c r="AD473" s="39"/>
      <c r="AE473" s="39"/>
      <c r="AF473" s="39" t="s">
        <v>935</v>
      </c>
      <c r="AG473" s="95">
        <v>44674</v>
      </c>
      <c r="AH473" s="96" t="s">
        <v>936</v>
      </c>
      <c r="AI473" s="96" t="s">
        <v>57</v>
      </c>
      <c r="AJ473" s="96" t="s">
        <v>937</v>
      </c>
      <c r="AK473" s="39"/>
      <c r="AL473" s="43" t="s">
        <v>947</v>
      </c>
      <c r="AM473" s="39"/>
      <c r="AN473" s="39" t="s">
        <v>91</v>
      </c>
      <c r="AO473" s="39"/>
      <c r="AP473" s="34" t="str">
        <f t="shared" si="78"/>
        <v/>
      </c>
      <c r="AQ473" s="39"/>
      <c r="AR473" s="39"/>
      <c r="AS473" s="39"/>
      <c r="AT473" s="39" t="str">
        <f t="shared" si="79"/>
        <v/>
      </c>
      <c r="AU473" s="39"/>
      <c r="AV473" s="39" t="str">
        <f t="shared" si="80"/>
        <v/>
      </c>
      <c r="AW473" s="134"/>
    </row>
    <row r="474" spans="1:49" s="87" customFormat="1" x14ac:dyDescent="0.25">
      <c r="A474" s="39" t="str">
        <f t="shared" si="71"/>
        <v/>
      </c>
      <c r="B474" s="39" t="str">
        <f t="shared" si="72"/>
        <v/>
      </c>
      <c r="C474" s="39"/>
      <c r="D474" s="39"/>
      <c r="E474" s="39" t="str">
        <f t="shared" si="73"/>
        <v/>
      </c>
      <c r="F474" s="33"/>
      <c r="G474" s="43"/>
      <c r="H474" s="39" t="s">
        <v>851</v>
      </c>
      <c r="I474" s="39" t="s">
        <v>867</v>
      </c>
      <c r="J474" s="39" t="s">
        <v>718</v>
      </c>
      <c r="K474" s="39" t="s">
        <v>717</v>
      </c>
      <c r="L474" s="39" t="str">
        <f t="shared" si="74"/>
        <v>. Steering Gear Rack &amp; Pinion Wire Harness</v>
      </c>
      <c r="M474" s="135" t="s">
        <v>2450</v>
      </c>
      <c r="N474" s="46" t="str">
        <f t="shared" si="75"/>
        <v/>
      </c>
      <c r="O474" s="46" t="s">
        <v>875</v>
      </c>
      <c r="P474" s="39" t="s">
        <v>717</v>
      </c>
      <c r="Q474" s="39"/>
      <c r="R474" s="44"/>
      <c r="S474" s="99" t="str">
        <f t="shared" si="76"/>
        <v/>
      </c>
      <c r="T474" s="43"/>
      <c r="U474" s="43"/>
      <c r="V474" s="43"/>
      <c r="W474" s="43"/>
      <c r="X474" s="43"/>
      <c r="Y474" s="39"/>
      <c r="Z474" s="39"/>
      <c r="AA474" s="39"/>
      <c r="AB474" s="39" t="str">
        <f t="shared" si="77"/>
        <v>has to be cut, and not worth selling cut for $85</v>
      </c>
      <c r="AC474" s="39"/>
      <c r="AD474" s="39" t="s">
        <v>881</v>
      </c>
      <c r="AE474" s="39"/>
      <c r="AF474" s="39" t="s">
        <v>935</v>
      </c>
      <c r="AG474" s="95">
        <v>45244</v>
      </c>
      <c r="AH474" s="96" t="s">
        <v>936</v>
      </c>
      <c r="AI474" s="96" t="s">
        <v>57</v>
      </c>
      <c r="AJ474" s="96" t="s">
        <v>937</v>
      </c>
      <c r="AK474" s="39"/>
      <c r="AL474" s="43" t="s">
        <v>947</v>
      </c>
      <c r="AM474" s="43"/>
      <c r="AN474" s="39"/>
      <c r="AO474" s="39"/>
      <c r="AP474" s="34" t="str">
        <f t="shared" si="78"/>
        <v/>
      </c>
      <c r="AQ474" s="39"/>
      <c r="AR474" s="39"/>
      <c r="AS474" s="39"/>
      <c r="AT474" s="39" t="str">
        <f t="shared" si="79"/>
        <v/>
      </c>
      <c r="AU474" s="39"/>
      <c r="AV474" s="39" t="str">
        <f t="shared" si="80"/>
        <v/>
      </c>
      <c r="AW474" s="134"/>
    </row>
    <row r="475" spans="1:49" s="87" customFormat="1" x14ac:dyDescent="0.25">
      <c r="A475" s="39" t="str">
        <f t="shared" si="71"/>
        <v/>
      </c>
      <c r="B475" s="39" t="str">
        <f t="shared" si="72"/>
        <v/>
      </c>
      <c r="C475" s="39"/>
      <c r="D475" s="39"/>
      <c r="E475" s="39" t="str">
        <f t="shared" si="73"/>
        <v/>
      </c>
      <c r="F475" s="33"/>
      <c r="G475" s="43"/>
      <c r="H475" s="39" t="s">
        <v>851</v>
      </c>
      <c r="I475" s="39" t="s">
        <v>867</v>
      </c>
      <c r="J475" s="39" t="s">
        <v>1567</v>
      </c>
      <c r="K475" s="39" t="s">
        <v>724</v>
      </c>
      <c r="L475" s="39" t="str">
        <f t="shared" si="74"/>
        <v>. Subframe / Crossmember, REAR</v>
      </c>
      <c r="M475" s="135" t="s">
        <v>2451</v>
      </c>
      <c r="N475" s="46" t="str">
        <f t="shared" si="75"/>
        <v/>
      </c>
      <c r="O475" s="46" t="s">
        <v>875</v>
      </c>
      <c r="P475" s="39" t="s">
        <v>724</v>
      </c>
      <c r="Q475" s="39"/>
      <c r="R475" s="39"/>
      <c r="S475" s="99" t="str">
        <f t="shared" si="76"/>
        <v/>
      </c>
      <c r="T475" s="39"/>
      <c r="U475" s="39"/>
      <c r="V475" s="39"/>
      <c r="W475" s="39"/>
      <c r="X475" s="43"/>
      <c r="Y475" s="39"/>
      <c r="Z475" s="39"/>
      <c r="AA475" s="39"/>
      <c r="AB475" s="39" t="str">
        <f t="shared" si="77"/>
        <v>really BIG one diff mounts to</v>
      </c>
      <c r="AC475" s="39"/>
      <c r="AD475" s="39" t="s">
        <v>837</v>
      </c>
      <c r="AE475" s="39"/>
      <c r="AF475" s="39" t="s">
        <v>935</v>
      </c>
      <c r="AG475" s="95">
        <v>44680</v>
      </c>
      <c r="AH475" s="96" t="s">
        <v>936</v>
      </c>
      <c r="AI475" s="96" t="s">
        <v>57</v>
      </c>
      <c r="AJ475" s="96" t="s">
        <v>937</v>
      </c>
      <c r="AK475" s="39"/>
      <c r="AL475" s="39" t="s">
        <v>938</v>
      </c>
      <c r="AM475" s="39"/>
      <c r="AN475" s="39"/>
      <c r="AO475" s="39"/>
      <c r="AP475" s="34" t="str">
        <f t="shared" si="78"/>
        <v/>
      </c>
      <c r="AQ475" s="39"/>
      <c r="AR475" s="39"/>
      <c r="AS475" s="39"/>
      <c r="AT475" s="39" t="str">
        <f t="shared" si="79"/>
        <v/>
      </c>
      <c r="AU475" s="39"/>
      <c r="AV475" s="39" t="str">
        <f t="shared" si="80"/>
        <v/>
      </c>
      <c r="AW475" s="134"/>
    </row>
    <row r="476" spans="1:49" s="87" customFormat="1" x14ac:dyDescent="0.25">
      <c r="A476" s="39" t="str">
        <f t="shared" si="71"/>
        <v/>
      </c>
      <c r="B476" s="39" t="str">
        <f t="shared" si="72"/>
        <v/>
      </c>
      <c r="C476" s="39"/>
      <c r="D476" s="39"/>
      <c r="E476" s="39" t="str">
        <f t="shared" si="73"/>
        <v/>
      </c>
      <c r="F476" s="33"/>
      <c r="G476" s="43"/>
      <c r="H476" s="39" t="s">
        <v>851</v>
      </c>
      <c r="I476" s="39" t="s">
        <v>867</v>
      </c>
      <c r="J476" s="39" t="s">
        <v>1502</v>
      </c>
      <c r="K476" s="39" t="s">
        <v>695</v>
      </c>
      <c r="L476" s="39" t="str">
        <f t="shared" si="74"/>
        <v>. Sway Bar / Stabilizer Bar, FRONT w/ Dynamic Drive</v>
      </c>
      <c r="M476" s="135" t="s">
        <v>2452</v>
      </c>
      <c r="N476" s="46" t="str">
        <f t="shared" si="75"/>
        <v/>
      </c>
      <c r="O476" s="46" t="s">
        <v>875</v>
      </c>
      <c r="P476" s="39" t="s">
        <v>695</v>
      </c>
      <c r="Q476" s="39"/>
      <c r="R476" s="44"/>
      <c r="S476" s="99">
        <f t="shared" si="76"/>
        <v>320</v>
      </c>
      <c r="T476" s="43"/>
      <c r="U476" s="43"/>
      <c r="V476" s="43"/>
      <c r="W476" s="43"/>
      <c r="X476" s="43"/>
      <c r="Y476" s="39"/>
      <c r="Z476" s="39"/>
      <c r="AA476" s="39"/>
      <c r="AB476" s="39" t="str">
        <f t="shared" si="77"/>
        <v>keep dynamic drive, TOSS w/o dynamic drive</v>
      </c>
      <c r="AC476" s="39" t="s">
        <v>831</v>
      </c>
      <c r="AD476" s="39"/>
      <c r="AE476" s="39"/>
      <c r="AF476" s="39" t="s">
        <v>935</v>
      </c>
      <c r="AG476" s="95">
        <v>44680</v>
      </c>
      <c r="AH476" s="96" t="s">
        <v>936</v>
      </c>
      <c r="AI476" s="96" t="s">
        <v>57</v>
      </c>
      <c r="AJ476" s="96" t="s">
        <v>937</v>
      </c>
      <c r="AK476" s="39"/>
      <c r="AL476" s="43" t="s">
        <v>947</v>
      </c>
      <c r="AM476" s="39"/>
      <c r="AN476" s="39" t="s">
        <v>91</v>
      </c>
      <c r="AO476" s="39"/>
      <c r="AP476" s="34" t="str">
        <f t="shared" si="78"/>
        <v/>
      </c>
      <c r="AQ476" s="39"/>
      <c r="AR476" s="39"/>
      <c r="AS476" s="39"/>
      <c r="AT476" s="39" t="str">
        <f t="shared" si="79"/>
        <v/>
      </c>
      <c r="AU476" s="39"/>
      <c r="AV476" s="39" t="str">
        <f t="shared" si="80"/>
        <v/>
      </c>
      <c r="AW476" s="134"/>
    </row>
    <row r="477" spans="1:49" s="87" customFormat="1" x14ac:dyDescent="0.25">
      <c r="A477" s="39" t="str">
        <f t="shared" si="71"/>
        <v/>
      </c>
      <c r="B477" s="39" t="str">
        <f t="shared" si="72"/>
        <v/>
      </c>
      <c r="C477" s="39"/>
      <c r="D477" s="39"/>
      <c r="E477" s="39" t="str">
        <f t="shared" si="73"/>
        <v/>
      </c>
      <c r="F477" s="33"/>
      <c r="G477" s="43"/>
      <c r="H477" s="39" t="s">
        <v>851</v>
      </c>
      <c r="I477" s="39" t="s">
        <v>867</v>
      </c>
      <c r="J477" s="39" t="s">
        <v>1502</v>
      </c>
      <c r="K477" s="39" t="s">
        <v>725</v>
      </c>
      <c r="L477" s="39" t="str">
        <f t="shared" si="74"/>
        <v>. Sway Bar / Stabilizer Bar, REAR</v>
      </c>
      <c r="M477" s="135" t="s">
        <v>2453</v>
      </c>
      <c r="N477" s="46" t="str">
        <f t="shared" si="75"/>
        <v/>
      </c>
      <c r="O477" s="46" t="s">
        <v>875</v>
      </c>
      <c r="P477" s="39" t="s">
        <v>725</v>
      </c>
      <c r="Q477" s="39"/>
      <c r="R477" s="39"/>
      <c r="S477" s="99" t="str">
        <f t="shared" si="76"/>
        <v/>
      </c>
      <c r="T477" s="43"/>
      <c r="U477" s="43"/>
      <c r="V477" s="43"/>
      <c r="W477" s="43"/>
      <c r="X477" s="43"/>
      <c r="Y477" s="39"/>
      <c r="Z477" s="39"/>
      <c r="AA477" s="39"/>
      <c r="AB477" s="39" t="str">
        <f t="shared" si="77"/>
        <v>TOSS ALL (even dynamic ones)</v>
      </c>
      <c r="AC477" s="39" t="s">
        <v>838</v>
      </c>
      <c r="AD477" s="39"/>
      <c r="AE477" s="39"/>
      <c r="AF477" s="39" t="s">
        <v>935</v>
      </c>
      <c r="AG477" s="95">
        <v>44680</v>
      </c>
      <c r="AH477" s="96" t="s">
        <v>936</v>
      </c>
      <c r="AI477" s="96" t="s">
        <v>57</v>
      </c>
      <c r="AJ477" s="96" t="s">
        <v>937</v>
      </c>
      <c r="AK477" s="39"/>
      <c r="AL477" s="43" t="s">
        <v>947</v>
      </c>
      <c r="AM477" s="39"/>
      <c r="AN477" s="39" t="s">
        <v>91</v>
      </c>
      <c r="AO477" s="39"/>
      <c r="AP477" s="34" t="str">
        <f t="shared" si="78"/>
        <v/>
      </c>
      <c r="AQ477" s="39"/>
      <c r="AR477" s="39"/>
      <c r="AS477" s="39"/>
      <c r="AT477" s="39" t="str">
        <f t="shared" si="79"/>
        <v/>
      </c>
      <c r="AU477" s="39"/>
      <c r="AV477" s="39" t="str">
        <f t="shared" si="80"/>
        <v/>
      </c>
      <c r="AW477" s="134"/>
    </row>
    <row r="478" spans="1:49" s="87" customFormat="1" x14ac:dyDescent="0.25">
      <c r="A478" s="39" t="str">
        <f t="shared" si="71"/>
        <v/>
      </c>
      <c r="B478" s="39" t="str">
        <f t="shared" si="72"/>
        <v>407-999933</v>
      </c>
      <c r="C478" s="39"/>
      <c r="D478" s="39"/>
      <c r="E478" s="39">
        <f t="shared" si="73"/>
        <v>1</v>
      </c>
      <c r="F478" s="33"/>
      <c r="G478" s="33"/>
      <c r="H478" s="34" t="s">
        <v>850</v>
      </c>
      <c r="I478" s="34" t="s">
        <v>868</v>
      </c>
      <c r="J478" s="34" t="s">
        <v>727</v>
      </c>
      <c r="K478" s="34" t="s">
        <v>727</v>
      </c>
      <c r="L478" s="34" t="str">
        <f t="shared" si="74"/>
        <v>. Torque Converter</v>
      </c>
      <c r="M478" s="131" t="s">
        <v>2568</v>
      </c>
      <c r="N478" s="41" t="str">
        <f t="shared" si="75"/>
        <v/>
      </c>
      <c r="O478" s="41" t="s">
        <v>875</v>
      </c>
      <c r="P478" s="34" t="s">
        <v>727</v>
      </c>
      <c r="Q478" s="34"/>
      <c r="R478" s="38">
        <v>245</v>
      </c>
      <c r="S478" s="38">
        <f t="shared" si="76"/>
        <v>245</v>
      </c>
      <c r="T478" s="37"/>
      <c r="U478" s="37"/>
      <c r="V478" s="33"/>
      <c r="W478" s="37"/>
      <c r="X478" s="33" t="s">
        <v>259</v>
      </c>
      <c r="Y478" s="34" t="s">
        <v>1766</v>
      </c>
      <c r="Z478" s="34"/>
      <c r="AA478" s="34"/>
      <c r="AB478" s="34" t="str">
        <f t="shared" si="77"/>
        <v/>
      </c>
      <c r="AC478" s="34"/>
      <c r="AD478" s="34"/>
      <c r="AE478" s="100"/>
      <c r="AF478" s="34" t="s">
        <v>935</v>
      </c>
      <c r="AG478" s="132">
        <v>45245</v>
      </c>
      <c r="AH478" s="133" t="s">
        <v>249</v>
      </c>
      <c r="AI478" s="133" t="s">
        <v>57</v>
      </c>
      <c r="AJ478" s="133" t="s">
        <v>249</v>
      </c>
      <c r="AK478" s="34"/>
      <c r="AL478" s="37" t="s">
        <v>1245</v>
      </c>
      <c r="AM478" s="33" t="s">
        <v>1767</v>
      </c>
      <c r="AN478" s="34" t="s">
        <v>91</v>
      </c>
      <c r="AO478" s="34">
        <v>999933</v>
      </c>
      <c r="AP478" s="34" t="str">
        <f t="shared" si="78"/>
        <v>407-999933</v>
      </c>
      <c r="AQ478" s="34"/>
      <c r="AR478" s="34"/>
      <c r="AS478" s="34"/>
      <c r="AT478" s="34" t="str">
        <f t="shared" si="79"/>
        <v/>
      </c>
      <c r="AU478" s="34"/>
      <c r="AV478" s="34" t="str">
        <f t="shared" si="80"/>
        <v/>
      </c>
      <c r="AW478" s="134"/>
    </row>
    <row r="479" spans="1:49" s="87" customFormat="1" x14ac:dyDescent="0.25">
      <c r="A479" s="39" t="str">
        <f t="shared" si="71"/>
        <v/>
      </c>
      <c r="B479" s="39" t="str">
        <f t="shared" si="72"/>
        <v>412-59249</v>
      </c>
      <c r="C479" s="39"/>
      <c r="D479" s="39"/>
      <c r="E479" s="39">
        <f t="shared" si="73"/>
        <v>1</v>
      </c>
      <c r="F479" s="33"/>
      <c r="G479" s="33"/>
      <c r="H479" s="34" t="s">
        <v>850</v>
      </c>
      <c r="I479" s="34" t="s">
        <v>868</v>
      </c>
      <c r="J479" s="34" t="s">
        <v>728</v>
      </c>
      <c r="K479" s="34" t="s">
        <v>728</v>
      </c>
      <c r="L479" s="34" t="str">
        <f t="shared" si="74"/>
        <v>. Transfer Case</v>
      </c>
      <c r="M479" s="131" t="s">
        <v>2454</v>
      </c>
      <c r="N479" s="41" t="str">
        <f t="shared" si="75"/>
        <v/>
      </c>
      <c r="O479" s="41" t="s">
        <v>875</v>
      </c>
      <c r="P479" s="34" t="s">
        <v>728</v>
      </c>
      <c r="Q479" s="34" t="s">
        <v>1568</v>
      </c>
      <c r="R479" s="35">
        <v>695</v>
      </c>
      <c r="S479" s="38">
        <f t="shared" si="76"/>
        <v>1097.5</v>
      </c>
      <c r="T479" s="33"/>
      <c r="U479" s="33"/>
      <c r="V479" s="33"/>
      <c r="W479" s="33"/>
      <c r="X479" s="33"/>
      <c r="Y479" s="34"/>
      <c r="Z479" s="34"/>
      <c r="AA479" s="34"/>
      <c r="AB479" s="34" t="str">
        <f t="shared" si="77"/>
        <v>sell shift motor separately</v>
      </c>
      <c r="AC479" s="34" t="s">
        <v>839</v>
      </c>
      <c r="AD479" s="34"/>
      <c r="AE479" s="34" t="s">
        <v>1569</v>
      </c>
      <c r="AF479" s="34" t="s">
        <v>981</v>
      </c>
      <c r="AG479" s="132">
        <v>44831</v>
      </c>
      <c r="AH479" s="133" t="s">
        <v>936</v>
      </c>
      <c r="AI479" s="133" t="s">
        <v>57</v>
      </c>
      <c r="AJ479" s="133" t="s">
        <v>937</v>
      </c>
      <c r="AK479" s="34"/>
      <c r="AL479" s="33" t="s">
        <v>947</v>
      </c>
      <c r="AM479" s="33" t="s">
        <v>1570</v>
      </c>
      <c r="AN479" s="34" t="s">
        <v>91</v>
      </c>
      <c r="AO479" s="34">
        <v>59249</v>
      </c>
      <c r="AP479" s="34" t="str">
        <f t="shared" si="78"/>
        <v>412-59249</v>
      </c>
      <c r="AQ479" s="34"/>
      <c r="AR479" s="34"/>
      <c r="AS479" s="34"/>
      <c r="AT479" s="34" t="str">
        <f t="shared" si="79"/>
        <v/>
      </c>
      <c r="AU479" s="34"/>
      <c r="AV479" s="34" t="str">
        <f t="shared" si="80"/>
        <v/>
      </c>
      <c r="AW479" s="134"/>
    </row>
    <row r="480" spans="1:49" s="87" customFormat="1" x14ac:dyDescent="0.25">
      <c r="A480" s="39" t="str">
        <f t="shared" si="71"/>
        <v/>
      </c>
      <c r="B480" s="39" t="str">
        <f t="shared" si="72"/>
        <v>412-59298</v>
      </c>
      <c r="C480" s="39"/>
      <c r="D480" s="39"/>
      <c r="E480" s="39">
        <f t="shared" si="73"/>
        <v>1</v>
      </c>
      <c r="F480" s="33"/>
      <c r="G480" s="33"/>
      <c r="H480" s="34" t="s">
        <v>850</v>
      </c>
      <c r="I480" s="34" t="s">
        <v>868</v>
      </c>
      <c r="J480" s="34" t="s">
        <v>728</v>
      </c>
      <c r="K480" s="34" t="s">
        <v>728</v>
      </c>
      <c r="L480" s="34" t="str">
        <f t="shared" si="74"/>
        <v>. Transfer Case</v>
      </c>
      <c r="M480" s="131" t="s">
        <v>2455</v>
      </c>
      <c r="N480" s="41" t="str">
        <f t="shared" si="75"/>
        <v/>
      </c>
      <c r="O480" s="41" t="s">
        <v>875</v>
      </c>
      <c r="P480" s="34" t="s">
        <v>728</v>
      </c>
      <c r="Q480" s="34" t="s">
        <v>1571</v>
      </c>
      <c r="R480" s="35">
        <v>1500</v>
      </c>
      <c r="S480" s="38">
        <f t="shared" si="76"/>
        <v>1097.5</v>
      </c>
      <c r="T480" s="33"/>
      <c r="U480" s="33"/>
      <c r="V480" s="33"/>
      <c r="W480" s="33"/>
      <c r="X480" s="33"/>
      <c r="Y480" s="34"/>
      <c r="Z480" s="34"/>
      <c r="AA480" s="34"/>
      <c r="AB480" s="34" t="str">
        <f t="shared" si="77"/>
        <v>sell shift motor separately</v>
      </c>
      <c r="AC480" s="34" t="s">
        <v>839</v>
      </c>
      <c r="AD480" s="34"/>
      <c r="AE480" s="34" t="s">
        <v>1569</v>
      </c>
      <c r="AF480" s="34" t="s">
        <v>981</v>
      </c>
      <c r="AG480" s="132">
        <v>44831</v>
      </c>
      <c r="AH480" s="133" t="s">
        <v>936</v>
      </c>
      <c r="AI480" s="133" t="s">
        <v>57</v>
      </c>
      <c r="AJ480" s="133" t="s">
        <v>937</v>
      </c>
      <c r="AK480" s="34"/>
      <c r="AL480" s="33" t="s">
        <v>947</v>
      </c>
      <c r="AM480" s="33" t="s">
        <v>1570</v>
      </c>
      <c r="AN480" s="34" t="s">
        <v>91</v>
      </c>
      <c r="AO480" s="34">
        <v>59298</v>
      </c>
      <c r="AP480" s="34" t="str">
        <f t="shared" si="78"/>
        <v>412-59298</v>
      </c>
      <c r="AQ480" s="34"/>
      <c r="AR480" s="34"/>
      <c r="AS480" s="34"/>
      <c r="AT480" s="34" t="str">
        <f t="shared" si="79"/>
        <v/>
      </c>
      <c r="AU480" s="34"/>
      <c r="AV480" s="34" t="str">
        <f t="shared" si="80"/>
        <v/>
      </c>
      <c r="AW480" s="134"/>
    </row>
    <row r="481" spans="1:49" s="87" customFormat="1" x14ac:dyDescent="0.25">
      <c r="A481" s="39" t="str">
        <f t="shared" si="71"/>
        <v/>
      </c>
      <c r="B481" s="39" t="str">
        <f t="shared" si="72"/>
        <v>420-194</v>
      </c>
      <c r="C481" s="39"/>
      <c r="D481" s="39"/>
      <c r="E481" s="39">
        <f t="shared" si="73"/>
        <v>1</v>
      </c>
      <c r="F481" s="33"/>
      <c r="G481" s="33"/>
      <c r="H481" s="34" t="s">
        <v>850</v>
      </c>
      <c r="I481" s="34" t="s">
        <v>868</v>
      </c>
      <c r="J481" s="34" t="s">
        <v>728</v>
      </c>
      <c r="K481" s="34" t="s">
        <v>729</v>
      </c>
      <c r="L481" s="34" t="str">
        <f t="shared" si="74"/>
        <v>. Transfer Case Shift Motor</v>
      </c>
      <c r="M481" s="131" t="s">
        <v>2456</v>
      </c>
      <c r="N481" s="41" t="str">
        <f t="shared" si="75"/>
        <v/>
      </c>
      <c r="O481" s="41" t="s">
        <v>875</v>
      </c>
      <c r="P481" s="34" t="s">
        <v>729</v>
      </c>
      <c r="Q481" s="34"/>
      <c r="R481" s="34">
        <v>200</v>
      </c>
      <c r="S481" s="38">
        <f t="shared" si="76"/>
        <v>200</v>
      </c>
      <c r="T481" s="33"/>
      <c r="U481" s="33"/>
      <c r="V481" s="33"/>
      <c r="W481" s="33"/>
      <c r="X481" s="33" t="s">
        <v>260</v>
      </c>
      <c r="Y481" s="34" t="s">
        <v>1572</v>
      </c>
      <c r="Z481" s="34"/>
      <c r="AA481" s="34"/>
      <c r="AB481" s="34" t="str">
        <f t="shared" si="77"/>
        <v/>
      </c>
      <c r="AC481" s="34"/>
      <c r="AD481" s="34"/>
      <c r="AE481" s="34"/>
      <c r="AF481" s="34" t="s">
        <v>935</v>
      </c>
      <c r="AG481" s="132">
        <v>45245</v>
      </c>
      <c r="AH481" s="133" t="s">
        <v>936</v>
      </c>
      <c r="AI481" s="133" t="s">
        <v>57</v>
      </c>
      <c r="AJ481" s="133" t="s">
        <v>937</v>
      </c>
      <c r="AK481" s="34"/>
      <c r="AL481" s="33" t="s">
        <v>947</v>
      </c>
      <c r="AM481" s="33">
        <v>420</v>
      </c>
      <c r="AN481" s="34" t="s">
        <v>91</v>
      </c>
      <c r="AO481" s="34">
        <v>194</v>
      </c>
      <c r="AP481" s="34" t="str">
        <f t="shared" si="78"/>
        <v>420-194</v>
      </c>
      <c r="AQ481" s="34"/>
      <c r="AR481" s="34"/>
      <c r="AS481" s="34"/>
      <c r="AT481" s="34" t="str">
        <f t="shared" si="79"/>
        <v/>
      </c>
      <c r="AU481" s="34"/>
      <c r="AV481" s="34" t="str">
        <f t="shared" si="80"/>
        <v/>
      </c>
      <c r="AW481" s="134"/>
    </row>
    <row r="482" spans="1:49" s="87" customFormat="1" x14ac:dyDescent="0.25">
      <c r="A482" s="39" t="str">
        <f t="shared" si="71"/>
        <v/>
      </c>
      <c r="B482" s="39" t="str">
        <f t="shared" si="72"/>
        <v>414-999923</v>
      </c>
      <c r="C482" s="39"/>
      <c r="D482" s="39"/>
      <c r="E482" s="39">
        <f t="shared" si="73"/>
        <v>1</v>
      </c>
      <c r="F482" s="33"/>
      <c r="G482" s="33"/>
      <c r="H482" s="34" t="s">
        <v>850</v>
      </c>
      <c r="I482" s="34" t="s">
        <v>868</v>
      </c>
      <c r="J482" s="34" t="s">
        <v>1573</v>
      </c>
      <c r="K482" s="34" t="s">
        <v>730</v>
      </c>
      <c r="L482" s="34" t="str">
        <f t="shared" si="74"/>
        <v>. Transmission Oil Cooler</v>
      </c>
      <c r="M482" s="131" t="s">
        <v>2457</v>
      </c>
      <c r="N482" s="97" t="str">
        <f t="shared" si="75"/>
        <v>E.G.</v>
      </c>
      <c r="O482" s="98" t="s">
        <v>1574</v>
      </c>
      <c r="P482" s="34" t="s">
        <v>730</v>
      </c>
      <c r="Q482" s="34"/>
      <c r="R482" s="34">
        <v>100</v>
      </c>
      <c r="S482" s="38">
        <f t="shared" si="76"/>
        <v>100</v>
      </c>
      <c r="T482" s="37"/>
      <c r="U482" s="37"/>
      <c r="V482" s="37"/>
      <c r="W482" s="37"/>
      <c r="X482" s="33" t="s">
        <v>259</v>
      </c>
      <c r="Y482" s="36" t="s">
        <v>1575</v>
      </c>
      <c r="Z482" s="34"/>
      <c r="AA482" s="34"/>
      <c r="AB482" s="34" t="str">
        <f t="shared" si="77"/>
        <v/>
      </c>
      <c r="AC482" s="34"/>
      <c r="AD482" s="34"/>
      <c r="AE482" s="34"/>
      <c r="AF482" s="34" t="s">
        <v>981</v>
      </c>
      <c r="AG482" s="132">
        <v>44691</v>
      </c>
      <c r="AH482" s="133" t="s">
        <v>936</v>
      </c>
      <c r="AI482" s="133" t="s">
        <v>57</v>
      </c>
      <c r="AJ482" s="133" t="s">
        <v>937</v>
      </c>
      <c r="AK482" s="34"/>
      <c r="AL482" s="37" t="s">
        <v>1245</v>
      </c>
      <c r="AM482" s="33" t="s">
        <v>1576</v>
      </c>
      <c r="AN482" s="34" t="s">
        <v>91</v>
      </c>
      <c r="AO482" s="34">
        <v>999923</v>
      </c>
      <c r="AP482" s="34" t="str">
        <f t="shared" si="78"/>
        <v>414-999923</v>
      </c>
      <c r="AQ482" s="34"/>
      <c r="AR482" s="34"/>
      <c r="AS482" s="34"/>
      <c r="AT482" s="34" t="str">
        <f t="shared" si="79"/>
        <v/>
      </c>
      <c r="AU482" s="34"/>
      <c r="AV482" s="34" t="str">
        <f t="shared" si="80"/>
        <v/>
      </c>
      <c r="AW482" s="134"/>
    </row>
    <row r="483" spans="1:49" s="87" customFormat="1" x14ac:dyDescent="0.25">
      <c r="A483" s="39" t="str">
        <f t="shared" si="71"/>
        <v/>
      </c>
      <c r="B483" s="39" t="str">
        <f t="shared" si="72"/>
        <v/>
      </c>
      <c r="C483" s="39"/>
      <c r="D483" s="39"/>
      <c r="E483" s="39" t="str">
        <f t="shared" si="73"/>
        <v/>
      </c>
      <c r="F483" s="33"/>
      <c r="G483" s="33"/>
      <c r="H483" s="34" t="s">
        <v>850</v>
      </c>
      <c r="I483" s="34" t="s">
        <v>868</v>
      </c>
      <c r="J483" s="34" t="s">
        <v>1581</v>
      </c>
      <c r="K483" s="34" t="s">
        <v>731</v>
      </c>
      <c r="L483" s="34" t="str">
        <f t="shared" si="74"/>
        <v>. Transmission Oil Pump, Hydraulic</v>
      </c>
      <c r="M483" s="131" t="s">
        <v>2458</v>
      </c>
      <c r="N483" s="97" t="str">
        <f t="shared" si="75"/>
        <v>E.G.</v>
      </c>
      <c r="O483" s="98" t="s">
        <v>1582</v>
      </c>
      <c r="P483" s="34" t="s">
        <v>731</v>
      </c>
      <c r="Q483" s="34"/>
      <c r="R483" s="34">
        <v>75</v>
      </c>
      <c r="S483" s="38">
        <f t="shared" si="76"/>
        <v>75</v>
      </c>
      <c r="T483" s="33"/>
      <c r="U483" s="33"/>
      <c r="V483" s="33"/>
      <c r="W483" s="33"/>
      <c r="X483" s="33" t="s">
        <v>259</v>
      </c>
      <c r="Y483" s="45" t="s">
        <v>1583</v>
      </c>
      <c r="Z483" s="34"/>
      <c r="AA483" s="34"/>
      <c r="AB483" s="34" t="str">
        <f t="shared" si="77"/>
        <v/>
      </c>
      <c r="AC483" s="34"/>
      <c r="AD483" s="34"/>
      <c r="AE483" s="34"/>
      <c r="AF483" s="34" t="s">
        <v>981</v>
      </c>
      <c r="AG483" s="132">
        <v>45107</v>
      </c>
      <c r="AH483" s="133" t="s">
        <v>936</v>
      </c>
      <c r="AI483" s="133" t="s">
        <v>57</v>
      </c>
      <c r="AJ483" s="133" t="s">
        <v>937</v>
      </c>
      <c r="AK483" s="34"/>
      <c r="AL483" s="33" t="s">
        <v>947</v>
      </c>
      <c r="AM483" s="33"/>
      <c r="AN483" s="34" t="s">
        <v>91</v>
      </c>
      <c r="AO483" s="34"/>
      <c r="AP483" s="34" t="str">
        <f t="shared" si="78"/>
        <v/>
      </c>
      <c r="AQ483" s="34" t="s">
        <v>89</v>
      </c>
      <c r="AR483" s="34" t="s">
        <v>1016</v>
      </c>
      <c r="AS483" s="34" t="s">
        <v>1549</v>
      </c>
      <c r="AT483" s="34" t="str">
        <f t="shared" si="79"/>
        <v>F15-14-18-3.0T N55</v>
      </c>
      <c r="AU483" s="34" t="s">
        <v>1584</v>
      </c>
      <c r="AV483" s="34" t="str">
        <f t="shared" si="80"/>
        <v>F15-14-18-3.0T N55-Viking73</v>
      </c>
      <c r="AW483" s="134"/>
    </row>
    <row r="484" spans="1:49" s="87" customFormat="1" x14ac:dyDescent="0.25">
      <c r="A484" s="39" t="str">
        <f t="shared" si="71"/>
        <v/>
      </c>
      <c r="B484" s="39" t="str">
        <f t="shared" si="72"/>
        <v/>
      </c>
      <c r="C484" s="39"/>
      <c r="D484" s="39"/>
      <c r="E484" s="39" t="str">
        <f t="shared" si="73"/>
        <v/>
      </c>
      <c r="F484" s="33"/>
      <c r="G484" s="33"/>
      <c r="H484" s="34" t="s">
        <v>850</v>
      </c>
      <c r="I484" s="34" t="s">
        <v>868</v>
      </c>
      <c r="J484" s="34" t="s">
        <v>1577</v>
      </c>
      <c r="K484" s="34" t="s">
        <v>909</v>
      </c>
      <c r="L484" s="34" t="str">
        <f t="shared" si="74"/>
        <v>. Transmission Oil Pump, Mechanical</v>
      </c>
      <c r="M484" s="131" t="s">
        <v>2459</v>
      </c>
      <c r="N484" s="97" t="str">
        <f t="shared" si="75"/>
        <v>E.G.</v>
      </c>
      <c r="O484" s="98" t="s">
        <v>1578</v>
      </c>
      <c r="P484" s="34" t="s">
        <v>909</v>
      </c>
      <c r="Q484" s="34"/>
      <c r="R484" s="34">
        <v>250</v>
      </c>
      <c r="S484" s="38">
        <f t="shared" si="76"/>
        <v>250</v>
      </c>
      <c r="T484" s="33"/>
      <c r="U484" s="33"/>
      <c r="V484" s="33"/>
      <c r="W484" s="33"/>
      <c r="X484" s="33" t="s">
        <v>259</v>
      </c>
      <c r="Y484" s="36" t="s">
        <v>1579</v>
      </c>
      <c r="Z484" s="34"/>
      <c r="AA484" s="34"/>
      <c r="AB484" s="34" t="str">
        <f t="shared" si="77"/>
        <v/>
      </c>
      <c r="AC484" s="34"/>
      <c r="AD484" s="34"/>
      <c r="AE484" s="34"/>
      <c r="AF484" s="34" t="s">
        <v>935</v>
      </c>
      <c r="AG484" s="132">
        <v>44687</v>
      </c>
      <c r="AH484" s="133" t="s">
        <v>936</v>
      </c>
      <c r="AI484" s="133" t="s">
        <v>57</v>
      </c>
      <c r="AJ484" s="133" t="s">
        <v>937</v>
      </c>
      <c r="AK484" s="34"/>
      <c r="AL484" s="33" t="s">
        <v>947</v>
      </c>
      <c r="AM484" s="33"/>
      <c r="AN484" s="34" t="s">
        <v>91</v>
      </c>
      <c r="AO484" s="34"/>
      <c r="AP484" s="34" t="str">
        <f t="shared" si="78"/>
        <v/>
      </c>
      <c r="AQ484" s="34" t="s">
        <v>89</v>
      </c>
      <c r="AR484" s="34" t="s">
        <v>1016</v>
      </c>
      <c r="AS484" s="34" t="s">
        <v>1549</v>
      </c>
      <c r="AT484" s="34" t="str">
        <f t="shared" si="79"/>
        <v>F15-14-18-3.0T N55</v>
      </c>
      <c r="AU484" s="34" t="s">
        <v>1580</v>
      </c>
      <c r="AV484" s="34" t="str">
        <f t="shared" si="80"/>
        <v>F15-14-18-3.0T N55-Viking72</v>
      </c>
      <c r="AW484" s="134"/>
    </row>
    <row r="485" spans="1:49" s="87" customFormat="1" x14ac:dyDescent="0.25">
      <c r="A485" s="39" t="str">
        <f t="shared" si="71"/>
        <v/>
      </c>
      <c r="B485" s="39" t="str">
        <f t="shared" si="72"/>
        <v>400-62503</v>
      </c>
      <c r="C485" s="39"/>
      <c r="D485" s="39"/>
      <c r="E485" s="39">
        <f t="shared" si="73"/>
        <v>1</v>
      </c>
      <c r="F485" s="33"/>
      <c r="G485" s="33"/>
      <c r="H485" s="34" t="s">
        <v>850</v>
      </c>
      <c r="I485" s="34" t="s">
        <v>868</v>
      </c>
      <c r="J485" s="34" t="s">
        <v>732</v>
      </c>
      <c r="K485" s="34" t="s">
        <v>732</v>
      </c>
      <c r="L485" s="34" t="str">
        <f t="shared" si="74"/>
        <v>. Valve Body</v>
      </c>
      <c r="M485" s="131" t="s">
        <v>2460</v>
      </c>
      <c r="N485" s="41" t="str">
        <f t="shared" si="75"/>
        <v/>
      </c>
      <c r="O485" s="41" t="s">
        <v>875</v>
      </c>
      <c r="P485" s="34" t="s">
        <v>732</v>
      </c>
      <c r="Q485" s="34" t="s">
        <v>1585</v>
      </c>
      <c r="R485" s="34">
        <v>650</v>
      </c>
      <c r="S485" s="38">
        <f t="shared" si="76"/>
        <v>650</v>
      </c>
      <c r="T485" s="33"/>
      <c r="U485" s="33"/>
      <c r="V485" s="33"/>
      <c r="W485" s="33"/>
      <c r="X485" s="33"/>
      <c r="Y485" s="34"/>
      <c r="Z485" s="34"/>
      <c r="AA485" s="34"/>
      <c r="AB485" s="34" t="str">
        <f t="shared" si="77"/>
        <v/>
      </c>
      <c r="AC485" s="34"/>
      <c r="AD485" s="34"/>
      <c r="AE485" s="34"/>
      <c r="AF485" s="34" t="s">
        <v>935</v>
      </c>
      <c r="AG485" s="132">
        <v>44674</v>
      </c>
      <c r="AH485" s="133" t="s">
        <v>936</v>
      </c>
      <c r="AI485" s="133" t="s">
        <v>57</v>
      </c>
      <c r="AJ485" s="133" t="s">
        <v>937</v>
      </c>
      <c r="AK485" s="34"/>
      <c r="AL485" s="33" t="s">
        <v>947</v>
      </c>
      <c r="AM485" s="33">
        <v>400</v>
      </c>
      <c r="AN485" s="34" t="s">
        <v>91</v>
      </c>
      <c r="AO485" s="34">
        <v>62503</v>
      </c>
      <c r="AP485" s="34" t="str">
        <f t="shared" si="78"/>
        <v>400-62503</v>
      </c>
      <c r="AQ485" s="34"/>
      <c r="AR485" s="34"/>
      <c r="AS485" s="34"/>
      <c r="AT485" s="34" t="str">
        <f t="shared" si="79"/>
        <v/>
      </c>
      <c r="AU485" s="34"/>
      <c r="AV485" s="34" t="str">
        <f t="shared" si="80"/>
        <v/>
      </c>
      <c r="AW485" s="134"/>
    </row>
    <row r="486" spans="1:49" s="87" customFormat="1" x14ac:dyDescent="0.25">
      <c r="A486" s="39" t="str">
        <f t="shared" si="71"/>
        <v/>
      </c>
      <c r="B486" s="39" t="str">
        <f t="shared" si="72"/>
        <v>400-62833</v>
      </c>
      <c r="C486" s="39"/>
      <c r="D486" s="39"/>
      <c r="E486" s="39">
        <f t="shared" si="73"/>
        <v>1</v>
      </c>
      <c r="F486" s="33"/>
      <c r="G486" s="33"/>
      <c r="H486" s="34" t="s">
        <v>850</v>
      </c>
      <c r="I486" s="34" t="s">
        <v>868</v>
      </c>
      <c r="J486" s="34" t="s">
        <v>732</v>
      </c>
      <c r="K486" s="34" t="s">
        <v>732</v>
      </c>
      <c r="L486" s="34" t="str">
        <f t="shared" si="74"/>
        <v>. Valve Body</v>
      </c>
      <c r="M486" s="131" t="s">
        <v>2461</v>
      </c>
      <c r="N486" s="41" t="str">
        <f t="shared" si="75"/>
        <v/>
      </c>
      <c r="O486" s="41" t="s">
        <v>875</v>
      </c>
      <c r="P486" s="34" t="s">
        <v>732</v>
      </c>
      <c r="Q486" s="34" t="s">
        <v>1586</v>
      </c>
      <c r="R486" s="34">
        <v>650</v>
      </c>
      <c r="S486" s="38">
        <f t="shared" si="76"/>
        <v>650</v>
      </c>
      <c r="T486" s="33"/>
      <c r="U486" s="33"/>
      <c r="V486" s="33"/>
      <c r="W486" s="33"/>
      <c r="X486" s="33"/>
      <c r="Y486" s="34"/>
      <c r="Z486" s="34"/>
      <c r="AA486" s="34"/>
      <c r="AB486" s="34" t="str">
        <f t="shared" si="77"/>
        <v/>
      </c>
      <c r="AC486" s="34"/>
      <c r="AD486" s="34"/>
      <c r="AE486" s="34"/>
      <c r="AF486" s="34" t="s">
        <v>935</v>
      </c>
      <c r="AG486" s="132">
        <v>44674</v>
      </c>
      <c r="AH486" s="133" t="s">
        <v>936</v>
      </c>
      <c r="AI486" s="133" t="s">
        <v>57</v>
      </c>
      <c r="AJ486" s="133" t="s">
        <v>937</v>
      </c>
      <c r="AK486" s="34"/>
      <c r="AL486" s="33" t="s">
        <v>947</v>
      </c>
      <c r="AM486" s="33">
        <v>400</v>
      </c>
      <c r="AN486" s="34" t="s">
        <v>91</v>
      </c>
      <c r="AO486" s="34">
        <v>62833</v>
      </c>
      <c r="AP486" s="34" t="str">
        <f t="shared" si="78"/>
        <v>400-62833</v>
      </c>
      <c r="AQ486" s="34"/>
      <c r="AR486" s="34"/>
      <c r="AS486" s="34"/>
      <c r="AT486" s="34" t="str">
        <f t="shared" si="79"/>
        <v/>
      </c>
      <c r="AU486" s="34"/>
      <c r="AV486" s="34" t="str">
        <f t="shared" si="80"/>
        <v/>
      </c>
      <c r="AW486" s="134"/>
    </row>
    <row r="487" spans="1:49" s="87" customFormat="1" x14ac:dyDescent="0.25">
      <c r="A487" s="39" t="str">
        <f t="shared" si="71"/>
        <v/>
      </c>
      <c r="B487" s="39" t="str">
        <f t="shared" si="72"/>
        <v>400-62834</v>
      </c>
      <c r="C487" s="39"/>
      <c r="D487" s="39"/>
      <c r="E487" s="39">
        <f t="shared" si="73"/>
        <v>1</v>
      </c>
      <c r="F487" s="33"/>
      <c r="G487" s="33"/>
      <c r="H487" s="34" t="s">
        <v>850</v>
      </c>
      <c r="I487" s="34" t="s">
        <v>868</v>
      </c>
      <c r="J487" s="34" t="s">
        <v>732</v>
      </c>
      <c r="K487" s="34" t="s">
        <v>732</v>
      </c>
      <c r="L487" s="34" t="str">
        <f t="shared" si="74"/>
        <v>. Valve Body</v>
      </c>
      <c r="M487" s="131" t="s">
        <v>2462</v>
      </c>
      <c r="N487" s="41" t="str">
        <f t="shared" si="75"/>
        <v/>
      </c>
      <c r="O487" s="41" t="s">
        <v>875</v>
      </c>
      <c r="P487" s="34" t="s">
        <v>732</v>
      </c>
      <c r="Q487" s="34" t="s">
        <v>1587</v>
      </c>
      <c r="R487" s="34">
        <v>650</v>
      </c>
      <c r="S487" s="38">
        <f t="shared" si="76"/>
        <v>650</v>
      </c>
      <c r="T487" s="33"/>
      <c r="U487" s="33"/>
      <c r="V487" s="33"/>
      <c r="W487" s="33"/>
      <c r="X487" s="33"/>
      <c r="Y487" s="34"/>
      <c r="Z487" s="34"/>
      <c r="AA487" s="34"/>
      <c r="AB487" s="34" t="str">
        <f t="shared" si="77"/>
        <v/>
      </c>
      <c r="AC487" s="34"/>
      <c r="AD487" s="34"/>
      <c r="AE487" s="34"/>
      <c r="AF487" s="34" t="s">
        <v>935</v>
      </c>
      <c r="AG487" s="132">
        <v>44674</v>
      </c>
      <c r="AH487" s="133" t="s">
        <v>936</v>
      </c>
      <c r="AI487" s="133" t="s">
        <v>57</v>
      </c>
      <c r="AJ487" s="133" t="s">
        <v>937</v>
      </c>
      <c r="AK487" s="34"/>
      <c r="AL487" s="33" t="s">
        <v>947</v>
      </c>
      <c r="AM487" s="33">
        <v>400</v>
      </c>
      <c r="AN487" s="34" t="s">
        <v>91</v>
      </c>
      <c r="AO487" s="34">
        <v>62834</v>
      </c>
      <c r="AP487" s="34" t="str">
        <f t="shared" si="78"/>
        <v>400-62834</v>
      </c>
      <c r="AQ487" s="34"/>
      <c r="AR487" s="34"/>
      <c r="AS487" s="34"/>
      <c r="AT487" s="34" t="str">
        <f t="shared" si="79"/>
        <v/>
      </c>
      <c r="AU487" s="34"/>
      <c r="AV487" s="34" t="str">
        <f t="shared" si="80"/>
        <v/>
      </c>
      <c r="AW487" s="134"/>
    </row>
    <row r="488" spans="1:49" s="87" customFormat="1" x14ac:dyDescent="0.25">
      <c r="A488" s="39" t="str">
        <f t="shared" si="71"/>
        <v/>
      </c>
      <c r="B488" s="39" t="str">
        <f t="shared" si="72"/>
        <v>400-63134</v>
      </c>
      <c r="C488" s="39"/>
      <c r="D488" s="39"/>
      <c r="E488" s="39">
        <f t="shared" si="73"/>
        <v>1</v>
      </c>
      <c r="F488" s="33"/>
      <c r="G488" s="33"/>
      <c r="H488" s="34" t="s">
        <v>850</v>
      </c>
      <c r="I488" s="34" t="s">
        <v>868</v>
      </c>
      <c r="J488" s="34" t="s">
        <v>732</v>
      </c>
      <c r="K488" s="34" t="s">
        <v>732</v>
      </c>
      <c r="L488" s="34" t="str">
        <f t="shared" si="74"/>
        <v>. Valve Body</v>
      </c>
      <c r="M488" s="131" t="s">
        <v>2463</v>
      </c>
      <c r="N488" s="41" t="str">
        <f t="shared" si="75"/>
        <v/>
      </c>
      <c r="O488" s="41" t="s">
        <v>875</v>
      </c>
      <c r="P488" s="34" t="s">
        <v>732</v>
      </c>
      <c r="Q488" s="34" t="s">
        <v>1588</v>
      </c>
      <c r="R488" s="34">
        <v>650</v>
      </c>
      <c r="S488" s="38">
        <f t="shared" si="76"/>
        <v>650</v>
      </c>
      <c r="T488" s="33"/>
      <c r="U488" s="33"/>
      <c r="V488" s="33"/>
      <c r="W488" s="33"/>
      <c r="X488" s="33"/>
      <c r="Y488" s="34"/>
      <c r="Z488" s="34"/>
      <c r="AA488" s="34"/>
      <c r="AB488" s="34" t="str">
        <f t="shared" si="77"/>
        <v/>
      </c>
      <c r="AC488" s="34"/>
      <c r="AD488" s="34"/>
      <c r="AE488" s="34"/>
      <c r="AF488" s="34" t="s">
        <v>935</v>
      </c>
      <c r="AG488" s="132">
        <v>44674</v>
      </c>
      <c r="AH488" s="133" t="s">
        <v>936</v>
      </c>
      <c r="AI488" s="133" t="s">
        <v>57</v>
      </c>
      <c r="AJ488" s="133" t="s">
        <v>937</v>
      </c>
      <c r="AK488" s="34"/>
      <c r="AL488" s="33" t="s">
        <v>947</v>
      </c>
      <c r="AM488" s="33">
        <v>400</v>
      </c>
      <c r="AN488" s="34" t="s">
        <v>91</v>
      </c>
      <c r="AO488" s="34">
        <v>63134</v>
      </c>
      <c r="AP488" s="34" t="str">
        <f t="shared" si="78"/>
        <v>400-63134</v>
      </c>
      <c r="AQ488" s="34"/>
      <c r="AR488" s="34"/>
      <c r="AS488" s="34"/>
      <c r="AT488" s="34" t="str">
        <f t="shared" si="79"/>
        <v/>
      </c>
      <c r="AU488" s="34"/>
      <c r="AV488" s="34" t="str">
        <f t="shared" si="80"/>
        <v/>
      </c>
      <c r="AW488" s="134"/>
    </row>
    <row r="489" spans="1:49" s="87" customFormat="1" x14ac:dyDescent="0.25">
      <c r="A489" s="39" t="str">
        <f t="shared" si="71"/>
        <v/>
      </c>
      <c r="B489" s="39" t="str">
        <f t="shared" si="72"/>
        <v>400-62835</v>
      </c>
      <c r="C489" s="39"/>
      <c r="D489" s="39"/>
      <c r="E489" s="39">
        <f t="shared" si="73"/>
        <v>1</v>
      </c>
      <c r="F489" s="33"/>
      <c r="G489" s="33"/>
      <c r="H489" s="34" t="s">
        <v>850</v>
      </c>
      <c r="I489" s="34" t="s">
        <v>868</v>
      </c>
      <c r="J489" s="34" t="s">
        <v>732</v>
      </c>
      <c r="K489" s="34" t="s">
        <v>732</v>
      </c>
      <c r="L489" s="34" t="str">
        <f t="shared" si="74"/>
        <v>. Valve Body</v>
      </c>
      <c r="M489" s="131" t="s">
        <v>2464</v>
      </c>
      <c r="N489" s="41" t="str">
        <f t="shared" si="75"/>
        <v/>
      </c>
      <c r="O489" s="41" t="s">
        <v>875</v>
      </c>
      <c r="P489" s="34" t="s">
        <v>732</v>
      </c>
      <c r="Q489" s="34" t="s">
        <v>1589</v>
      </c>
      <c r="R489" s="34">
        <v>650</v>
      </c>
      <c r="S489" s="38">
        <f t="shared" si="76"/>
        <v>650</v>
      </c>
      <c r="T489" s="33"/>
      <c r="U489" s="33"/>
      <c r="V489" s="33"/>
      <c r="W489" s="33"/>
      <c r="X489" s="33"/>
      <c r="Y489" s="34"/>
      <c r="Z489" s="34"/>
      <c r="AA489" s="34"/>
      <c r="AB489" s="34" t="str">
        <f t="shared" si="77"/>
        <v/>
      </c>
      <c r="AC489" s="34"/>
      <c r="AD489" s="34"/>
      <c r="AE489" s="34"/>
      <c r="AF489" s="34" t="s">
        <v>935</v>
      </c>
      <c r="AG489" s="132">
        <v>44674</v>
      </c>
      <c r="AH489" s="133" t="s">
        <v>936</v>
      </c>
      <c r="AI489" s="133" t="s">
        <v>57</v>
      </c>
      <c r="AJ489" s="133" t="s">
        <v>937</v>
      </c>
      <c r="AK489" s="34"/>
      <c r="AL489" s="33" t="s">
        <v>947</v>
      </c>
      <c r="AM489" s="33">
        <v>400</v>
      </c>
      <c r="AN489" s="34" t="s">
        <v>91</v>
      </c>
      <c r="AO489" s="34">
        <v>62835</v>
      </c>
      <c r="AP489" s="34" t="str">
        <f t="shared" si="78"/>
        <v>400-62835</v>
      </c>
      <c r="AQ489" s="34"/>
      <c r="AR489" s="34"/>
      <c r="AS489" s="34"/>
      <c r="AT489" s="34" t="str">
        <f t="shared" si="79"/>
        <v/>
      </c>
      <c r="AU489" s="34"/>
      <c r="AV489" s="34" t="str">
        <f t="shared" si="80"/>
        <v/>
      </c>
      <c r="AW489" s="134"/>
    </row>
    <row r="490" spans="1:49" s="87" customFormat="1" x14ac:dyDescent="0.25">
      <c r="A490" s="39" t="str">
        <f t="shared" si="71"/>
        <v/>
      </c>
      <c r="B490" s="39" t="str">
        <f t="shared" si="72"/>
        <v>400-62777</v>
      </c>
      <c r="C490" s="39"/>
      <c r="D490" s="39"/>
      <c r="E490" s="39">
        <f t="shared" si="73"/>
        <v>1</v>
      </c>
      <c r="F490" s="33"/>
      <c r="G490" s="33"/>
      <c r="H490" s="34" t="s">
        <v>850</v>
      </c>
      <c r="I490" s="34" t="s">
        <v>868</v>
      </c>
      <c r="J490" s="34" t="s">
        <v>732</v>
      </c>
      <c r="K490" s="34" t="s">
        <v>732</v>
      </c>
      <c r="L490" s="34" t="str">
        <f t="shared" si="74"/>
        <v>. Valve Body</v>
      </c>
      <c r="M490" s="131" t="s">
        <v>2465</v>
      </c>
      <c r="N490" s="97" t="str">
        <f t="shared" si="75"/>
        <v>E.G.</v>
      </c>
      <c r="O490" s="98" t="s">
        <v>1590</v>
      </c>
      <c r="P490" s="34" t="s">
        <v>732</v>
      </c>
      <c r="Q490" s="34" t="s">
        <v>1591</v>
      </c>
      <c r="R490" s="34">
        <v>650</v>
      </c>
      <c r="S490" s="38">
        <f t="shared" si="76"/>
        <v>650</v>
      </c>
      <c r="T490" s="33"/>
      <c r="U490" s="33"/>
      <c r="V490" s="33"/>
      <c r="W490" s="33"/>
      <c r="X490" s="33" t="s">
        <v>260</v>
      </c>
      <c r="Y490" s="45" t="s">
        <v>1592</v>
      </c>
      <c r="Z490" s="34"/>
      <c r="AA490" s="34"/>
      <c r="AB490" s="34" t="str">
        <f t="shared" si="77"/>
        <v/>
      </c>
      <c r="AC490" s="34"/>
      <c r="AD490" s="34"/>
      <c r="AE490" s="34"/>
      <c r="AF490" s="34" t="s">
        <v>935</v>
      </c>
      <c r="AG490" s="132">
        <v>44674</v>
      </c>
      <c r="AH490" s="133" t="s">
        <v>936</v>
      </c>
      <c r="AI490" s="133" t="s">
        <v>57</v>
      </c>
      <c r="AJ490" s="133" t="s">
        <v>937</v>
      </c>
      <c r="AK490" s="34"/>
      <c r="AL490" s="33" t="s">
        <v>947</v>
      </c>
      <c r="AM490" s="33">
        <v>400</v>
      </c>
      <c r="AN490" s="34" t="s">
        <v>91</v>
      </c>
      <c r="AO490" s="34">
        <v>62777</v>
      </c>
      <c r="AP490" s="34" t="str">
        <f t="shared" si="78"/>
        <v>400-62777</v>
      </c>
      <c r="AQ490" s="34"/>
      <c r="AR490" s="34"/>
      <c r="AS490" s="34"/>
      <c r="AT490" s="34" t="str">
        <f t="shared" si="79"/>
        <v/>
      </c>
      <c r="AU490" s="34"/>
      <c r="AV490" s="34" t="str">
        <f t="shared" si="80"/>
        <v/>
      </c>
      <c r="AW490" s="134"/>
    </row>
    <row r="491" spans="1:49" s="87" customFormat="1" x14ac:dyDescent="0.25">
      <c r="A491" s="39" t="str">
        <f t="shared" si="71"/>
        <v/>
      </c>
      <c r="B491" s="39" t="str">
        <f t="shared" si="72"/>
        <v>400-62722</v>
      </c>
      <c r="C491" s="39"/>
      <c r="D491" s="39"/>
      <c r="E491" s="39">
        <f t="shared" si="73"/>
        <v>1</v>
      </c>
      <c r="F491" s="33"/>
      <c r="G491" s="33"/>
      <c r="H491" s="34" t="s">
        <v>850</v>
      </c>
      <c r="I491" s="34" t="s">
        <v>868</v>
      </c>
      <c r="J491" s="34" t="s">
        <v>732</v>
      </c>
      <c r="K491" s="34" t="s">
        <v>732</v>
      </c>
      <c r="L491" s="34" t="str">
        <f t="shared" si="74"/>
        <v>. Valve Body</v>
      </c>
      <c r="M491" s="131" t="s">
        <v>2466</v>
      </c>
      <c r="N491" s="41" t="str">
        <f t="shared" si="75"/>
        <v/>
      </c>
      <c r="O491" s="41" t="s">
        <v>875</v>
      </c>
      <c r="P491" s="34" t="s">
        <v>732</v>
      </c>
      <c r="Q491" s="34" t="s">
        <v>1593</v>
      </c>
      <c r="R491" s="34">
        <v>650</v>
      </c>
      <c r="S491" s="38">
        <f t="shared" si="76"/>
        <v>650</v>
      </c>
      <c r="T491" s="33"/>
      <c r="U491" s="33"/>
      <c r="V491" s="33"/>
      <c r="W491" s="33"/>
      <c r="X491" s="33"/>
      <c r="Y491" s="34"/>
      <c r="Z491" s="34"/>
      <c r="AA491" s="34"/>
      <c r="AB491" s="34" t="str">
        <f t="shared" si="77"/>
        <v/>
      </c>
      <c r="AC491" s="34"/>
      <c r="AD491" s="34"/>
      <c r="AE491" s="34"/>
      <c r="AF491" s="34" t="s">
        <v>935</v>
      </c>
      <c r="AG491" s="132">
        <v>44674</v>
      </c>
      <c r="AH491" s="133" t="s">
        <v>936</v>
      </c>
      <c r="AI491" s="133" t="s">
        <v>57</v>
      </c>
      <c r="AJ491" s="133" t="s">
        <v>937</v>
      </c>
      <c r="AK491" s="34"/>
      <c r="AL491" s="33" t="s">
        <v>947</v>
      </c>
      <c r="AM491" s="33">
        <v>400</v>
      </c>
      <c r="AN491" s="34" t="s">
        <v>91</v>
      </c>
      <c r="AO491" s="34">
        <v>62722</v>
      </c>
      <c r="AP491" s="34" t="str">
        <f t="shared" si="78"/>
        <v>400-62722</v>
      </c>
      <c r="AQ491" s="34"/>
      <c r="AR491" s="34"/>
      <c r="AS491" s="34"/>
      <c r="AT491" s="34" t="str">
        <f t="shared" si="79"/>
        <v/>
      </c>
      <c r="AU491" s="34"/>
      <c r="AV491" s="34" t="str">
        <f t="shared" si="80"/>
        <v/>
      </c>
      <c r="AW491" s="134"/>
    </row>
    <row r="492" spans="1:49" s="87" customFormat="1" x14ac:dyDescent="0.25">
      <c r="A492" s="39" t="str">
        <f t="shared" si="71"/>
        <v/>
      </c>
      <c r="B492" s="39" t="str">
        <f t="shared" si="72"/>
        <v/>
      </c>
      <c r="C492" s="39"/>
      <c r="D492" s="39"/>
      <c r="E492" s="39" t="str">
        <f t="shared" si="73"/>
        <v/>
      </c>
      <c r="F492" s="33"/>
      <c r="G492" s="43"/>
      <c r="H492" s="39" t="s">
        <v>851</v>
      </c>
      <c r="I492" s="39" t="s">
        <v>868</v>
      </c>
      <c r="J492" s="39" t="s">
        <v>1764</v>
      </c>
      <c r="K492" s="39" t="s">
        <v>726</v>
      </c>
      <c r="L492" s="39" t="str">
        <f t="shared" si="74"/>
        <v>. Automatic Flywheel Flex Plate</v>
      </c>
      <c r="M492" s="135" t="s">
        <v>2569</v>
      </c>
      <c r="N492" s="46" t="str">
        <f t="shared" si="75"/>
        <v/>
      </c>
      <c r="O492" s="46" t="s">
        <v>875</v>
      </c>
      <c r="P492" s="39" t="s">
        <v>726</v>
      </c>
      <c r="Q492" s="39"/>
      <c r="R492" s="39"/>
      <c r="S492" s="99" t="str">
        <f t="shared" si="76"/>
        <v/>
      </c>
      <c r="T492" s="43"/>
      <c r="U492" s="43"/>
      <c r="V492" s="43"/>
      <c r="W492" s="43"/>
      <c r="X492" s="43"/>
      <c r="Y492" s="39"/>
      <c r="Z492" s="39"/>
      <c r="AA492" s="39"/>
      <c r="AB492" s="39" t="str">
        <f t="shared" si="77"/>
        <v/>
      </c>
      <c r="AC492" s="39"/>
      <c r="AD492" s="39"/>
      <c r="AE492" s="39"/>
      <c r="AF492" s="39" t="s">
        <v>935</v>
      </c>
      <c r="AG492" s="95">
        <v>45216</v>
      </c>
      <c r="AH492" s="96" t="s">
        <v>1765</v>
      </c>
      <c r="AI492" s="96" t="s">
        <v>57</v>
      </c>
      <c r="AJ492" s="96" t="s">
        <v>1646</v>
      </c>
      <c r="AK492" s="39"/>
      <c r="AL492" s="43" t="s">
        <v>947</v>
      </c>
      <c r="AM492" s="39"/>
      <c r="AN492" s="39"/>
      <c r="AO492" s="39"/>
      <c r="AP492" s="34" t="str">
        <f t="shared" si="78"/>
        <v/>
      </c>
      <c r="AQ492" s="39"/>
      <c r="AR492" s="39"/>
      <c r="AS492" s="39"/>
      <c r="AT492" s="39" t="str">
        <f t="shared" si="79"/>
        <v/>
      </c>
      <c r="AU492" s="39"/>
      <c r="AV492" s="39" t="str">
        <f t="shared" si="80"/>
        <v/>
      </c>
      <c r="AW492" s="134"/>
    </row>
    <row r="493" spans="1:49" s="87" customFormat="1" x14ac:dyDescent="0.25">
      <c r="A493" s="39" t="str">
        <f t="shared" si="71"/>
        <v/>
      </c>
      <c r="B493" s="39" t="str">
        <f t="shared" si="72"/>
        <v/>
      </c>
      <c r="C493" s="39"/>
      <c r="D493" s="39"/>
      <c r="E493" s="39" t="str">
        <f t="shared" si="73"/>
        <v/>
      </c>
      <c r="F493" s="33"/>
      <c r="G493" s="43"/>
      <c r="H493" s="39" t="s">
        <v>851</v>
      </c>
      <c r="I493" s="39" t="s">
        <v>868</v>
      </c>
      <c r="J493" s="39" t="s">
        <v>733</v>
      </c>
      <c r="K493" s="39" t="s">
        <v>733</v>
      </c>
      <c r="L493" s="39" t="str">
        <f t="shared" si="74"/>
        <v>. Guibos</v>
      </c>
      <c r="M493" s="135" t="s">
        <v>2467</v>
      </c>
      <c r="N493" s="46" t="str">
        <f t="shared" si="75"/>
        <v/>
      </c>
      <c r="O493" s="46" t="s">
        <v>875</v>
      </c>
      <c r="P493" s="39" t="s">
        <v>733</v>
      </c>
      <c r="Q493" s="39"/>
      <c r="R493" s="39"/>
      <c r="S493" s="99" t="str">
        <f t="shared" si="76"/>
        <v/>
      </c>
      <c r="T493" s="39"/>
      <c r="U493" s="39"/>
      <c r="V493" s="39"/>
      <c r="W493" s="39"/>
      <c r="X493" s="43"/>
      <c r="Y493" s="39"/>
      <c r="Z493" s="39"/>
      <c r="AA493" s="39"/>
      <c r="AB493" s="39" t="str">
        <f t="shared" si="77"/>
        <v>TOSS ALL</v>
      </c>
      <c r="AC493" s="39" t="s">
        <v>800</v>
      </c>
      <c r="AD493" s="39"/>
      <c r="AE493" s="39"/>
      <c r="AF493" s="39" t="s">
        <v>935</v>
      </c>
      <c r="AG493" s="95">
        <v>44674</v>
      </c>
      <c r="AH493" s="96" t="s">
        <v>936</v>
      </c>
      <c r="AI493" s="96" t="s">
        <v>57</v>
      </c>
      <c r="AJ493" s="96" t="s">
        <v>937</v>
      </c>
      <c r="AK493" s="39"/>
      <c r="AL493" s="39" t="s">
        <v>938</v>
      </c>
      <c r="AM493" s="39"/>
      <c r="AN493" s="39"/>
      <c r="AO493" s="39"/>
      <c r="AP493" s="34" t="str">
        <f t="shared" si="78"/>
        <v/>
      </c>
      <c r="AQ493" s="39"/>
      <c r="AR493" s="39"/>
      <c r="AS493" s="39"/>
      <c r="AT493" s="39" t="str">
        <f t="shared" si="79"/>
        <v/>
      </c>
      <c r="AU493" s="39"/>
      <c r="AV493" s="39" t="str">
        <f t="shared" si="80"/>
        <v/>
      </c>
      <c r="AW493" s="134"/>
    </row>
    <row r="494" spans="1:49" s="87" customFormat="1" x14ac:dyDescent="0.25">
      <c r="A494" s="39" t="str">
        <f t="shared" si="71"/>
        <v/>
      </c>
      <c r="B494" s="39" t="str">
        <f t="shared" si="72"/>
        <v/>
      </c>
      <c r="C494" s="39"/>
      <c r="D494" s="39"/>
      <c r="E494" s="39" t="str">
        <f t="shared" si="73"/>
        <v/>
      </c>
      <c r="F494" s="33"/>
      <c r="G494" s="43"/>
      <c r="H494" s="39" t="s">
        <v>851</v>
      </c>
      <c r="I494" s="39" t="s">
        <v>868</v>
      </c>
      <c r="J494" s="39" t="s">
        <v>734</v>
      </c>
      <c r="K494" s="39" t="s">
        <v>734</v>
      </c>
      <c r="L494" s="39" t="str">
        <f t="shared" si="74"/>
        <v>. Oil Pan, Transmission</v>
      </c>
      <c r="M494" s="135" t="s">
        <v>2468</v>
      </c>
      <c r="N494" s="46" t="str">
        <f t="shared" si="75"/>
        <v/>
      </c>
      <c r="O494" s="46" t="s">
        <v>875</v>
      </c>
      <c r="P494" s="39" t="s">
        <v>734</v>
      </c>
      <c r="Q494" s="39"/>
      <c r="R494" s="39"/>
      <c r="S494" s="99" t="str">
        <f t="shared" si="76"/>
        <v/>
      </c>
      <c r="T494" s="42"/>
      <c r="U494" s="42"/>
      <c r="V494" s="42"/>
      <c r="W494" s="42"/>
      <c r="X494" s="43"/>
      <c r="Y494" s="39"/>
      <c r="Z494" s="39"/>
      <c r="AA494" s="39"/>
      <c r="AB494" s="39" t="str">
        <f t="shared" si="77"/>
        <v/>
      </c>
      <c r="AC494" s="39"/>
      <c r="AD494" s="39"/>
      <c r="AE494" s="39"/>
      <c r="AF494" s="39" t="s">
        <v>935</v>
      </c>
      <c r="AG494" s="95">
        <v>44674</v>
      </c>
      <c r="AH494" s="96" t="s">
        <v>936</v>
      </c>
      <c r="AI494" s="96" t="s">
        <v>57</v>
      </c>
      <c r="AJ494" s="96" t="s">
        <v>937</v>
      </c>
      <c r="AK494" s="39"/>
      <c r="AL494" s="42" t="s">
        <v>1245</v>
      </c>
      <c r="AM494" s="39"/>
      <c r="AN494" s="39" t="s">
        <v>91</v>
      </c>
      <c r="AO494" s="39"/>
      <c r="AP494" s="34" t="str">
        <f t="shared" si="78"/>
        <v/>
      </c>
      <c r="AQ494" s="39"/>
      <c r="AR494" s="39"/>
      <c r="AS494" s="39"/>
      <c r="AT494" s="39" t="str">
        <f t="shared" si="79"/>
        <v/>
      </c>
      <c r="AU494" s="39"/>
      <c r="AV494" s="39" t="str">
        <f t="shared" si="80"/>
        <v/>
      </c>
      <c r="AW494" s="134"/>
    </row>
    <row r="495" spans="1:49" s="87" customFormat="1" x14ac:dyDescent="0.25">
      <c r="A495" s="39" t="str">
        <f t="shared" si="71"/>
        <v/>
      </c>
      <c r="B495" s="39" t="str">
        <f t="shared" si="72"/>
        <v/>
      </c>
      <c r="C495" s="39"/>
      <c r="D495" s="39"/>
      <c r="E495" s="39" t="str">
        <f t="shared" si="73"/>
        <v/>
      </c>
      <c r="F495" s="33"/>
      <c r="G495" s="43"/>
      <c r="H495" s="39" t="s">
        <v>851</v>
      </c>
      <c r="I495" s="39" t="s">
        <v>868</v>
      </c>
      <c r="J495" s="39" t="s">
        <v>1567</v>
      </c>
      <c r="K495" s="39" t="s">
        <v>735</v>
      </c>
      <c r="L495" s="39" t="str">
        <f t="shared" si="74"/>
        <v>. Transmission Crossmember Mount Bracket</v>
      </c>
      <c r="M495" s="135" t="s">
        <v>2469</v>
      </c>
      <c r="N495" s="46" t="str">
        <f t="shared" si="75"/>
        <v/>
      </c>
      <c r="O495" s="46" t="s">
        <v>875</v>
      </c>
      <c r="P495" s="39" t="s">
        <v>735</v>
      </c>
      <c r="Q495" s="39"/>
      <c r="R495" s="39"/>
      <c r="S495" s="99" t="str">
        <f t="shared" si="76"/>
        <v/>
      </c>
      <c r="T495" s="39"/>
      <c r="U495" s="39"/>
      <c r="V495" s="39"/>
      <c r="W495" s="39"/>
      <c r="X495" s="43"/>
      <c r="Y495" s="39"/>
      <c r="Z495" s="39"/>
      <c r="AA495" s="39"/>
      <c r="AB495" s="39" t="str">
        <f t="shared" si="77"/>
        <v/>
      </c>
      <c r="AC495" s="39"/>
      <c r="AD495" s="39"/>
      <c r="AE495" s="101"/>
      <c r="AF495" s="39" t="s">
        <v>981</v>
      </c>
      <c r="AG495" s="95">
        <v>44683</v>
      </c>
      <c r="AH495" s="96" t="s">
        <v>936</v>
      </c>
      <c r="AI495" s="96" t="s">
        <v>57</v>
      </c>
      <c r="AJ495" s="96" t="s">
        <v>937</v>
      </c>
      <c r="AK495" s="39"/>
      <c r="AL495" s="39" t="s">
        <v>938</v>
      </c>
      <c r="AM495" s="39"/>
      <c r="AN495" s="39"/>
      <c r="AO495" s="39"/>
      <c r="AP495" s="34" t="str">
        <f t="shared" si="78"/>
        <v/>
      </c>
      <c r="AQ495" s="39"/>
      <c r="AR495" s="39"/>
      <c r="AS495" s="39"/>
      <c r="AT495" s="39" t="str">
        <f t="shared" si="79"/>
        <v/>
      </c>
      <c r="AU495" s="39"/>
      <c r="AV495" s="39" t="str">
        <f t="shared" si="80"/>
        <v/>
      </c>
      <c r="AW495" s="134"/>
    </row>
    <row r="496" spans="1:49" s="87" customFormat="1" x14ac:dyDescent="0.25">
      <c r="A496" s="39" t="str">
        <f t="shared" si="71"/>
        <v/>
      </c>
      <c r="B496" s="39" t="str">
        <f t="shared" si="72"/>
        <v/>
      </c>
      <c r="C496" s="39"/>
      <c r="D496" s="39"/>
      <c r="E496" s="39" t="str">
        <f t="shared" si="73"/>
        <v/>
      </c>
      <c r="F496" s="33"/>
      <c r="G496" s="33"/>
      <c r="H496" s="34" t="s">
        <v>850</v>
      </c>
      <c r="I496" s="34" t="s">
        <v>346</v>
      </c>
      <c r="J496" s="34" t="s">
        <v>1598</v>
      </c>
      <c r="K496" s="34" t="s">
        <v>739</v>
      </c>
      <c r="L496" s="34" t="str">
        <f t="shared" si="74"/>
        <v>. Battery Cable, NEGATIVE With IBS Module ON</v>
      </c>
      <c r="M496" s="131" t="s">
        <v>2470</v>
      </c>
      <c r="N496" s="97" t="str">
        <f t="shared" si="75"/>
        <v>E.G.</v>
      </c>
      <c r="O496" s="98" t="s">
        <v>1599</v>
      </c>
      <c r="P496" s="34" t="s">
        <v>739</v>
      </c>
      <c r="Q496" s="34"/>
      <c r="R496" s="34">
        <v>65</v>
      </c>
      <c r="S496" s="38">
        <f t="shared" si="76"/>
        <v>65</v>
      </c>
      <c r="T496" s="34"/>
      <c r="U496" s="34"/>
      <c r="V496" s="34"/>
      <c r="W496" s="34"/>
      <c r="X496" s="33" t="s">
        <v>259</v>
      </c>
      <c r="Y496" s="36" t="s">
        <v>1600</v>
      </c>
      <c r="Z496" s="34"/>
      <c r="AA496" s="34"/>
      <c r="AB496" s="34" t="str">
        <f t="shared" si="77"/>
        <v>toss both if 1 bad</v>
      </c>
      <c r="AC496" s="34"/>
      <c r="AD496" s="34" t="s">
        <v>763</v>
      </c>
      <c r="AE496" s="34"/>
      <c r="AF496" s="34" t="s">
        <v>935</v>
      </c>
      <c r="AG496" s="132">
        <v>44684</v>
      </c>
      <c r="AH496" s="133" t="s">
        <v>936</v>
      </c>
      <c r="AI496" s="133" t="s">
        <v>57</v>
      </c>
      <c r="AJ496" s="133" t="s">
        <v>937</v>
      </c>
      <c r="AK496" s="34"/>
      <c r="AL496" s="34" t="s">
        <v>938</v>
      </c>
      <c r="AM496" s="34"/>
      <c r="AN496" s="34"/>
      <c r="AO496" s="34"/>
      <c r="AP496" s="34" t="str">
        <f t="shared" si="78"/>
        <v/>
      </c>
      <c r="AQ496" s="34" t="s">
        <v>89</v>
      </c>
      <c r="AR496" s="34" t="s">
        <v>1016</v>
      </c>
      <c r="AS496" s="34" t="s">
        <v>1017</v>
      </c>
      <c r="AT496" s="34" t="str">
        <f t="shared" si="79"/>
        <v>F15-14-18-ALL</v>
      </c>
      <c r="AU496" s="34" t="s">
        <v>1601</v>
      </c>
      <c r="AV496" s="34" t="str">
        <f t="shared" si="80"/>
        <v>F15-14-18-ALL-Viking75</v>
      </c>
      <c r="AW496" s="134"/>
    </row>
    <row r="497" spans="1:49" s="87" customFormat="1" x14ac:dyDescent="0.25">
      <c r="A497" s="39" t="str">
        <f t="shared" si="71"/>
        <v/>
      </c>
      <c r="B497" s="39" t="str">
        <f t="shared" si="72"/>
        <v/>
      </c>
      <c r="C497" s="39"/>
      <c r="D497" s="39"/>
      <c r="E497" s="39" t="str">
        <f t="shared" si="73"/>
        <v/>
      </c>
      <c r="F497" s="33"/>
      <c r="G497" s="33"/>
      <c r="H497" s="34" t="s">
        <v>850</v>
      </c>
      <c r="I497" s="34" t="s">
        <v>346</v>
      </c>
      <c r="J497" s="34" t="s">
        <v>1598</v>
      </c>
      <c r="K497" s="34" t="s">
        <v>740</v>
      </c>
      <c r="L497" s="34" t="str">
        <f t="shared" si="74"/>
        <v>. Battery Cable, POSITIVE &amp; Attached Junction Bracket, THE SMALL ONE</v>
      </c>
      <c r="M497" s="131" t="s">
        <v>2471</v>
      </c>
      <c r="N497" s="41" t="str">
        <f t="shared" si="75"/>
        <v/>
      </c>
      <c r="O497" s="41" t="s">
        <v>875</v>
      </c>
      <c r="P497" s="34" t="s">
        <v>740</v>
      </c>
      <c r="Q497" s="34"/>
      <c r="R497" s="34">
        <v>48</v>
      </c>
      <c r="S497" s="38">
        <f t="shared" si="76"/>
        <v>48</v>
      </c>
      <c r="T497" s="34"/>
      <c r="U497" s="34"/>
      <c r="V497" s="34"/>
      <c r="W497" s="34"/>
      <c r="X497" s="33"/>
      <c r="Y497" s="34"/>
      <c r="Z497" s="34"/>
      <c r="AA497" s="34"/>
      <c r="AB497" s="34" t="str">
        <f t="shared" si="77"/>
        <v>short red/black cable w/ black terminal | small one</v>
      </c>
      <c r="AC497" s="34" t="s">
        <v>1602</v>
      </c>
      <c r="AD497" s="34" t="s">
        <v>1603</v>
      </c>
      <c r="AE497" s="34"/>
      <c r="AF497" s="34" t="s">
        <v>935</v>
      </c>
      <c r="AG497" s="132">
        <v>44683</v>
      </c>
      <c r="AH497" s="133" t="s">
        <v>936</v>
      </c>
      <c r="AI497" s="133" t="s">
        <v>57</v>
      </c>
      <c r="AJ497" s="133" t="s">
        <v>937</v>
      </c>
      <c r="AK497" s="34"/>
      <c r="AL497" s="34" t="s">
        <v>938</v>
      </c>
      <c r="AM497" s="34"/>
      <c r="AN497" s="34"/>
      <c r="AO497" s="34"/>
      <c r="AP497" s="34" t="str">
        <f t="shared" si="78"/>
        <v/>
      </c>
      <c r="AQ497" s="34" t="s">
        <v>89</v>
      </c>
      <c r="AR497" s="34" t="s">
        <v>1016</v>
      </c>
      <c r="AS497" s="34" t="s">
        <v>1017</v>
      </c>
      <c r="AT497" s="34" t="str">
        <f t="shared" si="79"/>
        <v>F15-14-18-ALL</v>
      </c>
      <c r="AU497" s="34" t="s">
        <v>1604</v>
      </c>
      <c r="AV497" s="34" t="str">
        <f t="shared" si="80"/>
        <v>F15-14-18-ALL-Viking76</v>
      </c>
      <c r="AW497" s="134"/>
    </row>
    <row r="498" spans="1:49" s="87" customFormat="1" x14ac:dyDescent="0.25">
      <c r="A498" s="39" t="str">
        <f t="shared" si="71"/>
        <v/>
      </c>
      <c r="B498" s="39" t="str">
        <f t="shared" si="72"/>
        <v/>
      </c>
      <c r="C498" s="39"/>
      <c r="D498" s="39"/>
      <c r="E498" s="39" t="str">
        <f t="shared" si="73"/>
        <v/>
      </c>
      <c r="F498" s="33"/>
      <c r="G498" s="33"/>
      <c r="H498" s="34" t="s">
        <v>850</v>
      </c>
      <c r="I498" s="34" t="s">
        <v>346</v>
      </c>
      <c r="J498" s="34" t="s">
        <v>1598</v>
      </c>
      <c r="K498" s="34" t="s">
        <v>741</v>
      </c>
      <c r="L498" s="34" t="str">
        <f t="shared" si="74"/>
        <v>. Battery Cable, POSITIVE &amp; Attached Terminal Bracket, THE BIG PRIMARY ONE</v>
      </c>
      <c r="M498" s="131" t="s">
        <v>2472</v>
      </c>
      <c r="N498" s="97" t="str">
        <f t="shared" si="75"/>
        <v>E.G.</v>
      </c>
      <c r="O498" s="98" t="s">
        <v>1605</v>
      </c>
      <c r="P498" s="34" t="s">
        <v>741</v>
      </c>
      <c r="Q498" s="34"/>
      <c r="R498" s="34">
        <v>150</v>
      </c>
      <c r="S498" s="38">
        <f t="shared" si="76"/>
        <v>150</v>
      </c>
      <c r="T498" s="34"/>
      <c r="U498" s="34"/>
      <c r="V498" s="34"/>
      <c r="W498" s="34"/>
      <c r="X498" s="33" t="s">
        <v>259</v>
      </c>
      <c r="Y498" s="36">
        <v>9322056</v>
      </c>
      <c r="Z498" s="34"/>
      <c r="AA498" s="34"/>
      <c r="AB498" s="34" t="str">
        <f t="shared" si="77"/>
        <v>thicker red cable w/ red terminal | BIG ONE</v>
      </c>
      <c r="AC498" s="34" t="s">
        <v>1606</v>
      </c>
      <c r="AD498" s="34" t="s">
        <v>1607</v>
      </c>
      <c r="AE498" s="34"/>
      <c r="AF498" s="34" t="s">
        <v>935</v>
      </c>
      <c r="AG498" s="132">
        <v>44683</v>
      </c>
      <c r="AH498" s="133" t="s">
        <v>936</v>
      </c>
      <c r="AI498" s="133" t="s">
        <v>57</v>
      </c>
      <c r="AJ498" s="133" t="s">
        <v>937</v>
      </c>
      <c r="AK498" s="34"/>
      <c r="AL498" s="34" t="s">
        <v>938</v>
      </c>
      <c r="AM498" s="34"/>
      <c r="AN498" s="34"/>
      <c r="AO498" s="34"/>
      <c r="AP498" s="34" t="str">
        <f t="shared" si="78"/>
        <v/>
      </c>
      <c r="AQ498" s="34" t="s">
        <v>89</v>
      </c>
      <c r="AR498" s="34" t="s">
        <v>1016</v>
      </c>
      <c r="AS498" s="34" t="s">
        <v>1017</v>
      </c>
      <c r="AT498" s="34" t="str">
        <f t="shared" si="79"/>
        <v>F15-14-18-ALL</v>
      </c>
      <c r="AU498" s="34" t="s">
        <v>1608</v>
      </c>
      <c r="AV498" s="34" t="str">
        <f t="shared" si="80"/>
        <v>F15-14-18-ALL-Viking77</v>
      </c>
      <c r="AW498" s="134"/>
    </row>
    <row r="499" spans="1:49" s="87" customFormat="1" x14ac:dyDescent="0.25">
      <c r="A499" s="39" t="str">
        <f t="shared" si="71"/>
        <v/>
      </c>
      <c r="B499" s="39" t="str">
        <f t="shared" si="72"/>
        <v>596-894</v>
      </c>
      <c r="C499" s="39"/>
      <c r="D499" s="39"/>
      <c r="E499" s="39">
        <f t="shared" si="73"/>
        <v>1</v>
      </c>
      <c r="F499" s="33"/>
      <c r="G499" s="33"/>
      <c r="H499" s="34" t="s">
        <v>850</v>
      </c>
      <c r="I499" s="34" t="s">
        <v>346</v>
      </c>
      <c r="J499" s="34" t="s">
        <v>1404</v>
      </c>
      <c r="K499" s="34" t="s">
        <v>742</v>
      </c>
      <c r="L499" s="34" t="str">
        <f t="shared" si="74"/>
        <v>. Camera, REAR Backup Camera</v>
      </c>
      <c r="M499" s="131" t="s">
        <v>2473</v>
      </c>
      <c r="N499" s="97" t="str">
        <f t="shared" si="75"/>
        <v>E.G.</v>
      </c>
      <c r="O499" s="98" t="s">
        <v>1609</v>
      </c>
      <c r="P499" s="34" t="s">
        <v>742</v>
      </c>
      <c r="Q499" s="34"/>
      <c r="R499" s="34">
        <v>225</v>
      </c>
      <c r="S499" s="38">
        <f t="shared" si="76"/>
        <v>225</v>
      </c>
      <c r="T499" s="37"/>
      <c r="U499" s="37"/>
      <c r="V499" s="37"/>
      <c r="W499" s="37"/>
      <c r="X499" s="33" t="s">
        <v>260</v>
      </c>
      <c r="Y499" s="36" t="s">
        <v>1610</v>
      </c>
      <c r="Z499" s="34"/>
      <c r="AA499" s="34"/>
      <c r="AB499" s="34" t="str">
        <f t="shared" si="77"/>
        <v>remove from trunk handle &amp; sell each solo | mark location</v>
      </c>
      <c r="AC499" s="34" t="s">
        <v>1611</v>
      </c>
      <c r="AD499" s="34" t="s">
        <v>814</v>
      </c>
      <c r="AE499" s="34"/>
      <c r="AF499" s="34" t="s">
        <v>935</v>
      </c>
      <c r="AG499" s="132">
        <v>45218</v>
      </c>
      <c r="AH499" s="133" t="s">
        <v>936</v>
      </c>
      <c r="AI499" s="133" t="s">
        <v>57</v>
      </c>
      <c r="AJ499" s="133" t="s">
        <v>937</v>
      </c>
      <c r="AK499" s="34"/>
      <c r="AL499" s="37" t="s">
        <v>982</v>
      </c>
      <c r="AM499" s="33">
        <v>596</v>
      </c>
      <c r="AN499" s="34" t="s">
        <v>91</v>
      </c>
      <c r="AO499" s="34">
        <v>894</v>
      </c>
      <c r="AP499" s="34" t="str">
        <f t="shared" si="78"/>
        <v>596-894</v>
      </c>
      <c r="AQ499" s="34"/>
      <c r="AR499" s="34"/>
      <c r="AS499" s="34"/>
      <c r="AT499" s="34" t="str">
        <f t="shared" si="79"/>
        <v/>
      </c>
      <c r="AU499" s="34"/>
      <c r="AV499" s="34" t="str">
        <f t="shared" si="80"/>
        <v/>
      </c>
      <c r="AW499" s="134"/>
    </row>
    <row r="500" spans="1:49" s="87" customFormat="1" ht="14.25" customHeight="1" x14ac:dyDescent="0.25">
      <c r="A500" s="39" t="str">
        <f t="shared" si="71"/>
        <v/>
      </c>
      <c r="B500" s="39" t="str">
        <f t="shared" si="72"/>
        <v/>
      </c>
      <c r="C500" s="39"/>
      <c r="D500" s="39"/>
      <c r="E500" s="39" t="str">
        <f t="shared" si="73"/>
        <v/>
      </c>
      <c r="F500" s="33"/>
      <c r="G500" s="33" t="s">
        <v>941</v>
      </c>
      <c r="H500" s="34" t="s">
        <v>850</v>
      </c>
      <c r="I500" s="34" t="s">
        <v>346</v>
      </c>
      <c r="J500" s="34" t="s">
        <v>1612</v>
      </c>
      <c r="K500" s="34" t="s">
        <v>743</v>
      </c>
      <c r="L500" s="34" t="str">
        <f t="shared" si="74"/>
        <v>. Cargo Cover, Large Retractable</v>
      </c>
      <c r="M500" s="131" t="s">
        <v>2474</v>
      </c>
      <c r="N500" s="97" t="str">
        <f t="shared" si="75"/>
        <v>E.G.</v>
      </c>
      <c r="O500" s="98" t="s">
        <v>1613</v>
      </c>
      <c r="P500" s="34" t="s">
        <v>743</v>
      </c>
      <c r="Q500" s="34"/>
      <c r="R500" s="34">
        <v>195</v>
      </c>
      <c r="S500" s="38">
        <f t="shared" si="76"/>
        <v>195</v>
      </c>
      <c r="T500" s="34"/>
      <c r="U500" s="34"/>
      <c r="V500" s="34"/>
      <c r="W500" s="34"/>
      <c r="X500" s="33" t="s">
        <v>259</v>
      </c>
      <c r="Y500" s="36" t="s">
        <v>1218</v>
      </c>
      <c r="Z500" s="34"/>
      <c r="AA500" s="34"/>
      <c r="AB500" s="34" t="str">
        <f t="shared" si="77"/>
        <v>only keep if minor flaws or better</v>
      </c>
      <c r="AC500" s="34" t="s">
        <v>842</v>
      </c>
      <c r="AD500" s="34"/>
      <c r="AE500" s="34"/>
      <c r="AF500" s="34" t="s">
        <v>935</v>
      </c>
      <c r="AG500" s="132">
        <v>44684</v>
      </c>
      <c r="AH500" s="133" t="s">
        <v>936</v>
      </c>
      <c r="AI500" s="133" t="s">
        <v>57</v>
      </c>
      <c r="AJ500" s="133" t="s">
        <v>937</v>
      </c>
      <c r="AK500" s="34"/>
      <c r="AL500" s="34" t="s">
        <v>938</v>
      </c>
      <c r="AM500" s="34"/>
      <c r="AN500" s="34"/>
      <c r="AO500" s="34"/>
      <c r="AP500" s="34" t="str">
        <f t="shared" si="78"/>
        <v/>
      </c>
      <c r="AQ500" s="34" t="s">
        <v>89</v>
      </c>
      <c r="AR500" s="34" t="s">
        <v>1016</v>
      </c>
      <c r="AS500" s="34" t="s">
        <v>1017</v>
      </c>
      <c r="AT500" s="34" t="str">
        <f t="shared" si="79"/>
        <v>F15-14-18-ALL</v>
      </c>
      <c r="AU500" s="34" t="s">
        <v>1614</v>
      </c>
      <c r="AV500" s="34" t="str">
        <f t="shared" si="80"/>
        <v>F15-14-18-ALL-Viking78</v>
      </c>
      <c r="AW500" s="134"/>
    </row>
    <row r="501" spans="1:49" s="87" customFormat="1" x14ac:dyDescent="0.25">
      <c r="A501" s="39" t="str">
        <f t="shared" si="71"/>
        <v/>
      </c>
      <c r="B501" s="39" t="str">
        <f t="shared" si="72"/>
        <v>170-60923</v>
      </c>
      <c r="C501" s="39"/>
      <c r="D501" s="39"/>
      <c r="E501" s="39">
        <f t="shared" si="73"/>
        <v>1</v>
      </c>
      <c r="F501" s="33"/>
      <c r="G501" s="33"/>
      <c r="H501" s="34" t="s">
        <v>850</v>
      </c>
      <c r="I501" s="34" t="s">
        <v>346</v>
      </c>
      <c r="J501" s="34" t="s">
        <v>1615</v>
      </c>
      <c r="K501" s="34" t="s">
        <v>744</v>
      </c>
      <c r="L501" s="34" t="str">
        <f t="shared" si="74"/>
        <v>. Trunk Assembly - LOWER TAILGATE</v>
      </c>
      <c r="M501" s="131" t="s">
        <v>2475</v>
      </c>
      <c r="N501" s="97" t="str">
        <f t="shared" si="75"/>
        <v>E.G.</v>
      </c>
      <c r="O501" s="98" t="s">
        <v>1616</v>
      </c>
      <c r="P501" s="34" t="s">
        <v>744</v>
      </c>
      <c r="Q501" s="34"/>
      <c r="R501" s="34">
        <v>850</v>
      </c>
      <c r="S501" s="38">
        <f t="shared" si="76"/>
        <v>850</v>
      </c>
      <c r="T501" s="33"/>
      <c r="U501" s="33"/>
      <c r="V501" s="33"/>
      <c r="W501" s="33"/>
      <c r="X501" s="33" t="s">
        <v>259</v>
      </c>
      <c r="Y501" s="36" t="s">
        <v>1617</v>
      </c>
      <c r="Z501" s="34"/>
      <c r="AA501" s="34"/>
      <c r="AB501" s="34" t="str">
        <f t="shared" si="77"/>
        <v/>
      </c>
      <c r="AC501" s="34"/>
      <c r="AD501" s="34"/>
      <c r="AE501" s="34"/>
      <c r="AF501" s="34" t="s">
        <v>935</v>
      </c>
      <c r="AG501" s="132">
        <v>44674</v>
      </c>
      <c r="AH501" s="133" t="s">
        <v>936</v>
      </c>
      <c r="AI501" s="133" t="s">
        <v>57</v>
      </c>
      <c r="AJ501" s="133" t="s">
        <v>937</v>
      </c>
      <c r="AK501" s="34"/>
      <c r="AL501" s="33" t="s">
        <v>947</v>
      </c>
      <c r="AM501" s="33" t="s">
        <v>1618</v>
      </c>
      <c r="AN501" s="34" t="s">
        <v>91</v>
      </c>
      <c r="AO501" s="34">
        <v>60923</v>
      </c>
      <c r="AP501" s="34" t="str">
        <f t="shared" si="78"/>
        <v>170-60923</v>
      </c>
      <c r="AQ501" s="34"/>
      <c r="AR501" s="34"/>
      <c r="AS501" s="34"/>
      <c r="AT501" s="34" t="str">
        <f t="shared" si="79"/>
        <v/>
      </c>
      <c r="AU501" s="34"/>
      <c r="AV501" s="34" t="str">
        <f t="shared" si="80"/>
        <v/>
      </c>
      <c r="AW501" s="134"/>
    </row>
    <row r="502" spans="1:49" s="87" customFormat="1" x14ac:dyDescent="0.25">
      <c r="A502" s="39" t="str">
        <f t="shared" si="71"/>
        <v/>
      </c>
      <c r="B502" s="39" t="str">
        <f t="shared" si="72"/>
        <v/>
      </c>
      <c r="C502" s="39"/>
      <c r="D502" s="39"/>
      <c r="E502" s="39" t="str">
        <f t="shared" si="73"/>
        <v/>
      </c>
      <c r="F502" s="33"/>
      <c r="G502" s="33"/>
      <c r="H502" s="34" t="s">
        <v>850</v>
      </c>
      <c r="I502" s="34" t="s">
        <v>346</v>
      </c>
      <c r="J502" s="34" t="s">
        <v>1594</v>
      </c>
      <c r="K502" s="34" t="s">
        <v>910</v>
      </c>
      <c r="L502" s="34" t="str">
        <f t="shared" si="74"/>
        <v>. Trunk Electric Shock SET 2</v>
      </c>
      <c r="M502" s="131" t="s">
        <v>2476</v>
      </c>
      <c r="N502" s="97" t="str">
        <f t="shared" si="75"/>
        <v>E.G.</v>
      </c>
      <c r="O502" s="98" t="s">
        <v>1619</v>
      </c>
      <c r="P502" s="34" t="s">
        <v>1620</v>
      </c>
      <c r="Q502" s="34"/>
      <c r="R502" s="34">
        <v>225</v>
      </c>
      <c r="S502" s="38">
        <f t="shared" si="76"/>
        <v>155</v>
      </c>
      <c r="T502" s="34"/>
      <c r="U502" s="34"/>
      <c r="V502" s="34"/>
      <c r="W502" s="34"/>
      <c r="X502" s="33" t="s">
        <v>259</v>
      </c>
      <c r="Y502" s="36" t="s">
        <v>1621</v>
      </c>
      <c r="Z502" s="34"/>
      <c r="AA502" s="34"/>
      <c r="AB502" s="34" t="str">
        <f t="shared" si="77"/>
        <v>SET 2, sell singles if 1 bad</v>
      </c>
      <c r="AC502" s="34" t="s">
        <v>780</v>
      </c>
      <c r="AD502" s="34"/>
      <c r="AE502" s="34"/>
      <c r="AF502" s="34" t="s">
        <v>935</v>
      </c>
      <c r="AG502" s="132">
        <v>44683</v>
      </c>
      <c r="AH502" s="133" t="s">
        <v>936</v>
      </c>
      <c r="AI502" s="133" t="s">
        <v>57</v>
      </c>
      <c r="AJ502" s="133" t="s">
        <v>937</v>
      </c>
      <c r="AK502" s="34"/>
      <c r="AL502" s="34" t="s">
        <v>938</v>
      </c>
      <c r="AM502" s="34"/>
      <c r="AN502" s="34"/>
      <c r="AO502" s="34"/>
      <c r="AP502" s="34" t="str">
        <f t="shared" si="78"/>
        <v/>
      </c>
      <c r="AQ502" s="34" t="s">
        <v>89</v>
      </c>
      <c r="AR502" s="34" t="s">
        <v>1016</v>
      </c>
      <c r="AS502" s="34" t="s">
        <v>1017</v>
      </c>
      <c r="AT502" s="34" t="str">
        <f t="shared" si="79"/>
        <v>F15-14-18-ALL</v>
      </c>
      <c r="AU502" s="34" t="s">
        <v>1622</v>
      </c>
      <c r="AV502" s="34" t="str">
        <f t="shared" si="80"/>
        <v>F15-14-18-ALL-Viking79</v>
      </c>
      <c r="AW502" s="134"/>
    </row>
    <row r="503" spans="1:49" s="87" customFormat="1" x14ac:dyDescent="0.25">
      <c r="A503" s="39" t="str">
        <f t="shared" si="71"/>
        <v/>
      </c>
      <c r="B503" s="39" t="str">
        <f t="shared" si="72"/>
        <v/>
      </c>
      <c r="C503" s="39"/>
      <c r="D503" s="39"/>
      <c r="E503" s="39" t="str">
        <f t="shared" si="73"/>
        <v/>
      </c>
      <c r="F503" s="33"/>
      <c r="G503" s="33"/>
      <c r="H503" s="34" t="s">
        <v>850</v>
      </c>
      <c r="I503" s="34" t="s">
        <v>346</v>
      </c>
      <c r="J503" s="34" t="s">
        <v>1594</v>
      </c>
      <c r="K503" s="34" t="s">
        <v>910</v>
      </c>
      <c r="L503" s="34" t="str">
        <f t="shared" si="74"/>
        <v>. Trunk Electric Shock, LEFT</v>
      </c>
      <c r="M503" s="131" t="s">
        <v>2477</v>
      </c>
      <c r="N503" s="41" t="str">
        <f t="shared" si="75"/>
        <v/>
      </c>
      <c r="O503" s="41" t="s">
        <v>875</v>
      </c>
      <c r="P503" s="34" t="s">
        <v>1623</v>
      </c>
      <c r="Q503" s="34"/>
      <c r="R503" s="34">
        <v>120</v>
      </c>
      <c r="S503" s="38">
        <f t="shared" si="76"/>
        <v>155</v>
      </c>
      <c r="T503" s="34"/>
      <c r="U503" s="34"/>
      <c r="V503" s="34"/>
      <c r="W503" s="34"/>
      <c r="X503" s="33"/>
      <c r="Y503" s="34"/>
      <c r="Z503" s="34"/>
      <c r="AA503" s="34"/>
      <c r="AB503" s="34" t="str">
        <f t="shared" si="77"/>
        <v/>
      </c>
      <c r="AC503" s="34"/>
      <c r="AD503" s="34"/>
      <c r="AE503" s="34"/>
      <c r="AF503" s="34" t="s">
        <v>935</v>
      </c>
      <c r="AG503" s="132">
        <v>44683</v>
      </c>
      <c r="AH503" s="133" t="s">
        <v>936</v>
      </c>
      <c r="AI503" s="133" t="s">
        <v>57</v>
      </c>
      <c r="AJ503" s="133" t="s">
        <v>937</v>
      </c>
      <c r="AK503" s="34"/>
      <c r="AL503" s="34" t="s">
        <v>938</v>
      </c>
      <c r="AM503" s="34"/>
      <c r="AN503" s="34"/>
      <c r="AO503" s="34"/>
      <c r="AP503" s="34" t="str">
        <f t="shared" si="78"/>
        <v/>
      </c>
      <c r="AQ503" s="34" t="s">
        <v>89</v>
      </c>
      <c r="AR503" s="34" t="s">
        <v>1016</v>
      </c>
      <c r="AS503" s="34" t="s">
        <v>1017</v>
      </c>
      <c r="AT503" s="34" t="str">
        <f t="shared" si="79"/>
        <v>F15-14-18-ALL</v>
      </c>
      <c r="AU503" s="34" t="s">
        <v>1624</v>
      </c>
      <c r="AV503" s="34" t="str">
        <f t="shared" si="80"/>
        <v>F15-14-18-ALL-Viking80</v>
      </c>
      <c r="AW503" s="134"/>
    </row>
    <row r="504" spans="1:49" s="87" customFormat="1" x14ac:dyDescent="0.25">
      <c r="A504" s="39" t="str">
        <f t="shared" si="71"/>
        <v/>
      </c>
      <c r="B504" s="39" t="str">
        <f t="shared" si="72"/>
        <v/>
      </c>
      <c r="C504" s="39"/>
      <c r="D504" s="39"/>
      <c r="E504" s="39" t="str">
        <f t="shared" si="73"/>
        <v/>
      </c>
      <c r="F504" s="33"/>
      <c r="G504" s="33"/>
      <c r="H504" s="34" t="s">
        <v>850</v>
      </c>
      <c r="I504" s="34" t="s">
        <v>346</v>
      </c>
      <c r="J504" s="34" t="s">
        <v>1594</v>
      </c>
      <c r="K504" s="34" t="s">
        <v>910</v>
      </c>
      <c r="L504" s="34" t="str">
        <f t="shared" si="74"/>
        <v>. Trunk Electric Shock, RIGHT</v>
      </c>
      <c r="M504" s="131" t="s">
        <v>2478</v>
      </c>
      <c r="N504" s="41" t="str">
        <f t="shared" si="75"/>
        <v/>
      </c>
      <c r="O504" s="41" t="s">
        <v>875</v>
      </c>
      <c r="P504" s="34" t="s">
        <v>1625</v>
      </c>
      <c r="Q504" s="34"/>
      <c r="R504" s="34">
        <v>120</v>
      </c>
      <c r="S504" s="38">
        <f t="shared" si="76"/>
        <v>155</v>
      </c>
      <c r="T504" s="34"/>
      <c r="U504" s="34"/>
      <c r="V504" s="34"/>
      <c r="W504" s="34"/>
      <c r="X504" s="33"/>
      <c r="Y504" s="34"/>
      <c r="Z504" s="34"/>
      <c r="AA504" s="34"/>
      <c r="AB504" s="34" t="str">
        <f t="shared" si="77"/>
        <v/>
      </c>
      <c r="AC504" s="34"/>
      <c r="AD504" s="34"/>
      <c r="AE504" s="34"/>
      <c r="AF504" s="34" t="s">
        <v>935</v>
      </c>
      <c r="AG504" s="132">
        <v>44683</v>
      </c>
      <c r="AH504" s="133" t="s">
        <v>936</v>
      </c>
      <c r="AI504" s="133" t="s">
        <v>57</v>
      </c>
      <c r="AJ504" s="133" t="s">
        <v>937</v>
      </c>
      <c r="AK504" s="34"/>
      <c r="AL504" s="34" t="s">
        <v>938</v>
      </c>
      <c r="AM504" s="34"/>
      <c r="AN504" s="34"/>
      <c r="AO504" s="34"/>
      <c r="AP504" s="34" t="str">
        <f t="shared" si="78"/>
        <v/>
      </c>
      <c r="AQ504" s="34" t="s">
        <v>89</v>
      </c>
      <c r="AR504" s="34" t="s">
        <v>1016</v>
      </c>
      <c r="AS504" s="34" t="s">
        <v>1017</v>
      </c>
      <c r="AT504" s="34" t="str">
        <f t="shared" si="79"/>
        <v>F15-14-18-ALL</v>
      </c>
      <c r="AU504" s="34" t="s">
        <v>1626</v>
      </c>
      <c r="AV504" s="34" t="str">
        <f t="shared" si="80"/>
        <v>F15-14-18-ALL-Viking81</v>
      </c>
      <c r="AW504" s="134"/>
    </row>
    <row r="505" spans="1:49" s="87" customFormat="1" x14ac:dyDescent="0.25">
      <c r="A505" s="39" t="str">
        <f t="shared" si="71"/>
        <v/>
      </c>
      <c r="B505" s="39" t="str">
        <f t="shared" si="72"/>
        <v/>
      </c>
      <c r="C505" s="39"/>
      <c r="D505" s="39"/>
      <c r="E505" s="39" t="str">
        <f t="shared" si="73"/>
        <v/>
      </c>
      <c r="F505" s="33"/>
      <c r="G505" s="33" t="s">
        <v>941</v>
      </c>
      <c r="H505" s="34" t="s">
        <v>850</v>
      </c>
      <c r="I505" s="34" t="s">
        <v>346</v>
      </c>
      <c r="J505" s="34" t="s">
        <v>1594</v>
      </c>
      <c r="K505" s="34" t="s">
        <v>745</v>
      </c>
      <c r="L505" s="34" t="str">
        <f t="shared" si="74"/>
        <v>. Trunk Emblem</v>
      </c>
      <c r="M505" s="131" t="s">
        <v>2479</v>
      </c>
      <c r="N505" s="97" t="str">
        <f t="shared" si="75"/>
        <v>E.G.</v>
      </c>
      <c r="O505" s="98" t="s">
        <v>1627</v>
      </c>
      <c r="P505" s="34" t="s">
        <v>745</v>
      </c>
      <c r="Q505" s="34"/>
      <c r="R505" s="34">
        <v>45</v>
      </c>
      <c r="S505" s="38">
        <f t="shared" si="76"/>
        <v>45</v>
      </c>
      <c r="T505" s="34"/>
      <c r="U505" s="34"/>
      <c r="V505" s="34"/>
      <c r="W505" s="34"/>
      <c r="X505" s="33" t="s">
        <v>259</v>
      </c>
      <c r="Y505" s="36" t="s">
        <v>1628</v>
      </c>
      <c r="Z505" s="34"/>
      <c r="AA505" s="34"/>
      <c r="AB505" s="34" t="str">
        <f t="shared" si="77"/>
        <v/>
      </c>
      <c r="AC505" s="34"/>
      <c r="AD505" s="34"/>
      <c r="AE505" s="34"/>
      <c r="AF505" s="34" t="s">
        <v>935</v>
      </c>
      <c r="AG505" s="132">
        <v>44684</v>
      </c>
      <c r="AH505" s="133" t="s">
        <v>936</v>
      </c>
      <c r="AI505" s="133" t="s">
        <v>57</v>
      </c>
      <c r="AJ505" s="133" t="s">
        <v>937</v>
      </c>
      <c r="AK505" s="34"/>
      <c r="AL505" s="34" t="s">
        <v>938</v>
      </c>
      <c r="AM505" s="34"/>
      <c r="AN505" s="34"/>
      <c r="AO505" s="34"/>
      <c r="AP505" s="34" t="str">
        <f t="shared" si="78"/>
        <v/>
      </c>
      <c r="AQ505" s="34" t="s">
        <v>89</v>
      </c>
      <c r="AR505" s="34" t="s">
        <v>1016</v>
      </c>
      <c r="AS505" s="34" t="s">
        <v>1017</v>
      </c>
      <c r="AT505" s="34" t="str">
        <f t="shared" si="79"/>
        <v>F15-14-18-ALL</v>
      </c>
      <c r="AU505" s="34" t="s">
        <v>1629</v>
      </c>
      <c r="AV505" s="34" t="str">
        <f t="shared" si="80"/>
        <v>F15-14-18-ALL-Viking82</v>
      </c>
      <c r="AW505" s="134"/>
    </row>
    <row r="506" spans="1:49" s="87" customFormat="1" x14ac:dyDescent="0.25">
      <c r="A506" s="39" t="str">
        <f t="shared" si="71"/>
        <v/>
      </c>
      <c r="B506" s="39" t="str">
        <f t="shared" si="72"/>
        <v/>
      </c>
      <c r="C506" s="39"/>
      <c r="D506" s="39"/>
      <c r="E506" s="39" t="str">
        <f t="shared" si="73"/>
        <v/>
      </c>
      <c r="F506" s="33"/>
      <c r="G506" s="33" t="s">
        <v>941</v>
      </c>
      <c r="H506" s="34" t="s">
        <v>850</v>
      </c>
      <c r="I506" s="34" t="s">
        <v>346</v>
      </c>
      <c r="J506" s="34" t="s">
        <v>1594</v>
      </c>
      <c r="K506" s="34" t="s">
        <v>737</v>
      </c>
      <c r="L506" s="34" t="str">
        <f t="shared" si="74"/>
        <v>. Trunk Handle (WITH Camera Slot)</v>
      </c>
      <c r="M506" s="131" t="s">
        <v>2480</v>
      </c>
      <c r="N506" s="41" t="str">
        <f t="shared" si="75"/>
        <v/>
      </c>
      <c r="O506" s="41" t="s">
        <v>875</v>
      </c>
      <c r="P506" s="34" t="s">
        <v>737</v>
      </c>
      <c r="Q506" s="34"/>
      <c r="R506" s="34">
        <v>58</v>
      </c>
      <c r="S506" s="38">
        <f t="shared" si="76"/>
        <v>58</v>
      </c>
      <c r="T506" s="34"/>
      <c r="U506" s="34"/>
      <c r="V506" s="34"/>
      <c r="W506" s="34"/>
      <c r="X506" s="33"/>
      <c r="Y506" s="34"/>
      <c r="Z506" s="34"/>
      <c r="AA506" s="34"/>
      <c r="AB506" s="34" t="str">
        <f t="shared" si="77"/>
        <v>remove camera &amp; sell solo, toss one w/o camera slot</v>
      </c>
      <c r="AC506" s="34" t="s">
        <v>840</v>
      </c>
      <c r="AD506" s="34"/>
      <c r="AE506" s="34"/>
      <c r="AF506" s="34" t="s">
        <v>981</v>
      </c>
      <c r="AG506" s="132">
        <v>45099</v>
      </c>
      <c r="AH506" s="133" t="s">
        <v>936</v>
      </c>
      <c r="AI506" s="133" t="s">
        <v>57</v>
      </c>
      <c r="AJ506" s="133" t="s">
        <v>937</v>
      </c>
      <c r="AK506" s="34"/>
      <c r="AL506" s="34" t="s">
        <v>938</v>
      </c>
      <c r="AM506" s="34"/>
      <c r="AN506" s="34"/>
      <c r="AO506" s="34"/>
      <c r="AP506" s="34" t="str">
        <f t="shared" si="78"/>
        <v/>
      </c>
      <c r="AQ506" s="34"/>
      <c r="AR506" s="34"/>
      <c r="AS506" s="34"/>
      <c r="AT506" s="34" t="str">
        <f t="shared" si="79"/>
        <v/>
      </c>
      <c r="AU506" s="34"/>
      <c r="AV506" s="34" t="str">
        <f t="shared" si="80"/>
        <v/>
      </c>
      <c r="AW506" s="134"/>
    </row>
    <row r="507" spans="1:49" s="87" customFormat="1" x14ac:dyDescent="0.25">
      <c r="A507" s="39" t="str">
        <f t="shared" si="71"/>
        <v/>
      </c>
      <c r="B507" s="39" t="str">
        <f t="shared" si="72"/>
        <v/>
      </c>
      <c r="C507" s="39"/>
      <c r="D507" s="39"/>
      <c r="E507" s="39" t="str">
        <f t="shared" si="73"/>
        <v/>
      </c>
      <c r="F507" s="33"/>
      <c r="G507" s="33"/>
      <c r="H507" s="34" t="s">
        <v>850</v>
      </c>
      <c r="I507" s="34" t="s">
        <v>346</v>
      </c>
      <c r="J507" s="34" t="s">
        <v>1594</v>
      </c>
      <c r="K507" s="34" t="s">
        <v>736</v>
      </c>
      <c r="L507" s="34" t="str">
        <f t="shared" si="74"/>
        <v>. Trunk Latch WITH Soft Close Actuator Motor &amp; Cables</v>
      </c>
      <c r="M507" s="131" t="s">
        <v>2481</v>
      </c>
      <c r="N507" s="97" t="str">
        <f t="shared" si="75"/>
        <v>E.G.</v>
      </c>
      <c r="O507" s="98" t="s">
        <v>1595</v>
      </c>
      <c r="P507" s="34" t="s">
        <v>736</v>
      </c>
      <c r="Q507" s="34"/>
      <c r="R507" s="34">
        <v>150</v>
      </c>
      <c r="S507" s="38">
        <f t="shared" si="76"/>
        <v>150</v>
      </c>
      <c r="T507" s="34"/>
      <c r="U507" s="34"/>
      <c r="V507" s="34"/>
      <c r="W507" s="34"/>
      <c r="X507" s="33" t="s">
        <v>260</v>
      </c>
      <c r="Y507" s="36" t="s">
        <v>1596</v>
      </c>
      <c r="Z507" s="34"/>
      <c r="AA507" s="34"/>
      <c r="AB507" s="34" t="str">
        <f t="shared" si="77"/>
        <v/>
      </c>
      <c r="AC507" s="34"/>
      <c r="AD507" s="34"/>
      <c r="AE507" s="34"/>
      <c r="AF507" s="34" t="s">
        <v>935</v>
      </c>
      <c r="AG507" s="132">
        <v>45217</v>
      </c>
      <c r="AH507" s="133" t="s">
        <v>936</v>
      </c>
      <c r="AI507" s="133" t="s">
        <v>57</v>
      </c>
      <c r="AJ507" s="133" t="s">
        <v>937</v>
      </c>
      <c r="AK507" s="34"/>
      <c r="AL507" s="34" t="s">
        <v>938</v>
      </c>
      <c r="AM507" s="34"/>
      <c r="AN507" s="34"/>
      <c r="AO507" s="34"/>
      <c r="AP507" s="34" t="str">
        <f t="shared" si="78"/>
        <v/>
      </c>
      <c r="AQ507" s="34" t="s">
        <v>89</v>
      </c>
      <c r="AR507" s="34" t="s">
        <v>1016</v>
      </c>
      <c r="AS507" s="34" t="s">
        <v>1017</v>
      </c>
      <c r="AT507" s="34" t="str">
        <f t="shared" si="79"/>
        <v>F15-14-18-ALL</v>
      </c>
      <c r="AU507" s="34" t="s">
        <v>1597</v>
      </c>
      <c r="AV507" s="34" t="str">
        <f t="shared" si="80"/>
        <v>F15-14-18-ALL-Viking74</v>
      </c>
      <c r="AW507" s="134"/>
    </row>
    <row r="508" spans="1:49" s="87" customFormat="1" x14ac:dyDescent="0.25">
      <c r="A508" s="39" t="str">
        <f t="shared" si="71"/>
        <v/>
      </c>
      <c r="B508" s="39" t="str">
        <f t="shared" si="72"/>
        <v>618-56287</v>
      </c>
      <c r="C508" s="39"/>
      <c r="D508" s="39"/>
      <c r="E508" s="39">
        <f t="shared" si="73"/>
        <v>1</v>
      </c>
      <c r="F508" s="33"/>
      <c r="G508" s="33"/>
      <c r="H508" s="34" t="s">
        <v>850</v>
      </c>
      <c r="I508" s="34" t="s">
        <v>346</v>
      </c>
      <c r="J508" s="34" t="s">
        <v>1630</v>
      </c>
      <c r="K508" s="34" t="s">
        <v>746</v>
      </c>
      <c r="L508" s="34" t="str">
        <f t="shared" si="74"/>
        <v>. Wiper Motor, Trunk</v>
      </c>
      <c r="M508" s="131" t="s">
        <v>2482</v>
      </c>
      <c r="N508" s="97" t="str">
        <f t="shared" si="75"/>
        <v>E.G.</v>
      </c>
      <c r="O508" s="98" t="s">
        <v>1631</v>
      </c>
      <c r="P508" s="34" t="s">
        <v>746</v>
      </c>
      <c r="Q508" s="34"/>
      <c r="R508" s="34">
        <v>100</v>
      </c>
      <c r="S508" s="38">
        <f t="shared" si="76"/>
        <v>100</v>
      </c>
      <c r="T508" s="33"/>
      <c r="U508" s="33"/>
      <c r="V508" s="33"/>
      <c r="W508" s="33"/>
      <c r="X508" s="33" t="s">
        <v>259</v>
      </c>
      <c r="Y508" s="36" t="s">
        <v>1632</v>
      </c>
      <c r="Z508" s="34"/>
      <c r="AA508" s="34"/>
      <c r="AB508" s="34" t="str">
        <f t="shared" si="77"/>
        <v/>
      </c>
      <c r="AC508" s="34"/>
      <c r="AD508" s="34"/>
      <c r="AE508" s="34"/>
      <c r="AF508" s="34" t="s">
        <v>935</v>
      </c>
      <c r="AG508" s="132">
        <v>44674</v>
      </c>
      <c r="AH508" s="133" t="s">
        <v>936</v>
      </c>
      <c r="AI508" s="133" t="s">
        <v>57</v>
      </c>
      <c r="AJ508" s="133" t="s">
        <v>937</v>
      </c>
      <c r="AK508" s="34"/>
      <c r="AL508" s="33" t="s">
        <v>947</v>
      </c>
      <c r="AM508" s="33" t="s">
        <v>1633</v>
      </c>
      <c r="AN508" s="34" t="s">
        <v>91</v>
      </c>
      <c r="AO508" s="34">
        <v>56287</v>
      </c>
      <c r="AP508" s="34" t="str">
        <f t="shared" si="78"/>
        <v>618-56287</v>
      </c>
      <c r="AQ508" s="34"/>
      <c r="AR508" s="34"/>
      <c r="AS508" s="34"/>
      <c r="AT508" s="34" t="str">
        <f t="shared" si="79"/>
        <v/>
      </c>
      <c r="AU508" s="34"/>
      <c r="AV508" s="34" t="str">
        <f t="shared" si="80"/>
        <v/>
      </c>
      <c r="AW508" s="134"/>
    </row>
    <row r="509" spans="1:49" s="87" customFormat="1" x14ac:dyDescent="0.25">
      <c r="A509" s="39" t="str">
        <f t="shared" si="71"/>
        <v/>
      </c>
      <c r="B509" s="39" t="str">
        <f t="shared" si="72"/>
        <v/>
      </c>
      <c r="C509" s="39"/>
      <c r="D509" s="39"/>
      <c r="E509" s="39" t="str">
        <f t="shared" si="73"/>
        <v/>
      </c>
      <c r="F509" s="33"/>
      <c r="G509" s="43"/>
      <c r="H509" s="39" t="s">
        <v>870</v>
      </c>
      <c r="I509" s="39" t="s">
        <v>346</v>
      </c>
      <c r="J509" s="39" t="s">
        <v>1634</v>
      </c>
      <c r="K509" s="39" t="s">
        <v>747</v>
      </c>
      <c r="L509" s="39" t="str">
        <f t="shared" si="74"/>
        <v>. Trunk Assembly - UPPER TRUNK</v>
      </c>
      <c r="M509" s="131" t="s">
        <v>2483</v>
      </c>
      <c r="N509" s="46" t="str">
        <f t="shared" si="75"/>
        <v/>
      </c>
      <c r="O509" s="46" t="s">
        <v>875</v>
      </c>
      <c r="P509" s="39" t="s">
        <v>747</v>
      </c>
      <c r="Q509" s="39"/>
      <c r="R509" s="39"/>
      <c r="S509" s="99" t="str">
        <f t="shared" si="76"/>
        <v/>
      </c>
      <c r="T509" s="43"/>
      <c r="U509" s="43"/>
      <c r="V509" s="43"/>
      <c r="W509" s="43"/>
      <c r="X509" s="43"/>
      <c r="Y509" s="39"/>
      <c r="Z509" s="39"/>
      <c r="AA509" s="39"/>
      <c r="AB509" s="39" t="str">
        <f t="shared" si="77"/>
        <v>part out</v>
      </c>
      <c r="AC509" s="39" t="s">
        <v>843</v>
      </c>
      <c r="AD509" s="39"/>
      <c r="AE509" s="39"/>
      <c r="AF509" s="39" t="s">
        <v>935</v>
      </c>
      <c r="AG509" s="95">
        <v>44674</v>
      </c>
      <c r="AH509" s="96" t="s">
        <v>936</v>
      </c>
      <c r="AI509" s="96" t="s">
        <v>57</v>
      </c>
      <c r="AJ509" s="96" t="s">
        <v>937</v>
      </c>
      <c r="AK509" s="39"/>
      <c r="AL509" s="43" t="s">
        <v>947</v>
      </c>
      <c r="AM509" s="39"/>
      <c r="AN509" s="39" t="s">
        <v>91</v>
      </c>
      <c r="AO509" s="39"/>
      <c r="AP509" s="34" t="str">
        <f t="shared" si="78"/>
        <v/>
      </c>
      <c r="AQ509" s="39"/>
      <c r="AR509" s="39"/>
      <c r="AS509" s="39"/>
      <c r="AT509" s="39" t="str">
        <f t="shared" si="79"/>
        <v/>
      </c>
      <c r="AU509" s="39"/>
      <c r="AV509" s="39" t="str">
        <f t="shared" si="80"/>
        <v/>
      </c>
      <c r="AW509" s="134"/>
    </row>
    <row r="510" spans="1:49" s="87" customFormat="1" x14ac:dyDescent="0.25">
      <c r="A510" s="39" t="str">
        <f t="shared" si="71"/>
        <v/>
      </c>
      <c r="B510" s="39" t="str">
        <f t="shared" si="72"/>
        <v/>
      </c>
      <c r="C510" s="39"/>
      <c r="D510" s="39"/>
      <c r="E510" s="39" t="str">
        <f t="shared" si="73"/>
        <v/>
      </c>
      <c r="F510" s="33"/>
      <c r="G510" s="43"/>
      <c r="H510" s="39" t="s">
        <v>851</v>
      </c>
      <c r="I510" s="39" t="s">
        <v>346</v>
      </c>
      <c r="J510" s="39" t="s">
        <v>1612</v>
      </c>
      <c r="K510" s="39" t="s">
        <v>748</v>
      </c>
      <c r="L510" s="39" t="str">
        <f t="shared" si="74"/>
        <v>. Cargo Hooks</v>
      </c>
      <c r="M510" s="135" t="s">
        <v>2484</v>
      </c>
      <c r="N510" s="46" t="str">
        <f t="shared" si="75"/>
        <v/>
      </c>
      <c r="O510" s="46" t="s">
        <v>875</v>
      </c>
      <c r="P510" s="39" t="s">
        <v>748</v>
      </c>
      <c r="Q510" s="39"/>
      <c r="R510" s="39"/>
      <c r="S510" s="99" t="str">
        <f t="shared" si="76"/>
        <v/>
      </c>
      <c r="T510" s="39"/>
      <c r="U510" s="39"/>
      <c r="V510" s="39"/>
      <c r="W510" s="39"/>
      <c r="X510" s="43"/>
      <c r="Y510" s="39"/>
      <c r="Z510" s="39"/>
      <c r="AA510" s="39"/>
      <c r="AB510" s="39" t="str">
        <f t="shared" si="77"/>
        <v>TOSS ALL | these are the 4 that slide on rails</v>
      </c>
      <c r="AC510" s="39" t="s">
        <v>800</v>
      </c>
      <c r="AD510" s="39" t="s">
        <v>1635</v>
      </c>
      <c r="AE510" s="39"/>
      <c r="AF510" s="39" t="s">
        <v>935</v>
      </c>
      <c r="AG510" s="95">
        <v>44684</v>
      </c>
      <c r="AH510" s="96" t="s">
        <v>936</v>
      </c>
      <c r="AI510" s="96" t="s">
        <v>57</v>
      </c>
      <c r="AJ510" s="96" t="s">
        <v>937</v>
      </c>
      <c r="AK510" s="39"/>
      <c r="AL510" s="39" t="s">
        <v>938</v>
      </c>
      <c r="AM510" s="39"/>
      <c r="AN510" s="39"/>
      <c r="AO510" s="39"/>
      <c r="AP510" s="34" t="str">
        <f t="shared" si="78"/>
        <v/>
      </c>
      <c r="AQ510" s="39"/>
      <c r="AR510" s="39"/>
      <c r="AS510" s="39"/>
      <c r="AT510" s="39" t="str">
        <f t="shared" si="79"/>
        <v/>
      </c>
      <c r="AU510" s="39"/>
      <c r="AV510" s="39" t="str">
        <f t="shared" si="80"/>
        <v/>
      </c>
      <c r="AW510" s="134"/>
    </row>
    <row r="511" spans="1:49" s="87" customFormat="1" x14ac:dyDescent="0.25">
      <c r="A511" s="39" t="str">
        <f t="shared" si="71"/>
        <v/>
      </c>
      <c r="B511" s="39" t="str">
        <f t="shared" si="72"/>
        <v/>
      </c>
      <c r="C511" s="39"/>
      <c r="D511" s="39"/>
      <c r="E511" s="39" t="str">
        <f t="shared" si="73"/>
        <v/>
      </c>
      <c r="F511" s="33"/>
      <c r="G511" s="43"/>
      <c r="H511" s="39" t="s">
        <v>851</v>
      </c>
      <c r="I511" s="39" t="s">
        <v>346</v>
      </c>
      <c r="J511" s="39" t="s">
        <v>1612</v>
      </c>
      <c r="K511" s="39" t="s">
        <v>749</v>
      </c>
      <c r="L511" s="39" t="str">
        <f t="shared" si="74"/>
        <v>. Cargo Net</v>
      </c>
      <c r="M511" s="135" t="s">
        <v>2485</v>
      </c>
      <c r="N511" s="46" t="str">
        <f t="shared" si="75"/>
        <v/>
      </c>
      <c r="O511" s="46" t="s">
        <v>875</v>
      </c>
      <c r="P511" s="39" t="s">
        <v>749</v>
      </c>
      <c r="Q511" s="39"/>
      <c r="R511" s="39"/>
      <c r="S511" s="99" t="str">
        <f t="shared" si="76"/>
        <v/>
      </c>
      <c r="T511" s="39"/>
      <c r="U511" s="39"/>
      <c r="V511" s="39"/>
      <c r="W511" s="39"/>
      <c r="X511" s="43"/>
      <c r="Y511" s="39"/>
      <c r="Z511" s="39"/>
      <c r="AA511" s="39"/>
      <c r="AB511" s="39" t="str">
        <f t="shared" si="77"/>
        <v/>
      </c>
      <c r="AC511" s="39"/>
      <c r="AD511" s="39"/>
      <c r="AE511" s="39"/>
      <c r="AF511" s="39" t="s">
        <v>935</v>
      </c>
      <c r="AG511" s="95">
        <v>44684</v>
      </c>
      <c r="AH511" s="96" t="s">
        <v>936</v>
      </c>
      <c r="AI511" s="96" t="s">
        <v>57</v>
      </c>
      <c r="AJ511" s="96" t="s">
        <v>937</v>
      </c>
      <c r="AK511" s="39"/>
      <c r="AL511" s="39" t="s">
        <v>938</v>
      </c>
      <c r="AM511" s="39"/>
      <c r="AN511" s="39"/>
      <c r="AO511" s="39"/>
      <c r="AP511" s="34" t="str">
        <f t="shared" si="78"/>
        <v/>
      </c>
      <c r="AQ511" s="39"/>
      <c r="AR511" s="39"/>
      <c r="AS511" s="39"/>
      <c r="AT511" s="39" t="str">
        <f t="shared" si="79"/>
        <v/>
      </c>
      <c r="AU511" s="39"/>
      <c r="AV511" s="39" t="str">
        <f t="shared" si="80"/>
        <v/>
      </c>
      <c r="AW511" s="134"/>
    </row>
    <row r="512" spans="1:49" s="87" customFormat="1" x14ac:dyDescent="0.25">
      <c r="A512" s="39" t="str">
        <f t="shared" si="71"/>
        <v/>
      </c>
      <c r="B512" s="39" t="str">
        <f t="shared" si="72"/>
        <v/>
      </c>
      <c r="C512" s="39"/>
      <c r="D512" s="39"/>
      <c r="E512" s="39" t="str">
        <f t="shared" si="73"/>
        <v/>
      </c>
      <c r="F512" s="33"/>
      <c r="G512" s="43"/>
      <c r="H512" s="39" t="s">
        <v>851</v>
      </c>
      <c r="I512" s="39" t="s">
        <v>346</v>
      </c>
      <c r="J512" s="39" t="s">
        <v>1612</v>
      </c>
      <c r="K512" s="39" t="s">
        <v>750</v>
      </c>
      <c r="L512" s="39" t="str">
        <f t="shared" si="74"/>
        <v>. Cargo Rails</v>
      </c>
      <c r="M512" s="135" t="s">
        <v>2486</v>
      </c>
      <c r="N512" s="46" t="str">
        <f t="shared" si="75"/>
        <v/>
      </c>
      <c r="O512" s="46" t="s">
        <v>875</v>
      </c>
      <c r="P512" s="39" t="s">
        <v>750</v>
      </c>
      <c r="Q512" s="39"/>
      <c r="R512" s="39"/>
      <c r="S512" s="99" t="str">
        <f t="shared" si="76"/>
        <v/>
      </c>
      <c r="T512" s="39"/>
      <c r="U512" s="39"/>
      <c r="V512" s="39"/>
      <c r="W512" s="39"/>
      <c r="X512" s="43"/>
      <c r="Y512" s="39"/>
      <c r="Z512" s="39"/>
      <c r="AA512" s="39"/>
      <c r="AB512" s="39" t="str">
        <f t="shared" si="77"/>
        <v>TOSS BOTH | the 2 trunk aluminum ones</v>
      </c>
      <c r="AC512" s="39" t="s">
        <v>784</v>
      </c>
      <c r="AD512" s="39" t="s">
        <v>1636</v>
      </c>
      <c r="AE512" s="39"/>
      <c r="AF512" s="39" t="s">
        <v>935</v>
      </c>
      <c r="AG512" s="95">
        <v>44684</v>
      </c>
      <c r="AH512" s="96" t="s">
        <v>936</v>
      </c>
      <c r="AI512" s="96" t="s">
        <v>57</v>
      </c>
      <c r="AJ512" s="96" t="s">
        <v>937</v>
      </c>
      <c r="AK512" s="39"/>
      <c r="AL512" s="39" t="s">
        <v>938</v>
      </c>
      <c r="AM512" s="39"/>
      <c r="AN512" s="39"/>
      <c r="AO512" s="39"/>
      <c r="AP512" s="34" t="str">
        <f t="shared" si="78"/>
        <v/>
      </c>
      <c r="AQ512" s="39"/>
      <c r="AR512" s="39"/>
      <c r="AS512" s="39"/>
      <c r="AT512" s="39" t="str">
        <f t="shared" si="79"/>
        <v/>
      </c>
      <c r="AU512" s="39"/>
      <c r="AV512" s="39" t="str">
        <f t="shared" si="80"/>
        <v/>
      </c>
      <c r="AW512" s="134"/>
    </row>
    <row r="513" spans="1:49" s="87" customFormat="1" x14ac:dyDescent="0.25">
      <c r="A513" s="39" t="str">
        <f t="shared" si="71"/>
        <v/>
      </c>
      <c r="B513" s="39" t="str">
        <f t="shared" si="72"/>
        <v/>
      </c>
      <c r="C513" s="39"/>
      <c r="D513" s="39"/>
      <c r="E513" s="39" t="str">
        <f t="shared" si="73"/>
        <v/>
      </c>
      <c r="F513" s="33"/>
      <c r="G513" s="43"/>
      <c r="H513" s="39" t="s">
        <v>851</v>
      </c>
      <c r="I513" s="39" t="s">
        <v>346</v>
      </c>
      <c r="J513" s="39" t="s">
        <v>1231</v>
      </c>
      <c r="K513" s="39" t="s">
        <v>751</v>
      </c>
      <c r="L513" s="39" t="str">
        <f t="shared" si="74"/>
        <v>. License Plate Lights</v>
      </c>
      <c r="M513" s="135" t="s">
        <v>2487</v>
      </c>
      <c r="N513" s="46" t="str">
        <f t="shared" si="75"/>
        <v/>
      </c>
      <c r="O513" s="46" t="s">
        <v>875</v>
      </c>
      <c r="P513" s="39" t="s">
        <v>751</v>
      </c>
      <c r="Q513" s="39"/>
      <c r="R513" s="39"/>
      <c r="S513" s="99" t="str">
        <f t="shared" si="76"/>
        <v/>
      </c>
      <c r="T513" s="39"/>
      <c r="U513" s="39"/>
      <c r="V513" s="39"/>
      <c r="W513" s="39"/>
      <c r="X513" s="43"/>
      <c r="Y513" s="39"/>
      <c r="Z513" s="39"/>
      <c r="AA513" s="39"/>
      <c r="AB513" s="39" t="str">
        <f t="shared" si="77"/>
        <v>TOSS BOTH</v>
      </c>
      <c r="AC513" s="39" t="s">
        <v>784</v>
      </c>
      <c r="AD513" s="39"/>
      <c r="AE513" s="39"/>
      <c r="AF513" s="39" t="s">
        <v>935</v>
      </c>
      <c r="AG513" s="95">
        <v>44671</v>
      </c>
      <c r="AH513" s="96" t="s">
        <v>936</v>
      </c>
      <c r="AI513" s="96" t="s">
        <v>57</v>
      </c>
      <c r="AJ513" s="96" t="s">
        <v>937</v>
      </c>
      <c r="AK513" s="39"/>
      <c r="AL513" s="39" t="s">
        <v>938</v>
      </c>
      <c r="AM513" s="39"/>
      <c r="AN513" s="39"/>
      <c r="AO513" s="39"/>
      <c r="AP513" s="34" t="str">
        <f t="shared" si="78"/>
        <v/>
      </c>
      <c r="AQ513" s="39"/>
      <c r="AR513" s="39"/>
      <c r="AS513" s="39"/>
      <c r="AT513" s="39" t="str">
        <f t="shared" si="79"/>
        <v/>
      </c>
      <c r="AU513" s="39"/>
      <c r="AV513" s="39" t="str">
        <f t="shared" si="80"/>
        <v/>
      </c>
      <c r="AW513" s="134"/>
    </row>
    <row r="514" spans="1:49" s="87" customFormat="1" x14ac:dyDescent="0.25">
      <c r="A514" s="39" t="str">
        <f t="shared" si="71"/>
        <v/>
      </c>
      <c r="B514" s="39" t="str">
        <f t="shared" si="72"/>
        <v/>
      </c>
      <c r="C514" s="39"/>
      <c r="D514" s="39"/>
      <c r="E514" s="39" t="str">
        <f t="shared" si="73"/>
        <v/>
      </c>
      <c r="F514" s="33"/>
      <c r="G514" s="43"/>
      <c r="H514" s="39" t="s">
        <v>851</v>
      </c>
      <c r="I514" s="39" t="s">
        <v>346</v>
      </c>
      <c r="J514" s="39" t="s">
        <v>1598</v>
      </c>
      <c r="K514" s="39" t="s">
        <v>752</v>
      </c>
      <c r="L514" s="39" t="str">
        <f t="shared" si="74"/>
        <v>. Negative Battery Cable</v>
      </c>
      <c r="M514" s="135" t="s">
        <v>2488</v>
      </c>
      <c r="N514" s="46" t="str">
        <f t="shared" si="75"/>
        <v/>
      </c>
      <c r="O514" s="46" t="s">
        <v>875</v>
      </c>
      <c r="P514" s="39" t="s">
        <v>752</v>
      </c>
      <c r="Q514" s="39"/>
      <c r="R514" s="39"/>
      <c r="S514" s="99" t="str">
        <f t="shared" si="76"/>
        <v/>
      </c>
      <c r="T514" s="39"/>
      <c r="U514" s="39"/>
      <c r="V514" s="39"/>
      <c r="W514" s="39"/>
      <c r="X514" s="43"/>
      <c r="Y514" s="39"/>
      <c r="Z514" s="39"/>
      <c r="AA514" s="39"/>
      <c r="AB514" s="39" t="str">
        <f t="shared" si="77"/>
        <v>standard brown cable no module</v>
      </c>
      <c r="AC514" s="39"/>
      <c r="AD514" s="39" t="s">
        <v>844</v>
      </c>
      <c r="AE514" s="39">
        <v>9255047</v>
      </c>
      <c r="AF514" s="39" t="s">
        <v>981</v>
      </c>
      <c r="AG514" s="95">
        <v>44993</v>
      </c>
      <c r="AH514" s="96" t="s">
        <v>936</v>
      </c>
      <c r="AI514" s="96" t="s">
        <v>57</v>
      </c>
      <c r="AJ514" s="96" t="s">
        <v>937</v>
      </c>
      <c r="AK514" s="39"/>
      <c r="AL514" s="39" t="s">
        <v>938</v>
      </c>
      <c r="AM514" s="39"/>
      <c r="AN514" s="39"/>
      <c r="AO514" s="39"/>
      <c r="AP514" s="34" t="str">
        <f t="shared" si="78"/>
        <v/>
      </c>
      <c r="AQ514" s="39"/>
      <c r="AR514" s="39"/>
      <c r="AS514" s="39"/>
      <c r="AT514" s="39" t="str">
        <f t="shared" si="79"/>
        <v/>
      </c>
      <c r="AU514" s="39"/>
      <c r="AV514" s="39" t="str">
        <f t="shared" si="80"/>
        <v/>
      </c>
      <c r="AW514" s="134"/>
    </row>
    <row r="515" spans="1:49" s="87" customFormat="1" x14ac:dyDescent="0.25">
      <c r="A515" s="39" t="str">
        <f t="shared" si="71"/>
        <v/>
      </c>
      <c r="B515" s="39" t="str">
        <f t="shared" si="72"/>
        <v/>
      </c>
      <c r="C515" s="39"/>
      <c r="D515" s="39"/>
      <c r="E515" s="39" t="str">
        <f t="shared" si="73"/>
        <v/>
      </c>
      <c r="F515" s="33"/>
      <c r="G515" s="43"/>
      <c r="H515" s="39" t="s">
        <v>851</v>
      </c>
      <c r="I515" s="39" t="s">
        <v>346</v>
      </c>
      <c r="J515" s="39" t="s">
        <v>1407</v>
      </c>
      <c r="K515" s="39" t="s">
        <v>753</v>
      </c>
      <c r="L515" s="39" t="str">
        <f t="shared" si="74"/>
        <v>. Positive Battery Distribution Box</v>
      </c>
      <c r="M515" s="135" t="s">
        <v>2489</v>
      </c>
      <c r="N515" s="46" t="str">
        <f t="shared" si="75"/>
        <v/>
      </c>
      <c r="O515" s="46" t="s">
        <v>875</v>
      </c>
      <c r="P515" s="39" t="s">
        <v>753</v>
      </c>
      <c r="Q515" s="39"/>
      <c r="R515" s="39"/>
      <c r="S515" s="99" t="str">
        <f t="shared" si="76"/>
        <v/>
      </c>
      <c r="T515" s="39"/>
      <c r="U515" s="39"/>
      <c r="V515" s="39"/>
      <c r="W515" s="39"/>
      <c r="X515" s="43"/>
      <c r="Y515" s="39"/>
      <c r="Z515" s="39"/>
      <c r="AA515" s="39"/>
      <c r="AB515" s="39" t="str">
        <f t="shared" si="77"/>
        <v>6x6 inch flat w/ red plastic on top &amp; black on bottom</v>
      </c>
      <c r="AC515" s="39"/>
      <c r="AD515" s="39" t="s">
        <v>845</v>
      </c>
      <c r="AE515" s="39"/>
      <c r="AF515" s="39" t="s">
        <v>935</v>
      </c>
      <c r="AG515" s="95">
        <v>44684</v>
      </c>
      <c r="AH515" s="96" t="s">
        <v>936</v>
      </c>
      <c r="AI515" s="96" t="s">
        <v>57</v>
      </c>
      <c r="AJ515" s="96" t="s">
        <v>937</v>
      </c>
      <c r="AK515" s="39"/>
      <c r="AL515" s="39" t="s">
        <v>938</v>
      </c>
      <c r="AM515" s="39"/>
      <c r="AN515" s="39"/>
      <c r="AO515" s="39"/>
      <c r="AP515" s="34" t="str">
        <f t="shared" si="78"/>
        <v/>
      </c>
      <c r="AQ515" s="39"/>
      <c r="AR515" s="39"/>
      <c r="AS515" s="39"/>
      <c r="AT515" s="39" t="str">
        <f t="shared" si="79"/>
        <v/>
      </c>
      <c r="AU515" s="39"/>
      <c r="AV515" s="39" t="str">
        <f t="shared" si="80"/>
        <v/>
      </c>
      <c r="AW515" s="134"/>
    </row>
    <row r="516" spans="1:49" s="87" customFormat="1" x14ac:dyDescent="0.25">
      <c r="A516" s="39" t="str">
        <f t="shared" ref="A516:A523" si="81">IF(U516&lt;&gt;"",U516,"")</f>
        <v/>
      </c>
      <c r="B516" s="39" t="str">
        <f t="shared" ref="B516:B523" si="82">IF(AP516&lt;&gt;"",AP516,"")</f>
        <v/>
      </c>
      <c r="C516" s="39"/>
      <c r="D516" s="39"/>
      <c r="E516" s="39" t="str">
        <f t="shared" ref="E516:E523" si="83">IF(B516&lt;&gt;"",COUNTIF($B$4:$B$600,B516),"")</f>
        <v/>
      </c>
      <c r="F516" s="33"/>
      <c r="G516" s="43"/>
      <c r="H516" s="39" t="s">
        <v>851</v>
      </c>
      <c r="I516" s="39" t="s">
        <v>346</v>
      </c>
      <c r="J516" s="39" t="s">
        <v>974</v>
      </c>
      <c r="K516" s="39" t="s">
        <v>754</v>
      </c>
      <c r="L516" s="39" t="str">
        <f t="shared" ref="L516:L523" si="84">CONCATENATE(U516,". ",P516)</f>
        <v>. Switch/Button, Trunk Open Close Switch Button</v>
      </c>
      <c r="M516" s="135" t="s">
        <v>2490</v>
      </c>
      <c r="N516" s="46" t="str">
        <f t="shared" ref="N516:N523" si="85">IF(O516&lt;&gt;"",HYPERLINK(O516,"E.G."),"")</f>
        <v/>
      </c>
      <c r="O516" s="46" t="s">
        <v>875</v>
      </c>
      <c r="P516" s="39" t="s">
        <v>754</v>
      </c>
      <c r="Q516" s="39"/>
      <c r="R516" s="39"/>
      <c r="S516" s="99" t="str">
        <f t="shared" ref="S516:S523" si="86">IF(ISTEXT(R516), R516, IFERROR(AVERAGEIF(K:K, K516, R:R), ""))</f>
        <v/>
      </c>
      <c r="T516" s="39"/>
      <c r="U516" s="39"/>
      <c r="V516" s="39"/>
      <c r="W516" s="39"/>
      <c r="X516" s="43"/>
      <c r="Y516" s="39"/>
      <c r="Z516" s="39"/>
      <c r="AA516" s="39"/>
      <c r="AB516" s="39" t="str">
        <f t="shared" ref="AB516:AB523" si="87">_xlfn.TEXTJOIN(" | ",TRUE,AC516,AD516)</f>
        <v>trunk mounted</v>
      </c>
      <c r="AC516" s="39"/>
      <c r="AD516" s="39" t="s">
        <v>846</v>
      </c>
      <c r="AE516" s="39"/>
      <c r="AF516" s="39" t="s">
        <v>935</v>
      </c>
      <c r="AG516" s="95">
        <v>44684</v>
      </c>
      <c r="AH516" s="96" t="s">
        <v>936</v>
      </c>
      <c r="AI516" s="96" t="s">
        <v>57</v>
      </c>
      <c r="AJ516" s="96" t="s">
        <v>937</v>
      </c>
      <c r="AK516" s="39"/>
      <c r="AL516" s="39" t="s">
        <v>938</v>
      </c>
      <c r="AM516" s="39"/>
      <c r="AN516" s="39"/>
      <c r="AO516" s="39"/>
      <c r="AP516" s="34" t="str">
        <f t="shared" ref="AP516:AP523" si="88">IF(AM516&lt;&gt;"",CONCATENATE(AM516,AN516,AO516),"")</f>
        <v/>
      </c>
      <c r="AQ516" s="39"/>
      <c r="AR516" s="39"/>
      <c r="AS516" s="39"/>
      <c r="AT516" s="39" t="str">
        <f t="shared" ref="AT516:AT523" si="89">IF(AQ516&lt;&gt;"",_xlfn.TEXTJOIN("-",TRUE,AQ516,AR516,AS516),"")</f>
        <v/>
      </c>
      <c r="AU516" s="39"/>
      <c r="AV516" s="39" t="str">
        <f t="shared" ref="AV516:AV523" si="90">IF(AU516&lt;&gt;"",_xlfn.TEXTJOIN("-",TRUE,AT516,AU516),"")</f>
        <v/>
      </c>
      <c r="AW516" s="134"/>
    </row>
    <row r="517" spans="1:49" s="87" customFormat="1" x14ac:dyDescent="0.25">
      <c r="A517" s="39" t="str">
        <f t="shared" si="81"/>
        <v/>
      </c>
      <c r="B517" s="39" t="str">
        <f t="shared" si="82"/>
        <v/>
      </c>
      <c r="C517" s="39"/>
      <c r="D517" s="39"/>
      <c r="E517" s="39" t="str">
        <f t="shared" si="83"/>
        <v/>
      </c>
      <c r="F517" s="33"/>
      <c r="G517" s="43"/>
      <c r="H517" s="39" t="s">
        <v>851</v>
      </c>
      <c r="I517" s="39" t="s">
        <v>346</v>
      </c>
      <c r="J517" s="39" t="s">
        <v>1594</v>
      </c>
      <c r="K517" s="39" t="s">
        <v>738</v>
      </c>
      <c r="L517" s="39" t="str">
        <f t="shared" si="84"/>
        <v>. Trunk Handle (WITHOUT Camera Slot)</v>
      </c>
      <c r="M517" s="135" t="s">
        <v>2491</v>
      </c>
      <c r="N517" s="46" t="str">
        <f t="shared" si="85"/>
        <v/>
      </c>
      <c r="O517" s="46" t="s">
        <v>875</v>
      </c>
      <c r="P517" s="39" t="s">
        <v>738</v>
      </c>
      <c r="Q517" s="39"/>
      <c r="R517" s="39"/>
      <c r="S517" s="99" t="str">
        <f t="shared" si="86"/>
        <v/>
      </c>
      <c r="T517" s="39"/>
      <c r="U517" s="39"/>
      <c r="V517" s="39"/>
      <c r="W517" s="39"/>
      <c r="X517" s="43"/>
      <c r="Y517" s="39"/>
      <c r="Z517" s="39"/>
      <c r="AA517" s="39"/>
      <c r="AB517" s="39" t="str">
        <f t="shared" si="87"/>
        <v>keep one with camera slot &amp; sell camera solo</v>
      </c>
      <c r="AC517" s="39" t="s">
        <v>841</v>
      </c>
      <c r="AD517" s="39"/>
      <c r="AE517" s="39"/>
      <c r="AF517" s="39" t="s">
        <v>981</v>
      </c>
      <c r="AG517" s="95">
        <v>45099</v>
      </c>
      <c r="AH517" s="96" t="s">
        <v>936</v>
      </c>
      <c r="AI517" s="96" t="s">
        <v>57</v>
      </c>
      <c r="AJ517" s="96" t="s">
        <v>937</v>
      </c>
      <c r="AK517" s="39"/>
      <c r="AL517" s="39" t="s">
        <v>938</v>
      </c>
      <c r="AM517" s="39"/>
      <c r="AN517" s="39"/>
      <c r="AO517" s="39"/>
      <c r="AP517" s="34" t="str">
        <f t="shared" si="88"/>
        <v/>
      </c>
      <c r="AQ517" s="39"/>
      <c r="AR517" s="39"/>
      <c r="AS517" s="39"/>
      <c r="AT517" s="39" t="str">
        <f t="shared" si="89"/>
        <v/>
      </c>
      <c r="AU517" s="39"/>
      <c r="AV517" s="39" t="str">
        <f t="shared" si="90"/>
        <v/>
      </c>
      <c r="AW517" s="134"/>
    </row>
    <row r="518" spans="1:49" s="87" customFormat="1" x14ac:dyDescent="0.25">
      <c r="A518" s="39" t="str">
        <f t="shared" si="81"/>
        <v/>
      </c>
      <c r="B518" s="39" t="str">
        <f t="shared" si="82"/>
        <v/>
      </c>
      <c r="C518" s="39"/>
      <c r="D518" s="39"/>
      <c r="E518" s="39" t="str">
        <f t="shared" si="83"/>
        <v/>
      </c>
      <c r="F518" s="33"/>
      <c r="G518" s="43"/>
      <c r="H518" s="39" t="s">
        <v>851</v>
      </c>
      <c r="I518" s="39" t="s">
        <v>346</v>
      </c>
      <c r="J518" s="39" t="s">
        <v>1019</v>
      </c>
      <c r="K518" s="39" t="s">
        <v>755</v>
      </c>
      <c r="L518" s="39" t="str">
        <f t="shared" si="84"/>
        <v>. Wiper Arm, REAR</v>
      </c>
      <c r="M518" s="135" t="s">
        <v>2492</v>
      </c>
      <c r="N518" s="46" t="str">
        <f t="shared" si="85"/>
        <v/>
      </c>
      <c r="O518" s="46" t="s">
        <v>875</v>
      </c>
      <c r="P518" s="39" t="s">
        <v>755</v>
      </c>
      <c r="Q518" s="39"/>
      <c r="R518" s="39"/>
      <c r="S518" s="99" t="str">
        <f t="shared" si="86"/>
        <v/>
      </c>
      <c r="T518" s="42"/>
      <c r="U518" s="42"/>
      <c r="V518" s="42"/>
      <c r="W518" s="42"/>
      <c r="X518" s="43"/>
      <c r="Y518" s="39"/>
      <c r="Z518" s="39"/>
      <c r="AA518" s="39"/>
      <c r="AB518" s="39" t="str">
        <f t="shared" si="87"/>
        <v/>
      </c>
      <c r="AC518" s="39"/>
      <c r="AD518" s="39"/>
      <c r="AE518" s="39"/>
      <c r="AF518" s="39" t="s">
        <v>935</v>
      </c>
      <c r="AG518" s="95">
        <v>44674</v>
      </c>
      <c r="AH518" s="96" t="s">
        <v>936</v>
      </c>
      <c r="AI518" s="96" t="s">
        <v>57</v>
      </c>
      <c r="AJ518" s="96" t="s">
        <v>937</v>
      </c>
      <c r="AK518" s="39"/>
      <c r="AL518" s="42" t="s">
        <v>956</v>
      </c>
      <c r="AM518" s="39"/>
      <c r="AN518" s="39" t="s">
        <v>91</v>
      </c>
      <c r="AO518" s="39"/>
      <c r="AP518" s="34" t="str">
        <f t="shared" si="88"/>
        <v/>
      </c>
      <c r="AQ518" s="39"/>
      <c r="AR518" s="39"/>
      <c r="AS518" s="39"/>
      <c r="AT518" s="39" t="str">
        <f t="shared" si="89"/>
        <v/>
      </c>
      <c r="AU518" s="39"/>
      <c r="AV518" s="39" t="str">
        <f t="shared" si="90"/>
        <v/>
      </c>
      <c r="AW518" s="134"/>
    </row>
    <row r="519" spans="1:49" s="87" customFormat="1" x14ac:dyDescent="0.25">
      <c r="A519" s="39" t="str">
        <f t="shared" si="81"/>
        <v/>
      </c>
      <c r="B519" s="39" t="str">
        <f t="shared" si="82"/>
        <v/>
      </c>
      <c r="C519" s="39"/>
      <c r="D519" s="39"/>
      <c r="E519" s="39" t="str">
        <f t="shared" si="83"/>
        <v/>
      </c>
      <c r="F519" s="33"/>
      <c r="G519" s="33"/>
      <c r="H519" s="34" t="s">
        <v>850</v>
      </c>
      <c r="I519" s="34" t="s">
        <v>869</v>
      </c>
      <c r="J519" s="34" t="s">
        <v>852</v>
      </c>
      <c r="K519" s="34" t="s">
        <v>757</v>
      </c>
      <c r="L519" s="34" t="str">
        <f t="shared" si="84"/>
        <v>. TPMS Tire Pressure Sensor SET 4</v>
      </c>
      <c r="M519" s="131" t="s">
        <v>2493</v>
      </c>
      <c r="N519" s="97" t="str">
        <f t="shared" si="85"/>
        <v>E.G.</v>
      </c>
      <c r="O519" s="98" t="s">
        <v>1638</v>
      </c>
      <c r="P519" s="34" t="s">
        <v>757</v>
      </c>
      <c r="Q519" s="34"/>
      <c r="R519" s="34">
        <v>75</v>
      </c>
      <c r="S519" s="38">
        <f t="shared" si="86"/>
        <v>75</v>
      </c>
      <c r="T519" s="34"/>
      <c r="U519" s="34"/>
      <c r="V519" s="34"/>
      <c r="W519" s="34"/>
      <c r="X519" s="33" t="s">
        <v>259</v>
      </c>
      <c r="Y519" s="36">
        <v>6855539</v>
      </c>
      <c r="Z519" s="34"/>
      <c r="AA519" s="34"/>
      <c r="AB519" s="34" t="str">
        <f t="shared" si="87"/>
        <v>if 1 bad toss all</v>
      </c>
      <c r="AC519" s="34" t="s">
        <v>785</v>
      </c>
      <c r="AD519" s="34"/>
      <c r="AE519" s="34"/>
      <c r="AF519" s="34" t="s">
        <v>981</v>
      </c>
      <c r="AG519" s="132">
        <v>44936</v>
      </c>
      <c r="AH519" s="133" t="s">
        <v>936</v>
      </c>
      <c r="AI519" s="133" t="s">
        <v>57</v>
      </c>
      <c r="AJ519" s="133" t="s">
        <v>937</v>
      </c>
      <c r="AK519" s="34"/>
      <c r="AL519" s="34" t="s">
        <v>938</v>
      </c>
      <c r="AM519" s="34"/>
      <c r="AN519" s="34"/>
      <c r="AO519" s="34"/>
      <c r="AP519" s="34" t="str">
        <f t="shared" si="88"/>
        <v/>
      </c>
      <c r="AQ519" s="34" t="s">
        <v>89</v>
      </c>
      <c r="AR519" s="34" t="s">
        <v>1016</v>
      </c>
      <c r="AS519" s="34" t="s">
        <v>1017</v>
      </c>
      <c r="AT519" s="34" t="str">
        <f t="shared" si="89"/>
        <v>F15-14-18-ALL</v>
      </c>
      <c r="AU519" s="34" t="s">
        <v>1639</v>
      </c>
      <c r="AV519" s="34" t="str">
        <f t="shared" si="90"/>
        <v>F15-14-18-ALL-Viking83</v>
      </c>
      <c r="AW519" s="134"/>
    </row>
    <row r="520" spans="1:49" s="87" customFormat="1" x14ac:dyDescent="0.25">
      <c r="A520" s="39" t="str">
        <f t="shared" si="81"/>
        <v/>
      </c>
      <c r="B520" s="39" t="str">
        <f t="shared" si="82"/>
        <v/>
      </c>
      <c r="C520" s="39"/>
      <c r="D520" s="39"/>
      <c r="E520" s="39" t="str">
        <f t="shared" si="83"/>
        <v/>
      </c>
      <c r="F520" s="33"/>
      <c r="G520" s="33"/>
      <c r="H520" s="34" t="s">
        <v>850</v>
      </c>
      <c r="I520" s="34" t="s">
        <v>869</v>
      </c>
      <c r="J520" s="34" t="s">
        <v>759</v>
      </c>
      <c r="K520" s="34" t="s">
        <v>758</v>
      </c>
      <c r="L520" s="34" t="str">
        <f t="shared" si="84"/>
        <v>. Wheel Lock Nuts &amp; Key</v>
      </c>
      <c r="M520" s="131" t="s">
        <v>2494</v>
      </c>
      <c r="N520" s="41" t="str">
        <f t="shared" si="85"/>
        <v/>
      </c>
      <c r="O520" s="41" t="s">
        <v>875</v>
      </c>
      <c r="P520" s="34" t="s">
        <v>758</v>
      </c>
      <c r="Q520" s="34"/>
      <c r="R520" s="34">
        <v>70</v>
      </c>
      <c r="S520" s="38">
        <f t="shared" si="86"/>
        <v>70</v>
      </c>
      <c r="T520" s="34"/>
      <c r="U520" s="34"/>
      <c r="V520" s="34"/>
      <c r="W520" s="34"/>
      <c r="X520" s="33"/>
      <c r="Y520" s="34"/>
      <c r="Z520" s="34"/>
      <c r="AA520" s="34"/>
      <c r="AB520" s="34" t="str">
        <f t="shared" si="87"/>
        <v>if 1 missing toss all</v>
      </c>
      <c r="AC520" s="34" t="s">
        <v>847</v>
      </c>
      <c r="AD520" s="34"/>
      <c r="AE520" s="34"/>
      <c r="AF520" s="34" t="s">
        <v>981</v>
      </c>
      <c r="AG520" s="132">
        <v>44998</v>
      </c>
      <c r="AH520" s="133" t="s">
        <v>936</v>
      </c>
      <c r="AI520" s="133" t="s">
        <v>57</v>
      </c>
      <c r="AJ520" s="133" t="s">
        <v>937</v>
      </c>
      <c r="AK520" s="34"/>
      <c r="AL520" s="34" t="s">
        <v>938</v>
      </c>
      <c r="AM520" s="34"/>
      <c r="AN520" s="34"/>
      <c r="AO520" s="34"/>
      <c r="AP520" s="34" t="str">
        <f t="shared" si="88"/>
        <v/>
      </c>
      <c r="AQ520" s="34"/>
      <c r="AR520" s="34"/>
      <c r="AS520" s="34"/>
      <c r="AT520" s="34" t="str">
        <f t="shared" si="89"/>
        <v/>
      </c>
      <c r="AU520" s="34"/>
      <c r="AV520" s="34" t="str">
        <f t="shared" si="90"/>
        <v/>
      </c>
      <c r="AW520" s="134"/>
    </row>
    <row r="521" spans="1:49" s="87" customFormat="1" x14ac:dyDescent="0.25">
      <c r="A521" s="39" t="str">
        <f t="shared" si="81"/>
        <v/>
      </c>
      <c r="B521" s="39" t="str">
        <f t="shared" si="82"/>
        <v/>
      </c>
      <c r="C521" s="39"/>
      <c r="D521" s="39"/>
      <c r="E521" s="39" t="str">
        <f t="shared" si="83"/>
        <v/>
      </c>
      <c r="F521" s="33"/>
      <c r="G521" s="43"/>
      <c r="H521" s="39" t="s">
        <v>851</v>
      </c>
      <c r="I521" s="39" t="s">
        <v>869</v>
      </c>
      <c r="J521" s="39" t="s">
        <v>759</v>
      </c>
      <c r="K521" s="39" t="s">
        <v>759</v>
      </c>
      <c r="L521" s="39" t="str">
        <f t="shared" si="84"/>
        <v>. Lug Nuts</v>
      </c>
      <c r="M521" s="135" t="s">
        <v>2495</v>
      </c>
      <c r="N521" s="46" t="str">
        <f t="shared" si="85"/>
        <v/>
      </c>
      <c r="O521" s="46" t="s">
        <v>875</v>
      </c>
      <c r="P521" s="39" t="s">
        <v>759</v>
      </c>
      <c r="Q521" s="39"/>
      <c r="R521" s="39"/>
      <c r="S521" s="99" t="str">
        <f t="shared" si="86"/>
        <v/>
      </c>
      <c r="T521" s="39"/>
      <c r="U521" s="39"/>
      <c r="V521" s="39"/>
      <c r="W521" s="39"/>
      <c r="X521" s="43"/>
      <c r="Y521" s="39"/>
      <c r="Z521" s="39"/>
      <c r="AA521" s="39"/>
      <c r="AB521" s="39" t="str">
        <f t="shared" si="87"/>
        <v/>
      </c>
      <c r="AC521" s="39"/>
      <c r="AD521" s="39"/>
      <c r="AE521" s="39"/>
      <c r="AF521" s="39" t="s">
        <v>935</v>
      </c>
      <c r="AG521" s="95">
        <v>44674</v>
      </c>
      <c r="AH521" s="96" t="s">
        <v>936</v>
      </c>
      <c r="AI521" s="96" t="s">
        <v>57</v>
      </c>
      <c r="AJ521" s="96" t="s">
        <v>937</v>
      </c>
      <c r="AK521" s="39"/>
      <c r="AL521" s="39" t="s">
        <v>938</v>
      </c>
      <c r="AM521" s="39"/>
      <c r="AN521" s="39"/>
      <c r="AO521" s="39"/>
      <c r="AP521" s="34" t="str">
        <f t="shared" si="88"/>
        <v/>
      </c>
      <c r="AQ521" s="39"/>
      <c r="AR521" s="39"/>
      <c r="AS521" s="39"/>
      <c r="AT521" s="39" t="str">
        <f t="shared" si="89"/>
        <v/>
      </c>
      <c r="AU521" s="39"/>
      <c r="AV521" s="39" t="str">
        <f t="shared" si="90"/>
        <v/>
      </c>
      <c r="AW521" s="134"/>
    </row>
    <row r="522" spans="1:49" s="87" customFormat="1" x14ac:dyDescent="0.25">
      <c r="A522" s="39" t="str">
        <f t="shared" si="81"/>
        <v/>
      </c>
      <c r="B522" s="39" t="str">
        <f t="shared" si="82"/>
        <v/>
      </c>
      <c r="C522" s="39"/>
      <c r="D522" s="39"/>
      <c r="E522" s="39" t="str">
        <f t="shared" si="83"/>
        <v/>
      </c>
      <c r="F522" s="33"/>
      <c r="G522" s="43"/>
      <c r="H522" s="39" t="s">
        <v>851</v>
      </c>
      <c r="I522" s="39" t="s">
        <v>869</v>
      </c>
      <c r="J522" s="39" t="s">
        <v>1426</v>
      </c>
      <c r="K522" s="39" t="s">
        <v>760</v>
      </c>
      <c r="L522" s="39" t="str">
        <f t="shared" si="84"/>
        <v>. Wheel Speed Sensors</v>
      </c>
      <c r="M522" s="135" t="s">
        <v>2496</v>
      </c>
      <c r="N522" s="46" t="str">
        <f t="shared" si="85"/>
        <v/>
      </c>
      <c r="O522" s="46" t="s">
        <v>875</v>
      </c>
      <c r="P522" s="39" t="s">
        <v>760</v>
      </c>
      <c r="Q522" s="39"/>
      <c r="R522" s="39"/>
      <c r="S522" s="99" t="str">
        <f t="shared" si="86"/>
        <v/>
      </c>
      <c r="T522" s="39"/>
      <c r="U522" s="39"/>
      <c r="V522" s="39"/>
      <c r="W522" s="39"/>
      <c r="X522" s="43"/>
      <c r="Y522" s="39"/>
      <c r="Z522" s="39"/>
      <c r="AA522" s="39"/>
      <c r="AB522" s="39" t="str">
        <f t="shared" si="87"/>
        <v>TOSS ALL</v>
      </c>
      <c r="AC522" s="39" t="s">
        <v>800</v>
      </c>
      <c r="AD522" s="39"/>
      <c r="AE522" s="39"/>
      <c r="AF522" s="39" t="s">
        <v>935</v>
      </c>
      <c r="AG522" s="95">
        <v>44674</v>
      </c>
      <c r="AH522" s="96" t="s">
        <v>936</v>
      </c>
      <c r="AI522" s="96" t="s">
        <v>57</v>
      </c>
      <c r="AJ522" s="96" t="s">
        <v>937</v>
      </c>
      <c r="AK522" s="39"/>
      <c r="AL522" s="39" t="s">
        <v>938</v>
      </c>
      <c r="AM522" s="39"/>
      <c r="AN522" s="39"/>
      <c r="AO522" s="39"/>
      <c r="AP522" s="34" t="str">
        <f t="shared" si="88"/>
        <v/>
      </c>
      <c r="AQ522" s="39"/>
      <c r="AR522" s="39"/>
      <c r="AS522" s="39"/>
      <c r="AT522" s="39" t="str">
        <f t="shared" si="89"/>
        <v/>
      </c>
      <c r="AU522" s="39"/>
      <c r="AV522" s="39" t="str">
        <f t="shared" si="90"/>
        <v/>
      </c>
      <c r="AW522" s="134"/>
    </row>
    <row r="523" spans="1:49" s="87" customFormat="1" x14ac:dyDescent="0.25">
      <c r="A523" s="39" t="str">
        <f t="shared" si="81"/>
        <v/>
      </c>
      <c r="B523" s="39" t="str">
        <f t="shared" si="82"/>
        <v/>
      </c>
      <c r="C523" s="39"/>
      <c r="D523" s="39"/>
      <c r="E523" s="39" t="str">
        <f t="shared" si="83"/>
        <v/>
      </c>
      <c r="F523" s="33"/>
      <c r="G523" s="33" t="s">
        <v>941</v>
      </c>
      <c r="H523" s="47" t="s">
        <v>871</v>
      </c>
      <c r="I523" s="34" t="s">
        <v>869</v>
      </c>
      <c r="J523" s="34" t="s">
        <v>1637</v>
      </c>
      <c r="K523" s="34" t="s">
        <v>756</v>
      </c>
      <c r="L523" s="34" t="str">
        <f t="shared" si="84"/>
        <v>. Wheels (ask DRF - tons of options)</v>
      </c>
      <c r="M523" s="131" t="s">
        <v>2497</v>
      </c>
      <c r="N523" s="41" t="str">
        <f t="shared" si="85"/>
        <v/>
      </c>
      <c r="O523" s="41" t="s">
        <v>875</v>
      </c>
      <c r="P523" s="34" t="s">
        <v>756</v>
      </c>
      <c r="Q523" s="34"/>
      <c r="R523" s="34" t="s">
        <v>854</v>
      </c>
      <c r="S523" s="38" t="str">
        <f t="shared" si="86"/>
        <v>Ask DRF</v>
      </c>
      <c r="T523" s="33"/>
      <c r="U523" s="33"/>
      <c r="V523" s="33"/>
      <c r="W523" s="33"/>
      <c r="X523" s="33"/>
      <c r="Y523" s="34"/>
      <c r="Z523" s="34"/>
      <c r="AA523" s="34"/>
      <c r="AB523" s="34" t="str">
        <f t="shared" si="87"/>
        <v/>
      </c>
      <c r="AC523" s="34"/>
      <c r="AD523" s="34"/>
      <c r="AE523" s="34"/>
      <c r="AF523" s="34" t="s">
        <v>935</v>
      </c>
      <c r="AG523" s="132">
        <v>44684</v>
      </c>
      <c r="AH523" s="133" t="s">
        <v>936</v>
      </c>
      <c r="AI523" s="133" t="s">
        <v>57</v>
      </c>
      <c r="AJ523" s="133" t="s">
        <v>937</v>
      </c>
      <c r="AK523" s="34"/>
      <c r="AL523" s="33" t="s">
        <v>947</v>
      </c>
      <c r="AM523" s="34"/>
      <c r="AN523" s="34" t="s">
        <v>91</v>
      </c>
      <c r="AO523" s="34"/>
      <c r="AP523" s="34" t="str">
        <f t="shared" si="88"/>
        <v/>
      </c>
      <c r="AQ523" s="34"/>
      <c r="AR523" s="34"/>
      <c r="AS523" s="34"/>
      <c r="AT523" s="34" t="str">
        <f t="shared" si="89"/>
        <v/>
      </c>
      <c r="AU523" s="34"/>
      <c r="AV523" s="34" t="str">
        <f t="shared" si="90"/>
        <v/>
      </c>
      <c r="AW523" s="134"/>
    </row>
    <row r="572" ht="14.25" customHeight="1" x14ac:dyDescent="0.25"/>
  </sheetData>
  <sortState xmlns:xlrd2="http://schemas.microsoft.com/office/spreadsheetml/2017/richdata2" ref="A5:AV600">
    <sortCondition ref="I4"/>
    <sortCondition ref="H4"/>
    <sortCondition ref="K4"/>
  </sortState>
  <conditionalFormatting sqref="A3:XFD3 AX2:XFD2">
    <cfRule type="expression" dxfId="857" priority="26">
      <formula>_xlfn.ISFORMULA(A2)</formula>
    </cfRule>
  </conditionalFormatting>
  <conditionalFormatting sqref="X3">
    <cfRule type="containsText" dxfId="856" priority="24" operator="containsText" text="No">
      <formula>NOT(ISERROR(SEARCH("No",X3)))</formula>
    </cfRule>
    <cfRule type="containsText" dxfId="855" priority="25" operator="containsText" text="Yes">
      <formula>NOT(ISERROR(SEARCH("Yes",X3)))</formula>
    </cfRule>
  </conditionalFormatting>
  <conditionalFormatting sqref="A2:AW2">
    <cfRule type="expression" dxfId="854" priority="23">
      <formula>_xlfn.ISFORMULA(A2)</formula>
    </cfRule>
  </conditionalFormatting>
  <conditionalFormatting sqref="X2">
    <cfRule type="containsText" dxfId="853" priority="21" operator="containsText" text="No">
      <formula>NOT(ISERROR(SEARCH("No",X2)))</formula>
    </cfRule>
    <cfRule type="containsText" dxfId="852" priority="22" operator="containsText" text="Yes">
      <formula>NOT(ISERROR(SEARCH("Yes",X2)))</formula>
    </cfRule>
  </conditionalFormatting>
  <conditionalFormatting sqref="M370:M404 M406:M523 A117:AO396 AQ117:XFD396 A4:AO115 AQ4:XFD115">
    <cfRule type="expression" dxfId="851" priority="20">
      <formula>_xlfn.ISFORMULA(A4)</formula>
    </cfRule>
  </conditionalFormatting>
  <conditionalFormatting sqref="X406:X523 X117:X404 X4:X115">
    <cfRule type="containsText" dxfId="850" priority="18" operator="containsText" text="No">
      <formula>NOT(ISERROR(SEARCH("No",X4)))</formula>
    </cfRule>
    <cfRule type="containsText" dxfId="849" priority="19" operator="containsText" text="Yes">
      <formula>NOT(ISERROR(SEARCH("Yes",X4)))</formula>
    </cfRule>
  </conditionalFormatting>
  <conditionalFormatting sqref="AP4">
    <cfRule type="expression" dxfId="848" priority="17">
      <formula>_xlfn.ISFORMULA(AP4)</formula>
    </cfRule>
  </conditionalFormatting>
  <conditionalFormatting sqref="AP406:AP523 AP117:AP404 AP5:AP115">
    <cfRule type="expression" dxfId="847" priority="16">
      <formula>_xlfn.ISFORMULA(AP5)</formula>
    </cfRule>
  </conditionalFormatting>
  <conditionalFormatting sqref="A116:AO116 AQ116:XFD116">
    <cfRule type="expression" dxfId="846" priority="15">
      <formula>_xlfn.ISFORMULA(A116)</formula>
    </cfRule>
  </conditionalFormatting>
  <conditionalFormatting sqref="X116">
    <cfRule type="containsText" dxfId="845" priority="13" operator="containsText" text="No">
      <formula>NOT(ISERROR(SEARCH("No",X116)))</formula>
    </cfRule>
    <cfRule type="containsText" dxfId="844" priority="14" operator="containsText" text="Yes">
      <formula>NOT(ISERROR(SEARCH("Yes",X116)))</formula>
    </cfRule>
  </conditionalFormatting>
  <conditionalFormatting sqref="AP116">
    <cfRule type="expression" dxfId="843" priority="12">
      <formula>_xlfn.ISFORMULA(AP116)</formula>
    </cfRule>
  </conditionalFormatting>
  <conditionalFormatting sqref="A443:AO523 A441:AJ442 AL441:AO442 A397:I404 AQ406:XFD523 A406:AO440">
    <cfRule type="expression" dxfId="842" priority="10">
      <formula>_xlfn.ISFORMULA(A397)</formula>
    </cfRule>
  </conditionalFormatting>
  <conditionalFormatting sqref="J397:AO404 AQ397:XFD404">
    <cfRule type="expression" dxfId="841" priority="11">
      <formula>_xlfn.ISFORMULA(J397)</formula>
    </cfRule>
  </conditionalFormatting>
  <conditionalFormatting sqref="A405:AE405 AQ405:XFD405 AH405:AO405">
    <cfRule type="expression" dxfId="840" priority="6">
      <formula>_xlfn.ISFORMULA(A405)</formula>
    </cfRule>
  </conditionalFormatting>
  <conditionalFormatting sqref="M405">
    <cfRule type="expression" dxfId="839" priority="9">
      <formula>_xlfn.ISFORMULA(M405)</formula>
    </cfRule>
  </conditionalFormatting>
  <conditionalFormatting sqref="X405">
    <cfRule type="containsText" dxfId="838" priority="7" operator="containsText" text="No">
      <formula>NOT(ISERROR(SEARCH("No",X405)))</formula>
    </cfRule>
    <cfRule type="containsText" dxfId="837" priority="8" operator="containsText" text="Yes">
      <formula>NOT(ISERROR(SEARCH("Yes",X405)))</formula>
    </cfRule>
  </conditionalFormatting>
  <conditionalFormatting sqref="AP405">
    <cfRule type="expression" dxfId="836" priority="5">
      <formula>_xlfn.ISFORMULA(AP405)</formula>
    </cfRule>
  </conditionalFormatting>
  <conditionalFormatting sqref="AG405">
    <cfRule type="expression" dxfId="835" priority="4">
      <formula>_xlfn.ISFORMULA(AG405)</formula>
    </cfRule>
  </conditionalFormatting>
  <conditionalFormatting sqref="AF405">
    <cfRule type="expression" dxfId="834" priority="3">
      <formula>_xlfn.ISFORMULA(AF405)</formula>
    </cfRule>
  </conditionalFormatting>
  <conditionalFormatting sqref="AK441">
    <cfRule type="expression" dxfId="833" priority="2">
      <formula>_xlfn.ISFORMULA(AK441)</formula>
    </cfRule>
  </conditionalFormatting>
  <conditionalFormatting sqref="AK442">
    <cfRule type="expression" dxfId="832" priority="1">
      <formula>_xlfn.ISFORMULA(AK442)</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B8D98-2CD6-4FC7-A9F0-60A5F29AB7EA}">
  <sheetPr codeName="Sheet2">
    <pageSetUpPr fitToPage="1"/>
  </sheetPr>
  <dimension ref="B1:C61"/>
  <sheetViews>
    <sheetView tabSelected="1" topLeftCell="A13" workbookViewId="0">
      <selection activeCell="Q32" sqref="Q32"/>
    </sheetView>
  </sheetViews>
  <sheetFormatPr defaultRowHeight="15" x14ac:dyDescent="0.25"/>
  <cols>
    <col min="1" max="1" width="2.140625" customWidth="1"/>
    <col min="2" max="2" width="76.42578125" customWidth="1"/>
    <col min="3" max="3" width="14.42578125" customWidth="1"/>
  </cols>
  <sheetData>
    <row r="1" spans="2:3" ht="15.75" thickBot="1" x14ac:dyDescent="0.3"/>
    <row r="2" spans="2:3" ht="15.75" thickBot="1" x14ac:dyDescent="0.3">
      <c r="B2" s="5" t="s">
        <v>54</v>
      </c>
    </row>
    <row r="3" spans="2:3" ht="15.75" thickBot="1" x14ac:dyDescent="0.3">
      <c r="B3" s="32" t="str">
        <f>'1A. Template Prep'!C2</f>
        <v>1270. 14 BMW X5 SUV (F15) 4.4TT (N63) Auto (Sophisto Gray) AWD (71781)</v>
      </c>
    </row>
    <row r="4" spans="2:3" ht="15.75" thickBot="1" x14ac:dyDescent="0.3">
      <c r="B4" s="1" t="s">
        <v>13</v>
      </c>
      <c r="C4" s="4" t="s">
        <v>2879</v>
      </c>
    </row>
    <row r="5" spans="2:3" ht="15.75" thickBot="1" x14ac:dyDescent="0.3">
      <c r="B5" s="1" t="s">
        <v>14</v>
      </c>
      <c r="C5" s="4">
        <v>45230</v>
      </c>
    </row>
    <row r="6" spans="2:3" ht="15.75" thickBot="1" x14ac:dyDescent="0.3">
      <c r="B6" s="1" t="s">
        <v>12</v>
      </c>
      <c r="C6" s="3" t="s">
        <v>2880</v>
      </c>
    </row>
    <row r="7" spans="2:3" ht="15.75" thickBot="1" x14ac:dyDescent="0.3">
      <c r="B7" s="6" t="s">
        <v>21</v>
      </c>
      <c r="C7" s="7"/>
    </row>
    <row r="8" spans="2:3" ht="15.75" thickBot="1" x14ac:dyDescent="0.3">
      <c r="B8" s="8" t="s">
        <v>22</v>
      </c>
      <c r="C8" s="2" t="s">
        <v>2878</v>
      </c>
    </row>
    <row r="9" spans="2:3" ht="15.75" thickBot="1" x14ac:dyDescent="0.3">
      <c r="B9" s="8" t="s">
        <v>23</v>
      </c>
      <c r="C9" s="2"/>
    </row>
    <row r="10" spans="2:3" ht="15.75" thickBot="1" x14ac:dyDescent="0.3">
      <c r="B10" s="6" t="s">
        <v>24</v>
      </c>
      <c r="C10" s="9"/>
    </row>
    <row r="11" spans="2:3" ht="15.75" thickBot="1" x14ac:dyDescent="0.3">
      <c r="B11" s="8" t="s">
        <v>25</v>
      </c>
      <c r="C11" s="2" t="s">
        <v>2878</v>
      </c>
    </row>
    <row r="12" spans="2:3" ht="15.75" thickBot="1" x14ac:dyDescent="0.3">
      <c r="B12" s="8" t="s">
        <v>26</v>
      </c>
      <c r="C12" s="2" t="s">
        <v>2878</v>
      </c>
    </row>
    <row r="13" spans="2:3" ht="15.75" thickBot="1" x14ac:dyDescent="0.3">
      <c r="B13" s="6" t="s">
        <v>27</v>
      </c>
      <c r="C13" s="9"/>
    </row>
    <row r="14" spans="2:3" ht="15.75" thickBot="1" x14ac:dyDescent="0.3">
      <c r="B14" s="8" t="s">
        <v>28</v>
      </c>
      <c r="C14" s="2" t="s">
        <v>2878</v>
      </c>
    </row>
    <row r="15" spans="2:3" ht="15.75" thickBot="1" x14ac:dyDescent="0.3">
      <c r="B15" s="8" t="s">
        <v>29</v>
      </c>
      <c r="C15" s="2" t="s">
        <v>2878</v>
      </c>
    </row>
    <row r="16" spans="2:3" ht="15.75" thickBot="1" x14ac:dyDescent="0.3">
      <c r="B16" s="8" t="s">
        <v>30</v>
      </c>
      <c r="C16" s="2" t="s">
        <v>2878</v>
      </c>
    </row>
    <row r="17" spans="2:3" ht="15.75" thickBot="1" x14ac:dyDescent="0.3">
      <c r="B17" s="8" t="s">
        <v>31</v>
      </c>
      <c r="C17" s="2" t="s">
        <v>2878</v>
      </c>
    </row>
    <row r="18" spans="2:3" ht="15.75" thickBot="1" x14ac:dyDescent="0.3">
      <c r="B18" s="8" t="s">
        <v>32</v>
      </c>
      <c r="C18" s="2" t="s">
        <v>2878</v>
      </c>
    </row>
    <row r="19" spans="2:3" s="11" customFormat="1" ht="17.25" customHeight="1" thickBot="1" x14ac:dyDescent="0.3">
      <c r="B19" s="10" t="s">
        <v>33</v>
      </c>
      <c r="C19" s="2" t="s">
        <v>2878</v>
      </c>
    </row>
    <row r="20" spans="2:3" s="11" customFormat="1" ht="17.25" customHeight="1" thickBot="1" x14ac:dyDescent="0.3">
      <c r="B20" s="10" t="s">
        <v>34</v>
      </c>
      <c r="C20" s="2" t="s">
        <v>2878</v>
      </c>
    </row>
    <row r="21" spans="2:3" ht="15.75" thickBot="1" x14ac:dyDescent="0.3">
      <c r="B21" s="6" t="s">
        <v>35</v>
      </c>
      <c r="C21" s="9"/>
    </row>
    <row r="22" spans="2:3" ht="15.75" thickBot="1" x14ac:dyDescent="0.3">
      <c r="B22" s="8" t="s">
        <v>36</v>
      </c>
      <c r="C22" s="2" t="s">
        <v>260</v>
      </c>
    </row>
    <row r="23" spans="2:3" ht="15.75" thickBot="1" x14ac:dyDescent="0.3">
      <c r="B23" s="8" t="s">
        <v>37</v>
      </c>
      <c r="C23" s="2" t="s">
        <v>2878</v>
      </c>
    </row>
    <row r="24" spans="2:3" ht="15.75" thickBot="1" x14ac:dyDescent="0.3">
      <c r="B24" s="8" t="s">
        <v>38</v>
      </c>
      <c r="C24" s="2" t="s">
        <v>2878</v>
      </c>
    </row>
    <row r="25" spans="2:3" ht="15.75" thickBot="1" x14ac:dyDescent="0.3">
      <c r="B25" s="6" t="s">
        <v>39</v>
      </c>
      <c r="C25" s="9"/>
    </row>
    <row r="26" spans="2:3" ht="15.75" thickBot="1" x14ac:dyDescent="0.3">
      <c r="B26" s="8" t="s">
        <v>40</v>
      </c>
      <c r="C26" s="2" t="s">
        <v>2881</v>
      </c>
    </row>
    <row r="27" spans="2:3" ht="15.75" thickBot="1" x14ac:dyDescent="0.3">
      <c r="B27" s="8" t="s">
        <v>41</v>
      </c>
      <c r="C27" s="2" t="s">
        <v>2882</v>
      </c>
    </row>
    <row r="28" spans="2:3" ht="15.75" thickBot="1" x14ac:dyDescent="0.3">
      <c r="B28" s="6" t="s">
        <v>4195</v>
      </c>
      <c r="C28" s="9"/>
    </row>
    <row r="29" spans="2:3" ht="15.75" thickBot="1" x14ac:dyDescent="0.3">
      <c r="B29" s="8" t="s">
        <v>4196</v>
      </c>
      <c r="C29" s="499" t="s">
        <v>2878</v>
      </c>
    </row>
    <row r="30" spans="2:3" ht="15.75" thickBot="1" x14ac:dyDescent="0.3">
      <c r="B30" s="6" t="s">
        <v>42</v>
      </c>
      <c r="C30" s="9"/>
    </row>
    <row r="31" spans="2:3" ht="15.75" thickBot="1" x14ac:dyDescent="0.3">
      <c r="B31" s="8" t="s">
        <v>43</v>
      </c>
      <c r="C31" s="288">
        <f>IF('1A. Template Prep'!C25&lt;&gt;"",'1A. Template Prep'!C25,"")</f>
        <v>41703</v>
      </c>
    </row>
    <row r="32" spans="2:3" ht="15.75" thickBot="1" x14ac:dyDescent="0.3"/>
    <row r="33" spans="2:3" ht="15.75" thickBot="1" x14ac:dyDescent="0.3">
      <c r="B33" s="463" t="s">
        <v>44</v>
      </c>
      <c r="C33" s="464"/>
    </row>
    <row r="34" spans="2:3" x14ac:dyDescent="0.25">
      <c r="B34" s="465" t="s">
        <v>2883</v>
      </c>
      <c r="C34" s="466"/>
    </row>
    <row r="35" spans="2:3" x14ac:dyDescent="0.25">
      <c r="B35" s="467"/>
      <c r="C35" s="468"/>
    </row>
    <row r="36" spans="2:3" x14ac:dyDescent="0.25">
      <c r="B36" s="467"/>
      <c r="C36" s="468"/>
    </row>
    <row r="37" spans="2:3" x14ac:dyDescent="0.25">
      <c r="B37" s="467"/>
      <c r="C37" s="468"/>
    </row>
    <row r="38" spans="2:3" x14ac:dyDescent="0.25">
      <c r="B38" s="467"/>
      <c r="C38" s="468"/>
    </row>
    <row r="39" spans="2:3" x14ac:dyDescent="0.25">
      <c r="B39" s="467"/>
      <c r="C39" s="468"/>
    </row>
    <row r="40" spans="2:3" x14ac:dyDescent="0.25">
      <c r="B40" s="467"/>
      <c r="C40" s="468"/>
    </row>
    <row r="41" spans="2:3" ht="15.75" thickBot="1" x14ac:dyDescent="0.3">
      <c r="B41" s="469"/>
      <c r="C41" s="470"/>
    </row>
    <row r="42" spans="2:3" ht="15.75" thickBot="1" x14ac:dyDescent="0.3"/>
    <row r="43" spans="2:3" ht="15.75" thickBot="1" x14ac:dyDescent="0.3">
      <c r="B43" s="12" t="s">
        <v>45</v>
      </c>
      <c r="C43" s="4" t="s">
        <v>2884</v>
      </c>
    </row>
    <row r="44" spans="2:3" ht="15.75" thickBot="1" x14ac:dyDescent="0.3">
      <c r="B44" s="12" t="s">
        <v>46</v>
      </c>
      <c r="C44" s="4">
        <v>45230</v>
      </c>
    </row>
    <row r="45" spans="2:3" ht="15.75" thickBot="1" x14ac:dyDescent="0.3">
      <c r="B45" s="12" t="s">
        <v>47</v>
      </c>
      <c r="C45" s="13" t="s">
        <v>2885</v>
      </c>
    </row>
    <row r="46" spans="2:3" ht="15.75" thickBot="1" x14ac:dyDescent="0.3">
      <c r="B46" s="12" t="s">
        <v>48</v>
      </c>
      <c r="C46" s="13" t="s">
        <v>2880</v>
      </c>
    </row>
    <row r="47" spans="2:3" ht="15.75" thickBot="1" x14ac:dyDescent="0.3">
      <c r="B47" s="12"/>
      <c r="C47" s="14"/>
    </row>
    <row r="48" spans="2:3" ht="15.75" thickBot="1" x14ac:dyDescent="0.3">
      <c r="B48" s="12" t="s">
        <v>49</v>
      </c>
      <c r="C48" s="15" t="s">
        <v>50</v>
      </c>
    </row>
    <row r="49" spans="2:3" ht="15.75" thickBot="1" x14ac:dyDescent="0.3">
      <c r="B49" s="12" t="s">
        <v>51</v>
      </c>
      <c r="C49" s="4">
        <v>45230</v>
      </c>
    </row>
    <row r="50" spans="2:3" ht="15.75" thickBot="1" x14ac:dyDescent="0.3"/>
    <row r="51" spans="2:3" ht="15.75" thickBot="1" x14ac:dyDescent="0.3">
      <c r="B51" s="12" t="s">
        <v>52</v>
      </c>
      <c r="C51" s="4" t="s">
        <v>2886</v>
      </c>
    </row>
    <row r="52" spans="2:3" ht="15.75" thickBot="1" x14ac:dyDescent="0.3"/>
    <row r="53" spans="2:3" ht="15.75" thickBot="1" x14ac:dyDescent="0.3">
      <c r="B53" s="176" t="s">
        <v>433</v>
      </c>
    </row>
    <row r="54" spans="2:3" ht="133.5" customHeight="1" thickBot="1" x14ac:dyDescent="0.3">
      <c r="B54" s="177" t="s">
        <v>2887</v>
      </c>
    </row>
    <row r="55" spans="2:3" ht="15" customHeight="1" x14ac:dyDescent="0.25"/>
    <row r="56" spans="2:3" ht="15" customHeight="1" x14ac:dyDescent="0.25"/>
    <row r="57" spans="2:3" ht="15.75" customHeight="1" x14ac:dyDescent="0.25"/>
    <row r="58" spans="2:3" ht="15" customHeight="1" x14ac:dyDescent="0.25"/>
    <row r="59" spans="2:3" ht="15" customHeight="1" x14ac:dyDescent="0.25"/>
    <row r="60" spans="2:3" ht="15" customHeight="1" x14ac:dyDescent="0.25"/>
    <row r="61" spans="2:3" ht="15.75" customHeight="1" x14ac:dyDescent="0.25"/>
  </sheetData>
  <mergeCells count="2">
    <mergeCell ref="B33:C33"/>
    <mergeCell ref="B34:C41"/>
  </mergeCells>
  <pageMargins left="0.7" right="0.7" top="0.75" bottom="0.75" header="0.3" footer="0.3"/>
  <pageSetup scale="82"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8E30B-08F5-4938-907E-55A1354CA8A7}">
  <sheetPr codeName="Sheet22">
    <pageSetUpPr fitToPage="1"/>
  </sheetPr>
  <dimension ref="A1:E22"/>
  <sheetViews>
    <sheetView showGridLines="0" workbookViewId="0">
      <selection activeCell="A2" sqref="A2"/>
    </sheetView>
  </sheetViews>
  <sheetFormatPr defaultRowHeight="15" x14ac:dyDescent="0.25"/>
  <cols>
    <col min="1" max="1" width="58.140625" customWidth="1"/>
    <col min="2" max="2" width="35.85546875" customWidth="1"/>
    <col min="3" max="3" width="1.28515625" customWidth="1"/>
    <col min="4" max="4" width="54.5703125" customWidth="1"/>
    <col min="5" max="5" width="35.85546875" customWidth="1"/>
  </cols>
  <sheetData>
    <row r="1" spans="1:5" ht="15" customHeight="1" x14ac:dyDescent="0.25">
      <c r="E1" s="53"/>
    </row>
    <row r="2" spans="1:5" ht="60" customHeight="1" x14ac:dyDescent="0.25">
      <c r="A2" s="67" t="s">
        <v>1809</v>
      </c>
      <c r="B2" s="66"/>
      <c r="C2" s="66"/>
      <c r="D2" s="66"/>
      <c r="E2" s="66"/>
    </row>
    <row r="3" spans="1:5" ht="15" customHeight="1" x14ac:dyDescent="0.25">
      <c r="D3" s="53"/>
      <c r="E3" s="53"/>
    </row>
    <row r="4" spans="1:5" s="50" customFormat="1" ht="15.75" customHeight="1" thickBot="1" x14ac:dyDescent="0.3">
      <c r="D4" s="53"/>
      <c r="E4" s="53"/>
    </row>
    <row r="5" spans="1:5" s="50" customFormat="1" ht="15" customHeight="1" thickBot="1" x14ac:dyDescent="0.3">
      <c r="A5" s="57" t="s">
        <v>1794</v>
      </c>
      <c r="B5" s="60" t="str">
        <f>'1A. Template Prep'!C2</f>
        <v>1270. 14 BMW X5 SUV (F15) 4.4TT (N63) Auto (Sophisto Gray) AWD (71781)</v>
      </c>
      <c r="C5" s="61"/>
      <c r="D5" s="61"/>
      <c r="E5" s="62"/>
    </row>
    <row r="6" spans="1:5" ht="15.75" thickBot="1" x14ac:dyDescent="0.3">
      <c r="A6" s="57" t="s">
        <v>1808</v>
      </c>
      <c r="B6" s="63" t="str">
        <f>'1A. Template Prep'!C14</f>
        <v>5UXKR6C59E0J71781</v>
      </c>
      <c r="C6" s="51"/>
    </row>
    <row r="7" spans="1:5" ht="15.75" thickBot="1" x14ac:dyDescent="0.3">
      <c r="A7" s="57" t="s">
        <v>1799</v>
      </c>
      <c r="B7" s="63">
        <f>'1A. Template Prep'!C15</f>
        <v>131571</v>
      </c>
      <c r="C7" s="51"/>
    </row>
    <row r="8" spans="1:5" ht="15.75" thickBot="1" x14ac:dyDescent="0.3">
      <c r="A8" s="57" t="s">
        <v>1819</v>
      </c>
      <c r="B8" s="63" t="str">
        <f>IF('1A. Template Prep'!C19&lt;&gt;"",'1A. Template Prep'!C19,"")</f>
        <v>Yes</v>
      </c>
      <c r="C8" s="51"/>
    </row>
    <row r="9" spans="1:5" ht="15.75" thickBot="1" x14ac:dyDescent="0.3">
      <c r="A9" s="51"/>
      <c r="B9" s="51"/>
      <c r="C9" s="51"/>
    </row>
    <row r="10" spans="1:5" ht="15.75" thickBot="1" x14ac:dyDescent="0.3">
      <c r="A10" s="473" t="s">
        <v>1813</v>
      </c>
      <c r="B10" s="474"/>
      <c r="C10" s="51"/>
      <c r="D10" s="477" t="s">
        <v>1812</v>
      </c>
      <c r="E10" s="477"/>
    </row>
    <row r="11" spans="1:5" x14ac:dyDescent="0.25">
      <c r="A11" s="58" t="s">
        <v>1795</v>
      </c>
      <c r="B11" s="54"/>
      <c r="C11" s="51"/>
      <c r="D11" s="58" t="s">
        <v>1796</v>
      </c>
      <c r="E11" s="52"/>
    </row>
    <row r="12" spans="1:5" x14ac:dyDescent="0.25">
      <c r="A12" s="59" t="s">
        <v>1797</v>
      </c>
      <c r="B12" s="52"/>
      <c r="C12" s="51"/>
      <c r="D12" s="58" t="s">
        <v>1804</v>
      </c>
      <c r="E12" s="52"/>
    </row>
    <row r="13" spans="1:5" x14ac:dyDescent="0.25">
      <c r="A13" s="59" t="s">
        <v>1798</v>
      </c>
      <c r="B13" s="52"/>
      <c r="C13" s="51"/>
      <c r="D13" s="58" t="s">
        <v>1811</v>
      </c>
      <c r="E13" s="52"/>
    </row>
    <row r="14" spans="1:5" x14ac:dyDescent="0.25">
      <c r="A14" s="59" t="s">
        <v>1805</v>
      </c>
      <c r="B14" s="52"/>
      <c r="C14" s="51"/>
      <c r="D14" s="58" t="s">
        <v>1810</v>
      </c>
      <c r="E14" s="52"/>
    </row>
    <row r="15" spans="1:5" x14ac:dyDescent="0.25">
      <c r="A15" s="59" t="s">
        <v>1801</v>
      </c>
      <c r="B15" s="52"/>
      <c r="C15" s="51"/>
      <c r="D15" s="58" t="s">
        <v>1800</v>
      </c>
      <c r="E15" s="52"/>
    </row>
    <row r="16" spans="1:5" x14ac:dyDescent="0.25">
      <c r="A16" s="59" t="s">
        <v>1802</v>
      </c>
      <c r="B16" s="52"/>
      <c r="C16" s="51"/>
      <c r="D16" s="58" t="s">
        <v>1800</v>
      </c>
      <c r="E16" s="52"/>
    </row>
    <row r="17" spans="1:5" x14ac:dyDescent="0.25">
      <c r="A17" s="59" t="s">
        <v>1803</v>
      </c>
      <c r="B17" s="52"/>
      <c r="C17" s="51"/>
      <c r="D17" s="58" t="s">
        <v>1800</v>
      </c>
      <c r="E17" s="52"/>
    </row>
    <row r="18" spans="1:5" x14ac:dyDescent="0.25">
      <c r="A18" s="51"/>
      <c r="B18" s="51"/>
      <c r="C18" s="51"/>
      <c r="D18" s="51"/>
      <c r="E18" s="51"/>
    </row>
    <row r="19" spans="1:5" x14ac:dyDescent="0.25">
      <c r="A19" s="475" t="s">
        <v>1815</v>
      </c>
      <c r="B19" s="476"/>
      <c r="C19" s="51"/>
      <c r="D19" s="475" t="s">
        <v>1814</v>
      </c>
      <c r="E19" s="476"/>
    </row>
    <row r="20" spans="1:5" ht="106.5" customHeight="1" x14ac:dyDescent="0.25">
      <c r="A20" s="471"/>
      <c r="B20" s="472"/>
      <c r="C20" s="51"/>
      <c r="D20" s="471"/>
      <c r="E20" s="472"/>
    </row>
    <row r="21" spans="1:5" ht="15.75" thickBot="1" x14ac:dyDescent="0.3">
      <c r="A21" s="51"/>
      <c r="B21" s="51"/>
      <c r="C21" s="51"/>
      <c r="D21" s="51"/>
      <c r="E21" s="51"/>
    </row>
    <row r="22" spans="1:5" ht="15.75" thickBot="1" x14ac:dyDescent="0.3">
      <c r="A22" s="56" t="s">
        <v>1806</v>
      </c>
      <c r="B22" s="55"/>
      <c r="C22" s="51"/>
      <c r="D22" s="56" t="s">
        <v>1807</v>
      </c>
      <c r="E22" s="55"/>
    </row>
  </sheetData>
  <mergeCells count="6">
    <mergeCell ref="D20:E20"/>
    <mergeCell ref="A10:B10"/>
    <mergeCell ref="A19:B19"/>
    <mergeCell ref="A20:B20"/>
    <mergeCell ref="D19:E19"/>
    <mergeCell ref="D10:E10"/>
  </mergeCells>
  <pageMargins left="0.7" right="0.7" top="0.75" bottom="0.75" header="0.3" footer="0.3"/>
  <pageSetup scale="65" fitToHeight="0" orientation="landscape"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8034C-52D0-4371-9A20-3F0B042156E7}">
  <sheetPr codeName="Sheet3">
    <pageSetUpPr fitToPage="1"/>
  </sheetPr>
  <dimension ref="B2:I158"/>
  <sheetViews>
    <sheetView workbookViewId="0"/>
  </sheetViews>
  <sheetFormatPr defaultRowHeight="15" x14ac:dyDescent="0.25"/>
  <cols>
    <col min="1" max="1" width="2.5703125" customWidth="1"/>
    <col min="2" max="2" width="22.5703125" customWidth="1"/>
    <col min="3" max="3" width="82.140625" customWidth="1"/>
    <col min="4" max="6" width="3.42578125" customWidth="1"/>
    <col min="7" max="7" width="8.5703125" customWidth="1"/>
    <col min="8" max="8" width="11.28515625" bestFit="1" customWidth="1"/>
  </cols>
  <sheetData>
    <row r="2" spans="2:8" ht="15.75" thickBot="1" x14ac:dyDescent="0.3"/>
    <row r="3" spans="2:8" ht="15.75" thickBot="1" x14ac:dyDescent="0.3">
      <c r="B3" s="64" t="str">
        <f>'1A. Template Prep'!C2</f>
        <v>1270. 14 BMW X5 SUV (F15) 4.4TT (N63) Auto (Sophisto Gray) AWD (71781)</v>
      </c>
      <c r="C3" s="65"/>
      <c r="D3" s="478" t="s">
        <v>256</v>
      </c>
      <c r="E3" s="479"/>
      <c r="F3" s="480"/>
      <c r="H3" s="24"/>
    </row>
    <row r="4" spans="2:8" s="28" customFormat="1" ht="15.75" thickBot="1" x14ac:dyDescent="0.3">
      <c r="B4" s="25" t="s">
        <v>257</v>
      </c>
      <c r="C4" s="26" t="s">
        <v>258</v>
      </c>
      <c r="D4" s="26" t="s">
        <v>259</v>
      </c>
      <c r="E4" s="26" t="s">
        <v>260</v>
      </c>
      <c r="F4" s="26" t="s">
        <v>55</v>
      </c>
      <c r="G4" s="27" t="s">
        <v>261</v>
      </c>
      <c r="H4" s="28" t="s">
        <v>262</v>
      </c>
    </row>
    <row r="5" spans="2:8" x14ac:dyDescent="0.25">
      <c r="B5" s="29" t="s">
        <v>263</v>
      </c>
      <c r="C5" s="29" t="s">
        <v>264</v>
      </c>
      <c r="D5" s="29"/>
      <c r="E5" s="29"/>
      <c r="F5" s="29"/>
      <c r="G5" s="29"/>
      <c r="H5" s="24" t="s">
        <v>265</v>
      </c>
    </row>
    <row r="6" spans="2:8" x14ac:dyDescent="0.25">
      <c r="B6" s="29" t="s">
        <v>263</v>
      </c>
      <c r="C6" s="29" t="s">
        <v>266</v>
      </c>
      <c r="D6" s="29"/>
      <c r="E6" s="29"/>
      <c r="F6" s="29"/>
      <c r="G6" s="29"/>
      <c r="H6" s="24" t="s">
        <v>265</v>
      </c>
    </row>
    <row r="7" spans="2:8" x14ac:dyDescent="0.25">
      <c r="B7" s="29" t="s">
        <v>263</v>
      </c>
      <c r="C7" s="29" t="s">
        <v>267</v>
      </c>
      <c r="D7" s="29"/>
      <c r="E7" s="29"/>
      <c r="F7" s="29"/>
      <c r="G7" s="29"/>
      <c r="H7" s="24" t="s">
        <v>265</v>
      </c>
    </row>
    <row r="8" spans="2:8" x14ac:dyDescent="0.25">
      <c r="B8" s="29" t="s">
        <v>263</v>
      </c>
      <c r="C8" s="29" t="s">
        <v>268</v>
      </c>
      <c r="D8" s="29"/>
      <c r="E8" s="29"/>
      <c r="F8" s="29"/>
      <c r="G8" s="29"/>
      <c r="H8" s="24" t="s">
        <v>269</v>
      </c>
    </row>
    <row r="9" spans="2:8" x14ac:dyDescent="0.25">
      <c r="B9" s="29" t="s">
        <v>263</v>
      </c>
      <c r="C9" s="29" t="s">
        <v>270</v>
      </c>
      <c r="D9" s="29"/>
      <c r="E9" s="29"/>
      <c r="F9" s="29"/>
      <c r="G9" s="29"/>
      <c r="H9" s="24" t="s">
        <v>265</v>
      </c>
    </row>
    <row r="10" spans="2:8" x14ac:dyDescent="0.25">
      <c r="B10" s="30" t="s">
        <v>263</v>
      </c>
      <c r="C10" s="30" t="s">
        <v>271</v>
      </c>
      <c r="D10" s="30"/>
      <c r="E10" s="30"/>
      <c r="F10" s="30"/>
      <c r="G10" s="30"/>
      <c r="H10" s="24" t="s">
        <v>265</v>
      </c>
    </row>
    <row r="11" spans="2:8" x14ac:dyDescent="0.25">
      <c r="B11" s="29" t="s">
        <v>263</v>
      </c>
      <c r="C11" s="29" t="s">
        <v>272</v>
      </c>
      <c r="D11" s="29"/>
      <c r="E11" s="29"/>
      <c r="F11" s="29"/>
      <c r="G11" s="29"/>
      <c r="H11" s="24" t="s">
        <v>265</v>
      </c>
    </row>
    <row r="12" spans="2:8" x14ac:dyDescent="0.25">
      <c r="B12" s="29" t="s">
        <v>263</v>
      </c>
      <c r="C12" s="29" t="s">
        <v>273</v>
      </c>
      <c r="D12" s="29"/>
      <c r="E12" s="29"/>
      <c r="F12" s="29"/>
      <c r="G12" s="29"/>
      <c r="H12" s="24" t="s">
        <v>265</v>
      </c>
    </row>
    <row r="13" spans="2:8" x14ac:dyDescent="0.25">
      <c r="B13" s="29" t="s">
        <v>263</v>
      </c>
      <c r="C13" s="29" t="s">
        <v>274</v>
      </c>
      <c r="D13" s="29"/>
      <c r="E13" s="29"/>
      <c r="F13" s="29"/>
      <c r="G13" s="29"/>
      <c r="H13" s="24" t="s">
        <v>269</v>
      </c>
    </row>
    <row r="14" spans="2:8" x14ac:dyDescent="0.25">
      <c r="B14" s="29" t="s">
        <v>263</v>
      </c>
      <c r="C14" s="29" t="s">
        <v>275</v>
      </c>
      <c r="D14" s="29"/>
      <c r="E14" s="29"/>
      <c r="F14" s="29"/>
      <c r="G14" s="29"/>
      <c r="H14" s="24" t="s">
        <v>265</v>
      </c>
    </row>
    <row r="15" spans="2:8" x14ac:dyDescent="0.25">
      <c r="B15" s="29" t="s">
        <v>263</v>
      </c>
      <c r="C15" s="29" t="s">
        <v>276</v>
      </c>
      <c r="D15" s="29"/>
      <c r="E15" s="29"/>
      <c r="F15" s="29"/>
      <c r="G15" s="29"/>
      <c r="H15" s="24" t="s">
        <v>265</v>
      </c>
    </row>
    <row r="16" spans="2:8" x14ac:dyDescent="0.25">
      <c r="B16" s="29" t="s">
        <v>263</v>
      </c>
      <c r="C16" s="29" t="s">
        <v>277</v>
      </c>
      <c r="D16" s="29"/>
      <c r="E16" s="29"/>
      <c r="F16" s="29"/>
      <c r="G16" s="29"/>
      <c r="H16" s="24" t="s">
        <v>265</v>
      </c>
    </row>
    <row r="17" spans="2:9" x14ac:dyDescent="0.25">
      <c r="B17" s="29" t="s">
        <v>263</v>
      </c>
      <c r="C17" s="29" t="s">
        <v>278</v>
      </c>
      <c r="D17" s="29"/>
      <c r="E17" s="29"/>
      <c r="F17" s="29"/>
      <c r="G17" s="29"/>
      <c r="H17" s="24" t="s">
        <v>265</v>
      </c>
    </row>
    <row r="18" spans="2:9" x14ac:dyDescent="0.25">
      <c r="B18" s="29" t="s">
        <v>263</v>
      </c>
      <c r="C18" s="29" t="s">
        <v>279</v>
      </c>
      <c r="D18" s="29"/>
      <c r="E18" s="29"/>
      <c r="F18" s="29"/>
      <c r="G18" s="29"/>
      <c r="H18" s="24" t="s">
        <v>265</v>
      </c>
    </row>
    <row r="19" spans="2:9" x14ac:dyDescent="0.25">
      <c r="B19" s="29" t="s">
        <v>263</v>
      </c>
      <c r="C19" s="29" t="s">
        <v>280</v>
      </c>
      <c r="D19" s="29"/>
      <c r="E19" s="29"/>
      <c r="F19" s="29"/>
      <c r="G19" s="29"/>
      <c r="H19" s="24" t="s">
        <v>265</v>
      </c>
    </row>
    <row r="20" spans="2:9" x14ac:dyDescent="0.25">
      <c r="B20" s="29" t="s">
        <v>263</v>
      </c>
      <c r="C20" s="29" t="s">
        <v>281</v>
      </c>
      <c r="D20" s="29"/>
      <c r="E20" s="29"/>
      <c r="F20" s="29"/>
      <c r="G20" s="29"/>
      <c r="H20" s="24" t="s">
        <v>265</v>
      </c>
    </row>
    <row r="21" spans="2:9" x14ac:dyDescent="0.25">
      <c r="B21" s="29" t="s">
        <v>263</v>
      </c>
      <c r="C21" s="29" t="s">
        <v>282</v>
      </c>
      <c r="D21" s="29"/>
      <c r="E21" s="29"/>
      <c r="F21" s="29"/>
      <c r="G21" s="29"/>
      <c r="H21" s="24" t="s">
        <v>265</v>
      </c>
    </row>
    <row r="22" spans="2:9" x14ac:dyDescent="0.25">
      <c r="B22" s="29" t="s">
        <v>263</v>
      </c>
      <c r="C22" s="29" t="s">
        <v>283</v>
      </c>
      <c r="D22" s="29"/>
      <c r="E22" s="29"/>
      <c r="F22" s="29"/>
      <c r="G22" s="29"/>
      <c r="H22" s="24" t="s">
        <v>265</v>
      </c>
      <c r="I22" s="24"/>
    </row>
    <row r="23" spans="2:9" x14ac:dyDescent="0.25">
      <c r="B23" s="29" t="s">
        <v>263</v>
      </c>
      <c r="C23" s="29" t="s">
        <v>284</v>
      </c>
      <c r="D23" s="29"/>
      <c r="E23" s="29"/>
      <c r="F23" s="29"/>
      <c r="G23" s="29"/>
      <c r="H23" s="24" t="s">
        <v>265</v>
      </c>
      <c r="I23" s="24"/>
    </row>
    <row r="24" spans="2:9" x14ac:dyDescent="0.25">
      <c r="B24" s="29" t="s">
        <v>263</v>
      </c>
      <c r="C24" s="29" t="s">
        <v>285</v>
      </c>
      <c r="D24" s="29"/>
      <c r="E24" s="29"/>
      <c r="F24" s="29"/>
      <c r="G24" s="29"/>
      <c r="H24" s="24" t="s">
        <v>265</v>
      </c>
    </row>
    <row r="25" spans="2:9" x14ac:dyDescent="0.25">
      <c r="B25" s="29" t="s">
        <v>263</v>
      </c>
      <c r="C25" s="29" t="s">
        <v>286</v>
      </c>
      <c r="D25" s="29"/>
      <c r="E25" s="29"/>
      <c r="F25" s="29"/>
      <c r="G25" s="29"/>
      <c r="H25" s="24" t="s">
        <v>265</v>
      </c>
    </row>
    <row r="26" spans="2:9" x14ac:dyDescent="0.25">
      <c r="B26" s="29" t="s">
        <v>263</v>
      </c>
      <c r="C26" s="29" t="s">
        <v>287</v>
      </c>
      <c r="D26" s="29"/>
      <c r="E26" s="29"/>
      <c r="F26" s="29"/>
      <c r="G26" s="29"/>
      <c r="H26" s="24" t="s">
        <v>265</v>
      </c>
    </row>
    <row r="27" spans="2:9" x14ac:dyDescent="0.25">
      <c r="B27" s="29" t="s">
        <v>263</v>
      </c>
      <c r="C27" s="29" t="s">
        <v>288</v>
      </c>
      <c r="D27" s="29"/>
      <c r="E27" s="29"/>
      <c r="F27" s="29"/>
      <c r="G27" s="29"/>
      <c r="H27" s="24" t="s">
        <v>265</v>
      </c>
    </row>
    <row r="28" spans="2:9" x14ac:dyDescent="0.25">
      <c r="B28" s="29" t="s">
        <v>263</v>
      </c>
      <c r="C28" s="29" t="s">
        <v>289</v>
      </c>
      <c r="D28" s="29"/>
      <c r="E28" s="29"/>
      <c r="F28" s="29"/>
      <c r="G28" s="29"/>
      <c r="H28" s="24" t="s">
        <v>265</v>
      </c>
    </row>
    <row r="29" spans="2:9" x14ac:dyDescent="0.25">
      <c r="B29" s="29" t="s">
        <v>263</v>
      </c>
      <c r="C29" s="29" t="s">
        <v>290</v>
      </c>
      <c r="D29" s="29"/>
      <c r="E29" s="29"/>
      <c r="F29" s="29"/>
      <c r="G29" s="29"/>
      <c r="H29" s="24" t="s">
        <v>265</v>
      </c>
    </row>
    <row r="30" spans="2:9" x14ac:dyDescent="0.25">
      <c r="B30" s="29" t="s">
        <v>263</v>
      </c>
      <c r="C30" s="29" t="s">
        <v>291</v>
      </c>
      <c r="D30" s="29"/>
      <c r="E30" s="29"/>
      <c r="F30" s="29"/>
      <c r="G30" s="29"/>
      <c r="H30" s="24" t="s">
        <v>265</v>
      </c>
    </row>
    <row r="31" spans="2:9" x14ac:dyDescent="0.25">
      <c r="B31" s="29" t="s">
        <v>263</v>
      </c>
      <c r="C31" s="29" t="s">
        <v>292</v>
      </c>
      <c r="D31" s="29"/>
      <c r="E31" s="29"/>
      <c r="F31" s="29"/>
      <c r="G31" s="29"/>
      <c r="H31" s="24" t="s">
        <v>265</v>
      </c>
    </row>
    <row r="32" spans="2:9" x14ac:dyDescent="0.25">
      <c r="B32" s="29" t="s">
        <v>263</v>
      </c>
      <c r="C32" s="29" t="s">
        <v>293</v>
      </c>
      <c r="D32" s="29"/>
      <c r="E32" s="29"/>
      <c r="F32" s="29"/>
      <c r="G32" s="29"/>
      <c r="H32" s="24" t="s">
        <v>265</v>
      </c>
    </row>
    <row r="33" spans="2:8" x14ac:dyDescent="0.25">
      <c r="B33" s="29" t="s">
        <v>263</v>
      </c>
      <c r="C33" s="29" t="s">
        <v>294</v>
      </c>
      <c r="D33" s="29"/>
      <c r="E33" s="29"/>
      <c r="F33" s="29"/>
      <c r="G33" s="29"/>
      <c r="H33" s="24" t="s">
        <v>265</v>
      </c>
    </row>
    <row r="34" spans="2:8" x14ac:dyDescent="0.25">
      <c r="B34" s="29" t="s">
        <v>263</v>
      </c>
      <c r="C34" s="29" t="s">
        <v>295</v>
      </c>
      <c r="D34" s="29"/>
      <c r="E34" s="29"/>
      <c r="F34" s="29"/>
      <c r="G34" s="29"/>
      <c r="H34" s="24" t="s">
        <v>265</v>
      </c>
    </row>
    <row r="35" spans="2:8" x14ac:dyDescent="0.25">
      <c r="B35" s="29" t="s">
        <v>263</v>
      </c>
      <c r="C35" s="29" t="s">
        <v>296</v>
      </c>
      <c r="D35" s="29"/>
      <c r="E35" s="29"/>
      <c r="F35" s="29"/>
      <c r="G35" s="29"/>
      <c r="H35" s="24" t="s">
        <v>265</v>
      </c>
    </row>
    <row r="36" spans="2:8" x14ac:dyDescent="0.25">
      <c r="B36" s="29" t="s">
        <v>263</v>
      </c>
      <c r="C36" s="29" t="s">
        <v>297</v>
      </c>
      <c r="D36" s="29"/>
      <c r="E36" s="29"/>
      <c r="F36" s="29"/>
      <c r="G36" s="29"/>
      <c r="H36" s="24" t="s">
        <v>265</v>
      </c>
    </row>
    <row r="37" spans="2:8" x14ac:dyDescent="0.25">
      <c r="B37" s="29" t="s">
        <v>263</v>
      </c>
      <c r="C37" s="29" t="s">
        <v>298</v>
      </c>
      <c r="D37" s="29"/>
      <c r="E37" s="29"/>
      <c r="F37" s="29"/>
      <c r="G37" s="29"/>
      <c r="H37" s="24" t="s">
        <v>265</v>
      </c>
    </row>
    <row r="38" spans="2:8" x14ac:dyDescent="0.25">
      <c r="B38" s="29" t="s">
        <v>263</v>
      </c>
      <c r="C38" s="29" t="s">
        <v>299</v>
      </c>
      <c r="D38" s="29"/>
      <c r="E38" s="29"/>
      <c r="F38" s="29"/>
      <c r="G38" s="29"/>
      <c r="H38" s="24" t="s">
        <v>265</v>
      </c>
    </row>
    <row r="39" spans="2:8" x14ac:dyDescent="0.25">
      <c r="B39" s="29" t="s">
        <v>263</v>
      </c>
      <c r="C39" s="29" t="s">
        <v>300</v>
      </c>
      <c r="D39" s="29"/>
      <c r="E39" s="29"/>
      <c r="F39" s="29"/>
      <c r="G39" s="29"/>
      <c r="H39" s="24" t="s">
        <v>265</v>
      </c>
    </row>
    <row r="40" spans="2:8" x14ac:dyDescent="0.25">
      <c r="B40" s="29" t="s">
        <v>263</v>
      </c>
      <c r="C40" s="29" t="s">
        <v>301</v>
      </c>
      <c r="D40" s="29"/>
      <c r="E40" s="29"/>
      <c r="F40" s="29"/>
      <c r="G40" s="29"/>
      <c r="H40" s="24" t="s">
        <v>302</v>
      </c>
    </row>
    <row r="41" spans="2:8" x14ac:dyDescent="0.25">
      <c r="B41" s="29" t="s">
        <v>303</v>
      </c>
      <c r="C41" s="29" t="s">
        <v>304</v>
      </c>
      <c r="D41" s="29"/>
      <c r="E41" s="29"/>
      <c r="F41" s="29"/>
      <c r="G41" s="29"/>
      <c r="H41" s="24" t="s">
        <v>265</v>
      </c>
    </row>
    <row r="42" spans="2:8" x14ac:dyDescent="0.25">
      <c r="B42" s="29" t="s">
        <v>303</v>
      </c>
      <c r="C42" s="29" t="s">
        <v>305</v>
      </c>
      <c r="D42" s="29"/>
      <c r="E42" s="29"/>
      <c r="F42" s="29"/>
      <c r="G42" s="29"/>
      <c r="H42" s="24" t="s">
        <v>265</v>
      </c>
    </row>
    <row r="43" spans="2:8" x14ac:dyDescent="0.25">
      <c r="B43" s="29" t="s">
        <v>303</v>
      </c>
      <c r="C43" s="29" t="s">
        <v>306</v>
      </c>
      <c r="D43" s="29"/>
      <c r="E43" s="29"/>
      <c r="F43" s="29"/>
      <c r="G43" s="29"/>
      <c r="H43" s="24" t="s">
        <v>265</v>
      </c>
    </row>
    <row r="44" spans="2:8" x14ac:dyDescent="0.25">
      <c r="B44" s="29" t="s">
        <v>303</v>
      </c>
      <c r="C44" s="29" t="s">
        <v>307</v>
      </c>
      <c r="D44" s="29"/>
      <c r="E44" s="29"/>
      <c r="F44" s="29"/>
      <c r="G44" s="29"/>
      <c r="H44" s="24" t="s">
        <v>265</v>
      </c>
    </row>
    <row r="45" spans="2:8" x14ac:dyDescent="0.25">
      <c r="B45" s="29" t="s">
        <v>303</v>
      </c>
      <c r="C45" s="29" t="s">
        <v>308</v>
      </c>
      <c r="D45" s="29"/>
      <c r="E45" s="29"/>
      <c r="F45" s="29"/>
      <c r="G45" s="29"/>
      <c r="H45" s="24" t="s">
        <v>265</v>
      </c>
    </row>
    <row r="46" spans="2:8" x14ac:dyDescent="0.25">
      <c r="B46" s="29" t="s">
        <v>303</v>
      </c>
      <c r="C46" s="29" t="s">
        <v>309</v>
      </c>
      <c r="D46" s="29"/>
      <c r="E46" s="29"/>
      <c r="F46" s="29"/>
      <c r="G46" s="29"/>
      <c r="H46" s="24" t="s">
        <v>265</v>
      </c>
    </row>
    <row r="47" spans="2:8" x14ac:dyDescent="0.25">
      <c r="B47" s="29" t="s">
        <v>303</v>
      </c>
      <c r="C47" s="29" t="s">
        <v>310</v>
      </c>
      <c r="D47" s="29"/>
      <c r="E47" s="29"/>
      <c r="F47" s="29"/>
      <c r="G47" s="29"/>
      <c r="H47" s="24" t="s">
        <v>265</v>
      </c>
    </row>
    <row r="48" spans="2:8" x14ac:dyDescent="0.25">
      <c r="B48" s="29" t="s">
        <v>303</v>
      </c>
      <c r="C48" s="29" t="s">
        <v>311</v>
      </c>
      <c r="D48" s="29"/>
      <c r="E48" s="29"/>
      <c r="F48" s="29"/>
      <c r="G48" s="29"/>
      <c r="H48" s="24" t="s">
        <v>265</v>
      </c>
    </row>
    <row r="49" spans="2:8" x14ac:dyDescent="0.25">
      <c r="B49" s="29" t="s">
        <v>303</v>
      </c>
      <c r="C49" s="29" t="s">
        <v>312</v>
      </c>
      <c r="D49" s="29"/>
      <c r="E49" s="29"/>
      <c r="F49" s="29"/>
      <c r="G49" s="29"/>
      <c r="H49" s="24" t="s">
        <v>265</v>
      </c>
    </row>
    <row r="50" spans="2:8" x14ac:dyDescent="0.25">
      <c r="B50" s="29" t="s">
        <v>303</v>
      </c>
      <c r="C50" s="29" t="s">
        <v>313</v>
      </c>
      <c r="D50" s="29"/>
      <c r="E50" s="29"/>
      <c r="F50" s="29"/>
      <c r="G50" s="29"/>
      <c r="H50" s="24" t="s">
        <v>265</v>
      </c>
    </row>
    <row r="51" spans="2:8" x14ac:dyDescent="0.25">
      <c r="B51" s="29" t="s">
        <v>303</v>
      </c>
      <c r="C51" s="29" t="s">
        <v>314</v>
      </c>
      <c r="D51" s="29"/>
      <c r="E51" s="29"/>
      <c r="F51" s="29"/>
      <c r="G51" s="29"/>
      <c r="H51" s="24" t="s">
        <v>265</v>
      </c>
    </row>
    <row r="52" spans="2:8" x14ac:dyDescent="0.25">
      <c r="B52" s="29" t="s">
        <v>303</v>
      </c>
      <c r="C52" s="29" t="s">
        <v>315</v>
      </c>
      <c r="D52" s="29"/>
      <c r="E52" s="29"/>
      <c r="F52" s="29"/>
      <c r="G52" s="29"/>
      <c r="H52" s="24" t="s">
        <v>265</v>
      </c>
    </row>
    <row r="53" spans="2:8" x14ac:dyDescent="0.25">
      <c r="B53" s="29" t="s">
        <v>303</v>
      </c>
      <c r="C53" s="29" t="s">
        <v>316</v>
      </c>
      <c r="D53" s="29"/>
      <c r="E53" s="29"/>
      <c r="F53" s="29"/>
      <c r="G53" s="29"/>
      <c r="H53" s="24" t="s">
        <v>265</v>
      </c>
    </row>
    <row r="54" spans="2:8" x14ac:dyDescent="0.25">
      <c r="B54" s="29" t="s">
        <v>303</v>
      </c>
      <c r="C54" s="29" t="s">
        <v>317</v>
      </c>
      <c r="D54" s="29"/>
      <c r="E54" s="29"/>
      <c r="F54" s="29"/>
      <c r="G54" s="29"/>
      <c r="H54" s="24" t="s">
        <v>265</v>
      </c>
    </row>
    <row r="55" spans="2:8" x14ac:dyDescent="0.25">
      <c r="B55" s="29" t="s">
        <v>303</v>
      </c>
      <c r="C55" s="29" t="s">
        <v>318</v>
      </c>
      <c r="D55" s="29"/>
      <c r="E55" s="29"/>
      <c r="F55" s="29"/>
      <c r="G55" s="29"/>
      <c r="H55" s="24" t="s">
        <v>265</v>
      </c>
    </row>
    <row r="56" spans="2:8" x14ac:dyDescent="0.25">
      <c r="B56" s="29" t="s">
        <v>303</v>
      </c>
      <c r="C56" s="29" t="s">
        <v>319</v>
      </c>
      <c r="D56" s="29"/>
      <c r="E56" s="29"/>
      <c r="F56" s="29"/>
      <c r="G56" s="29"/>
      <c r="H56" s="24" t="s">
        <v>265</v>
      </c>
    </row>
    <row r="57" spans="2:8" x14ac:dyDescent="0.25">
      <c r="B57" s="29" t="s">
        <v>303</v>
      </c>
      <c r="C57" s="29" t="s">
        <v>320</v>
      </c>
      <c r="D57" s="29"/>
      <c r="E57" s="29"/>
      <c r="F57" s="29"/>
      <c r="G57" s="29"/>
      <c r="H57" s="24" t="s">
        <v>265</v>
      </c>
    </row>
    <row r="58" spans="2:8" x14ac:dyDescent="0.25">
      <c r="B58" s="29" t="s">
        <v>303</v>
      </c>
      <c r="C58" s="29" t="s">
        <v>321</v>
      </c>
      <c r="D58" s="29"/>
      <c r="E58" s="29"/>
      <c r="F58" s="29"/>
      <c r="G58" s="29"/>
      <c r="H58" s="24" t="s">
        <v>265</v>
      </c>
    </row>
    <row r="59" spans="2:8" x14ac:dyDescent="0.25">
      <c r="B59" s="29" t="s">
        <v>303</v>
      </c>
      <c r="C59" s="29" t="s">
        <v>322</v>
      </c>
      <c r="D59" s="29"/>
      <c r="E59" s="29"/>
      <c r="F59" s="29"/>
      <c r="G59" s="29"/>
      <c r="H59" s="24" t="s">
        <v>265</v>
      </c>
    </row>
    <row r="60" spans="2:8" x14ac:dyDescent="0.25">
      <c r="B60" s="29" t="s">
        <v>303</v>
      </c>
      <c r="C60" s="29" t="s">
        <v>323</v>
      </c>
      <c r="D60" s="29"/>
      <c r="E60" s="29"/>
      <c r="F60" s="29"/>
      <c r="G60" s="29"/>
      <c r="H60" s="24" t="s">
        <v>265</v>
      </c>
    </row>
    <row r="61" spans="2:8" x14ac:dyDescent="0.25">
      <c r="B61" s="29" t="s">
        <v>303</v>
      </c>
      <c r="C61" s="29" t="s">
        <v>324</v>
      </c>
      <c r="D61" s="29"/>
      <c r="E61" s="29"/>
      <c r="F61" s="29"/>
      <c r="G61" s="29"/>
      <c r="H61" s="24" t="s">
        <v>265</v>
      </c>
    </row>
    <row r="62" spans="2:8" x14ac:dyDescent="0.25">
      <c r="B62" s="29" t="s">
        <v>303</v>
      </c>
      <c r="C62" s="29" t="s">
        <v>325</v>
      </c>
      <c r="D62" s="29"/>
      <c r="E62" s="29"/>
      <c r="F62" s="29"/>
      <c r="G62" s="29"/>
      <c r="H62" s="24" t="s">
        <v>265</v>
      </c>
    </row>
    <row r="63" spans="2:8" x14ac:dyDescent="0.25">
      <c r="B63" s="29" t="s">
        <v>303</v>
      </c>
      <c r="C63" s="29" t="s">
        <v>326</v>
      </c>
      <c r="D63" s="29"/>
      <c r="E63" s="29"/>
      <c r="F63" s="29"/>
      <c r="G63" s="29"/>
      <c r="H63" s="24" t="s">
        <v>265</v>
      </c>
    </row>
    <row r="64" spans="2:8" x14ac:dyDescent="0.25">
      <c r="B64" s="29" t="s">
        <v>303</v>
      </c>
      <c r="C64" s="29" t="s">
        <v>327</v>
      </c>
      <c r="D64" s="29"/>
      <c r="E64" s="29"/>
      <c r="F64" s="29"/>
      <c r="G64" s="29"/>
      <c r="H64" s="24" t="s">
        <v>265</v>
      </c>
    </row>
    <row r="65" spans="2:8" x14ac:dyDescent="0.25">
      <c r="B65" s="29" t="s">
        <v>303</v>
      </c>
      <c r="C65" s="29" t="s">
        <v>328</v>
      </c>
      <c r="D65" s="29"/>
      <c r="E65" s="29"/>
      <c r="F65" s="29"/>
      <c r="G65" s="29"/>
      <c r="H65" s="24" t="s">
        <v>265</v>
      </c>
    </row>
    <row r="66" spans="2:8" x14ac:dyDescent="0.25">
      <c r="B66" s="29" t="s">
        <v>303</v>
      </c>
      <c r="C66" s="29" t="s">
        <v>329</v>
      </c>
      <c r="D66" s="29"/>
      <c r="E66" s="29"/>
      <c r="F66" s="29"/>
      <c r="G66" s="29"/>
      <c r="H66" s="24" t="s">
        <v>265</v>
      </c>
    </row>
    <row r="67" spans="2:8" x14ac:dyDescent="0.25">
      <c r="B67" s="29" t="s">
        <v>330</v>
      </c>
      <c r="C67" s="29" t="s">
        <v>331</v>
      </c>
      <c r="D67" s="29"/>
      <c r="E67" s="29"/>
      <c r="F67" s="29"/>
      <c r="G67" s="29"/>
      <c r="H67" s="24" t="s">
        <v>265</v>
      </c>
    </row>
    <row r="68" spans="2:8" x14ac:dyDescent="0.25">
      <c r="B68" s="29" t="s">
        <v>330</v>
      </c>
      <c r="C68" s="29" t="s">
        <v>332</v>
      </c>
      <c r="D68" s="29"/>
      <c r="E68" s="29"/>
      <c r="F68" s="29"/>
      <c r="G68" s="29"/>
      <c r="H68" s="24" t="s">
        <v>265</v>
      </c>
    </row>
    <row r="69" spans="2:8" x14ac:dyDescent="0.25">
      <c r="B69" s="29" t="s">
        <v>330</v>
      </c>
      <c r="C69" s="29" t="s">
        <v>333</v>
      </c>
      <c r="D69" s="29"/>
      <c r="E69" s="29"/>
      <c r="F69" s="29"/>
      <c r="G69" s="29"/>
      <c r="H69" s="24" t="s">
        <v>265</v>
      </c>
    </row>
    <row r="70" spans="2:8" x14ac:dyDescent="0.25">
      <c r="B70" s="29" t="s">
        <v>330</v>
      </c>
      <c r="C70" s="29" t="s">
        <v>334</v>
      </c>
      <c r="D70" s="29"/>
      <c r="E70" s="29"/>
      <c r="F70" s="29"/>
      <c r="G70" s="29"/>
      <c r="H70" s="24" t="s">
        <v>265</v>
      </c>
    </row>
    <row r="71" spans="2:8" x14ac:dyDescent="0.25">
      <c r="B71" s="29" t="s">
        <v>330</v>
      </c>
      <c r="C71" s="29" t="s">
        <v>335</v>
      </c>
      <c r="D71" s="29"/>
      <c r="E71" s="29"/>
      <c r="F71" s="29"/>
      <c r="G71" s="29"/>
      <c r="H71" s="24" t="s">
        <v>265</v>
      </c>
    </row>
    <row r="72" spans="2:8" x14ac:dyDescent="0.25">
      <c r="B72" s="29" t="s">
        <v>330</v>
      </c>
      <c r="C72" s="29" t="s">
        <v>336</v>
      </c>
      <c r="D72" s="29"/>
      <c r="E72" s="29"/>
      <c r="F72" s="29"/>
      <c r="G72" s="29"/>
      <c r="H72" s="24" t="s">
        <v>337</v>
      </c>
    </row>
    <row r="73" spans="2:8" x14ac:dyDescent="0.25">
      <c r="B73" s="29" t="s">
        <v>330</v>
      </c>
      <c r="C73" s="29" t="s">
        <v>338</v>
      </c>
      <c r="D73" s="29"/>
      <c r="E73" s="29"/>
      <c r="F73" s="29"/>
      <c r="G73" s="29"/>
      <c r="H73" s="24" t="s">
        <v>337</v>
      </c>
    </row>
    <row r="74" spans="2:8" x14ac:dyDescent="0.25">
      <c r="B74" s="29" t="s">
        <v>330</v>
      </c>
      <c r="C74" s="29" t="s">
        <v>339</v>
      </c>
      <c r="D74" s="29"/>
      <c r="E74" s="29"/>
      <c r="F74" s="29"/>
      <c r="G74" s="29"/>
      <c r="H74" s="24" t="s">
        <v>265</v>
      </c>
    </row>
    <row r="75" spans="2:8" x14ac:dyDescent="0.25">
      <c r="B75" s="29" t="s">
        <v>330</v>
      </c>
      <c r="C75" s="29" t="s">
        <v>340</v>
      </c>
      <c r="D75" s="29"/>
      <c r="E75" s="29"/>
      <c r="F75" s="29"/>
      <c r="G75" s="29"/>
      <c r="H75" s="24" t="s">
        <v>265</v>
      </c>
    </row>
    <row r="76" spans="2:8" x14ac:dyDescent="0.25">
      <c r="B76" s="29" t="s">
        <v>341</v>
      </c>
      <c r="C76" s="29" t="s">
        <v>342</v>
      </c>
      <c r="D76" s="29"/>
      <c r="E76" s="29"/>
      <c r="F76" s="29"/>
      <c r="G76" s="29"/>
      <c r="H76" s="24" t="s">
        <v>337</v>
      </c>
    </row>
    <row r="77" spans="2:8" x14ac:dyDescent="0.25">
      <c r="B77" s="29" t="s">
        <v>341</v>
      </c>
      <c r="C77" s="29" t="s">
        <v>343</v>
      </c>
      <c r="D77" s="29"/>
      <c r="E77" s="29"/>
      <c r="F77" s="29"/>
      <c r="G77" s="29"/>
      <c r="H77" s="24" t="s">
        <v>265</v>
      </c>
    </row>
    <row r="78" spans="2:8" x14ac:dyDescent="0.25">
      <c r="B78" s="29" t="s">
        <v>341</v>
      </c>
      <c r="C78" s="29" t="s">
        <v>344</v>
      </c>
      <c r="D78" s="29"/>
      <c r="E78" s="29"/>
      <c r="F78" s="29"/>
      <c r="G78" s="29"/>
      <c r="H78" s="24" t="s">
        <v>265</v>
      </c>
    </row>
    <row r="79" spans="2:8" x14ac:dyDescent="0.25">
      <c r="B79" s="29" t="s">
        <v>341</v>
      </c>
      <c r="C79" s="29" t="s">
        <v>345</v>
      </c>
      <c r="D79" s="29"/>
      <c r="E79" s="29"/>
      <c r="F79" s="29"/>
      <c r="G79" s="29"/>
      <c r="H79" s="24" t="s">
        <v>265</v>
      </c>
    </row>
    <row r="80" spans="2:8" x14ac:dyDescent="0.25">
      <c r="B80" s="29" t="s">
        <v>346</v>
      </c>
      <c r="C80" s="29" t="s">
        <v>347</v>
      </c>
      <c r="D80" s="29"/>
      <c r="E80" s="29"/>
      <c r="F80" s="29"/>
      <c r="G80" s="29"/>
      <c r="H80" s="24" t="s">
        <v>265</v>
      </c>
    </row>
    <row r="81" spans="2:8" x14ac:dyDescent="0.25">
      <c r="B81" s="29" t="s">
        <v>346</v>
      </c>
      <c r="C81" s="29" t="s">
        <v>348</v>
      </c>
      <c r="D81" s="29"/>
      <c r="E81" s="29"/>
      <c r="F81" s="29"/>
      <c r="G81" s="29"/>
      <c r="H81" s="24" t="s">
        <v>265</v>
      </c>
    </row>
    <row r="82" spans="2:8" x14ac:dyDescent="0.25">
      <c r="B82" s="29" t="s">
        <v>346</v>
      </c>
      <c r="C82" s="29" t="s">
        <v>349</v>
      </c>
      <c r="D82" s="29"/>
      <c r="E82" s="29"/>
      <c r="F82" s="29"/>
      <c r="G82" s="29"/>
      <c r="H82" s="24" t="s">
        <v>265</v>
      </c>
    </row>
    <row r="83" spans="2:8" x14ac:dyDescent="0.25">
      <c r="B83" s="29" t="s">
        <v>346</v>
      </c>
      <c r="C83" s="29" t="s">
        <v>350</v>
      </c>
      <c r="D83" s="29"/>
      <c r="E83" s="29"/>
      <c r="F83" s="29"/>
      <c r="G83" s="29"/>
      <c r="H83" s="24" t="s">
        <v>337</v>
      </c>
    </row>
    <row r="84" spans="2:8" x14ac:dyDescent="0.25">
      <c r="B84" s="29" t="s">
        <v>351</v>
      </c>
      <c r="C84" s="29" t="s">
        <v>352</v>
      </c>
      <c r="D84" s="29"/>
      <c r="E84" s="29"/>
      <c r="F84" s="29"/>
      <c r="G84" s="29"/>
      <c r="H84" s="24" t="s">
        <v>265</v>
      </c>
    </row>
    <row r="85" spans="2:8" x14ac:dyDescent="0.25">
      <c r="B85" s="29" t="s">
        <v>351</v>
      </c>
      <c r="C85" s="29" t="s">
        <v>353</v>
      </c>
      <c r="D85" s="29"/>
      <c r="E85" s="29"/>
      <c r="F85" s="29"/>
      <c r="G85" s="29"/>
      <c r="H85" s="24" t="s">
        <v>265</v>
      </c>
    </row>
    <row r="86" spans="2:8" x14ac:dyDescent="0.25">
      <c r="B86" s="29" t="s">
        <v>351</v>
      </c>
      <c r="C86" s="29" t="s">
        <v>354</v>
      </c>
      <c r="D86" s="29"/>
      <c r="E86" s="29"/>
      <c r="F86" s="29"/>
      <c r="G86" s="29"/>
      <c r="H86" s="24" t="s">
        <v>265</v>
      </c>
    </row>
    <row r="87" spans="2:8" x14ac:dyDescent="0.25">
      <c r="B87" s="29" t="s">
        <v>351</v>
      </c>
      <c r="C87" s="29" t="s">
        <v>355</v>
      </c>
      <c r="D87" s="29"/>
      <c r="E87" s="29"/>
      <c r="F87" s="29"/>
      <c r="G87" s="29"/>
      <c r="H87" s="24" t="s">
        <v>265</v>
      </c>
    </row>
    <row r="88" spans="2:8" x14ac:dyDescent="0.25">
      <c r="B88" s="29" t="s">
        <v>351</v>
      </c>
      <c r="C88" s="29" t="s">
        <v>356</v>
      </c>
      <c r="D88" s="29"/>
      <c r="E88" s="29"/>
      <c r="F88" s="29"/>
      <c r="G88" s="29"/>
      <c r="H88" s="24" t="s">
        <v>265</v>
      </c>
    </row>
    <row r="89" spans="2:8" x14ac:dyDescent="0.25">
      <c r="B89" s="29" t="s">
        <v>357</v>
      </c>
      <c r="C89" s="29" t="s">
        <v>358</v>
      </c>
      <c r="D89" s="29"/>
      <c r="E89" s="29"/>
      <c r="F89" s="29"/>
      <c r="G89" s="29"/>
      <c r="H89" s="24" t="s">
        <v>265</v>
      </c>
    </row>
    <row r="90" spans="2:8" x14ac:dyDescent="0.25">
      <c r="B90" s="29" t="s">
        <v>357</v>
      </c>
      <c r="C90" s="29" t="s">
        <v>359</v>
      </c>
      <c r="D90" s="29"/>
      <c r="E90" s="29"/>
      <c r="F90" s="29"/>
      <c r="G90" s="29"/>
      <c r="H90" s="24" t="s">
        <v>265</v>
      </c>
    </row>
    <row r="91" spans="2:8" x14ac:dyDescent="0.25">
      <c r="B91" s="29" t="s">
        <v>360</v>
      </c>
      <c r="C91" s="29" t="s">
        <v>361</v>
      </c>
      <c r="D91" s="29"/>
      <c r="E91" s="29"/>
      <c r="F91" s="29"/>
      <c r="G91" s="29"/>
      <c r="H91" s="24" t="s">
        <v>265</v>
      </c>
    </row>
    <row r="92" spans="2:8" x14ac:dyDescent="0.25">
      <c r="B92" s="29" t="s">
        <v>362</v>
      </c>
      <c r="C92" s="29" t="s">
        <v>363</v>
      </c>
      <c r="D92" s="29"/>
      <c r="E92" s="29"/>
      <c r="F92" s="29"/>
      <c r="G92" s="29"/>
      <c r="H92" s="24" t="s">
        <v>265</v>
      </c>
    </row>
    <row r="93" spans="2:8" x14ac:dyDescent="0.25">
      <c r="B93" s="29" t="s">
        <v>362</v>
      </c>
      <c r="C93" s="29" t="s">
        <v>364</v>
      </c>
      <c r="D93" s="29"/>
      <c r="E93" s="29"/>
      <c r="F93" s="29"/>
      <c r="G93" s="29"/>
      <c r="H93" s="24" t="s">
        <v>265</v>
      </c>
    </row>
    <row r="94" spans="2:8" x14ac:dyDescent="0.25">
      <c r="B94" s="29" t="s">
        <v>362</v>
      </c>
      <c r="C94" s="29" t="s">
        <v>365</v>
      </c>
      <c r="D94" s="29"/>
      <c r="E94" s="29"/>
      <c r="F94" s="29"/>
      <c r="G94" s="29"/>
      <c r="H94" s="24" t="s">
        <v>265</v>
      </c>
    </row>
    <row r="95" spans="2:8" x14ac:dyDescent="0.25">
      <c r="B95" s="29" t="s">
        <v>362</v>
      </c>
      <c r="C95" s="29" t="s">
        <v>366</v>
      </c>
      <c r="D95" s="29"/>
      <c r="E95" s="29"/>
      <c r="F95" s="29"/>
      <c r="G95" s="29"/>
      <c r="H95" s="24" t="s">
        <v>265</v>
      </c>
    </row>
    <row r="96" spans="2:8" x14ac:dyDescent="0.25">
      <c r="B96" s="29" t="s">
        <v>362</v>
      </c>
      <c r="C96" s="29" t="s">
        <v>367</v>
      </c>
      <c r="D96" s="29"/>
      <c r="E96" s="29"/>
      <c r="F96" s="29"/>
      <c r="G96" s="29"/>
      <c r="H96" s="24" t="s">
        <v>265</v>
      </c>
    </row>
    <row r="97" spans="2:8" x14ac:dyDescent="0.25">
      <c r="B97" s="29" t="s">
        <v>362</v>
      </c>
      <c r="C97" s="29" t="s">
        <v>368</v>
      </c>
      <c r="D97" s="29"/>
      <c r="E97" s="29"/>
      <c r="F97" s="29"/>
      <c r="G97" s="29"/>
      <c r="H97" s="24" t="s">
        <v>265</v>
      </c>
    </row>
    <row r="98" spans="2:8" x14ac:dyDescent="0.25">
      <c r="B98" s="29" t="s">
        <v>362</v>
      </c>
      <c r="C98" s="29" t="s">
        <v>369</v>
      </c>
      <c r="D98" s="29"/>
      <c r="E98" s="29"/>
      <c r="F98" s="29"/>
      <c r="G98" s="29"/>
      <c r="H98" s="24" t="s">
        <v>265</v>
      </c>
    </row>
    <row r="99" spans="2:8" x14ac:dyDescent="0.25">
      <c r="B99" s="29" t="s">
        <v>362</v>
      </c>
      <c r="C99" s="29" t="s">
        <v>370</v>
      </c>
      <c r="D99" s="29"/>
      <c r="E99" s="29"/>
      <c r="F99" s="29"/>
      <c r="G99" s="29"/>
      <c r="H99" s="24" t="s">
        <v>265</v>
      </c>
    </row>
    <row r="100" spans="2:8" x14ac:dyDescent="0.25">
      <c r="B100" s="29" t="s">
        <v>362</v>
      </c>
      <c r="C100" s="29" t="s">
        <v>371</v>
      </c>
      <c r="D100" s="29"/>
      <c r="E100" s="29"/>
      <c r="F100" s="29"/>
      <c r="G100" s="29"/>
      <c r="H100" s="24" t="s">
        <v>265</v>
      </c>
    </row>
    <row r="101" spans="2:8" x14ac:dyDescent="0.25">
      <c r="B101" s="29" t="s">
        <v>362</v>
      </c>
      <c r="C101" s="29" t="s">
        <v>372</v>
      </c>
      <c r="D101" s="29"/>
      <c r="E101" s="29"/>
      <c r="F101" s="29"/>
      <c r="G101" s="29"/>
      <c r="H101" s="24" t="s">
        <v>265</v>
      </c>
    </row>
    <row r="102" spans="2:8" x14ac:dyDescent="0.25">
      <c r="B102" s="29" t="s">
        <v>373</v>
      </c>
      <c r="C102" s="29" t="s">
        <v>374</v>
      </c>
      <c r="D102" s="29"/>
      <c r="E102" s="29"/>
      <c r="F102" s="29"/>
      <c r="G102" s="29"/>
      <c r="H102" s="24" t="s">
        <v>265</v>
      </c>
    </row>
    <row r="103" spans="2:8" x14ac:dyDescent="0.25">
      <c r="B103" s="29" t="s">
        <v>373</v>
      </c>
      <c r="C103" s="29" t="s">
        <v>375</v>
      </c>
      <c r="D103" s="29"/>
      <c r="E103" s="29"/>
      <c r="F103" s="29"/>
      <c r="G103" s="29"/>
      <c r="H103" s="24" t="s">
        <v>265</v>
      </c>
    </row>
    <row r="104" spans="2:8" x14ac:dyDescent="0.25">
      <c r="B104" s="29" t="s">
        <v>373</v>
      </c>
      <c r="C104" s="29" t="s">
        <v>376</v>
      </c>
      <c r="D104" s="29"/>
      <c r="E104" s="29"/>
      <c r="F104" s="29"/>
      <c r="G104" s="29"/>
      <c r="H104" s="24" t="s">
        <v>265</v>
      </c>
    </row>
    <row r="105" spans="2:8" x14ac:dyDescent="0.25">
      <c r="B105" s="29" t="s">
        <v>373</v>
      </c>
      <c r="C105" s="29" t="s">
        <v>377</v>
      </c>
      <c r="D105" s="29"/>
      <c r="E105" s="29"/>
      <c r="F105" s="29"/>
      <c r="G105" s="29"/>
      <c r="H105" s="24" t="s">
        <v>265</v>
      </c>
    </row>
    <row r="106" spans="2:8" x14ac:dyDescent="0.25">
      <c r="B106" s="29" t="s">
        <v>373</v>
      </c>
      <c r="C106" s="29" t="s">
        <v>378</v>
      </c>
      <c r="D106" s="29"/>
      <c r="E106" s="29"/>
      <c r="F106" s="29"/>
      <c r="G106" s="29"/>
      <c r="H106" s="24" t="s">
        <v>265</v>
      </c>
    </row>
    <row r="107" spans="2:8" x14ac:dyDescent="0.25">
      <c r="B107" s="29" t="s">
        <v>373</v>
      </c>
      <c r="C107" s="29" t="s">
        <v>379</v>
      </c>
      <c r="D107" s="29"/>
      <c r="E107" s="29"/>
      <c r="F107" s="29"/>
      <c r="G107" s="29"/>
      <c r="H107" s="24" t="s">
        <v>265</v>
      </c>
    </row>
    <row r="108" spans="2:8" x14ac:dyDescent="0.25">
      <c r="B108" s="29" t="s">
        <v>373</v>
      </c>
      <c r="C108" s="29" t="s">
        <v>380</v>
      </c>
      <c r="D108" s="29"/>
      <c r="E108" s="29"/>
      <c r="F108" s="29"/>
      <c r="G108" s="29"/>
      <c r="H108" s="24" t="s">
        <v>265</v>
      </c>
    </row>
    <row r="109" spans="2:8" x14ac:dyDescent="0.25">
      <c r="B109" s="29" t="s">
        <v>381</v>
      </c>
      <c r="C109" s="29" t="s">
        <v>382</v>
      </c>
      <c r="D109" s="29"/>
      <c r="E109" s="29"/>
      <c r="F109" s="29"/>
      <c r="G109" s="29"/>
      <c r="H109" s="24" t="s">
        <v>265</v>
      </c>
    </row>
    <row r="110" spans="2:8" x14ac:dyDescent="0.25">
      <c r="B110" s="29" t="s">
        <v>381</v>
      </c>
      <c r="C110" s="29" t="s">
        <v>383</v>
      </c>
      <c r="D110" s="29"/>
      <c r="E110" s="29"/>
      <c r="F110" s="29"/>
      <c r="G110" s="29"/>
      <c r="H110" s="24" t="s">
        <v>265</v>
      </c>
    </row>
    <row r="111" spans="2:8" x14ac:dyDescent="0.25">
      <c r="B111" s="29" t="s">
        <v>381</v>
      </c>
      <c r="C111" s="29" t="s">
        <v>384</v>
      </c>
      <c r="D111" s="29"/>
      <c r="E111" s="29"/>
      <c r="F111" s="29"/>
      <c r="G111" s="29"/>
      <c r="H111" s="24" t="s">
        <v>265</v>
      </c>
    </row>
    <row r="112" spans="2:8" x14ac:dyDescent="0.25">
      <c r="B112" s="29" t="s">
        <v>381</v>
      </c>
      <c r="C112" s="29" t="s">
        <v>385</v>
      </c>
      <c r="D112" s="29"/>
      <c r="E112" s="29"/>
      <c r="F112" s="29"/>
      <c r="G112" s="29"/>
      <c r="H112" s="24" t="s">
        <v>265</v>
      </c>
    </row>
    <row r="113" spans="2:9" x14ac:dyDescent="0.25">
      <c r="B113" s="29" t="s">
        <v>381</v>
      </c>
      <c r="C113" s="29" t="s">
        <v>386</v>
      </c>
      <c r="D113" s="29"/>
      <c r="E113" s="29"/>
      <c r="F113" s="29"/>
      <c r="G113" s="29"/>
      <c r="H113" s="24" t="s">
        <v>337</v>
      </c>
    </row>
    <row r="114" spans="2:9" x14ac:dyDescent="0.25">
      <c r="B114" s="29" t="s">
        <v>381</v>
      </c>
      <c r="C114" s="29" t="s">
        <v>387</v>
      </c>
      <c r="D114" s="29"/>
      <c r="E114" s="29"/>
      <c r="F114" s="29"/>
      <c r="G114" s="29"/>
      <c r="H114" s="24" t="s">
        <v>265</v>
      </c>
    </row>
    <row r="115" spans="2:9" x14ac:dyDescent="0.25">
      <c r="B115" s="29" t="s">
        <v>381</v>
      </c>
      <c r="C115" s="29" t="s">
        <v>388</v>
      </c>
      <c r="D115" s="29"/>
      <c r="E115" s="29"/>
      <c r="F115" s="29"/>
      <c r="G115" s="29"/>
      <c r="H115" s="24" t="s">
        <v>265</v>
      </c>
    </row>
    <row r="116" spans="2:9" x14ac:dyDescent="0.25">
      <c r="B116" s="29" t="s">
        <v>381</v>
      </c>
      <c r="C116" s="29" t="s">
        <v>389</v>
      </c>
      <c r="D116" s="29"/>
      <c r="E116" s="29"/>
      <c r="F116" s="29"/>
      <c r="G116" s="29"/>
      <c r="H116" s="24" t="s">
        <v>337</v>
      </c>
    </row>
    <row r="117" spans="2:9" x14ac:dyDescent="0.25">
      <c r="B117" s="29" t="s">
        <v>381</v>
      </c>
      <c r="C117" s="29" t="s">
        <v>390</v>
      </c>
      <c r="D117" s="29"/>
      <c r="E117" s="29"/>
      <c r="F117" s="29"/>
      <c r="G117" s="29"/>
      <c r="H117" s="24" t="s">
        <v>265</v>
      </c>
    </row>
    <row r="118" spans="2:9" x14ac:dyDescent="0.25">
      <c r="B118" s="29" t="s">
        <v>381</v>
      </c>
      <c r="C118" s="29" t="s">
        <v>391</v>
      </c>
      <c r="D118" s="29"/>
      <c r="E118" s="29"/>
      <c r="F118" s="29"/>
      <c r="G118" s="29"/>
      <c r="H118" s="24" t="s">
        <v>337</v>
      </c>
    </row>
    <row r="119" spans="2:9" x14ac:dyDescent="0.25">
      <c r="B119" s="29" t="s">
        <v>381</v>
      </c>
      <c r="C119" s="29" t="s">
        <v>392</v>
      </c>
      <c r="D119" s="29"/>
      <c r="E119" s="29"/>
      <c r="F119" s="29"/>
      <c r="G119" s="29"/>
      <c r="H119" s="24" t="s">
        <v>265</v>
      </c>
    </row>
    <row r="120" spans="2:9" x14ac:dyDescent="0.25">
      <c r="B120" s="29" t="s">
        <v>381</v>
      </c>
      <c r="C120" s="29" t="s">
        <v>393</v>
      </c>
      <c r="D120" s="29"/>
      <c r="E120" s="29"/>
      <c r="F120" s="29"/>
      <c r="G120" s="29"/>
      <c r="H120" s="24" t="s">
        <v>265</v>
      </c>
      <c r="I120" s="24"/>
    </row>
    <row r="121" spans="2:9" x14ac:dyDescent="0.25">
      <c r="B121" s="29" t="s">
        <v>381</v>
      </c>
      <c r="C121" s="29" t="s">
        <v>394</v>
      </c>
      <c r="D121" s="29"/>
      <c r="E121" s="29"/>
      <c r="F121" s="29"/>
      <c r="G121" s="29"/>
      <c r="H121" s="24" t="s">
        <v>337</v>
      </c>
    </row>
    <row r="122" spans="2:9" x14ac:dyDescent="0.25">
      <c r="B122" s="29" t="s">
        <v>381</v>
      </c>
      <c r="C122" s="29" t="s">
        <v>395</v>
      </c>
      <c r="D122" s="29"/>
      <c r="E122" s="29"/>
      <c r="F122" s="29"/>
      <c r="G122" s="29"/>
      <c r="H122" s="24" t="s">
        <v>265</v>
      </c>
      <c r="I122" s="24"/>
    </row>
    <row r="123" spans="2:9" x14ac:dyDescent="0.25">
      <c r="B123" s="29" t="s">
        <v>381</v>
      </c>
      <c r="C123" s="29" t="s">
        <v>396</v>
      </c>
      <c r="D123" s="29"/>
      <c r="E123" s="29"/>
      <c r="F123" s="29"/>
      <c r="G123" s="29"/>
      <c r="H123" s="24" t="s">
        <v>265</v>
      </c>
    </row>
    <row r="124" spans="2:9" x14ac:dyDescent="0.25">
      <c r="B124" s="29" t="s">
        <v>381</v>
      </c>
      <c r="C124" s="29" t="s">
        <v>397</v>
      </c>
      <c r="D124" s="29"/>
      <c r="E124" s="29"/>
      <c r="F124" s="29"/>
      <c r="G124" s="29"/>
      <c r="H124" s="24" t="s">
        <v>265</v>
      </c>
    </row>
    <row r="125" spans="2:9" x14ac:dyDescent="0.25">
      <c r="B125" s="29" t="s">
        <v>398</v>
      </c>
      <c r="C125" s="29" t="s">
        <v>399</v>
      </c>
      <c r="D125" s="29"/>
      <c r="E125" s="29"/>
      <c r="F125" s="29"/>
      <c r="G125" s="29"/>
      <c r="H125" s="24" t="s">
        <v>337</v>
      </c>
    </row>
    <row r="126" spans="2:9" x14ac:dyDescent="0.25">
      <c r="B126" s="29" t="s">
        <v>398</v>
      </c>
      <c r="C126" s="29" t="s">
        <v>400</v>
      </c>
      <c r="D126" s="29"/>
      <c r="E126" s="29"/>
      <c r="F126" s="29"/>
      <c r="G126" s="29"/>
      <c r="H126" s="24" t="s">
        <v>265</v>
      </c>
    </row>
    <row r="127" spans="2:9" x14ac:dyDescent="0.25">
      <c r="B127" s="29" t="s">
        <v>401</v>
      </c>
      <c r="C127" s="29" t="s">
        <v>402</v>
      </c>
      <c r="D127" s="29"/>
      <c r="E127" s="29"/>
      <c r="F127" s="29"/>
      <c r="G127" s="29"/>
      <c r="H127" s="24" t="s">
        <v>337</v>
      </c>
    </row>
    <row r="128" spans="2:9" x14ac:dyDescent="0.25">
      <c r="B128" s="29" t="s">
        <v>401</v>
      </c>
      <c r="C128" s="29" t="s">
        <v>403</v>
      </c>
      <c r="D128" s="29"/>
      <c r="E128" s="29"/>
      <c r="F128" s="29"/>
      <c r="G128" s="29"/>
      <c r="H128" s="24" t="s">
        <v>337</v>
      </c>
    </row>
    <row r="129" spans="2:8" x14ac:dyDescent="0.25">
      <c r="B129" s="29" t="s">
        <v>401</v>
      </c>
      <c r="C129" s="29" t="s">
        <v>404</v>
      </c>
      <c r="D129" s="29"/>
      <c r="E129" s="29"/>
      <c r="F129" s="29"/>
      <c r="G129" s="29"/>
      <c r="H129" s="24" t="s">
        <v>337</v>
      </c>
    </row>
    <row r="130" spans="2:8" x14ac:dyDescent="0.25">
      <c r="B130" s="29" t="s">
        <v>401</v>
      </c>
      <c r="C130" s="29" t="s">
        <v>405</v>
      </c>
      <c r="D130" s="29"/>
      <c r="E130" s="29"/>
      <c r="F130" s="29"/>
      <c r="G130" s="29"/>
      <c r="H130" s="24" t="s">
        <v>265</v>
      </c>
    </row>
    <row r="131" spans="2:8" x14ac:dyDescent="0.25">
      <c r="B131" s="29" t="s">
        <v>401</v>
      </c>
      <c r="C131" s="29" t="s">
        <v>406</v>
      </c>
      <c r="D131" s="29"/>
      <c r="E131" s="29"/>
      <c r="F131" s="29"/>
      <c r="G131" s="29"/>
      <c r="H131" s="24" t="s">
        <v>337</v>
      </c>
    </row>
    <row r="132" spans="2:8" x14ac:dyDescent="0.25">
      <c r="B132" s="29" t="s">
        <v>401</v>
      </c>
      <c r="C132" s="29" t="s">
        <v>407</v>
      </c>
      <c r="D132" s="29"/>
      <c r="E132" s="29"/>
      <c r="F132" s="29"/>
      <c r="G132" s="29"/>
      <c r="H132" s="24" t="s">
        <v>337</v>
      </c>
    </row>
    <row r="133" spans="2:8" x14ac:dyDescent="0.25">
      <c r="B133" s="29" t="s">
        <v>401</v>
      </c>
      <c r="C133" s="29" t="s">
        <v>408</v>
      </c>
      <c r="D133" s="29"/>
      <c r="E133" s="29"/>
      <c r="F133" s="29"/>
      <c r="G133" s="29"/>
      <c r="H133" s="24" t="s">
        <v>337</v>
      </c>
    </row>
    <row r="134" spans="2:8" x14ac:dyDescent="0.25">
      <c r="B134" s="29" t="s">
        <v>401</v>
      </c>
      <c r="C134" s="29" t="s">
        <v>409</v>
      </c>
      <c r="D134" s="29"/>
      <c r="E134" s="29"/>
      <c r="F134" s="29"/>
      <c r="G134" s="29"/>
      <c r="H134" s="24" t="s">
        <v>337</v>
      </c>
    </row>
    <row r="135" spans="2:8" x14ac:dyDescent="0.25">
      <c r="B135" s="29" t="s">
        <v>401</v>
      </c>
      <c r="C135" s="29" t="s">
        <v>410</v>
      </c>
      <c r="D135" s="29"/>
      <c r="E135" s="29"/>
      <c r="F135" s="29"/>
      <c r="G135" s="29"/>
      <c r="H135" s="24" t="s">
        <v>337</v>
      </c>
    </row>
    <row r="136" spans="2:8" x14ac:dyDescent="0.25">
      <c r="B136" s="29" t="s">
        <v>401</v>
      </c>
      <c r="C136" s="29" t="s">
        <v>411</v>
      </c>
      <c r="D136" s="29"/>
      <c r="E136" s="29"/>
      <c r="F136" s="29"/>
      <c r="G136" s="29"/>
      <c r="H136" s="24" t="s">
        <v>337</v>
      </c>
    </row>
    <row r="137" spans="2:8" x14ac:dyDescent="0.25">
      <c r="B137" s="29" t="s">
        <v>412</v>
      </c>
      <c r="C137" s="29" t="s">
        <v>413</v>
      </c>
      <c r="D137" s="29"/>
      <c r="E137" s="29"/>
      <c r="F137" s="29"/>
      <c r="G137" s="29"/>
      <c r="H137" s="24" t="s">
        <v>269</v>
      </c>
    </row>
    <row r="138" spans="2:8" x14ac:dyDescent="0.25">
      <c r="B138" s="29" t="s">
        <v>412</v>
      </c>
      <c r="C138" s="29" t="s">
        <v>414</v>
      </c>
      <c r="D138" s="29"/>
      <c r="E138" s="29"/>
      <c r="F138" s="29"/>
      <c r="G138" s="29"/>
      <c r="H138" s="24" t="s">
        <v>269</v>
      </c>
    </row>
    <row r="139" spans="2:8" x14ac:dyDescent="0.25">
      <c r="B139" s="29" t="s">
        <v>412</v>
      </c>
      <c r="C139" s="29" t="s">
        <v>415</v>
      </c>
      <c r="D139" s="29"/>
      <c r="E139" s="29"/>
      <c r="F139" s="29"/>
      <c r="G139" s="29"/>
      <c r="H139" s="24" t="s">
        <v>269</v>
      </c>
    </row>
    <row r="140" spans="2:8" x14ac:dyDescent="0.25">
      <c r="B140" s="29" t="s">
        <v>412</v>
      </c>
      <c r="C140" s="29" t="s">
        <v>416</v>
      </c>
      <c r="D140" s="29"/>
      <c r="E140" s="29"/>
      <c r="F140" s="29"/>
      <c r="G140" s="29"/>
      <c r="H140" s="24" t="s">
        <v>269</v>
      </c>
    </row>
    <row r="141" spans="2:8" x14ac:dyDescent="0.25">
      <c r="B141" s="29" t="s">
        <v>412</v>
      </c>
      <c r="C141" s="29" t="s">
        <v>417</v>
      </c>
      <c r="D141" s="29"/>
      <c r="E141" s="29"/>
      <c r="F141" s="29"/>
      <c r="G141" s="29"/>
      <c r="H141" s="24" t="s">
        <v>269</v>
      </c>
    </row>
    <row r="142" spans="2:8" x14ac:dyDescent="0.25">
      <c r="B142" s="29" t="s">
        <v>412</v>
      </c>
      <c r="C142" s="29" t="s">
        <v>418</v>
      </c>
      <c r="D142" s="29"/>
      <c r="E142" s="29"/>
      <c r="F142" s="29"/>
      <c r="G142" s="29"/>
      <c r="H142" s="24" t="s">
        <v>269</v>
      </c>
    </row>
    <row r="143" spans="2:8" x14ac:dyDescent="0.25">
      <c r="B143" s="29" t="s">
        <v>412</v>
      </c>
      <c r="C143" s="29" t="s">
        <v>419</v>
      </c>
      <c r="D143" s="29"/>
      <c r="E143" s="29"/>
      <c r="F143" s="29"/>
      <c r="G143" s="29"/>
      <c r="H143" s="24" t="s">
        <v>269</v>
      </c>
    </row>
    <row r="144" spans="2:8" x14ac:dyDescent="0.25">
      <c r="B144" s="29" t="s">
        <v>105</v>
      </c>
      <c r="C144" s="29" t="s">
        <v>420</v>
      </c>
      <c r="D144" s="29"/>
      <c r="E144" s="29"/>
      <c r="F144" s="29"/>
      <c r="G144" s="29"/>
      <c r="H144" s="24" t="s">
        <v>269</v>
      </c>
    </row>
    <row r="145" spans="2:8" x14ac:dyDescent="0.25">
      <c r="B145" s="29" t="s">
        <v>105</v>
      </c>
      <c r="C145" s="29" t="s">
        <v>421</v>
      </c>
      <c r="D145" s="29"/>
      <c r="E145" s="29"/>
      <c r="F145" s="29"/>
      <c r="G145" s="29"/>
      <c r="H145" s="24" t="s">
        <v>269</v>
      </c>
    </row>
    <row r="146" spans="2:8" x14ac:dyDescent="0.25">
      <c r="B146" s="29" t="s">
        <v>422</v>
      </c>
      <c r="C146" s="29" t="s">
        <v>423</v>
      </c>
      <c r="D146" s="29"/>
      <c r="E146" s="29"/>
      <c r="F146" s="29"/>
      <c r="G146" s="29"/>
      <c r="H146" s="24" t="s">
        <v>265</v>
      </c>
    </row>
    <row r="147" spans="2:8" x14ac:dyDescent="0.25">
      <c r="B147" s="29" t="s">
        <v>422</v>
      </c>
      <c r="C147" s="29" t="s">
        <v>424</v>
      </c>
      <c r="D147" s="29"/>
      <c r="E147" s="29"/>
      <c r="F147" s="29"/>
      <c r="G147" s="29"/>
      <c r="H147" s="24" t="s">
        <v>265</v>
      </c>
    </row>
    <row r="148" spans="2:8" x14ac:dyDescent="0.25">
      <c r="B148" s="29" t="s">
        <v>422</v>
      </c>
      <c r="C148" s="29" t="s">
        <v>425</v>
      </c>
      <c r="D148" s="29"/>
      <c r="E148" s="29"/>
      <c r="F148" s="29"/>
      <c r="G148" s="29"/>
      <c r="H148" s="24" t="s">
        <v>337</v>
      </c>
    </row>
    <row r="149" spans="2:8" x14ac:dyDescent="0.25">
      <c r="B149" s="29" t="s">
        <v>422</v>
      </c>
      <c r="C149" s="29" t="s">
        <v>426</v>
      </c>
      <c r="D149" s="29"/>
      <c r="E149" s="29"/>
      <c r="F149" s="29"/>
      <c r="G149" s="29"/>
      <c r="H149" s="24" t="s">
        <v>337</v>
      </c>
    </row>
    <row r="150" spans="2:8" x14ac:dyDescent="0.25">
      <c r="B150" s="29" t="s">
        <v>427</v>
      </c>
      <c r="C150" s="29" t="s">
        <v>428</v>
      </c>
      <c r="D150" s="29"/>
      <c r="E150" s="29"/>
      <c r="F150" s="29"/>
      <c r="G150" s="29"/>
      <c r="H150" s="24" t="s">
        <v>337</v>
      </c>
    </row>
    <row r="151" spans="2:8" x14ac:dyDescent="0.25">
      <c r="B151" s="29" t="s">
        <v>1820</v>
      </c>
      <c r="C151" s="29"/>
      <c r="D151" s="29"/>
      <c r="E151" s="29"/>
      <c r="F151" s="29"/>
      <c r="G151" s="29"/>
      <c r="H151" s="24"/>
    </row>
    <row r="152" spans="2:8" x14ac:dyDescent="0.25">
      <c r="B152" s="29" t="s">
        <v>1820</v>
      </c>
      <c r="C152" s="29"/>
      <c r="D152" s="29"/>
      <c r="E152" s="29"/>
      <c r="F152" s="29"/>
      <c r="G152" s="29"/>
      <c r="H152" s="24"/>
    </row>
    <row r="153" spans="2:8" x14ac:dyDescent="0.25">
      <c r="B153" s="29" t="s">
        <v>1820</v>
      </c>
      <c r="C153" s="29"/>
      <c r="D153" s="29"/>
      <c r="E153" s="29"/>
      <c r="F153" s="29"/>
      <c r="G153" s="29"/>
      <c r="H153" s="24"/>
    </row>
    <row r="154" spans="2:8" x14ac:dyDescent="0.25">
      <c r="B154" s="29" t="s">
        <v>1820</v>
      </c>
      <c r="C154" s="29"/>
      <c r="D154" s="29"/>
      <c r="E154" s="29"/>
      <c r="F154" s="29"/>
      <c r="G154" s="29"/>
      <c r="H154" s="24"/>
    </row>
    <row r="155" spans="2:8" ht="15.75" thickBot="1" x14ac:dyDescent="0.3">
      <c r="H155" s="24"/>
    </row>
    <row r="156" spans="2:8" ht="15.75" thickBot="1" x14ac:dyDescent="0.3">
      <c r="B156" s="31" t="s">
        <v>429</v>
      </c>
      <c r="H156" s="24"/>
    </row>
    <row r="157" spans="2:8" x14ac:dyDescent="0.25">
      <c r="B157" s="30" t="s">
        <v>429</v>
      </c>
      <c r="C157" s="29" t="s">
        <v>430</v>
      </c>
      <c r="D157" s="29"/>
      <c r="E157" s="29"/>
      <c r="F157" s="29"/>
      <c r="G157" s="29"/>
      <c r="H157" s="24" t="s">
        <v>269</v>
      </c>
    </row>
    <row r="158" spans="2:8" x14ac:dyDescent="0.25">
      <c r="B158" s="29" t="s">
        <v>431</v>
      </c>
      <c r="C158" s="29" t="s">
        <v>432</v>
      </c>
      <c r="D158" s="29"/>
      <c r="E158" s="29"/>
      <c r="F158" s="29"/>
      <c r="G158" s="29"/>
      <c r="H158" s="24" t="s">
        <v>269</v>
      </c>
    </row>
  </sheetData>
  <mergeCells count="1">
    <mergeCell ref="D3:F3"/>
  </mergeCells>
  <pageMargins left="0.7" right="0.7" top="0.75" bottom="0.75" header="0.3" footer="0.3"/>
  <pageSetup scale="73" fitToHeight="0"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AD511-21E0-4CA8-9108-C9AF709A320E}">
  <sheetPr codeName="Sheet4"/>
  <dimension ref="A2:K336"/>
  <sheetViews>
    <sheetView workbookViewId="0">
      <pane ySplit="3" topLeftCell="A4" activePane="bottomLeft" state="frozen"/>
      <selection pane="bottomLeft" activeCell="F43" sqref="F43"/>
    </sheetView>
  </sheetViews>
  <sheetFormatPr defaultRowHeight="15" outlineLevelCol="1" x14ac:dyDescent="0.25"/>
  <cols>
    <col min="1" max="1" width="17.7109375" customWidth="1"/>
    <col min="2" max="2" width="11.7109375" customWidth="1"/>
    <col min="3" max="3" width="6.7109375" customWidth="1"/>
    <col min="4" max="4" width="9.85546875" customWidth="1"/>
    <col min="5" max="5" width="90.7109375" customWidth="1" collapsed="1"/>
    <col min="6" max="6" width="8.7109375" customWidth="1"/>
    <col min="7" max="7" width="25.7109375" customWidth="1"/>
    <col min="8" max="8" width="56.7109375" customWidth="1"/>
    <col min="9" max="9" width="0" hidden="1" customWidth="1" outlineLevel="1"/>
    <col min="10" max="10" width="0" hidden="1" customWidth="1" outlineLevel="1" collapsed="1"/>
    <col min="11" max="11" width="25.7109375" customWidth="1" collapsed="1"/>
  </cols>
  <sheetData>
    <row r="2" spans="1:11" s="87" customFormat="1" ht="15.75" thickBot="1" x14ac:dyDescent="0.3">
      <c r="A2" s="86" t="s">
        <v>1770</v>
      </c>
      <c r="B2" s="85" t="s">
        <v>1770</v>
      </c>
      <c r="C2" s="79" t="s">
        <v>1771</v>
      </c>
      <c r="D2" s="79" t="s">
        <v>1771</v>
      </c>
      <c r="E2" s="79" t="s">
        <v>1773</v>
      </c>
      <c r="F2" s="79" t="s">
        <v>2596</v>
      </c>
      <c r="G2" s="79" t="s">
        <v>1772</v>
      </c>
      <c r="H2" s="79" t="s">
        <v>2598</v>
      </c>
      <c r="I2" s="79" t="s">
        <v>2597</v>
      </c>
      <c r="J2" s="79" t="s">
        <v>2597</v>
      </c>
      <c r="K2" s="79" t="s">
        <v>1774</v>
      </c>
    </row>
    <row r="3" spans="1:11" s="94" customFormat="1" ht="16.5" thickTop="1" thickBot="1" x14ac:dyDescent="0.3">
      <c r="A3" s="89" t="s">
        <v>441</v>
      </c>
      <c r="B3" s="89" t="s">
        <v>261</v>
      </c>
      <c r="C3" s="89" t="s">
        <v>855</v>
      </c>
      <c r="D3" s="89" t="s">
        <v>442</v>
      </c>
      <c r="E3" s="89" t="s">
        <v>463</v>
      </c>
      <c r="F3" s="90" t="s">
        <v>921</v>
      </c>
      <c r="G3" s="89" t="s">
        <v>448</v>
      </c>
      <c r="H3" s="89" t="s">
        <v>874</v>
      </c>
      <c r="I3" s="89" t="s">
        <v>450</v>
      </c>
      <c r="J3" s="89" t="s">
        <v>451</v>
      </c>
      <c r="K3" s="89" t="s">
        <v>455</v>
      </c>
    </row>
    <row r="4" spans="1:11" s="87" customFormat="1" ht="15.75" thickTop="1" x14ac:dyDescent="0.25">
      <c r="A4" s="33"/>
      <c r="B4" s="33"/>
      <c r="C4" s="34" t="s">
        <v>850</v>
      </c>
      <c r="D4" s="34" t="s">
        <v>856</v>
      </c>
      <c r="E4" s="34" t="s">
        <v>464</v>
      </c>
      <c r="F4" s="38">
        <v>80</v>
      </c>
      <c r="G4" s="34"/>
      <c r="H4" s="34" t="str">
        <f t="shared" ref="H4:H67" si="0">_xlfn.TEXTJOIN(" | ",TRUE,I4,J4)</f>
        <v>SET4, if some bad sell SET2, toss singles</v>
      </c>
      <c r="I4" s="34" t="s">
        <v>761</v>
      </c>
      <c r="J4" s="34"/>
      <c r="K4" s="34"/>
    </row>
    <row r="5" spans="1:11" s="87" customFormat="1" x14ac:dyDescent="0.25">
      <c r="A5" s="254" t="s">
        <v>2888</v>
      </c>
      <c r="B5" s="254" t="s">
        <v>941</v>
      </c>
      <c r="C5" s="255" t="s">
        <v>850</v>
      </c>
      <c r="D5" s="255" t="s">
        <v>857</v>
      </c>
      <c r="E5" s="255" t="s">
        <v>465</v>
      </c>
      <c r="F5" s="256">
        <v>135</v>
      </c>
      <c r="G5" s="255" t="s">
        <v>2889</v>
      </c>
      <c r="H5" s="255" t="str">
        <f t="shared" si="0"/>
        <v>on base w/ cable, remove lock cyl &amp; put w/ SET A</v>
      </c>
      <c r="I5" s="255" t="s">
        <v>762</v>
      </c>
      <c r="J5" s="255"/>
      <c r="K5" s="255" t="s">
        <v>2889</v>
      </c>
    </row>
    <row r="6" spans="1:11" s="87" customFormat="1" x14ac:dyDescent="0.25">
      <c r="A6" s="33"/>
      <c r="B6" s="33"/>
      <c r="C6" s="34" t="s">
        <v>850</v>
      </c>
      <c r="D6" s="34" t="s">
        <v>857</v>
      </c>
      <c r="E6" s="34" t="s">
        <v>466</v>
      </c>
      <c r="F6" s="38">
        <v>250</v>
      </c>
      <c r="G6" s="34"/>
      <c r="H6" s="34" t="str">
        <f t="shared" si="0"/>
        <v>w/ cable + white actuator motor | toss both if 1 bad</v>
      </c>
      <c r="I6" s="34" t="s">
        <v>955</v>
      </c>
      <c r="J6" s="34" t="s">
        <v>763</v>
      </c>
      <c r="K6" s="34"/>
    </row>
    <row r="7" spans="1:11" s="87" customFormat="1" x14ac:dyDescent="0.25">
      <c r="A7" s="33"/>
      <c r="B7" s="33"/>
      <c r="C7" s="34" t="s">
        <v>850</v>
      </c>
      <c r="D7" s="34" t="s">
        <v>857</v>
      </c>
      <c r="E7" s="34" t="s">
        <v>467</v>
      </c>
      <c r="F7" s="38">
        <v>78</v>
      </c>
      <c r="G7" s="34"/>
      <c r="H7" s="34" t="str">
        <f t="shared" si="0"/>
        <v>w/ cable</v>
      </c>
      <c r="I7" s="34" t="s">
        <v>764</v>
      </c>
      <c r="J7" s="34"/>
      <c r="K7" s="34"/>
    </row>
    <row r="8" spans="1:11" s="87" customFormat="1" x14ac:dyDescent="0.25">
      <c r="A8" s="33"/>
      <c r="B8" s="33"/>
      <c r="C8" s="34" t="s">
        <v>850</v>
      </c>
      <c r="D8" s="34" t="s">
        <v>857</v>
      </c>
      <c r="E8" s="34" t="s">
        <v>468</v>
      </c>
      <c r="F8" s="38" t="s">
        <v>923</v>
      </c>
      <c r="G8" s="34"/>
      <c r="H8" s="34" t="str">
        <f t="shared" si="0"/>
        <v/>
      </c>
      <c r="I8" s="34"/>
      <c r="J8" s="34"/>
      <c r="K8" s="34"/>
    </row>
    <row r="9" spans="1:11" s="87" customFormat="1" x14ac:dyDescent="0.25">
      <c r="A9" s="254" t="s">
        <v>2890</v>
      </c>
      <c r="B9" s="254" t="s">
        <v>941</v>
      </c>
      <c r="C9" s="255" t="s">
        <v>850</v>
      </c>
      <c r="D9" s="255" t="s">
        <v>857</v>
      </c>
      <c r="E9" s="255" t="s">
        <v>469</v>
      </c>
      <c r="F9" s="256">
        <v>790</v>
      </c>
      <c r="G9" s="255" t="s">
        <v>2891</v>
      </c>
      <c r="H9" s="255" t="str">
        <f t="shared" si="0"/>
        <v/>
      </c>
      <c r="I9" s="255"/>
      <c r="J9" s="255"/>
      <c r="K9" s="255" t="s">
        <v>2892</v>
      </c>
    </row>
    <row r="10" spans="1:11" s="87" customFormat="1" x14ac:dyDescent="0.25">
      <c r="A10" s="301" t="s">
        <v>2893</v>
      </c>
      <c r="B10" s="301" t="s">
        <v>941</v>
      </c>
      <c r="C10" s="302" t="s">
        <v>850</v>
      </c>
      <c r="D10" s="302" t="s">
        <v>857</v>
      </c>
      <c r="E10" s="302" t="s">
        <v>470</v>
      </c>
      <c r="F10" s="303">
        <v>45</v>
      </c>
      <c r="G10" s="302"/>
      <c r="H10" s="302" t="str">
        <f t="shared" si="0"/>
        <v>remove &amp; toss trim</v>
      </c>
      <c r="I10" s="302" t="s">
        <v>765</v>
      </c>
      <c r="J10" s="302"/>
      <c r="K10" s="302"/>
    </row>
    <row r="11" spans="1:11" s="87" customFormat="1" x14ac:dyDescent="0.25">
      <c r="A11" s="33"/>
      <c r="B11" s="43"/>
      <c r="C11" s="39" t="s">
        <v>851</v>
      </c>
      <c r="D11" s="39" t="s">
        <v>857</v>
      </c>
      <c r="E11" s="39" t="s">
        <v>882</v>
      </c>
      <c r="F11" s="99"/>
      <c r="G11" s="39"/>
      <c r="H11" s="39" t="str">
        <f t="shared" si="0"/>
        <v>if trim doesn't remove easy put handle w/ trim SET</v>
      </c>
      <c r="I11" s="39" t="s">
        <v>911</v>
      </c>
      <c r="J11" s="39"/>
      <c r="K11" s="39"/>
    </row>
    <row r="12" spans="1:11" s="87" customFormat="1" x14ac:dyDescent="0.25">
      <c r="A12" s="33"/>
      <c r="B12" s="43"/>
      <c r="C12" s="39" t="s">
        <v>851</v>
      </c>
      <c r="D12" s="39" t="s">
        <v>857</v>
      </c>
      <c r="E12" s="39" t="s">
        <v>471</v>
      </c>
      <c r="F12" s="99"/>
      <c r="G12" s="39"/>
      <c r="H12" s="39" t="str">
        <f t="shared" si="0"/>
        <v/>
      </c>
      <c r="I12" s="39"/>
      <c r="J12" s="39"/>
      <c r="K12" s="39"/>
    </row>
    <row r="13" spans="1:11" s="87" customFormat="1" x14ac:dyDescent="0.25">
      <c r="A13" s="33"/>
      <c r="B13" s="43"/>
      <c r="C13" s="39" t="s">
        <v>851</v>
      </c>
      <c r="D13" s="39" t="s">
        <v>857</v>
      </c>
      <c r="E13" s="39" t="s">
        <v>472</v>
      </c>
      <c r="F13" s="99"/>
      <c r="G13" s="39"/>
      <c r="H13" s="39" t="str">
        <f t="shared" si="0"/>
        <v/>
      </c>
      <c r="I13" s="39"/>
      <c r="J13" s="39"/>
      <c r="K13" s="39"/>
    </row>
    <row r="14" spans="1:11" s="87" customFormat="1" x14ac:dyDescent="0.25">
      <c r="A14" s="33"/>
      <c r="B14" s="43"/>
      <c r="C14" s="39" t="s">
        <v>851</v>
      </c>
      <c r="D14" s="39" t="s">
        <v>857</v>
      </c>
      <c r="E14" s="39" t="s">
        <v>473</v>
      </c>
      <c r="F14" s="99"/>
      <c r="G14" s="39"/>
      <c r="H14" s="39" t="str">
        <f t="shared" si="0"/>
        <v>front left door mounted</v>
      </c>
      <c r="I14" s="39"/>
      <c r="J14" s="39" t="s">
        <v>766</v>
      </c>
      <c r="K14" s="39"/>
    </row>
    <row r="15" spans="1:11" s="87" customFormat="1" x14ac:dyDescent="0.25">
      <c r="A15" s="33"/>
      <c r="B15" s="43"/>
      <c r="C15" s="39" t="s">
        <v>851</v>
      </c>
      <c r="D15" s="39" t="s">
        <v>857</v>
      </c>
      <c r="E15" s="39" t="s">
        <v>474</v>
      </c>
      <c r="F15" s="99"/>
      <c r="G15" s="39"/>
      <c r="H15" s="39" t="str">
        <f t="shared" si="0"/>
        <v/>
      </c>
      <c r="I15" s="39"/>
      <c r="J15" s="39"/>
      <c r="K15" s="39"/>
    </row>
    <row r="16" spans="1:11" s="87" customFormat="1" x14ac:dyDescent="0.25">
      <c r="A16" s="254" t="s">
        <v>2888</v>
      </c>
      <c r="B16" s="254" t="s">
        <v>941</v>
      </c>
      <c r="C16" s="255" t="s">
        <v>850</v>
      </c>
      <c r="D16" s="255" t="s">
        <v>858</v>
      </c>
      <c r="E16" s="255" t="s">
        <v>475</v>
      </c>
      <c r="F16" s="256">
        <v>130</v>
      </c>
      <c r="G16" s="255" t="s">
        <v>2889</v>
      </c>
      <c r="H16" s="255" t="str">
        <f t="shared" si="0"/>
        <v>on base w/ cable</v>
      </c>
      <c r="I16" s="255" t="s">
        <v>767</v>
      </c>
      <c r="J16" s="255"/>
      <c r="K16" s="255"/>
    </row>
    <row r="17" spans="1:11" s="87" customFormat="1" x14ac:dyDescent="0.25">
      <c r="A17" s="33"/>
      <c r="B17" s="33"/>
      <c r="C17" s="34" t="s">
        <v>850</v>
      </c>
      <c r="D17" s="34" t="s">
        <v>858</v>
      </c>
      <c r="E17" s="34" t="s">
        <v>476</v>
      </c>
      <c r="F17" s="38">
        <v>245</v>
      </c>
      <c r="G17" s="34"/>
      <c r="H17" s="34" t="str">
        <f t="shared" si="0"/>
        <v>w/ cable + white actuator motor | toss both if 1 bad</v>
      </c>
      <c r="I17" s="34" t="s">
        <v>955</v>
      </c>
      <c r="J17" s="34" t="s">
        <v>763</v>
      </c>
      <c r="K17" s="34"/>
    </row>
    <row r="18" spans="1:11" s="87" customFormat="1" x14ac:dyDescent="0.25">
      <c r="A18" s="33"/>
      <c r="B18" s="33"/>
      <c r="C18" s="34" t="s">
        <v>850</v>
      </c>
      <c r="D18" s="34" t="s">
        <v>858</v>
      </c>
      <c r="E18" s="34" t="s">
        <v>477</v>
      </c>
      <c r="F18" s="38">
        <v>75</v>
      </c>
      <c r="G18" s="34"/>
      <c r="H18" s="34" t="str">
        <f t="shared" si="0"/>
        <v>w/ cable</v>
      </c>
      <c r="I18" s="34" t="s">
        <v>764</v>
      </c>
      <c r="J18" s="34"/>
      <c r="K18" s="34"/>
    </row>
    <row r="19" spans="1:11" s="87" customFormat="1" x14ac:dyDescent="0.25">
      <c r="A19" s="33"/>
      <c r="B19" s="33"/>
      <c r="C19" s="34" t="s">
        <v>850</v>
      </c>
      <c r="D19" s="34" t="s">
        <v>858</v>
      </c>
      <c r="E19" s="34" t="s">
        <v>478</v>
      </c>
      <c r="F19" s="38">
        <v>190</v>
      </c>
      <c r="G19" s="34"/>
      <c r="H19" s="34" t="str">
        <f t="shared" si="0"/>
        <v/>
      </c>
      <c r="I19" s="34"/>
      <c r="J19" s="34"/>
      <c r="K19" s="34"/>
    </row>
    <row r="20" spans="1:11" s="87" customFormat="1" x14ac:dyDescent="0.25">
      <c r="A20" s="33"/>
      <c r="B20" s="43"/>
      <c r="C20" s="39" t="s">
        <v>851</v>
      </c>
      <c r="D20" s="39" t="s">
        <v>858</v>
      </c>
      <c r="E20" s="39" t="s">
        <v>882</v>
      </c>
      <c r="F20" s="99"/>
      <c r="G20" s="39"/>
      <c r="H20" s="39" t="str">
        <f t="shared" si="0"/>
        <v>if trim doesn't remove easy put handle w/ trim SET</v>
      </c>
      <c r="I20" s="39" t="s">
        <v>911</v>
      </c>
      <c r="J20" s="39"/>
      <c r="K20" s="39"/>
    </row>
    <row r="21" spans="1:11" s="87" customFormat="1" x14ac:dyDescent="0.25">
      <c r="A21" s="33"/>
      <c r="B21" s="43"/>
      <c r="C21" s="39" t="s">
        <v>851</v>
      </c>
      <c r="D21" s="39" t="s">
        <v>858</v>
      </c>
      <c r="E21" s="39" t="s">
        <v>472</v>
      </c>
      <c r="F21" s="99"/>
      <c r="G21" s="39"/>
      <c r="H21" s="39" t="str">
        <f t="shared" si="0"/>
        <v/>
      </c>
      <c r="I21" s="39"/>
      <c r="J21" s="39"/>
      <c r="K21" s="39"/>
    </row>
    <row r="22" spans="1:11" s="87" customFormat="1" x14ac:dyDescent="0.25">
      <c r="A22" s="33"/>
      <c r="B22" s="43"/>
      <c r="C22" s="39" t="s">
        <v>851</v>
      </c>
      <c r="D22" s="39" t="s">
        <v>858</v>
      </c>
      <c r="E22" s="39" t="s">
        <v>479</v>
      </c>
      <c r="F22" s="99"/>
      <c r="G22" s="39"/>
      <c r="H22" s="39" t="str">
        <f t="shared" si="0"/>
        <v/>
      </c>
      <c r="I22" s="39"/>
      <c r="J22" s="39"/>
      <c r="K22" s="39"/>
    </row>
    <row r="23" spans="1:11" s="87" customFormat="1" x14ac:dyDescent="0.25">
      <c r="A23" s="33"/>
      <c r="B23" s="43"/>
      <c r="C23" s="39" t="s">
        <v>851</v>
      </c>
      <c r="D23" s="39" t="s">
        <v>858</v>
      </c>
      <c r="E23" s="39" t="s">
        <v>474</v>
      </c>
      <c r="F23" s="99"/>
      <c r="G23" s="39"/>
      <c r="H23" s="39" t="str">
        <f t="shared" si="0"/>
        <v/>
      </c>
      <c r="I23" s="39"/>
      <c r="J23" s="39"/>
      <c r="K23" s="39"/>
    </row>
    <row r="24" spans="1:11" s="87" customFormat="1" x14ac:dyDescent="0.25">
      <c r="A24" s="254" t="s">
        <v>2888</v>
      </c>
      <c r="B24" s="254" t="s">
        <v>941</v>
      </c>
      <c r="C24" s="255" t="s">
        <v>850</v>
      </c>
      <c r="D24" s="255" t="s">
        <v>859</v>
      </c>
      <c r="E24" s="255" t="s">
        <v>480</v>
      </c>
      <c r="F24" s="256">
        <v>157.5</v>
      </c>
      <c r="G24" s="255" t="s">
        <v>2895</v>
      </c>
      <c r="H24" s="255" t="str">
        <f t="shared" si="0"/>
        <v>on base w/ cable</v>
      </c>
      <c r="I24" s="255" t="s">
        <v>767</v>
      </c>
      <c r="J24" s="255"/>
      <c r="K24" s="255"/>
    </row>
    <row r="25" spans="1:11" s="87" customFormat="1" x14ac:dyDescent="0.25">
      <c r="A25" s="33"/>
      <c r="B25" s="33"/>
      <c r="C25" s="34" t="s">
        <v>850</v>
      </c>
      <c r="D25" s="34" t="s">
        <v>859</v>
      </c>
      <c r="E25" s="34" t="s">
        <v>481</v>
      </c>
      <c r="F25" s="38">
        <v>250</v>
      </c>
      <c r="G25" s="34"/>
      <c r="H25" s="34" t="str">
        <f t="shared" si="0"/>
        <v>w/ cable + white actuator motor | toss both if 1 bad</v>
      </c>
      <c r="I25" s="34" t="s">
        <v>955</v>
      </c>
      <c r="J25" s="34" t="s">
        <v>763</v>
      </c>
      <c r="K25" s="34"/>
    </row>
    <row r="26" spans="1:11" s="87" customFormat="1" x14ac:dyDescent="0.25">
      <c r="A26" s="33"/>
      <c r="B26" s="33"/>
      <c r="C26" s="34" t="s">
        <v>850</v>
      </c>
      <c r="D26" s="34" t="s">
        <v>859</v>
      </c>
      <c r="E26" s="34" t="s">
        <v>482</v>
      </c>
      <c r="F26" s="38">
        <v>78</v>
      </c>
      <c r="G26" s="34"/>
      <c r="H26" s="34" t="str">
        <f t="shared" si="0"/>
        <v>w/ cable</v>
      </c>
      <c r="I26" s="34" t="s">
        <v>764</v>
      </c>
      <c r="J26" s="34"/>
      <c r="K26" s="34"/>
    </row>
    <row r="27" spans="1:11" s="87" customFormat="1" x14ac:dyDescent="0.25">
      <c r="A27" s="254" t="s">
        <v>2890</v>
      </c>
      <c r="B27" s="254" t="s">
        <v>941</v>
      </c>
      <c r="C27" s="255" t="s">
        <v>850</v>
      </c>
      <c r="D27" s="255" t="s">
        <v>859</v>
      </c>
      <c r="E27" s="255" t="s">
        <v>483</v>
      </c>
      <c r="F27" s="256">
        <v>790</v>
      </c>
      <c r="G27" s="255" t="s">
        <v>2891</v>
      </c>
      <c r="H27" s="255" t="str">
        <f t="shared" si="0"/>
        <v/>
      </c>
      <c r="I27" s="255"/>
      <c r="J27" s="255"/>
      <c r="K27" s="255" t="s">
        <v>2896</v>
      </c>
    </row>
    <row r="28" spans="1:11" s="87" customFormat="1" x14ac:dyDescent="0.25">
      <c r="A28" s="33"/>
      <c r="B28" s="43"/>
      <c r="C28" s="39" t="s">
        <v>851</v>
      </c>
      <c r="D28" s="39" t="s">
        <v>859</v>
      </c>
      <c r="E28" s="39" t="s">
        <v>882</v>
      </c>
      <c r="F28" s="99"/>
      <c r="G28" s="39"/>
      <c r="H28" s="39" t="str">
        <f t="shared" si="0"/>
        <v>if trim doesn't remove easy put handle w/ trim SET</v>
      </c>
      <c r="I28" s="39" t="s">
        <v>911</v>
      </c>
      <c r="J28" s="39"/>
      <c r="K28" s="39"/>
    </row>
    <row r="29" spans="1:11" s="87" customFormat="1" x14ac:dyDescent="0.25">
      <c r="A29" s="33"/>
      <c r="B29" s="43"/>
      <c r="C29" s="39" t="s">
        <v>851</v>
      </c>
      <c r="D29" s="39" t="s">
        <v>859</v>
      </c>
      <c r="E29" s="39" t="s">
        <v>472</v>
      </c>
      <c r="F29" s="99"/>
      <c r="G29" s="39"/>
      <c r="H29" s="39" t="str">
        <f t="shared" si="0"/>
        <v/>
      </c>
      <c r="I29" s="39"/>
      <c r="J29" s="39"/>
      <c r="K29" s="39"/>
    </row>
    <row r="30" spans="1:11" s="87" customFormat="1" x14ac:dyDescent="0.25">
      <c r="A30" s="33"/>
      <c r="B30" s="43"/>
      <c r="C30" s="39" t="s">
        <v>851</v>
      </c>
      <c r="D30" s="39" t="s">
        <v>859</v>
      </c>
      <c r="E30" s="39" t="s">
        <v>479</v>
      </c>
      <c r="F30" s="99"/>
      <c r="G30" s="39"/>
      <c r="H30" s="39" t="str">
        <f t="shared" si="0"/>
        <v/>
      </c>
      <c r="I30" s="39"/>
      <c r="J30" s="39"/>
      <c r="K30" s="39"/>
    </row>
    <row r="31" spans="1:11" s="87" customFormat="1" x14ac:dyDescent="0.25">
      <c r="A31" s="33"/>
      <c r="B31" s="43"/>
      <c r="C31" s="39" t="s">
        <v>851</v>
      </c>
      <c r="D31" s="39" t="s">
        <v>859</v>
      </c>
      <c r="E31" s="39" t="s">
        <v>474</v>
      </c>
      <c r="F31" s="99"/>
      <c r="G31" s="39"/>
      <c r="H31" s="39" t="str">
        <f t="shared" si="0"/>
        <v/>
      </c>
      <c r="I31" s="39"/>
      <c r="J31" s="39"/>
      <c r="K31" s="39"/>
    </row>
    <row r="32" spans="1:11" s="87" customFormat="1" x14ac:dyDescent="0.25">
      <c r="A32" s="254" t="s">
        <v>2888</v>
      </c>
      <c r="B32" s="254" t="s">
        <v>941</v>
      </c>
      <c r="C32" s="255" t="s">
        <v>850</v>
      </c>
      <c r="D32" s="255" t="s">
        <v>860</v>
      </c>
      <c r="E32" s="255" t="s">
        <v>484</v>
      </c>
      <c r="F32" s="256">
        <v>157.5</v>
      </c>
      <c r="G32" s="255"/>
      <c r="H32" s="255" t="str">
        <f t="shared" si="0"/>
        <v>on base w/ cable</v>
      </c>
      <c r="I32" s="255" t="s">
        <v>767</v>
      </c>
      <c r="J32" s="255"/>
      <c r="K32" s="255" t="s">
        <v>2897</v>
      </c>
    </row>
    <row r="33" spans="1:11" s="87" customFormat="1" x14ac:dyDescent="0.25">
      <c r="A33" s="33"/>
      <c r="B33" s="33"/>
      <c r="C33" s="34" t="s">
        <v>850</v>
      </c>
      <c r="D33" s="34" t="s">
        <v>860</v>
      </c>
      <c r="E33" s="34" t="s">
        <v>485</v>
      </c>
      <c r="F33" s="38">
        <v>245</v>
      </c>
      <c r="G33" s="34"/>
      <c r="H33" s="34" t="str">
        <f t="shared" si="0"/>
        <v>w/ cable + white actuator motor | toss both if 1 bad</v>
      </c>
      <c r="I33" s="34" t="s">
        <v>955</v>
      </c>
      <c r="J33" s="34" t="s">
        <v>763</v>
      </c>
      <c r="K33" s="34"/>
    </row>
    <row r="34" spans="1:11" s="87" customFormat="1" x14ac:dyDescent="0.25">
      <c r="A34" s="33"/>
      <c r="B34" s="33"/>
      <c r="C34" s="34" t="s">
        <v>850</v>
      </c>
      <c r="D34" s="34" t="s">
        <v>860</v>
      </c>
      <c r="E34" s="34" t="s">
        <v>486</v>
      </c>
      <c r="F34" s="38">
        <v>75</v>
      </c>
      <c r="G34" s="34"/>
      <c r="H34" s="34" t="str">
        <f t="shared" si="0"/>
        <v>w/ cable</v>
      </c>
      <c r="I34" s="34" t="s">
        <v>764</v>
      </c>
      <c r="J34" s="34"/>
      <c r="K34" s="34"/>
    </row>
    <row r="35" spans="1:11" s="87" customFormat="1" x14ac:dyDescent="0.25">
      <c r="A35" s="33"/>
      <c r="B35" s="33"/>
      <c r="C35" s="34" t="s">
        <v>850</v>
      </c>
      <c r="D35" s="34" t="s">
        <v>860</v>
      </c>
      <c r="E35" s="34" t="s">
        <v>487</v>
      </c>
      <c r="F35" s="38">
        <v>190</v>
      </c>
      <c r="G35" s="34"/>
      <c r="H35" s="34" t="str">
        <f t="shared" si="0"/>
        <v/>
      </c>
      <c r="I35" s="34"/>
      <c r="J35" s="34"/>
      <c r="K35" s="34"/>
    </row>
    <row r="36" spans="1:11" s="87" customFormat="1" x14ac:dyDescent="0.25">
      <c r="A36" s="33"/>
      <c r="B36" s="43"/>
      <c r="C36" s="39" t="s">
        <v>851</v>
      </c>
      <c r="D36" s="39" t="s">
        <v>860</v>
      </c>
      <c r="E36" s="39" t="s">
        <v>882</v>
      </c>
      <c r="F36" s="99"/>
      <c r="G36" s="39"/>
      <c r="H36" s="39" t="str">
        <f t="shared" si="0"/>
        <v>if trim doesn't remove easy put handle w/ trim SET</v>
      </c>
      <c r="I36" s="39" t="s">
        <v>911</v>
      </c>
      <c r="J36" s="39"/>
      <c r="K36" s="39"/>
    </row>
    <row r="37" spans="1:11" s="87" customFormat="1" x14ac:dyDescent="0.25">
      <c r="A37" s="33"/>
      <c r="B37" s="43"/>
      <c r="C37" s="39" t="s">
        <v>851</v>
      </c>
      <c r="D37" s="39" t="s">
        <v>860</v>
      </c>
      <c r="E37" s="39" t="s">
        <v>472</v>
      </c>
      <c r="F37" s="99"/>
      <c r="G37" s="39"/>
      <c r="H37" s="39" t="str">
        <f t="shared" si="0"/>
        <v/>
      </c>
      <c r="I37" s="39"/>
      <c r="J37" s="39"/>
      <c r="K37" s="39"/>
    </row>
    <row r="38" spans="1:11" s="87" customFormat="1" x14ac:dyDescent="0.25">
      <c r="A38" s="33"/>
      <c r="B38" s="43"/>
      <c r="C38" s="39" t="s">
        <v>851</v>
      </c>
      <c r="D38" s="39" t="s">
        <v>860</v>
      </c>
      <c r="E38" s="39" t="s">
        <v>479</v>
      </c>
      <c r="F38" s="99"/>
      <c r="G38" s="39"/>
      <c r="H38" s="39" t="str">
        <f t="shared" si="0"/>
        <v/>
      </c>
      <c r="I38" s="39"/>
      <c r="J38" s="39"/>
      <c r="K38" s="39"/>
    </row>
    <row r="39" spans="1:11" s="87" customFormat="1" x14ac:dyDescent="0.25">
      <c r="A39" s="33"/>
      <c r="B39" s="43"/>
      <c r="C39" s="39" t="s">
        <v>851</v>
      </c>
      <c r="D39" s="39" t="s">
        <v>860</v>
      </c>
      <c r="E39" s="39" t="s">
        <v>474</v>
      </c>
      <c r="F39" s="99"/>
      <c r="G39" s="39"/>
      <c r="H39" s="39" t="str">
        <f t="shared" si="0"/>
        <v/>
      </c>
      <c r="I39" s="39"/>
      <c r="J39" s="39"/>
      <c r="K39" s="39"/>
    </row>
    <row r="40" spans="1:11" s="87" customFormat="1" x14ac:dyDescent="0.25">
      <c r="A40" s="33"/>
      <c r="B40" s="33"/>
      <c r="C40" s="34" t="s">
        <v>850</v>
      </c>
      <c r="D40" s="34" t="s">
        <v>861</v>
      </c>
      <c r="E40" s="34" t="s">
        <v>526</v>
      </c>
      <c r="F40" s="38">
        <v>257.5</v>
      </c>
      <c r="G40" s="34"/>
      <c r="H40" s="34" t="str">
        <f t="shared" si="0"/>
        <v/>
      </c>
      <c r="I40" s="34"/>
      <c r="J40" s="34"/>
      <c r="K40" s="34"/>
    </row>
    <row r="41" spans="1:11" s="87" customFormat="1" x14ac:dyDescent="0.25">
      <c r="A41" s="33"/>
      <c r="B41" s="33"/>
      <c r="C41" s="34" t="s">
        <v>850</v>
      </c>
      <c r="D41" s="34" t="s">
        <v>861</v>
      </c>
      <c r="E41" s="34" t="s">
        <v>527</v>
      </c>
      <c r="F41" s="38">
        <v>75</v>
      </c>
      <c r="G41" s="34"/>
      <c r="H41" s="34" t="str">
        <f t="shared" si="0"/>
        <v>Metal brackets ON, toss both if 1 bad</v>
      </c>
      <c r="I41" s="34" t="s">
        <v>776</v>
      </c>
      <c r="J41" s="34"/>
      <c r="K41" s="34"/>
    </row>
    <row r="42" spans="1:11" s="87" customFormat="1" x14ac:dyDescent="0.25">
      <c r="A42" s="33"/>
      <c r="B42" s="33"/>
      <c r="C42" s="34" t="s">
        <v>850</v>
      </c>
      <c r="D42" s="34" t="s">
        <v>861</v>
      </c>
      <c r="E42" s="34" t="s">
        <v>529</v>
      </c>
      <c r="F42" s="38">
        <v>75</v>
      </c>
      <c r="G42" s="34"/>
      <c r="H42" s="34" t="str">
        <f t="shared" si="0"/>
        <v>rubber hoses ON - toss if bad/missing, sell/tag SINGLE</v>
      </c>
      <c r="I42" s="34" t="s">
        <v>777</v>
      </c>
      <c r="J42" s="34"/>
      <c r="K42" s="34"/>
    </row>
    <row r="43" spans="1:11" s="87" customFormat="1" x14ac:dyDescent="0.25">
      <c r="A43" s="33"/>
      <c r="B43" s="33"/>
      <c r="C43" s="34" t="s">
        <v>850</v>
      </c>
      <c r="D43" s="34" t="s">
        <v>861</v>
      </c>
      <c r="E43" s="34" t="s">
        <v>530</v>
      </c>
      <c r="F43" s="38">
        <v>75</v>
      </c>
      <c r="G43" s="34"/>
      <c r="H43" s="34" t="str">
        <f t="shared" si="0"/>
        <v>rubber hoses ON - toss if bad/missing, sell/tag SINGLE</v>
      </c>
      <c r="I43" s="34" t="s">
        <v>777</v>
      </c>
      <c r="J43" s="34"/>
      <c r="K43" s="34"/>
    </row>
    <row r="44" spans="1:11" s="87" customFormat="1" x14ac:dyDescent="0.25">
      <c r="A44" s="33"/>
      <c r="B44" s="33"/>
      <c r="C44" s="34" t="s">
        <v>850</v>
      </c>
      <c r="D44" s="34" t="s">
        <v>861</v>
      </c>
      <c r="E44" s="34" t="s">
        <v>531</v>
      </c>
      <c r="F44" s="38">
        <v>130</v>
      </c>
      <c r="G44" s="34"/>
      <c r="H44" s="34" t="str">
        <f t="shared" si="0"/>
        <v/>
      </c>
      <c r="I44" s="34"/>
      <c r="J44" s="34"/>
      <c r="K44" s="34"/>
    </row>
    <row r="45" spans="1:11" s="87" customFormat="1" x14ac:dyDescent="0.25">
      <c r="A45" s="33"/>
      <c r="B45" s="33"/>
      <c r="C45" s="34" t="s">
        <v>850</v>
      </c>
      <c r="D45" s="34" t="s">
        <v>861</v>
      </c>
      <c r="E45" s="34" t="s">
        <v>532</v>
      </c>
      <c r="F45" s="38">
        <v>125</v>
      </c>
      <c r="G45" s="34"/>
      <c r="H45" s="34" t="str">
        <f t="shared" si="0"/>
        <v>toss both if 1 bad</v>
      </c>
      <c r="I45" s="34" t="s">
        <v>763</v>
      </c>
      <c r="J45" s="34"/>
      <c r="K45" s="34"/>
    </row>
    <row r="46" spans="1:11" s="87" customFormat="1" x14ac:dyDescent="0.25">
      <c r="A46" s="33"/>
      <c r="B46" s="33"/>
      <c r="C46" s="34" t="s">
        <v>850</v>
      </c>
      <c r="D46" s="34" t="s">
        <v>861</v>
      </c>
      <c r="E46" s="34" t="s">
        <v>533</v>
      </c>
      <c r="F46" s="38">
        <v>100</v>
      </c>
      <c r="G46" s="34"/>
      <c r="H46" s="34" t="str">
        <f t="shared" si="0"/>
        <v>toss both if 1 bad</v>
      </c>
      <c r="I46" s="34" t="s">
        <v>763</v>
      </c>
      <c r="J46" s="34"/>
      <c r="K46" s="34"/>
    </row>
    <row r="47" spans="1:11" s="87" customFormat="1" x14ac:dyDescent="0.25">
      <c r="A47" s="33"/>
      <c r="B47" s="43"/>
      <c r="C47" s="39" t="s">
        <v>851</v>
      </c>
      <c r="D47" s="39" t="s">
        <v>861</v>
      </c>
      <c r="E47" s="39" t="s">
        <v>534</v>
      </c>
      <c r="F47" s="99"/>
      <c r="G47" s="39"/>
      <c r="H47" s="39" t="str">
        <f t="shared" si="0"/>
        <v/>
      </c>
      <c r="I47" s="39"/>
      <c r="J47" s="39"/>
      <c r="K47" s="39"/>
    </row>
    <row r="48" spans="1:11" s="87" customFormat="1" x14ac:dyDescent="0.25">
      <c r="A48" s="33"/>
      <c r="B48" s="43"/>
      <c r="C48" s="39" t="s">
        <v>851</v>
      </c>
      <c r="D48" s="39" t="s">
        <v>861</v>
      </c>
      <c r="E48" s="39" t="s">
        <v>535</v>
      </c>
      <c r="F48" s="99"/>
      <c r="G48" s="39"/>
      <c r="H48" s="39" t="str">
        <f t="shared" si="0"/>
        <v>all aluminum big long one &amp; 2 smaller identical ones</v>
      </c>
      <c r="I48" s="39"/>
      <c r="J48" s="39" t="s">
        <v>778</v>
      </c>
      <c r="K48" s="39"/>
    </row>
    <row r="49" spans="1:11" s="87" customFormat="1" x14ac:dyDescent="0.25">
      <c r="A49" s="33"/>
      <c r="B49" s="43"/>
      <c r="C49" s="39" t="s">
        <v>851</v>
      </c>
      <c r="D49" s="39" t="s">
        <v>861</v>
      </c>
      <c r="E49" s="39" t="s">
        <v>536</v>
      </c>
      <c r="F49" s="99"/>
      <c r="G49" s="39"/>
      <c r="H49" s="39" t="str">
        <f t="shared" si="0"/>
        <v>small black w/ 2 solenoids &amp; 3 tubes coming off it</v>
      </c>
      <c r="I49" s="39"/>
      <c r="J49" s="39" t="s">
        <v>779</v>
      </c>
      <c r="K49" s="39"/>
    </row>
    <row r="50" spans="1:11" s="87" customFormat="1" x14ac:dyDescent="0.25">
      <c r="A50" s="33"/>
      <c r="B50" s="43"/>
      <c r="C50" s="39" t="s">
        <v>851</v>
      </c>
      <c r="D50" s="39" t="s">
        <v>861</v>
      </c>
      <c r="E50" s="39" t="s">
        <v>537</v>
      </c>
      <c r="F50" s="99"/>
      <c r="G50" s="39"/>
      <c r="H50" s="39" t="str">
        <f t="shared" si="0"/>
        <v/>
      </c>
      <c r="I50" s="39"/>
      <c r="J50" s="39"/>
      <c r="K50" s="39"/>
    </row>
    <row r="51" spans="1:11" s="87" customFormat="1" x14ac:dyDescent="0.25">
      <c r="A51" s="33"/>
      <c r="B51" s="33"/>
      <c r="C51" s="34" t="s">
        <v>850</v>
      </c>
      <c r="D51" s="34" t="s">
        <v>412</v>
      </c>
      <c r="E51" s="34" t="s">
        <v>488</v>
      </c>
      <c r="F51" s="38">
        <v>100</v>
      </c>
      <c r="G51" s="34"/>
      <c r="H51" s="34" t="str">
        <f t="shared" si="0"/>
        <v/>
      </c>
      <c r="I51" s="34"/>
      <c r="J51" s="34"/>
      <c r="K51" s="34"/>
    </row>
    <row r="52" spans="1:11" s="87" customFormat="1" x14ac:dyDescent="0.25">
      <c r="A52" s="33"/>
      <c r="B52" s="33"/>
      <c r="C52" s="34" t="s">
        <v>850</v>
      </c>
      <c r="D52" s="34" t="s">
        <v>412</v>
      </c>
      <c r="E52" s="34" t="s">
        <v>890</v>
      </c>
      <c r="F52" s="38">
        <v>166.66666666666666</v>
      </c>
      <c r="G52" s="34"/>
      <c r="H52" s="34" t="str">
        <f t="shared" si="0"/>
        <v>SET2, single if 1 bad</v>
      </c>
      <c r="I52" s="34" t="s">
        <v>876</v>
      </c>
      <c r="J52" s="34"/>
      <c r="K52" s="34"/>
    </row>
    <row r="53" spans="1:11" s="87" customFormat="1" x14ac:dyDescent="0.25">
      <c r="A53" s="33"/>
      <c r="B53" s="33"/>
      <c r="C53" s="34" t="s">
        <v>850</v>
      </c>
      <c r="D53" s="34" t="s">
        <v>412</v>
      </c>
      <c r="E53" s="34" t="s">
        <v>489</v>
      </c>
      <c r="F53" s="38">
        <v>65</v>
      </c>
      <c r="G53" s="34"/>
      <c r="H53" s="34" t="str">
        <f t="shared" si="0"/>
        <v>SET2, toss both if 1 bad | black metal w/ rubber, leaks=toss</v>
      </c>
      <c r="I53" s="34" t="s">
        <v>1643</v>
      </c>
      <c r="J53" s="34" t="s">
        <v>1644</v>
      </c>
      <c r="K53" s="34"/>
    </row>
    <row r="54" spans="1:11" s="87" customFormat="1" x14ac:dyDescent="0.25">
      <c r="A54" s="33"/>
      <c r="B54" s="33"/>
      <c r="C54" s="34" t="s">
        <v>850</v>
      </c>
      <c r="D54" s="34" t="s">
        <v>412</v>
      </c>
      <c r="E54" s="34" t="s">
        <v>490</v>
      </c>
      <c r="F54" s="38">
        <v>75</v>
      </c>
      <c r="G54" s="34"/>
      <c r="H54" s="34" t="str">
        <f t="shared" si="0"/>
        <v/>
      </c>
      <c r="I54" s="34"/>
      <c r="J54" s="34"/>
      <c r="K54" s="34"/>
    </row>
    <row r="55" spans="1:11" s="87" customFormat="1" x14ac:dyDescent="0.25">
      <c r="A55" s="103" t="s">
        <v>848</v>
      </c>
      <c r="B55" s="103"/>
      <c r="C55" s="104" t="s">
        <v>850</v>
      </c>
      <c r="D55" s="104" t="s">
        <v>412</v>
      </c>
      <c r="E55" s="104" t="s">
        <v>872</v>
      </c>
      <c r="F55" s="107">
        <v>300</v>
      </c>
      <c r="G55" s="104"/>
      <c r="H55" s="104" t="str">
        <f t="shared" si="0"/>
        <v>note broken caps</v>
      </c>
      <c r="I55" s="104"/>
      <c r="J55" s="104" t="s">
        <v>1649</v>
      </c>
      <c r="K55" s="104" t="s">
        <v>848</v>
      </c>
    </row>
    <row r="56" spans="1:11" s="87" customFormat="1" x14ac:dyDescent="0.25">
      <c r="A56" s="33"/>
      <c r="B56" s="33"/>
      <c r="C56" s="34" t="s">
        <v>850</v>
      </c>
      <c r="D56" s="34" t="s">
        <v>412</v>
      </c>
      <c r="E56" s="34" t="s">
        <v>873</v>
      </c>
      <c r="F56" s="38">
        <v>95</v>
      </c>
      <c r="G56" s="34"/>
      <c r="H56" s="34" t="str">
        <f t="shared" si="0"/>
        <v>with roller cap, tag as SINGLE | 2 per car (identical)</v>
      </c>
      <c r="I56" s="34" t="s">
        <v>1655</v>
      </c>
      <c r="J56" s="34" t="s">
        <v>1352</v>
      </c>
      <c r="K56" s="34"/>
    </row>
    <row r="57" spans="1:11" s="87" customFormat="1" x14ac:dyDescent="0.25">
      <c r="A57" s="33"/>
      <c r="B57" s="33"/>
      <c r="C57" s="34" t="s">
        <v>850</v>
      </c>
      <c r="D57" s="34" t="s">
        <v>412</v>
      </c>
      <c r="E57" s="34" t="s">
        <v>491</v>
      </c>
      <c r="F57" s="38">
        <v>95</v>
      </c>
      <c r="G57" s="34"/>
      <c r="H57" s="34" t="str">
        <f t="shared" si="0"/>
        <v>with roller cap, tag as SINGLE | 2 per car (identical)</v>
      </c>
      <c r="I57" s="34" t="s">
        <v>1655</v>
      </c>
      <c r="J57" s="34" t="s">
        <v>1352</v>
      </c>
      <c r="K57" s="34"/>
    </row>
    <row r="58" spans="1:11" s="87" customFormat="1" x14ac:dyDescent="0.25">
      <c r="A58" s="33"/>
      <c r="B58" s="33"/>
      <c r="C58" s="34" t="s">
        <v>850</v>
      </c>
      <c r="D58" s="34" t="s">
        <v>412</v>
      </c>
      <c r="E58" s="34" t="s">
        <v>493</v>
      </c>
      <c r="F58" s="38">
        <v>120</v>
      </c>
      <c r="G58" s="34"/>
      <c r="H58" s="34" t="str">
        <f t="shared" si="0"/>
        <v>tag as SINGLE</v>
      </c>
      <c r="I58" s="34" t="s">
        <v>768</v>
      </c>
      <c r="J58" s="34"/>
      <c r="K58" s="34"/>
    </row>
    <row r="59" spans="1:11" s="87" customFormat="1" x14ac:dyDescent="0.25">
      <c r="A59" s="33"/>
      <c r="B59" s="33"/>
      <c r="C59" s="34" t="s">
        <v>850</v>
      </c>
      <c r="D59" s="34" t="s">
        <v>412</v>
      </c>
      <c r="E59" s="34" t="s">
        <v>494</v>
      </c>
      <c r="F59" s="38">
        <v>120</v>
      </c>
      <c r="G59" s="34"/>
      <c r="H59" s="34" t="str">
        <f t="shared" si="0"/>
        <v>tag as SINGLE</v>
      </c>
      <c r="I59" s="34" t="s">
        <v>768</v>
      </c>
      <c r="J59" s="34"/>
      <c r="K59" s="34"/>
    </row>
    <row r="60" spans="1:11" s="87" customFormat="1" x14ac:dyDescent="0.25">
      <c r="A60" s="33"/>
      <c r="B60" s="33"/>
      <c r="C60" s="34" t="s">
        <v>850</v>
      </c>
      <c r="D60" s="34" t="s">
        <v>412</v>
      </c>
      <c r="E60" s="34" t="s">
        <v>885</v>
      </c>
      <c r="F60" s="38">
        <v>125</v>
      </c>
      <c r="G60" s="34"/>
      <c r="H60" s="34" t="str">
        <f t="shared" si="0"/>
        <v/>
      </c>
      <c r="I60" s="34"/>
      <c r="J60" s="34"/>
      <c r="K60" s="34"/>
    </row>
    <row r="61" spans="1:11" s="87" customFormat="1" x14ac:dyDescent="0.25">
      <c r="A61" s="33"/>
      <c r="B61" s="33"/>
      <c r="C61" s="34" t="s">
        <v>850</v>
      </c>
      <c r="D61" s="34" t="s">
        <v>412</v>
      </c>
      <c r="E61" s="34" t="s">
        <v>884</v>
      </c>
      <c r="F61" s="38">
        <v>75</v>
      </c>
      <c r="G61" s="34"/>
      <c r="H61" s="34" t="str">
        <f t="shared" si="0"/>
        <v>SET 8, if 1 bad toss all</v>
      </c>
      <c r="I61" s="34" t="s">
        <v>769</v>
      </c>
      <c r="J61" s="34"/>
      <c r="K61" s="34"/>
    </row>
    <row r="62" spans="1:11" s="87" customFormat="1" x14ac:dyDescent="0.25">
      <c r="A62" s="33"/>
      <c r="B62" s="33"/>
      <c r="C62" s="34" t="s">
        <v>850</v>
      </c>
      <c r="D62" s="34" t="s">
        <v>412</v>
      </c>
      <c r="E62" s="34" t="s">
        <v>497</v>
      </c>
      <c r="F62" s="38">
        <v>100</v>
      </c>
      <c r="G62" s="34"/>
      <c r="H62" s="34" t="str">
        <f t="shared" si="0"/>
        <v/>
      </c>
      <c r="I62" s="34"/>
      <c r="J62" s="34"/>
      <c r="K62" s="34"/>
    </row>
    <row r="63" spans="1:11" s="87" customFormat="1" x14ac:dyDescent="0.25">
      <c r="A63" s="33"/>
      <c r="B63" s="33"/>
      <c r="C63" s="34" t="s">
        <v>850</v>
      </c>
      <c r="D63" s="34" t="s">
        <v>412</v>
      </c>
      <c r="E63" s="34" t="s">
        <v>498</v>
      </c>
      <c r="F63" s="38">
        <v>100</v>
      </c>
      <c r="G63" s="34"/>
      <c r="H63" s="34" t="str">
        <f t="shared" si="0"/>
        <v/>
      </c>
      <c r="I63" s="34"/>
      <c r="J63" s="34"/>
      <c r="K63" s="34"/>
    </row>
    <row r="64" spans="1:11" s="87" customFormat="1" x14ac:dyDescent="0.25">
      <c r="A64" s="103" t="s">
        <v>848</v>
      </c>
      <c r="B64" s="103"/>
      <c r="C64" s="104" t="s">
        <v>850</v>
      </c>
      <c r="D64" s="104" t="s">
        <v>412</v>
      </c>
      <c r="E64" s="104" t="s">
        <v>501</v>
      </c>
      <c r="F64" s="107">
        <v>200</v>
      </c>
      <c r="G64" s="104"/>
      <c r="H64" s="104" t="str">
        <f t="shared" si="0"/>
        <v>w/ bolt, upper solo, tag single | check bolt+hole for threading</v>
      </c>
      <c r="I64" s="104" t="s">
        <v>1676</v>
      </c>
      <c r="J64" s="104" t="s">
        <v>1677</v>
      </c>
      <c r="K64" s="104" t="s">
        <v>848</v>
      </c>
    </row>
    <row r="65" spans="1:11" s="87" customFormat="1" x14ac:dyDescent="0.25">
      <c r="A65" s="103" t="s">
        <v>848</v>
      </c>
      <c r="B65" s="103"/>
      <c r="C65" s="104" t="s">
        <v>850</v>
      </c>
      <c r="D65" s="104" t="s">
        <v>412</v>
      </c>
      <c r="E65" s="104" t="s">
        <v>500</v>
      </c>
      <c r="F65" s="107">
        <v>500</v>
      </c>
      <c r="G65" s="104"/>
      <c r="H65" s="104" t="str">
        <f t="shared" si="0"/>
        <v>sell lower separately, tag as single</v>
      </c>
      <c r="I65" s="104" t="s">
        <v>771</v>
      </c>
      <c r="J65" s="104"/>
      <c r="K65" s="104" t="s">
        <v>848</v>
      </c>
    </row>
    <row r="66" spans="1:11" s="87" customFormat="1" x14ac:dyDescent="0.25">
      <c r="A66" s="33"/>
      <c r="B66" s="33"/>
      <c r="C66" s="34" t="s">
        <v>850</v>
      </c>
      <c r="D66" s="34" t="s">
        <v>412</v>
      </c>
      <c r="E66" s="34" t="s">
        <v>503</v>
      </c>
      <c r="F66" s="38">
        <v>55</v>
      </c>
      <c r="G66" s="34"/>
      <c r="H66" s="34" t="str">
        <f t="shared" si="0"/>
        <v/>
      </c>
      <c r="I66" s="34"/>
      <c r="J66" s="34"/>
      <c r="K66" s="34"/>
    </row>
    <row r="67" spans="1:11" s="87" customFormat="1" x14ac:dyDescent="0.25">
      <c r="A67" s="33"/>
      <c r="B67" s="33"/>
      <c r="C67" s="34" t="s">
        <v>850</v>
      </c>
      <c r="D67" s="34" t="s">
        <v>412</v>
      </c>
      <c r="E67" s="34" t="s">
        <v>505</v>
      </c>
      <c r="F67" s="38">
        <v>95</v>
      </c>
      <c r="G67" s="34"/>
      <c r="H67" s="34" t="str">
        <f t="shared" si="0"/>
        <v>with pickup tube ON, sell same price if missing</v>
      </c>
      <c r="I67" s="34" t="s">
        <v>772</v>
      </c>
      <c r="J67" s="34"/>
      <c r="K67" s="34"/>
    </row>
    <row r="68" spans="1:11" s="87" customFormat="1" x14ac:dyDescent="0.25">
      <c r="A68" s="33"/>
      <c r="B68" s="33"/>
      <c r="C68" s="34" t="s">
        <v>850</v>
      </c>
      <c r="D68" s="34" t="s">
        <v>412</v>
      </c>
      <c r="E68" s="34" t="s">
        <v>886</v>
      </c>
      <c r="F68" s="38">
        <v>120</v>
      </c>
      <c r="G68" s="34"/>
      <c r="H68" s="34" t="str">
        <f t="shared" ref="H68:H131" si="1">_xlfn.TEXTJOIN(" | ",TRUE,I68,J68)</f>
        <v>SET 2, toss all if 1 bad | remove w/ correct wrench</v>
      </c>
      <c r="I68" s="34" t="s">
        <v>1682</v>
      </c>
      <c r="J68" s="34" t="s">
        <v>1683</v>
      </c>
      <c r="K68" s="34"/>
    </row>
    <row r="69" spans="1:11" s="87" customFormat="1" x14ac:dyDescent="0.25">
      <c r="A69" s="33"/>
      <c r="B69" s="33"/>
      <c r="C69" s="34" t="s">
        <v>850</v>
      </c>
      <c r="D69" s="34" t="s">
        <v>412</v>
      </c>
      <c r="E69" s="34" t="s">
        <v>2047</v>
      </c>
      <c r="F69" s="38">
        <v>248.33333333333334</v>
      </c>
      <c r="G69" s="34"/>
      <c r="H69" s="34" t="str">
        <f t="shared" si="1"/>
        <v>SET 8, sell SET 4 &amp; singles if 1 bad | only do if pistons bad</v>
      </c>
      <c r="I69" s="34" t="s">
        <v>912</v>
      </c>
      <c r="J69" s="34" t="s">
        <v>2048</v>
      </c>
      <c r="K69" s="34" t="s">
        <v>848</v>
      </c>
    </row>
    <row r="70" spans="1:11" s="87" customFormat="1" x14ac:dyDescent="0.25">
      <c r="A70" s="103" t="s">
        <v>848</v>
      </c>
      <c r="B70" s="103"/>
      <c r="C70" s="104" t="s">
        <v>850</v>
      </c>
      <c r="D70" s="104" t="s">
        <v>412</v>
      </c>
      <c r="E70" s="104" t="s">
        <v>1689</v>
      </c>
      <c r="F70" s="107">
        <v>650</v>
      </c>
      <c r="G70" s="104"/>
      <c r="H70" s="104" t="str">
        <f t="shared" si="1"/>
        <v>SET 8, sell SET 4 &amp; singles if 1 bad, sell rods if pistons bad</v>
      </c>
      <c r="I70" s="104" t="s">
        <v>2049</v>
      </c>
      <c r="J70" s="104"/>
      <c r="K70" s="104" t="s">
        <v>848</v>
      </c>
    </row>
    <row r="71" spans="1:11" s="87" customFormat="1" x14ac:dyDescent="0.25">
      <c r="A71" s="33"/>
      <c r="B71" s="33"/>
      <c r="C71" s="34" t="s">
        <v>850</v>
      </c>
      <c r="D71" s="34" t="s">
        <v>412</v>
      </c>
      <c r="E71" s="34" t="s">
        <v>888</v>
      </c>
      <c r="F71" s="38">
        <v>180</v>
      </c>
      <c r="G71" s="34"/>
      <c r="H71" s="34" t="str">
        <f t="shared" si="1"/>
        <v/>
      </c>
      <c r="I71" s="34"/>
      <c r="J71" s="34"/>
      <c r="K71" s="34"/>
    </row>
    <row r="72" spans="1:11" s="87" customFormat="1" x14ac:dyDescent="0.25">
      <c r="A72" s="33"/>
      <c r="B72" s="33"/>
      <c r="C72" s="34" t="s">
        <v>850</v>
      </c>
      <c r="D72" s="34" t="s">
        <v>412</v>
      </c>
      <c r="E72" s="34" t="s">
        <v>889</v>
      </c>
      <c r="F72" s="38">
        <v>180</v>
      </c>
      <c r="G72" s="34"/>
      <c r="H72" s="34" t="str">
        <f t="shared" si="1"/>
        <v/>
      </c>
      <c r="I72" s="34"/>
      <c r="J72" s="34"/>
      <c r="K72" s="34"/>
    </row>
    <row r="73" spans="1:11" s="87" customFormat="1" x14ac:dyDescent="0.25">
      <c r="A73" s="103" t="s">
        <v>848</v>
      </c>
      <c r="B73" s="103"/>
      <c r="C73" s="104" t="s">
        <v>850</v>
      </c>
      <c r="D73" s="104" t="s">
        <v>412</v>
      </c>
      <c r="E73" s="104" t="s">
        <v>502</v>
      </c>
      <c r="F73" s="107">
        <v>265</v>
      </c>
      <c r="G73" s="104"/>
      <c r="H73" s="104" t="str">
        <f t="shared" si="1"/>
        <v>tag as SINGLE | 2 per car (identical)</v>
      </c>
      <c r="I73" s="104" t="s">
        <v>768</v>
      </c>
      <c r="J73" s="104" t="s">
        <v>1352</v>
      </c>
      <c r="K73" s="104" t="s">
        <v>848</v>
      </c>
    </row>
    <row r="74" spans="1:11" s="149" customFormat="1" x14ac:dyDescent="0.25">
      <c r="A74" s="142"/>
      <c r="B74" s="142"/>
      <c r="C74" s="143" t="s">
        <v>850</v>
      </c>
      <c r="D74" s="143" t="s">
        <v>412</v>
      </c>
      <c r="E74" s="143" t="s">
        <v>506</v>
      </c>
      <c r="F74" s="146">
        <v>55</v>
      </c>
      <c r="G74" s="143"/>
      <c r="H74" s="143" t="str">
        <f t="shared" si="1"/>
        <v>tag as SINGLE | 2 per car (identical)</v>
      </c>
      <c r="I74" s="143" t="s">
        <v>768</v>
      </c>
      <c r="J74" s="143" t="s">
        <v>1352</v>
      </c>
      <c r="K74" s="143"/>
    </row>
    <row r="75" spans="1:11" s="87" customFormat="1" x14ac:dyDescent="0.25">
      <c r="A75" s="33"/>
      <c r="B75" s="33"/>
      <c r="C75" s="34" t="s">
        <v>850</v>
      </c>
      <c r="D75" s="34" t="s">
        <v>412</v>
      </c>
      <c r="E75" s="34" t="s">
        <v>891</v>
      </c>
      <c r="F75" s="38">
        <v>60</v>
      </c>
      <c r="G75" s="34"/>
      <c r="H75" s="34" t="str">
        <f t="shared" si="1"/>
        <v>SET 2, for V8 do 2 sets of SET 2 | 2 per head (ALL identical)</v>
      </c>
      <c r="I75" s="34" t="s">
        <v>1715</v>
      </c>
      <c r="J75" s="34" t="s">
        <v>1716</v>
      </c>
      <c r="K75" s="34"/>
    </row>
    <row r="76" spans="1:11" s="87" customFormat="1" x14ac:dyDescent="0.25">
      <c r="A76" s="33"/>
      <c r="B76" s="33"/>
      <c r="C76" s="34" t="s">
        <v>850</v>
      </c>
      <c r="D76" s="34" t="s">
        <v>412</v>
      </c>
      <c r="E76" s="34" t="s">
        <v>514</v>
      </c>
      <c r="F76" s="38">
        <v>55</v>
      </c>
      <c r="G76" s="34"/>
      <c r="H76" s="34" t="str">
        <f t="shared" si="1"/>
        <v>leave on bracket</v>
      </c>
      <c r="I76" s="34" t="s">
        <v>774</v>
      </c>
      <c r="J76" s="34"/>
      <c r="K76" s="34"/>
    </row>
    <row r="77" spans="1:11" s="87" customFormat="1" x14ac:dyDescent="0.25">
      <c r="A77" s="33"/>
      <c r="B77" s="43"/>
      <c r="C77" s="39" t="s">
        <v>851</v>
      </c>
      <c r="D77" s="39" t="s">
        <v>412</v>
      </c>
      <c r="E77" s="39" t="s">
        <v>513</v>
      </c>
      <c r="F77" s="99"/>
      <c r="G77" s="39"/>
      <c r="H77" s="39" t="str">
        <f t="shared" si="1"/>
        <v>toss this, but keep the top trim w/ engine cover</v>
      </c>
      <c r="I77" s="39"/>
      <c r="J77" s="39" t="s">
        <v>773</v>
      </c>
      <c r="K77" s="39"/>
    </row>
    <row r="78" spans="1:11" s="87" customFormat="1" x14ac:dyDescent="0.25">
      <c r="A78" s="33"/>
      <c r="B78" s="43"/>
      <c r="C78" s="39" t="s">
        <v>851</v>
      </c>
      <c r="D78" s="39" t="s">
        <v>412</v>
      </c>
      <c r="E78" s="39" t="s">
        <v>516</v>
      </c>
      <c r="F78" s="99"/>
      <c r="G78" s="39"/>
      <c r="H78" s="39" t="str">
        <f t="shared" si="1"/>
        <v/>
      </c>
      <c r="I78" s="39"/>
      <c r="J78" s="39"/>
      <c r="K78" s="39"/>
    </row>
    <row r="79" spans="1:11" s="87" customFormat="1" x14ac:dyDescent="0.25">
      <c r="A79" s="33"/>
      <c r="B79" s="43"/>
      <c r="C79" s="39" t="s">
        <v>851</v>
      </c>
      <c r="D79" s="39" t="s">
        <v>412</v>
      </c>
      <c r="E79" s="39" t="s">
        <v>523</v>
      </c>
      <c r="F79" s="99"/>
      <c r="G79" s="39"/>
      <c r="H79" s="39" t="str">
        <f t="shared" si="1"/>
        <v/>
      </c>
      <c r="I79" s="39"/>
      <c r="J79" s="39"/>
      <c r="K79" s="39"/>
    </row>
    <row r="80" spans="1:11" s="87" customFormat="1" x14ac:dyDescent="0.25">
      <c r="A80" s="33"/>
      <c r="B80" s="43"/>
      <c r="C80" s="39" t="s">
        <v>851</v>
      </c>
      <c r="D80" s="39" t="s">
        <v>412</v>
      </c>
      <c r="E80" s="39" t="s">
        <v>517</v>
      </c>
      <c r="F80" s="99"/>
      <c r="G80" s="39"/>
      <c r="H80" s="39" t="str">
        <f t="shared" si="1"/>
        <v/>
      </c>
      <c r="I80" s="39"/>
      <c r="J80" s="39"/>
      <c r="K80" s="39"/>
    </row>
    <row r="81" spans="1:11" s="87" customFormat="1" x14ac:dyDescent="0.25">
      <c r="A81" s="33"/>
      <c r="B81" s="43"/>
      <c r="C81" s="39" t="s">
        <v>851</v>
      </c>
      <c r="D81" s="39" t="s">
        <v>412</v>
      </c>
      <c r="E81" s="39" t="s">
        <v>495</v>
      </c>
      <c r="F81" s="99"/>
      <c r="G81" s="39"/>
      <c r="H81" s="39" t="str">
        <f t="shared" si="1"/>
        <v>Harmonic Balancer | Harmonic Balancer</v>
      </c>
      <c r="I81" s="39" t="s">
        <v>495</v>
      </c>
      <c r="J81" s="39" t="s">
        <v>495</v>
      </c>
      <c r="K81" s="39"/>
    </row>
    <row r="82" spans="1:11" s="87" customFormat="1" x14ac:dyDescent="0.25">
      <c r="A82" s="33"/>
      <c r="B82" s="43"/>
      <c r="C82" s="39" t="s">
        <v>851</v>
      </c>
      <c r="D82" s="39" t="s">
        <v>412</v>
      </c>
      <c r="E82" s="39" t="s">
        <v>522</v>
      </c>
      <c r="F82" s="99"/>
      <c r="G82" s="39"/>
      <c r="H82" s="39" t="str">
        <f t="shared" si="1"/>
        <v/>
      </c>
      <c r="I82" s="39"/>
      <c r="J82" s="39"/>
      <c r="K82" s="39"/>
    </row>
    <row r="83" spans="1:11" s="87" customFormat="1" x14ac:dyDescent="0.25">
      <c r="A83" s="33"/>
      <c r="B83" s="43"/>
      <c r="C83" s="39" t="s">
        <v>851</v>
      </c>
      <c r="D83" s="39" t="s">
        <v>412</v>
      </c>
      <c r="E83" s="39" t="s">
        <v>518</v>
      </c>
      <c r="F83" s="99"/>
      <c r="G83" s="39"/>
      <c r="H83" s="39" t="str">
        <f t="shared" si="1"/>
        <v/>
      </c>
      <c r="I83" s="39"/>
      <c r="J83" s="39"/>
      <c r="K83" s="39"/>
    </row>
    <row r="84" spans="1:11" s="87" customFormat="1" x14ac:dyDescent="0.25">
      <c r="A84" s="33"/>
      <c r="B84" s="43"/>
      <c r="C84" s="39" t="s">
        <v>851</v>
      </c>
      <c r="D84" s="39" t="s">
        <v>412</v>
      </c>
      <c r="E84" s="39" t="s">
        <v>519</v>
      </c>
      <c r="F84" s="99"/>
      <c r="G84" s="39"/>
      <c r="H84" s="39" t="str">
        <f t="shared" si="1"/>
        <v/>
      </c>
      <c r="I84" s="39"/>
      <c r="J84" s="39"/>
      <c r="K84" s="39"/>
    </row>
    <row r="85" spans="1:11" s="87" customFormat="1" x14ac:dyDescent="0.25">
      <c r="A85" s="33"/>
      <c r="B85" s="43"/>
      <c r="C85" s="39" t="s">
        <v>851</v>
      </c>
      <c r="D85" s="39" t="s">
        <v>412</v>
      </c>
      <c r="E85" s="39" t="s">
        <v>520</v>
      </c>
      <c r="F85" s="99"/>
      <c r="G85" s="39"/>
      <c r="H85" s="39" t="str">
        <f t="shared" si="1"/>
        <v/>
      </c>
      <c r="I85" s="39"/>
      <c r="J85" s="39"/>
      <c r="K85" s="39"/>
    </row>
    <row r="86" spans="1:11" s="87" customFormat="1" x14ac:dyDescent="0.25">
      <c r="A86" s="33"/>
      <c r="B86" s="43"/>
      <c r="C86" s="39" t="s">
        <v>851</v>
      </c>
      <c r="D86" s="39" t="s">
        <v>412</v>
      </c>
      <c r="E86" s="39" t="s">
        <v>521</v>
      </c>
      <c r="F86" s="99"/>
      <c r="G86" s="39"/>
      <c r="H86" s="39" t="str">
        <f t="shared" si="1"/>
        <v/>
      </c>
      <c r="I86" s="39"/>
      <c r="J86" s="39"/>
      <c r="K86" s="39"/>
    </row>
    <row r="87" spans="1:11" s="87" customFormat="1" x14ac:dyDescent="0.25">
      <c r="A87" s="33"/>
      <c r="B87" s="43"/>
      <c r="C87" s="39" t="s">
        <v>851</v>
      </c>
      <c r="D87" s="39" t="s">
        <v>412</v>
      </c>
      <c r="E87" s="39" t="s">
        <v>524</v>
      </c>
      <c r="F87" s="99"/>
      <c r="G87" s="39"/>
      <c r="H87" s="39" t="str">
        <f t="shared" si="1"/>
        <v>2 black plastic solenoids on metal bracket</v>
      </c>
      <c r="I87" s="39"/>
      <c r="J87" s="39" t="s">
        <v>775</v>
      </c>
      <c r="K87" s="39"/>
    </row>
    <row r="88" spans="1:11" s="87" customFormat="1" x14ac:dyDescent="0.25">
      <c r="A88" s="33"/>
      <c r="B88" s="43"/>
      <c r="C88" s="39" t="s">
        <v>851</v>
      </c>
      <c r="D88" s="39" t="s">
        <v>412</v>
      </c>
      <c r="E88" s="39" t="s">
        <v>525</v>
      </c>
      <c r="F88" s="99"/>
      <c r="G88" s="39"/>
      <c r="H88" s="39" t="str">
        <f t="shared" si="1"/>
        <v/>
      </c>
      <c r="I88" s="39"/>
      <c r="J88" s="39"/>
      <c r="K88" s="39"/>
    </row>
    <row r="89" spans="1:11" s="87" customFormat="1" x14ac:dyDescent="0.25">
      <c r="A89" s="33"/>
      <c r="B89" s="43"/>
      <c r="C89" s="39" t="s">
        <v>851</v>
      </c>
      <c r="D89" s="39" t="s">
        <v>412</v>
      </c>
      <c r="E89" s="39" t="s">
        <v>515</v>
      </c>
      <c r="F89" s="99"/>
      <c r="G89" s="39"/>
      <c r="H89" s="39" t="str">
        <f t="shared" si="1"/>
        <v/>
      </c>
      <c r="I89" s="39"/>
      <c r="J89" s="39"/>
      <c r="K89" s="39"/>
    </row>
    <row r="90" spans="1:11" s="87" customFormat="1" x14ac:dyDescent="0.25">
      <c r="A90" s="33"/>
      <c r="B90" s="33"/>
      <c r="C90" s="34" t="s">
        <v>850</v>
      </c>
      <c r="D90" s="34" t="s">
        <v>862</v>
      </c>
      <c r="E90" s="34" t="s">
        <v>539</v>
      </c>
      <c r="F90" s="38">
        <v>150</v>
      </c>
      <c r="G90" s="34"/>
      <c r="H90" s="34" t="str">
        <f t="shared" si="1"/>
        <v/>
      </c>
      <c r="I90" s="34"/>
      <c r="J90" s="34"/>
      <c r="K90" s="34"/>
    </row>
    <row r="91" spans="1:11" s="87" customFormat="1" x14ac:dyDescent="0.25">
      <c r="A91" s="33"/>
      <c r="B91" s="33"/>
      <c r="C91" s="34" t="s">
        <v>850</v>
      </c>
      <c r="D91" s="34" t="s">
        <v>862</v>
      </c>
      <c r="E91" s="34" t="s">
        <v>540</v>
      </c>
      <c r="F91" s="38">
        <v>150</v>
      </c>
      <c r="G91" s="34"/>
      <c r="H91" s="34" t="str">
        <f t="shared" si="1"/>
        <v/>
      </c>
      <c r="I91" s="34"/>
      <c r="J91" s="34"/>
      <c r="K91" s="34"/>
    </row>
    <row r="92" spans="1:11" s="87" customFormat="1" x14ac:dyDescent="0.25">
      <c r="A92" s="33"/>
      <c r="B92" s="33"/>
      <c r="C92" s="34" t="s">
        <v>850</v>
      </c>
      <c r="D92" s="34" t="s">
        <v>862</v>
      </c>
      <c r="E92" s="34" t="s">
        <v>892</v>
      </c>
      <c r="F92" s="38">
        <v>113.33333333333333</v>
      </c>
      <c r="G92" s="34"/>
      <c r="H92" s="34" t="str">
        <f t="shared" si="1"/>
        <v/>
      </c>
      <c r="I92" s="34"/>
      <c r="J92" s="34"/>
      <c r="K92" s="34"/>
    </row>
    <row r="93" spans="1:11" s="87" customFormat="1" x14ac:dyDescent="0.25">
      <c r="A93" s="301" t="s">
        <v>2893</v>
      </c>
      <c r="B93" s="301" t="s">
        <v>941</v>
      </c>
      <c r="C93" s="302" t="s">
        <v>850</v>
      </c>
      <c r="D93" s="302" t="s">
        <v>862</v>
      </c>
      <c r="E93" s="302" t="s">
        <v>543</v>
      </c>
      <c r="F93" s="303">
        <v>65</v>
      </c>
      <c r="G93" s="302"/>
      <c r="H93" s="302" t="str">
        <f t="shared" si="1"/>
        <v>just door, toss housing</v>
      </c>
      <c r="I93" s="302" t="s">
        <v>781</v>
      </c>
      <c r="J93" s="302"/>
      <c r="K93" s="302"/>
    </row>
    <row r="94" spans="1:11" s="87" customFormat="1" x14ac:dyDescent="0.25">
      <c r="A94" s="33"/>
      <c r="B94" s="33"/>
      <c r="C94" s="34" t="s">
        <v>850</v>
      </c>
      <c r="D94" s="34" t="s">
        <v>862</v>
      </c>
      <c r="E94" s="34" t="s">
        <v>542</v>
      </c>
      <c r="F94" s="38">
        <v>125</v>
      </c>
      <c r="G94" s="34"/>
      <c r="H94" s="34" t="str">
        <f t="shared" si="1"/>
        <v/>
      </c>
      <c r="I94" s="34"/>
      <c r="J94" s="34"/>
      <c r="K94" s="34"/>
    </row>
    <row r="95" spans="1:11" s="87" customFormat="1" x14ac:dyDescent="0.25">
      <c r="A95" s="33"/>
      <c r="B95" s="33"/>
      <c r="C95" s="34" t="s">
        <v>850</v>
      </c>
      <c r="D95" s="34" t="s">
        <v>862</v>
      </c>
      <c r="E95" s="34" t="s">
        <v>541</v>
      </c>
      <c r="F95" s="38">
        <v>150</v>
      </c>
      <c r="G95" s="34"/>
      <c r="H95" s="34" t="str">
        <f t="shared" si="1"/>
        <v/>
      </c>
      <c r="I95" s="34"/>
      <c r="J95" s="34"/>
      <c r="K95" s="34"/>
    </row>
    <row r="96" spans="1:11" s="87" customFormat="1" x14ac:dyDescent="0.25">
      <c r="A96" s="33"/>
      <c r="B96" s="33"/>
      <c r="C96" s="34" t="s">
        <v>850</v>
      </c>
      <c r="D96" s="34" t="s">
        <v>862</v>
      </c>
      <c r="E96" s="34" t="s">
        <v>893</v>
      </c>
      <c r="F96" s="38">
        <v>91.666666666666671</v>
      </c>
      <c r="G96" s="34"/>
      <c r="H96" s="34" t="str">
        <f t="shared" si="1"/>
        <v/>
      </c>
      <c r="I96" s="34"/>
      <c r="J96" s="34"/>
      <c r="K96" s="34"/>
    </row>
    <row r="97" spans="1:11" s="87" customFormat="1" x14ac:dyDescent="0.25">
      <c r="A97" s="33"/>
      <c r="B97" s="33"/>
      <c r="C97" s="34" t="s">
        <v>850</v>
      </c>
      <c r="D97" s="34" t="s">
        <v>862</v>
      </c>
      <c r="E97" s="34" t="s">
        <v>894</v>
      </c>
      <c r="F97" s="38">
        <v>98.611111111111114</v>
      </c>
      <c r="G97" s="34"/>
      <c r="H97" s="34" t="str">
        <f t="shared" si="1"/>
        <v>SET 2, sell single if 1 bad</v>
      </c>
      <c r="I97" s="34" t="s">
        <v>913</v>
      </c>
      <c r="J97" s="34"/>
      <c r="K97" s="34"/>
    </row>
    <row r="98" spans="1:11" s="87" customFormat="1" x14ac:dyDescent="0.25">
      <c r="A98" s="33"/>
      <c r="B98" s="33"/>
      <c r="C98" s="34" t="s">
        <v>850</v>
      </c>
      <c r="D98" s="34" t="s">
        <v>862</v>
      </c>
      <c r="E98" s="34" t="s">
        <v>895</v>
      </c>
      <c r="F98" s="38">
        <v>75</v>
      </c>
      <c r="G98" s="34"/>
      <c r="H98" s="34" t="str">
        <f t="shared" si="1"/>
        <v>SET 2, toss both if 1 bad</v>
      </c>
      <c r="I98" s="34" t="s">
        <v>782</v>
      </c>
      <c r="J98" s="34"/>
      <c r="K98" s="34"/>
    </row>
    <row r="99" spans="1:11" s="87" customFormat="1" x14ac:dyDescent="0.25">
      <c r="A99" s="33"/>
      <c r="B99" s="33"/>
      <c r="C99" s="34" t="s">
        <v>850</v>
      </c>
      <c r="D99" s="34" t="s">
        <v>862</v>
      </c>
      <c r="E99" s="34" t="s">
        <v>544</v>
      </c>
      <c r="F99" s="38">
        <v>180</v>
      </c>
      <c r="G99" s="34"/>
      <c r="H99" s="34" t="str">
        <f t="shared" si="1"/>
        <v/>
      </c>
      <c r="I99" s="34"/>
      <c r="J99" s="34"/>
      <c r="K99" s="34"/>
    </row>
    <row r="100" spans="1:11" s="87" customFormat="1" x14ac:dyDescent="0.25">
      <c r="A100" s="33"/>
      <c r="B100" s="33"/>
      <c r="C100" s="34" t="s">
        <v>850</v>
      </c>
      <c r="D100" s="34" t="s">
        <v>862</v>
      </c>
      <c r="E100" s="34" t="s">
        <v>545</v>
      </c>
      <c r="F100" s="38">
        <v>158.33333333333334</v>
      </c>
      <c r="G100" s="34"/>
      <c r="H100" s="34" t="str">
        <f t="shared" si="1"/>
        <v/>
      </c>
      <c r="I100" s="34"/>
      <c r="J100" s="34"/>
      <c r="K100" s="34"/>
    </row>
    <row r="101" spans="1:11" s="87" customFormat="1" x14ac:dyDescent="0.25">
      <c r="A101" s="33"/>
      <c r="B101" s="33"/>
      <c r="C101" s="34" t="s">
        <v>850</v>
      </c>
      <c r="D101" s="34" t="s">
        <v>862</v>
      </c>
      <c r="E101" s="34" t="s">
        <v>546</v>
      </c>
      <c r="F101" s="38">
        <v>350</v>
      </c>
      <c r="G101" s="34"/>
      <c r="H101" s="34" t="str">
        <f t="shared" si="1"/>
        <v>SET 2, toss both if 1 bad | these are the shorter cross bars</v>
      </c>
      <c r="I101" s="34" t="s">
        <v>782</v>
      </c>
      <c r="J101" s="34" t="s">
        <v>1150</v>
      </c>
      <c r="K101" s="34"/>
    </row>
    <row r="102" spans="1:11" s="87" customFormat="1" x14ac:dyDescent="0.25">
      <c r="A102" s="33"/>
      <c r="B102" s="33"/>
      <c r="C102" s="34" t="s">
        <v>850</v>
      </c>
      <c r="D102" s="34" t="s">
        <v>862</v>
      </c>
      <c r="E102" s="34" t="s">
        <v>547</v>
      </c>
      <c r="F102" s="38">
        <v>350</v>
      </c>
      <c r="G102" s="34"/>
      <c r="H102" s="34" t="str">
        <f t="shared" si="1"/>
        <v/>
      </c>
      <c r="I102" s="34"/>
      <c r="J102" s="34"/>
      <c r="K102" s="34"/>
    </row>
    <row r="103" spans="1:11" s="87" customFormat="1" x14ac:dyDescent="0.25">
      <c r="A103" s="33"/>
      <c r="B103" s="33"/>
      <c r="C103" s="34" t="s">
        <v>850</v>
      </c>
      <c r="D103" s="34" t="s">
        <v>862</v>
      </c>
      <c r="E103" s="34" t="s">
        <v>548</v>
      </c>
      <c r="F103" s="38">
        <v>350</v>
      </c>
      <c r="G103" s="34"/>
      <c r="H103" s="34" t="str">
        <f t="shared" si="1"/>
        <v/>
      </c>
      <c r="I103" s="34"/>
      <c r="J103" s="34"/>
      <c r="K103" s="34"/>
    </row>
    <row r="104" spans="1:11" s="87" customFormat="1" x14ac:dyDescent="0.25">
      <c r="A104" s="33"/>
      <c r="B104" s="33"/>
      <c r="C104" s="34" t="s">
        <v>850</v>
      </c>
      <c r="D104" s="34" t="s">
        <v>862</v>
      </c>
      <c r="E104" s="34" t="s">
        <v>550</v>
      </c>
      <c r="F104" s="38">
        <v>125</v>
      </c>
      <c r="G104" s="34"/>
      <c r="H104" s="34" t="str">
        <f t="shared" si="1"/>
        <v>in spoilder if good</v>
      </c>
      <c r="I104" s="34" t="s">
        <v>877</v>
      </c>
      <c r="J104" s="34"/>
      <c r="K104" s="34"/>
    </row>
    <row r="105" spans="1:11" s="87" customFormat="1" x14ac:dyDescent="0.25">
      <c r="A105" s="33"/>
      <c r="B105" s="33"/>
      <c r="C105" s="34" t="s">
        <v>850</v>
      </c>
      <c r="D105" s="34" t="s">
        <v>862</v>
      </c>
      <c r="E105" s="34" t="s">
        <v>549</v>
      </c>
      <c r="F105" s="38">
        <v>595</v>
      </c>
      <c r="G105" s="34"/>
      <c r="H105" s="34" t="str">
        <f t="shared" si="1"/>
        <v>brake light IN | spoiler bad = light solo, light bad = toss spoiler</v>
      </c>
      <c r="I105" s="34" t="s">
        <v>1157</v>
      </c>
      <c r="J105" s="34" t="s">
        <v>1158</v>
      </c>
      <c r="K105" s="34"/>
    </row>
    <row r="106" spans="1:11" s="87" customFormat="1" x14ac:dyDescent="0.25">
      <c r="A106" s="33"/>
      <c r="B106" s="43"/>
      <c r="C106" s="39" t="s">
        <v>851</v>
      </c>
      <c r="D106" s="39" t="s">
        <v>862</v>
      </c>
      <c r="E106" s="39" t="s">
        <v>538</v>
      </c>
      <c r="F106" s="99"/>
      <c r="G106" s="39"/>
      <c r="H106" s="39" t="str">
        <f t="shared" si="1"/>
        <v/>
      </c>
      <c r="I106" s="39"/>
      <c r="J106" s="39"/>
      <c r="K106" s="39"/>
    </row>
    <row r="107" spans="1:11" s="87" customFormat="1" x14ac:dyDescent="0.25">
      <c r="A107" s="33"/>
      <c r="B107" s="43"/>
      <c r="C107" s="39" t="s">
        <v>851</v>
      </c>
      <c r="D107" s="39" t="s">
        <v>862</v>
      </c>
      <c r="E107" s="39" t="s">
        <v>896</v>
      </c>
      <c r="F107" s="99"/>
      <c r="G107" s="39"/>
      <c r="H107" s="39" t="str">
        <f t="shared" si="1"/>
        <v>TOSS BOTH</v>
      </c>
      <c r="I107" s="39" t="s">
        <v>784</v>
      </c>
      <c r="J107" s="39"/>
      <c r="K107" s="39"/>
    </row>
    <row r="108" spans="1:11" s="87" customFormat="1" x14ac:dyDescent="0.25">
      <c r="A108" s="33"/>
      <c r="B108" s="43"/>
      <c r="C108" s="39" t="s">
        <v>851</v>
      </c>
      <c r="D108" s="39" t="s">
        <v>862</v>
      </c>
      <c r="E108" s="39" t="s">
        <v>551</v>
      </c>
      <c r="F108" s="99"/>
      <c r="G108" s="39"/>
      <c r="H108" s="39" t="str">
        <f t="shared" si="1"/>
        <v/>
      </c>
      <c r="I108" s="39"/>
      <c r="J108" s="39"/>
      <c r="K108" s="39"/>
    </row>
    <row r="109" spans="1:11" s="87" customFormat="1" x14ac:dyDescent="0.25">
      <c r="A109" s="33"/>
      <c r="B109" s="43"/>
      <c r="C109" s="39" t="s">
        <v>851</v>
      </c>
      <c r="D109" s="39" t="s">
        <v>862</v>
      </c>
      <c r="E109" s="39" t="s">
        <v>552</v>
      </c>
      <c r="F109" s="99"/>
      <c r="G109" s="39"/>
      <c r="H109" s="39" t="str">
        <f t="shared" si="1"/>
        <v/>
      </c>
      <c r="I109" s="39"/>
      <c r="J109" s="39"/>
      <c r="K109" s="39"/>
    </row>
    <row r="110" spans="1:11" s="87" customFormat="1" x14ac:dyDescent="0.25">
      <c r="A110" s="33"/>
      <c r="B110" s="43"/>
      <c r="C110" s="39" t="s">
        <v>851</v>
      </c>
      <c r="D110" s="39" t="s">
        <v>862</v>
      </c>
      <c r="E110" s="39" t="s">
        <v>553</v>
      </c>
      <c r="F110" s="99"/>
      <c r="G110" s="39"/>
      <c r="H110" s="39" t="str">
        <f t="shared" si="1"/>
        <v/>
      </c>
      <c r="I110" s="39"/>
      <c r="J110" s="39"/>
      <c r="K110" s="39"/>
    </row>
    <row r="111" spans="1:11" s="87" customFormat="1" x14ac:dyDescent="0.25">
      <c r="A111" s="33"/>
      <c r="B111" s="43"/>
      <c r="C111" s="39" t="s">
        <v>851</v>
      </c>
      <c r="D111" s="39" t="s">
        <v>862</v>
      </c>
      <c r="E111" s="39" t="s">
        <v>554</v>
      </c>
      <c r="F111" s="99"/>
      <c r="G111" s="39"/>
      <c r="H111" s="39" t="str">
        <f t="shared" si="1"/>
        <v>big long ones black in color - CHECK BOX any other style</v>
      </c>
      <c r="I111" s="39"/>
      <c r="J111" s="39" t="s">
        <v>783</v>
      </c>
      <c r="K111" s="39"/>
    </row>
    <row r="112" spans="1:11" s="87" customFormat="1" x14ac:dyDescent="0.25">
      <c r="A112" s="33"/>
      <c r="B112" s="43"/>
      <c r="C112" s="39" t="s">
        <v>851</v>
      </c>
      <c r="D112" s="39" t="s">
        <v>862</v>
      </c>
      <c r="E112" s="39" t="s">
        <v>555</v>
      </c>
      <c r="F112" s="99"/>
      <c r="G112" s="39"/>
      <c r="H112" s="39" t="str">
        <f t="shared" si="1"/>
        <v/>
      </c>
      <c r="I112" s="39"/>
      <c r="J112" s="39"/>
      <c r="K112" s="39"/>
    </row>
    <row r="113" spans="1:11" s="87" customFormat="1" x14ac:dyDescent="0.25">
      <c r="A113" s="33"/>
      <c r="B113" s="43"/>
      <c r="C113" s="39" t="s">
        <v>851</v>
      </c>
      <c r="D113" s="39" t="s">
        <v>862</v>
      </c>
      <c r="E113" s="39" t="s">
        <v>556</v>
      </c>
      <c r="F113" s="99"/>
      <c r="G113" s="39"/>
      <c r="H113" s="39" t="str">
        <f t="shared" si="1"/>
        <v>TOSS BOTH</v>
      </c>
      <c r="I113" s="39" t="s">
        <v>784</v>
      </c>
      <c r="J113" s="39"/>
      <c r="K113" s="39"/>
    </row>
    <row r="114" spans="1:11" s="87" customFormat="1" x14ac:dyDescent="0.25">
      <c r="A114" s="33"/>
      <c r="B114" s="43"/>
      <c r="C114" s="39" t="s">
        <v>851</v>
      </c>
      <c r="D114" s="39" t="s">
        <v>862</v>
      </c>
      <c r="E114" s="39" t="s">
        <v>557</v>
      </c>
      <c r="F114" s="99"/>
      <c r="G114" s="39"/>
      <c r="H114" s="39" t="str">
        <f t="shared" si="1"/>
        <v/>
      </c>
      <c r="I114" s="39"/>
      <c r="J114" s="39"/>
      <c r="K114" s="39"/>
    </row>
    <row r="115" spans="1:11" s="87" customFormat="1" x14ac:dyDescent="0.25">
      <c r="A115" s="33"/>
      <c r="B115" s="43"/>
      <c r="C115" s="39" t="s">
        <v>851</v>
      </c>
      <c r="D115" s="39" t="s">
        <v>862</v>
      </c>
      <c r="E115" s="39" t="s">
        <v>558</v>
      </c>
      <c r="F115" s="99"/>
      <c r="G115" s="39"/>
      <c r="H115" s="39" t="str">
        <f t="shared" si="1"/>
        <v/>
      </c>
      <c r="I115" s="39"/>
      <c r="J115" s="39"/>
      <c r="K115" s="39"/>
    </row>
    <row r="116" spans="1:11" s="87" customFormat="1" x14ac:dyDescent="0.25">
      <c r="A116" s="33"/>
      <c r="B116" s="33"/>
      <c r="C116" s="34" t="s">
        <v>850</v>
      </c>
      <c r="D116" s="34" t="s">
        <v>341</v>
      </c>
      <c r="E116" s="34" t="s">
        <v>897</v>
      </c>
      <c r="F116" s="38">
        <v>110</v>
      </c>
      <c r="G116" s="34"/>
      <c r="H116" s="34" t="str">
        <f t="shared" si="1"/>
        <v>SET 2, sell single if 1 bad</v>
      </c>
      <c r="I116" s="34" t="s">
        <v>913</v>
      </c>
      <c r="J116" s="34"/>
      <c r="K116" s="34"/>
    </row>
    <row r="117" spans="1:11" s="87" customFormat="1" x14ac:dyDescent="0.25">
      <c r="A117" s="33"/>
      <c r="B117" s="33"/>
      <c r="C117" s="34" t="s">
        <v>850</v>
      </c>
      <c r="D117" s="34" t="s">
        <v>341</v>
      </c>
      <c r="E117" s="34" t="s">
        <v>898</v>
      </c>
      <c r="F117" s="38">
        <v>67</v>
      </c>
      <c r="G117" s="34"/>
      <c r="H117" s="34" t="str">
        <f t="shared" si="1"/>
        <v>SET 2 w/ cables, sell hood latches SET 2 if cables bad</v>
      </c>
      <c r="I117" s="34" t="s">
        <v>915</v>
      </c>
      <c r="J117" s="34"/>
      <c r="K117" s="34"/>
    </row>
    <row r="118" spans="1:11" s="87" customFormat="1" x14ac:dyDescent="0.25">
      <c r="A118" s="33"/>
      <c r="B118" s="33"/>
      <c r="C118" s="34" t="s">
        <v>850</v>
      </c>
      <c r="D118" s="34" t="s">
        <v>341</v>
      </c>
      <c r="E118" s="34" t="s">
        <v>559</v>
      </c>
      <c r="F118" s="38">
        <v>94</v>
      </c>
      <c r="G118" s="34"/>
      <c r="H118" s="34" t="str">
        <f t="shared" si="1"/>
        <v>if 1 bad toss all</v>
      </c>
      <c r="I118" s="34" t="s">
        <v>785</v>
      </c>
      <c r="J118" s="34"/>
      <c r="K118" s="34"/>
    </row>
    <row r="119" spans="1:11" s="87" customFormat="1" x14ac:dyDescent="0.25">
      <c r="A119" s="33"/>
      <c r="B119" s="43"/>
      <c r="C119" s="39" t="s">
        <v>851</v>
      </c>
      <c r="D119" s="39" t="s">
        <v>341</v>
      </c>
      <c r="E119" s="39" t="s">
        <v>560</v>
      </c>
      <c r="F119" s="99"/>
      <c r="G119" s="39"/>
      <c r="H119" s="39" t="str">
        <f t="shared" si="1"/>
        <v/>
      </c>
      <c r="I119" s="39"/>
      <c r="J119" s="39"/>
      <c r="K119" s="39"/>
    </row>
    <row r="120" spans="1:11" s="87" customFormat="1" x14ac:dyDescent="0.25">
      <c r="A120" s="33"/>
      <c r="B120" s="43"/>
      <c r="C120" s="39" t="s">
        <v>851</v>
      </c>
      <c r="D120" s="39" t="s">
        <v>341</v>
      </c>
      <c r="E120" s="39" t="s">
        <v>561</v>
      </c>
      <c r="F120" s="99"/>
      <c r="G120" s="39"/>
      <c r="H120" s="39" t="str">
        <f t="shared" si="1"/>
        <v>TOSS BOTH</v>
      </c>
      <c r="I120" s="39" t="s">
        <v>784</v>
      </c>
      <c r="J120" s="39"/>
      <c r="K120" s="39"/>
    </row>
    <row r="121" spans="1:11" s="87" customFormat="1" x14ac:dyDescent="0.25">
      <c r="A121" s="33"/>
      <c r="B121" s="43"/>
      <c r="C121" s="39" t="s">
        <v>851</v>
      </c>
      <c r="D121" s="39" t="s">
        <v>341</v>
      </c>
      <c r="E121" s="39" t="s">
        <v>562</v>
      </c>
      <c r="F121" s="99"/>
      <c r="G121" s="39"/>
      <c r="H121" s="39" t="str">
        <f t="shared" si="1"/>
        <v>Part out then toss</v>
      </c>
      <c r="I121" s="39"/>
      <c r="J121" s="39" t="s">
        <v>786</v>
      </c>
      <c r="K121" s="39"/>
    </row>
    <row r="122" spans="1:11" s="87" customFormat="1" x14ac:dyDescent="0.25">
      <c r="A122" s="33"/>
      <c r="B122" s="33"/>
      <c r="C122" s="34" t="s">
        <v>850</v>
      </c>
      <c r="D122" s="34" t="s">
        <v>863</v>
      </c>
      <c r="E122" s="34" t="s">
        <v>612</v>
      </c>
      <c r="F122" s="38">
        <v>550</v>
      </c>
      <c r="G122" s="34"/>
      <c r="H122" s="34" t="str">
        <f t="shared" si="1"/>
        <v/>
      </c>
      <c r="I122" s="34"/>
      <c r="J122" s="34"/>
      <c r="K122" s="34"/>
    </row>
    <row r="123" spans="1:11" s="87" customFormat="1" x14ac:dyDescent="0.25">
      <c r="A123" s="33"/>
      <c r="B123" s="33"/>
      <c r="C123" s="34" t="s">
        <v>850</v>
      </c>
      <c r="D123" s="34" t="s">
        <v>863</v>
      </c>
      <c r="E123" s="34" t="s">
        <v>613</v>
      </c>
      <c r="F123" s="38">
        <v>295</v>
      </c>
      <c r="G123" s="34"/>
      <c r="H123" s="34" t="str">
        <f t="shared" si="1"/>
        <v/>
      </c>
      <c r="I123" s="34"/>
      <c r="J123" s="34"/>
      <c r="K123" s="34"/>
    </row>
    <row r="124" spans="1:11" s="87" customFormat="1" x14ac:dyDescent="0.25">
      <c r="A124" s="33"/>
      <c r="B124" s="33"/>
      <c r="C124" s="34" t="s">
        <v>850</v>
      </c>
      <c r="D124" s="34" t="s">
        <v>863</v>
      </c>
      <c r="E124" s="34" t="s">
        <v>904</v>
      </c>
      <c r="F124" s="38">
        <v>45</v>
      </c>
      <c r="G124" s="34"/>
      <c r="H124" s="34" t="str">
        <f t="shared" si="1"/>
        <v>tag as SINGLE | 2 per car (identical)</v>
      </c>
      <c r="I124" s="34" t="s">
        <v>768</v>
      </c>
      <c r="J124" s="34" t="s">
        <v>1352</v>
      </c>
      <c r="K124" s="34"/>
    </row>
    <row r="125" spans="1:11" s="87" customFormat="1" x14ac:dyDescent="0.25">
      <c r="A125" s="33"/>
      <c r="B125" s="43"/>
      <c r="C125" s="39" t="s">
        <v>870</v>
      </c>
      <c r="D125" s="39" t="s">
        <v>863</v>
      </c>
      <c r="E125" s="39" t="s">
        <v>614</v>
      </c>
      <c r="F125" s="99"/>
      <c r="G125" s="39"/>
      <c r="H125" s="39" t="str">
        <f t="shared" si="1"/>
        <v/>
      </c>
      <c r="I125" s="39"/>
      <c r="J125" s="39"/>
      <c r="K125" s="39"/>
    </row>
    <row r="126" spans="1:11" s="87" customFormat="1" x14ac:dyDescent="0.25">
      <c r="A126" s="33"/>
      <c r="B126" s="33"/>
      <c r="C126" s="34" t="s">
        <v>850</v>
      </c>
      <c r="D126" s="34" t="s">
        <v>103</v>
      </c>
      <c r="E126" s="34" t="s">
        <v>563</v>
      </c>
      <c r="F126" s="38">
        <v>195</v>
      </c>
      <c r="G126" s="34"/>
      <c r="H126" s="34" t="str">
        <f t="shared" si="1"/>
        <v/>
      </c>
      <c r="I126" s="34"/>
      <c r="J126" s="34"/>
      <c r="K126" s="34"/>
    </row>
    <row r="127" spans="1:11" s="87" customFormat="1" x14ac:dyDescent="0.25">
      <c r="A127" s="33"/>
      <c r="B127" s="33"/>
      <c r="C127" s="34" t="s">
        <v>850</v>
      </c>
      <c r="D127" s="34" t="s">
        <v>103</v>
      </c>
      <c r="E127" s="34" t="s">
        <v>564</v>
      </c>
      <c r="F127" s="38">
        <v>275</v>
      </c>
      <c r="G127" s="34"/>
      <c r="H127" s="34" t="str">
        <f t="shared" si="1"/>
        <v/>
      </c>
      <c r="I127" s="34"/>
      <c r="J127" s="34"/>
      <c r="K127" s="34"/>
    </row>
    <row r="128" spans="1:11" s="87" customFormat="1" x14ac:dyDescent="0.25">
      <c r="A128" s="33"/>
      <c r="B128" s="33"/>
      <c r="C128" s="34" t="s">
        <v>850</v>
      </c>
      <c r="D128" s="34" t="s">
        <v>103</v>
      </c>
      <c r="E128" s="34" t="s">
        <v>565</v>
      </c>
      <c r="F128" s="38">
        <v>175</v>
      </c>
      <c r="G128" s="34"/>
      <c r="H128" s="34" t="str">
        <f t="shared" si="1"/>
        <v/>
      </c>
      <c r="I128" s="34"/>
      <c r="J128" s="34"/>
      <c r="K128" s="34"/>
    </row>
    <row r="129" spans="1:11" s="87" customFormat="1" x14ac:dyDescent="0.25">
      <c r="A129" s="33"/>
      <c r="B129" s="33"/>
      <c r="C129" s="34" t="s">
        <v>850</v>
      </c>
      <c r="D129" s="34" t="s">
        <v>103</v>
      </c>
      <c r="E129" s="34" t="s">
        <v>566</v>
      </c>
      <c r="F129" s="38">
        <v>345</v>
      </c>
      <c r="G129" s="34"/>
      <c r="H129" s="34" t="str">
        <f t="shared" si="1"/>
        <v/>
      </c>
      <c r="I129" s="34"/>
      <c r="J129" s="34"/>
      <c r="K129" s="34"/>
    </row>
    <row r="130" spans="1:11" s="87" customFormat="1" x14ac:dyDescent="0.25">
      <c r="A130" s="33"/>
      <c r="B130" s="33"/>
      <c r="C130" s="34" t="s">
        <v>850</v>
      </c>
      <c r="D130" s="34" t="s">
        <v>103</v>
      </c>
      <c r="E130" s="34" t="s">
        <v>567</v>
      </c>
      <c r="F130" s="38">
        <v>345</v>
      </c>
      <c r="G130" s="34"/>
      <c r="H130" s="34" t="str">
        <f t="shared" si="1"/>
        <v/>
      </c>
      <c r="I130" s="34"/>
      <c r="J130" s="34"/>
      <c r="K130" s="34"/>
    </row>
    <row r="131" spans="1:11" s="87" customFormat="1" x14ac:dyDescent="0.25">
      <c r="A131" s="33"/>
      <c r="B131" s="33"/>
      <c r="C131" s="34" t="s">
        <v>850</v>
      </c>
      <c r="D131" s="34" t="s">
        <v>103</v>
      </c>
      <c r="E131" s="34" t="s">
        <v>568</v>
      </c>
      <c r="F131" s="38">
        <v>390</v>
      </c>
      <c r="G131" s="34"/>
      <c r="H131" s="34" t="str">
        <f t="shared" si="1"/>
        <v/>
      </c>
      <c r="I131" s="34"/>
      <c r="J131" s="34"/>
      <c r="K131" s="34"/>
    </row>
    <row r="132" spans="1:11" s="87" customFormat="1" x14ac:dyDescent="0.25">
      <c r="A132" s="33"/>
      <c r="B132" s="33"/>
      <c r="C132" s="34" t="s">
        <v>850</v>
      </c>
      <c r="D132" s="34" t="s">
        <v>103</v>
      </c>
      <c r="E132" s="34" t="s">
        <v>569</v>
      </c>
      <c r="F132" s="38">
        <v>48</v>
      </c>
      <c r="G132" s="34"/>
      <c r="H132" s="34" t="str">
        <f t="shared" ref="H132:H195" si="2">_xlfn.TEXTJOIN(" | ",TRUE,I132,J132)</f>
        <v>small black w/ a purple front</v>
      </c>
      <c r="I132" s="34"/>
      <c r="J132" s="34" t="s">
        <v>788</v>
      </c>
      <c r="K132" s="34"/>
    </row>
    <row r="133" spans="1:11" s="87" customFormat="1" x14ac:dyDescent="0.25">
      <c r="A133" s="33"/>
      <c r="B133" s="33"/>
      <c r="C133" s="34" t="s">
        <v>850</v>
      </c>
      <c r="D133" s="34" t="s">
        <v>103</v>
      </c>
      <c r="E133" s="34" t="s">
        <v>570</v>
      </c>
      <c r="F133" s="38">
        <v>95</v>
      </c>
      <c r="G133" s="34"/>
      <c r="H133" s="34" t="str">
        <f t="shared" si="2"/>
        <v>w/ resistor, toss both if 1 bad</v>
      </c>
      <c r="I133" s="34" t="s">
        <v>789</v>
      </c>
      <c r="J133" s="34"/>
      <c r="K133" s="34"/>
    </row>
    <row r="134" spans="1:11" s="87" customFormat="1" x14ac:dyDescent="0.25">
      <c r="A134" s="33"/>
      <c r="B134" s="33"/>
      <c r="C134" s="34" t="s">
        <v>850</v>
      </c>
      <c r="D134" s="34" t="s">
        <v>103</v>
      </c>
      <c r="E134" s="34" t="s">
        <v>572</v>
      </c>
      <c r="F134" s="38">
        <v>75</v>
      </c>
      <c r="G134" s="34"/>
      <c r="H134" s="34" t="str">
        <f t="shared" si="2"/>
        <v/>
      </c>
      <c r="I134" s="34"/>
      <c r="J134" s="34"/>
      <c r="K134" s="34"/>
    </row>
    <row r="135" spans="1:11" s="87" customFormat="1" x14ac:dyDescent="0.25">
      <c r="A135" s="254" t="s">
        <v>2888</v>
      </c>
      <c r="B135" s="254" t="s">
        <v>941</v>
      </c>
      <c r="C135" s="255" t="s">
        <v>850</v>
      </c>
      <c r="D135" s="255" t="s">
        <v>103</v>
      </c>
      <c r="E135" s="255" t="s">
        <v>571</v>
      </c>
      <c r="F135" s="256">
        <v>200</v>
      </c>
      <c r="G135" s="255" t="s">
        <v>2898</v>
      </c>
      <c r="H135" s="255" t="str">
        <f t="shared" si="2"/>
        <v>keep switches &amp; mats IN</v>
      </c>
      <c r="I135" s="255" t="s">
        <v>790</v>
      </c>
      <c r="J135" s="255"/>
      <c r="K135" s="255"/>
    </row>
    <row r="136" spans="1:11" s="87" customFormat="1" x14ac:dyDescent="0.25">
      <c r="A136" s="33"/>
      <c r="B136" s="33"/>
      <c r="C136" s="34" t="s">
        <v>850</v>
      </c>
      <c r="D136" s="34" t="s">
        <v>103</v>
      </c>
      <c r="E136" s="34" t="s">
        <v>900</v>
      </c>
      <c r="F136" s="38">
        <v>198</v>
      </c>
      <c r="G136" s="34"/>
      <c r="H136" s="34" t="str">
        <f t="shared" si="2"/>
        <v/>
      </c>
      <c r="I136" s="34"/>
      <c r="J136" s="34"/>
      <c r="K136" s="34"/>
    </row>
    <row r="137" spans="1:11" s="87" customFormat="1" x14ac:dyDescent="0.25">
      <c r="A137" s="33"/>
      <c r="B137" s="33"/>
      <c r="C137" s="34" t="s">
        <v>850</v>
      </c>
      <c r="D137" s="34" t="s">
        <v>103</v>
      </c>
      <c r="E137" s="34" t="s">
        <v>899</v>
      </c>
      <c r="F137" s="38">
        <v>295</v>
      </c>
      <c r="G137" s="34"/>
      <c r="H137" s="34" t="str">
        <f t="shared" si="2"/>
        <v>keep together unless 1 bad</v>
      </c>
      <c r="I137" s="34" t="s">
        <v>787</v>
      </c>
      <c r="J137" s="34"/>
      <c r="K137" s="34"/>
    </row>
    <row r="138" spans="1:11" s="87" customFormat="1" x14ac:dyDescent="0.25">
      <c r="A138" s="33"/>
      <c r="B138" s="33"/>
      <c r="C138" s="34" t="s">
        <v>850</v>
      </c>
      <c r="D138" s="34" t="s">
        <v>103</v>
      </c>
      <c r="E138" s="34" t="s">
        <v>573</v>
      </c>
      <c r="F138" s="38">
        <v>148</v>
      </c>
      <c r="G138" s="34"/>
      <c r="H138" s="34" t="str">
        <f t="shared" si="2"/>
        <v>assembly, but toss steering wheel adjust switch</v>
      </c>
      <c r="I138" s="34" t="s">
        <v>791</v>
      </c>
      <c r="J138" s="34"/>
      <c r="K138" s="34"/>
    </row>
    <row r="139" spans="1:11" s="87" customFormat="1" x14ac:dyDescent="0.25">
      <c r="A139" s="301" t="s">
        <v>2893</v>
      </c>
      <c r="B139" s="301" t="s">
        <v>941</v>
      </c>
      <c r="C139" s="302" t="s">
        <v>850</v>
      </c>
      <c r="D139" s="302" t="s">
        <v>103</v>
      </c>
      <c r="E139" s="302" t="s">
        <v>574</v>
      </c>
      <c r="F139" s="303">
        <v>128</v>
      </c>
      <c r="G139" s="302"/>
      <c r="H139" s="302" t="str">
        <f t="shared" si="2"/>
        <v>leave all components in | one w/ roll up door</v>
      </c>
      <c r="I139" s="302" t="s">
        <v>1229</v>
      </c>
      <c r="J139" s="302" t="s">
        <v>1230</v>
      </c>
      <c r="K139" s="302"/>
    </row>
    <row r="140" spans="1:11" s="87" customFormat="1" x14ac:dyDescent="0.25">
      <c r="A140" s="33"/>
      <c r="B140" s="33"/>
      <c r="C140" s="34" t="s">
        <v>850</v>
      </c>
      <c r="D140" s="34" t="s">
        <v>103</v>
      </c>
      <c r="E140" s="34" t="s">
        <v>575</v>
      </c>
      <c r="F140" s="38">
        <v>150</v>
      </c>
      <c r="G140" s="34"/>
      <c r="H140" s="34" t="str">
        <f t="shared" si="2"/>
        <v/>
      </c>
      <c r="I140" s="34"/>
      <c r="J140" s="34"/>
      <c r="K140" s="34"/>
    </row>
    <row r="141" spans="1:11" s="87" customFormat="1" x14ac:dyDescent="0.25">
      <c r="A141" s="33"/>
      <c r="B141" s="33" t="s">
        <v>941</v>
      </c>
      <c r="C141" s="34" t="s">
        <v>850</v>
      </c>
      <c r="D141" s="34" t="s">
        <v>103</v>
      </c>
      <c r="E141" s="34" t="s">
        <v>577</v>
      </c>
      <c r="F141" s="38">
        <v>195</v>
      </c>
      <c r="G141" s="34"/>
      <c r="H141" s="34" t="str">
        <f t="shared" si="2"/>
        <v>toss the left dash smaller one</v>
      </c>
      <c r="I141" s="34" t="s">
        <v>793</v>
      </c>
      <c r="J141" s="34"/>
      <c r="K141" s="34"/>
    </row>
    <row r="142" spans="1:11" s="87" customFormat="1" x14ac:dyDescent="0.25">
      <c r="A142" s="33"/>
      <c r="B142" s="33"/>
      <c r="C142" s="34" t="s">
        <v>850</v>
      </c>
      <c r="D142" s="34" t="s">
        <v>103</v>
      </c>
      <c r="E142" s="34" t="s">
        <v>901</v>
      </c>
      <c r="F142" s="38">
        <v>195</v>
      </c>
      <c r="G142" s="34"/>
      <c r="H142" s="34" t="str">
        <f t="shared" si="2"/>
        <v>remove trim sell separately</v>
      </c>
      <c r="I142" s="34" t="s">
        <v>878</v>
      </c>
      <c r="J142" s="34"/>
      <c r="K142" s="34"/>
    </row>
    <row r="143" spans="1:11" s="87" customFormat="1" x14ac:dyDescent="0.25">
      <c r="A143" s="33"/>
      <c r="B143" s="33"/>
      <c r="C143" s="34" t="s">
        <v>850</v>
      </c>
      <c r="D143" s="34" t="s">
        <v>103</v>
      </c>
      <c r="E143" s="34" t="s">
        <v>578</v>
      </c>
      <c r="F143" s="38">
        <v>50</v>
      </c>
      <c r="G143" s="34"/>
      <c r="H143" s="34" t="str">
        <f t="shared" si="2"/>
        <v/>
      </c>
      <c r="I143" s="34"/>
      <c r="J143" s="34"/>
      <c r="K143" s="34"/>
    </row>
    <row r="144" spans="1:11" s="87" customFormat="1" x14ac:dyDescent="0.25">
      <c r="A144" s="33"/>
      <c r="B144" s="33"/>
      <c r="C144" s="34" t="s">
        <v>850</v>
      </c>
      <c r="D144" s="34" t="s">
        <v>103</v>
      </c>
      <c r="E144" s="34" t="s">
        <v>579</v>
      </c>
      <c r="F144" s="38">
        <v>48</v>
      </c>
      <c r="G144" s="34"/>
      <c r="H144" s="34" t="str">
        <f t="shared" si="2"/>
        <v/>
      </c>
      <c r="I144" s="34"/>
      <c r="J144" s="34"/>
      <c r="K144" s="34"/>
    </row>
    <row r="145" spans="1:11" s="87" customFormat="1" x14ac:dyDescent="0.25">
      <c r="A145" s="33"/>
      <c r="B145" s="33"/>
      <c r="C145" s="34" t="s">
        <v>850</v>
      </c>
      <c r="D145" s="34" t="s">
        <v>103</v>
      </c>
      <c r="E145" s="34" t="s">
        <v>581</v>
      </c>
      <c r="F145" s="38">
        <v>80</v>
      </c>
      <c r="G145" s="34"/>
      <c r="H145" s="34" t="str">
        <f t="shared" si="2"/>
        <v>sell knob &amp; traction control switch panel each solo</v>
      </c>
      <c r="I145" s="34" t="s">
        <v>795</v>
      </c>
      <c r="J145" s="34"/>
      <c r="K145" s="34"/>
    </row>
    <row r="146" spans="1:11" s="87" customFormat="1" x14ac:dyDescent="0.25">
      <c r="A146" s="251" t="s">
        <v>2900</v>
      </c>
      <c r="B146" s="251"/>
      <c r="C146" s="252" t="s">
        <v>850</v>
      </c>
      <c r="D146" s="252" t="s">
        <v>103</v>
      </c>
      <c r="E146" s="252" t="s">
        <v>580</v>
      </c>
      <c r="F146" s="253">
        <v>237.5</v>
      </c>
      <c r="G146" s="252" t="s">
        <v>2901</v>
      </c>
      <c r="H146" s="252" t="str">
        <f t="shared" si="2"/>
        <v>sell trim &amp; traction panel solo</v>
      </c>
      <c r="I146" s="252" t="s">
        <v>794</v>
      </c>
      <c r="J146" s="252"/>
      <c r="K146" s="252"/>
    </row>
    <row r="147" spans="1:11" s="87" customFormat="1" x14ac:dyDescent="0.25">
      <c r="A147" s="33"/>
      <c r="B147" s="33"/>
      <c r="C147" s="34" t="s">
        <v>850</v>
      </c>
      <c r="D147" s="34" t="s">
        <v>103</v>
      </c>
      <c r="E147" s="34" t="s">
        <v>582</v>
      </c>
      <c r="F147" s="38">
        <v>68</v>
      </c>
      <c r="G147" s="34"/>
      <c r="H147" s="34" t="str">
        <f t="shared" si="2"/>
        <v/>
      </c>
      <c r="I147" s="34"/>
      <c r="J147" s="34"/>
      <c r="K147" s="34"/>
    </row>
    <row r="148" spans="1:11" s="87" customFormat="1" ht="15.75" customHeight="1" x14ac:dyDescent="0.25">
      <c r="A148" s="33"/>
      <c r="B148" s="33"/>
      <c r="C148" s="34" t="s">
        <v>850</v>
      </c>
      <c r="D148" s="34" t="s">
        <v>103</v>
      </c>
      <c r="E148" s="34" t="s">
        <v>583</v>
      </c>
      <c r="F148" s="38">
        <v>580</v>
      </c>
      <c r="G148" s="34"/>
      <c r="H148" s="34" t="str">
        <f t="shared" si="2"/>
        <v/>
      </c>
      <c r="I148" s="34"/>
      <c r="J148" s="34"/>
      <c r="K148" s="34"/>
    </row>
    <row r="149" spans="1:11" s="87" customFormat="1" x14ac:dyDescent="0.25">
      <c r="A149" s="33"/>
      <c r="B149" s="33"/>
      <c r="C149" s="34" t="s">
        <v>850</v>
      </c>
      <c r="D149" s="34" t="s">
        <v>103</v>
      </c>
      <c r="E149" s="34" t="s">
        <v>584</v>
      </c>
      <c r="F149" s="38">
        <v>60</v>
      </c>
      <c r="G149" s="34"/>
      <c r="H149" s="34" t="str">
        <f t="shared" si="2"/>
        <v>toss both if 1 bad (barely worth selling)</v>
      </c>
      <c r="I149" s="34" t="s">
        <v>796</v>
      </c>
      <c r="J149" s="34"/>
      <c r="K149" s="34"/>
    </row>
    <row r="150" spans="1:11" s="87" customFormat="1" x14ac:dyDescent="0.25">
      <c r="A150" s="33"/>
      <c r="B150" s="33"/>
      <c r="C150" s="34" t="s">
        <v>850</v>
      </c>
      <c r="D150" s="34" t="s">
        <v>103</v>
      </c>
      <c r="E150" s="34" t="s">
        <v>585</v>
      </c>
      <c r="F150" s="38">
        <v>383.33333333333331</v>
      </c>
      <c r="G150" s="34"/>
      <c r="H150" s="34" t="str">
        <f t="shared" si="2"/>
        <v/>
      </c>
      <c r="I150" s="34"/>
      <c r="J150" s="34"/>
      <c r="K150" s="34"/>
    </row>
    <row r="151" spans="1:11" s="87" customFormat="1" x14ac:dyDescent="0.25">
      <c r="A151" s="254" t="s">
        <v>2888</v>
      </c>
      <c r="B151" s="254" t="s">
        <v>941</v>
      </c>
      <c r="C151" s="255" t="s">
        <v>850</v>
      </c>
      <c r="D151" s="255" t="s">
        <v>103</v>
      </c>
      <c r="E151" s="255" t="s">
        <v>576</v>
      </c>
      <c r="F151" s="256">
        <v>225</v>
      </c>
      <c r="G151" s="255" t="s">
        <v>2899</v>
      </c>
      <c r="H151" s="255" t="str">
        <f t="shared" si="2"/>
        <v>w/ parking switch &amp; trim (they are worthless solo)</v>
      </c>
      <c r="I151" s="255" t="s">
        <v>792</v>
      </c>
      <c r="J151" s="255"/>
      <c r="K151" s="255"/>
    </row>
    <row r="152" spans="1:11" s="87" customFormat="1" x14ac:dyDescent="0.25">
      <c r="A152" s="103" t="s">
        <v>849</v>
      </c>
      <c r="B152" s="103"/>
      <c r="C152" s="104" t="s">
        <v>850</v>
      </c>
      <c r="D152" s="104" t="s">
        <v>103</v>
      </c>
      <c r="E152" s="104" t="s">
        <v>2045</v>
      </c>
      <c r="F152" s="107" t="s">
        <v>853</v>
      </c>
      <c r="G152" s="104"/>
      <c r="H152" s="104" t="str">
        <f t="shared" si="2"/>
        <v>KEEP Harman or Bang &amp; Olufsen, TOSS BMW Branded</v>
      </c>
      <c r="I152" s="104"/>
      <c r="J152" s="104" t="s">
        <v>827</v>
      </c>
      <c r="K152" s="104" t="s">
        <v>849</v>
      </c>
    </row>
    <row r="153" spans="1:11" s="87" customFormat="1" x14ac:dyDescent="0.25">
      <c r="A153" s="33"/>
      <c r="B153" s="33"/>
      <c r="C153" s="34" t="s">
        <v>850</v>
      </c>
      <c r="D153" s="34" t="s">
        <v>103</v>
      </c>
      <c r="E153" s="34" t="s">
        <v>586</v>
      </c>
      <c r="F153" s="38">
        <v>315.5</v>
      </c>
      <c r="G153" s="34"/>
      <c r="H153" s="34" t="str">
        <f t="shared" si="2"/>
        <v/>
      </c>
      <c r="I153" s="34"/>
      <c r="J153" s="34"/>
      <c r="K153" s="34"/>
    </row>
    <row r="154" spans="1:11" s="87" customFormat="1" x14ac:dyDescent="0.25">
      <c r="A154" s="33"/>
      <c r="B154" s="33"/>
      <c r="C154" s="34" t="s">
        <v>850</v>
      </c>
      <c r="D154" s="34" t="s">
        <v>103</v>
      </c>
      <c r="E154" s="34" t="s">
        <v>902</v>
      </c>
      <c r="F154" s="38">
        <v>77.666666666666671</v>
      </c>
      <c r="G154" s="34"/>
      <c r="H154" s="34" t="str">
        <f t="shared" si="2"/>
        <v>SET 2, sell singles if 1 bad</v>
      </c>
      <c r="I154" s="34" t="s">
        <v>780</v>
      </c>
      <c r="J154" s="34"/>
      <c r="K154" s="34"/>
    </row>
    <row r="155" spans="1:11" s="87" customFormat="1" x14ac:dyDescent="0.25">
      <c r="A155" s="33"/>
      <c r="B155" s="33"/>
      <c r="C155" s="34" t="s">
        <v>850</v>
      </c>
      <c r="D155" s="34" t="s">
        <v>103</v>
      </c>
      <c r="E155" s="34" t="s">
        <v>588</v>
      </c>
      <c r="F155" s="38">
        <v>348.33333333333331</v>
      </c>
      <c r="G155" s="34"/>
      <c r="H155" s="34" t="str">
        <f t="shared" si="2"/>
        <v>Switches &amp; Trim ON | wheel bad sell switches+trim or solo</v>
      </c>
      <c r="I155" s="34" t="s">
        <v>1297</v>
      </c>
      <c r="J155" s="34" t="s">
        <v>1298</v>
      </c>
      <c r="K155" s="34"/>
    </row>
    <row r="156" spans="1:11" s="87" customFormat="1" x14ac:dyDescent="0.25">
      <c r="A156" s="33"/>
      <c r="B156" s="33"/>
      <c r="C156" s="34" t="s">
        <v>850</v>
      </c>
      <c r="D156" s="34" t="s">
        <v>103</v>
      </c>
      <c r="E156" s="34" t="s">
        <v>609</v>
      </c>
      <c r="F156" s="38">
        <v>80</v>
      </c>
      <c r="G156" s="34"/>
      <c r="H156" s="34" t="str">
        <f t="shared" si="2"/>
        <v/>
      </c>
      <c r="I156" s="34"/>
      <c r="J156" s="34"/>
      <c r="K156" s="34"/>
    </row>
    <row r="157" spans="1:11" s="87" customFormat="1" x14ac:dyDescent="0.25">
      <c r="A157" s="33"/>
      <c r="B157" s="33"/>
      <c r="C157" s="34" t="s">
        <v>850</v>
      </c>
      <c r="D157" s="34" t="s">
        <v>103</v>
      </c>
      <c r="E157" s="34" t="s">
        <v>610</v>
      </c>
      <c r="F157" s="38">
        <v>45</v>
      </c>
      <c r="G157" s="34"/>
      <c r="H157" s="34" t="str">
        <f t="shared" si="2"/>
        <v/>
      </c>
      <c r="I157" s="34"/>
      <c r="J157" s="34"/>
      <c r="K157" s="34"/>
    </row>
    <row r="158" spans="1:11" s="87" customFormat="1" x14ac:dyDescent="0.25">
      <c r="A158" s="33"/>
      <c r="B158" s="33"/>
      <c r="C158" s="34" t="s">
        <v>850</v>
      </c>
      <c r="D158" s="34" t="s">
        <v>103</v>
      </c>
      <c r="E158" s="34" t="s">
        <v>589</v>
      </c>
      <c r="F158" s="38">
        <v>110</v>
      </c>
      <c r="G158" s="34"/>
      <c r="H158" s="34" t="str">
        <f t="shared" si="2"/>
        <v>keep ON wheel if selling, w/ trim if trim good</v>
      </c>
      <c r="I158" s="34" t="s">
        <v>916</v>
      </c>
      <c r="J158" s="34"/>
      <c r="K158" s="34"/>
    </row>
    <row r="159" spans="1:11" s="87" customFormat="1" x14ac:dyDescent="0.25">
      <c r="A159" s="33"/>
      <c r="B159" s="33"/>
      <c r="C159" s="34" t="s">
        <v>850</v>
      </c>
      <c r="D159" s="34" t="s">
        <v>103</v>
      </c>
      <c r="E159" s="34" t="s">
        <v>587</v>
      </c>
      <c r="F159" s="38">
        <v>180</v>
      </c>
      <c r="G159" s="34"/>
      <c r="H159" s="34" t="str">
        <f t="shared" si="2"/>
        <v/>
      </c>
      <c r="I159" s="34"/>
      <c r="J159" s="34"/>
      <c r="K159" s="34"/>
    </row>
    <row r="160" spans="1:11" s="87" customFormat="1" x14ac:dyDescent="0.25">
      <c r="A160" s="33"/>
      <c r="B160" s="33"/>
      <c r="C160" s="34" t="s">
        <v>850</v>
      </c>
      <c r="D160" s="34" t="s">
        <v>103</v>
      </c>
      <c r="E160" s="34" t="s">
        <v>594</v>
      </c>
      <c r="F160" s="38">
        <v>125</v>
      </c>
      <c r="G160" s="34"/>
      <c r="H160" s="34" t="str">
        <f t="shared" si="2"/>
        <v>keep in vent if selling that</v>
      </c>
      <c r="I160" s="34" t="s">
        <v>798</v>
      </c>
      <c r="J160" s="34"/>
      <c r="K160" s="34"/>
    </row>
    <row r="161" spans="1:11" s="87" customFormat="1" x14ac:dyDescent="0.25">
      <c r="A161" s="33"/>
      <c r="B161" s="33"/>
      <c r="C161" s="34" t="s">
        <v>850</v>
      </c>
      <c r="D161" s="34" t="s">
        <v>103</v>
      </c>
      <c r="E161" s="34" t="s">
        <v>590</v>
      </c>
      <c r="F161" s="38">
        <v>39</v>
      </c>
      <c r="G161" s="34"/>
      <c r="H161" s="34" t="str">
        <f t="shared" si="2"/>
        <v/>
      </c>
      <c r="I161" s="34"/>
      <c r="J161" s="34"/>
      <c r="K161" s="34"/>
    </row>
    <row r="162" spans="1:11" s="87" customFormat="1" x14ac:dyDescent="0.25">
      <c r="A162" s="33"/>
      <c r="B162" s="33"/>
      <c r="C162" s="34" t="s">
        <v>850</v>
      </c>
      <c r="D162" s="34" t="s">
        <v>103</v>
      </c>
      <c r="E162" s="34" t="s">
        <v>591</v>
      </c>
      <c r="F162" s="38">
        <v>95</v>
      </c>
      <c r="G162" s="34"/>
      <c r="H162" s="34" t="str">
        <f t="shared" si="2"/>
        <v>remove trim panel &amp; sell knob &amp; trim panel each solo</v>
      </c>
      <c r="I162" s="34" t="s">
        <v>797</v>
      </c>
      <c r="J162" s="34"/>
      <c r="K162" s="34"/>
    </row>
    <row r="163" spans="1:11" s="87" customFormat="1" x14ac:dyDescent="0.25">
      <c r="A163" s="254" t="s">
        <v>2888</v>
      </c>
      <c r="B163" s="254" t="s">
        <v>941</v>
      </c>
      <c r="C163" s="255" t="s">
        <v>850</v>
      </c>
      <c r="D163" s="255" t="s">
        <v>103</v>
      </c>
      <c r="E163" s="255" t="s">
        <v>673</v>
      </c>
      <c r="F163" s="256">
        <v>495</v>
      </c>
      <c r="G163" s="255" t="s">
        <v>2894</v>
      </c>
      <c r="H163" s="255" t="str">
        <f t="shared" si="2"/>
        <v/>
      </c>
      <c r="I163" s="255"/>
      <c r="J163" s="255"/>
      <c r="K163" s="255"/>
    </row>
    <row r="164" spans="1:11" s="87" customFormat="1" x14ac:dyDescent="0.25">
      <c r="A164" s="33"/>
      <c r="B164" s="33"/>
      <c r="C164" s="34" t="s">
        <v>850</v>
      </c>
      <c r="D164" s="34" t="s">
        <v>103</v>
      </c>
      <c r="E164" s="34" t="s">
        <v>592</v>
      </c>
      <c r="F164" s="38">
        <v>45</v>
      </c>
      <c r="G164" s="34"/>
      <c r="H164" s="34" t="str">
        <f t="shared" si="2"/>
        <v/>
      </c>
      <c r="I164" s="34"/>
      <c r="J164" s="34"/>
      <c r="K164" s="34"/>
    </row>
    <row r="165" spans="1:11" s="87" customFormat="1" x14ac:dyDescent="0.25">
      <c r="A165" s="33"/>
      <c r="B165" s="33"/>
      <c r="C165" s="34" t="s">
        <v>850</v>
      </c>
      <c r="D165" s="34" t="s">
        <v>103</v>
      </c>
      <c r="E165" s="34" t="s">
        <v>593</v>
      </c>
      <c r="F165" s="38">
        <v>125</v>
      </c>
      <c r="G165" s="34"/>
      <c r="H165" s="34" t="str">
        <f t="shared" si="2"/>
        <v>with hazard button | sell hazard button solo if vent bad</v>
      </c>
      <c r="I165" s="34" t="s">
        <v>1321</v>
      </c>
      <c r="J165" s="34" t="s">
        <v>1322</v>
      </c>
      <c r="K165" s="34"/>
    </row>
    <row r="166" spans="1:11" s="87" customFormat="1" x14ac:dyDescent="0.25">
      <c r="A166" s="33"/>
      <c r="B166" s="33"/>
      <c r="C166" s="34" t="s">
        <v>850</v>
      </c>
      <c r="D166" s="34" t="s">
        <v>103</v>
      </c>
      <c r="E166" s="34" t="s">
        <v>595</v>
      </c>
      <c r="F166" s="38">
        <v>100</v>
      </c>
      <c r="G166" s="34"/>
      <c r="H166" s="34" t="str">
        <f t="shared" si="2"/>
        <v/>
      </c>
      <c r="I166" s="34"/>
      <c r="J166" s="34"/>
      <c r="K166" s="34"/>
    </row>
    <row r="167" spans="1:11" s="87" customFormat="1" x14ac:dyDescent="0.25">
      <c r="A167" s="33"/>
      <c r="B167" s="33"/>
      <c r="C167" s="34" t="s">
        <v>850</v>
      </c>
      <c r="D167" s="34" t="s">
        <v>103</v>
      </c>
      <c r="E167" s="34" t="s">
        <v>596</v>
      </c>
      <c r="F167" s="38">
        <v>90</v>
      </c>
      <c r="G167" s="34"/>
      <c r="H167" s="34" t="str">
        <f t="shared" si="2"/>
        <v/>
      </c>
      <c r="I167" s="34"/>
      <c r="J167" s="34"/>
      <c r="K167" s="34"/>
    </row>
    <row r="168" spans="1:11" s="87" customFormat="1" x14ac:dyDescent="0.25">
      <c r="A168" s="33"/>
      <c r="B168" s="33"/>
      <c r="C168" s="34" t="s">
        <v>850</v>
      </c>
      <c r="D168" s="34" t="s">
        <v>103</v>
      </c>
      <c r="E168" s="34" t="s">
        <v>597</v>
      </c>
      <c r="F168" s="38">
        <v>80</v>
      </c>
      <c r="G168" s="34"/>
      <c r="H168" s="34" t="str">
        <f t="shared" si="2"/>
        <v/>
      </c>
      <c r="I168" s="34"/>
      <c r="J168" s="34"/>
      <c r="K168" s="34"/>
    </row>
    <row r="169" spans="1:11" s="87" customFormat="1" x14ac:dyDescent="0.25">
      <c r="A169" s="301" t="s">
        <v>2893</v>
      </c>
      <c r="B169" s="301" t="s">
        <v>941</v>
      </c>
      <c r="C169" s="302" t="s">
        <v>850</v>
      </c>
      <c r="D169" s="302" t="s">
        <v>103</v>
      </c>
      <c r="E169" s="302" t="s">
        <v>903</v>
      </c>
      <c r="F169" s="303">
        <v>115</v>
      </c>
      <c r="G169" s="302"/>
      <c r="H169" s="302" t="str">
        <f t="shared" si="2"/>
        <v>SET2 WITH Visor Clips if Good (toss all if 1 visor bad)</v>
      </c>
      <c r="I169" s="302" t="s">
        <v>799</v>
      </c>
      <c r="J169" s="302"/>
      <c r="K169" s="302"/>
    </row>
    <row r="170" spans="1:11" s="87" customFormat="1" x14ac:dyDescent="0.25">
      <c r="A170" s="33"/>
      <c r="B170" s="43"/>
      <c r="C170" s="39" t="s">
        <v>851</v>
      </c>
      <c r="D170" s="39" t="s">
        <v>103</v>
      </c>
      <c r="E170" s="39" t="s">
        <v>598</v>
      </c>
      <c r="F170" s="99"/>
      <c r="G170" s="39"/>
      <c r="H170" s="39" t="str">
        <f t="shared" si="2"/>
        <v>TOSS ALL</v>
      </c>
      <c r="I170" s="39" t="s">
        <v>800</v>
      </c>
      <c r="J170" s="39"/>
      <c r="K170" s="39"/>
    </row>
    <row r="171" spans="1:11" s="87" customFormat="1" x14ac:dyDescent="0.25">
      <c r="A171" s="33"/>
      <c r="B171" s="43"/>
      <c r="C171" s="39" t="s">
        <v>851</v>
      </c>
      <c r="D171" s="39" t="s">
        <v>103</v>
      </c>
      <c r="E171" s="39" t="s">
        <v>674</v>
      </c>
      <c r="F171" s="99"/>
      <c r="G171" s="39"/>
      <c r="H171" s="39" t="str">
        <f t="shared" si="2"/>
        <v>TOSS BOTH | keep in seat cushions if selling those</v>
      </c>
      <c r="I171" s="39" t="s">
        <v>784</v>
      </c>
      <c r="J171" s="39" t="s">
        <v>1434</v>
      </c>
      <c r="K171" s="39"/>
    </row>
    <row r="172" spans="1:11" s="87" customFormat="1" x14ac:dyDescent="0.25">
      <c r="A172" s="33"/>
      <c r="B172" s="43"/>
      <c r="C172" s="39" t="s">
        <v>851</v>
      </c>
      <c r="D172" s="39" t="s">
        <v>103</v>
      </c>
      <c r="E172" s="39" t="s">
        <v>599</v>
      </c>
      <c r="F172" s="99"/>
      <c r="G172" s="39"/>
      <c r="H172" s="39" t="str">
        <f t="shared" si="2"/>
        <v>TOSS BOTH including resistors (KEEP front blower)</v>
      </c>
      <c r="I172" s="39" t="s">
        <v>801</v>
      </c>
      <c r="J172" s="39"/>
      <c r="K172" s="39"/>
    </row>
    <row r="173" spans="1:11" s="87" customFormat="1" x14ac:dyDescent="0.25">
      <c r="A173" s="33"/>
      <c r="B173" s="43"/>
      <c r="C173" s="39" t="s">
        <v>851</v>
      </c>
      <c r="D173" s="39" t="s">
        <v>103</v>
      </c>
      <c r="E173" s="39" t="s">
        <v>600</v>
      </c>
      <c r="F173" s="99"/>
      <c r="G173" s="39"/>
      <c r="H173" s="39" t="str">
        <f t="shared" si="2"/>
        <v>keep primary front center roof, toss all others</v>
      </c>
      <c r="I173" s="39" t="s">
        <v>802</v>
      </c>
      <c r="J173" s="39"/>
      <c r="K173" s="39"/>
    </row>
    <row r="174" spans="1:11" s="87" customFormat="1" x14ac:dyDescent="0.25">
      <c r="A174" s="33"/>
      <c r="B174" s="43"/>
      <c r="C174" s="39" t="s">
        <v>851</v>
      </c>
      <c r="D174" s="39" t="s">
        <v>103</v>
      </c>
      <c r="E174" s="39" t="s">
        <v>601</v>
      </c>
      <c r="F174" s="99"/>
      <c r="G174" s="39"/>
      <c r="H174" s="39" t="str">
        <f t="shared" si="2"/>
        <v>DO KEEP the primary RF dash one</v>
      </c>
      <c r="I174" s="39"/>
      <c r="J174" s="39" t="s">
        <v>803</v>
      </c>
      <c r="K174" s="39"/>
    </row>
    <row r="175" spans="1:11" s="87" customFormat="1" x14ac:dyDescent="0.25">
      <c r="A175" s="33"/>
      <c r="B175" s="43"/>
      <c r="C175" s="39" t="s">
        <v>851</v>
      </c>
      <c r="D175" s="39" t="s">
        <v>103</v>
      </c>
      <c r="E175" s="39" t="s">
        <v>602</v>
      </c>
      <c r="F175" s="99"/>
      <c r="G175" s="39"/>
      <c r="H175" s="39" t="str">
        <f t="shared" si="2"/>
        <v>TOSS ALL</v>
      </c>
      <c r="I175" s="39" t="s">
        <v>800</v>
      </c>
      <c r="J175" s="39"/>
      <c r="K175" s="39"/>
    </row>
    <row r="176" spans="1:11" s="87" customFormat="1" x14ac:dyDescent="0.25">
      <c r="A176" s="33"/>
      <c r="B176" s="43"/>
      <c r="C176" s="39" t="s">
        <v>851</v>
      </c>
      <c r="D176" s="39" t="s">
        <v>103</v>
      </c>
      <c r="E176" s="39" t="s">
        <v>603</v>
      </c>
      <c r="F176" s="99"/>
      <c r="G176" s="39"/>
      <c r="H176" s="39" t="str">
        <f t="shared" si="2"/>
        <v>TOSS ALL</v>
      </c>
      <c r="I176" s="39" t="s">
        <v>800</v>
      </c>
      <c r="J176" s="39"/>
      <c r="K176" s="39"/>
    </row>
    <row r="177" spans="1:11" s="87" customFormat="1" x14ac:dyDescent="0.25">
      <c r="A177" s="33"/>
      <c r="B177" s="43"/>
      <c r="C177" s="39" t="s">
        <v>851</v>
      </c>
      <c r="D177" s="39" t="s">
        <v>103</v>
      </c>
      <c r="E177" s="39" t="s">
        <v>604</v>
      </c>
      <c r="F177" s="99"/>
      <c r="G177" s="39"/>
      <c r="H177" s="39" t="str">
        <f t="shared" si="2"/>
        <v/>
      </c>
      <c r="I177" s="39"/>
      <c r="J177" s="39"/>
      <c r="K177" s="39"/>
    </row>
    <row r="178" spans="1:11" s="87" customFormat="1" x14ac:dyDescent="0.25">
      <c r="A178" s="33"/>
      <c r="B178" s="43"/>
      <c r="C178" s="39" t="s">
        <v>851</v>
      </c>
      <c r="D178" s="39" t="s">
        <v>103</v>
      </c>
      <c r="E178" s="39" t="s">
        <v>605</v>
      </c>
      <c r="F178" s="99"/>
      <c r="G178" s="39"/>
      <c r="H178" s="39" t="str">
        <f t="shared" si="2"/>
        <v>TOSS, but DO KEEP vent &amp; climate control</v>
      </c>
      <c r="I178" s="39" t="s">
        <v>804</v>
      </c>
      <c r="J178" s="39"/>
      <c r="K178" s="39"/>
    </row>
    <row r="179" spans="1:11" s="87" customFormat="1" x14ac:dyDescent="0.25">
      <c r="A179" s="33"/>
      <c r="B179" s="43"/>
      <c r="C179" s="39" t="s">
        <v>851</v>
      </c>
      <c r="D179" s="39" t="s">
        <v>103</v>
      </c>
      <c r="E179" s="39" t="s">
        <v>606</v>
      </c>
      <c r="F179" s="99"/>
      <c r="G179" s="39"/>
      <c r="H179" s="39" t="str">
        <f t="shared" si="2"/>
        <v>TOSS ALL</v>
      </c>
      <c r="I179" s="39" t="s">
        <v>800</v>
      </c>
      <c r="J179" s="39"/>
      <c r="K179" s="39"/>
    </row>
    <row r="180" spans="1:11" s="87" customFormat="1" x14ac:dyDescent="0.25">
      <c r="A180" s="33"/>
      <c r="B180" s="43"/>
      <c r="C180" s="39" t="s">
        <v>851</v>
      </c>
      <c r="D180" s="39" t="s">
        <v>103</v>
      </c>
      <c r="E180" s="39" t="s">
        <v>2572</v>
      </c>
      <c r="F180" s="99"/>
      <c r="G180" s="39"/>
      <c r="H180" s="39" t="str">
        <f t="shared" si="2"/>
        <v>TOSS BMW Branded Ones | KEEP Harman or Bang</v>
      </c>
      <c r="I180" s="39" t="s">
        <v>1428</v>
      </c>
      <c r="J180" s="39" t="s">
        <v>1429</v>
      </c>
      <c r="K180" s="39" t="s">
        <v>849</v>
      </c>
    </row>
    <row r="181" spans="1:11" s="87" customFormat="1" x14ac:dyDescent="0.25">
      <c r="A181" s="33"/>
      <c r="B181" s="43"/>
      <c r="C181" s="39" t="s">
        <v>851</v>
      </c>
      <c r="D181" s="39" t="s">
        <v>103</v>
      </c>
      <c r="E181" s="39" t="s">
        <v>607</v>
      </c>
      <c r="F181" s="99"/>
      <c r="G181" s="39"/>
      <c r="H181" s="39" t="str">
        <f t="shared" si="2"/>
        <v>big plastic piece</v>
      </c>
      <c r="I181" s="39"/>
      <c r="J181" s="39" t="s">
        <v>805</v>
      </c>
      <c r="K181" s="39"/>
    </row>
    <row r="182" spans="1:11" s="87" customFormat="1" x14ac:dyDescent="0.25">
      <c r="A182" s="33"/>
      <c r="B182" s="43"/>
      <c r="C182" s="39" t="s">
        <v>851</v>
      </c>
      <c r="D182" s="39" t="s">
        <v>103</v>
      </c>
      <c r="E182" s="39" t="s">
        <v>608</v>
      </c>
      <c r="F182" s="99"/>
      <c r="G182" s="39"/>
      <c r="H182" s="39" t="str">
        <f t="shared" si="2"/>
        <v>TOSS ALL | big primary one</v>
      </c>
      <c r="I182" s="39" t="s">
        <v>800</v>
      </c>
      <c r="J182" s="39" t="s">
        <v>1337</v>
      </c>
      <c r="K182" s="39"/>
    </row>
    <row r="183" spans="1:11" s="87" customFormat="1" x14ac:dyDescent="0.25">
      <c r="A183" s="33"/>
      <c r="B183" s="43"/>
      <c r="C183" s="39" t="s">
        <v>851</v>
      </c>
      <c r="D183" s="39" t="s">
        <v>103</v>
      </c>
      <c r="E183" s="39" t="s">
        <v>611</v>
      </c>
      <c r="F183" s="99"/>
      <c r="G183" s="39"/>
      <c r="H183" s="39" t="str">
        <f t="shared" si="2"/>
        <v>TOSS ALL</v>
      </c>
      <c r="I183" s="39" t="s">
        <v>800</v>
      </c>
      <c r="J183" s="39"/>
      <c r="K183" s="39"/>
    </row>
    <row r="184" spans="1:11" s="87" customFormat="1" x14ac:dyDescent="0.25">
      <c r="A184" s="33"/>
      <c r="B184" s="33"/>
      <c r="C184" s="34" t="s">
        <v>850</v>
      </c>
      <c r="D184" s="34" t="s">
        <v>263</v>
      </c>
      <c r="E184" s="34" t="s">
        <v>286</v>
      </c>
      <c r="F184" s="38">
        <v>125</v>
      </c>
      <c r="G184" s="34"/>
      <c r="H184" s="34" t="str">
        <f t="shared" si="2"/>
        <v>IN spoiler if selling that - if not can sell solo</v>
      </c>
      <c r="I184" s="34" t="s">
        <v>806</v>
      </c>
      <c r="J184" s="34"/>
      <c r="K184" s="34"/>
    </row>
    <row r="185" spans="1:11" s="87" customFormat="1" x14ac:dyDescent="0.25">
      <c r="A185" s="33"/>
      <c r="B185" s="33"/>
      <c r="C185" s="34" t="s">
        <v>850</v>
      </c>
      <c r="D185" s="34" t="s">
        <v>263</v>
      </c>
      <c r="E185" s="34" t="s">
        <v>615</v>
      </c>
      <c r="F185" s="38">
        <v>142.5</v>
      </c>
      <c r="G185" s="34"/>
      <c r="H185" s="34" t="str">
        <f t="shared" si="2"/>
        <v/>
      </c>
      <c r="I185" s="34"/>
      <c r="J185" s="34"/>
      <c r="K185" s="34"/>
    </row>
    <row r="186" spans="1:11" s="87" customFormat="1" x14ac:dyDescent="0.25">
      <c r="A186" s="33"/>
      <c r="B186" s="33"/>
      <c r="C186" s="34" t="s">
        <v>850</v>
      </c>
      <c r="D186" s="34" t="s">
        <v>263</v>
      </c>
      <c r="E186" s="34" t="s">
        <v>616</v>
      </c>
      <c r="F186" s="38">
        <v>142.5</v>
      </c>
      <c r="G186" s="34"/>
      <c r="H186" s="34" t="str">
        <f t="shared" si="2"/>
        <v/>
      </c>
      <c r="I186" s="34"/>
      <c r="J186" s="34"/>
      <c r="K186" s="34"/>
    </row>
    <row r="187" spans="1:11" s="87" customFormat="1" x14ac:dyDescent="0.25">
      <c r="A187" s="33"/>
      <c r="B187" s="33"/>
      <c r="C187" s="34" t="s">
        <v>850</v>
      </c>
      <c r="D187" s="34" t="s">
        <v>263</v>
      </c>
      <c r="E187" s="34" t="s">
        <v>617</v>
      </c>
      <c r="F187" s="38">
        <v>160</v>
      </c>
      <c r="G187" s="34"/>
      <c r="H187" s="34" t="str">
        <f t="shared" si="2"/>
        <v>has visible circuit board</v>
      </c>
      <c r="I187" s="34"/>
      <c r="J187" s="34" t="s">
        <v>807</v>
      </c>
      <c r="K187" s="34"/>
    </row>
    <row r="188" spans="1:11" s="87" customFormat="1" x14ac:dyDescent="0.25">
      <c r="A188" s="33"/>
      <c r="B188" s="33"/>
      <c r="C188" s="34" t="s">
        <v>850</v>
      </c>
      <c r="D188" s="34" t="s">
        <v>263</v>
      </c>
      <c r="E188" s="34" t="s">
        <v>623</v>
      </c>
      <c r="F188" s="38">
        <v>60</v>
      </c>
      <c r="G188" s="34"/>
      <c r="H188" s="34" t="str">
        <f t="shared" si="2"/>
        <v>on light unless bad, x2 per light sell SET2, toss singles</v>
      </c>
      <c r="I188" s="34" t="s">
        <v>811</v>
      </c>
      <c r="J188" s="34"/>
      <c r="K188" s="34"/>
    </row>
    <row r="189" spans="1:11" s="87" customFormat="1" x14ac:dyDescent="0.25">
      <c r="A189" s="33"/>
      <c r="B189" s="33"/>
      <c r="C189" s="34" t="s">
        <v>850</v>
      </c>
      <c r="D189" s="34" t="s">
        <v>263</v>
      </c>
      <c r="E189" s="34" t="s">
        <v>618</v>
      </c>
      <c r="F189" s="38">
        <v>40</v>
      </c>
      <c r="G189" s="34"/>
      <c r="H189" s="34" t="str">
        <f t="shared" si="2"/>
        <v>2 per car, bag/sell as SINGLES</v>
      </c>
      <c r="I189" s="34" t="s">
        <v>808</v>
      </c>
      <c r="J189" s="34"/>
      <c r="K189" s="34"/>
    </row>
    <row r="190" spans="1:11" s="87" customFormat="1" x14ac:dyDescent="0.25">
      <c r="A190" s="301" t="s">
        <v>2893</v>
      </c>
      <c r="B190" s="301" t="s">
        <v>941</v>
      </c>
      <c r="C190" s="302" t="s">
        <v>850</v>
      </c>
      <c r="D190" s="302" t="s">
        <v>263</v>
      </c>
      <c r="E190" s="302" t="s">
        <v>619</v>
      </c>
      <c r="F190" s="303">
        <v>1431.6666666666667</v>
      </c>
      <c r="G190" s="302"/>
      <c r="H190" s="302" t="str">
        <f t="shared" si="2"/>
        <v>bad=keep ballast, adapt mod|toss LED mod &amp; plastic bracket</v>
      </c>
      <c r="I190" s="302" t="s">
        <v>917</v>
      </c>
      <c r="J190" s="302"/>
      <c r="K190" s="302"/>
    </row>
    <row r="191" spans="1:11" s="87" customFormat="1" x14ac:dyDescent="0.25">
      <c r="A191" s="254" t="s">
        <v>2888</v>
      </c>
      <c r="B191" s="254" t="s">
        <v>941</v>
      </c>
      <c r="C191" s="255" t="s">
        <v>850</v>
      </c>
      <c r="D191" s="255" t="s">
        <v>263</v>
      </c>
      <c r="E191" s="255" t="s">
        <v>620</v>
      </c>
      <c r="F191" s="256">
        <v>1431.6666666666667</v>
      </c>
      <c r="G191" s="255" t="s">
        <v>2903</v>
      </c>
      <c r="H191" s="255" t="str">
        <f t="shared" si="2"/>
        <v>bad=keep ballast, adapt mod|toss LED mod &amp; plastic bracket</v>
      </c>
      <c r="I191" s="255" t="s">
        <v>917</v>
      </c>
      <c r="J191" s="255"/>
      <c r="K191" s="255"/>
    </row>
    <row r="192" spans="1:11" s="87" customFormat="1" x14ac:dyDescent="0.25">
      <c r="A192" s="33"/>
      <c r="B192" s="33"/>
      <c r="C192" s="34" t="s">
        <v>850</v>
      </c>
      <c r="D192" s="34" t="s">
        <v>263</v>
      </c>
      <c r="E192" s="34" t="s">
        <v>621</v>
      </c>
      <c r="F192" s="38">
        <v>200</v>
      </c>
      <c r="G192" s="34"/>
      <c r="H192" s="34" t="str">
        <f t="shared" si="2"/>
        <v>black plastic w/ vents &amp; visible circuit board</v>
      </c>
      <c r="I192" s="34"/>
      <c r="J192" s="34" t="s">
        <v>809</v>
      </c>
      <c r="K192" s="34"/>
    </row>
    <row r="193" spans="1:11" s="87" customFormat="1" x14ac:dyDescent="0.25">
      <c r="A193" s="33"/>
      <c r="B193" s="33"/>
      <c r="C193" s="34" t="s">
        <v>850</v>
      </c>
      <c r="D193" s="34" t="s">
        <v>263</v>
      </c>
      <c r="E193" s="34" t="s">
        <v>622</v>
      </c>
      <c r="F193" s="38">
        <v>50</v>
      </c>
      <c r="G193" s="34"/>
      <c r="H193" s="34" t="str">
        <f t="shared" si="2"/>
        <v>shiny silver metal</v>
      </c>
      <c r="I193" s="34"/>
      <c r="J193" s="34" t="s">
        <v>810</v>
      </c>
      <c r="K193" s="34"/>
    </row>
    <row r="194" spans="1:11" s="87" customFormat="1" x14ac:dyDescent="0.25">
      <c r="A194" s="254" t="s">
        <v>2888</v>
      </c>
      <c r="B194" s="254" t="s">
        <v>941</v>
      </c>
      <c r="C194" s="255" t="s">
        <v>850</v>
      </c>
      <c r="D194" s="255" t="s">
        <v>263</v>
      </c>
      <c r="E194" s="255" t="s">
        <v>624</v>
      </c>
      <c r="F194" s="256">
        <v>235</v>
      </c>
      <c r="G194" s="255" t="s">
        <v>2902</v>
      </c>
      <c r="H194" s="255" t="str">
        <f t="shared" si="2"/>
        <v/>
      </c>
      <c r="I194" s="255"/>
      <c r="J194" s="255"/>
      <c r="K194" s="255"/>
    </row>
    <row r="195" spans="1:11" s="87" customFormat="1" x14ac:dyDescent="0.25">
      <c r="A195" s="301" t="s">
        <v>2893</v>
      </c>
      <c r="B195" s="301" t="s">
        <v>941</v>
      </c>
      <c r="C195" s="302" t="s">
        <v>850</v>
      </c>
      <c r="D195" s="302" t="s">
        <v>263</v>
      </c>
      <c r="E195" s="302" t="s">
        <v>625</v>
      </c>
      <c r="F195" s="303">
        <v>235</v>
      </c>
      <c r="G195" s="302"/>
      <c r="H195" s="302" t="str">
        <f t="shared" si="2"/>
        <v/>
      </c>
      <c r="I195" s="302"/>
      <c r="J195" s="302"/>
      <c r="K195" s="302"/>
    </row>
    <row r="196" spans="1:11" s="87" customFormat="1" x14ac:dyDescent="0.25">
      <c r="A196" s="301" t="s">
        <v>2893</v>
      </c>
      <c r="B196" s="301" t="s">
        <v>941</v>
      </c>
      <c r="C196" s="302" t="s">
        <v>850</v>
      </c>
      <c r="D196" s="302" t="s">
        <v>263</v>
      </c>
      <c r="E196" s="302" t="s">
        <v>626</v>
      </c>
      <c r="F196" s="303">
        <v>250</v>
      </c>
      <c r="G196" s="302"/>
      <c r="H196" s="302" t="str">
        <f t="shared" ref="H196:H259" si="3">_xlfn.TEXTJOIN(" | ",TRUE,I196,J196)</f>
        <v/>
      </c>
      <c r="I196" s="302"/>
      <c r="J196" s="302"/>
      <c r="K196" s="302"/>
    </row>
    <row r="197" spans="1:11" s="87" customFormat="1" x14ac:dyDescent="0.25">
      <c r="A197" s="301" t="s">
        <v>2893</v>
      </c>
      <c r="B197" s="301" t="s">
        <v>941</v>
      </c>
      <c r="C197" s="302" t="s">
        <v>850</v>
      </c>
      <c r="D197" s="302" t="s">
        <v>263</v>
      </c>
      <c r="E197" s="302" t="s">
        <v>627</v>
      </c>
      <c r="F197" s="303">
        <v>250</v>
      </c>
      <c r="G197" s="302"/>
      <c r="H197" s="302" t="str">
        <f t="shared" si="3"/>
        <v/>
      </c>
      <c r="I197" s="302"/>
      <c r="J197" s="302"/>
      <c r="K197" s="302"/>
    </row>
    <row r="198" spans="1:11" s="87" customFormat="1" x14ac:dyDescent="0.25">
      <c r="A198" s="33"/>
      <c r="B198" s="43"/>
      <c r="C198" s="39" t="s">
        <v>851</v>
      </c>
      <c r="D198" s="39" t="s">
        <v>263</v>
      </c>
      <c r="E198" s="39" t="s">
        <v>751</v>
      </c>
      <c r="F198" s="99"/>
      <c r="G198" s="39"/>
      <c r="H198" s="39" t="str">
        <f t="shared" si="3"/>
        <v>TOSS BOTH</v>
      </c>
      <c r="I198" s="39" t="s">
        <v>784</v>
      </c>
      <c r="J198" s="39"/>
      <c r="K198" s="39"/>
    </row>
    <row r="199" spans="1:11" s="87" customFormat="1" x14ac:dyDescent="0.25">
      <c r="A199" s="33"/>
      <c r="B199" s="33"/>
      <c r="C199" s="34" t="s">
        <v>850</v>
      </c>
      <c r="D199" s="34" t="s">
        <v>852</v>
      </c>
      <c r="E199" s="34" t="s">
        <v>628</v>
      </c>
      <c r="F199" s="38">
        <v>241.66666666666666</v>
      </c>
      <c r="G199" s="34"/>
      <c r="H199" s="34" t="str">
        <f t="shared" si="3"/>
        <v>looks like an airbag module</v>
      </c>
      <c r="I199" s="34"/>
      <c r="J199" s="34" t="s">
        <v>812</v>
      </c>
      <c r="K199" s="34"/>
    </row>
    <row r="200" spans="1:11" s="87" customFormat="1" x14ac:dyDescent="0.25">
      <c r="A200" s="33"/>
      <c r="B200" s="33"/>
      <c r="C200" s="34" t="s">
        <v>850</v>
      </c>
      <c r="D200" s="34" t="s">
        <v>852</v>
      </c>
      <c r="E200" s="34" t="s">
        <v>629</v>
      </c>
      <c r="F200" s="38">
        <v>975</v>
      </c>
      <c r="G200" s="34"/>
      <c r="H200" s="34" t="str">
        <f t="shared" si="3"/>
        <v/>
      </c>
      <c r="I200" s="34"/>
      <c r="J200" s="34"/>
      <c r="K200" s="34"/>
    </row>
    <row r="201" spans="1:11" s="87" customFormat="1" x14ac:dyDescent="0.25">
      <c r="A201" s="33"/>
      <c r="B201" s="33"/>
      <c r="C201" s="34" t="s">
        <v>850</v>
      </c>
      <c r="D201" s="34" t="s">
        <v>852</v>
      </c>
      <c r="E201" s="34" t="s">
        <v>630</v>
      </c>
      <c r="F201" s="38">
        <v>722.5</v>
      </c>
      <c r="G201" s="34"/>
      <c r="H201" s="34" t="str">
        <f t="shared" si="3"/>
        <v/>
      </c>
      <c r="I201" s="34"/>
      <c r="J201" s="34"/>
      <c r="K201" s="34"/>
    </row>
    <row r="202" spans="1:11" s="87" customFormat="1" x14ac:dyDescent="0.25">
      <c r="A202" s="33"/>
      <c r="B202" s="33"/>
      <c r="C202" s="34" t="s">
        <v>850</v>
      </c>
      <c r="D202" s="34" t="s">
        <v>852</v>
      </c>
      <c r="E202" s="34" t="s">
        <v>631</v>
      </c>
      <c r="F202" s="38">
        <v>95</v>
      </c>
      <c r="G202" s="34"/>
      <c r="H202" s="34" t="str">
        <f t="shared" si="3"/>
        <v/>
      </c>
      <c r="I202" s="34"/>
      <c r="J202" s="34"/>
      <c r="K202" s="34"/>
    </row>
    <row r="203" spans="1:11" s="87" customFormat="1" x14ac:dyDescent="0.25">
      <c r="A203" s="33"/>
      <c r="B203" s="33"/>
      <c r="C203" s="34" t="s">
        <v>850</v>
      </c>
      <c r="D203" s="34" t="s">
        <v>852</v>
      </c>
      <c r="E203" s="34" t="s">
        <v>632</v>
      </c>
      <c r="F203" s="38">
        <v>150</v>
      </c>
      <c r="G203" s="34"/>
      <c r="H203" s="34" t="str">
        <f t="shared" si="3"/>
        <v/>
      </c>
      <c r="I203" s="34"/>
      <c r="J203" s="34"/>
      <c r="K203" s="34"/>
    </row>
    <row r="204" spans="1:11" s="87" customFormat="1" x14ac:dyDescent="0.25">
      <c r="A204" s="33"/>
      <c r="B204" s="33"/>
      <c r="C204" s="34" t="s">
        <v>850</v>
      </c>
      <c r="D204" s="34" t="s">
        <v>852</v>
      </c>
      <c r="E204" s="34" t="s">
        <v>633</v>
      </c>
      <c r="F204" s="38">
        <v>150</v>
      </c>
      <c r="G204" s="34"/>
      <c r="H204" s="34" t="str">
        <f t="shared" si="3"/>
        <v/>
      </c>
      <c r="I204" s="34"/>
      <c r="J204" s="34"/>
      <c r="K204" s="34"/>
    </row>
    <row r="205" spans="1:11" s="87" customFormat="1" x14ac:dyDescent="0.25">
      <c r="A205" s="33"/>
      <c r="B205" s="33"/>
      <c r="C205" s="34" t="s">
        <v>850</v>
      </c>
      <c r="D205" s="34" t="s">
        <v>852</v>
      </c>
      <c r="E205" s="34" t="s">
        <v>634</v>
      </c>
      <c r="F205" s="38">
        <v>300</v>
      </c>
      <c r="G205" s="34"/>
      <c r="H205" s="34" t="str">
        <f t="shared" si="3"/>
        <v>w/ SET A unless no set (REQUIRED)</v>
      </c>
      <c r="I205" s="34" t="s">
        <v>813</v>
      </c>
      <c r="J205" s="34"/>
      <c r="K205" s="34"/>
    </row>
    <row r="206" spans="1:11" s="87" customFormat="1" x14ac:dyDescent="0.25">
      <c r="A206" s="33" t="s">
        <v>2904</v>
      </c>
      <c r="B206" s="33"/>
      <c r="C206" s="34" t="s">
        <v>850</v>
      </c>
      <c r="D206" s="34" t="s">
        <v>852</v>
      </c>
      <c r="E206" s="34" t="s">
        <v>635</v>
      </c>
      <c r="F206" s="38">
        <v>225</v>
      </c>
      <c r="G206" s="34"/>
      <c r="H206" s="34" t="str">
        <f t="shared" si="3"/>
        <v/>
      </c>
      <c r="I206" s="34"/>
      <c r="J206" s="34"/>
      <c r="K206" s="34" t="s">
        <v>2905</v>
      </c>
    </row>
    <row r="207" spans="1:11" s="87" customFormat="1" x14ac:dyDescent="0.25">
      <c r="A207" s="33" t="s">
        <v>2904</v>
      </c>
      <c r="B207" s="33"/>
      <c r="C207" s="34" t="s">
        <v>850</v>
      </c>
      <c r="D207" s="34" t="s">
        <v>852</v>
      </c>
      <c r="E207" s="34" t="s">
        <v>636</v>
      </c>
      <c r="F207" s="38">
        <v>225</v>
      </c>
      <c r="G207" s="34"/>
      <c r="H207" s="34" t="str">
        <f t="shared" si="3"/>
        <v>mark location</v>
      </c>
      <c r="I207" s="34"/>
      <c r="J207" s="34" t="s">
        <v>814</v>
      </c>
      <c r="K207" s="34" t="s">
        <v>2905</v>
      </c>
    </row>
    <row r="208" spans="1:11" s="87" customFormat="1" x14ac:dyDescent="0.25">
      <c r="A208" s="33"/>
      <c r="B208" s="33"/>
      <c r="C208" s="34" t="s">
        <v>850</v>
      </c>
      <c r="D208" s="34" t="s">
        <v>852</v>
      </c>
      <c r="E208" s="34" t="s">
        <v>637</v>
      </c>
      <c r="F208" s="38">
        <v>48</v>
      </c>
      <c r="G208" s="34"/>
      <c r="H208" s="34" t="str">
        <f t="shared" si="3"/>
        <v/>
      </c>
      <c r="I208" s="34"/>
      <c r="J208" s="34"/>
      <c r="K208" s="34"/>
    </row>
    <row r="209" spans="1:11" s="87" customFormat="1" x14ac:dyDescent="0.25">
      <c r="A209" s="33"/>
      <c r="B209" s="33"/>
      <c r="C209" s="34" t="s">
        <v>850</v>
      </c>
      <c r="D209" s="34" t="s">
        <v>852</v>
      </c>
      <c r="E209" s="34" t="s">
        <v>638</v>
      </c>
      <c r="F209" s="38">
        <v>75</v>
      </c>
      <c r="G209" s="34"/>
      <c r="H209" s="34" t="str">
        <f t="shared" si="3"/>
        <v>~10x6" flat black plastic (in rear but it's for engine)</v>
      </c>
      <c r="I209" s="34"/>
      <c r="J209" s="34" t="s">
        <v>815</v>
      </c>
      <c r="K209" s="34"/>
    </row>
    <row r="210" spans="1:11" s="87" customFormat="1" x14ac:dyDescent="0.25">
      <c r="A210" s="33"/>
      <c r="B210" s="33"/>
      <c r="C210" s="34" t="s">
        <v>850</v>
      </c>
      <c r="D210" s="34" t="s">
        <v>852</v>
      </c>
      <c r="E210" s="34" t="s">
        <v>639</v>
      </c>
      <c r="F210" s="38" t="s">
        <v>922</v>
      </c>
      <c r="G210" s="34"/>
      <c r="H210" s="34" t="str">
        <f t="shared" si="3"/>
        <v>w/ SET A unless no set (NOT REQUIRED)</v>
      </c>
      <c r="I210" s="34" t="s">
        <v>816</v>
      </c>
      <c r="J210" s="34"/>
      <c r="K210" s="34"/>
    </row>
    <row r="211" spans="1:11" s="87" customFormat="1" x14ac:dyDescent="0.25">
      <c r="A211" s="33"/>
      <c r="B211" s="33"/>
      <c r="C211" s="34" t="s">
        <v>850</v>
      </c>
      <c r="D211" s="34" t="s">
        <v>852</v>
      </c>
      <c r="E211" s="34" t="s">
        <v>640</v>
      </c>
      <c r="F211" s="38">
        <v>60</v>
      </c>
      <c r="G211" s="34"/>
      <c r="H211" s="34" t="str">
        <f t="shared" si="3"/>
        <v/>
      </c>
      <c r="I211" s="34"/>
      <c r="J211" s="34"/>
      <c r="K211" s="34"/>
    </row>
    <row r="212" spans="1:11" s="87" customFormat="1" x14ac:dyDescent="0.25">
      <c r="A212" s="33"/>
      <c r="B212" s="33"/>
      <c r="C212" s="34" t="s">
        <v>850</v>
      </c>
      <c r="D212" s="34" t="s">
        <v>852</v>
      </c>
      <c r="E212" s="34" t="s">
        <v>641</v>
      </c>
      <c r="F212" s="38">
        <v>75</v>
      </c>
      <c r="G212" s="34"/>
      <c r="H212" s="34" t="str">
        <f t="shared" si="3"/>
        <v>w/ SET A unless no set (REQUIRED)</v>
      </c>
      <c r="I212" s="34" t="s">
        <v>813</v>
      </c>
      <c r="J212" s="34"/>
      <c r="K212" s="34"/>
    </row>
    <row r="213" spans="1:11" s="87" customFormat="1" x14ac:dyDescent="0.25">
      <c r="A213" s="33"/>
      <c r="B213" s="33"/>
      <c r="C213" s="34" t="s">
        <v>850</v>
      </c>
      <c r="D213" s="34" t="s">
        <v>852</v>
      </c>
      <c r="E213" s="34" t="s">
        <v>642</v>
      </c>
      <c r="F213" s="38">
        <v>58</v>
      </c>
      <c r="G213" s="34"/>
      <c r="H213" s="34" t="str">
        <f t="shared" si="3"/>
        <v/>
      </c>
      <c r="I213" s="34"/>
      <c r="J213" s="34"/>
      <c r="K213" s="34"/>
    </row>
    <row r="214" spans="1:11" s="87" customFormat="1" x14ac:dyDescent="0.25">
      <c r="A214" s="33"/>
      <c r="B214" s="33"/>
      <c r="C214" s="34" t="s">
        <v>850</v>
      </c>
      <c r="D214" s="34" t="s">
        <v>852</v>
      </c>
      <c r="E214" s="34" t="s">
        <v>643</v>
      </c>
      <c r="F214" s="38" t="s">
        <v>922</v>
      </c>
      <c r="G214" s="34"/>
      <c r="H214" s="34" t="str">
        <f t="shared" si="3"/>
        <v>w/ SET A unless no set (NOT REQUIRED)</v>
      </c>
      <c r="I214" s="34" t="s">
        <v>816</v>
      </c>
      <c r="J214" s="34"/>
      <c r="K214" s="34"/>
    </row>
    <row r="215" spans="1:11" s="87" customFormat="1" x14ac:dyDescent="0.25">
      <c r="A215" s="33"/>
      <c r="B215" s="33"/>
      <c r="C215" s="34" t="s">
        <v>850</v>
      </c>
      <c r="D215" s="34" t="s">
        <v>852</v>
      </c>
      <c r="E215" s="34" t="s">
        <v>644</v>
      </c>
      <c r="F215" s="38">
        <v>150</v>
      </c>
      <c r="G215" s="34"/>
      <c r="H215" s="34" t="str">
        <f t="shared" si="3"/>
        <v/>
      </c>
      <c r="I215" s="34"/>
      <c r="J215" s="34"/>
      <c r="K215" s="34"/>
    </row>
    <row r="216" spans="1:11" s="87" customFormat="1" x14ac:dyDescent="0.25">
      <c r="A216" s="33"/>
      <c r="B216" s="33"/>
      <c r="C216" s="34" t="s">
        <v>850</v>
      </c>
      <c r="D216" s="34" t="s">
        <v>852</v>
      </c>
      <c r="E216" s="34" t="s">
        <v>645</v>
      </c>
      <c r="F216" s="38">
        <v>45</v>
      </c>
      <c r="G216" s="34"/>
      <c r="H216" s="34" t="str">
        <f t="shared" si="3"/>
        <v/>
      </c>
      <c r="I216" s="34"/>
      <c r="J216" s="34"/>
      <c r="K216" s="34"/>
    </row>
    <row r="217" spans="1:11" s="87" customFormat="1" x14ac:dyDescent="0.25">
      <c r="A217" s="33"/>
      <c r="B217" s="33"/>
      <c r="C217" s="34" t="s">
        <v>850</v>
      </c>
      <c r="D217" s="34" t="s">
        <v>852</v>
      </c>
      <c r="E217" s="34" t="s">
        <v>646</v>
      </c>
      <c r="F217" s="38">
        <v>60</v>
      </c>
      <c r="G217" s="34"/>
      <c r="H217" s="34" t="str">
        <f t="shared" si="3"/>
        <v/>
      </c>
      <c r="I217" s="34"/>
      <c r="J217" s="34"/>
      <c r="K217" s="34"/>
    </row>
    <row r="218" spans="1:11" s="87" customFormat="1" x14ac:dyDescent="0.25">
      <c r="A218" s="33"/>
      <c r="B218" s="33"/>
      <c r="C218" s="34" t="s">
        <v>850</v>
      </c>
      <c r="D218" s="34" t="s">
        <v>852</v>
      </c>
      <c r="E218" s="34" t="s">
        <v>647</v>
      </c>
      <c r="F218" s="38">
        <v>45</v>
      </c>
      <c r="G218" s="34"/>
      <c r="H218" s="34" t="str">
        <f t="shared" si="3"/>
        <v/>
      </c>
      <c r="I218" s="34"/>
      <c r="J218" s="34"/>
      <c r="K218" s="34"/>
    </row>
    <row r="219" spans="1:11" s="87" customFormat="1" x14ac:dyDescent="0.25">
      <c r="A219" s="33"/>
      <c r="B219" s="33"/>
      <c r="C219" s="34" t="s">
        <v>850</v>
      </c>
      <c r="D219" s="34" t="s">
        <v>852</v>
      </c>
      <c r="E219" s="34" t="s">
        <v>648</v>
      </c>
      <c r="F219" s="38">
        <v>49</v>
      </c>
      <c r="G219" s="34"/>
      <c r="H219" s="34" t="str">
        <f t="shared" si="3"/>
        <v>mounted on windshield</v>
      </c>
      <c r="I219" s="34"/>
      <c r="J219" s="34" t="s">
        <v>817</v>
      </c>
      <c r="K219" s="34"/>
    </row>
    <row r="220" spans="1:11" s="87" customFormat="1" x14ac:dyDescent="0.25">
      <c r="A220" s="33"/>
      <c r="B220" s="33"/>
      <c r="C220" s="34" t="s">
        <v>850</v>
      </c>
      <c r="D220" s="34" t="s">
        <v>852</v>
      </c>
      <c r="E220" s="34" t="s">
        <v>905</v>
      </c>
      <c r="F220" s="38">
        <v>150</v>
      </c>
      <c r="G220" s="34"/>
      <c r="H220" s="34" t="str">
        <f t="shared" si="3"/>
        <v>toss if without comfort seats, note LF &amp; RF are same</v>
      </c>
      <c r="I220" s="34" t="s">
        <v>818</v>
      </c>
      <c r="J220" s="34"/>
      <c r="K220" s="34"/>
    </row>
    <row r="221" spans="1:11" s="87" customFormat="1" x14ac:dyDescent="0.25">
      <c r="A221" s="33"/>
      <c r="B221" s="33"/>
      <c r="C221" s="34" t="s">
        <v>850</v>
      </c>
      <c r="D221" s="34" t="s">
        <v>852</v>
      </c>
      <c r="E221" s="34" t="s">
        <v>906</v>
      </c>
      <c r="F221" s="38">
        <v>150</v>
      </c>
      <c r="G221" s="34"/>
      <c r="H221" s="34" t="str">
        <f t="shared" si="3"/>
        <v>toss if without comfort seats, note LF &amp; RF are same</v>
      </c>
      <c r="I221" s="34" t="s">
        <v>818</v>
      </c>
      <c r="J221" s="34"/>
      <c r="K221" s="34"/>
    </row>
    <row r="222" spans="1:11" s="87" customFormat="1" x14ac:dyDescent="0.25">
      <c r="A222" s="33"/>
      <c r="B222" s="33"/>
      <c r="C222" s="34" t="s">
        <v>850</v>
      </c>
      <c r="D222" s="34" t="s">
        <v>852</v>
      </c>
      <c r="E222" s="34" t="s">
        <v>651</v>
      </c>
      <c r="F222" s="38">
        <v>115</v>
      </c>
      <c r="G222" s="34"/>
      <c r="H222" s="34" t="str">
        <f t="shared" si="3"/>
        <v>aluminum w/ 1 black &amp; 1 white plug</v>
      </c>
      <c r="I222" s="34"/>
      <c r="J222" s="34" t="s">
        <v>820</v>
      </c>
      <c r="K222" s="34"/>
    </row>
    <row r="223" spans="1:11" s="87" customFormat="1" x14ac:dyDescent="0.25">
      <c r="A223" s="33"/>
      <c r="B223" s="33"/>
      <c r="C223" s="34" t="s">
        <v>850</v>
      </c>
      <c r="D223" s="34" t="s">
        <v>852</v>
      </c>
      <c r="E223" s="34" t="s">
        <v>652</v>
      </c>
      <c r="F223" s="38">
        <v>135</v>
      </c>
      <c r="G223" s="34"/>
      <c r="H223" s="34" t="str">
        <f t="shared" si="3"/>
        <v/>
      </c>
      <c r="I223" s="34"/>
      <c r="J223" s="34"/>
      <c r="K223" s="34"/>
    </row>
    <row r="224" spans="1:11" s="87" customFormat="1" x14ac:dyDescent="0.25">
      <c r="A224" s="33"/>
      <c r="B224" s="33"/>
      <c r="C224" s="34" t="s">
        <v>850</v>
      </c>
      <c r="D224" s="34" t="s">
        <v>852</v>
      </c>
      <c r="E224" s="34" t="s">
        <v>654</v>
      </c>
      <c r="F224" s="38">
        <v>150</v>
      </c>
      <c r="G224" s="34"/>
      <c r="H224" s="34" t="str">
        <f t="shared" si="3"/>
        <v/>
      </c>
      <c r="I224" s="34"/>
      <c r="J224" s="34"/>
      <c r="K224" s="34"/>
    </row>
    <row r="225" spans="1:11" s="87" customFormat="1" x14ac:dyDescent="0.25">
      <c r="A225" s="33"/>
      <c r="B225" s="33"/>
      <c r="C225" s="34" t="s">
        <v>850</v>
      </c>
      <c r="D225" s="34" t="s">
        <v>852</v>
      </c>
      <c r="E225" s="34" t="s">
        <v>655</v>
      </c>
      <c r="F225" s="38">
        <v>85</v>
      </c>
      <c r="G225" s="34"/>
      <c r="H225" s="34" t="str">
        <f t="shared" si="3"/>
        <v/>
      </c>
      <c r="I225" s="34"/>
      <c r="J225" s="34"/>
      <c r="K225" s="34"/>
    </row>
    <row r="226" spans="1:11" s="87" customFormat="1" x14ac:dyDescent="0.25">
      <c r="A226" s="33"/>
      <c r="B226" s="43"/>
      <c r="C226" s="39" t="s">
        <v>851</v>
      </c>
      <c r="D226" s="39" t="s">
        <v>852</v>
      </c>
      <c r="E226" s="39" t="s">
        <v>1890</v>
      </c>
      <c r="F226" s="99"/>
      <c r="G226" s="39"/>
      <c r="H226" s="39" t="str">
        <f t="shared" si="3"/>
        <v/>
      </c>
      <c r="I226" s="39"/>
      <c r="J226" s="39"/>
      <c r="K226" s="39"/>
    </row>
    <row r="227" spans="1:11" s="87" customFormat="1" x14ac:dyDescent="0.25">
      <c r="A227" s="33"/>
      <c r="B227" s="43"/>
      <c r="C227" s="39" t="s">
        <v>851</v>
      </c>
      <c r="D227" s="39" t="s">
        <v>852</v>
      </c>
      <c r="E227" s="39" t="s">
        <v>657</v>
      </c>
      <c r="F227" s="99"/>
      <c r="G227" s="39"/>
      <c r="H227" s="39" t="str">
        <f t="shared" si="3"/>
        <v>square black plastic</v>
      </c>
      <c r="I227" s="39"/>
      <c r="J227" s="39" t="s">
        <v>821</v>
      </c>
      <c r="K227" s="39"/>
    </row>
    <row r="228" spans="1:11" s="87" customFormat="1" x14ac:dyDescent="0.25">
      <c r="A228" s="33"/>
      <c r="B228" s="43"/>
      <c r="C228" s="39" t="s">
        <v>851</v>
      </c>
      <c r="D228" s="39" t="s">
        <v>852</v>
      </c>
      <c r="E228" s="39" t="s">
        <v>658</v>
      </c>
      <c r="F228" s="99"/>
      <c r="G228" s="39"/>
      <c r="H228" s="39" t="str">
        <f t="shared" si="3"/>
        <v>rectangular black plastic</v>
      </c>
      <c r="I228" s="39"/>
      <c r="J228" s="39" t="s">
        <v>822</v>
      </c>
      <c r="K228" s="39"/>
    </row>
    <row r="229" spans="1:11" s="87" customFormat="1" x14ac:dyDescent="0.25">
      <c r="A229" s="33"/>
      <c r="B229" s="43"/>
      <c r="C229" s="39" t="s">
        <v>851</v>
      </c>
      <c r="D229" s="39" t="s">
        <v>852</v>
      </c>
      <c r="E229" s="39" t="s">
        <v>659</v>
      </c>
      <c r="F229" s="99"/>
      <c r="G229" s="39"/>
      <c r="H229" s="39" t="str">
        <f t="shared" si="3"/>
        <v>mounted left rear roof</v>
      </c>
      <c r="I229" s="39"/>
      <c r="J229" s="39" t="s">
        <v>823</v>
      </c>
      <c r="K229" s="39"/>
    </row>
    <row r="230" spans="1:11" s="87" customFormat="1" x14ac:dyDescent="0.25">
      <c r="A230" s="33"/>
      <c r="B230" s="43"/>
      <c r="C230" s="39" t="s">
        <v>851</v>
      </c>
      <c r="D230" s="39" t="s">
        <v>852</v>
      </c>
      <c r="E230" s="39" t="s">
        <v>660</v>
      </c>
      <c r="F230" s="99"/>
      <c r="G230" s="39"/>
      <c r="H230" s="39" t="str">
        <f t="shared" si="3"/>
        <v>TOSS BOTH | look like ribbed black legos in shape / size</v>
      </c>
      <c r="I230" s="39" t="s">
        <v>784</v>
      </c>
      <c r="J230" s="39" t="s">
        <v>1425</v>
      </c>
      <c r="K230" s="39"/>
    </row>
    <row r="231" spans="1:11" s="87" customFormat="1" x14ac:dyDescent="0.25">
      <c r="A231" s="33"/>
      <c r="B231" s="43"/>
      <c r="C231" s="39" t="s">
        <v>851</v>
      </c>
      <c r="D231" s="39" t="s">
        <v>852</v>
      </c>
      <c r="E231" s="39" t="s">
        <v>661</v>
      </c>
      <c r="F231" s="99"/>
      <c r="G231" s="39"/>
      <c r="H231" s="39" t="str">
        <f t="shared" si="3"/>
        <v/>
      </c>
      <c r="I231" s="39"/>
      <c r="J231" s="39"/>
      <c r="K231" s="39"/>
    </row>
    <row r="232" spans="1:11" s="87" customFormat="1" x14ac:dyDescent="0.25">
      <c r="A232" s="33"/>
      <c r="B232" s="43"/>
      <c r="C232" s="39" t="s">
        <v>851</v>
      </c>
      <c r="D232" s="39" t="s">
        <v>852</v>
      </c>
      <c r="E232" s="39" t="s">
        <v>662</v>
      </c>
      <c r="F232" s="99"/>
      <c r="G232" s="39"/>
      <c r="H232" s="39" t="str">
        <f t="shared" si="3"/>
        <v>TOSS ALL</v>
      </c>
      <c r="I232" s="39" t="s">
        <v>800</v>
      </c>
      <c r="J232" s="39"/>
      <c r="K232" s="39"/>
    </row>
    <row r="233" spans="1:11" s="87" customFormat="1" x14ac:dyDescent="0.25">
      <c r="A233" s="33"/>
      <c r="B233" s="43"/>
      <c r="C233" s="39" t="s">
        <v>851</v>
      </c>
      <c r="D233" s="39" t="s">
        <v>852</v>
      </c>
      <c r="E233" s="39" t="s">
        <v>663</v>
      </c>
      <c r="F233" s="99"/>
      <c r="G233" s="39"/>
      <c r="H233" s="39" t="str">
        <f t="shared" si="3"/>
        <v>flat black plastic module 4x3" w/ 3 red wires going to it</v>
      </c>
      <c r="I233" s="39"/>
      <c r="J233" s="39" t="s">
        <v>824</v>
      </c>
      <c r="K233" s="39"/>
    </row>
    <row r="234" spans="1:11" s="87" customFormat="1" x14ac:dyDescent="0.25">
      <c r="A234" s="33"/>
      <c r="B234" s="43"/>
      <c r="C234" s="39" t="s">
        <v>851</v>
      </c>
      <c r="D234" s="39" t="s">
        <v>852</v>
      </c>
      <c r="E234" s="39" t="s">
        <v>656</v>
      </c>
      <c r="F234" s="99"/>
      <c r="G234" s="39"/>
      <c r="H234" s="39" t="str">
        <f t="shared" si="3"/>
        <v/>
      </c>
      <c r="I234" s="39"/>
      <c r="J234" s="39"/>
      <c r="K234" s="39"/>
    </row>
    <row r="235" spans="1:11" s="87" customFormat="1" x14ac:dyDescent="0.25">
      <c r="A235" s="33"/>
      <c r="B235" s="43"/>
      <c r="C235" s="39" t="s">
        <v>851</v>
      </c>
      <c r="D235" s="39" t="s">
        <v>852</v>
      </c>
      <c r="E235" s="39" t="s">
        <v>665</v>
      </c>
      <c r="F235" s="99"/>
      <c r="G235" s="39"/>
      <c r="H235" s="39" t="str">
        <f t="shared" si="3"/>
        <v/>
      </c>
      <c r="I235" s="39"/>
      <c r="J235" s="39"/>
      <c r="K235" s="39"/>
    </row>
    <row r="236" spans="1:11" s="87" customFormat="1" x14ac:dyDescent="0.25">
      <c r="A236" s="33"/>
      <c r="B236" s="43"/>
      <c r="C236" s="39" t="s">
        <v>851</v>
      </c>
      <c r="D236" s="39" t="s">
        <v>852</v>
      </c>
      <c r="E236" s="39" t="s">
        <v>664</v>
      </c>
      <c r="F236" s="99"/>
      <c r="G236" s="39"/>
      <c r="H236" s="39" t="str">
        <f t="shared" si="3"/>
        <v/>
      </c>
      <c r="I236" s="39"/>
      <c r="J236" s="39"/>
      <c r="K236" s="39"/>
    </row>
    <row r="237" spans="1:11" s="87" customFormat="1" x14ac:dyDescent="0.25">
      <c r="A237" s="33"/>
      <c r="B237" s="43"/>
      <c r="C237" s="39" t="s">
        <v>851</v>
      </c>
      <c r="D237" s="39" t="s">
        <v>852</v>
      </c>
      <c r="E237" s="39" t="s">
        <v>666</v>
      </c>
      <c r="F237" s="99"/>
      <c r="G237" s="39"/>
      <c r="H237" s="39" t="str">
        <f t="shared" si="3"/>
        <v>TOSS BOTH | mounted RR wheel well</v>
      </c>
      <c r="I237" s="39" t="s">
        <v>784</v>
      </c>
      <c r="J237" s="39" t="s">
        <v>1427</v>
      </c>
      <c r="K237" s="39"/>
    </row>
    <row r="238" spans="1:11" s="87" customFormat="1" x14ac:dyDescent="0.25">
      <c r="A238" s="33"/>
      <c r="B238" s="43"/>
      <c r="C238" s="39" t="s">
        <v>851</v>
      </c>
      <c r="D238" s="39" t="s">
        <v>852</v>
      </c>
      <c r="E238" s="39" t="s">
        <v>667</v>
      </c>
      <c r="F238" s="99"/>
      <c r="G238" s="39"/>
      <c r="H238" s="39" t="str">
        <f t="shared" si="3"/>
        <v>5x5 inch black plastic w/ a small red battery cable</v>
      </c>
      <c r="I238" s="39"/>
      <c r="J238" s="39" t="s">
        <v>825</v>
      </c>
      <c r="K238" s="39"/>
    </row>
    <row r="239" spans="1:11" s="87" customFormat="1" x14ac:dyDescent="0.25">
      <c r="A239" s="33"/>
      <c r="B239" s="43"/>
      <c r="C239" s="39" t="s">
        <v>851</v>
      </c>
      <c r="D239" s="39" t="s">
        <v>852</v>
      </c>
      <c r="E239" s="39" t="s">
        <v>649</v>
      </c>
      <c r="F239" s="99"/>
      <c r="G239" s="39"/>
      <c r="H239" s="39" t="str">
        <f t="shared" si="3"/>
        <v>keep if comfort seats, note LF &amp; RF are same</v>
      </c>
      <c r="I239" s="39" t="s">
        <v>819</v>
      </c>
      <c r="J239" s="39"/>
      <c r="K239" s="39"/>
    </row>
    <row r="240" spans="1:11" s="87" customFormat="1" x14ac:dyDescent="0.25">
      <c r="A240" s="33"/>
      <c r="B240" s="43"/>
      <c r="C240" s="39" t="s">
        <v>851</v>
      </c>
      <c r="D240" s="39" t="s">
        <v>852</v>
      </c>
      <c r="E240" s="39" t="s">
        <v>650</v>
      </c>
      <c r="F240" s="99"/>
      <c r="G240" s="39"/>
      <c r="H240" s="39" t="str">
        <f t="shared" si="3"/>
        <v>keep if comfort seats, note LF &amp; RF are same</v>
      </c>
      <c r="I240" s="39" t="s">
        <v>819</v>
      </c>
      <c r="J240" s="39"/>
      <c r="K240" s="39"/>
    </row>
    <row r="241" spans="1:11" s="87" customFormat="1" x14ac:dyDescent="0.25">
      <c r="A241" s="33"/>
      <c r="B241" s="43"/>
      <c r="C241" s="39" t="s">
        <v>851</v>
      </c>
      <c r="D241" s="39" t="s">
        <v>852</v>
      </c>
      <c r="E241" s="39" t="s">
        <v>668</v>
      </c>
      <c r="F241" s="99"/>
      <c r="G241" s="39"/>
      <c r="H241" s="39" t="str">
        <f t="shared" si="3"/>
        <v/>
      </c>
      <c r="I241" s="39"/>
      <c r="J241" s="39"/>
      <c r="K241" s="39"/>
    </row>
    <row r="242" spans="1:11" s="87" customFormat="1" x14ac:dyDescent="0.25">
      <c r="A242" s="33"/>
      <c r="B242" s="43"/>
      <c r="C242" s="39" t="s">
        <v>851</v>
      </c>
      <c r="D242" s="39" t="s">
        <v>852</v>
      </c>
      <c r="E242" s="39" t="s">
        <v>669</v>
      </c>
      <c r="F242" s="99"/>
      <c r="G242" s="39"/>
      <c r="H242" s="39" t="str">
        <f t="shared" si="3"/>
        <v>toss black plastic sleeve on it too</v>
      </c>
      <c r="I242" s="39" t="s">
        <v>826</v>
      </c>
      <c r="J242" s="39"/>
      <c r="K242" s="39"/>
    </row>
    <row r="243" spans="1:11" s="87" customFormat="1" x14ac:dyDescent="0.25">
      <c r="A243" s="33"/>
      <c r="B243" s="43"/>
      <c r="C243" s="39" t="s">
        <v>851</v>
      </c>
      <c r="D243" s="39" t="s">
        <v>852</v>
      </c>
      <c r="E243" s="39" t="s">
        <v>653</v>
      </c>
      <c r="F243" s="99"/>
      <c r="G243" s="39"/>
      <c r="H243" s="39" t="str">
        <f t="shared" si="3"/>
        <v/>
      </c>
      <c r="I243" s="39"/>
      <c r="J243" s="39"/>
      <c r="K243" s="39"/>
    </row>
    <row r="244" spans="1:11" s="87" customFormat="1" x14ac:dyDescent="0.25">
      <c r="A244" s="33"/>
      <c r="B244" s="33"/>
      <c r="C244" s="34" t="s">
        <v>850</v>
      </c>
      <c r="D244" s="34" t="s">
        <v>1787</v>
      </c>
      <c r="E244" s="34" t="s">
        <v>675</v>
      </c>
      <c r="F244" s="38">
        <v>80</v>
      </c>
      <c r="G244" s="34"/>
      <c r="H244" s="34" t="str">
        <f t="shared" si="3"/>
        <v/>
      </c>
      <c r="I244" s="34"/>
      <c r="J244" s="34"/>
      <c r="K244" s="34"/>
    </row>
    <row r="245" spans="1:11" s="87" customFormat="1" x14ac:dyDescent="0.25">
      <c r="A245" s="33"/>
      <c r="B245" s="33"/>
      <c r="C245" s="34" t="s">
        <v>850</v>
      </c>
      <c r="D245" s="34" t="s">
        <v>1787</v>
      </c>
      <c r="E245" s="34" t="s">
        <v>676</v>
      </c>
      <c r="F245" s="38">
        <v>250</v>
      </c>
      <c r="G245" s="34"/>
      <c r="H245" s="34" t="str">
        <f t="shared" si="3"/>
        <v>remove from &amp; toss pillar</v>
      </c>
      <c r="I245" s="34" t="s">
        <v>828</v>
      </c>
      <c r="J245" s="34"/>
      <c r="K245" s="34"/>
    </row>
    <row r="246" spans="1:11" s="87" customFormat="1" x14ac:dyDescent="0.25">
      <c r="A246" s="33"/>
      <c r="B246" s="33"/>
      <c r="C246" s="34" t="s">
        <v>850</v>
      </c>
      <c r="D246" s="34" t="s">
        <v>1789</v>
      </c>
      <c r="E246" s="34" t="s">
        <v>677</v>
      </c>
      <c r="F246" s="38">
        <v>80</v>
      </c>
      <c r="G246" s="34"/>
      <c r="H246" s="34" t="str">
        <f t="shared" si="3"/>
        <v/>
      </c>
      <c r="I246" s="34"/>
      <c r="J246" s="34"/>
      <c r="K246" s="34"/>
    </row>
    <row r="247" spans="1:11" s="87" customFormat="1" x14ac:dyDescent="0.25">
      <c r="A247" s="33"/>
      <c r="B247" s="33"/>
      <c r="C247" s="34" t="s">
        <v>850</v>
      </c>
      <c r="D247" s="34" t="s">
        <v>1789</v>
      </c>
      <c r="E247" s="34" t="s">
        <v>678</v>
      </c>
      <c r="F247" s="38">
        <v>100</v>
      </c>
      <c r="G247" s="34"/>
      <c r="H247" s="34" t="str">
        <f t="shared" si="3"/>
        <v>skip middle (it has to be cut out)</v>
      </c>
      <c r="I247" s="34" t="s">
        <v>829</v>
      </c>
      <c r="J247" s="34"/>
      <c r="K247" s="34"/>
    </row>
    <row r="248" spans="1:11" s="87" customFormat="1" x14ac:dyDescent="0.25">
      <c r="A248" s="33"/>
      <c r="B248" s="33"/>
      <c r="C248" s="34" t="s">
        <v>850</v>
      </c>
      <c r="D248" s="34" t="s">
        <v>1788</v>
      </c>
      <c r="E248" s="34" t="s">
        <v>679</v>
      </c>
      <c r="F248" s="38">
        <v>80</v>
      </c>
      <c r="G248" s="34"/>
      <c r="H248" s="34" t="str">
        <f t="shared" si="3"/>
        <v/>
      </c>
      <c r="I248" s="34"/>
      <c r="J248" s="34"/>
      <c r="K248" s="34"/>
    </row>
    <row r="249" spans="1:11" s="87" customFormat="1" x14ac:dyDescent="0.25">
      <c r="A249" s="33"/>
      <c r="B249" s="33"/>
      <c r="C249" s="34" t="s">
        <v>850</v>
      </c>
      <c r="D249" s="34" t="s">
        <v>1788</v>
      </c>
      <c r="E249" s="34" t="s">
        <v>680</v>
      </c>
      <c r="F249" s="38">
        <v>200</v>
      </c>
      <c r="G249" s="34"/>
      <c r="H249" s="34" t="str">
        <f t="shared" si="3"/>
        <v>remove from &amp; toss pillar</v>
      </c>
      <c r="I249" s="34" t="s">
        <v>828</v>
      </c>
      <c r="J249" s="34"/>
      <c r="K249" s="34"/>
    </row>
    <row r="250" spans="1:11" s="149" customFormat="1" x14ac:dyDescent="0.25">
      <c r="A250" s="304" t="s">
        <v>2893</v>
      </c>
      <c r="B250" s="304" t="s">
        <v>941</v>
      </c>
      <c r="C250" s="305" t="s">
        <v>850</v>
      </c>
      <c r="D250" s="305" t="s">
        <v>865</v>
      </c>
      <c r="E250" s="305" t="s">
        <v>685</v>
      </c>
      <c r="F250" s="306">
        <v>181.25</v>
      </c>
      <c r="G250" s="305"/>
      <c r="H250" s="305" t="str">
        <f t="shared" si="3"/>
        <v>sell SET 3 unless some bad/missing</v>
      </c>
      <c r="I250" s="305" t="s">
        <v>1475</v>
      </c>
      <c r="J250" s="305"/>
      <c r="K250" s="305"/>
    </row>
    <row r="251" spans="1:11" s="87" customFormat="1" x14ac:dyDescent="0.25">
      <c r="A251" s="33"/>
      <c r="B251" s="33"/>
      <c r="C251" s="34" t="s">
        <v>850</v>
      </c>
      <c r="D251" s="34" t="s">
        <v>865</v>
      </c>
      <c r="E251" s="34" t="s">
        <v>686</v>
      </c>
      <c r="F251" s="38">
        <v>175</v>
      </c>
      <c r="G251" s="34"/>
      <c r="H251" s="34" t="str">
        <f t="shared" si="3"/>
        <v/>
      </c>
      <c r="I251" s="34"/>
      <c r="J251" s="34"/>
      <c r="K251" s="34"/>
    </row>
    <row r="252" spans="1:11" s="87" customFormat="1" x14ac:dyDescent="0.25">
      <c r="A252" s="33"/>
      <c r="B252" s="43"/>
      <c r="C252" s="39" t="s">
        <v>851</v>
      </c>
      <c r="D252" s="39" t="s">
        <v>865</v>
      </c>
      <c r="E252" s="39" t="s">
        <v>687</v>
      </c>
      <c r="F252" s="99"/>
      <c r="G252" s="39"/>
      <c r="H252" s="39" t="str">
        <f t="shared" si="3"/>
        <v>toss side bolster cushions, keep cup holder/arm rest</v>
      </c>
      <c r="I252" s="39" t="s">
        <v>879</v>
      </c>
      <c r="J252" s="39"/>
      <c r="K252" s="39"/>
    </row>
    <row r="253" spans="1:11" s="87" customFormat="1" x14ac:dyDescent="0.25">
      <c r="A253" s="301" t="s">
        <v>2893</v>
      </c>
      <c r="B253" s="301" t="s">
        <v>941</v>
      </c>
      <c r="C253" s="302" t="s">
        <v>850</v>
      </c>
      <c r="D253" s="302" t="s">
        <v>864</v>
      </c>
      <c r="E253" s="302" t="s">
        <v>907</v>
      </c>
      <c r="F253" s="303">
        <v>155</v>
      </c>
      <c r="G253" s="302"/>
      <c r="H253" s="302" t="str">
        <f t="shared" si="3"/>
        <v>tag as SINGLE</v>
      </c>
      <c r="I253" s="302" t="s">
        <v>768</v>
      </c>
      <c r="J253" s="302"/>
      <c r="K253" s="302"/>
    </row>
    <row r="254" spans="1:11" s="87" customFormat="1" x14ac:dyDescent="0.25">
      <c r="A254" s="301" t="s">
        <v>2893</v>
      </c>
      <c r="B254" s="301" t="s">
        <v>941</v>
      </c>
      <c r="C254" s="302" t="s">
        <v>850</v>
      </c>
      <c r="D254" s="302" t="s">
        <v>864</v>
      </c>
      <c r="E254" s="302" t="s">
        <v>681</v>
      </c>
      <c r="F254" s="303">
        <v>180</v>
      </c>
      <c r="G254" s="302"/>
      <c r="H254" s="302" t="str">
        <f t="shared" si="3"/>
        <v/>
      </c>
      <c r="I254" s="302"/>
      <c r="J254" s="302"/>
      <c r="K254" s="302"/>
    </row>
    <row r="255" spans="1:11" s="87" customFormat="1" x14ac:dyDescent="0.25">
      <c r="A255" s="251" t="s">
        <v>2900</v>
      </c>
      <c r="B255" s="251" t="s">
        <v>941</v>
      </c>
      <c r="C255" s="252" t="s">
        <v>850</v>
      </c>
      <c r="D255" s="252" t="s">
        <v>864</v>
      </c>
      <c r="E255" s="252" t="s">
        <v>682</v>
      </c>
      <c r="F255" s="253">
        <v>250</v>
      </c>
      <c r="G255" s="252"/>
      <c r="H255" s="252" t="str">
        <f t="shared" si="3"/>
        <v/>
      </c>
      <c r="I255" s="252"/>
      <c r="J255" s="252"/>
      <c r="K255" s="252" t="s">
        <v>2906</v>
      </c>
    </row>
    <row r="256" spans="1:11" s="87" customFormat="1" x14ac:dyDescent="0.25">
      <c r="A256" s="254" t="s">
        <v>2888</v>
      </c>
      <c r="B256" s="254" t="s">
        <v>941</v>
      </c>
      <c r="C256" s="255" t="s">
        <v>850</v>
      </c>
      <c r="D256" s="255" t="s">
        <v>864</v>
      </c>
      <c r="E256" s="255" t="s">
        <v>683</v>
      </c>
      <c r="F256" s="256">
        <v>225</v>
      </c>
      <c r="G256" s="255" t="s">
        <v>2907</v>
      </c>
      <c r="H256" s="255" t="str">
        <f t="shared" si="3"/>
        <v/>
      </c>
      <c r="I256" s="255"/>
      <c r="J256" s="255"/>
      <c r="K256" s="255"/>
    </row>
    <row r="257" spans="1:11" s="87" customFormat="1" x14ac:dyDescent="0.25">
      <c r="A257" s="33"/>
      <c r="B257" s="33"/>
      <c r="C257" s="34" t="s">
        <v>850</v>
      </c>
      <c r="D257" s="34" t="s">
        <v>864</v>
      </c>
      <c r="E257" s="34" t="s">
        <v>684</v>
      </c>
      <c r="F257" s="38">
        <v>325</v>
      </c>
      <c r="G257" s="34"/>
      <c r="H257" s="34" t="str">
        <f t="shared" si="3"/>
        <v>toss all if motors or track bad</v>
      </c>
      <c r="I257" s="34" t="s">
        <v>830</v>
      </c>
      <c r="J257" s="34"/>
      <c r="K257" s="34"/>
    </row>
    <row r="258" spans="1:11" s="87" customFormat="1" x14ac:dyDescent="0.25">
      <c r="A258" s="301" t="s">
        <v>2893</v>
      </c>
      <c r="B258" s="301" t="s">
        <v>941</v>
      </c>
      <c r="C258" s="302" t="s">
        <v>850</v>
      </c>
      <c r="D258" s="302" t="s">
        <v>866</v>
      </c>
      <c r="E258" s="302" t="s">
        <v>908</v>
      </c>
      <c r="F258" s="303">
        <v>145</v>
      </c>
      <c r="G258" s="302"/>
      <c r="H258" s="302" t="str">
        <f t="shared" si="3"/>
        <v>tag as SINGLE</v>
      </c>
      <c r="I258" s="302" t="s">
        <v>768</v>
      </c>
      <c r="J258" s="302"/>
      <c r="K258" s="302"/>
    </row>
    <row r="259" spans="1:11" s="87" customFormat="1" x14ac:dyDescent="0.25">
      <c r="A259" s="301" t="s">
        <v>2893</v>
      </c>
      <c r="B259" s="301" t="s">
        <v>941</v>
      </c>
      <c r="C259" s="302" t="s">
        <v>850</v>
      </c>
      <c r="D259" s="302" t="s">
        <v>866</v>
      </c>
      <c r="E259" s="302" t="s">
        <v>688</v>
      </c>
      <c r="F259" s="303">
        <v>125</v>
      </c>
      <c r="G259" s="302"/>
      <c r="H259" s="302" t="str">
        <f t="shared" si="3"/>
        <v/>
      </c>
      <c r="I259" s="302"/>
      <c r="J259" s="302"/>
      <c r="K259" s="302"/>
    </row>
    <row r="260" spans="1:11" s="87" customFormat="1" x14ac:dyDescent="0.25">
      <c r="A260" s="251" t="s">
        <v>2900</v>
      </c>
      <c r="B260" s="251" t="s">
        <v>941</v>
      </c>
      <c r="C260" s="252" t="s">
        <v>850</v>
      </c>
      <c r="D260" s="252" t="s">
        <v>866</v>
      </c>
      <c r="E260" s="252" t="s">
        <v>689</v>
      </c>
      <c r="F260" s="253">
        <v>175</v>
      </c>
      <c r="G260" s="252"/>
      <c r="H260" s="252" t="str">
        <f t="shared" ref="H260:H323" si="4">_xlfn.TEXTJOIN(" | ",TRUE,I260,J260)</f>
        <v/>
      </c>
      <c r="I260" s="252"/>
      <c r="J260" s="252"/>
      <c r="K260" s="252" t="s">
        <v>2908</v>
      </c>
    </row>
    <row r="261" spans="1:11" s="87" customFormat="1" x14ac:dyDescent="0.25">
      <c r="A261" s="301" t="s">
        <v>2893</v>
      </c>
      <c r="B261" s="301" t="s">
        <v>941</v>
      </c>
      <c r="C261" s="302" t="s">
        <v>850</v>
      </c>
      <c r="D261" s="302" t="s">
        <v>866</v>
      </c>
      <c r="E261" s="302" t="s">
        <v>690</v>
      </c>
      <c r="F261" s="303">
        <v>175</v>
      </c>
      <c r="G261" s="302"/>
      <c r="H261" s="302" t="str">
        <f t="shared" si="4"/>
        <v/>
      </c>
      <c r="I261" s="302"/>
      <c r="J261" s="302"/>
      <c r="K261" s="302"/>
    </row>
    <row r="262" spans="1:11" s="87" customFormat="1" x14ac:dyDescent="0.25">
      <c r="A262" s="33"/>
      <c r="B262" s="33"/>
      <c r="C262" s="34" t="s">
        <v>850</v>
      </c>
      <c r="D262" s="34" t="s">
        <v>866</v>
      </c>
      <c r="E262" s="34" t="s">
        <v>691</v>
      </c>
      <c r="F262" s="38">
        <v>230</v>
      </c>
      <c r="G262" s="34"/>
      <c r="H262" s="34" t="str">
        <f t="shared" si="4"/>
        <v>toss all if motors or track bad</v>
      </c>
      <c r="I262" s="34" t="s">
        <v>830</v>
      </c>
      <c r="J262" s="34"/>
      <c r="K262" s="34"/>
    </row>
    <row r="263" spans="1:11" s="87" customFormat="1" x14ac:dyDescent="0.25">
      <c r="A263" s="33"/>
      <c r="B263" s="33"/>
      <c r="C263" s="34" t="s">
        <v>850</v>
      </c>
      <c r="D263" s="34" t="s">
        <v>867</v>
      </c>
      <c r="E263" s="34" t="s">
        <v>696</v>
      </c>
      <c r="F263" s="38">
        <v>127.5</v>
      </c>
      <c r="G263" s="34"/>
      <c r="H263" s="34" t="str">
        <f t="shared" si="4"/>
        <v>SET 2, sell singles if 1 bad, sell upper "U" separate</v>
      </c>
      <c r="I263" s="34" t="s">
        <v>919</v>
      </c>
      <c r="J263" s="34"/>
      <c r="K263" s="34"/>
    </row>
    <row r="264" spans="1:11" s="87" customFormat="1" x14ac:dyDescent="0.25">
      <c r="A264" s="33"/>
      <c r="B264" s="33"/>
      <c r="C264" s="34" t="s">
        <v>850</v>
      </c>
      <c r="D264" s="34" t="s">
        <v>867</v>
      </c>
      <c r="E264" s="34" t="s">
        <v>697</v>
      </c>
      <c r="F264" s="38">
        <v>127.5</v>
      </c>
      <c r="G264" s="34"/>
      <c r="H264" s="34" t="str">
        <f t="shared" si="4"/>
        <v>SET 2, sell singles if 1 bad, sell upper "U" separate</v>
      </c>
      <c r="I264" s="34" t="s">
        <v>919</v>
      </c>
      <c r="J264" s="34"/>
      <c r="K264" s="34"/>
    </row>
    <row r="265" spans="1:11" s="87" customFormat="1" x14ac:dyDescent="0.25">
      <c r="A265" s="33"/>
      <c r="B265" s="33"/>
      <c r="C265" s="34" t="s">
        <v>850</v>
      </c>
      <c r="D265" s="34" t="s">
        <v>867</v>
      </c>
      <c r="E265" s="34" t="s">
        <v>698</v>
      </c>
      <c r="F265" s="38">
        <v>58.666666666666664</v>
      </c>
      <c r="G265" s="34"/>
      <c r="H265" s="34" t="str">
        <f t="shared" si="4"/>
        <v>SET 2, sell singles if 1 bad</v>
      </c>
      <c r="I265" s="34" t="s">
        <v>780</v>
      </c>
      <c r="J265" s="34"/>
      <c r="K265" s="34"/>
    </row>
    <row r="266" spans="1:11" s="87" customFormat="1" x14ac:dyDescent="0.25">
      <c r="A266" s="33"/>
      <c r="B266" s="33"/>
      <c r="C266" s="34" t="s">
        <v>850</v>
      </c>
      <c r="D266" s="34" t="s">
        <v>867</v>
      </c>
      <c r="E266" s="34" t="s">
        <v>699</v>
      </c>
      <c r="F266" s="38">
        <v>125</v>
      </c>
      <c r="G266" s="34"/>
      <c r="H266" s="34" t="str">
        <f t="shared" si="4"/>
        <v/>
      </c>
      <c r="I266" s="34"/>
      <c r="J266" s="34"/>
      <c r="K266" s="34"/>
    </row>
    <row r="267" spans="1:11" s="87" customFormat="1" x14ac:dyDescent="0.25">
      <c r="A267" s="33"/>
      <c r="B267" s="33"/>
      <c r="C267" s="34" t="s">
        <v>850</v>
      </c>
      <c r="D267" s="34" t="s">
        <v>867</v>
      </c>
      <c r="E267" s="34" t="s">
        <v>700</v>
      </c>
      <c r="F267" s="38">
        <v>125</v>
      </c>
      <c r="G267" s="34"/>
      <c r="H267" s="34" t="str">
        <f t="shared" si="4"/>
        <v/>
      </c>
      <c r="I267" s="34"/>
      <c r="J267" s="34"/>
      <c r="K267" s="34"/>
    </row>
    <row r="268" spans="1:11" s="87" customFormat="1" x14ac:dyDescent="0.25">
      <c r="A268" s="33"/>
      <c r="B268" s="33"/>
      <c r="C268" s="34" t="s">
        <v>850</v>
      </c>
      <c r="D268" s="34" t="s">
        <v>867</v>
      </c>
      <c r="E268" s="34" t="s">
        <v>701</v>
      </c>
      <c r="F268" s="38">
        <v>275</v>
      </c>
      <c r="G268" s="34"/>
      <c r="H268" s="34" t="str">
        <f t="shared" si="4"/>
        <v/>
      </c>
      <c r="I268" s="34"/>
      <c r="J268" s="34"/>
      <c r="K268" s="34"/>
    </row>
    <row r="269" spans="1:11" s="87" customFormat="1" x14ac:dyDescent="0.25">
      <c r="A269" s="33"/>
      <c r="B269" s="33"/>
      <c r="C269" s="34" t="s">
        <v>850</v>
      </c>
      <c r="D269" s="34" t="s">
        <v>867</v>
      </c>
      <c r="E269" s="34" t="s">
        <v>702</v>
      </c>
      <c r="F269" s="38">
        <v>500</v>
      </c>
      <c r="G269" s="34"/>
      <c r="H269" s="34" t="str">
        <f t="shared" si="4"/>
        <v/>
      </c>
      <c r="I269" s="34"/>
      <c r="J269" s="34"/>
      <c r="K269" s="34"/>
    </row>
    <row r="270" spans="1:11" s="87" customFormat="1" x14ac:dyDescent="0.25">
      <c r="A270" s="33"/>
      <c r="B270" s="33"/>
      <c r="C270" s="34" t="s">
        <v>850</v>
      </c>
      <c r="D270" s="34" t="s">
        <v>867</v>
      </c>
      <c r="E270" s="34" t="s">
        <v>703</v>
      </c>
      <c r="F270" s="38">
        <v>100</v>
      </c>
      <c r="G270" s="34"/>
      <c r="H270" s="34" t="str">
        <f t="shared" si="4"/>
        <v/>
      </c>
      <c r="I270" s="34"/>
      <c r="J270" s="34"/>
      <c r="K270" s="34"/>
    </row>
    <row r="271" spans="1:11" s="87" customFormat="1" x14ac:dyDescent="0.25">
      <c r="A271" s="103" t="s">
        <v>848</v>
      </c>
      <c r="B271" s="103" t="s">
        <v>1497</v>
      </c>
      <c r="C271" s="104" t="s">
        <v>850</v>
      </c>
      <c r="D271" s="104" t="s">
        <v>867</v>
      </c>
      <c r="E271" s="104" t="s">
        <v>1498</v>
      </c>
      <c r="F271" s="107">
        <v>350</v>
      </c>
      <c r="G271" s="104"/>
      <c r="H271" s="104" t="str">
        <f t="shared" si="4"/>
        <v>keep all RWD &amp; AWD 16-18 1412mm 7636785 toss other AWD</v>
      </c>
      <c r="I271" s="104" t="s">
        <v>2046</v>
      </c>
      <c r="J271" s="104"/>
      <c r="K271" s="103" t="s">
        <v>848</v>
      </c>
    </row>
    <row r="272" spans="1:11" s="87" customFormat="1" x14ac:dyDescent="0.25">
      <c r="A272" s="33"/>
      <c r="B272" s="33"/>
      <c r="C272" s="34" t="s">
        <v>850</v>
      </c>
      <c r="D272" s="34" t="s">
        <v>867</v>
      </c>
      <c r="E272" s="34" t="s">
        <v>704</v>
      </c>
      <c r="F272" s="38">
        <v>350</v>
      </c>
      <c r="G272" s="34"/>
      <c r="H272" s="34" t="str">
        <f t="shared" si="4"/>
        <v>WITH cables ON</v>
      </c>
      <c r="I272" s="34" t="s">
        <v>832</v>
      </c>
      <c r="J272" s="34"/>
      <c r="K272" s="34"/>
    </row>
    <row r="273" spans="1:11" s="87" customFormat="1" x14ac:dyDescent="0.25">
      <c r="A273" s="33"/>
      <c r="B273" s="33"/>
      <c r="C273" s="34" t="s">
        <v>850</v>
      </c>
      <c r="D273" s="34" t="s">
        <v>867</v>
      </c>
      <c r="E273" s="34" t="s">
        <v>705</v>
      </c>
      <c r="F273" s="38">
        <v>75</v>
      </c>
      <c r="G273" s="34"/>
      <c r="H273" s="34" t="str">
        <f t="shared" si="4"/>
        <v>leave arms on, mark location each obtained from</v>
      </c>
      <c r="I273" s="34" t="s">
        <v>833</v>
      </c>
      <c r="J273" s="34"/>
      <c r="K273" s="34"/>
    </row>
    <row r="274" spans="1:11" s="87" customFormat="1" x14ac:dyDescent="0.25">
      <c r="A274" s="33"/>
      <c r="B274" s="33"/>
      <c r="C274" s="34" t="s">
        <v>850</v>
      </c>
      <c r="D274" s="34" t="s">
        <v>867</v>
      </c>
      <c r="E274" s="34" t="s">
        <v>706</v>
      </c>
      <c r="F274" s="38">
        <v>75</v>
      </c>
      <c r="G274" s="34"/>
      <c r="H274" s="34" t="str">
        <f t="shared" si="4"/>
        <v>leave arms on, mark location each obtained from</v>
      </c>
      <c r="I274" s="34" t="s">
        <v>833</v>
      </c>
      <c r="J274" s="34"/>
      <c r="K274" s="34"/>
    </row>
    <row r="275" spans="1:11" s="87" customFormat="1" x14ac:dyDescent="0.25">
      <c r="A275" s="33"/>
      <c r="B275" s="33"/>
      <c r="C275" s="34" t="s">
        <v>850</v>
      </c>
      <c r="D275" s="34" t="s">
        <v>867</v>
      </c>
      <c r="E275" s="34" t="s">
        <v>707</v>
      </c>
      <c r="F275" s="38">
        <v>75</v>
      </c>
      <c r="G275" s="34"/>
      <c r="H275" s="34" t="str">
        <f t="shared" si="4"/>
        <v>leave arms on, mark location each obtained from</v>
      </c>
      <c r="I275" s="34" t="s">
        <v>833</v>
      </c>
      <c r="J275" s="34"/>
      <c r="K275" s="34"/>
    </row>
    <row r="276" spans="1:11" s="87" customFormat="1" x14ac:dyDescent="0.25">
      <c r="A276" s="33"/>
      <c r="B276" s="33"/>
      <c r="C276" s="34" t="s">
        <v>850</v>
      </c>
      <c r="D276" s="34" t="s">
        <v>867</v>
      </c>
      <c r="E276" s="34" t="s">
        <v>708</v>
      </c>
      <c r="F276" s="38">
        <v>75</v>
      </c>
      <c r="G276" s="34"/>
      <c r="H276" s="34" t="str">
        <f t="shared" si="4"/>
        <v>leave arms on, mark location each obtained from</v>
      </c>
      <c r="I276" s="34" t="s">
        <v>833</v>
      </c>
      <c r="J276" s="34"/>
      <c r="K276" s="34"/>
    </row>
    <row r="277" spans="1:11" s="87" customFormat="1" x14ac:dyDescent="0.25">
      <c r="A277" s="33"/>
      <c r="B277" s="33"/>
      <c r="C277" s="34" t="s">
        <v>850</v>
      </c>
      <c r="D277" s="34" t="s">
        <v>867</v>
      </c>
      <c r="E277" s="34" t="s">
        <v>709</v>
      </c>
      <c r="F277" s="38">
        <v>98</v>
      </c>
      <c r="G277" s="34"/>
      <c r="H277" s="34" t="str">
        <f t="shared" si="4"/>
        <v>toss both if 1 bad</v>
      </c>
      <c r="I277" s="34" t="s">
        <v>763</v>
      </c>
      <c r="J277" s="34"/>
      <c r="K277" s="34"/>
    </row>
    <row r="278" spans="1:11" s="87" customFormat="1" x14ac:dyDescent="0.25">
      <c r="A278" s="33"/>
      <c r="B278" s="33"/>
      <c r="C278" s="34" t="s">
        <v>850</v>
      </c>
      <c r="D278" s="34" t="s">
        <v>867</v>
      </c>
      <c r="E278" s="34" t="s">
        <v>710</v>
      </c>
      <c r="F278" s="38">
        <v>500</v>
      </c>
      <c r="G278" s="34"/>
      <c r="H278" s="34" t="str">
        <f t="shared" si="4"/>
        <v/>
      </c>
      <c r="I278" s="34"/>
      <c r="J278" s="34"/>
      <c r="K278" s="34"/>
    </row>
    <row r="279" spans="1:11" s="87" customFormat="1" x14ac:dyDescent="0.25">
      <c r="A279" s="33"/>
      <c r="B279" s="33"/>
      <c r="C279" s="34" t="s">
        <v>850</v>
      </c>
      <c r="D279" s="34" t="s">
        <v>867</v>
      </c>
      <c r="E279" s="34" t="s">
        <v>711</v>
      </c>
      <c r="F279" s="38">
        <v>350</v>
      </c>
      <c r="G279" s="34"/>
      <c r="H279" s="34" t="str">
        <f t="shared" si="4"/>
        <v>tag as SINGLE</v>
      </c>
      <c r="I279" s="34" t="s">
        <v>768</v>
      </c>
      <c r="J279" s="34"/>
      <c r="K279" s="34"/>
    </row>
    <row r="280" spans="1:11" s="87" customFormat="1" x14ac:dyDescent="0.25">
      <c r="A280" s="33"/>
      <c r="B280" s="33"/>
      <c r="C280" s="34" t="s">
        <v>850</v>
      </c>
      <c r="D280" s="34" t="s">
        <v>867</v>
      </c>
      <c r="E280" s="34" t="s">
        <v>712</v>
      </c>
      <c r="F280" s="38">
        <v>350</v>
      </c>
      <c r="G280" s="34"/>
      <c r="H280" s="34" t="str">
        <f t="shared" si="4"/>
        <v>tag as SINGLE</v>
      </c>
      <c r="I280" s="34" t="s">
        <v>768</v>
      </c>
      <c r="J280" s="34"/>
      <c r="K280" s="34"/>
    </row>
    <row r="281" spans="1:11" s="87" customFormat="1" x14ac:dyDescent="0.25">
      <c r="A281" s="33"/>
      <c r="B281" s="33"/>
      <c r="C281" s="34" t="s">
        <v>850</v>
      </c>
      <c r="D281" s="34" t="s">
        <v>867</v>
      </c>
      <c r="E281" s="34" t="s">
        <v>713</v>
      </c>
      <c r="F281" s="38">
        <v>160</v>
      </c>
      <c r="G281" s="34"/>
      <c r="H281" s="34" t="str">
        <f t="shared" si="4"/>
        <v>SET 2, toss both if 1 bad</v>
      </c>
      <c r="I281" s="34" t="s">
        <v>782</v>
      </c>
      <c r="J281" s="34"/>
      <c r="K281" s="34"/>
    </row>
    <row r="282" spans="1:11" s="87" customFormat="1" x14ac:dyDescent="0.25">
      <c r="A282" s="33"/>
      <c r="B282" s="33"/>
      <c r="C282" s="34" t="s">
        <v>850</v>
      </c>
      <c r="D282" s="34" t="s">
        <v>867</v>
      </c>
      <c r="E282" s="34" t="s">
        <v>715</v>
      </c>
      <c r="F282" s="38">
        <v>80</v>
      </c>
      <c r="G282" s="34"/>
      <c r="H282" s="34" t="str">
        <f t="shared" si="4"/>
        <v/>
      </c>
      <c r="I282" s="34"/>
      <c r="J282" s="34"/>
      <c r="K282" s="34"/>
    </row>
    <row r="283" spans="1:11" s="87" customFormat="1" x14ac:dyDescent="0.25">
      <c r="A283" s="33"/>
      <c r="B283" s="33"/>
      <c r="C283" s="34" t="s">
        <v>850</v>
      </c>
      <c r="D283" s="34" t="s">
        <v>867</v>
      </c>
      <c r="E283" s="34" t="s">
        <v>716</v>
      </c>
      <c r="F283" s="38">
        <v>80</v>
      </c>
      <c r="G283" s="34"/>
      <c r="H283" s="34" t="str">
        <f t="shared" si="4"/>
        <v/>
      </c>
      <c r="I283" s="34"/>
      <c r="J283" s="34"/>
      <c r="K283" s="34"/>
    </row>
    <row r="284" spans="1:11" s="87" customFormat="1" x14ac:dyDescent="0.25">
      <c r="A284" s="33"/>
      <c r="B284" s="33"/>
      <c r="C284" s="34" t="s">
        <v>850</v>
      </c>
      <c r="D284" s="34" t="s">
        <v>867</v>
      </c>
      <c r="E284" s="34" t="s">
        <v>714</v>
      </c>
      <c r="F284" s="38">
        <v>200</v>
      </c>
      <c r="G284" s="34"/>
      <c r="H284" s="34" t="str">
        <f t="shared" si="4"/>
        <v>sell singles if 1 bad, sell even if gromets missing</v>
      </c>
      <c r="I284" s="34" t="s">
        <v>834</v>
      </c>
      <c r="J284" s="34"/>
      <c r="K284" s="34"/>
    </row>
    <row r="285" spans="1:11" s="87" customFormat="1" x14ac:dyDescent="0.25">
      <c r="A285" s="33"/>
      <c r="B285" s="33"/>
      <c r="C285" s="34" t="s">
        <v>850</v>
      </c>
      <c r="D285" s="34" t="s">
        <v>867</v>
      </c>
      <c r="E285" s="34" t="s">
        <v>718</v>
      </c>
      <c r="F285" s="38">
        <v>1263.3333333333333</v>
      </c>
      <c r="G285" s="34"/>
      <c r="H285" s="34" t="str">
        <f t="shared" si="4"/>
        <v/>
      </c>
      <c r="I285" s="34"/>
      <c r="J285" s="34"/>
      <c r="K285" s="34"/>
    </row>
    <row r="286" spans="1:11" s="87" customFormat="1" x14ac:dyDescent="0.25">
      <c r="A286" s="251" t="s">
        <v>2900</v>
      </c>
      <c r="B286" s="251" t="s">
        <v>1497</v>
      </c>
      <c r="C286" s="252" t="s">
        <v>850</v>
      </c>
      <c r="D286" s="252" t="s">
        <v>867</v>
      </c>
      <c r="E286" s="252" t="s">
        <v>695</v>
      </c>
      <c r="F286" s="253">
        <v>320</v>
      </c>
      <c r="G286" s="252"/>
      <c r="H286" s="252" t="str">
        <f t="shared" si="4"/>
        <v>keep dynamic drive, TOSS w/o dynamic drive</v>
      </c>
      <c r="I286" s="252" t="s">
        <v>831</v>
      </c>
      <c r="J286" s="252"/>
      <c r="K286" s="252" t="s">
        <v>2909</v>
      </c>
    </row>
    <row r="287" spans="1:11" s="87" customFormat="1" x14ac:dyDescent="0.25">
      <c r="A287" s="33"/>
      <c r="B287" s="43"/>
      <c r="C287" s="39" t="s">
        <v>851</v>
      </c>
      <c r="D287" s="39" t="s">
        <v>867</v>
      </c>
      <c r="E287" s="39" t="s">
        <v>719</v>
      </c>
      <c r="F287" s="99"/>
      <c r="G287" s="39"/>
      <c r="H287" s="39" t="str">
        <f t="shared" si="4"/>
        <v>TOSS ALL</v>
      </c>
      <c r="I287" s="39" t="s">
        <v>800</v>
      </c>
      <c r="J287" s="39"/>
      <c r="K287" s="39"/>
    </row>
    <row r="288" spans="1:11" s="87" customFormat="1" x14ac:dyDescent="0.25">
      <c r="A288" s="33"/>
      <c r="B288" s="43"/>
      <c r="C288" s="39" t="s">
        <v>851</v>
      </c>
      <c r="D288" s="39" t="s">
        <v>867</v>
      </c>
      <c r="E288" s="39" t="s">
        <v>720</v>
      </c>
      <c r="F288" s="99"/>
      <c r="G288" s="39"/>
      <c r="H288" s="39" t="str">
        <f t="shared" si="4"/>
        <v>TOSS ALL except ///M ones</v>
      </c>
      <c r="I288" s="39" t="s">
        <v>835</v>
      </c>
      <c r="J288" s="39"/>
      <c r="K288" s="39"/>
    </row>
    <row r="289" spans="1:11" s="87" customFormat="1" x14ac:dyDescent="0.25">
      <c r="A289" s="33"/>
      <c r="B289" s="43"/>
      <c r="C289" s="39" t="s">
        <v>851</v>
      </c>
      <c r="D289" s="39" t="s">
        <v>867</v>
      </c>
      <c r="E289" s="39" t="s">
        <v>721</v>
      </c>
      <c r="F289" s="99"/>
      <c r="G289" s="39"/>
      <c r="H289" s="39" t="str">
        <f t="shared" si="4"/>
        <v>TOSS ALL (not needed for sizing)</v>
      </c>
      <c r="I289" s="39" t="s">
        <v>836</v>
      </c>
      <c r="J289" s="39"/>
      <c r="K289" s="39"/>
    </row>
    <row r="290" spans="1:11" s="87" customFormat="1" x14ac:dyDescent="0.25">
      <c r="A290" s="33"/>
      <c r="B290" s="43"/>
      <c r="C290" s="39" t="s">
        <v>851</v>
      </c>
      <c r="D290" s="39" t="s">
        <v>867</v>
      </c>
      <c r="E290" s="39" t="s">
        <v>722</v>
      </c>
      <c r="F290" s="99"/>
      <c r="G290" s="39"/>
      <c r="H290" s="39" t="str">
        <f t="shared" si="4"/>
        <v/>
      </c>
      <c r="I290" s="39"/>
      <c r="J290" s="39"/>
      <c r="K290" s="39"/>
    </row>
    <row r="291" spans="1:11" s="87" customFormat="1" x14ac:dyDescent="0.25">
      <c r="A291" s="33"/>
      <c r="B291" s="43"/>
      <c r="C291" s="39" t="s">
        <v>851</v>
      </c>
      <c r="D291" s="39" t="s">
        <v>867</v>
      </c>
      <c r="E291" s="39" t="s">
        <v>694</v>
      </c>
      <c r="F291" s="99"/>
      <c r="G291" s="39"/>
      <c r="H291" s="39" t="str">
        <f t="shared" si="4"/>
        <v>TOSS 14-15 ALL AWD &amp; 16-18 AWD part# 7589129, 7589128</v>
      </c>
      <c r="I291" s="39" t="s">
        <v>880</v>
      </c>
      <c r="J291" s="39"/>
      <c r="K291" s="39"/>
    </row>
    <row r="292" spans="1:11" s="87" customFormat="1" x14ac:dyDescent="0.25">
      <c r="A292" s="33"/>
      <c r="B292" s="43"/>
      <c r="C292" s="39" t="s">
        <v>851</v>
      </c>
      <c r="D292" s="39" t="s">
        <v>867</v>
      </c>
      <c r="E292" s="39" t="s">
        <v>723</v>
      </c>
      <c r="F292" s="99"/>
      <c r="G292" s="39"/>
      <c r="H292" s="39" t="str">
        <f t="shared" si="4"/>
        <v>TOSS ALL</v>
      </c>
      <c r="I292" s="39" t="s">
        <v>800</v>
      </c>
      <c r="J292" s="39"/>
      <c r="K292" s="39"/>
    </row>
    <row r="293" spans="1:11" s="87" customFormat="1" x14ac:dyDescent="0.25">
      <c r="A293" s="33"/>
      <c r="B293" s="43"/>
      <c r="C293" s="39" t="s">
        <v>851</v>
      </c>
      <c r="D293" s="39" t="s">
        <v>867</v>
      </c>
      <c r="E293" s="39" t="s">
        <v>717</v>
      </c>
      <c r="F293" s="99"/>
      <c r="G293" s="39"/>
      <c r="H293" s="39" t="str">
        <f t="shared" si="4"/>
        <v>has to be cut, and not worth selling cut for $85</v>
      </c>
      <c r="I293" s="39"/>
      <c r="J293" s="39" t="s">
        <v>881</v>
      </c>
      <c r="K293" s="39"/>
    </row>
    <row r="294" spans="1:11" s="87" customFormat="1" x14ac:dyDescent="0.25">
      <c r="A294" s="33"/>
      <c r="B294" s="43"/>
      <c r="C294" s="39" t="s">
        <v>851</v>
      </c>
      <c r="D294" s="39" t="s">
        <v>867</v>
      </c>
      <c r="E294" s="39" t="s">
        <v>724</v>
      </c>
      <c r="F294" s="99"/>
      <c r="G294" s="39"/>
      <c r="H294" s="39" t="str">
        <f t="shared" si="4"/>
        <v>really BIG one diff mounts to</v>
      </c>
      <c r="I294" s="39"/>
      <c r="J294" s="39" t="s">
        <v>837</v>
      </c>
      <c r="K294" s="39"/>
    </row>
    <row r="295" spans="1:11" s="87" customFormat="1" x14ac:dyDescent="0.25">
      <c r="A295" s="33"/>
      <c r="B295" s="43"/>
      <c r="C295" s="39" t="s">
        <v>851</v>
      </c>
      <c r="D295" s="39" t="s">
        <v>867</v>
      </c>
      <c r="E295" s="39" t="s">
        <v>695</v>
      </c>
      <c r="F295" s="99">
        <v>320</v>
      </c>
      <c r="G295" s="39"/>
      <c r="H295" s="39" t="str">
        <f t="shared" si="4"/>
        <v>keep dynamic drive, TOSS w/o dynamic drive</v>
      </c>
      <c r="I295" s="39" t="s">
        <v>831</v>
      </c>
      <c r="J295" s="39"/>
      <c r="K295" s="39"/>
    </row>
    <row r="296" spans="1:11" s="87" customFormat="1" x14ac:dyDescent="0.25">
      <c r="A296" s="33"/>
      <c r="B296" s="43"/>
      <c r="C296" s="39" t="s">
        <v>851</v>
      </c>
      <c r="D296" s="39" t="s">
        <v>867</v>
      </c>
      <c r="E296" s="39" t="s">
        <v>725</v>
      </c>
      <c r="F296" s="99"/>
      <c r="G296" s="39"/>
      <c r="H296" s="39" t="str">
        <f t="shared" si="4"/>
        <v>TOSS ALL (even dynamic ones)</v>
      </c>
      <c r="I296" s="39" t="s">
        <v>838</v>
      </c>
      <c r="J296" s="39"/>
      <c r="K296" s="39"/>
    </row>
    <row r="297" spans="1:11" s="87" customFormat="1" x14ac:dyDescent="0.25">
      <c r="A297" s="33"/>
      <c r="B297" s="33"/>
      <c r="C297" s="34" t="s">
        <v>850</v>
      </c>
      <c r="D297" s="34" t="s">
        <v>868</v>
      </c>
      <c r="E297" s="34" t="s">
        <v>727</v>
      </c>
      <c r="F297" s="38">
        <v>245</v>
      </c>
      <c r="G297" s="34"/>
      <c r="H297" s="34" t="str">
        <f t="shared" si="4"/>
        <v/>
      </c>
      <c r="I297" s="34"/>
      <c r="J297" s="34"/>
      <c r="K297" s="34"/>
    </row>
    <row r="298" spans="1:11" s="87" customFormat="1" x14ac:dyDescent="0.25">
      <c r="A298" s="33"/>
      <c r="B298" s="33"/>
      <c r="C298" s="34" t="s">
        <v>850</v>
      </c>
      <c r="D298" s="34" t="s">
        <v>868</v>
      </c>
      <c r="E298" s="34" t="s">
        <v>728</v>
      </c>
      <c r="F298" s="38">
        <v>1097.5</v>
      </c>
      <c r="G298" s="34"/>
      <c r="H298" s="34" t="str">
        <f t="shared" si="4"/>
        <v>sell shift motor separately</v>
      </c>
      <c r="I298" s="34" t="s">
        <v>839</v>
      </c>
      <c r="J298" s="34"/>
      <c r="K298" s="34"/>
    </row>
    <row r="299" spans="1:11" s="87" customFormat="1" x14ac:dyDescent="0.25">
      <c r="A299" s="33"/>
      <c r="B299" s="33"/>
      <c r="C299" s="34" t="s">
        <v>850</v>
      </c>
      <c r="D299" s="34" t="s">
        <v>868</v>
      </c>
      <c r="E299" s="34" t="s">
        <v>729</v>
      </c>
      <c r="F299" s="38">
        <v>200</v>
      </c>
      <c r="G299" s="34"/>
      <c r="H299" s="34" t="str">
        <f t="shared" si="4"/>
        <v/>
      </c>
      <c r="I299" s="34"/>
      <c r="J299" s="34"/>
      <c r="K299" s="34"/>
    </row>
    <row r="300" spans="1:11" s="87" customFormat="1" x14ac:dyDescent="0.25">
      <c r="A300" s="33"/>
      <c r="B300" s="33"/>
      <c r="C300" s="34" t="s">
        <v>850</v>
      </c>
      <c r="D300" s="34" t="s">
        <v>868</v>
      </c>
      <c r="E300" s="34" t="s">
        <v>730</v>
      </c>
      <c r="F300" s="38">
        <v>100</v>
      </c>
      <c r="G300" s="34"/>
      <c r="H300" s="34" t="str">
        <f t="shared" si="4"/>
        <v/>
      </c>
      <c r="I300" s="34"/>
      <c r="J300" s="34"/>
      <c r="K300" s="34"/>
    </row>
    <row r="301" spans="1:11" s="87" customFormat="1" x14ac:dyDescent="0.25">
      <c r="A301" s="33"/>
      <c r="B301" s="33"/>
      <c r="C301" s="34" t="s">
        <v>850</v>
      </c>
      <c r="D301" s="34" t="s">
        <v>868</v>
      </c>
      <c r="E301" s="34" t="s">
        <v>731</v>
      </c>
      <c r="F301" s="38">
        <v>75</v>
      </c>
      <c r="G301" s="34"/>
      <c r="H301" s="34" t="str">
        <f t="shared" si="4"/>
        <v/>
      </c>
      <c r="I301" s="34"/>
      <c r="J301" s="34"/>
      <c r="K301" s="34"/>
    </row>
    <row r="302" spans="1:11" s="87" customFormat="1" x14ac:dyDescent="0.25">
      <c r="A302" s="33"/>
      <c r="B302" s="33"/>
      <c r="C302" s="34" t="s">
        <v>850</v>
      </c>
      <c r="D302" s="34" t="s">
        <v>868</v>
      </c>
      <c r="E302" s="34" t="s">
        <v>909</v>
      </c>
      <c r="F302" s="38">
        <v>250</v>
      </c>
      <c r="G302" s="34"/>
      <c r="H302" s="34" t="str">
        <f t="shared" si="4"/>
        <v/>
      </c>
      <c r="I302" s="34"/>
      <c r="J302" s="34"/>
      <c r="K302" s="34"/>
    </row>
    <row r="303" spans="1:11" s="87" customFormat="1" x14ac:dyDescent="0.25">
      <c r="A303" s="33"/>
      <c r="B303" s="33"/>
      <c r="C303" s="34" t="s">
        <v>850</v>
      </c>
      <c r="D303" s="34" t="s">
        <v>868</v>
      </c>
      <c r="E303" s="34" t="s">
        <v>732</v>
      </c>
      <c r="F303" s="38">
        <v>650</v>
      </c>
      <c r="G303" s="34"/>
      <c r="H303" s="34" t="str">
        <f t="shared" si="4"/>
        <v/>
      </c>
      <c r="I303" s="34"/>
      <c r="J303" s="34"/>
      <c r="K303" s="34"/>
    </row>
    <row r="304" spans="1:11" s="87" customFormat="1" x14ac:dyDescent="0.25">
      <c r="A304" s="33"/>
      <c r="B304" s="43"/>
      <c r="C304" s="39" t="s">
        <v>851</v>
      </c>
      <c r="D304" s="39" t="s">
        <v>868</v>
      </c>
      <c r="E304" s="39" t="s">
        <v>726</v>
      </c>
      <c r="F304" s="99"/>
      <c r="G304" s="39"/>
      <c r="H304" s="39" t="str">
        <f t="shared" si="4"/>
        <v/>
      </c>
      <c r="I304" s="39"/>
      <c r="J304" s="39"/>
      <c r="K304" s="39"/>
    </row>
    <row r="305" spans="1:11" s="87" customFormat="1" x14ac:dyDescent="0.25">
      <c r="A305" s="33"/>
      <c r="B305" s="43"/>
      <c r="C305" s="39" t="s">
        <v>851</v>
      </c>
      <c r="D305" s="39" t="s">
        <v>868</v>
      </c>
      <c r="E305" s="39" t="s">
        <v>733</v>
      </c>
      <c r="F305" s="99"/>
      <c r="G305" s="39"/>
      <c r="H305" s="39" t="str">
        <f t="shared" si="4"/>
        <v>TOSS ALL</v>
      </c>
      <c r="I305" s="39" t="s">
        <v>800</v>
      </c>
      <c r="J305" s="39"/>
      <c r="K305" s="39"/>
    </row>
    <row r="306" spans="1:11" s="87" customFormat="1" x14ac:dyDescent="0.25">
      <c r="A306" s="33"/>
      <c r="B306" s="43"/>
      <c r="C306" s="39" t="s">
        <v>851</v>
      </c>
      <c r="D306" s="39" t="s">
        <v>868</v>
      </c>
      <c r="E306" s="39" t="s">
        <v>734</v>
      </c>
      <c r="F306" s="99"/>
      <c r="G306" s="39"/>
      <c r="H306" s="39" t="str">
        <f t="shared" si="4"/>
        <v/>
      </c>
      <c r="I306" s="39"/>
      <c r="J306" s="39"/>
      <c r="K306" s="39"/>
    </row>
    <row r="307" spans="1:11" s="87" customFormat="1" x14ac:dyDescent="0.25">
      <c r="A307" s="33"/>
      <c r="B307" s="43"/>
      <c r="C307" s="39" t="s">
        <v>851</v>
      </c>
      <c r="D307" s="39" t="s">
        <v>868</v>
      </c>
      <c r="E307" s="39" t="s">
        <v>735</v>
      </c>
      <c r="F307" s="99"/>
      <c r="G307" s="39"/>
      <c r="H307" s="39" t="str">
        <f t="shared" si="4"/>
        <v/>
      </c>
      <c r="I307" s="39"/>
      <c r="J307" s="39"/>
      <c r="K307" s="39"/>
    </row>
    <row r="308" spans="1:11" s="87" customFormat="1" x14ac:dyDescent="0.25">
      <c r="A308" s="33"/>
      <c r="B308" s="33"/>
      <c r="C308" s="34" t="s">
        <v>850</v>
      </c>
      <c r="D308" s="34" t="s">
        <v>346</v>
      </c>
      <c r="E308" s="34" t="s">
        <v>739</v>
      </c>
      <c r="F308" s="38">
        <v>65</v>
      </c>
      <c r="G308" s="34"/>
      <c r="H308" s="34" t="str">
        <f t="shared" si="4"/>
        <v>toss both if 1 bad</v>
      </c>
      <c r="I308" s="34"/>
      <c r="J308" s="34" t="s">
        <v>763</v>
      </c>
      <c r="K308" s="34"/>
    </row>
    <row r="309" spans="1:11" s="87" customFormat="1" x14ac:dyDescent="0.25">
      <c r="A309" s="33"/>
      <c r="B309" s="33"/>
      <c r="C309" s="34" t="s">
        <v>850</v>
      </c>
      <c r="D309" s="34" t="s">
        <v>346</v>
      </c>
      <c r="E309" s="34" t="s">
        <v>740</v>
      </c>
      <c r="F309" s="38">
        <v>48</v>
      </c>
      <c r="G309" s="34"/>
      <c r="H309" s="34" t="str">
        <f t="shared" si="4"/>
        <v>short red/black cable w/ black terminal | small one</v>
      </c>
      <c r="I309" s="34" t="s">
        <v>1602</v>
      </c>
      <c r="J309" s="34" t="s">
        <v>1603</v>
      </c>
      <c r="K309" s="34"/>
    </row>
    <row r="310" spans="1:11" s="87" customFormat="1" x14ac:dyDescent="0.25">
      <c r="A310" s="33"/>
      <c r="B310" s="33"/>
      <c r="C310" s="34" t="s">
        <v>850</v>
      </c>
      <c r="D310" s="34" t="s">
        <v>346</v>
      </c>
      <c r="E310" s="34" t="s">
        <v>741</v>
      </c>
      <c r="F310" s="38">
        <v>150</v>
      </c>
      <c r="G310" s="34"/>
      <c r="H310" s="34" t="str">
        <f t="shared" si="4"/>
        <v>thicker red cable w/ red terminal | BIG ONE</v>
      </c>
      <c r="I310" s="34" t="s">
        <v>1606</v>
      </c>
      <c r="J310" s="34" t="s">
        <v>1607</v>
      </c>
      <c r="K310" s="34"/>
    </row>
    <row r="311" spans="1:11" s="87" customFormat="1" x14ac:dyDescent="0.25">
      <c r="A311" s="33"/>
      <c r="B311" s="33"/>
      <c r="C311" s="34" t="s">
        <v>850</v>
      </c>
      <c r="D311" s="34" t="s">
        <v>346</v>
      </c>
      <c r="E311" s="34" t="s">
        <v>742</v>
      </c>
      <c r="F311" s="38">
        <v>225</v>
      </c>
      <c r="G311" s="34"/>
      <c r="H311" s="34" t="str">
        <f t="shared" si="4"/>
        <v>remove from trunk handle &amp; sell each solo | mark location</v>
      </c>
      <c r="I311" s="34" t="s">
        <v>1611</v>
      </c>
      <c r="J311" s="34" t="s">
        <v>814</v>
      </c>
      <c r="K311" s="34"/>
    </row>
    <row r="312" spans="1:11" s="87" customFormat="1" ht="14.25" customHeight="1" x14ac:dyDescent="0.25">
      <c r="A312" s="301" t="s">
        <v>2893</v>
      </c>
      <c r="B312" s="301" t="s">
        <v>941</v>
      </c>
      <c r="C312" s="302" t="s">
        <v>850</v>
      </c>
      <c r="D312" s="302" t="s">
        <v>346</v>
      </c>
      <c r="E312" s="302" t="s">
        <v>743</v>
      </c>
      <c r="F312" s="303">
        <v>195</v>
      </c>
      <c r="G312" s="302"/>
      <c r="H312" s="302" t="str">
        <f t="shared" si="4"/>
        <v>only keep if minor flaws or better</v>
      </c>
      <c r="I312" s="302" t="s">
        <v>842</v>
      </c>
      <c r="J312" s="302"/>
      <c r="K312" s="302"/>
    </row>
    <row r="313" spans="1:11" s="87" customFormat="1" x14ac:dyDescent="0.25">
      <c r="A313" s="33"/>
      <c r="B313" s="33"/>
      <c r="C313" s="34" t="s">
        <v>850</v>
      </c>
      <c r="D313" s="34" t="s">
        <v>346</v>
      </c>
      <c r="E313" s="34" t="s">
        <v>744</v>
      </c>
      <c r="F313" s="38">
        <v>850</v>
      </c>
      <c r="G313" s="34"/>
      <c r="H313" s="34" t="str">
        <f t="shared" si="4"/>
        <v/>
      </c>
      <c r="I313" s="34"/>
      <c r="J313" s="34"/>
      <c r="K313" s="34"/>
    </row>
    <row r="314" spans="1:11" s="87" customFormat="1" x14ac:dyDescent="0.25">
      <c r="A314" s="33"/>
      <c r="B314" s="33"/>
      <c r="C314" s="34" t="s">
        <v>850</v>
      </c>
      <c r="D314" s="34" t="s">
        <v>346</v>
      </c>
      <c r="E314" s="34" t="s">
        <v>910</v>
      </c>
      <c r="F314" s="38">
        <v>155</v>
      </c>
      <c r="G314" s="34"/>
      <c r="H314" s="34" t="str">
        <f t="shared" si="4"/>
        <v>SET 2, sell singles if 1 bad</v>
      </c>
      <c r="I314" s="34" t="s">
        <v>780</v>
      </c>
      <c r="J314" s="34"/>
      <c r="K314" s="34"/>
    </row>
    <row r="315" spans="1:11" s="87" customFormat="1" x14ac:dyDescent="0.25">
      <c r="A315" s="301" t="s">
        <v>2893</v>
      </c>
      <c r="B315" s="301" t="s">
        <v>941</v>
      </c>
      <c r="C315" s="302" t="s">
        <v>850</v>
      </c>
      <c r="D315" s="302" t="s">
        <v>346</v>
      </c>
      <c r="E315" s="302" t="s">
        <v>745</v>
      </c>
      <c r="F315" s="303">
        <v>45</v>
      </c>
      <c r="G315" s="302"/>
      <c r="H315" s="302" t="str">
        <f t="shared" si="4"/>
        <v/>
      </c>
      <c r="I315" s="302"/>
      <c r="J315" s="302"/>
      <c r="K315" s="302"/>
    </row>
    <row r="316" spans="1:11" s="87" customFormat="1" x14ac:dyDescent="0.25">
      <c r="A316" s="301" t="s">
        <v>2910</v>
      </c>
      <c r="B316" s="301" t="s">
        <v>941</v>
      </c>
      <c r="C316" s="302" t="s">
        <v>850</v>
      </c>
      <c r="D316" s="302" t="s">
        <v>346</v>
      </c>
      <c r="E316" s="302" t="s">
        <v>737</v>
      </c>
      <c r="F316" s="303">
        <v>58</v>
      </c>
      <c r="G316" s="302"/>
      <c r="H316" s="302" t="str">
        <f t="shared" si="4"/>
        <v>remove camera &amp; sell solo, toss one w/o camera slot</v>
      </c>
      <c r="I316" s="302" t="s">
        <v>840</v>
      </c>
      <c r="J316" s="302"/>
      <c r="K316" s="302" t="s">
        <v>2911</v>
      </c>
    </row>
    <row r="317" spans="1:11" s="87" customFormat="1" x14ac:dyDescent="0.25">
      <c r="A317" s="33"/>
      <c r="B317" s="33"/>
      <c r="C317" s="34" t="s">
        <v>850</v>
      </c>
      <c r="D317" s="34" t="s">
        <v>346</v>
      </c>
      <c r="E317" s="34" t="s">
        <v>736</v>
      </c>
      <c r="F317" s="38">
        <v>150</v>
      </c>
      <c r="G317" s="34"/>
      <c r="H317" s="34" t="str">
        <f t="shared" si="4"/>
        <v/>
      </c>
      <c r="I317" s="34"/>
      <c r="J317" s="34"/>
      <c r="K317" s="34"/>
    </row>
    <row r="318" spans="1:11" s="87" customFormat="1" x14ac:dyDescent="0.25">
      <c r="A318" s="33"/>
      <c r="B318" s="33"/>
      <c r="C318" s="34" t="s">
        <v>850</v>
      </c>
      <c r="D318" s="34" t="s">
        <v>346</v>
      </c>
      <c r="E318" s="34" t="s">
        <v>746</v>
      </c>
      <c r="F318" s="38">
        <v>100</v>
      </c>
      <c r="G318" s="34"/>
      <c r="H318" s="34" t="str">
        <f t="shared" si="4"/>
        <v/>
      </c>
      <c r="I318" s="34"/>
      <c r="J318" s="34"/>
      <c r="K318" s="34"/>
    </row>
    <row r="319" spans="1:11" s="87" customFormat="1" x14ac:dyDescent="0.25">
      <c r="A319" s="33"/>
      <c r="B319" s="43"/>
      <c r="C319" s="39" t="s">
        <v>870</v>
      </c>
      <c r="D319" s="39" t="s">
        <v>346</v>
      </c>
      <c r="E319" s="39" t="s">
        <v>747</v>
      </c>
      <c r="F319" s="99"/>
      <c r="G319" s="39"/>
      <c r="H319" s="39" t="str">
        <f t="shared" si="4"/>
        <v>part out</v>
      </c>
      <c r="I319" s="39" t="s">
        <v>843</v>
      </c>
      <c r="J319" s="39"/>
      <c r="K319" s="39"/>
    </row>
    <row r="320" spans="1:11" s="87" customFormat="1" x14ac:dyDescent="0.25">
      <c r="A320" s="33"/>
      <c r="B320" s="43"/>
      <c r="C320" s="39" t="s">
        <v>851</v>
      </c>
      <c r="D320" s="39" t="s">
        <v>346</v>
      </c>
      <c r="E320" s="39" t="s">
        <v>748</v>
      </c>
      <c r="F320" s="99"/>
      <c r="G320" s="39"/>
      <c r="H320" s="39" t="str">
        <f t="shared" si="4"/>
        <v>TOSS ALL | these are the 4 that slide on rails</v>
      </c>
      <c r="I320" s="39" t="s">
        <v>800</v>
      </c>
      <c r="J320" s="39" t="s">
        <v>1635</v>
      </c>
      <c r="K320" s="39"/>
    </row>
    <row r="321" spans="1:11" s="87" customFormat="1" x14ac:dyDescent="0.25">
      <c r="A321" s="33"/>
      <c r="B321" s="43"/>
      <c r="C321" s="39" t="s">
        <v>851</v>
      </c>
      <c r="D321" s="39" t="s">
        <v>346</v>
      </c>
      <c r="E321" s="39" t="s">
        <v>749</v>
      </c>
      <c r="F321" s="99"/>
      <c r="G321" s="39"/>
      <c r="H321" s="39" t="str">
        <f t="shared" si="4"/>
        <v/>
      </c>
      <c r="I321" s="39"/>
      <c r="J321" s="39"/>
      <c r="K321" s="39"/>
    </row>
    <row r="322" spans="1:11" s="87" customFormat="1" x14ac:dyDescent="0.25">
      <c r="A322" s="33"/>
      <c r="B322" s="43"/>
      <c r="C322" s="39" t="s">
        <v>851</v>
      </c>
      <c r="D322" s="39" t="s">
        <v>346</v>
      </c>
      <c r="E322" s="39" t="s">
        <v>750</v>
      </c>
      <c r="F322" s="99"/>
      <c r="G322" s="39"/>
      <c r="H322" s="39" t="str">
        <f t="shared" si="4"/>
        <v>TOSS BOTH | the 2 trunk aluminum ones</v>
      </c>
      <c r="I322" s="39" t="s">
        <v>784</v>
      </c>
      <c r="J322" s="39" t="s">
        <v>1636</v>
      </c>
      <c r="K322" s="39"/>
    </row>
    <row r="323" spans="1:11" s="87" customFormat="1" x14ac:dyDescent="0.25">
      <c r="A323" s="33"/>
      <c r="B323" s="43"/>
      <c r="C323" s="39" t="s">
        <v>851</v>
      </c>
      <c r="D323" s="39" t="s">
        <v>346</v>
      </c>
      <c r="E323" s="39" t="s">
        <v>751</v>
      </c>
      <c r="F323" s="99"/>
      <c r="G323" s="39"/>
      <c r="H323" s="39" t="str">
        <f t="shared" si="4"/>
        <v>TOSS BOTH</v>
      </c>
      <c r="I323" s="39" t="s">
        <v>784</v>
      </c>
      <c r="J323" s="39"/>
      <c r="K323" s="39"/>
    </row>
    <row r="324" spans="1:11" s="87" customFormat="1" x14ac:dyDescent="0.25">
      <c r="A324" s="33"/>
      <c r="B324" s="43"/>
      <c r="C324" s="39" t="s">
        <v>851</v>
      </c>
      <c r="D324" s="39" t="s">
        <v>346</v>
      </c>
      <c r="E324" s="39" t="s">
        <v>752</v>
      </c>
      <c r="F324" s="99"/>
      <c r="G324" s="39"/>
      <c r="H324" s="39" t="str">
        <f t="shared" ref="H324:H333" si="5">_xlfn.TEXTJOIN(" | ",TRUE,I324,J324)</f>
        <v>standard brown cable no module</v>
      </c>
      <c r="I324" s="39"/>
      <c r="J324" s="39" t="s">
        <v>844</v>
      </c>
      <c r="K324" s="39"/>
    </row>
    <row r="325" spans="1:11" s="87" customFormat="1" x14ac:dyDescent="0.25">
      <c r="A325" s="33"/>
      <c r="B325" s="43"/>
      <c r="C325" s="39" t="s">
        <v>851</v>
      </c>
      <c r="D325" s="39" t="s">
        <v>346</v>
      </c>
      <c r="E325" s="39" t="s">
        <v>753</v>
      </c>
      <c r="F325" s="99"/>
      <c r="G325" s="39"/>
      <c r="H325" s="39" t="str">
        <f t="shared" si="5"/>
        <v>6x6 inch flat w/ red plastic on top &amp; black on bottom</v>
      </c>
      <c r="I325" s="39"/>
      <c r="J325" s="39" t="s">
        <v>845</v>
      </c>
      <c r="K325" s="39"/>
    </row>
    <row r="326" spans="1:11" s="87" customFormat="1" x14ac:dyDescent="0.25">
      <c r="A326" s="33"/>
      <c r="B326" s="43"/>
      <c r="C326" s="39" t="s">
        <v>851</v>
      </c>
      <c r="D326" s="39" t="s">
        <v>346</v>
      </c>
      <c r="E326" s="39" t="s">
        <v>754</v>
      </c>
      <c r="F326" s="99"/>
      <c r="G326" s="39"/>
      <c r="H326" s="39" t="str">
        <f t="shared" si="5"/>
        <v>trunk mounted</v>
      </c>
      <c r="I326" s="39"/>
      <c r="J326" s="39" t="s">
        <v>846</v>
      </c>
      <c r="K326" s="39"/>
    </row>
    <row r="327" spans="1:11" s="87" customFormat="1" x14ac:dyDescent="0.25">
      <c r="A327" s="33"/>
      <c r="B327" s="43"/>
      <c r="C327" s="39" t="s">
        <v>851</v>
      </c>
      <c r="D327" s="39" t="s">
        <v>346</v>
      </c>
      <c r="E327" s="39" t="s">
        <v>738</v>
      </c>
      <c r="F327" s="99"/>
      <c r="G327" s="39"/>
      <c r="H327" s="39" t="str">
        <f t="shared" si="5"/>
        <v>keep one with camera slot &amp; sell camera solo</v>
      </c>
      <c r="I327" s="39" t="s">
        <v>841</v>
      </c>
      <c r="J327" s="39"/>
      <c r="K327" s="39"/>
    </row>
    <row r="328" spans="1:11" s="87" customFormat="1" x14ac:dyDescent="0.25">
      <c r="A328" s="33"/>
      <c r="B328" s="43"/>
      <c r="C328" s="39" t="s">
        <v>851</v>
      </c>
      <c r="D328" s="39" t="s">
        <v>346</v>
      </c>
      <c r="E328" s="39" t="s">
        <v>755</v>
      </c>
      <c r="F328" s="99"/>
      <c r="G328" s="39"/>
      <c r="H328" s="39" t="str">
        <f t="shared" si="5"/>
        <v/>
      </c>
      <c r="I328" s="39"/>
      <c r="J328" s="39"/>
      <c r="K328" s="39"/>
    </row>
    <row r="329" spans="1:11" s="87" customFormat="1" x14ac:dyDescent="0.25">
      <c r="A329" s="33"/>
      <c r="B329" s="33"/>
      <c r="C329" s="34" t="s">
        <v>850</v>
      </c>
      <c r="D329" s="34" t="s">
        <v>869</v>
      </c>
      <c r="E329" s="34" t="s">
        <v>757</v>
      </c>
      <c r="F329" s="38">
        <v>75</v>
      </c>
      <c r="G329" s="34"/>
      <c r="H329" s="34" t="str">
        <f t="shared" si="5"/>
        <v>if 1 bad toss all</v>
      </c>
      <c r="I329" s="34" t="s">
        <v>785</v>
      </c>
      <c r="J329" s="34"/>
      <c r="K329" s="34"/>
    </row>
    <row r="330" spans="1:11" s="87" customFormat="1" x14ac:dyDescent="0.25">
      <c r="A330" s="33"/>
      <c r="B330" s="33"/>
      <c r="C330" s="34" t="s">
        <v>850</v>
      </c>
      <c r="D330" s="34" t="s">
        <v>869</v>
      </c>
      <c r="E330" s="34" t="s">
        <v>758</v>
      </c>
      <c r="F330" s="38">
        <v>70</v>
      </c>
      <c r="G330" s="34"/>
      <c r="H330" s="34" t="str">
        <f t="shared" si="5"/>
        <v>if 1 missing toss all</v>
      </c>
      <c r="I330" s="34" t="s">
        <v>847</v>
      </c>
      <c r="J330" s="34"/>
      <c r="K330" s="34"/>
    </row>
    <row r="331" spans="1:11" s="87" customFormat="1" x14ac:dyDescent="0.25">
      <c r="A331" s="33"/>
      <c r="B331" s="43"/>
      <c r="C331" s="39" t="s">
        <v>851</v>
      </c>
      <c r="D331" s="39" t="s">
        <v>869</v>
      </c>
      <c r="E331" s="39" t="s">
        <v>759</v>
      </c>
      <c r="F331" s="99"/>
      <c r="G331" s="39"/>
      <c r="H331" s="39" t="str">
        <f t="shared" si="5"/>
        <v/>
      </c>
      <c r="I331" s="39"/>
      <c r="J331" s="39"/>
      <c r="K331" s="39"/>
    </row>
    <row r="332" spans="1:11" s="87" customFormat="1" x14ac:dyDescent="0.25">
      <c r="A332" s="33"/>
      <c r="B332" s="43"/>
      <c r="C332" s="39" t="s">
        <v>851</v>
      </c>
      <c r="D332" s="39" t="s">
        <v>869</v>
      </c>
      <c r="E332" s="39" t="s">
        <v>760</v>
      </c>
      <c r="F332" s="99"/>
      <c r="G332" s="39"/>
      <c r="H332" s="39" t="str">
        <f t="shared" si="5"/>
        <v>TOSS ALL</v>
      </c>
      <c r="I332" s="39" t="s">
        <v>800</v>
      </c>
      <c r="J332" s="39"/>
      <c r="K332" s="39"/>
    </row>
    <row r="333" spans="1:11" s="257" customFormat="1" x14ac:dyDescent="0.25">
      <c r="A333" s="103" t="s">
        <v>2924</v>
      </c>
      <c r="B333" s="103" t="s">
        <v>941</v>
      </c>
      <c r="C333" s="323" t="s">
        <v>871</v>
      </c>
      <c r="D333" s="104" t="s">
        <v>869</v>
      </c>
      <c r="E333" s="104" t="s">
        <v>756</v>
      </c>
      <c r="F333" s="107" t="s">
        <v>854</v>
      </c>
      <c r="G333" s="104"/>
      <c r="H333" s="104" t="str">
        <f t="shared" si="5"/>
        <v/>
      </c>
      <c r="I333" s="104"/>
      <c r="J333" s="104"/>
      <c r="K333" s="104" t="s">
        <v>2925</v>
      </c>
    </row>
    <row r="334" spans="1:11" x14ac:dyDescent="0.25">
      <c r="A334" s="326" t="s">
        <v>2928</v>
      </c>
      <c r="B334" s="326"/>
      <c r="C334" s="326"/>
      <c r="D334" s="326"/>
      <c r="E334" s="326" t="s">
        <v>2927</v>
      </c>
      <c r="F334" s="326"/>
      <c r="G334" s="326"/>
      <c r="H334" s="326"/>
      <c r="I334" s="326"/>
      <c r="J334" s="326"/>
      <c r="K334" s="326"/>
    </row>
    <row r="335" spans="1:11" x14ac:dyDescent="0.25">
      <c r="A335" s="326" t="s">
        <v>2928</v>
      </c>
      <c r="B335" s="326"/>
      <c r="C335" s="326"/>
      <c r="D335" s="326"/>
      <c r="E335" s="326" t="s">
        <v>2929</v>
      </c>
      <c r="F335" s="326"/>
      <c r="G335" s="326"/>
      <c r="H335" s="326"/>
      <c r="I335" s="326"/>
      <c r="J335" s="326"/>
      <c r="K335" s="326"/>
    </row>
    <row r="336" spans="1:11" x14ac:dyDescent="0.25">
      <c r="A336" s="326" t="s">
        <v>2928</v>
      </c>
      <c r="B336" s="326"/>
      <c r="C336" s="326"/>
      <c r="D336" s="326"/>
      <c r="E336" s="326" t="s">
        <v>2930</v>
      </c>
      <c r="F336" s="326"/>
      <c r="G336" s="326"/>
      <c r="H336" s="326"/>
      <c r="I336" s="326"/>
      <c r="J336" s="326"/>
      <c r="K336" s="326"/>
    </row>
  </sheetData>
  <conditionalFormatting sqref="A2:K2 A3:XFD3 A4:K73 A272:K333 A271:J271 A75:K249 A251:K270">
    <cfRule type="expression" dxfId="831" priority="1425">
      <formula>_xlfn.ISFORMULA(A2)</formula>
    </cfRule>
  </conditionalFormatting>
  <conditionalFormatting sqref="A74:K74 A250:K250">
    <cfRule type="expression" dxfId="830" priority="1139">
      <formula>_xlfn.ISFORMULA(A74)</formula>
    </cfRule>
  </conditionalFormatting>
  <conditionalFormatting sqref="K271">
    <cfRule type="expression" dxfId="829" priority="311">
      <formula>_xlfn.ISFORMULA(K271)</formula>
    </cfRule>
  </conditionalFormatting>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22A0C-333F-4C34-8625-A170D16397AD}">
  <sheetPr codeName="Sheet21" filterMode="1">
    <pageSetUpPr fitToPage="1"/>
  </sheetPr>
  <dimension ref="A1:K339"/>
  <sheetViews>
    <sheetView workbookViewId="0">
      <selection activeCell="G333" sqref="G333"/>
    </sheetView>
  </sheetViews>
  <sheetFormatPr defaultRowHeight="15" outlineLevelCol="1" x14ac:dyDescent="0.25"/>
  <cols>
    <col min="1" max="1" width="17.7109375" customWidth="1"/>
    <col min="2" max="2" width="11.7109375" customWidth="1"/>
    <col min="3" max="3" width="6.7109375" customWidth="1"/>
    <col min="4" max="4" width="9.85546875" customWidth="1"/>
    <col min="5" max="5" width="90.7109375" customWidth="1" collapsed="1"/>
    <col min="6" max="6" width="8.7109375" customWidth="1"/>
    <col min="7" max="7" width="25.7109375" customWidth="1"/>
    <col min="8" max="8" width="56.7109375" customWidth="1"/>
    <col min="9" max="9" width="0" hidden="1" customWidth="1" outlineLevel="1"/>
    <col min="10" max="10" width="0" hidden="1" customWidth="1" outlineLevel="1" collapsed="1"/>
    <col min="11" max="11" width="25.7109375" customWidth="1" collapsed="1"/>
  </cols>
  <sheetData>
    <row r="1" spans="1:11" ht="16.5" thickTop="1" thickBot="1" x14ac:dyDescent="0.3">
      <c r="A1" s="202" t="s">
        <v>1</v>
      </c>
      <c r="B1" s="201"/>
      <c r="C1" s="201"/>
      <c r="D1" s="201"/>
      <c r="E1" s="203"/>
    </row>
    <row r="2" spans="1:11" s="87" customFormat="1" ht="16.5" thickTop="1" thickBot="1" x14ac:dyDescent="0.3">
      <c r="A2" s="86"/>
      <c r="B2" s="85"/>
      <c r="C2" s="79"/>
      <c r="D2" s="79"/>
      <c r="E2" s="79"/>
      <c r="F2" s="79"/>
      <c r="G2" s="79"/>
      <c r="H2" s="79"/>
      <c r="I2" s="79" t="s">
        <v>2597</v>
      </c>
      <c r="J2" s="79" t="s">
        <v>2597</v>
      </c>
      <c r="K2" s="79"/>
    </row>
    <row r="3" spans="1:11" s="94" customFormat="1" ht="16.5" thickTop="1" thickBot="1" x14ac:dyDescent="0.3">
      <c r="A3" s="89" t="s">
        <v>441</v>
      </c>
      <c r="B3" s="89" t="s">
        <v>261</v>
      </c>
      <c r="C3" s="89" t="s">
        <v>855</v>
      </c>
      <c r="D3" s="89" t="s">
        <v>442</v>
      </c>
      <c r="E3" s="89" t="s">
        <v>463</v>
      </c>
      <c r="F3" s="90" t="s">
        <v>921</v>
      </c>
      <c r="G3" s="89" t="s">
        <v>448</v>
      </c>
      <c r="H3" s="89" t="s">
        <v>874</v>
      </c>
      <c r="I3" s="89" t="s">
        <v>450</v>
      </c>
      <c r="J3" s="89" t="s">
        <v>451</v>
      </c>
      <c r="K3" s="89" t="s">
        <v>455</v>
      </c>
    </row>
    <row r="4" spans="1:11" s="87" customFormat="1" ht="15.75" hidden="1" thickTop="1" x14ac:dyDescent="0.25">
      <c r="A4" s="33"/>
      <c r="B4" s="33"/>
      <c r="C4" s="34" t="s">
        <v>850</v>
      </c>
      <c r="D4" s="34" t="s">
        <v>856</v>
      </c>
      <c r="E4" s="34" t="s">
        <v>464</v>
      </c>
      <c r="F4" s="38">
        <v>80</v>
      </c>
      <c r="G4" s="34"/>
      <c r="H4" s="34" t="str">
        <f t="shared" ref="H4:H67" si="0">_xlfn.TEXTJOIN(" | ",TRUE,I4,J4)</f>
        <v>SET4, if some bad sell SET2, toss singles</v>
      </c>
      <c r="I4" s="34" t="s">
        <v>761</v>
      </c>
      <c r="J4" s="34"/>
      <c r="K4" s="34"/>
    </row>
    <row r="5" spans="1:11" s="87" customFormat="1" ht="15.75" thickTop="1" x14ac:dyDescent="0.25">
      <c r="A5" s="254" t="s">
        <v>2888</v>
      </c>
      <c r="B5" s="254" t="s">
        <v>941</v>
      </c>
      <c r="C5" s="255" t="s">
        <v>850</v>
      </c>
      <c r="D5" s="255" t="s">
        <v>857</v>
      </c>
      <c r="E5" s="255" t="s">
        <v>465</v>
      </c>
      <c r="F5" s="256">
        <v>135</v>
      </c>
      <c r="G5" s="255" t="s">
        <v>2889</v>
      </c>
      <c r="H5" s="255" t="str">
        <f t="shared" si="0"/>
        <v>on base w/ cable, remove lock cyl &amp; put w/ SET A</v>
      </c>
      <c r="I5" s="255" t="s">
        <v>762</v>
      </c>
      <c r="J5" s="255"/>
      <c r="K5" s="255" t="s">
        <v>2889</v>
      </c>
    </row>
    <row r="6" spans="1:11" s="87" customFormat="1" hidden="1" x14ac:dyDescent="0.25">
      <c r="A6" s="33"/>
      <c r="B6" s="33"/>
      <c r="C6" s="34" t="s">
        <v>850</v>
      </c>
      <c r="D6" s="34" t="s">
        <v>857</v>
      </c>
      <c r="E6" s="34" t="s">
        <v>466</v>
      </c>
      <c r="F6" s="38">
        <v>250</v>
      </c>
      <c r="G6" s="34"/>
      <c r="H6" s="34" t="str">
        <f t="shared" si="0"/>
        <v>w/ cable + white actuator motor | toss both if 1 bad</v>
      </c>
      <c r="I6" s="34" t="s">
        <v>955</v>
      </c>
      <c r="J6" s="34" t="s">
        <v>763</v>
      </c>
      <c r="K6" s="34"/>
    </row>
    <row r="7" spans="1:11" s="87" customFormat="1" hidden="1" x14ac:dyDescent="0.25">
      <c r="A7" s="33"/>
      <c r="B7" s="33"/>
      <c r="C7" s="34" t="s">
        <v>850</v>
      </c>
      <c r="D7" s="34" t="s">
        <v>857</v>
      </c>
      <c r="E7" s="34" t="s">
        <v>467</v>
      </c>
      <c r="F7" s="38">
        <v>78</v>
      </c>
      <c r="G7" s="34"/>
      <c r="H7" s="34" t="str">
        <f t="shared" si="0"/>
        <v>w/ cable</v>
      </c>
      <c r="I7" s="34" t="s">
        <v>764</v>
      </c>
      <c r="J7" s="34"/>
      <c r="K7" s="34"/>
    </row>
    <row r="8" spans="1:11" s="87" customFormat="1" hidden="1" x14ac:dyDescent="0.25">
      <c r="A8" s="33"/>
      <c r="B8" s="33"/>
      <c r="C8" s="34" t="s">
        <v>850</v>
      </c>
      <c r="D8" s="34" t="s">
        <v>857</v>
      </c>
      <c r="E8" s="34" t="s">
        <v>468</v>
      </c>
      <c r="F8" s="38" t="s">
        <v>923</v>
      </c>
      <c r="G8" s="34"/>
      <c r="H8" s="34" t="str">
        <f t="shared" si="0"/>
        <v/>
      </c>
      <c r="I8" s="34"/>
      <c r="J8" s="34"/>
      <c r="K8" s="34"/>
    </row>
    <row r="9" spans="1:11" s="87" customFormat="1" x14ac:dyDescent="0.25">
      <c r="A9" s="254" t="s">
        <v>2890</v>
      </c>
      <c r="B9" s="254" t="s">
        <v>941</v>
      </c>
      <c r="C9" s="255" t="s">
        <v>850</v>
      </c>
      <c r="D9" s="255" t="s">
        <v>857</v>
      </c>
      <c r="E9" s="255" t="s">
        <v>469</v>
      </c>
      <c r="F9" s="256">
        <v>790</v>
      </c>
      <c r="G9" s="255" t="s">
        <v>2891</v>
      </c>
      <c r="H9" s="255" t="str">
        <f t="shared" si="0"/>
        <v/>
      </c>
      <c r="I9" s="255"/>
      <c r="J9" s="255"/>
      <c r="K9" s="255" t="s">
        <v>2892</v>
      </c>
    </row>
    <row r="10" spans="1:11" s="87" customFormat="1" x14ac:dyDescent="0.25">
      <c r="A10" s="301" t="s">
        <v>2893</v>
      </c>
      <c r="B10" s="301" t="s">
        <v>941</v>
      </c>
      <c r="C10" s="302" t="s">
        <v>850</v>
      </c>
      <c r="D10" s="302" t="s">
        <v>857</v>
      </c>
      <c r="E10" s="302" t="s">
        <v>470</v>
      </c>
      <c r="F10" s="303">
        <v>45</v>
      </c>
      <c r="G10" s="302"/>
      <c r="H10" s="302" t="str">
        <f t="shared" si="0"/>
        <v>remove &amp; toss trim</v>
      </c>
      <c r="I10" s="302" t="s">
        <v>765</v>
      </c>
      <c r="J10" s="302"/>
      <c r="K10" s="302"/>
    </row>
    <row r="11" spans="1:11" s="87" customFormat="1" hidden="1" x14ac:dyDescent="0.25">
      <c r="A11" s="33"/>
      <c r="B11" s="43"/>
      <c r="C11" s="39" t="s">
        <v>851</v>
      </c>
      <c r="D11" s="39" t="s">
        <v>857</v>
      </c>
      <c r="E11" s="39" t="s">
        <v>882</v>
      </c>
      <c r="F11" s="99"/>
      <c r="G11" s="39"/>
      <c r="H11" s="39" t="str">
        <f t="shared" si="0"/>
        <v>if trim doesn't remove easy put handle w/ trim SET</v>
      </c>
      <c r="I11" s="39" t="s">
        <v>911</v>
      </c>
      <c r="J11" s="39"/>
      <c r="K11" s="39"/>
    </row>
    <row r="12" spans="1:11" s="87" customFormat="1" hidden="1" x14ac:dyDescent="0.25">
      <c r="A12" s="33"/>
      <c r="B12" s="43"/>
      <c r="C12" s="39" t="s">
        <v>851</v>
      </c>
      <c r="D12" s="39" t="s">
        <v>857</v>
      </c>
      <c r="E12" s="39" t="s">
        <v>471</v>
      </c>
      <c r="F12" s="99"/>
      <c r="G12" s="39"/>
      <c r="H12" s="39" t="str">
        <f t="shared" si="0"/>
        <v/>
      </c>
      <c r="I12" s="39"/>
      <c r="J12" s="39"/>
      <c r="K12" s="39"/>
    </row>
    <row r="13" spans="1:11" s="87" customFormat="1" hidden="1" x14ac:dyDescent="0.25">
      <c r="A13" s="33"/>
      <c r="B13" s="43"/>
      <c r="C13" s="39" t="s">
        <v>851</v>
      </c>
      <c r="D13" s="39" t="s">
        <v>857</v>
      </c>
      <c r="E13" s="39" t="s">
        <v>472</v>
      </c>
      <c r="F13" s="99"/>
      <c r="G13" s="39"/>
      <c r="H13" s="39" t="str">
        <f t="shared" si="0"/>
        <v/>
      </c>
      <c r="I13" s="39"/>
      <c r="J13" s="39"/>
      <c r="K13" s="39"/>
    </row>
    <row r="14" spans="1:11" s="87" customFormat="1" hidden="1" x14ac:dyDescent="0.25">
      <c r="A14" s="33"/>
      <c r="B14" s="43"/>
      <c r="C14" s="39" t="s">
        <v>851</v>
      </c>
      <c r="D14" s="39" t="s">
        <v>857</v>
      </c>
      <c r="E14" s="39" t="s">
        <v>473</v>
      </c>
      <c r="F14" s="99"/>
      <c r="G14" s="39"/>
      <c r="H14" s="39" t="str">
        <f t="shared" si="0"/>
        <v>front left door mounted</v>
      </c>
      <c r="I14" s="39"/>
      <c r="J14" s="39" t="s">
        <v>766</v>
      </c>
      <c r="K14" s="39"/>
    </row>
    <row r="15" spans="1:11" s="87" customFormat="1" hidden="1" x14ac:dyDescent="0.25">
      <c r="A15" s="33"/>
      <c r="B15" s="43"/>
      <c r="C15" s="39" t="s">
        <v>851</v>
      </c>
      <c r="D15" s="39" t="s">
        <v>857</v>
      </c>
      <c r="E15" s="39" t="s">
        <v>474</v>
      </c>
      <c r="F15" s="99"/>
      <c r="G15" s="39"/>
      <c r="H15" s="39" t="str">
        <f t="shared" si="0"/>
        <v/>
      </c>
      <c r="I15" s="39"/>
      <c r="J15" s="39"/>
      <c r="K15" s="39"/>
    </row>
    <row r="16" spans="1:11" s="87" customFormat="1" x14ac:dyDescent="0.25">
      <c r="A16" s="254" t="s">
        <v>2888</v>
      </c>
      <c r="B16" s="254" t="s">
        <v>941</v>
      </c>
      <c r="C16" s="255" t="s">
        <v>850</v>
      </c>
      <c r="D16" s="255" t="s">
        <v>858</v>
      </c>
      <c r="E16" s="255" t="s">
        <v>475</v>
      </c>
      <c r="F16" s="256">
        <v>130</v>
      </c>
      <c r="G16" s="255" t="s">
        <v>2889</v>
      </c>
      <c r="H16" s="255" t="str">
        <f t="shared" si="0"/>
        <v>on base w/ cable</v>
      </c>
      <c r="I16" s="255" t="s">
        <v>767</v>
      </c>
      <c r="J16" s="255"/>
      <c r="K16" s="255"/>
    </row>
    <row r="17" spans="1:11" s="87" customFormat="1" hidden="1" x14ac:dyDescent="0.25">
      <c r="A17" s="33"/>
      <c r="B17" s="33"/>
      <c r="C17" s="34" t="s">
        <v>850</v>
      </c>
      <c r="D17" s="34" t="s">
        <v>858</v>
      </c>
      <c r="E17" s="34" t="s">
        <v>476</v>
      </c>
      <c r="F17" s="38">
        <v>245</v>
      </c>
      <c r="G17" s="34"/>
      <c r="H17" s="34" t="str">
        <f t="shared" si="0"/>
        <v>w/ cable + white actuator motor | toss both if 1 bad</v>
      </c>
      <c r="I17" s="34" t="s">
        <v>955</v>
      </c>
      <c r="J17" s="34" t="s">
        <v>763</v>
      </c>
      <c r="K17" s="34"/>
    </row>
    <row r="18" spans="1:11" s="87" customFormat="1" hidden="1" x14ac:dyDescent="0.25">
      <c r="A18" s="33"/>
      <c r="B18" s="33"/>
      <c r="C18" s="34" t="s">
        <v>850</v>
      </c>
      <c r="D18" s="34" t="s">
        <v>858</v>
      </c>
      <c r="E18" s="34" t="s">
        <v>477</v>
      </c>
      <c r="F18" s="38">
        <v>75</v>
      </c>
      <c r="G18" s="34"/>
      <c r="H18" s="34" t="str">
        <f t="shared" si="0"/>
        <v>w/ cable</v>
      </c>
      <c r="I18" s="34" t="s">
        <v>764</v>
      </c>
      <c r="J18" s="34"/>
      <c r="K18" s="34"/>
    </row>
    <row r="19" spans="1:11" s="87" customFormat="1" hidden="1" x14ac:dyDescent="0.25">
      <c r="A19" s="33"/>
      <c r="B19" s="33"/>
      <c r="C19" s="34" t="s">
        <v>850</v>
      </c>
      <c r="D19" s="34" t="s">
        <v>858</v>
      </c>
      <c r="E19" s="34" t="s">
        <v>478</v>
      </c>
      <c r="F19" s="38">
        <v>190</v>
      </c>
      <c r="G19" s="34"/>
      <c r="H19" s="34" t="str">
        <f t="shared" si="0"/>
        <v/>
      </c>
      <c r="I19" s="34"/>
      <c r="J19" s="34"/>
      <c r="K19" s="34"/>
    </row>
    <row r="20" spans="1:11" s="87" customFormat="1" hidden="1" x14ac:dyDescent="0.25">
      <c r="A20" s="33"/>
      <c r="B20" s="43"/>
      <c r="C20" s="39" t="s">
        <v>851</v>
      </c>
      <c r="D20" s="39" t="s">
        <v>858</v>
      </c>
      <c r="E20" s="39" t="s">
        <v>882</v>
      </c>
      <c r="F20" s="99"/>
      <c r="G20" s="39"/>
      <c r="H20" s="39" t="str">
        <f t="shared" si="0"/>
        <v>if trim doesn't remove easy put handle w/ trim SET</v>
      </c>
      <c r="I20" s="39" t="s">
        <v>911</v>
      </c>
      <c r="J20" s="39"/>
      <c r="K20" s="39"/>
    </row>
    <row r="21" spans="1:11" s="87" customFormat="1" hidden="1" x14ac:dyDescent="0.25">
      <c r="A21" s="33"/>
      <c r="B21" s="43"/>
      <c r="C21" s="39" t="s">
        <v>851</v>
      </c>
      <c r="D21" s="39" t="s">
        <v>858</v>
      </c>
      <c r="E21" s="39" t="s">
        <v>472</v>
      </c>
      <c r="F21" s="99"/>
      <c r="G21" s="39"/>
      <c r="H21" s="39" t="str">
        <f t="shared" si="0"/>
        <v/>
      </c>
      <c r="I21" s="39"/>
      <c r="J21" s="39"/>
      <c r="K21" s="39"/>
    </row>
    <row r="22" spans="1:11" s="87" customFormat="1" hidden="1" x14ac:dyDescent="0.25">
      <c r="A22" s="33"/>
      <c r="B22" s="43"/>
      <c r="C22" s="39" t="s">
        <v>851</v>
      </c>
      <c r="D22" s="39" t="s">
        <v>858</v>
      </c>
      <c r="E22" s="39" t="s">
        <v>479</v>
      </c>
      <c r="F22" s="99"/>
      <c r="G22" s="39"/>
      <c r="H22" s="39" t="str">
        <f t="shared" si="0"/>
        <v/>
      </c>
      <c r="I22" s="39"/>
      <c r="J22" s="39"/>
      <c r="K22" s="39"/>
    </row>
    <row r="23" spans="1:11" s="87" customFormat="1" hidden="1" x14ac:dyDescent="0.25">
      <c r="A23" s="33"/>
      <c r="B23" s="43"/>
      <c r="C23" s="39" t="s">
        <v>851</v>
      </c>
      <c r="D23" s="39" t="s">
        <v>858</v>
      </c>
      <c r="E23" s="39" t="s">
        <v>474</v>
      </c>
      <c r="F23" s="99"/>
      <c r="G23" s="39"/>
      <c r="H23" s="39" t="str">
        <f t="shared" si="0"/>
        <v/>
      </c>
      <c r="I23" s="39"/>
      <c r="J23" s="39"/>
      <c r="K23" s="39"/>
    </row>
    <row r="24" spans="1:11" s="87" customFormat="1" x14ac:dyDescent="0.25">
      <c r="A24" s="254" t="s">
        <v>2888</v>
      </c>
      <c r="B24" s="254" t="s">
        <v>941</v>
      </c>
      <c r="C24" s="255" t="s">
        <v>850</v>
      </c>
      <c r="D24" s="255" t="s">
        <v>859</v>
      </c>
      <c r="E24" s="255" t="s">
        <v>480</v>
      </c>
      <c r="F24" s="256">
        <v>157.5</v>
      </c>
      <c r="G24" s="255" t="s">
        <v>2895</v>
      </c>
      <c r="H24" s="255" t="str">
        <f t="shared" si="0"/>
        <v>on base w/ cable</v>
      </c>
      <c r="I24" s="255" t="s">
        <v>767</v>
      </c>
      <c r="J24" s="255"/>
      <c r="K24" s="255"/>
    </row>
    <row r="25" spans="1:11" s="87" customFormat="1" hidden="1" x14ac:dyDescent="0.25">
      <c r="A25" s="33"/>
      <c r="B25" s="33"/>
      <c r="C25" s="34" t="s">
        <v>850</v>
      </c>
      <c r="D25" s="34" t="s">
        <v>859</v>
      </c>
      <c r="E25" s="34" t="s">
        <v>481</v>
      </c>
      <c r="F25" s="38">
        <v>250</v>
      </c>
      <c r="G25" s="34"/>
      <c r="H25" s="34" t="str">
        <f t="shared" si="0"/>
        <v>w/ cable + white actuator motor | toss both if 1 bad</v>
      </c>
      <c r="I25" s="34" t="s">
        <v>955</v>
      </c>
      <c r="J25" s="34" t="s">
        <v>763</v>
      </c>
      <c r="K25" s="34"/>
    </row>
    <row r="26" spans="1:11" s="87" customFormat="1" hidden="1" x14ac:dyDescent="0.25">
      <c r="A26" s="33"/>
      <c r="B26" s="33"/>
      <c r="C26" s="34" t="s">
        <v>850</v>
      </c>
      <c r="D26" s="34" t="s">
        <v>859</v>
      </c>
      <c r="E26" s="34" t="s">
        <v>482</v>
      </c>
      <c r="F26" s="38">
        <v>78</v>
      </c>
      <c r="G26" s="34"/>
      <c r="H26" s="34" t="str">
        <f t="shared" si="0"/>
        <v>w/ cable</v>
      </c>
      <c r="I26" s="34" t="s">
        <v>764</v>
      </c>
      <c r="J26" s="34"/>
      <c r="K26" s="34"/>
    </row>
    <row r="27" spans="1:11" s="87" customFormat="1" x14ac:dyDescent="0.25">
      <c r="A27" s="254" t="s">
        <v>2890</v>
      </c>
      <c r="B27" s="254" t="s">
        <v>941</v>
      </c>
      <c r="C27" s="255" t="s">
        <v>850</v>
      </c>
      <c r="D27" s="255" t="s">
        <v>859</v>
      </c>
      <c r="E27" s="255" t="s">
        <v>483</v>
      </c>
      <c r="F27" s="256">
        <v>790</v>
      </c>
      <c r="G27" s="255" t="s">
        <v>2891</v>
      </c>
      <c r="H27" s="255" t="str">
        <f t="shared" si="0"/>
        <v/>
      </c>
      <c r="I27" s="255"/>
      <c r="J27" s="255"/>
      <c r="K27" s="255" t="s">
        <v>2896</v>
      </c>
    </row>
    <row r="28" spans="1:11" s="87" customFormat="1" hidden="1" x14ac:dyDescent="0.25">
      <c r="A28" s="33"/>
      <c r="B28" s="43"/>
      <c r="C28" s="39" t="s">
        <v>851</v>
      </c>
      <c r="D28" s="39" t="s">
        <v>859</v>
      </c>
      <c r="E28" s="39" t="s">
        <v>882</v>
      </c>
      <c r="F28" s="99"/>
      <c r="G28" s="39"/>
      <c r="H28" s="39" t="str">
        <f t="shared" si="0"/>
        <v>if trim doesn't remove easy put handle w/ trim SET</v>
      </c>
      <c r="I28" s="39" t="s">
        <v>911</v>
      </c>
      <c r="J28" s="39"/>
      <c r="K28" s="39"/>
    </row>
    <row r="29" spans="1:11" s="87" customFormat="1" hidden="1" x14ac:dyDescent="0.25">
      <c r="A29" s="33"/>
      <c r="B29" s="43"/>
      <c r="C29" s="39" t="s">
        <v>851</v>
      </c>
      <c r="D29" s="39" t="s">
        <v>859</v>
      </c>
      <c r="E29" s="39" t="s">
        <v>472</v>
      </c>
      <c r="F29" s="99"/>
      <c r="G29" s="39"/>
      <c r="H29" s="39" t="str">
        <f t="shared" si="0"/>
        <v/>
      </c>
      <c r="I29" s="39"/>
      <c r="J29" s="39"/>
      <c r="K29" s="39"/>
    </row>
    <row r="30" spans="1:11" s="87" customFormat="1" hidden="1" x14ac:dyDescent="0.25">
      <c r="A30" s="33"/>
      <c r="B30" s="43"/>
      <c r="C30" s="39" t="s">
        <v>851</v>
      </c>
      <c r="D30" s="39" t="s">
        <v>859</v>
      </c>
      <c r="E30" s="39" t="s">
        <v>479</v>
      </c>
      <c r="F30" s="99"/>
      <c r="G30" s="39"/>
      <c r="H30" s="39" t="str">
        <f t="shared" si="0"/>
        <v/>
      </c>
      <c r="I30" s="39"/>
      <c r="J30" s="39"/>
      <c r="K30" s="39"/>
    </row>
    <row r="31" spans="1:11" s="87" customFormat="1" hidden="1" x14ac:dyDescent="0.25">
      <c r="A31" s="33"/>
      <c r="B31" s="43"/>
      <c r="C31" s="39" t="s">
        <v>851</v>
      </c>
      <c r="D31" s="39" t="s">
        <v>859</v>
      </c>
      <c r="E31" s="39" t="s">
        <v>474</v>
      </c>
      <c r="F31" s="99"/>
      <c r="G31" s="39"/>
      <c r="H31" s="39" t="str">
        <f t="shared" si="0"/>
        <v/>
      </c>
      <c r="I31" s="39"/>
      <c r="J31" s="39"/>
      <c r="K31" s="39"/>
    </row>
    <row r="32" spans="1:11" s="87" customFormat="1" x14ac:dyDescent="0.25">
      <c r="A32" s="254" t="s">
        <v>2888</v>
      </c>
      <c r="B32" s="254" t="s">
        <v>941</v>
      </c>
      <c r="C32" s="255" t="s">
        <v>850</v>
      </c>
      <c r="D32" s="255" t="s">
        <v>860</v>
      </c>
      <c r="E32" s="255" t="s">
        <v>484</v>
      </c>
      <c r="F32" s="256">
        <v>157.5</v>
      </c>
      <c r="G32" s="255"/>
      <c r="H32" s="255" t="str">
        <f t="shared" si="0"/>
        <v>on base w/ cable</v>
      </c>
      <c r="I32" s="255" t="s">
        <v>767</v>
      </c>
      <c r="J32" s="255"/>
      <c r="K32" s="255" t="s">
        <v>2897</v>
      </c>
    </row>
    <row r="33" spans="1:11" s="87" customFormat="1" hidden="1" x14ac:dyDescent="0.25">
      <c r="A33" s="33"/>
      <c r="B33" s="33"/>
      <c r="C33" s="34" t="s">
        <v>850</v>
      </c>
      <c r="D33" s="34" t="s">
        <v>860</v>
      </c>
      <c r="E33" s="34" t="s">
        <v>485</v>
      </c>
      <c r="F33" s="38">
        <v>245</v>
      </c>
      <c r="G33" s="34"/>
      <c r="H33" s="34" t="str">
        <f t="shared" si="0"/>
        <v>w/ cable + white actuator motor | toss both if 1 bad</v>
      </c>
      <c r="I33" s="34" t="s">
        <v>955</v>
      </c>
      <c r="J33" s="34" t="s">
        <v>763</v>
      </c>
      <c r="K33" s="34"/>
    </row>
    <row r="34" spans="1:11" s="87" customFormat="1" hidden="1" x14ac:dyDescent="0.25">
      <c r="A34" s="33"/>
      <c r="B34" s="33"/>
      <c r="C34" s="34" t="s">
        <v>850</v>
      </c>
      <c r="D34" s="34" t="s">
        <v>860</v>
      </c>
      <c r="E34" s="34" t="s">
        <v>486</v>
      </c>
      <c r="F34" s="38">
        <v>75</v>
      </c>
      <c r="G34" s="34"/>
      <c r="H34" s="34" t="str">
        <f t="shared" si="0"/>
        <v>w/ cable</v>
      </c>
      <c r="I34" s="34" t="s">
        <v>764</v>
      </c>
      <c r="J34" s="34"/>
      <c r="K34" s="34"/>
    </row>
    <row r="35" spans="1:11" s="87" customFormat="1" hidden="1" x14ac:dyDescent="0.25">
      <c r="A35" s="33"/>
      <c r="B35" s="33"/>
      <c r="C35" s="34" t="s">
        <v>850</v>
      </c>
      <c r="D35" s="34" t="s">
        <v>860</v>
      </c>
      <c r="E35" s="34" t="s">
        <v>487</v>
      </c>
      <c r="F35" s="38">
        <v>190</v>
      </c>
      <c r="G35" s="34"/>
      <c r="H35" s="34" t="str">
        <f t="shared" si="0"/>
        <v/>
      </c>
      <c r="I35" s="34"/>
      <c r="J35" s="34"/>
      <c r="K35" s="34"/>
    </row>
    <row r="36" spans="1:11" s="87" customFormat="1" hidden="1" x14ac:dyDescent="0.25">
      <c r="A36" s="33"/>
      <c r="B36" s="43"/>
      <c r="C36" s="39" t="s">
        <v>851</v>
      </c>
      <c r="D36" s="39" t="s">
        <v>860</v>
      </c>
      <c r="E36" s="39" t="s">
        <v>882</v>
      </c>
      <c r="F36" s="99"/>
      <c r="G36" s="39"/>
      <c r="H36" s="39" t="str">
        <f t="shared" si="0"/>
        <v>if trim doesn't remove easy put handle w/ trim SET</v>
      </c>
      <c r="I36" s="39" t="s">
        <v>911</v>
      </c>
      <c r="J36" s="39"/>
      <c r="K36" s="39"/>
    </row>
    <row r="37" spans="1:11" s="87" customFormat="1" hidden="1" x14ac:dyDescent="0.25">
      <c r="A37" s="33"/>
      <c r="B37" s="43"/>
      <c r="C37" s="39" t="s">
        <v>851</v>
      </c>
      <c r="D37" s="39" t="s">
        <v>860</v>
      </c>
      <c r="E37" s="39" t="s">
        <v>472</v>
      </c>
      <c r="F37" s="99"/>
      <c r="G37" s="39"/>
      <c r="H37" s="39" t="str">
        <f t="shared" si="0"/>
        <v/>
      </c>
      <c r="I37" s="39"/>
      <c r="J37" s="39"/>
      <c r="K37" s="39"/>
    </row>
    <row r="38" spans="1:11" s="87" customFormat="1" hidden="1" x14ac:dyDescent="0.25">
      <c r="A38" s="33"/>
      <c r="B38" s="43"/>
      <c r="C38" s="39" t="s">
        <v>851</v>
      </c>
      <c r="D38" s="39" t="s">
        <v>860</v>
      </c>
      <c r="E38" s="39" t="s">
        <v>479</v>
      </c>
      <c r="F38" s="99"/>
      <c r="G38" s="39"/>
      <c r="H38" s="39" t="str">
        <f t="shared" si="0"/>
        <v/>
      </c>
      <c r="I38" s="39"/>
      <c r="J38" s="39"/>
      <c r="K38" s="39"/>
    </row>
    <row r="39" spans="1:11" s="87" customFormat="1" hidden="1" x14ac:dyDescent="0.25">
      <c r="A39" s="33"/>
      <c r="B39" s="43"/>
      <c r="C39" s="39" t="s">
        <v>851</v>
      </c>
      <c r="D39" s="39" t="s">
        <v>860</v>
      </c>
      <c r="E39" s="39" t="s">
        <v>474</v>
      </c>
      <c r="F39" s="99"/>
      <c r="G39" s="39"/>
      <c r="H39" s="39" t="str">
        <f t="shared" si="0"/>
        <v/>
      </c>
      <c r="I39" s="39"/>
      <c r="J39" s="39"/>
      <c r="K39" s="39"/>
    </row>
    <row r="40" spans="1:11" s="87" customFormat="1" hidden="1" x14ac:dyDescent="0.25">
      <c r="A40" s="33"/>
      <c r="B40" s="33"/>
      <c r="C40" s="34" t="s">
        <v>850</v>
      </c>
      <c r="D40" s="34" t="s">
        <v>861</v>
      </c>
      <c r="E40" s="34" t="s">
        <v>526</v>
      </c>
      <c r="F40" s="38">
        <v>257.5</v>
      </c>
      <c r="G40" s="34"/>
      <c r="H40" s="34" t="str">
        <f t="shared" si="0"/>
        <v/>
      </c>
      <c r="I40" s="34"/>
      <c r="J40" s="34"/>
      <c r="K40" s="34"/>
    </row>
    <row r="41" spans="1:11" s="87" customFormat="1" hidden="1" x14ac:dyDescent="0.25">
      <c r="A41" s="33"/>
      <c r="B41" s="33"/>
      <c r="C41" s="34" t="s">
        <v>850</v>
      </c>
      <c r="D41" s="34" t="s">
        <v>861</v>
      </c>
      <c r="E41" s="34" t="s">
        <v>527</v>
      </c>
      <c r="F41" s="38">
        <v>75</v>
      </c>
      <c r="G41" s="34"/>
      <c r="H41" s="34" t="str">
        <f t="shared" si="0"/>
        <v>Metal brackets ON, toss both if 1 bad</v>
      </c>
      <c r="I41" s="34" t="s">
        <v>776</v>
      </c>
      <c r="J41" s="34"/>
      <c r="K41" s="34"/>
    </row>
    <row r="42" spans="1:11" s="87" customFormat="1" hidden="1" x14ac:dyDescent="0.25">
      <c r="A42" s="33"/>
      <c r="B42" s="33"/>
      <c r="C42" s="34" t="s">
        <v>850</v>
      </c>
      <c r="D42" s="34" t="s">
        <v>861</v>
      </c>
      <c r="E42" s="34" t="s">
        <v>529</v>
      </c>
      <c r="F42" s="38">
        <v>75</v>
      </c>
      <c r="G42" s="34"/>
      <c r="H42" s="34" t="str">
        <f t="shared" si="0"/>
        <v>rubber hoses ON - toss if bad/missing, sell/tag SINGLE</v>
      </c>
      <c r="I42" s="34" t="s">
        <v>777</v>
      </c>
      <c r="J42" s="34"/>
      <c r="K42" s="34"/>
    </row>
    <row r="43" spans="1:11" s="87" customFormat="1" hidden="1" x14ac:dyDescent="0.25">
      <c r="A43" s="33"/>
      <c r="B43" s="33"/>
      <c r="C43" s="34" t="s">
        <v>850</v>
      </c>
      <c r="D43" s="34" t="s">
        <v>861</v>
      </c>
      <c r="E43" s="34" t="s">
        <v>530</v>
      </c>
      <c r="F43" s="38">
        <v>75</v>
      </c>
      <c r="G43" s="34"/>
      <c r="H43" s="34" t="str">
        <f t="shared" si="0"/>
        <v>rubber hoses ON - toss if bad/missing, sell/tag SINGLE</v>
      </c>
      <c r="I43" s="34" t="s">
        <v>777</v>
      </c>
      <c r="J43" s="34"/>
      <c r="K43" s="34"/>
    </row>
    <row r="44" spans="1:11" s="87" customFormat="1" hidden="1" x14ac:dyDescent="0.25">
      <c r="A44" s="33"/>
      <c r="B44" s="33"/>
      <c r="C44" s="34" t="s">
        <v>850</v>
      </c>
      <c r="D44" s="34" t="s">
        <v>861</v>
      </c>
      <c r="E44" s="34" t="s">
        <v>531</v>
      </c>
      <c r="F44" s="38">
        <v>130</v>
      </c>
      <c r="G44" s="34"/>
      <c r="H44" s="34" t="str">
        <f t="shared" si="0"/>
        <v/>
      </c>
      <c r="I44" s="34"/>
      <c r="J44" s="34"/>
      <c r="K44" s="34"/>
    </row>
    <row r="45" spans="1:11" s="87" customFormat="1" hidden="1" x14ac:dyDescent="0.25">
      <c r="A45" s="33"/>
      <c r="B45" s="33"/>
      <c r="C45" s="34" t="s">
        <v>850</v>
      </c>
      <c r="D45" s="34" t="s">
        <v>861</v>
      </c>
      <c r="E45" s="34" t="s">
        <v>532</v>
      </c>
      <c r="F45" s="38">
        <v>125</v>
      </c>
      <c r="G45" s="34"/>
      <c r="H45" s="34" t="str">
        <f t="shared" si="0"/>
        <v>toss both if 1 bad</v>
      </c>
      <c r="I45" s="34" t="s">
        <v>763</v>
      </c>
      <c r="J45" s="34"/>
      <c r="K45" s="34"/>
    </row>
    <row r="46" spans="1:11" s="87" customFormat="1" hidden="1" x14ac:dyDescent="0.25">
      <c r="A46" s="33"/>
      <c r="B46" s="33"/>
      <c r="C46" s="34" t="s">
        <v>850</v>
      </c>
      <c r="D46" s="34" t="s">
        <v>861</v>
      </c>
      <c r="E46" s="34" t="s">
        <v>533</v>
      </c>
      <c r="F46" s="38">
        <v>100</v>
      </c>
      <c r="G46" s="34"/>
      <c r="H46" s="34" t="str">
        <f t="shared" si="0"/>
        <v>toss both if 1 bad</v>
      </c>
      <c r="I46" s="34" t="s">
        <v>763</v>
      </c>
      <c r="J46" s="34"/>
      <c r="K46" s="34"/>
    </row>
    <row r="47" spans="1:11" s="87" customFormat="1" hidden="1" x14ac:dyDescent="0.25">
      <c r="A47" s="33"/>
      <c r="B47" s="43"/>
      <c r="C47" s="39" t="s">
        <v>851</v>
      </c>
      <c r="D47" s="39" t="s">
        <v>861</v>
      </c>
      <c r="E47" s="39" t="s">
        <v>534</v>
      </c>
      <c r="F47" s="99"/>
      <c r="G47" s="39"/>
      <c r="H47" s="39" t="str">
        <f t="shared" si="0"/>
        <v/>
      </c>
      <c r="I47" s="39"/>
      <c r="J47" s="39"/>
      <c r="K47" s="39"/>
    </row>
    <row r="48" spans="1:11" s="87" customFormat="1" hidden="1" x14ac:dyDescent="0.25">
      <c r="A48" s="33"/>
      <c r="B48" s="43"/>
      <c r="C48" s="39" t="s">
        <v>851</v>
      </c>
      <c r="D48" s="39" t="s">
        <v>861</v>
      </c>
      <c r="E48" s="39" t="s">
        <v>535</v>
      </c>
      <c r="F48" s="99"/>
      <c r="G48" s="39"/>
      <c r="H48" s="39" t="str">
        <f t="shared" si="0"/>
        <v>all aluminum big long one &amp; 2 smaller identical ones</v>
      </c>
      <c r="I48" s="39"/>
      <c r="J48" s="39" t="s">
        <v>778</v>
      </c>
      <c r="K48" s="39"/>
    </row>
    <row r="49" spans="1:11" s="87" customFormat="1" hidden="1" x14ac:dyDescent="0.25">
      <c r="A49" s="33"/>
      <c r="B49" s="43"/>
      <c r="C49" s="39" t="s">
        <v>851</v>
      </c>
      <c r="D49" s="39" t="s">
        <v>861</v>
      </c>
      <c r="E49" s="39" t="s">
        <v>536</v>
      </c>
      <c r="F49" s="99"/>
      <c r="G49" s="39"/>
      <c r="H49" s="39" t="str">
        <f t="shared" si="0"/>
        <v>small black w/ 2 solenoids &amp; 3 tubes coming off it</v>
      </c>
      <c r="I49" s="39"/>
      <c r="J49" s="39" t="s">
        <v>779</v>
      </c>
      <c r="K49" s="39"/>
    </row>
    <row r="50" spans="1:11" s="87" customFormat="1" hidden="1" x14ac:dyDescent="0.25">
      <c r="A50" s="33"/>
      <c r="B50" s="43"/>
      <c r="C50" s="39" t="s">
        <v>851</v>
      </c>
      <c r="D50" s="39" t="s">
        <v>861</v>
      </c>
      <c r="E50" s="39" t="s">
        <v>537</v>
      </c>
      <c r="F50" s="99"/>
      <c r="G50" s="39"/>
      <c r="H50" s="39" t="str">
        <f t="shared" si="0"/>
        <v/>
      </c>
      <c r="I50" s="39"/>
      <c r="J50" s="39"/>
      <c r="K50" s="39"/>
    </row>
    <row r="51" spans="1:11" s="87" customFormat="1" hidden="1" x14ac:dyDescent="0.25">
      <c r="A51" s="33"/>
      <c r="B51" s="33"/>
      <c r="C51" s="34" t="s">
        <v>850</v>
      </c>
      <c r="D51" s="34" t="s">
        <v>412</v>
      </c>
      <c r="E51" s="34" t="s">
        <v>488</v>
      </c>
      <c r="F51" s="38">
        <v>100</v>
      </c>
      <c r="G51" s="34"/>
      <c r="H51" s="34" t="str">
        <f t="shared" si="0"/>
        <v/>
      </c>
      <c r="I51" s="34"/>
      <c r="J51" s="34"/>
      <c r="K51" s="34"/>
    </row>
    <row r="52" spans="1:11" s="87" customFormat="1" hidden="1" x14ac:dyDescent="0.25">
      <c r="A52" s="33"/>
      <c r="B52" s="33"/>
      <c r="C52" s="34" t="s">
        <v>850</v>
      </c>
      <c r="D52" s="34" t="s">
        <v>412</v>
      </c>
      <c r="E52" s="34" t="s">
        <v>890</v>
      </c>
      <c r="F52" s="38">
        <v>166.66666666666666</v>
      </c>
      <c r="G52" s="34"/>
      <c r="H52" s="34" t="str">
        <f t="shared" si="0"/>
        <v>SET2, single if 1 bad</v>
      </c>
      <c r="I52" s="34" t="s">
        <v>876</v>
      </c>
      <c r="J52" s="34"/>
      <c r="K52" s="34"/>
    </row>
    <row r="53" spans="1:11" s="87" customFormat="1" hidden="1" x14ac:dyDescent="0.25">
      <c r="A53" s="33"/>
      <c r="B53" s="33"/>
      <c r="C53" s="34" t="s">
        <v>850</v>
      </c>
      <c r="D53" s="34" t="s">
        <v>412</v>
      </c>
      <c r="E53" s="34" t="s">
        <v>489</v>
      </c>
      <c r="F53" s="38">
        <v>65</v>
      </c>
      <c r="G53" s="34"/>
      <c r="H53" s="34" t="str">
        <f t="shared" si="0"/>
        <v>SET2, toss both if 1 bad | black metal w/ rubber, leaks=toss</v>
      </c>
      <c r="I53" s="34" t="s">
        <v>1643</v>
      </c>
      <c r="J53" s="34" t="s">
        <v>1644</v>
      </c>
      <c r="K53" s="34"/>
    </row>
    <row r="54" spans="1:11" s="87" customFormat="1" hidden="1" x14ac:dyDescent="0.25">
      <c r="A54" s="33"/>
      <c r="B54" s="33"/>
      <c r="C54" s="34" t="s">
        <v>850</v>
      </c>
      <c r="D54" s="34" t="s">
        <v>412</v>
      </c>
      <c r="E54" s="34" t="s">
        <v>490</v>
      </c>
      <c r="F54" s="38">
        <v>75</v>
      </c>
      <c r="G54" s="34"/>
      <c r="H54" s="34" t="str">
        <f t="shared" si="0"/>
        <v/>
      </c>
      <c r="I54" s="34"/>
      <c r="J54" s="34"/>
      <c r="K54" s="34"/>
    </row>
    <row r="55" spans="1:11" s="87" customFormat="1" hidden="1" x14ac:dyDescent="0.25">
      <c r="A55" s="103" t="s">
        <v>848</v>
      </c>
      <c r="B55" s="103"/>
      <c r="C55" s="104" t="s">
        <v>850</v>
      </c>
      <c r="D55" s="104" t="s">
        <v>412</v>
      </c>
      <c r="E55" s="104" t="s">
        <v>872</v>
      </c>
      <c r="F55" s="107">
        <v>300</v>
      </c>
      <c r="G55" s="104"/>
      <c r="H55" s="104" t="str">
        <f t="shared" si="0"/>
        <v>note broken caps</v>
      </c>
      <c r="I55" s="104"/>
      <c r="J55" s="104" t="s">
        <v>1649</v>
      </c>
      <c r="K55" s="104" t="s">
        <v>848</v>
      </c>
    </row>
    <row r="56" spans="1:11" s="87" customFormat="1" hidden="1" x14ac:dyDescent="0.25">
      <c r="A56" s="33"/>
      <c r="B56" s="33"/>
      <c r="C56" s="34" t="s">
        <v>850</v>
      </c>
      <c r="D56" s="34" t="s">
        <v>412</v>
      </c>
      <c r="E56" s="34" t="s">
        <v>873</v>
      </c>
      <c r="F56" s="38">
        <v>95</v>
      </c>
      <c r="G56" s="34"/>
      <c r="H56" s="34" t="str">
        <f t="shared" si="0"/>
        <v>with roller cap, tag as SINGLE | 2 per car (identical)</v>
      </c>
      <c r="I56" s="34" t="s">
        <v>1655</v>
      </c>
      <c r="J56" s="34" t="s">
        <v>1352</v>
      </c>
      <c r="K56" s="34"/>
    </row>
    <row r="57" spans="1:11" s="87" customFormat="1" hidden="1" x14ac:dyDescent="0.25">
      <c r="A57" s="33"/>
      <c r="B57" s="33"/>
      <c r="C57" s="34" t="s">
        <v>850</v>
      </c>
      <c r="D57" s="34" t="s">
        <v>412</v>
      </c>
      <c r="E57" s="34" t="s">
        <v>491</v>
      </c>
      <c r="F57" s="38">
        <v>95</v>
      </c>
      <c r="G57" s="34"/>
      <c r="H57" s="34" t="str">
        <f t="shared" si="0"/>
        <v>with roller cap, tag as SINGLE | 2 per car (identical)</v>
      </c>
      <c r="I57" s="34" t="s">
        <v>1655</v>
      </c>
      <c r="J57" s="34" t="s">
        <v>1352</v>
      </c>
      <c r="K57" s="34"/>
    </row>
    <row r="58" spans="1:11" s="87" customFormat="1" hidden="1" x14ac:dyDescent="0.25">
      <c r="A58" s="33"/>
      <c r="B58" s="33"/>
      <c r="C58" s="34" t="s">
        <v>850</v>
      </c>
      <c r="D58" s="34" t="s">
        <v>412</v>
      </c>
      <c r="E58" s="34" t="s">
        <v>493</v>
      </c>
      <c r="F58" s="38">
        <v>120</v>
      </c>
      <c r="G58" s="34"/>
      <c r="H58" s="34" t="str">
        <f t="shared" si="0"/>
        <v>tag as SINGLE</v>
      </c>
      <c r="I58" s="34" t="s">
        <v>768</v>
      </c>
      <c r="J58" s="34"/>
      <c r="K58" s="34"/>
    </row>
    <row r="59" spans="1:11" s="87" customFormat="1" hidden="1" x14ac:dyDescent="0.25">
      <c r="A59" s="33"/>
      <c r="B59" s="33"/>
      <c r="C59" s="34" t="s">
        <v>850</v>
      </c>
      <c r="D59" s="34" t="s">
        <v>412</v>
      </c>
      <c r="E59" s="34" t="s">
        <v>494</v>
      </c>
      <c r="F59" s="38">
        <v>120</v>
      </c>
      <c r="G59" s="34"/>
      <c r="H59" s="34" t="str">
        <f t="shared" si="0"/>
        <v>tag as SINGLE</v>
      </c>
      <c r="I59" s="34" t="s">
        <v>768</v>
      </c>
      <c r="J59" s="34"/>
      <c r="K59" s="34"/>
    </row>
    <row r="60" spans="1:11" s="87" customFormat="1" hidden="1" x14ac:dyDescent="0.25">
      <c r="A60" s="33"/>
      <c r="B60" s="33"/>
      <c r="C60" s="34" t="s">
        <v>850</v>
      </c>
      <c r="D60" s="34" t="s">
        <v>412</v>
      </c>
      <c r="E60" s="34" t="s">
        <v>885</v>
      </c>
      <c r="F60" s="38">
        <v>125</v>
      </c>
      <c r="G60" s="34"/>
      <c r="H60" s="34" t="str">
        <f t="shared" si="0"/>
        <v/>
      </c>
      <c r="I60" s="34"/>
      <c r="J60" s="34"/>
      <c r="K60" s="34"/>
    </row>
    <row r="61" spans="1:11" s="87" customFormat="1" hidden="1" x14ac:dyDescent="0.25">
      <c r="A61" s="33"/>
      <c r="B61" s="33"/>
      <c r="C61" s="34" t="s">
        <v>850</v>
      </c>
      <c r="D61" s="34" t="s">
        <v>412</v>
      </c>
      <c r="E61" s="34" t="s">
        <v>884</v>
      </c>
      <c r="F61" s="38">
        <v>75</v>
      </c>
      <c r="G61" s="34"/>
      <c r="H61" s="34" t="str">
        <f t="shared" si="0"/>
        <v>SET 8, if 1 bad toss all</v>
      </c>
      <c r="I61" s="34" t="s">
        <v>769</v>
      </c>
      <c r="J61" s="34"/>
      <c r="K61" s="34"/>
    </row>
    <row r="62" spans="1:11" s="87" customFormat="1" hidden="1" x14ac:dyDescent="0.25">
      <c r="A62" s="33"/>
      <c r="B62" s="33"/>
      <c r="C62" s="34" t="s">
        <v>850</v>
      </c>
      <c r="D62" s="34" t="s">
        <v>412</v>
      </c>
      <c r="E62" s="34" t="s">
        <v>497</v>
      </c>
      <c r="F62" s="38">
        <v>100</v>
      </c>
      <c r="G62" s="34"/>
      <c r="H62" s="34" t="str">
        <f t="shared" si="0"/>
        <v/>
      </c>
      <c r="I62" s="34"/>
      <c r="J62" s="34"/>
      <c r="K62" s="34"/>
    </row>
    <row r="63" spans="1:11" s="87" customFormat="1" hidden="1" x14ac:dyDescent="0.25">
      <c r="A63" s="33"/>
      <c r="B63" s="33"/>
      <c r="C63" s="34" t="s">
        <v>850</v>
      </c>
      <c r="D63" s="34" t="s">
        <v>412</v>
      </c>
      <c r="E63" s="34" t="s">
        <v>498</v>
      </c>
      <c r="F63" s="38">
        <v>100</v>
      </c>
      <c r="G63" s="34"/>
      <c r="H63" s="34" t="str">
        <f t="shared" si="0"/>
        <v/>
      </c>
      <c r="I63" s="34"/>
      <c r="J63" s="34"/>
      <c r="K63" s="34"/>
    </row>
    <row r="64" spans="1:11" s="87" customFormat="1" hidden="1" x14ac:dyDescent="0.25">
      <c r="A64" s="103" t="s">
        <v>848</v>
      </c>
      <c r="B64" s="103"/>
      <c r="C64" s="104" t="s">
        <v>850</v>
      </c>
      <c r="D64" s="104" t="s">
        <v>412</v>
      </c>
      <c r="E64" s="104" t="s">
        <v>501</v>
      </c>
      <c r="F64" s="107">
        <v>200</v>
      </c>
      <c r="G64" s="104"/>
      <c r="H64" s="104" t="str">
        <f t="shared" si="0"/>
        <v>w/ bolt, upper solo, tag single | check bolt+hole for threading</v>
      </c>
      <c r="I64" s="104" t="s">
        <v>1676</v>
      </c>
      <c r="J64" s="104" t="s">
        <v>1677</v>
      </c>
      <c r="K64" s="104" t="s">
        <v>848</v>
      </c>
    </row>
    <row r="65" spans="1:11" s="87" customFormat="1" hidden="1" x14ac:dyDescent="0.25">
      <c r="A65" s="103" t="s">
        <v>848</v>
      </c>
      <c r="B65" s="103"/>
      <c r="C65" s="104" t="s">
        <v>850</v>
      </c>
      <c r="D65" s="104" t="s">
        <v>412</v>
      </c>
      <c r="E65" s="104" t="s">
        <v>500</v>
      </c>
      <c r="F65" s="107">
        <v>500</v>
      </c>
      <c r="G65" s="104"/>
      <c r="H65" s="104" t="str">
        <f t="shared" si="0"/>
        <v>sell lower separately, tag as single</v>
      </c>
      <c r="I65" s="104" t="s">
        <v>771</v>
      </c>
      <c r="J65" s="104"/>
      <c r="K65" s="104" t="s">
        <v>848</v>
      </c>
    </row>
    <row r="66" spans="1:11" s="87" customFormat="1" hidden="1" x14ac:dyDescent="0.25">
      <c r="A66" s="33"/>
      <c r="B66" s="33"/>
      <c r="C66" s="34" t="s">
        <v>850</v>
      </c>
      <c r="D66" s="34" t="s">
        <v>412</v>
      </c>
      <c r="E66" s="34" t="s">
        <v>503</v>
      </c>
      <c r="F66" s="38">
        <v>55</v>
      </c>
      <c r="G66" s="34"/>
      <c r="H66" s="34" t="str">
        <f t="shared" si="0"/>
        <v/>
      </c>
      <c r="I66" s="34"/>
      <c r="J66" s="34"/>
      <c r="K66" s="34"/>
    </row>
    <row r="67" spans="1:11" s="87" customFormat="1" hidden="1" x14ac:dyDescent="0.25">
      <c r="A67" s="33"/>
      <c r="B67" s="33"/>
      <c r="C67" s="34" t="s">
        <v>850</v>
      </c>
      <c r="D67" s="34" t="s">
        <v>412</v>
      </c>
      <c r="E67" s="34" t="s">
        <v>505</v>
      </c>
      <c r="F67" s="38">
        <v>95</v>
      </c>
      <c r="G67" s="34"/>
      <c r="H67" s="34" t="str">
        <f t="shared" si="0"/>
        <v>with pickup tube ON, sell same price if missing</v>
      </c>
      <c r="I67" s="34" t="s">
        <v>772</v>
      </c>
      <c r="J67" s="34"/>
      <c r="K67" s="34"/>
    </row>
    <row r="68" spans="1:11" s="87" customFormat="1" hidden="1" x14ac:dyDescent="0.25">
      <c r="A68" s="33"/>
      <c r="B68" s="33"/>
      <c r="C68" s="34" t="s">
        <v>850</v>
      </c>
      <c r="D68" s="34" t="s">
        <v>412</v>
      </c>
      <c r="E68" s="34" t="s">
        <v>886</v>
      </c>
      <c r="F68" s="38">
        <v>120</v>
      </c>
      <c r="G68" s="34"/>
      <c r="H68" s="34" t="str">
        <f t="shared" ref="H68:H131" si="1">_xlfn.TEXTJOIN(" | ",TRUE,I68,J68)</f>
        <v>SET 2, toss all if 1 bad | remove w/ correct wrench</v>
      </c>
      <c r="I68" s="34" t="s">
        <v>1682</v>
      </c>
      <c r="J68" s="34" t="s">
        <v>1683</v>
      </c>
      <c r="K68" s="34"/>
    </row>
    <row r="69" spans="1:11" s="87" customFormat="1" hidden="1" x14ac:dyDescent="0.25">
      <c r="A69" s="33"/>
      <c r="B69" s="33"/>
      <c r="C69" s="34" t="s">
        <v>850</v>
      </c>
      <c r="D69" s="34" t="s">
        <v>412</v>
      </c>
      <c r="E69" s="34" t="s">
        <v>2047</v>
      </c>
      <c r="F69" s="38">
        <v>248.33333333333334</v>
      </c>
      <c r="G69" s="34"/>
      <c r="H69" s="34" t="str">
        <f t="shared" si="1"/>
        <v>SET 8, sell SET 4 &amp; singles if 1 bad | only do if pistons bad</v>
      </c>
      <c r="I69" s="34" t="s">
        <v>912</v>
      </c>
      <c r="J69" s="34" t="s">
        <v>2048</v>
      </c>
      <c r="K69" s="34" t="s">
        <v>848</v>
      </c>
    </row>
    <row r="70" spans="1:11" s="87" customFormat="1" hidden="1" x14ac:dyDescent="0.25">
      <c r="A70" s="103" t="s">
        <v>848</v>
      </c>
      <c r="B70" s="103"/>
      <c r="C70" s="104" t="s">
        <v>850</v>
      </c>
      <c r="D70" s="104" t="s">
        <v>412</v>
      </c>
      <c r="E70" s="104" t="s">
        <v>1689</v>
      </c>
      <c r="F70" s="107">
        <v>650</v>
      </c>
      <c r="G70" s="104"/>
      <c r="H70" s="104" t="str">
        <f t="shared" si="1"/>
        <v>SET 8, sell SET 4 &amp; singles if 1 bad, sell rods if pistons bad</v>
      </c>
      <c r="I70" s="104" t="s">
        <v>2049</v>
      </c>
      <c r="J70" s="104"/>
      <c r="K70" s="104" t="s">
        <v>848</v>
      </c>
    </row>
    <row r="71" spans="1:11" s="87" customFormat="1" hidden="1" x14ac:dyDescent="0.25">
      <c r="A71" s="33"/>
      <c r="B71" s="33"/>
      <c r="C71" s="34" t="s">
        <v>850</v>
      </c>
      <c r="D71" s="34" t="s">
        <v>412</v>
      </c>
      <c r="E71" s="34" t="s">
        <v>888</v>
      </c>
      <c r="F71" s="38">
        <v>180</v>
      </c>
      <c r="G71" s="34"/>
      <c r="H71" s="34" t="str">
        <f t="shared" si="1"/>
        <v/>
      </c>
      <c r="I71" s="34"/>
      <c r="J71" s="34"/>
      <c r="K71" s="34"/>
    </row>
    <row r="72" spans="1:11" s="87" customFormat="1" hidden="1" x14ac:dyDescent="0.25">
      <c r="A72" s="33"/>
      <c r="B72" s="33"/>
      <c r="C72" s="34" t="s">
        <v>850</v>
      </c>
      <c r="D72" s="34" t="s">
        <v>412</v>
      </c>
      <c r="E72" s="34" t="s">
        <v>889</v>
      </c>
      <c r="F72" s="38">
        <v>180</v>
      </c>
      <c r="G72" s="34"/>
      <c r="H72" s="34" t="str">
        <f t="shared" si="1"/>
        <v/>
      </c>
      <c r="I72" s="34"/>
      <c r="J72" s="34"/>
      <c r="K72" s="34"/>
    </row>
    <row r="73" spans="1:11" s="87" customFormat="1" hidden="1" x14ac:dyDescent="0.25">
      <c r="A73" s="103" t="s">
        <v>848</v>
      </c>
      <c r="B73" s="103"/>
      <c r="C73" s="104" t="s">
        <v>850</v>
      </c>
      <c r="D73" s="104" t="s">
        <v>412</v>
      </c>
      <c r="E73" s="104" t="s">
        <v>502</v>
      </c>
      <c r="F73" s="107">
        <v>265</v>
      </c>
      <c r="G73" s="104"/>
      <c r="H73" s="104" t="str">
        <f t="shared" si="1"/>
        <v>tag as SINGLE | 2 per car (identical)</v>
      </c>
      <c r="I73" s="104" t="s">
        <v>768</v>
      </c>
      <c r="J73" s="104" t="s">
        <v>1352</v>
      </c>
      <c r="K73" s="104" t="s">
        <v>848</v>
      </c>
    </row>
    <row r="74" spans="1:11" s="149" customFormat="1" hidden="1" x14ac:dyDescent="0.25">
      <c r="A74" s="142"/>
      <c r="B74" s="142"/>
      <c r="C74" s="143" t="s">
        <v>850</v>
      </c>
      <c r="D74" s="143" t="s">
        <v>412</v>
      </c>
      <c r="E74" s="143" t="s">
        <v>506</v>
      </c>
      <c r="F74" s="146">
        <v>55</v>
      </c>
      <c r="G74" s="143"/>
      <c r="H74" s="143" t="str">
        <f t="shared" si="1"/>
        <v>tag as SINGLE | 2 per car (identical)</v>
      </c>
      <c r="I74" s="143" t="s">
        <v>768</v>
      </c>
      <c r="J74" s="143" t="s">
        <v>1352</v>
      </c>
      <c r="K74" s="143"/>
    </row>
    <row r="75" spans="1:11" s="87" customFormat="1" hidden="1" x14ac:dyDescent="0.25">
      <c r="A75" s="33"/>
      <c r="B75" s="33"/>
      <c r="C75" s="34" t="s">
        <v>850</v>
      </c>
      <c r="D75" s="34" t="s">
        <v>412</v>
      </c>
      <c r="E75" s="34" t="s">
        <v>891</v>
      </c>
      <c r="F75" s="38">
        <v>60</v>
      </c>
      <c r="G75" s="34"/>
      <c r="H75" s="34" t="str">
        <f t="shared" si="1"/>
        <v>SET 2, for V8 do 2 sets of SET 2 | 2 per head (ALL identical)</v>
      </c>
      <c r="I75" s="34" t="s">
        <v>1715</v>
      </c>
      <c r="J75" s="34" t="s">
        <v>1716</v>
      </c>
      <c r="K75" s="34"/>
    </row>
    <row r="76" spans="1:11" s="87" customFormat="1" hidden="1" x14ac:dyDescent="0.25">
      <c r="A76" s="33"/>
      <c r="B76" s="33"/>
      <c r="C76" s="34" t="s">
        <v>850</v>
      </c>
      <c r="D76" s="34" t="s">
        <v>412</v>
      </c>
      <c r="E76" s="34" t="s">
        <v>514</v>
      </c>
      <c r="F76" s="38">
        <v>55</v>
      </c>
      <c r="G76" s="34"/>
      <c r="H76" s="34" t="str">
        <f t="shared" si="1"/>
        <v>leave on bracket</v>
      </c>
      <c r="I76" s="34" t="s">
        <v>774</v>
      </c>
      <c r="J76" s="34"/>
      <c r="K76" s="34"/>
    </row>
    <row r="77" spans="1:11" s="87" customFormat="1" hidden="1" x14ac:dyDescent="0.25">
      <c r="A77" s="33"/>
      <c r="B77" s="43"/>
      <c r="C77" s="39" t="s">
        <v>851</v>
      </c>
      <c r="D77" s="39" t="s">
        <v>412</v>
      </c>
      <c r="E77" s="39" t="s">
        <v>513</v>
      </c>
      <c r="F77" s="99"/>
      <c r="G77" s="39"/>
      <c r="H77" s="39" t="str">
        <f t="shared" si="1"/>
        <v>toss this, but keep the top trim w/ engine cover</v>
      </c>
      <c r="I77" s="39"/>
      <c r="J77" s="39" t="s">
        <v>773</v>
      </c>
      <c r="K77" s="39"/>
    </row>
    <row r="78" spans="1:11" s="87" customFormat="1" hidden="1" x14ac:dyDescent="0.25">
      <c r="A78" s="33"/>
      <c r="B78" s="43"/>
      <c r="C78" s="39" t="s">
        <v>851</v>
      </c>
      <c r="D78" s="39" t="s">
        <v>412</v>
      </c>
      <c r="E78" s="39" t="s">
        <v>516</v>
      </c>
      <c r="F78" s="99"/>
      <c r="G78" s="39"/>
      <c r="H78" s="39" t="str">
        <f t="shared" si="1"/>
        <v/>
      </c>
      <c r="I78" s="39"/>
      <c r="J78" s="39"/>
      <c r="K78" s="39"/>
    </row>
    <row r="79" spans="1:11" s="87" customFormat="1" hidden="1" x14ac:dyDescent="0.25">
      <c r="A79" s="33"/>
      <c r="B79" s="43"/>
      <c r="C79" s="39" t="s">
        <v>851</v>
      </c>
      <c r="D79" s="39" t="s">
        <v>412</v>
      </c>
      <c r="E79" s="39" t="s">
        <v>523</v>
      </c>
      <c r="F79" s="99"/>
      <c r="G79" s="39"/>
      <c r="H79" s="39" t="str">
        <f t="shared" si="1"/>
        <v/>
      </c>
      <c r="I79" s="39"/>
      <c r="J79" s="39"/>
      <c r="K79" s="39"/>
    </row>
    <row r="80" spans="1:11" s="87" customFormat="1" hidden="1" x14ac:dyDescent="0.25">
      <c r="A80" s="33"/>
      <c r="B80" s="43"/>
      <c r="C80" s="39" t="s">
        <v>851</v>
      </c>
      <c r="D80" s="39" t="s">
        <v>412</v>
      </c>
      <c r="E80" s="39" t="s">
        <v>517</v>
      </c>
      <c r="F80" s="99"/>
      <c r="G80" s="39"/>
      <c r="H80" s="39" t="str">
        <f t="shared" si="1"/>
        <v/>
      </c>
      <c r="I80" s="39"/>
      <c r="J80" s="39"/>
      <c r="K80" s="39"/>
    </row>
    <row r="81" spans="1:11" s="87" customFormat="1" hidden="1" x14ac:dyDescent="0.25">
      <c r="A81" s="33"/>
      <c r="B81" s="43"/>
      <c r="C81" s="39" t="s">
        <v>851</v>
      </c>
      <c r="D81" s="39" t="s">
        <v>412</v>
      </c>
      <c r="E81" s="39" t="s">
        <v>495</v>
      </c>
      <c r="F81" s="99"/>
      <c r="G81" s="39"/>
      <c r="H81" s="39" t="str">
        <f t="shared" si="1"/>
        <v>Harmonic Balancer | Harmonic Balancer</v>
      </c>
      <c r="I81" s="39" t="s">
        <v>495</v>
      </c>
      <c r="J81" s="39" t="s">
        <v>495</v>
      </c>
      <c r="K81" s="39"/>
    </row>
    <row r="82" spans="1:11" s="87" customFormat="1" hidden="1" x14ac:dyDescent="0.25">
      <c r="A82" s="33"/>
      <c r="B82" s="43"/>
      <c r="C82" s="39" t="s">
        <v>851</v>
      </c>
      <c r="D82" s="39" t="s">
        <v>412</v>
      </c>
      <c r="E82" s="39" t="s">
        <v>522</v>
      </c>
      <c r="F82" s="99"/>
      <c r="G82" s="39"/>
      <c r="H82" s="39" t="str">
        <f t="shared" si="1"/>
        <v/>
      </c>
      <c r="I82" s="39"/>
      <c r="J82" s="39"/>
      <c r="K82" s="39"/>
    </row>
    <row r="83" spans="1:11" s="87" customFormat="1" hidden="1" x14ac:dyDescent="0.25">
      <c r="A83" s="33"/>
      <c r="B83" s="43"/>
      <c r="C83" s="39" t="s">
        <v>851</v>
      </c>
      <c r="D83" s="39" t="s">
        <v>412</v>
      </c>
      <c r="E83" s="39" t="s">
        <v>518</v>
      </c>
      <c r="F83" s="99"/>
      <c r="G83" s="39"/>
      <c r="H83" s="39" t="str">
        <f t="shared" si="1"/>
        <v/>
      </c>
      <c r="I83" s="39"/>
      <c r="J83" s="39"/>
      <c r="K83" s="39"/>
    </row>
    <row r="84" spans="1:11" s="87" customFormat="1" hidden="1" x14ac:dyDescent="0.25">
      <c r="A84" s="33"/>
      <c r="B84" s="43"/>
      <c r="C84" s="39" t="s">
        <v>851</v>
      </c>
      <c r="D84" s="39" t="s">
        <v>412</v>
      </c>
      <c r="E84" s="39" t="s">
        <v>519</v>
      </c>
      <c r="F84" s="99"/>
      <c r="G84" s="39"/>
      <c r="H84" s="39" t="str">
        <f t="shared" si="1"/>
        <v/>
      </c>
      <c r="I84" s="39"/>
      <c r="J84" s="39"/>
      <c r="K84" s="39"/>
    </row>
    <row r="85" spans="1:11" s="87" customFormat="1" hidden="1" x14ac:dyDescent="0.25">
      <c r="A85" s="33"/>
      <c r="B85" s="43"/>
      <c r="C85" s="39" t="s">
        <v>851</v>
      </c>
      <c r="D85" s="39" t="s">
        <v>412</v>
      </c>
      <c r="E85" s="39" t="s">
        <v>520</v>
      </c>
      <c r="F85" s="99"/>
      <c r="G85" s="39"/>
      <c r="H85" s="39" t="str">
        <f t="shared" si="1"/>
        <v/>
      </c>
      <c r="I85" s="39"/>
      <c r="J85" s="39"/>
      <c r="K85" s="39"/>
    </row>
    <row r="86" spans="1:11" s="87" customFormat="1" hidden="1" x14ac:dyDescent="0.25">
      <c r="A86" s="33"/>
      <c r="B86" s="43"/>
      <c r="C86" s="39" t="s">
        <v>851</v>
      </c>
      <c r="D86" s="39" t="s">
        <v>412</v>
      </c>
      <c r="E86" s="39" t="s">
        <v>521</v>
      </c>
      <c r="F86" s="99"/>
      <c r="G86" s="39"/>
      <c r="H86" s="39" t="str">
        <f t="shared" si="1"/>
        <v/>
      </c>
      <c r="I86" s="39"/>
      <c r="J86" s="39"/>
      <c r="K86" s="39"/>
    </row>
    <row r="87" spans="1:11" s="87" customFormat="1" hidden="1" x14ac:dyDescent="0.25">
      <c r="A87" s="33"/>
      <c r="B87" s="43"/>
      <c r="C87" s="39" t="s">
        <v>851</v>
      </c>
      <c r="D87" s="39" t="s">
        <v>412</v>
      </c>
      <c r="E87" s="39" t="s">
        <v>524</v>
      </c>
      <c r="F87" s="99"/>
      <c r="G87" s="39"/>
      <c r="H87" s="39" t="str">
        <f t="shared" si="1"/>
        <v>2 black plastic solenoids on metal bracket</v>
      </c>
      <c r="I87" s="39"/>
      <c r="J87" s="39" t="s">
        <v>775</v>
      </c>
      <c r="K87" s="39"/>
    </row>
    <row r="88" spans="1:11" s="87" customFormat="1" hidden="1" x14ac:dyDescent="0.25">
      <c r="A88" s="33"/>
      <c r="B88" s="43"/>
      <c r="C88" s="39" t="s">
        <v>851</v>
      </c>
      <c r="D88" s="39" t="s">
        <v>412</v>
      </c>
      <c r="E88" s="39" t="s">
        <v>525</v>
      </c>
      <c r="F88" s="99"/>
      <c r="G88" s="39"/>
      <c r="H88" s="39" t="str">
        <f t="shared" si="1"/>
        <v/>
      </c>
      <c r="I88" s="39"/>
      <c r="J88" s="39"/>
      <c r="K88" s="39"/>
    </row>
    <row r="89" spans="1:11" s="87" customFormat="1" hidden="1" x14ac:dyDescent="0.25">
      <c r="A89" s="33"/>
      <c r="B89" s="43"/>
      <c r="C89" s="39" t="s">
        <v>851</v>
      </c>
      <c r="D89" s="39" t="s">
        <v>412</v>
      </c>
      <c r="E89" s="39" t="s">
        <v>515</v>
      </c>
      <c r="F89" s="99"/>
      <c r="G89" s="39"/>
      <c r="H89" s="39" t="str">
        <f t="shared" si="1"/>
        <v/>
      </c>
      <c r="I89" s="39"/>
      <c r="J89" s="39"/>
      <c r="K89" s="39"/>
    </row>
    <row r="90" spans="1:11" s="87" customFormat="1" hidden="1" x14ac:dyDescent="0.25">
      <c r="A90" s="33"/>
      <c r="B90" s="33"/>
      <c r="C90" s="34" t="s">
        <v>850</v>
      </c>
      <c r="D90" s="34" t="s">
        <v>862</v>
      </c>
      <c r="E90" s="34" t="s">
        <v>539</v>
      </c>
      <c r="F90" s="38">
        <v>150</v>
      </c>
      <c r="G90" s="34"/>
      <c r="H90" s="34" t="str">
        <f t="shared" si="1"/>
        <v/>
      </c>
      <c r="I90" s="34"/>
      <c r="J90" s="34"/>
      <c r="K90" s="34"/>
    </row>
    <row r="91" spans="1:11" s="87" customFormat="1" hidden="1" x14ac:dyDescent="0.25">
      <c r="A91" s="33"/>
      <c r="B91" s="33"/>
      <c r="C91" s="34" t="s">
        <v>850</v>
      </c>
      <c r="D91" s="34" t="s">
        <v>862</v>
      </c>
      <c r="E91" s="34" t="s">
        <v>540</v>
      </c>
      <c r="F91" s="38">
        <v>150</v>
      </c>
      <c r="G91" s="34"/>
      <c r="H91" s="34" t="str">
        <f t="shared" si="1"/>
        <v/>
      </c>
      <c r="I91" s="34"/>
      <c r="J91" s="34"/>
      <c r="K91" s="34"/>
    </row>
    <row r="92" spans="1:11" s="87" customFormat="1" hidden="1" x14ac:dyDescent="0.25">
      <c r="A92" s="33"/>
      <c r="B92" s="33"/>
      <c r="C92" s="34" t="s">
        <v>850</v>
      </c>
      <c r="D92" s="34" t="s">
        <v>862</v>
      </c>
      <c r="E92" s="34" t="s">
        <v>892</v>
      </c>
      <c r="F92" s="38">
        <v>113.33333333333333</v>
      </c>
      <c r="G92" s="34"/>
      <c r="H92" s="34" t="str">
        <f t="shared" si="1"/>
        <v/>
      </c>
      <c r="I92" s="34"/>
      <c r="J92" s="34"/>
      <c r="K92" s="34"/>
    </row>
    <row r="93" spans="1:11" s="87" customFormat="1" x14ac:dyDescent="0.25">
      <c r="A93" s="301" t="s">
        <v>2893</v>
      </c>
      <c r="B93" s="301" t="s">
        <v>941</v>
      </c>
      <c r="C93" s="302" t="s">
        <v>850</v>
      </c>
      <c r="D93" s="302" t="s">
        <v>862</v>
      </c>
      <c r="E93" s="302" t="s">
        <v>543</v>
      </c>
      <c r="F93" s="303">
        <v>65</v>
      </c>
      <c r="G93" s="302"/>
      <c r="H93" s="302" t="str">
        <f t="shared" si="1"/>
        <v>just door, toss housing</v>
      </c>
      <c r="I93" s="302" t="s">
        <v>781</v>
      </c>
      <c r="J93" s="302"/>
      <c r="K93" s="302"/>
    </row>
    <row r="94" spans="1:11" s="87" customFormat="1" hidden="1" x14ac:dyDescent="0.25">
      <c r="A94" s="33"/>
      <c r="B94" s="33"/>
      <c r="C94" s="34" t="s">
        <v>850</v>
      </c>
      <c r="D94" s="34" t="s">
        <v>862</v>
      </c>
      <c r="E94" s="34" t="s">
        <v>542</v>
      </c>
      <c r="F94" s="38">
        <v>125</v>
      </c>
      <c r="G94" s="34"/>
      <c r="H94" s="34" t="str">
        <f t="shared" si="1"/>
        <v/>
      </c>
      <c r="I94" s="34"/>
      <c r="J94" s="34"/>
      <c r="K94" s="34"/>
    </row>
    <row r="95" spans="1:11" s="87" customFormat="1" hidden="1" x14ac:dyDescent="0.25">
      <c r="A95" s="33"/>
      <c r="B95" s="33"/>
      <c r="C95" s="34" t="s">
        <v>850</v>
      </c>
      <c r="D95" s="34" t="s">
        <v>862</v>
      </c>
      <c r="E95" s="34" t="s">
        <v>541</v>
      </c>
      <c r="F95" s="38">
        <v>150</v>
      </c>
      <c r="G95" s="34"/>
      <c r="H95" s="34" t="str">
        <f t="shared" si="1"/>
        <v/>
      </c>
      <c r="I95" s="34"/>
      <c r="J95" s="34"/>
      <c r="K95" s="34"/>
    </row>
    <row r="96" spans="1:11" s="87" customFormat="1" hidden="1" x14ac:dyDescent="0.25">
      <c r="A96" s="33"/>
      <c r="B96" s="33"/>
      <c r="C96" s="34" t="s">
        <v>850</v>
      </c>
      <c r="D96" s="34" t="s">
        <v>862</v>
      </c>
      <c r="E96" s="34" t="s">
        <v>893</v>
      </c>
      <c r="F96" s="38">
        <v>91.666666666666671</v>
      </c>
      <c r="G96" s="34"/>
      <c r="H96" s="34" t="str">
        <f t="shared" si="1"/>
        <v/>
      </c>
      <c r="I96" s="34"/>
      <c r="J96" s="34"/>
      <c r="K96" s="34"/>
    </row>
    <row r="97" spans="1:11" s="87" customFormat="1" hidden="1" x14ac:dyDescent="0.25">
      <c r="A97" s="33"/>
      <c r="B97" s="33"/>
      <c r="C97" s="34" t="s">
        <v>850</v>
      </c>
      <c r="D97" s="34" t="s">
        <v>862</v>
      </c>
      <c r="E97" s="34" t="s">
        <v>894</v>
      </c>
      <c r="F97" s="38">
        <v>98.611111111111114</v>
      </c>
      <c r="G97" s="34"/>
      <c r="H97" s="34" t="str">
        <f t="shared" si="1"/>
        <v>SET 2, sell single if 1 bad</v>
      </c>
      <c r="I97" s="34" t="s">
        <v>913</v>
      </c>
      <c r="J97" s="34"/>
      <c r="K97" s="34"/>
    </row>
    <row r="98" spans="1:11" s="87" customFormat="1" hidden="1" x14ac:dyDescent="0.25">
      <c r="A98" s="33"/>
      <c r="B98" s="33"/>
      <c r="C98" s="34" t="s">
        <v>850</v>
      </c>
      <c r="D98" s="34" t="s">
        <v>862</v>
      </c>
      <c r="E98" s="34" t="s">
        <v>895</v>
      </c>
      <c r="F98" s="38">
        <v>75</v>
      </c>
      <c r="G98" s="34"/>
      <c r="H98" s="34" t="str">
        <f t="shared" si="1"/>
        <v>SET 2, toss both if 1 bad</v>
      </c>
      <c r="I98" s="34" t="s">
        <v>782</v>
      </c>
      <c r="J98" s="34"/>
      <c r="K98" s="34"/>
    </row>
    <row r="99" spans="1:11" s="87" customFormat="1" hidden="1" x14ac:dyDescent="0.25">
      <c r="A99" s="33"/>
      <c r="B99" s="33"/>
      <c r="C99" s="34" t="s">
        <v>850</v>
      </c>
      <c r="D99" s="34" t="s">
        <v>862</v>
      </c>
      <c r="E99" s="34" t="s">
        <v>544</v>
      </c>
      <c r="F99" s="38">
        <v>180</v>
      </c>
      <c r="G99" s="34"/>
      <c r="H99" s="34" t="str">
        <f t="shared" si="1"/>
        <v/>
      </c>
      <c r="I99" s="34"/>
      <c r="J99" s="34"/>
      <c r="K99" s="34"/>
    </row>
    <row r="100" spans="1:11" s="87" customFormat="1" hidden="1" x14ac:dyDescent="0.25">
      <c r="A100" s="33"/>
      <c r="B100" s="33"/>
      <c r="C100" s="34" t="s">
        <v>850</v>
      </c>
      <c r="D100" s="34" t="s">
        <v>862</v>
      </c>
      <c r="E100" s="34" t="s">
        <v>545</v>
      </c>
      <c r="F100" s="38">
        <v>158.33333333333334</v>
      </c>
      <c r="G100" s="34"/>
      <c r="H100" s="34" t="str">
        <f t="shared" si="1"/>
        <v/>
      </c>
      <c r="I100" s="34"/>
      <c r="J100" s="34"/>
      <c r="K100" s="34"/>
    </row>
    <row r="101" spans="1:11" s="87" customFormat="1" hidden="1" x14ac:dyDescent="0.25">
      <c r="A101" s="33"/>
      <c r="B101" s="33"/>
      <c r="C101" s="34" t="s">
        <v>850</v>
      </c>
      <c r="D101" s="34" t="s">
        <v>862</v>
      </c>
      <c r="E101" s="34" t="s">
        <v>546</v>
      </c>
      <c r="F101" s="38">
        <v>350</v>
      </c>
      <c r="G101" s="34"/>
      <c r="H101" s="34" t="str">
        <f t="shared" si="1"/>
        <v>SET 2, toss both if 1 bad | these are the shorter cross bars</v>
      </c>
      <c r="I101" s="34" t="s">
        <v>782</v>
      </c>
      <c r="J101" s="34" t="s">
        <v>1150</v>
      </c>
      <c r="K101" s="34"/>
    </row>
    <row r="102" spans="1:11" s="87" customFormat="1" hidden="1" x14ac:dyDescent="0.25">
      <c r="A102" s="33"/>
      <c r="B102" s="33"/>
      <c r="C102" s="34" t="s">
        <v>850</v>
      </c>
      <c r="D102" s="34" t="s">
        <v>862</v>
      </c>
      <c r="E102" s="34" t="s">
        <v>547</v>
      </c>
      <c r="F102" s="38">
        <v>350</v>
      </c>
      <c r="G102" s="34"/>
      <c r="H102" s="34" t="str">
        <f t="shared" si="1"/>
        <v/>
      </c>
      <c r="I102" s="34"/>
      <c r="J102" s="34"/>
      <c r="K102" s="34"/>
    </row>
    <row r="103" spans="1:11" s="87" customFormat="1" hidden="1" x14ac:dyDescent="0.25">
      <c r="A103" s="33"/>
      <c r="B103" s="33"/>
      <c r="C103" s="34" t="s">
        <v>850</v>
      </c>
      <c r="D103" s="34" t="s">
        <v>862</v>
      </c>
      <c r="E103" s="34" t="s">
        <v>548</v>
      </c>
      <c r="F103" s="38">
        <v>350</v>
      </c>
      <c r="G103" s="34"/>
      <c r="H103" s="34" t="str">
        <f t="shared" si="1"/>
        <v/>
      </c>
      <c r="I103" s="34"/>
      <c r="J103" s="34"/>
      <c r="K103" s="34"/>
    </row>
    <row r="104" spans="1:11" s="87" customFormat="1" hidden="1" x14ac:dyDescent="0.25">
      <c r="A104" s="33"/>
      <c r="B104" s="33"/>
      <c r="C104" s="34" t="s">
        <v>850</v>
      </c>
      <c r="D104" s="34" t="s">
        <v>862</v>
      </c>
      <c r="E104" s="34" t="s">
        <v>550</v>
      </c>
      <c r="F104" s="38">
        <v>125</v>
      </c>
      <c r="G104" s="34"/>
      <c r="H104" s="34" t="str">
        <f t="shared" si="1"/>
        <v>in spoilder if good</v>
      </c>
      <c r="I104" s="34" t="s">
        <v>877</v>
      </c>
      <c r="J104" s="34"/>
      <c r="K104" s="34"/>
    </row>
    <row r="105" spans="1:11" s="87" customFormat="1" hidden="1" x14ac:dyDescent="0.25">
      <c r="A105" s="33"/>
      <c r="B105" s="33"/>
      <c r="C105" s="34" t="s">
        <v>850</v>
      </c>
      <c r="D105" s="34" t="s">
        <v>862</v>
      </c>
      <c r="E105" s="34" t="s">
        <v>549</v>
      </c>
      <c r="F105" s="38">
        <v>595</v>
      </c>
      <c r="G105" s="34"/>
      <c r="H105" s="34" t="str">
        <f t="shared" si="1"/>
        <v>brake light IN | spoiler bad = light solo, light bad = toss spoiler</v>
      </c>
      <c r="I105" s="34" t="s">
        <v>1157</v>
      </c>
      <c r="J105" s="34" t="s">
        <v>1158</v>
      </c>
      <c r="K105" s="34"/>
    </row>
    <row r="106" spans="1:11" s="87" customFormat="1" hidden="1" x14ac:dyDescent="0.25">
      <c r="A106" s="33"/>
      <c r="B106" s="43"/>
      <c r="C106" s="39" t="s">
        <v>851</v>
      </c>
      <c r="D106" s="39" t="s">
        <v>862</v>
      </c>
      <c r="E106" s="39" t="s">
        <v>538</v>
      </c>
      <c r="F106" s="99"/>
      <c r="G106" s="39"/>
      <c r="H106" s="39" t="str">
        <f t="shared" si="1"/>
        <v/>
      </c>
      <c r="I106" s="39"/>
      <c r="J106" s="39"/>
      <c r="K106" s="39"/>
    </row>
    <row r="107" spans="1:11" s="87" customFormat="1" hidden="1" x14ac:dyDescent="0.25">
      <c r="A107" s="33"/>
      <c r="B107" s="43"/>
      <c r="C107" s="39" t="s">
        <v>851</v>
      </c>
      <c r="D107" s="39" t="s">
        <v>862</v>
      </c>
      <c r="E107" s="39" t="s">
        <v>896</v>
      </c>
      <c r="F107" s="99"/>
      <c r="G107" s="39"/>
      <c r="H107" s="39" t="str">
        <f t="shared" si="1"/>
        <v>TOSS BOTH</v>
      </c>
      <c r="I107" s="39" t="s">
        <v>784</v>
      </c>
      <c r="J107" s="39"/>
      <c r="K107" s="39"/>
    </row>
    <row r="108" spans="1:11" s="87" customFormat="1" hidden="1" x14ac:dyDescent="0.25">
      <c r="A108" s="33"/>
      <c r="B108" s="43"/>
      <c r="C108" s="39" t="s">
        <v>851</v>
      </c>
      <c r="D108" s="39" t="s">
        <v>862</v>
      </c>
      <c r="E108" s="39" t="s">
        <v>551</v>
      </c>
      <c r="F108" s="99"/>
      <c r="G108" s="39"/>
      <c r="H108" s="39" t="str">
        <f t="shared" si="1"/>
        <v/>
      </c>
      <c r="I108" s="39"/>
      <c r="J108" s="39"/>
      <c r="K108" s="39"/>
    </row>
    <row r="109" spans="1:11" s="87" customFormat="1" hidden="1" x14ac:dyDescent="0.25">
      <c r="A109" s="33"/>
      <c r="B109" s="43"/>
      <c r="C109" s="39" t="s">
        <v>851</v>
      </c>
      <c r="D109" s="39" t="s">
        <v>862</v>
      </c>
      <c r="E109" s="39" t="s">
        <v>552</v>
      </c>
      <c r="F109" s="99"/>
      <c r="G109" s="39"/>
      <c r="H109" s="39" t="str">
        <f t="shared" si="1"/>
        <v/>
      </c>
      <c r="I109" s="39"/>
      <c r="J109" s="39"/>
      <c r="K109" s="39"/>
    </row>
    <row r="110" spans="1:11" s="87" customFormat="1" hidden="1" x14ac:dyDescent="0.25">
      <c r="A110" s="33"/>
      <c r="B110" s="43"/>
      <c r="C110" s="39" t="s">
        <v>851</v>
      </c>
      <c r="D110" s="39" t="s">
        <v>862</v>
      </c>
      <c r="E110" s="39" t="s">
        <v>553</v>
      </c>
      <c r="F110" s="99"/>
      <c r="G110" s="39"/>
      <c r="H110" s="39" t="str">
        <f t="shared" si="1"/>
        <v/>
      </c>
      <c r="I110" s="39"/>
      <c r="J110" s="39"/>
      <c r="K110" s="39"/>
    </row>
    <row r="111" spans="1:11" s="87" customFormat="1" hidden="1" x14ac:dyDescent="0.25">
      <c r="A111" s="33"/>
      <c r="B111" s="43"/>
      <c r="C111" s="39" t="s">
        <v>851</v>
      </c>
      <c r="D111" s="39" t="s">
        <v>862</v>
      </c>
      <c r="E111" s="39" t="s">
        <v>554</v>
      </c>
      <c r="F111" s="99"/>
      <c r="G111" s="39"/>
      <c r="H111" s="39" t="str">
        <f t="shared" si="1"/>
        <v>big long ones black in color - CHECK BOX any other style</v>
      </c>
      <c r="I111" s="39"/>
      <c r="J111" s="39" t="s">
        <v>783</v>
      </c>
      <c r="K111" s="39"/>
    </row>
    <row r="112" spans="1:11" s="87" customFormat="1" hidden="1" x14ac:dyDescent="0.25">
      <c r="A112" s="33"/>
      <c r="B112" s="43"/>
      <c r="C112" s="39" t="s">
        <v>851</v>
      </c>
      <c r="D112" s="39" t="s">
        <v>862</v>
      </c>
      <c r="E112" s="39" t="s">
        <v>555</v>
      </c>
      <c r="F112" s="99"/>
      <c r="G112" s="39"/>
      <c r="H112" s="39" t="str">
        <f t="shared" si="1"/>
        <v/>
      </c>
      <c r="I112" s="39"/>
      <c r="J112" s="39"/>
      <c r="K112" s="39"/>
    </row>
    <row r="113" spans="1:11" s="87" customFormat="1" hidden="1" x14ac:dyDescent="0.25">
      <c r="A113" s="33"/>
      <c r="B113" s="43"/>
      <c r="C113" s="39" t="s">
        <v>851</v>
      </c>
      <c r="D113" s="39" t="s">
        <v>862</v>
      </c>
      <c r="E113" s="39" t="s">
        <v>556</v>
      </c>
      <c r="F113" s="99"/>
      <c r="G113" s="39"/>
      <c r="H113" s="39" t="str">
        <f t="shared" si="1"/>
        <v>TOSS BOTH</v>
      </c>
      <c r="I113" s="39" t="s">
        <v>784</v>
      </c>
      <c r="J113" s="39"/>
      <c r="K113" s="39"/>
    </row>
    <row r="114" spans="1:11" s="87" customFormat="1" hidden="1" x14ac:dyDescent="0.25">
      <c r="A114" s="33"/>
      <c r="B114" s="43"/>
      <c r="C114" s="39" t="s">
        <v>851</v>
      </c>
      <c r="D114" s="39" t="s">
        <v>862</v>
      </c>
      <c r="E114" s="39" t="s">
        <v>557</v>
      </c>
      <c r="F114" s="99"/>
      <c r="G114" s="39"/>
      <c r="H114" s="39" t="str">
        <f t="shared" si="1"/>
        <v/>
      </c>
      <c r="I114" s="39"/>
      <c r="J114" s="39"/>
      <c r="K114" s="39"/>
    </row>
    <row r="115" spans="1:11" s="87" customFormat="1" hidden="1" x14ac:dyDescent="0.25">
      <c r="A115" s="33"/>
      <c r="B115" s="43"/>
      <c r="C115" s="39" t="s">
        <v>851</v>
      </c>
      <c r="D115" s="39" t="s">
        <v>862</v>
      </c>
      <c r="E115" s="39" t="s">
        <v>558</v>
      </c>
      <c r="F115" s="99"/>
      <c r="G115" s="39"/>
      <c r="H115" s="39" t="str">
        <f t="shared" si="1"/>
        <v/>
      </c>
      <c r="I115" s="39"/>
      <c r="J115" s="39"/>
      <c r="K115" s="39"/>
    </row>
    <row r="116" spans="1:11" s="87" customFormat="1" hidden="1" x14ac:dyDescent="0.25">
      <c r="A116" s="33"/>
      <c r="B116" s="33"/>
      <c r="C116" s="34" t="s">
        <v>850</v>
      </c>
      <c r="D116" s="34" t="s">
        <v>341</v>
      </c>
      <c r="E116" s="34" t="s">
        <v>897</v>
      </c>
      <c r="F116" s="38">
        <v>110</v>
      </c>
      <c r="G116" s="34"/>
      <c r="H116" s="34" t="str">
        <f t="shared" si="1"/>
        <v>SET 2, sell single if 1 bad</v>
      </c>
      <c r="I116" s="34" t="s">
        <v>913</v>
      </c>
      <c r="J116" s="34"/>
      <c r="K116" s="34"/>
    </row>
    <row r="117" spans="1:11" s="87" customFormat="1" hidden="1" x14ac:dyDescent="0.25">
      <c r="A117" s="33"/>
      <c r="B117" s="33"/>
      <c r="C117" s="34" t="s">
        <v>850</v>
      </c>
      <c r="D117" s="34" t="s">
        <v>341</v>
      </c>
      <c r="E117" s="34" t="s">
        <v>898</v>
      </c>
      <c r="F117" s="38">
        <v>67</v>
      </c>
      <c r="G117" s="34"/>
      <c r="H117" s="34" t="str">
        <f t="shared" si="1"/>
        <v>SET 2 w/ cables, sell hood latches SET 2 if cables bad</v>
      </c>
      <c r="I117" s="34" t="s">
        <v>915</v>
      </c>
      <c r="J117" s="34"/>
      <c r="K117" s="34"/>
    </row>
    <row r="118" spans="1:11" s="87" customFormat="1" hidden="1" x14ac:dyDescent="0.25">
      <c r="A118" s="33"/>
      <c r="B118" s="33"/>
      <c r="C118" s="34" t="s">
        <v>850</v>
      </c>
      <c r="D118" s="34" t="s">
        <v>341</v>
      </c>
      <c r="E118" s="34" t="s">
        <v>559</v>
      </c>
      <c r="F118" s="38">
        <v>94</v>
      </c>
      <c r="G118" s="34"/>
      <c r="H118" s="34" t="str">
        <f t="shared" si="1"/>
        <v>if 1 bad toss all</v>
      </c>
      <c r="I118" s="34" t="s">
        <v>785</v>
      </c>
      <c r="J118" s="34"/>
      <c r="K118" s="34"/>
    </row>
    <row r="119" spans="1:11" s="87" customFormat="1" hidden="1" x14ac:dyDescent="0.25">
      <c r="A119" s="33"/>
      <c r="B119" s="43"/>
      <c r="C119" s="39" t="s">
        <v>851</v>
      </c>
      <c r="D119" s="39" t="s">
        <v>341</v>
      </c>
      <c r="E119" s="39" t="s">
        <v>560</v>
      </c>
      <c r="F119" s="99"/>
      <c r="G119" s="39"/>
      <c r="H119" s="39" t="str">
        <f t="shared" si="1"/>
        <v/>
      </c>
      <c r="I119" s="39"/>
      <c r="J119" s="39"/>
      <c r="K119" s="39"/>
    </row>
    <row r="120" spans="1:11" s="87" customFormat="1" hidden="1" x14ac:dyDescent="0.25">
      <c r="A120" s="33"/>
      <c r="B120" s="43"/>
      <c r="C120" s="39" t="s">
        <v>851</v>
      </c>
      <c r="D120" s="39" t="s">
        <v>341</v>
      </c>
      <c r="E120" s="39" t="s">
        <v>561</v>
      </c>
      <c r="F120" s="99"/>
      <c r="G120" s="39"/>
      <c r="H120" s="39" t="str">
        <f t="shared" si="1"/>
        <v>TOSS BOTH</v>
      </c>
      <c r="I120" s="39" t="s">
        <v>784</v>
      </c>
      <c r="J120" s="39"/>
      <c r="K120" s="39"/>
    </row>
    <row r="121" spans="1:11" s="87" customFormat="1" hidden="1" x14ac:dyDescent="0.25">
      <c r="A121" s="33"/>
      <c r="B121" s="43"/>
      <c r="C121" s="39" t="s">
        <v>851</v>
      </c>
      <c r="D121" s="39" t="s">
        <v>341</v>
      </c>
      <c r="E121" s="39" t="s">
        <v>562</v>
      </c>
      <c r="F121" s="99"/>
      <c r="G121" s="39"/>
      <c r="H121" s="39" t="str">
        <f t="shared" si="1"/>
        <v>Part out then toss</v>
      </c>
      <c r="I121" s="39"/>
      <c r="J121" s="39" t="s">
        <v>786</v>
      </c>
      <c r="K121" s="39"/>
    </row>
    <row r="122" spans="1:11" s="87" customFormat="1" hidden="1" x14ac:dyDescent="0.25">
      <c r="A122" s="33"/>
      <c r="B122" s="33"/>
      <c r="C122" s="34" t="s">
        <v>850</v>
      </c>
      <c r="D122" s="34" t="s">
        <v>863</v>
      </c>
      <c r="E122" s="34" t="s">
        <v>612</v>
      </c>
      <c r="F122" s="38">
        <v>550</v>
      </c>
      <c r="G122" s="34"/>
      <c r="H122" s="34" t="str">
        <f t="shared" si="1"/>
        <v/>
      </c>
      <c r="I122" s="34"/>
      <c r="J122" s="34"/>
      <c r="K122" s="34"/>
    </row>
    <row r="123" spans="1:11" s="87" customFormat="1" hidden="1" x14ac:dyDescent="0.25">
      <c r="A123" s="33"/>
      <c r="B123" s="33"/>
      <c r="C123" s="34" t="s">
        <v>850</v>
      </c>
      <c r="D123" s="34" t="s">
        <v>863</v>
      </c>
      <c r="E123" s="34" t="s">
        <v>613</v>
      </c>
      <c r="F123" s="38">
        <v>295</v>
      </c>
      <c r="G123" s="34"/>
      <c r="H123" s="34" t="str">
        <f t="shared" si="1"/>
        <v/>
      </c>
      <c r="I123" s="34"/>
      <c r="J123" s="34"/>
      <c r="K123" s="34"/>
    </row>
    <row r="124" spans="1:11" s="87" customFormat="1" hidden="1" x14ac:dyDescent="0.25">
      <c r="A124" s="33"/>
      <c r="B124" s="33"/>
      <c r="C124" s="34" t="s">
        <v>850</v>
      </c>
      <c r="D124" s="34" t="s">
        <v>863</v>
      </c>
      <c r="E124" s="34" t="s">
        <v>904</v>
      </c>
      <c r="F124" s="38">
        <v>45</v>
      </c>
      <c r="G124" s="34"/>
      <c r="H124" s="34" t="str">
        <f t="shared" si="1"/>
        <v>tag as SINGLE | 2 per car (identical)</v>
      </c>
      <c r="I124" s="34" t="s">
        <v>768</v>
      </c>
      <c r="J124" s="34" t="s">
        <v>1352</v>
      </c>
      <c r="K124" s="34"/>
    </row>
    <row r="125" spans="1:11" s="87" customFormat="1" hidden="1" x14ac:dyDescent="0.25">
      <c r="A125" s="33"/>
      <c r="B125" s="43"/>
      <c r="C125" s="39" t="s">
        <v>870</v>
      </c>
      <c r="D125" s="39" t="s">
        <v>863</v>
      </c>
      <c r="E125" s="39" t="s">
        <v>614</v>
      </c>
      <c r="F125" s="99"/>
      <c r="G125" s="39"/>
      <c r="H125" s="39" t="str">
        <f t="shared" si="1"/>
        <v/>
      </c>
      <c r="I125" s="39"/>
      <c r="J125" s="39"/>
      <c r="K125" s="39"/>
    </row>
    <row r="126" spans="1:11" s="87" customFormat="1" hidden="1" x14ac:dyDescent="0.25">
      <c r="A126" s="33"/>
      <c r="B126" s="33"/>
      <c r="C126" s="34" t="s">
        <v>850</v>
      </c>
      <c r="D126" s="34" t="s">
        <v>103</v>
      </c>
      <c r="E126" s="34" t="s">
        <v>563</v>
      </c>
      <c r="F126" s="38">
        <v>195</v>
      </c>
      <c r="G126" s="34"/>
      <c r="H126" s="34" t="str">
        <f t="shared" si="1"/>
        <v/>
      </c>
      <c r="I126" s="34"/>
      <c r="J126" s="34"/>
      <c r="K126" s="34"/>
    </row>
    <row r="127" spans="1:11" s="87" customFormat="1" hidden="1" x14ac:dyDescent="0.25">
      <c r="A127" s="33"/>
      <c r="B127" s="33"/>
      <c r="C127" s="34" t="s">
        <v>850</v>
      </c>
      <c r="D127" s="34" t="s">
        <v>103</v>
      </c>
      <c r="E127" s="34" t="s">
        <v>564</v>
      </c>
      <c r="F127" s="38">
        <v>275</v>
      </c>
      <c r="G127" s="34"/>
      <c r="H127" s="34" t="str">
        <f t="shared" si="1"/>
        <v/>
      </c>
      <c r="I127" s="34"/>
      <c r="J127" s="34"/>
      <c r="K127" s="34"/>
    </row>
    <row r="128" spans="1:11" s="87" customFormat="1" hidden="1" x14ac:dyDescent="0.25">
      <c r="A128" s="33"/>
      <c r="B128" s="33"/>
      <c r="C128" s="34" t="s">
        <v>850</v>
      </c>
      <c r="D128" s="34" t="s">
        <v>103</v>
      </c>
      <c r="E128" s="34" t="s">
        <v>565</v>
      </c>
      <c r="F128" s="38">
        <v>175</v>
      </c>
      <c r="G128" s="34"/>
      <c r="H128" s="34" t="str">
        <f t="shared" si="1"/>
        <v/>
      </c>
      <c r="I128" s="34"/>
      <c r="J128" s="34"/>
      <c r="K128" s="34"/>
    </row>
    <row r="129" spans="1:11" s="87" customFormat="1" hidden="1" x14ac:dyDescent="0.25">
      <c r="A129" s="33"/>
      <c r="B129" s="33"/>
      <c r="C129" s="34" t="s">
        <v>850</v>
      </c>
      <c r="D129" s="34" t="s">
        <v>103</v>
      </c>
      <c r="E129" s="34" t="s">
        <v>566</v>
      </c>
      <c r="F129" s="38">
        <v>345</v>
      </c>
      <c r="G129" s="34"/>
      <c r="H129" s="34" t="str">
        <f t="shared" si="1"/>
        <v/>
      </c>
      <c r="I129" s="34"/>
      <c r="J129" s="34"/>
      <c r="K129" s="34"/>
    </row>
    <row r="130" spans="1:11" s="87" customFormat="1" hidden="1" x14ac:dyDescent="0.25">
      <c r="A130" s="33"/>
      <c r="B130" s="33"/>
      <c r="C130" s="34" t="s">
        <v>850</v>
      </c>
      <c r="D130" s="34" t="s">
        <v>103</v>
      </c>
      <c r="E130" s="34" t="s">
        <v>567</v>
      </c>
      <c r="F130" s="38">
        <v>345</v>
      </c>
      <c r="G130" s="34"/>
      <c r="H130" s="34" t="str">
        <f t="shared" si="1"/>
        <v/>
      </c>
      <c r="I130" s="34"/>
      <c r="J130" s="34"/>
      <c r="K130" s="34"/>
    </row>
    <row r="131" spans="1:11" s="87" customFormat="1" hidden="1" x14ac:dyDescent="0.25">
      <c r="A131" s="33"/>
      <c r="B131" s="33"/>
      <c r="C131" s="34" t="s">
        <v>850</v>
      </c>
      <c r="D131" s="34" t="s">
        <v>103</v>
      </c>
      <c r="E131" s="34" t="s">
        <v>568</v>
      </c>
      <c r="F131" s="38">
        <v>390</v>
      </c>
      <c r="G131" s="34"/>
      <c r="H131" s="34" t="str">
        <f t="shared" si="1"/>
        <v/>
      </c>
      <c r="I131" s="34"/>
      <c r="J131" s="34"/>
      <c r="K131" s="34"/>
    </row>
    <row r="132" spans="1:11" s="87" customFormat="1" hidden="1" x14ac:dyDescent="0.25">
      <c r="A132" s="33"/>
      <c r="B132" s="33"/>
      <c r="C132" s="34" t="s">
        <v>850</v>
      </c>
      <c r="D132" s="34" t="s">
        <v>103</v>
      </c>
      <c r="E132" s="34" t="s">
        <v>569</v>
      </c>
      <c r="F132" s="38">
        <v>48</v>
      </c>
      <c r="G132" s="34"/>
      <c r="H132" s="34" t="str">
        <f t="shared" ref="H132:H195" si="2">_xlfn.TEXTJOIN(" | ",TRUE,I132,J132)</f>
        <v>small black w/ a purple front</v>
      </c>
      <c r="I132" s="34"/>
      <c r="J132" s="34" t="s">
        <v>788</v>
      </c>
      <c r="K132" s="34"/>
    </row>
    <row r="133" spans="1:11" s="87" customFormat="1" hidden="1" x14ac:dyDescent="0.25">
      <c r="A133" s="33"/>
      <c r="B133" s="33"/>
      <c r="C133" s="34" t="s">
        <v>850</v>
      </c>
      <c r="D133" s="34" t="s">
        <v>103</v>
      </c>
      <c r="E133" s="34" t="s">
        <v>570</v>
      </c>
      <c r="F133" s="38">
        <v>95</v>
      </c>
      <c r="G133" s="34"/>
      <c r="H133" s="34" t="str">
        <f t="shared" si="2"/>
        <v>w/ resistor, toss both if 1 bad</v>
      </c>
      <c r="I133" s="34" t="s">
        <v>789</v>
      </c>
      <c r="J133" s="34"/>
      <c r="K133" s="34"/>
    </row>
    <row r="134" spans="1:11" s="87" customFormat="1" hidden="1" x14ac:dyDescent="0.25">
      <c r="A134" s="33"/>
      <c r="B134" s="33"/>
      <c r="C134" s="34" t="s">
        <v>850</v>
      </c>
      <c r="D134" s="34" t="s">
        <v>103</v>
      </c>
      <c r="E134" s="34" t="s">
        <v>572</v>
      </c>
      <c r="F134" s="38">
        <v>75</v>
      </c>
      <c r="G134" s="34"/>
      <c r="H134" s="34" t="str">
        <f t="shared" si="2"/>
        <v/>
      </c>
      <c r="I134" s="34"/>
      <c r="J134" s="34"/>
      <c r="K134" s="34"/>
    </row>
    <row r="135" spans="1:11" s="87" customFormat="1" x14ac:dyDescent="0.25">
      <c r="A135" s="254" t="s">
        <v>2888</v>
      </c>
      <c r="B135" s="254" t="s">
        <v>941</v>
      </c>
      <c r="C135" s="255" t="s">
        <v>850</v>
      </c>
      <c r="D135" s="255" t="s">
        <v>103</v>
      </c>
      <c r="E135" s="255" t="s">
        <v>571</v>
      </c>
      <c r="F135" s="256">
        <v>200</v>
      </c>
      <c r="G135" s="255" t="s">
        <v>2898</v>
      </c>
      <c r="H135" s="255" t="str">
        <f t="shared" si="2"/>
        <v>keep switches &amp; mats IN</v>
      </c>
      <c r="I135" s="255" t="s">
        <v>790</v>
      </c>
      <c r="J135" s="255"/>
      <c r="K135" s="255"/>
    </row>
    <row r="136" spans="1:11" s="87" customFormat="1" hidden="1" x14ac:dyDescent="0.25">
      <c r="A136" s="33"/>
      <c r="B136" s="33"/>
      <c r="C136" s="34" t="s">
        <v>850</v>
      </c>
      <c r="D136" s="34" t="s">
        <v>103</v>
      </c>
      <c r="E136" s="34" t="s">
        <v>900</v>
      </c>
      <c r="F136" s="38">
        <v>198</v>
      </c>
      <c r="G136" s="34"/>
      <c r="H136" s="34" t="str">
        <f t="shared" si="2"/>
        <v/>
      </c>
      <c r="I136" s="34"/>
      <c r="J136" s="34"/>
      <c r="K136" s="34"/>
    </row>
    <row r="137" spans="1:11" s="87" customFormat="1" hidden="1" x14ac:dyDescent="0.25">
      <c r="A137" s="33"/>
      <c r="B137" s="33"/>
      <c r="C137" s="34" t="s">
        <v>850</v>
      </c>
      <c r="D137" s="34" t="s">
        <v>103</v>
      </c>
      <c r="E137" s="34" t="s">
        <v>899</v>
      </c>
      <c r="F137" s="38">
        <v>295</v>
      </c>
      <c r="G137" s="34"/>
      <c r="H137" s="34" t="str">
        <f t="shared" si="2"/>
        <v>keep together unless 1 bad</v>
      </c>
      <c r="I137" s="34" t="s">
        <v>787</v>
      </c>
      <c r="J137" s="34"/>
      <c r="K137" s="34"/>
    </row>
    <row r="138" spans="1:11" s="87" customFormat="1" hidden="1" x14ac:dyDescent="0.25">
      <c r="A138" s="33"/>
      <c r="B138" s="33"/>
      <c r="C138" s="34" t="s">
        <v>850</v>
      </c>
      <c r="D138" s="34" t="s">
        <v>103</v>
      </c>
      <c r="E138" s="34" t="s">
        <v>573</v>
      </c>
      <c r="F138" s="38">
        <v>148</v>
      </c>
      <c r="G138" s="34"/>
      <c r="H138" s="34" t="str">
        <f t="shared" si="2"/>
        <v>assembly, but toss steering wheel adjust switch</v>
      </c>
      <c r="I138" s="34" t="s">
        <v>791</v>
      </c>
      <c r="J138" s="34"/>
      <c r="K138" s="34"/>
    </row>
    <row r="139" spans="1:11" s="87" customFormat="1" x14ac:dyDescent="0.25">
      <c r="A139" s="301" t="s">
        <v>2893</v>
      </c>
      <c r="B139" s="301" t="s">
        <v>941</v>
      </c>
      <c r="C139" s="302" t="s">
        <v>850</v>
      </c>
      <c r="D139" s="302" t="s">
        <v>103</v>
      </c>
      <c r="E139" s="302" t="s">
        <v>574</v>
      </c>
      <c r="F139" s="303">
        <v>128</v>
      </c>
      <c r="G139" s="302"/>
      <c r="H139" s="302" t="str">
        <f t="shared" si="2"/>
        <v>leave all components in | one w/ roll up door</v>
      </c>
      <c r="I139" s="302" t="s">
        <v>1229</v>
      </c>
      <c r="J139" s="302" t="s">
        <v>1230</v>
      </c>
      <c r="K139" s="302"/>
    </row>
    <row r="140" spans="1:11" s="87" customFormat="1" hidden="1" x14ac:dyDescent="0.25">
      <c r="A140" s="33"/>
      <c r="B140" s="33"/>
      <c r="C140" s="34" t="s">
        <v>850</v>
      </c>
      <c r="D140" s="34" t="s">
        <v>103</v>
      </c>
      <c r="E140" s="34" t="s">
        <v>575</v>
      </c>
      <c r="F140" s="38">
        <v>150</v>
      </c>
      <c r="G140" s="34"/>
      <c r="H140" s="34" t="str">
        <f t="shared" si="2"/>
        <v/>
      </c>
      <c r="I140" s="34"/>
      <c r="J140" s="34"/>
      <c r="K140" s="34"/>
    </row>
    <row r="141" spans="1:11" s="87" customFormat="1" x14ac:dyDescent="0.25">
      <c r="A141" s="33"/>
      <c r="B141" s="33" t="s">
        <v>941</v>
      </c>
      <c r="C141" s="34" t="s">
        <v>850</v>
      </c>
      <c r="D141" s="34" t="s">
        <v>103</v>
      </c>
      <c r="E141" s="34" t="s">
        <v>577</v>
      </c>
      <c r="F141" s="38">
        <v>195</v>
      </c>
      <c r="G141" s="34"/>
      <c r="H141" s="34" t="str">
        <f t="shared" si="2"/>
        <v>toss the left dash smaller one</v>
      </c>
      <c r="I141" s="34" t="s">
        <v>793</v>
      </c>
      <c r="J141" s="34"/>
      <c r="K141" s="34"/>
    </row>
    <row r="142" spans="1:11" s="87" customFormat="1" hidden="1" x14ac:dyDescent="0.25">
      <c r="A142" s="33"/>
      <c r="B142" s="33"/>
      <c r="C142" s="34" t="s">
        <v>850</v>
      </c>
      <c r="D142" s="34" t="s">
        <v>103</v>
      </c>
      <c r="E142" s="34" t="s">
        <v>901</v>
      </c>
      <c r="F142" s="38">
        <v>195</v>
      </c>
      <c r="G142" s="34"/>
      <c r="H142" s="34" t="str">
        <f t="shared" si="2"/>
        <v>remove trim sell separately</v>
      </c>
      <c r="I142" s="34" t="s">
        <v>878</v>
      </c>
      <c r="J142" s="34"/>
      <c r="K142" s="34"/>
    </row>
    <row r="143" spans="1:11" s="87" customFormat="1" hidden="1" x14ac:dyDescent="0.25">
      <c r="A143" s="33"/>
      <c r="B143" s="33"/>
      <c r="C143" s="34" t="s">
        <v>850</v>
      </c>
      <c r="D143" s="34" t="s">
        <v>103</v>
      </c>
      <c r="E143" s="34" t="s">
        <v>578</v>
      </c>
      <c r="F143" s="38">
        <v>50</v>
      </c>
      <c r="G143" s="34"/>
      <c r="H143" s="34" t="str">
        <f t="shared" si="2"/>
        <v/>
      </c>
      <c r="I143" s="34"/>
      <c r="J143" s="34"/>
      <c r="K143" s="34"/>
    </row>
    <row r="144" spans="1:11" s="87" customFormat="1" hidden="1" x14ac:dyDescent="0.25">
      <c r="A144" s="33"/>
      <c r="B144" s="33"/>
      <c r="C144" s="34" t="s">
        <v>850</v>
      </c>
      <c r="D144" s="34" t="s">
        <v>103</v>
      </c>
      <c r="E144" s="34" t="s">
        <v>579</v>
      </c>
      <c r="F144" s="38">
        <v>48</v>
      </c>
      <c r="G144" s="34"/>
      <c r="H144" s="34" t="str">
        <f t="shared" si="2"/>
        <v/>
      </c>
      <c r="I144" s="34"/>
      <c r="J144" s="34"/>
      <c r="K144" s="34"/>
    </row>
    <row r="145" spans="1:11" s="87" customFormat="1" hidden="1" x14ac:dyDescent="0.25">
      <c r="A145" s="33"/>
      <c r="B145" s="33"/>
      <c r="C145" s="34" t="s">
        <v>850</v>
      </c>
      <c r="D145" s="34" t="s">
        <v>103</v>
      </c>
      <c r="E145" s="34" t="s">
        <v>581</v>
      </c>
      <c r="F145" s="38">
        <v>80</v>
      </c>
      <c r="G145" s="34"/>
      <c r="H145" s="34" t="str">
        <f t="shared" si="2"/>
        <v>sell knob &amp; traction control switch panel each solo</v>
      </c>
      <c r="I145" s="34" t="s">
        <v>795</v>
      </c>
      <c r="J145" s="34"/>
      <c r="K145" s="34"/>
    </row>
    <row r="146" spans="1:11" s="87" customFormat="1" hidden="1" x14ac:dyDescent="0.25">
      <c r="A146" s="251" t="s">
        <v>2900</v>
      </c>
      <c r="B146" s="251"/>
      <c r="C146" s="252" t="s">
        <v>850</v>
      </c>
      <c r="D146" s="252" t="s">
        <v>103</v>
      </c>
      <c r="E146" s="252" t="s">
        <v>580</v>
      </c>
      <c r="F146" s="253">
        <v>237.5</v>
      </c>
      <c r="G146" s="252" t="s">
        <v>2901</v>
      </c>
      <c r="H146" s="252" t="str">
        <f t="shared" si="2"/>
        <v>sell trim &amp; traction panel solo</v>
      </c>
      <c r="I146" s="252" t="s">
        <v>794</v>
      </c>
      <c r="J146" s="252"/>
      <c r="K146" s="252"/>
    </row>
    <row r="147" spans="1:11" s="87" customFormat="1" hidden="1" x14ac:dyDescent="0.25">
      <c r="A147" s="33"/>
      <c r="B147" s="33"/>
      <c r="C147" s="34" t="s">
        <v>850</v>
      </c>
      <c r="D147" s="34" t="s">
        <v>103</v>
      </c>
      <c r="E147" s="34" t="s">
        <v>582</v>
      </c>
      <c r="F147" s="38">
        <v>68</v>
      </c>
      <c r="G147" s="34"/>
      <c r="H147" s="34" t="str">
        <f t="shared" si="2"/>
        <v/>
      </c>
      <c r="I147" s="34"/>
      <c r="J147" s="34"/>
      <c r="K147" s="34"/>
    </row>
    <row r="148" spans="1:11" s="87" customFormat="1" ht="15.75" hidden="1" customHeight="1" x14ac:dyDescent="0.25">
      <c r="A148" s="33"/>
      <c r="B148" s="33"/>
      <c r="C148" s="34" t="s">
        <v>850</v>
      </c>
      <c r="D148" s="34" t="s">
        <v>103</v>
      </c>
      <c r="E148" s="34" t="s">
        <v>583</v>
      </c>
      <c r="F148" s="38">
        <v>580</v>
      </c>
      <c r="G148" s="34"/>
      <c r="H148" s="34" t="str">
        <f t="shared" si="2"/>
        <v/>
      </c>
      <c r="I148" s="34"/>
      <c r="J148" s="34"/>
      <c r="K148" s="34"/>
    </row>
    <row r="149" spans="1:11" s="87" customFormat="1" hidden="1" x14ac:dyDescent="0.25">
      <c r="A149" s="33"/>
      <c r="B149" s="33"/>
      <c r="C149" s="34" t="s">
        <v>850</v>
      </c>
      <c r="D149" s="34" t="s">
        <v>103</v>
      </c>
      <c r="E149" s="34" t="s">
        <v>584</v>
      </c>
      <c r="F149" s="38">
        <v>60</v>
      </c>
      <c r="G149" s="34"/>
      <c r="H149" s="34" t="str">
        <f t="shared" si="2"/>
        <v>toss both if 1 bad (barely worth selling)</v>
      </c>
      <c r="I149" s="34" t="s">
        <v>796</v>
      </c>
      <c r="J149" s="34"/>
      <c r="K149" s="34"/>
    </row>
    <row r="150" spans="1:11" s="87" customFormat="1" hidden="1" x14ac:dyDescent="0.25">
      <c r="A150" s="33"/>
      <c r="B150" s="33"/>
      <c r="C150" s="34" t="s">
        <v>850</v>
      </c>
      <c r="D150" s="34" t="s">
        <v>103</v>
      </c>
      <c r="E150" s="34" t="s">
        <v>585</v>
      </c>
      <c r="F150" s="38">
        <v>383.33333333333331</v>
      </c>
      <c r="G150" s="34"/>
      <c r="H150" s="34" t="str">
        <f t="shared" si="2"/>
        <v/>
      </c>
      <c r="I150" s="34"/>
      <c r="J150" s="34"/>
      <c r="K150" s="34"/>
    </row>
    <row r="151" spans="1:11" s="87" customFormat="1" x14ac:dyDescent="0.25">
      <c r="A151" s="254" t="s">
        <v>2888</v>
      </c>
      <c r="B151" s="254" t="s">
        <v>941</v>
      </c>
      <c r="C151" s="255" t="s">
        <v>850</v>
      </c>
      <c r="D151" s="255" t="s">
        <v>103</v>
      </c>
      <c r="E151" s="255" t="s">
        <v>576</v>
      </c>
      <c r="F151" s="256">
        <v>225</v>
      </c>
      <c r="G151" s="255" t="s">
        <v>2899</v>
      </c>
      <c r="H151" s="255" t="str">
        <f t="shared" si="2"/>
        <v>w/ parking switch &amp; trim (they are worthless solo)</v>
      </c>
      <c r="I151" s="255" t="s">
        <v>792</v>
      </c>
      <c r="J151" s="255"/>
      <c r="K151" s="255"/>
    </row>
    <row r="152" spans="1:11" s="87" customFormat="1" hidden="1" x14ac:dyDescent="0.25">
      <c r="A152" s="103" t="s">
        <v>849</v>
      </c>
      <c r="B152" s="103"/>
      <c r="C152" s="104" t="s">
        <v>850</v>
      </c>
      <c r="D152" s="104" t="s">
        <v>103</v>
      </c>
      <c r="E152" s="104" t="s">
        <v>2045</v>
      </c>
      <c r="F152" s="107" t="s">
        <v>853</v>
      </c>
      <c r="G152" s="104"/>
      <c r="H152" s="104" t="str">
        <f t="shared" si="2"/>
        <v>KEEP Harman or Bang &amp; Olufsen, TOSS BMW Branded</v>
      </c>
      <c r="I152" s="104"/>
      <c r="J152" s="104" t="s">
        <v>827</v>
      </c>
      <c r="K152" s="104" t="s">
        <v>849</v>
      </c>
    </row>
    <row r="153" spans="1:11" s="87" customFormat="1" hidden="1" x14ac:dyDescent="0.25">
      <c r="A153" s="33"/>
      <c r="B153" s="33"/>
      <c r="C153" s="34" t="s">
        <v>850</v>
      </c>
      <c r="D153" s="34" t="s">
        <v>103</v>
      </c>
      <c r="E153" s="34" t="s">
        <v>586</v>
      </c>
      <c r="F153" s="38">
        <v>315.5</v>
      </c>
      <c r="G153" s="34"/>
      <c r="H153" s="34" t="str">
        <f t="shared" si="2"/>
        <v/>
      </c>
      <c r="I153" s="34"/>
      <c r="J153" s="34"/>
      <c r="K153" s="34"/>
    </row>
    <row r="154" spans="1:11" s="87" customFormat="1" hidden="1" x14ac:dyDescent="0.25">
      <c r="A154" s="33"/>
      <c r="B154" s="33"/>
      <c r="C154" s="34" t="s">
        <v>850</v>
      </c>
      <c r="D154" s="34" t="s">
        <v>103</v>
      </c>
      <c r="E154" s="34" t="s">
        <v>902</v>
      </c>
      <c r="F154" s="38">
        <v>77.666666666666671</v>
      </c>
      <c r="G154" s="34"/>
      <c r="H154" s="34" t="str">
        <f t="shared" si="2"/>
        <v>SET 2, sell singles if 1 bad</v>
      </c>
      <c r="I154" s="34" t="s">
        <v>780</v>
      </c>
      <c r="J154" s="34"/>
      <c r="K154" s="34"/>
    </row>
    <row r="155" spans="1:11" s="87" customFormat="1" hidden="1" x14ac:dyDescent="0.25">
      <c r="A155" s="33"/>
      <c r="B155" s="33"/>
      <c r="C155" s="34" t="s">
        <v>850</v>
      </c>
      <c r="D155" s="34" t="s">
        <v>103</v>
      </c>
      <c r="E155" s="34" t="s">
        <v>588</v>
      </c>
      <c r="F155" s="38">
        <v>348.33333333333331</v>
      </c>
      <c r="G155" s="34"/>
      <c r="H155" s="34" t="str">
        <f t="shared" si="2"/>
        <v>Switches &amp; Trim ON | wheel bad sell switches+trim or solo</v>
      </c>
      <c r="I155" s="34" t="s">
        <v>1297</v>
      </c>
      <c r="J155" s="34" t="s">
        <v>1298</v>
      </c>
      <c r="K155" s="34"/>
    </row>
    <row r="156" spans="1:11" s="87" customFormat="1" hidden="1" x14ac:dyDescent="0.25">
      <c r="A156" s="33"/>
      <c r="B156" s="33"/>
      <c r="C156" s="34" t="s">
        <v>850</v>
      </c>
      <c r="D156" s="34" t="s">
        <v>103</v>
      </c>
      <c r="E156" s="34" t="s">
        <v>609</v>
      </c>
      <c r="F156" s="38">
        <v>80</v>
      </c>
      <c r="G156" s="34"/>
      <c r="H156" s="34" t="str">
        <f t="shared" si="2"/>
        <v/>
      </c>
      <c r="I156" s="34"/>
      <c r="J156" s="34"/>
      <c r="K156" s="34"/>
    </row>
    <row r="157" spans="1:11" s="87" customFormat="1" hidden="1" x14ac:dyDescent="0.25">
      <c r="A157" s="33"/>
      <c r="B157" s="33"/>
      <c r="C157" s="34" t="s">
        <v>850</v>
      </c>
      <c r="D157" s="34" t="s">
        <v>103</v>
      </c>
      <c r="E157" s="34" t="s">
        <v>610</v>
      </c>
      <c r="F157" s="38">
        <v>45</v>
      </c>
      <c r="G157" s="34"/>
      <c r="H157" s="34" t="str">
        <f t="shared" si="2"/>
        <v/>
      </c>
      <c r="I157" s="34"/>
      <c r="J157" s="34"/>
      <c r="K157" s="34"/>
    </row>
    <row r="158" spans="1:11" s="87" customFormat="1" hidden="1" x14ac:dyDescent="0.25">
      <c r="A158" s="33"/>
      <c r="B158" s="33"/>
      <c r="C158" s="34" t="s">
        <v>850</v>
      </c>
      <c r="D158" s="34" t="s">
        <v>103</v>
      </c>
      <c r="E158" s="34" t="s">
        <v>589</v>
      </c>
      <c r="F158" s="38">
        <v>110</v>
      </c>
      <c r="G158" s="34"/>
      <c r="H158" s="34" t="str">
        <f t="shared" si="2"/>
        <v>keep ON wheel if selling, w/ trim if trim good</v>
      </c>
      <c r="I158" s="34" t="s">
        <v>916</v>
      </c>
      <c r="J158" s="34"/>
      <c r="K158" s="34"/>
    </row>
    <row r="159" spans="1:11" s="87" customFormat="1" hidden="1" x14ac:dyDescent="0.25">
      <c r="A159" s="33"/>
      <c r="B159" s="33"/>
      <c r="C159" s="34" t="s">
        <v>850</v>
      </c>
      <c r="D159" s="34" t="s">
        <v>103</v>
      </c>
      <c r="E159" s="34" t="s">
        <v>587</v>
      </c>
      <c r="F159" s="38">
        <v>180</v>
      </c>
      <c r="G159" s="34"/>
      <c r="H159" s="34" t="str">
        <f t="shared" si="2"/>
        <v/>
      </c>
      <c r="I159" s="34"/>
      <c r="J159" s="34"/>
      <c r="K159" s="34"/>
    </row>
    <row r="160" spans="1:11" s="87" customFormat="1" hidden="1" x14ac:dyDescent="0.25">
      <c r="A160" s="33"/>
      <c r="B160" s="33"/>
      <c r="C160" s="34" t="s">
        <v>850</v>
      </c>
      <c r="D160" s="34" t="s">
        <v>103</v>
      </c>
      <c r="E160" s="34" t="s">
        <v>594</v>
      </c>
      <c r="F160" s="38">
        <v>125</v>
      </c>
      <c r="G160" s="34"/>
      <c r="H160" s="34" t="str">
        <f t="shared" si="2"/>
        <v>keep in vent if selling that</v>
      </c>
      <c r="I160" s="34" t="s">
        <v>798</v>
      </c>
      <c r="J160" s="34"/>
      <c r="K160" s="34"/>
    </row>
    <row r="161" spans="1:11" s="87" customFormat="1" hidden="1" x14ac:dyDescent="0.25">
      <c r="A161" s="33"/>
      <c r="B161" s="33"/>
      <c r="C161" s="34" t="s">
        <v>850</v>
      </c>
      <c r="D161" s="34" t="s">
        <v>103</v>
      </c>
      <c r="E161" s="34" t="s">
        <v>590</v>
      </c>
      <c r="F161" s="38">
        <v>39</v>
      </c>
      <c r="G161" s="34"/>
      <c r="H161" s="34" t="str">
        <f t="shared" si="2"/>
        <v/>
      </c>
      <c r="I161" s="34"/>
      <c r="J161" s="34"/>
      <c r="K161" s="34"/>
    </row>
    <row r="162" spans="1:11" s="87" customFormat="1" hidden="1" x14ac:dyDescent="0.25">
      <c r="A162" s="33"/>
      <c r="B162" s="33"/>
      <c r="C162" s="34" t="s">
        <v>850</v>
      </c>
      <c r="D162" s="34" t="s">
        <v>103</v>
      </c>
      <c r="E162" s="34" t="s">
        <v>591</v>
      </c>
      <c r="F162" s="38">
        <v>95</v>
      </c>
      <c r="G162" s="34"/>
      <c r="H162" s="34" t="str">
        <f t="shared" si="2"/>
        <v>remove trim panel &amp; sell knob &amp; trim panel each solo</v>
      </c>
      <c r="I162" s="34" t="s">
        <v>797</v>
      </c>
      <c r="J162" s="34"/>
      <c r="K162" s="34"/>
    </row>
    <row r="163" spans="1:11" s="87" customFormat="1" x14ac:dyDescent="0.25">
      <c r="A163" s="254" t="s">
        <v>2888</v>
      </c>
      <c r="B163" s="254" t="s">
        <v>941</v>
      </c>
      <c r="C163" s="255" t="s">
        <v>850</v>
      </c>
      <c r="D163" s="255" t="s">
        <v>103</v>
      </c>
      <c r="E163" s="255" t="s">
        <v>673</v>
      </c>
      <c r="F163" s="256">
        <v>495</v>
      </c>
      <c r="G163" s="255" t="s">
        <v>2894</v>
      </c>
      <c r="H163" s="255" t="str">
        <f t="shared" si="2"/>
        <v/>
      </c>
      <c r="I163" s="255"/>
      <c r="J163" s="255"/>
      <c r="K163" s="255"/>
    </row>
    <row r="164" spans="1:11" s="87" customFormat="1" hidden="1" x14ac:dyDescent="0.25">
      <c r="A164" s="33"/>
      <c r="B164" s="33"/>
      <c r="C164" s="34" t="s">
        <v>850</v>
      </c>
      <c r="D164" s="34" t="s">
        <v>103</v>
      </c>
      <c r="E164" s="34" t="s">
        <v>592</v>
      </c>
      <c r="F164" s="38">
        <v>45</v>
      </c>
      <c r="G164" s="34"/>
      <c r="H164" s="34" t="str">
        <f t="shared" si="2"/>
        <v/>
      </c>
      <c r="I164" s="34"/>
      <c r="J164" s="34"/>
      <c r="K164" s="34"/>
    </row>
    <row r="165" spans="1:11" s="87" customFormat="1" hidden="1" x14ac:dyDescent="0.25">
      <c r="A165" s="33"/>
      <c r="B165" s="33"/>
      <c r="C165" s="34" t="s">
        <v>850</v>
      </c>
      <c r="D165" s="34" t="s">
        <v>103</v>
      </c>
      <c r="E165" s="34" t="s">
        <v>593</v>
      </c>
      <c r="F165" s="38">
        <v>125</v>
      </c>
      <c r="G165" s="34"/>
      <c r="H165" s="34" t="str">
        <f t="shared" si="2"/>
        <v>with hazard button | sell hazard button solo if vent bad</v>
      </c>
      <c r="I165" s="34" t="s">
        <v>1321</v>
      </c>
      <c r="J165" s="34" t="s">
        <v>1322</v>
      </c>
      <c r="K165" s="34"/>
    </row>
    <row r="166" spans="1:11" s="87" customFormat="1" hidden="1" x14ac:dyDescent="0.25">
      <c r="A166" s="33"/>
      <c r="B166" s="33"/>
      <c r="C166" s="34" t="s">
        <v>850</v>
      </c>
      <c r="D166" s="34" t="s">
        <v>103</v>
      </c>
      <c r="E166" s="34" t="s">
        <v>595</v>
      </c>
      <c r="F166" s="38">
        <v>100</v>
      </c>
      <c r="G166" s="34"/>
      <c r="H166" s="34" t="str">
        <f t="shared" si="2"/>
        <v/>
      </c>
      <c r="I166" s="34"/>
      <c r="J166" s="34"/>
      <c r="K166" s="34"/>
    </row>
    <row r="167" spans="1:11" s="87" customFormat="1" hidden="1" x14ac:dyDescent="0.25">
      <c r="A167" s="33"/>
      <c r="B167" s="33"/>
      <c r="C167" s="34" t="s">
        <v>850</v>
      </c>
      <c r="D167" s="34" t="s">
        <v>103</v>
      </c>
      <c r="E167" s="34" t="s">
        <v>596</v>
      </c>
      <c r="F167" s="38">
        <v>90</v>
      </c>
      <c r="G167" s="34"/>
      <c r="H167" s="34" t="str">
        <f t="shared" si="2"/>
        <v/>
      </c>
      <c r="I167" s="34"/>
      <c r="J167" s="34"/>
      <c r="K167" s="34"/>
    </row>
    <row r="168" spans="1:11" s="87" customFormat="1" hidden="1" x14ac:dyDescent="0.25">
      <c r="A168" s="33"/>
      <c r="B168" s="33"/>
      <c r="C168" s="34" t="s">
        <v>850</v>
      </c>
      <c r="D168" s="34" t="s">
        <v>103</v>
      </c>
      <c r="E168" s="34" t="s">
        <v>597</v>
      </c>
      <c r="F168" s="38">
        <v>80</v>
      </c>
      <c r="G168" s="34"/>
      <c r="H168" s="34" t="str">
        <f t="shared" si="2"/>
        <v/>
      </c>
      <c r="I168" s="34"/>
      <c r="J168" s="34"/>
      <c r="K168" s="34"/>
    </row>
    <row r="169" spans="1:11" s="87" customFormat="1" x14ac:dyDescent="0.25">
      <c r="A169" s="301" t="s">
        <v>2893</v>
      </c>
      <c r="B169" s="301" t="s">
        <v>941</v>
      </c>
      <c r="C169" s="302" t="s">
        <v>850</v>
      </c>
      <c r="D169" s="302" t="s">
        <v>103</v>
      </c>
      <c r="E169" s="302" t="s">
        <v>903</v>
      </c>
      <c r="F169" s="303">
        <v>115</v>
      </c>
      <c r="G169" s="302"/>
      <c r="H169" s="302" t="str">
        <f t="shared" si="2"/>
        <v>SET2 WITH Visor Clips if Good (toss all if 1 visor bad)</v>
      </c>
      <c r="I169" s="302" t="s">
        <v>799</v>
      </c>
      <c r="J169" s="302"/>
      <c r="K169" s="302"/>
    </row>
    <row r="170" spans="1:11" s="87" customFormat="1" hidden="1" x14ac:dyDescent="0.25">
      <c r="A170" s="33"/>
      <c r="B170" s="43"/>
      <c r="C170" s="39" t="s">
        <v>851</v>
      </c>
      <c r="D170" s="39" t="s">
        <v>103</v>
      </c>
      <c r="E170" s="39" t="s">
        <v>598</v>
      </c>
      <c r="F170" s="99"/>
      <c r="G170" s="39"/>
      <c r="H170" s="39" t="str">
        <f t="shared" si="2"/>
        <v>TOSS ALL</v>
      </c>
      <c r="I170" s="39" t="s">
        <v>800</v>
      </c>
      <c r="J170" s="39"/>
      <c r="K170" s="39"/>
    </row>
    <row r="171" spans="1:11" s="87" customFormat="1" hidden="1" x14ac:dyDescent="0.25">
      <c r="A171" s="33"/>
      <c r="B171" s="43"/>
      <c r="C171" s="39" t="s">
        <v>851</v>
      </c>
      <c r="D171" s="39" t="s">
        <v>103</v>
      </c>
      <c r="E171" s="39" t="s">
        <v>674</v>
      </c>
      <c r="F171" s="99"/>
      <c r="G171" s="39"/>
      <c r="H171" s="39" t="str">
        <f t="shared" si="2"/>
        <v>TOSS BOTH | keep in seat cushions if selling those</v>
      </c>
      <c r="I171" s="39" t="s">
        <v>784</v>
      </c>
      <c r="J171" s="39" t="s">
        <v>1434</v>
      </c>
      <c r="K171" s="39"/>
    </row>
    <row r="172" spans="1:11" s="87" customFormat="1" hidden="1" x14ac:dyDescent="0.25">
      <c r="A172" s="33"/>
      <c r="B172" s="43"/>
      <c r="C172" s="39" t="s">
        <v>851</v>
      </c>
      <c r="D172" s="39" t="s">
        <v>103</v>
      </c>
      <c r="E172" s="39" t="s">
        <v>599</v>
      </c>
      <c r="F172" s="99"/>
      <c r="G172" s="39"/>
      <c r="H172" s="39" t="str">
        <f t="shared" si="2"/>
        <v>TOSS BOTH including resistors (KEEP front blower)</v>
      </c>
      <c r="I172" s="39" t="s">
        <v>801</v>
      </c>
      <c r="J172" s="39"/>
      <c r="K172" s="39"/>
    </row>
    <row r="173" spans="1:11" s="87" customFormat="1" hidden="1" x14ac:dyDescent="0.25">
      <c r="A173" s="33"/>
      <c r="B173" s="43"/>
      <c r="C173" s="39" t="s">
        <v>851</v>
      </c>
      <c r="D173" s="39" t="s">
        <v>103</v>
      </c>
      <c r="E173" s="39" t="s">
        <v>600</v>
      </c>
      <c r="F173" s="99"/>
      <c r="G173" s="39"/>
      <c r="H173" s="39" t="str">
        <f t="shared" si="2"/>
        <v>keep primary front center roof, toss all others</v>
      </c>
      <c r="I173" s="39" t="s">
        <v>802</v>
      </c>
      <c r="J173" s="39"/>
      <c r="K173" s="39"/>
    </row>
    <row r="174" spans="1:11" s="87" customFormat="1" hidden="1" x14ac:dyDescent="0.25">
      <c r="A174" s="33"/>
      <c r="B174" s="43"/>
      <c r="C174" s="39" t="s">
        <v>851</v>
      </c>
      <c r="D174" s="39" t="s">
        <v>103</v>
      </c>
      <c r="E174" s="39" t="s">
        <v>601</v>
      </c>
      <c r="F174" s="99"/>
      <c r="G174" s="39"/>
      <c r="H174" s="39" t="str">
        <f t="shared" si="2"/>
        <v>DO KEEP the primary RF dash one</v>
      </c>
      <c r="I174" s="39"/>
      <c r="J174" s="39" t="s">
        <v>803</v>
      </c>
      <c r="K174" s="39"/>
    </row>
    <row r="175" spans="1:11" s="87" customFormat="1" hidden="1" x14ac:dyDescent="0.25">
      <c r="A175" s="33"/>
      <c r="B175" s="43"/>
      <c r="C175" s="39" t="s">
        <v>851</v>
      </c>
      <c r="D175" s="39" t="s">
        <v>103</v>
      </c>
      <c r="E175" s="39" t="s">
        <v>602</v>
      </c>
      <c r="F175" s="99"/>
      <c r="G175" s="39"/>
      <c r="H175" s="39" t="str">
        <f t="shared" si="2"/>
        <v>TOSS ALL</v>
      </c>
      <c r="I175" s="39" t="s">
        <v>800</v>
      </c>
      <c r="J175" s="39"/>
      <c r="K175" s="39"/>
    </row>
    <row r="176" spans="1:11" s="87" customFormat="1" hidden="1" x14ac:dyDescent="0.25">
      <c r="A176" s="33"/>
      <c r="B176" s="43"/>
      <c r="C176" s="39" t="s">
        <v>851</v>
      </c>
      <c r="D176" s="39" t="s">
        <v>103</v>
      </c>
      <c r="E176" s="39" t="s">
        <v>603</v>
      </c>
      <c r="F176" s="99"/>
      <c r="G176" s="39"/>
      <c r="H176" s="39" t="str">
        <f t="shared" si="2"/>
        <v>TOSS ALL</v>
      </c>
      <c r="I176" s="39" t="s">
        <v>800</v>
      </c>
      <c r="J176" s="39"/>
      <c r="K176" s="39"/>
    </row>
    <row r="177" spans="1:11" s="87" customFormat="1" hidden="1" x14ac:dyDescent="0.25">
      <c r="A177" s="33"/>
      <c r="B177" s="43"/>
      <c r="C177" s="39" t="s">
        <v>851</v>
      </c>
      <c r="D177" s="39" t="s">
        <v>103</v>
      </c>
      <c r="E177" s="39" t="s">
        <v>604</v>
      </c>
      <c r="F177" s="99"/>
      <c r="G177" s="39"/>
      <c r="H177" s="39" t="str">
        <f t="shared" si="2"/>
        <v/>
      </c>
      <c r="I177" s="39"/>
      <c r="J177" s="39"/>
      <c r="K177" s="39"/>
    </row>
    <row r="178" spans="1:11" s="87" customFormat="1" hidden="1" x14ac:dyDescent="0.25">
      <c r="A178" s="33"/>
      <c r="B178" s="43"/>
      <c r="C178" s="39" t="s">
        <v>851</v>
      </c>
      <c r="D178" s="39" t="s">
        <v>103</v>
      </c>
      <c r="E178" s="39" t="s">
        <v>605</v>
      </c>
      <c r="F178" s="99"/>
      <c r="G178" s="39"/>
      <c r="H178" s="39" t="str">
        <f t="shared" si="2"/>
        <v>TOSS, but DO KEEP vent &amp; climate control</v>
      </c>
      <c r="I178" s="39" t="s">
        <v>804</v>
      </c>
      <c r="J178" s="39"/>
      <c r="K178" s="39"/>
    </row>
    <row r="179" spans="1:11" s="87" customFormat="1" hidden="1" x14ac:dyDescent="0.25">
      <c r="A179" s="33"/>
      <c r="B179" s="43"/>
      <c r="C179" s="39" t="s">
        <v>851</v>
      </c>
      <c r="D179" s="39" t="s">
        <v>103</v>
      </c>
      <c r="E179" s="39" t="s">
        <v>606</v>
      </c>
      <c r="F179" s="99"/>
      <c r="G179" s="39"/>
      <c r="H179" s="39" t="str">
        <f t="shared" si="2"/>
        <v>TOSS ALL</v>
      </c>
      <c r="I179" s="39" t="s">
        <v>800</v>
      </c>
      <c r="J179" s="39"/>
      <c r="K179" s="39"/>
    </row>
    <row r="180" spans="1:11" s="87" customFormat="1" hidden="1" x14ac:dyDescent="0.25">
      <c r="A180" s="33"/>
      <c r="B180" s="43"/>
      <c r="C180" s="39" t="s">
        <v>851</v>
      </c>
      <c r="D180" s="39" t="s">
        <v>103</v>
      </c>
      <c r="E180" s="39" t="s">
        <v>2572</v>
      </c>
      <c r="F180" s="99"/>
      <c r="G180" s="39"/>
      <c r="H180" s="39" t="str">
        <f t="shared" si="2"/>
        <v>TOSS BMW Branded Ones | KEEP Harman or Bang</v>
      </c>
      <c r="I180" s="39" t="s">
        <v>1428</v>
      </c>
      <c r="J180" s="39" t="s">
        <v>1429</v>
      </c>
      <c r="K180" s="39" t="s">
        <v>849</v>
      </c>
    </row>
    <row r="181" spans="1:11" s="87" customFormat="1" hidden="1" x14ac:dyDescent="0.25">
      <c r="A181" s="33"/>
      <c r="B181" s="43"/>
      <c r="C181" s="39" t="s">
        <v>851</v>
      </c>
      <c r="D181" s="39" t="s">
        <v>103</v>
      </c>
      <c r="E181" s="39" t="s">
        <v>607</v>
      </c>
      <c r="F181" s="99"/>
      <c r="G181" s="39"/>
      <c r="H181" s="39" t="str">
        <f t="shared" si="2"/>
        <v>big plastic piece</v>
      </c>
      <c r="I181" s="39"/>
      <c r="J181" s="39" t="s">
        <v>805</v>
      </c>
      <c r="K181" s="39"/>
    </row>
    <row r="182" spans="1:11" s="87" customFormat="1" hidden="1" x14ac:dyDescent="0.25">
      <c r="A182" s="33"/>
      <c r="B182" s="43"/>
      <c r="C182" s="39" t="s">
        <v>851</v>
      </c>
      <c r="D182" s="39" t="s">
        <v>103</v>
      </c>
      <c r="E182" s="39" t="s">
        <v>608</v>
      </c>
      <c r="F182" s="99"/>
      <c r="G182" s="39"/>
      <c r="H182" s="39" t="str">
        <f t="shared" si="2"/>
        <v>TOSS ALL | big primary one</v>
      </c>
      <c r="I182" s="39" t="s">
        <v>800</v>
      </c>
      <c r="J182" s="39" t="s">
        <v>1337</v>
      </c>
      <c r="K182" s="39"/>
    </row>
    <row r="183" spans="1:11" s="87" customFormat="1" hidden="1" x14ac:dyDescent="0.25">
      <c r="A183" s="33"/>
      <c r="B183" s="43"/>
      <c r="C183" s="39" t="s">
        <v>851</v>
      </c>
      <c r="D183" s="39" t="s">
        <v>103</v>
      </c>
      <c r="E183" s="39" t="s">
        <v>611</v>
      </c>
      <c r="F183" s="99"/>
      <c r="G183" s="39"/>
      <c r="H183" s="39" t="str">
        <f t="shared" si="2"/>
        <v>TOSS ALL</v>
      </c>
      <c r="I183" s="39" t="s">
        <v>800</v>
      </c>
      <c r="J183" s="39"/>
      <c r="K183" s="39"/>
    </row>
    <row r="184" spans="1:11" s="87" customFormat="1" hidden="1" x14ac:dyDescent="0.25">
      <c r="A184" s="33"/>
      <c r="B184" s="33"/>
      <c r="C184" s="34" t="s">
        <v>850</v>
      </c>
      <c r="D184" s="34" t="s">
        <v>263</v>
      </c>
      <c r="E184" s="34" t="s">
        <v>286</v>
      </c>
      <c r="F184" s="38">
        <v>125</v>
      </c>
      <c r="G184" s="34"/>
      <c r="H184" s="34" t="str">
        <f t="shared" si="2"/>
        <v>IN spoiler if selling that - if not can sell solo</v>
      </c>
      <c r="I184" s="34" t="s">
        <v>806</v>
      </c>
      <c r="J184" s="34"/>
      <c r="K184" s="34"/>
    </row>
    <row r="185" spans="1:11" s="87" customFormat="1" hidden="1" x14ac:dyDescent="0.25">
      <c r="A185" s="33"/>
      <c r="B185" s="33"/>
      <c r="C185" s="34" t="s">
        <v>850</v>
      </c>
      <c r="D185" s="34" t="s">
        <v>263</v>
      </c>
      <c r="E185" s="34" t="s">
        <v>615</v>
      </c>
      <c r="F185" s="38">
        <v>142.5</v>
      </c>
      <c r="G185" s="34"/>
      <c r="H185" s="34" t="str">
        <f t="shared" si="2"/>
        <v/>
      </c>
      <c r="I185" s="34"/>
      <c r="J185" s="34"/>
      <c r="K185" s="34"/>
    </row>
    <row r="186" spans="1:11" s="87" customFormat="1" hidden="1" x14ac:dyDescent="0.25">
      <c r="A186" s="33"/>
      <c r="B186" s="33"/>
      <c r="C186" s="34" t="s">
        <v>850</v>
      </c>
      <c r="D186" s="34" t="s">
        <v>263</v>
      </c>
      <c r="E186" s="34" t="s">
        <v>616</v>
      </c>
      <c r="F186" s="38">
        <v>142.5</v>
      </c>
      <c r="G186" s="34"/>
      <c r="H186" s="34" t="str">
        <f t="shared" si="2"/>
        <v/>
      </c>
      <c r="I186" s="34"/>
      <c r="J186" s="34"/>
      <c r="K186" s="34"/>
    </row>
    <row r="187" spans="1:11" s="87" customFormat="1" hidden="1" x14ac:dyDescent="0.25">
      <c r="A187" s="33"/>
      <c r="B187" s="33"/>
      <c r="C187" s="34" t="s">
        <v>850</v>
      </c>
      <c r="D187" s="34" t="s">
        <v>263</v>
      </c>
      <c r="E187" s="34" t="s">
        <v>617</v>
      </c>
      <c r="F187" s="38">
        <v>160</v>
      </c>
      <c r="G187" s="34"/>
      <c r="H187" s="34" t="str">
        <f t="shared" si="2"/>
        <v>has visible circuit board</v>
      </c>
      <c r="I187" s="34"/>
      <c r="J187" s="34" t="s">
        <v>807</v>
      </c>
      <c r="K187" s="34"/>
    </row>
    <row r="188" spans="1:11" s="87" customFormat="1" hidden="1" x14ac:dyDescent="0.25">
      <c r="A188" s="33"/>
      <c r="B188" s="33"/>
      <c r="C188" s="34" t="s">
        <v>850</v>
      </c>
      <c r="D188" s="34" t="s">
        <v>263</v>
      </c>
      <c r="E188" s="34" t="s">
        <v>623</v>
      </c>
      <c r="F188" s="38">
        <v>60</v>
      </c>
      <c r="G188" s="34"/>
      <c r="H188" s="34" t="str">
        <f t="shared" si="2"/>
        <v>on light unless bad, x2 per light sell SET2, toss singles</v>
      </c>
      <c r="I188" s="34" t="s">
        <v>811</v>
      </c>
      <c r="J188" s="34"/>
      <c r="K188" s="34"/>
    </row>
    <row r="189" spans="1:11" s="87" customFormat="1" hidden="1" x14ac:dyDescent="0.25">
      <c r="A189" s="33"/>
      <c r="B189" s="33"/>
      <c r="C189" s="34" t="s">
        <v>850</v>
      </c>
      <c r="D189" s="34" t="s">
        <v>263</v>
      </c>
      <c r="E189" s="34" t="s">
        <v>618</v>
      </c>
      <c r="F189" s="38">
        <v>40</v>
      </c>
      <c r="G189" s="34"/>
      <c r="H189" s="34" t="str">
        <f t="shared" si="2"/>
        <v>2 per car, bag/sell as SINGLES</v>
      </c>
      <c r="I189" s="34" t="s">
        <v>808</v>
      </c>
      <c r="J189" s="34"/>
      <c r="K189" s="34"/>
    </row>
    <row r="190" spans="1:11" s="87" customFormat="1" x14ac:dyDescent="0.25">
      <c r="A190" s="301" t="s">
        <v>2893</v>
      </c>
      <c r="B190" s="301" t="s">
        <v>941</v>
      </c>
      <c r="C190" s="302" t="s">
        <v>850</v>
      </c>
      <c r="D190" s="302" t="s">
        <v>263</v>
      </c>
      <c r="E190" s="302" t="s">
        <v>619</v>
      </c>
      <c r="F190" s="303">
        <v>1431.6666666666667</v>
      </c>
      <c r="G190" s="302"/>
      <c r="H190" s="302" t="str">
        <f t="shared" si="2"/>
        <v>bad=keep ballast, adapt mod|toss LED mod &amp; plastic bracket</v>
      </c>
      <c r="I190" s="302" t="s">
        <v>917</v>
      </c>
      <c r="J190" s="302"/>
      <c r="K190" s="302"/>
    </row>
    <row r="191" spans="1:11" s="87" customFormat="1" x14ac:dyDescent="0.25">
      <c r="A191" s="254" t="s">
        <v>2888</v>
      </c>
      <c r="B191" s="254" t="s">
        <v>941</v>
      </c>
      <c r="C191" s="255" t="s">
        <v>850</v>
      </c>
      <c r="D191" s="255" t="s">
        <v>263</v>
      </c>
      <c r="E191" s="255" t="s">
        <v>620</v>
      </c>
      <c r="F191" s="256">
        <v>1431.6666666666667</v>
      </c>
      <c r="G191" s="255" t="s">
        <v>2903</v>
      </c>
      <c r="H191" s="255" t="str">
        <f t="shared" si="2"/>
        <v>bad=keep ballast, adapt mod|toss LED mod &amp; plastic bracket</v>
      </c>
      <c r="I191" s="255" t="s">
        <v>917</v>
      </c>
      <c r="J191" s="255"/>
      <c r="K191" s="255"/>
    </row>
    <row r="192" spans="1:11" s="87" customFormat="1" hidden="1" x14ac:dyDescent="0.25">
      <c r="A192" s="33"/>
      <c r="B192" s="33"/>
      <c r="C192" s="34" t="s">
        <v>850</v>
      </c>
      <c r="D192" s="34" t="s">
        <v>263</v>
      </c>
      <c r="E192" s="34" t="s">
        <v>621</v>
      </c>
      <c r="F192" s="38">
        <v>200</v>
      </c>
      <c r="G192" s="34"/>
      <c r="H192" s="34" t="str">
        <f t="shared" si="2"/>
        <v>black plastic w/ vents &amp; visible circuit board</v>
      </c>
      <c r="I192" s="34"/>
      <c r="J192" s="34" t="s">
        <v>809</v>
      </c>
      <c r="K192" s="34"/>
    </row>
    <row r="193" spans="1:11" s="87" customFormat="1" hidden="1" x14ac:dyDescent="0.25">
      <c r="A193" s="33"/>
      <c r="B193" s="33"/>
      <c r="C193" s="34" t="s">
        <v>850</v>
      </c>
      <c r="D193" s="34" t="s">
        <v>263</v>
      </c>
      <c r="E193" s="34" t="s">
        <v>622</v>
      </c>
      <c r="F193" s="38">
        <v>50</v>
      </c>
      <c r="G193" s="34"/>
      <c r="H193" s="34" t="str">
        <f t="shared" si="2"/>
        <v>shiny silver metal</v>
      </c>
      <c r="I193" s="34"/>
      <c r="J193" s="34" t="s">
        <v>810</v>
      </c>
      <c r="K193" s="34"/>
    </row>
    <row r="194" spans="1:11" s="87" customFormat="1" x14ac:dyDescent="0.25">
      <c r="A194" s="254" t="s">
        <v>2888</v>
      </c>
      <c r="B194" s="254" t="s">
        <v>941</v>
      </c>
      <c r="C194" s="255" t="s">
        <v>850</v>
      </c>
      <c r="D194" s="255" t="s">
        <v>263</v>
      </c>
      <c r="E194" s="255" t="s">
        <v>624</v>
      </c>
      <c r="F194" s="256">
        <v>235</v>
      </c>
      <c r="G194" s="255" t="s">
        <v>2902</v>
      </c>
      <c r="H194" s="255" t="str">
        <f t="shared" si="2"/>
        <v/>
      </c>
      <c r="I194" s="255"/>
      <c r="J194" s="255"/>
      <c r="K194" s="255"/>
    </row>
    <row r="195" spans="1:11" s="87" customFormat="1" x14ac:dyDescent="0.25">
      <c r="A195" s="301" t="s">
        <v>2893</v>
      </c>
      <c r="B195" s="301" t="s">
        <v>941</v>
      </c>
      <c r="C195" s="302" t="s">
        <v>850</v>
      </c>
      <c r="D195" s="302" t="s">
        <v>263</v>
      </c>
      <c r="E195" s="302" t="s">
        <v>625</v>
      </c>
      <c r="F195" s="303">
        <v>235</v>
      </c>
      <c r="G195" s="302"/>
      <c r="H195" s="302" t="str">
        <f t="shared" si="2"/>
        <v/>
      </c>
      <c r="I195" s="302"/>
      <c r="J195" s="302"/>
      <c r="K195" s="302"/>
    </row>
    <row r="196" spans="1:11" s="87" customFormat="1" x14ac:dyDescent="0.25">
      <c r="A196" s="301" t="s">
        <v>2893</v>
      </c>
      <c r="B196" s="301" t="s">
        <v>941</v>
      </c>
      <c r="C196" s="302" t="s">
        <v>850</v>
      </c>
      <c r="D196" s="302" t="s">
        <v>263</v>
      </c>
      <c r="E196" s="302" t="s">
        <v>626</v>
      </c>
      <c r="F196" s="303">
        <v>250</v>
      </c>
      <c r="G196" s="302"/>
      <c r="H196" s="302" t="str">
        <f t="shared" ref="H196:H259" si="3">_xlfn.TEXTJOIN(" | ",TRUE,I196,J196)</f>
        <v/>
      </c>
      <c r="I196" s="302"/>
      <c r="J196" s="302"/>
      <c r="K196" s="302"/>
    </row>
    <row r="197" spans="1:11" s="87" customFormat="1" x14ac:dyDescent="0.25">
      <c r="A197" s="301" t="s">
        <v>2893</v>
      </c>
      <c r="B197" s="301" t="s">
        <v>941</v>
      </c>
      <c r="C197" s="302" t="s">
        <v>850</v>
      </c>
      <c r="D197" s="302" t="s">
        <v>263</v>
      </c>
      <c r="E197" s="302" t="s">
        <v>627</v>
      </c>
      <c r="F197" s="303">
        <v>250</v>
      </c>
      <c r="G197" s="302"/>
      <c r="H197" s="302" t="str">
        <f t="shared" si="3"/>
        <v/>
      </c>
      <c r="I197" s="302"/>
      <c r="J197" s="302"/>
      <c r="K197" s="302"/>
    </row>
    <row r="198" spans="1:11" s="87" customFormat="1" hidden="1" x14ac:dyDescent="0.25">
      <c r="A198" s="33"/>
      <c r="B198" s="43"/>
      <c r="C198" s="39" t="s">
        <v>851</v>
      </c>
      <c r="D198" s="39" t="s">
        <v>263</v>
      </c>
      <c r="E198" s="39" t="s">
        <v>751</v>
      </c>
      <c r="F198" s="99"/>
      <c r="G198" s="39"/>
      <c r="H198" s="39" t="str">
        <f t="shared" si="3"/>
        <v>TOSS BOTH</v>
      </c>
      <c r="I198" s="39" t="s">
        <v>784</v>
      </c>
      <c r="J198" s="39"/>
      <c r="K198" s="39"/>
    </row>
    <row r="199" spans="1:11" s="87" customFormat="1" hidden="1" x14ac:dyDescent="0.25">
      <c r="A199" s="33"/>
      <c r="B199" s="33"/>
      <c r="C199" s="34" t="s">
        <v>850</v>
      </c>
      <c r="D199" s="34" t="s">
        <v>852</v>
      </c>
      <c r="E199" s="34" t="s">
        <v>628</v>
      </c>
      <c r="F199" s="38">
        <v>241.66666666666666</v>
      </c>
      <c r="G199" s="34"/>
      <c r="H199" s="34" t="str">
        <f t="shared" si="3"/>
        <v>looks like an airbag module</v>
      </c>
      <c r="I199" s="34"/>
      <c r="J199" s="34" t="s">
        <v>812</v>
      </c>
      <c r="K199" s="34"/>
    </row>
    <row r="200" spans="1:11" s="87" customFormat="1" hidden="1" x14ac:dyDescent="0.25">
      <c r="A200" s="33"/>
      <c r="B200" s="33"/>
      <c r="C200" s="34" t="s">
        <v>850</v>
      </c>
      <c r="D200" s="34" t="s">
        <v>852</v>
      </c>
      <c r="E200" s="34" t="s">
        <v>629</v>
      </c>
      <c r="F200" s="38">
        <v>975</v>
      </c>
      <c r="G200" s="34"/>
      <c r="H200" s="34" t="str">
        <f t="shared" si="3"/>
        <v/>
      </c>
      <c r="I200" s="34"/>
      <c r="J200" s="34"/>
      <c r="K200" s="34"/>
    </row>
    <row r="201" spans="1:11" s="87" customFormat="1" hidden="1" x14ac:dyDescent="0.25">
      <c r="A201" s="33"/>
      <c r="B201" s="33"/>
      <c r="C201" s="34" t="s">
        <v>850</v>
      </c>
      <c r="D201" s="34" t="s">
        <v>852</v>
      </c>
      <c r="E201" s="34" t="s">
        <v>630</v>
      </c>
      <c r="F201" s="38">
        <v>722.5</v>
      </c>
      <c r="G201" s="34"/>
      <c r="H201" s="34" t="str">
        <f t="shared" si="3"/>
        <v/>
      </c>
      <c r="I201" s="34"/>
      <c r="J201" s="34"/>
      <c r="K201" s="34"/>
    </row>
    <row r="202" spans="1:11" s="87" customFormat="1" hidden="1" x14ac:dyDescent="0.25">
      <c r="A202" s="33"/>
      <c r="B202" s="33"/>
      <c r="C202" s="34" t="s">
        <v>850</v>
      </c>
      <c r="D202" s="34" t="s">
        <v>852</v>
      </c>
      <c r="E202" s="34" t="s">
        <v>631</v>
      </c>
      <c r="F202" s="38">
        <v>95</v>
      </c>
      <c r="G202" s="34"/>
      <c r="H202" s="34" t="str">
        <f t="shared" si="3"/>
        <v/>
      </c>
      <c r="I202" s="34"/>
      <c r="J202" s="34"/>
      <c r="K202" s="34"/>
    </row>
    <row r="203" spans="1:11" s="87" customFormat="1" hidden="1" x14ac:dyDescent="0.25">
      <c r="A203" s="33"/>
      <c r="B203" s="33"/>
      <c r="C203" s="34" t="s">
        <v>850</v>
      </c>
      <c r="D203" s="34" t="s">
        <v>852</v>
      </c>
      <c r="E203" s="34" t="s">
        <v>632</v>
      </c>
      <c r="F203" s="38">
        <v>150</v>
      </c>
      <c r="G203" s="34"/>
      <c r="H203" s="34" t="str">
        <f t="shared" si="3"/>
        <v/>
      </c>
      <c r="I203" s="34"/>
      <c r="J203" s="34"/>
      <c r="K203" s="34"/>
    </row>
    <row r="204" spans="1:11" s="87" customFormat="1" hidden="1" x14ac:dyDescent="0.25">
      <c r="A204" s="33"/>
      <c r="B204" s="33"/>
      <c r="C204" s="34" t="s">
        <v>850</v>
      </c>
      <c r="D204" s="34" t="s">
        <v>852</v>
      </c>
      <c r="E204" s="34" t="s">
        <v>633</v>
      </c>
      <c r="F204" s="38">
        <v>150</v>
      </c>
      <c r="G204" s="34"/>
      <c r="H204" s="34" t="str">
        <f t="shared" si="3"/>
        <v/>
      </c>
      <c r="I204" s="34"/>
      <c r="J204" s="34"/>
      <c r="K204" s="34"/>
    </row>
    <row r="205" spans="1:11" s="87" customFormat="1" hidden="1" x14ac:dyDescent="0.25">
      <c r="A205" s="33"/>
      <c r="B205" s="33"/>
      <c r="C205" s="34" t="s">
        <v>850</v>
      </c>
      <c r="D205" s="34" t="s">
        <v>852</v>
      </c>
      <c r="E205" s="34" t="s">
        <v>634</v>
      </c>
      <c r="F205" s="38">
        <v>300</v>
      </c>
      <c r="G205" s="34"/>
      <c r="H205" s="34" t="str">
        <f t="shared" si="3"/>
        <v>w/ SET A unless no set (REQUIRED)</v>
      </c>
      <c r="I205" s="34" t="s">
        <v>813</v>
      </c>
      <c r="J205" s="34"/>
      <c r="K205" s="34"/>
    </row>
    <row r="206" spans="1:11" s="87" customFormat="1" hidden="1" x14ac:dyDescent="0.25">
      <c r="A206" s="33" t="s">
        <v>2904</v>
      </c>
      <c r="B206" s="33"/>
      <c r="C206" s="34" t="s">
        <v>850</v>
      </c>
      <c r="D206" s="34" t="s">
        <v>852</v>
      </c>
      <c r="E206" s="34" t="s">
        <v>635</v>
      </c>
      <c r="F206" s="38">
        <v>225</v>
      </c>
      <c r="G206" s="34"/>
      <c r="H206" s="34" t="str">
        <f t="shared" si="3"/>
        <v/>
      </c>
      <c r="I206" s="34"/>
      <c r="J206" s="34"/>
      <c r="K206" s="34" t="s">
        <v>2905</v>
      </c>
    </row>
    <row r="207" spans="1:11" s="87" customFormat="1" hidden="1" x14ac:dyDescent="0.25">
      <c r="A207" s="33" t="s">
        <v>2904</v>
      </c>
      <c r="B207" s="33"/>
      <c r="C207" s="34" t="s">
        <v>850</v>
      </c>
      <c r="D207" s="34" t="s">
        <v>852</v>
      </c>
      <c r="E207" s="34" t="s">
        <v>636</v>
      </c>
      <c r="F207" s="38">
        <v>225</v>
      </c>
      <c r="G207" s="34"/>
      <c r="H207" s="34" t="str">
        <f t="shared" si="3"/>
        <v>mark location</v>
      </c>
      <c r="I207" s="34"/>
      <c r="J207" s="34" t="s">
        <v>814</v>
      </c>
      <c r="K207" s="34" t="s">
        <v>2905</v>
      </c>
    </row>
    <row r="208" spans="1:11" s="87" customFormat="1" hidden="1" x14ac:dyDescent="0.25">
      <c r="A208" s="33"/>
      <c r="B208" s="33"/>
      <c r="C208" s="34" t="s">
        <v>850</v>
      </c>
      <c r="D208" s="34" t="s">
        <v>852</v>
      </c>
      <c r="E208" s="34" t="s">
        <v>637</v>
      </c>
      <c r="F208" s="38">
        <v>48</v>
      </c>
      <c r="G208" s="34"/>
      <c r="H208" s="34" t="str">
        <f t="shared" si="3"/>
        <v/>
      </c>
      <c r="I208" s="34"/>
      <c r="J208" s="34"/>
      <c r="K208" s="34"/>
    </row>
    <row r="209" spans="1:11" s="87" customFormat="1" hidden="1" x14ac:dyDescent="0.25">
      <c r="A209" s="33"/>
      <c r="B209" s="33"/>
      <c r="C209" s="34" t="s">
        <v>850</v>
      </c>
      <c r="D209" s="34" t="s">
        <v>852</v>
      </c>
      <c r="E209" s="34" t="s">
        <v>638</v>
      </c>
      <c r="F209" s="38">
        <v>75</v>
      </c>
      <c r="G209" s="34"/>
      <c r="H209" s="34" t="str">
        <f t="shared" si="3"/>
        <v>~10x6" flat black plastic (in rear but it's for engine)</v>
      </c>
      <c r="I209" s="34"/>
      <c r="J209" s="34" t="s">
        <v>815</v>
      </c>
      <c r="K209" s="34"/>
    </row>
    <row r="210" spans="1:11" s="87" customFormat="1" hidden="1" x14ac:dyDescent="0.25">
      <c r="A210" s="33"/>
      <c r="B210" s="33"/>
      <c r="C210" s="34" t="s">
        <v>850</v>
      </c>
      <c r="D210" s="34" t="s">
        <v>852</v>
      </c>
      <c r="E210" s="34" t="s">
        <v>639</v>
      </c>
      <c r="F210" s="38" t="s">
        <v>922</v>
      </c>
      <c r="G210" s="34"/>
      <c r="H210" s="34" t="str">
        <f t="shared" si="3"/>
        <v>w/ SET A unless no set (NOT REQUIRED)</v>
      </c>
      <c r="I210" s="34" t="s">
        <v>816</v>
      </c>
      <c r="J210" s="34"/>
      <c r="K210" s="34"/>
    </row>
    <row r="211" spans="1:11" s="87" customFormat="1" hidden="1" x14ac:dyDescent="0.25">
      <c r="A211" s="33"/>
      <c r="B211" s="33"/>
      <c r="C211" s="34" t="s">
        <v>850</v>
      </c>
      <c r="D211" s="34" t="s">
        <v>852</v>
      </c>
      <c r="E211" s="34" t="s">
        <v>640</v>
      </c>
      <c r="F211" s="38">
        <v>60</v>
      </c>
      <c r="G211" s="34"/>
      <c r="H211" s="34" t="str">
        <f t="shared" si="3"/>
        <v/>
      </c>
      <c r="I211" s="34"/>
      <c r="J211" s="34"/>
      <c r="K211" s="34"/>
    </row>
    <row r="212" spans="1:11" s="87" customFormat="1" hidden="1" x14ac:dyDescent="0.25">
      <c r="A212" s="33"/>
      <c r="B212" s="33"/>
      <c r="C212" s="34" t="s">
        <v>850</v>
      </c>
      <c r="D212" s="34" t="s">
        <v>852</v>
      </c>
      <c r="E212" s="34" t="s">
        <v>641</v>
      </c>
      <c r="F212" s="38">
        <v>75</v>
      </c>
      <c r="G212" s="34"/>
      <c r="H212" s="34" t="str">
        <f t="shared" si="3"/>
        <v>w/ SET A unless no set (REQUIRED)</v>
      </c>
      <c r="I212" s="34" t="s">
        <v>813</v>
      </c>
      <c r="J212" s="34"/>
      <c r="K212" s="34"/>
    </row>
    <row r="213" spans="1:11" s="87" customFormat="1" hidden="1" x14ac:dyDescent="0.25">
      <c r="A213" s="33"/>
      <c r="B213" s="33"/>
      <c r="C213" s="34" t="s">
        <v>850</v>
      </c>
      <c r="D213" s="34" t="s">
        <v>852</v>
      </c>
      <c r="E213" s="34" t="s">
        <v>642</v>
      </c>
      <c r="F213" s="38">
        <v>58</v>
      </c>
      <c r="G213" s="34"/>
      <c r="H213" s="34" t="str">
        <f t="shared" si="3"/>
        <v/>
      </c>
      <c r="I213" s="34"/>
      <c r="J213" s="34"/>
      <c r="K213" s="34"/>
    </row>
    <row r="214" spans="1:11" s="87" customFormat="1" hidden="1" x14ac:dyDescent="0.25">
      <c r="A214" s="33"/>
      <c r="B214" s="33"/>
      <c r="C214" s="34" t="s">
        <v>850</v>
      </c>
      <c r="D214" s="34" t="s">
        <v>852</v>
      </c>
      <c r="E214" s="34" t="s">
        <v>643</v>
      </c>
      <c r="F214" s="38" t="s">
        <v>922</v>
      </c>
      <c r="G214" s="34"/>
      <c r="H214" s="34" t="str">
        <f t="shared" si="3"/>
        <v>w/ SET A unless no set (NOT REQUIRED)</v>
      </c>
      <c r="I214" s="34" t="s">
        <v>816</v>
      </c>
      <c r="J214" s="34"/>
      <c r="K214" s="34"/>
    </row>
    <row r="215" spans="1:11" s="87" customFormat="1" hidden="1" x14ac:dyDescent="0.25">
      <c r="A215" s="33"/>
      <c r="B215" s="33"/>
      <c r="C215" s="34" t="s">
        <v>850</v>
      </c>
      <c r="D215" s="34" t="s">
        <v>852</v>
      </c>
      <c r="E215" s="34" t="s">
        <v>644</v>
      </c>
      <c r="F215" s="38">
        <v>150</v>
      </c>
      <c r="G215" s="34"/>
      <c r="H215" s="34" t="str">
        <f t="shared" si="3"/>
        <v/>
      </c>
      <c r="I215" s="34"/>
      <c r="J215" s="34"/>
      <c r="K215" s="34"/>
    </row>
    <row r="216" spans="1:11" s="87" customFormat="1" hidden="1" x14ac:dyDescent="0.25">
      <c r="A216" s="33"/>
      <c r="B216" s="33"/>
      <c r="C216" s="34" t="s">
        <v>850</v>
      </c>
      <c r="D216" s="34" t="s">
        <v>852</v>
      </c>
      <c r="E216" s="34" t="s">
        <v>645</v>
      </c>
      <c r="F216" s="38">
        <v>45</v>
      </c>
      <c r="G216" s="34"/>
      <c r="H216" s="34" t="str">
        <f t="shared" si="3"/>
        <v/>
      </c>
      <c r="I216" s="34"/>
      <c r="J216" s="34"/>
      <c r="K216" s="34"/>
    </row>
    <row r="217" spans="1:11" s="87" customFormat="1" hidden="1" x14ac:dyDescent="0.25">
      <c r="A217" s="33"/>
      <c r="B217" s="33"/>
      <c r="C217" s="34" t="s">
        <v>850</v>
      </c>
      <c r="D217" s="34" t="s">
        <v>852</v>
      </c>
      <c r="E217" s="34" t="s">
        <v>646</v>
      </c>
      <c r="F217" s="38">
        <v>60</v>
      </c>
      <c r="G217" s="34"/>
      <c r="H217" s="34" t="str">
        <f t="shared" si="3"/>
        <v/>
      </c>
      <c r="I217" s="34"/>
      <c r="J217" s="34"/>
      <c r="K217" s="34"/>
    </row>
    <row r="218" spans="1:11" s="87" customFormat="1" hidden="1" x14ac:dyDescent="0.25">
      <c r="A218" s="33"/>
      <c r="B218" s="33"/>
      <c r="C218" s="34" t="s">
        <v>850</v>
      </c>
      <c r="D218" s="34" t="s">
        <v>852</v>
      </c>
      <c r="E218" s="34" t="s">
        <v>647</v>
      </c>
      <c r="F218" s="38">
        <v>45</v>
      </c>
      <c r="G218" s="34"/>
      <c r="H218" s="34" t="str">
        <f t="shared" si="3"/>
        <v/>
      </c>
      <c r="I218" s="34"/>
      <c r="J218" s="34"/>
      <c r="K218" s="34"/>
    </row>
    <row r="219" spans="1:11" s="87" customFormat="1" hidden="1" x14ac:dyDescent="0.25">
      <c r="A219" s="33"/>
      <c r="B219" s="33"/>
      <c r="C219" s="34" t="s">
        <v>850</v>
      </c>
      <c r="D219" s="34" t="s">
        <v>852</v>
      </c>
      <c r="E219" s="34" t="s">
        <v>648</v>
      </c>
      <c r="F219" s="38">
        <v>49</v>
      </c>
      <c r="G219" s="34"/>
      <c r="H219" s="34" t="str">
        <f t="shared" si="3"/>
        <v>mounted on windshield</v>
      </c>
      <c r="I219" s="34"/>
      <c r="J219" s="34" t="s">
        <v>817</v>
      </c>
      <c r="K219" s="34"/>
    </row>
    <row r="220" spans="1:11" s="87" customFormat="1" hidden="1" x14ac:dyDescent="0.25">
      <c r="A220" s="33"/>
      <c r="B220" s="33"/>
      <c r="C220" s="34" t="s">
        <v>850</v>
      </c>
      <c r="D220" s="34" t="s">
        <v>852</v>
      </c>
      <c r="E220" s="34" t="s">
        <v>905</v>
      </c>
      <c r="F220" s="38">
        <v>150</v>
      </c>
      <c r="G220" s="34"/>
      <c r="H220" s="34" t="str">
        <f t="shared" si="3"/>
        <v>toss if without comfort seats, note LF &amp; RF are same</v>
      </c>
      <c r="I220" s="34" t="s">
        <v>818</v>
      </c>
      <c r="J220" s="34"/>
      <c r="K220" s="34"/>
    </row>
    <row r="221" spans="1:11" s="87" customFormat="1" hidden="1" x14ac:dyDescent="0.25">
      <c r="A221" s="33"/>
      <c r="B221" s="33"/>
      <c r="C221" s="34" t="s">
        <v>850</v>
      </c>
      <c r="D221" s="34" t="s">
        <v>852</v>
      </c>
      <c r="E221" s="34" t="s">
        <v>906</v>
      </c>
      <c r="F221" s="38">
        <v>150</v>
      </c>
      <c r="G221" s="34"/>
      <c r="H221" s="34" t="str">
        <f t="shared" si="3"/>
        <v>toss if without comfort seats, note LF &amp; RF are same</v>
      </c>
      <c r="I221" s="34" t="s">
        <v>818</v>
      </c>
      <c r="J221" s="34"/>
      <c r="K221" s="34"/>
    </row>
    <row r="222" spans="1:11" s="87" customFormat="1" hidden="1" x14ac:dyDescent="0.25">
      <c r="A222" s="33"/>
      <c r="B222" s="33"/>
      <c r="C222" s="34" t="s">
        <v>850</v>
      </c>
      <c r="D222" s="34" t="s">
        <v>852</v>
      </c>
      <c r="E222" s="34" t="s">
        <v>651</v>
      </c>
      <c r="F222" s="38">
        <v>115</v>
      </c>
      <c r="G222" s="34"/>
      <c r="H222" s="34" t="str">
        <f t="shared" si="3"/>
        <v>aluminum w/ 1 black &amp; 1 white plug</v>
      </c>
      <c r="I222" s="34"/>
      <c r="J222" s="34" t="s">
        <v>820</v>
      </c>
      <c r="K222" s="34"/>
    </row>
    <row r="223" spans="1:11" s="87" customFormat="1" hidden="1" x14ac:dyDescent="0.25">
      <c r="A223" s="33"/>
      <c r="B223" s="33"/>
      <c r="C223" s="34" t="s">
        <v>850</v>
      </c>
      <c r="D223" s="34" t="s">
        <v>852</v>
      </c>
      <c r="E223" s="34" t="s">
        <v>652</v>
      </c>
      <c r="F223" s="38">
        <v>135</v>
      </c>
      <c r="G223" s="34"/>
      <c r="H223" s="34" t="str">
        <f t="shared" si="3"/>
        <v/>
      </c>
      <c r="I223" s="34"/>
      <c r="J223" s="34"/>
      <c r="K223" s="34"/>
    </row>
    <row r="224" spans="1:11" s="87" customFormat="1" hidden="1" x14ac:dyDescent="0.25">
      <c r="A224" s="33"/>
      <c r="B224" s="33"/>
      <c r="C224" s="34" t="s">
        <v>850</v>
      </c>
      <c r="D224" s="34" t="s">
        <v>852</v>
      </c>
      <c r="E224" s="34" t="s">
        <v>654</v>
      </c>
      <c r="F224" s="38">
        <v>150</v>
      </c>
      <c r="G224" s="34"/>
      <c r="H224" s="34" t="str">
        <f t="shared" si="3"/>
        <v/>
      </c>
      <c r="I224" s="34"/>
      <c r="J224" s="34"/>
      <c r="K224" s="34"/>
    </row>
    <row r="225" spans="1:11" s="87" customFormat="1" hidden="1" x14ac:dyDescent="0.25">
      <c r="A225" s="33"/>
      <c r="B225" s="33"/>
      <c r="C225" s="34" t="s">
        <v>850</v>
      </c>
      <c r="D225" s="34" t="s">
        <v>852</v>
      </c>
      <c r="E225" s="34" t="s">
        <v>655</v>
      </c>
      <c r="F225" s="38">
        <v>85</v>
      </c>
      <c r="G225" s="34"/>
      <c r="H225" s="34" t="str">
        <f t="shared" si="3"/>
        <v/>
      </c>
      <c r="I225" s="34"/>
      <c r="J225" s="34"/>
      <c r="K225" s="34"/>
    </row>
    <row r="226" spans="1:11" s="87" customFormat="1" hidden="1" x14ac:dyDescent="0.25">
      <c r="A226" s="33"/>
      <c r="B226" s="43"/>
      <c r="C226" s="39" t="s">
        <v>851</v>
      </c>
      <c r="D226" s="39" t="s">
        <v>852</v>
      </c>
      <c r="E226" s="39" t="s">
        <v>1890</v>
      </c>
      <c r="F226" s="99"/>
      <c r="G226" s="39"/>
      <c r="H226" s="39" t="str">
        <f t="shared" si="3"/>
        <v/>
      </c>
      <c r="I226" s="39"/>
      <c r="J226" s="39"/>
      <c r="K226" s="39"/>
    </row>
    <row r="227" spans="1:11" s="87" customFormat="1" hidden="1" x14ac:dyDescent="0.25">
      <c r="A227" s="33"/>
      <c r="B227" s="43"/>
      <c r="C227" s="39" t="s">
        <v>851</v>
      </c>
      <c r="D227" s="39" t="s">
        <v>852</v>
      </c>
      <c r="E227" s="39" t="s">
        <v>657</v>
      </c>
      <c r="F227" s="99"/>
      <c r="G227" s="39"/>
      <c r="H227" s="39" t="str">
        <f t="shared" si="3"/>
        <v>square black plastic</v>
      </c>
      <c r="I227" s="39"/>
      <c r="J227" s="39" t="s">
        <v>821</v>
      </c>
      <c r="K227" s="39"/>
    </row>
    <row r="228" spans="1:11" s="87" customFormat="1" hidden="1" x14ac:dyDescent="0.25">
      <c r="A228" s="33"/>
      <c r="B228" s="43"/>
      <c r="C228" s="39" t="s">
        <v>851</v>
      </c>
      <c r="D228" s="39" t="s">
        <v>852</v>
      </c>
      <c r="E228" s="39" t="s">
        <v>658</v>
      </c>
      <c r="F228" s="99"/>
      <c r="G228" s="39"/>
      <c r="H228" s="39" t="str">
        <f t="shared" si="3"/>
        <v>rectangular black plastic</v>
      </c>
      <c r="I228" s="39"/>
      <c r="J228" s="39" t="s">
        <v>822</v>
      </c>
      <c r="K228" s="39"/>
    </row>
    <row r="229" spans="1:11" s="87" customFormat="1" hidden="1" x14ac:dyDescent="0.25">
      <c r="A229" s="33"/>
      <c r="B229" s="43"/>
      <c r="C229" s="39" t="s">
        <v>851</v>
      </c>
      <c r="D229" s="39" t="s">
        <v>852</v>
      </c>
      <c r="E229" s="39" t="s">
        <v>659</v>
      </c>
      <c r="F229" s="99"/>
      <c r="G229" s="39"/>
      <c r="H229" s="39" t="str">
        <f t="shared" si="3"/>
        <v>mounted left rear roof</v>
      </c>
      <c r="I229" s="39"/>
      <c r="J229" s="39" t="s">
        <v>823</v>
      </c>
      <c r="K229" s="39"/>
    </row>
    <row r="230" spans="1:11" s="87" customFormat="1" hidden="1" x14ac:dyDescent="0.25">
      <c r="A230" s="33"/>
      <c r="B230" s="43"/>
      <c r="C230" s="39" t="s">
        <v>851</v>
      </c>
      <c r="D230" s="39" t="s">
        <v>852</v>
      </c>
      <c r="E230" s="39" t="s">
        <v>660</v>
      </c>
      <c r="F230" s="99"/>
      <c r="G230" s="39"/>
      <c r="H230" s="39" t="str">
        <f t="shared" si="3"/>
        <v>TOSS BOTH | look like ribbed black legos in shape / size</v>
      </c>
      <c r="I230" s="39" t="s">
        <v>784</v>
      </c>
      <c r="J230" s="39" t="s">
        <v>1425</v>
      </c>
      <c r="K230" s="39"/>
    </row>
    <row r="231" spans="1:11" s="87" customFormat="1" hidden="1" x14ac:dyDescent="0.25">
      <c r="A231" s="33"/>
      <c r="B231" s="43"/>
      <c r="C231" s="39" t="s">
        <v>851</v>
      </c>
      <c r="D231" s="39" t="s">
        <v>852</v>
      </c>
      <c r="E231" s="39" t="s">
        <v>661</v>
      </c>
      <c r="F231" s="99"/>
      <c r="G231" s="39"/>
      <c r="H231" s="39" t="str">
        <f t="shared" si="3"/>
        <v/>
      </c>
      <c r="I231" s="39"/>
      <c r="J231" s="39"/>
      <c r="K231" s="39"/>
    </row>
    <row r="232" spans="1:11" s="87" customFormat="1" hidden="1" x14ac:dyDescent="0.25">
      <c r="A232" s="33"/>
      <c r="B232" s="43"/>
      <c r="C232" s="39" t="s">
        <v>851</v>
      </c>
      <c r="D232" s="39" t="s">
        <v>852</v>
      </c>
      <c r="E232" s="39" t="s">
        <v>662</v>
      </c>
      <c r="F232" s="99"/>
      <c r="G232" s="39"/>
      <c r="H232" s="39" t="str">
        <f t="shared" si="3"/>
        <v>TOSS ALL</v>
      </c>
      <c r="I232" s="39" t="s">
        <v>800</v>
      </c>
      <c r="J232" s="39"/>
      <c r="K232" s="39"/>
    </row>
    <row r="233" spans="1:11" s="87" customFormat="1" hidden="1" x14ac:dyDescent="0.25">
      <c r="A233" s="33"/>
      <c r="B233" s="43"/>
      <c r="C233" s="39" t="s">
        <v>851</v>
      </c>
      <c r="D233" s="39" t="s">
        <v>852</v>
      </c>
      <c r="E233" s="39" t="s">
        <v>663</v>
      </c>
      <c r="F233" s="99"/>
      <c r="G233" s="39"/>
      <c r="H233" s="39" t="str">
        <f t="shared" si="3"/>
        <v>flat black plastic module 4x3" w/ 3 red wires going to it</v>
      </c>
      <c r="I233" s="39"/>
      <c r="J233" s="39" t="s">
        <v>824</v>
      </c>
      <c r="K233" s="39"/>
    </row>
    <row r="234" spans="1:11" s="87" customFormat="1" hidden="1" x14ac:dyDescent="0.25">
      <c r="A234" s="33"/>
      <c r="B234" s="43"/>
      <c r="C234" s="39" t="s">
        <v>851</v>
      </c>
      <c r="D234" s="39" t="s">
        <v>852</v>
      </c>
      <c r="E234" s="39" t="s">
        <v>656</v>
      </c>
      <c r="F234" s="99"/>
      <c r="G234" s="39"/>
      <c r="H234" s="39" t="str">
        <f t="shared" si="3"/>
        <v/>
      </c>
      <c r="I234" s="39"/>
      <c r="J234" s="39"/>
      <c r="K234" s="39"/>
    </row>
    <row r="235" spans="1:11" s="87" customFormat="1" hidden="1" x14ac:dyDescent="0.25">
      <c r="A235" s="33"/>
      <c r="B235" s="43"/>
      <c r="C235" s="39" t="s">
        <v>851</v>
      </c>
      <c r="D235" s="39" t="s">
        <v>852</v>
      </c>
      <c r="E235" s="39" t="s">
        <v>665</v>
      </c>
      <c r="F235" s="99"/>
      <c r="G235" s="39"/>
      <c r="H235" s="39" t="str">
        <f t="shared" si="3"/>
        <v/>
      </c>
      <c r="I235" s="39"/>
      <c r="J235" s="39"/>
      <c r="K235" s="39"/>
    </row>
    <row r="236" spans="1:11" s="87" customFormat="1" hidden="1" x14ac:dyDescent="0.25">
      <c r="A236" s="33"/>
      <c r="B236" s="43"/>
      <c r="C236" s="39" t="s">
        <v>851</v>
      </c>
      <c r="D236" s="39" t="s">
        <v>852</v>
      </c>
      <c r="E236" s="39" t="s">
        <v>664</v>
      </c>
      <c r="F236" s="99"/>
      <c r="G236" s="39"/>
      <c r="H236" s="39" t="str">
        <f t="shared" si="3"/>
        <v/>
      </c>
      <c r="I236" s="39"/>
      <c r="J236" s="39"/>
      <c r="K236" s="39"/>
    </row>
    <row r="237" spans="1:11" s="87" customFormat="1" hidden="1" x14ac:dyDescent="0.25">
      <c r="A237" s="33"/>
      <c r="B237" s="43"/>
      <c r="C237" s="39" t="s">
        <v>851</v>
      </c>
      <c r="D237" s="39" t="s">
        <v>852</v>
      </c>
      <c r="E237" s="39" t="s">
        <v>666</v>
      </c>
      <c r="F237" s="99"/>
      <c r="G237" s="39"/>
      <c r="H237" s="39" t="str">
        <f t="shared" si="3"/>
        <v>TOSS BOTH | mounted RR wheel well</v>
      </c>
      <c r="I237" s="39" t="s">
        <v>784</v>
      </c>
      <c r="J237" s="39" t="s">
        <v>1427</v>
      </c>
      <c r="K237" s="39"/>
    </row>
    <row r="238" spans="1:11" s="87" customFormat="1" hidden="1" x14ac:dyDescent="0.25">
      <c r="A238" s="33"/>
      <c r="B238" s="43"/>
      <c r="C238" s="39" t="s">
        <v>851</v>
      </c>
      <c r="D238" s="39" t="s">
        <v>852</v>
      </c>
      <c r="E238" s="39" t="s">
        <v>667</v>
      </c>
      <c r="F238" s="99"/>
      <c r="G238" s="39"/>
      <c r="H238" s="39" t="str">
        <f t="shared" si="3"/>
        <v>5x5 inch black plastic w/ a small red battery cable</v>
      </c>
      <c r="I238" s="39"/>
      <c r="J238" s="39" t="s">
        <v>825</v>
      </c>
      <c r="K238" s="39"/>
    </row>
    <row r="239" spans="1:11" s="87" customFormat="1" hidden="1" x14ac:dyDescent="0.25">
      <c r="A239" s="33"/>
      <c r="B239" s="43"/>
      <c r="C239" s="39" t="s">
        <v>851</v>
      </c>
      <c r="D239" s="39" t="s">
        <v>852</v>
      </c>
      <c r="E239" s="39" t="s">
        <v>649</v>
      </c>
      <c r="F239" s="99"/>
      <c r="G239" s="39"/>
      <c r="H239" s="39" t="str">
        <f t="shared" si="3"/>
        <v>keep if comfort seats, note LF &amp; RF are same</v>
      </c>
      <c r="I239" s="39" t="s">
        <v>819</v>
      </c>
      <c r="J239" s="39"/>
      <c r="K239" s="39"/>
    </row>
    <row r="240" spans="1:11" s="87" customFormat="1" hidden="1" x14ac:dyDescent="0.25">
      <c r="A240" s="33"/>
      <c r="B240" s="43"/>
      <c r="C240" s="39" t="s">
        <v>851</v>
      </c>
      <c r="D240" s="39" t="s">
        <v>852</v>
      </c>
      <c r="E240" s="39" t="s">
        <v>650</v>
      </c>
      <c r="F240" s="99"/>
      <c r="G240" s="39"/>
      <c r="H240" s="39" t="str">
        <f t="shared" si="3"/>
        <v>keep if comfort seats, note LF &amp; RF are same</v>
      </c>
      <c r="I240" s="39" t="s">
        <v>819</v>
      </c>
      <c r="J240" s="39"/>
      <c r="K240" s="39"/>
    </row>
    <row r="241" spans="1:11" s="87" customFormat="1" hidden="1" x14ac:dyDescent="0.25">
      <c r="A241" s="33"/>
      <c r="B241" s="43"/>
      <c r="C241" s="39" t="s">
        <v>851</v>
      </c>
      <c r="D241" s="39" t="s">
        <v>852</v>
      </c>
      <c r="E241" s="39" t="s">
        <v>668</v>
      </c>
      <c r="F241" s="99"/>
      <c r="G241" s="39"/>
      <c r="H241" s="39" t="str">
        <f t="shared" si="3"/>
        <v/>
      </c>
      <c r="I241" s="39"/>
      <c r="J241" s="39"/>
      <c r="K241" s="39"/>
    </row>
    <row r="242" spans="1:11" s="87" customFormat="1" hidden="1" x14ac:dyDescent="0.25">
      <c r="A242" s="33"/>
      <c r="B242" s="43"/>
      <c r="C242" s="39" t="s">
        <v>851</v>
      </c>
      <c r="D242" s="39" t="s">
        <v>852</v>
      </c>
      <c r="E242" s="39" t="s">
        <v>669</v>
      </c>
      <c r="F242" s="99"/>
      <c r="G242" s="39"/>
      <c r="H242" s="39" t="str">
        <f t="shared" si="3"/>
        <v>toss black plastic sleeve on it too</v>
      </c>
      <c r="I242" s="39" t="s">
        <v>826</v>
      </c>
      <c r="J242" s="39"/>
      <c r="K242" s="39"/>
    </row>
    <row r="243" spans="1:11" s="87" customFormat="1" hidden="1" x14ac:dyDescent="0.25">
      <c r="A243" s="33"/>
      <c r="B243" s="43"/>
      <c r="C243" s="39" t="s">
        <v>851</v>
      </c>
      <c r="D243" s="39" t="s">
        <v>852</v>
      </c>
      <c r="E243" s="39" t="s">
        <v>653</v>
      </c>
      <c r="F243" s="99"/>
      <c r="G243" s="39"/>
      <c r="H243" s="39" t="str">
        <f t="shared" si="3"/>
        <v/>
      </c>
      <c r="I243" s="39"/>
      <c r="J243" s="39"/>
      <c r="K243" s="39"/>
    </row>
    <row r="244" spans="1:11" s="87" customFormat="1" hidden="1" x14ac:dyDescent="0.25">
      <c r="A244" s="33"/>
      <c r="B244" s="33"/>
      <c r="C244" s="34" t="s">
        <v>850</v>
      </c>
      <c r="D244" s="34" t="s">
        <v>1787</v>
      </c>
      <c r="E244" s="34" t="s">
        <v>675</v>
      </c>
      <c r="F244" s="38">
        <v>80</v>
      </c>
      <c r="G244" s="34"/>
      <c r="H244" s="34" t="str">
        <f t="shared" si="3"/>
        <v/>
      </c>
      <c r="I244" s="34"/>
      <c r="J244" s="34"/>
      <c r="K244" s="34"/>
    </row>
    <row r="245" spans="1:11" s="87" customFormat="1" hidden="1" x14ac:dyDescent="0.25">
      <c r="A245" s="33"/>
      <c r="B245" s="33"/>
      <c r="C245" s="34" t="s">
        <v>850</v>
      </c>
      <c r="D245" s="34" t="s">
        <v>1787</v>
      </c>
      <c r="E245" s="34" t="s">
        <v>676</v>
      </c>
      <c r="F245" s="38">
        <v>250</v>
      </c>
      <c r="G245" s="34"/>
      <c r="H245" s="34" t="str">
        <f t="shared" si="3"/>
        <v>remove from &amp; toss pillar</v>
      </c>
      <c r="I245" s="34" t="s">
        <v>828</v>
      </c>
      <c r="J245" s="34"/>
      <c r="K245" s="34"/>
    </row>
    <row r="246" spans="1:11" s="87" customFormat="1" hidden="1" x14ac:dyDescent="0.25">
      <c r="A246" s="33"/>
      <c r="B246" s="33"/>
      <c r="C246" s="34" t="s">
        <v>850</v>
      </c>
      <c r="D246" s="34" t="s">
        <v>1789</v>
      </c>
      <c r="E246" s="34" t="s">
        <v>677</v>
      </c>
      <c r="F246" s="38">
        <v>80</v>
      </c>
      <c r="G246" s="34"/>
      <c r="H246" s="34" t="str">
        <f t="shared" si="3"/>
        <v/>
      </c>
      <c r="I246" s="34"/>
      <c r="J246" s="34"/>
      <c r="K246" s="34"/>
    </row>
    <row r="247" spans="1:11" s="87" customFormat="1" hidden="1" x14ac:dyDescent="0.25">
      <c r="A247" s="33"/>
      <c r="B247" s="33"/>
      <c r="C247" s="34" t="s">
        <v>850</v>
      </c>
      <c r="D247" s="34" t="s">
        <v>1789</v>
      </c>
      <c r="E247" s="34" t="s">
        <v>678</v>
      </c>
      <c r="F247" s="38">
        <v>100</v>
      </c>
      <c r="G247" s="34"/>
      <c r="H247" s="34" t="str">
        <f t="shared" si="3"/>
        <v>skip middle (it has to be cut out)</v>
      </c>
      <c r="I247" s="34" t="s">
        <v>829</v>
      </c>
      <c r="J247" s="34"/>
      <c r="K247" s="34"/>
    </row>
    <row r="248" spans="1:11" s="87" customFormat="1" hidden="1" x14ac:dyDescent="0.25">
      <c r="A248" s="33"/>
      <c r="B248" s="33"/>
      <c r="C248" s="34" t="s">
        <v>850</v>
      </c>
      <c r="D248" s="34" t="s">
        <v>1788</v>
      </c>
      <c r="E248" s="34" t="s">
        <v>679</v>
      </c>
      <c r="F248" s="38">
        <v>80</v>
      </c>
      <c r="G248" s="34"/>
      <c r="H248" s="34" t="str">
        <f t="shared" si="3"/>
        <v/>
      </c>
      <c r="I248" s="34"/>
      <c r="J248" s="34"/>
      <c r="K248" s="34"/>
    </row>
    <row r="249" spans="1:11" s="87" customFormat="1" hidden="1" x14ac:dyDescent="0.25">
      <c r="A249" s="33"/>
      <c r="B249" s="33"/>
      <c r="C249" s="34" t="s">
        <v>850</v>
      </c>
      <c r="D249" s="34" t="s">
        <v>1788</v>
      </c>
      <c r="E249" s="34" t="s">
        <v>680</v>
      </c>
      <c r="F249" s="38">
        <v>200</v>
      </c>
      <c r="G249" s="34"/>
      <c r="H249" s="34" t="str">
        <f t="shared" si="3"/>
        <v>remove from &amp; toss pillar</v>
      </c>
      <c r="I249" s="34" t="s">
        <v>828</v>
      </c>
      <c r="J249" s="34"/>
      <c r="K249" s="34"/>
    </row>
    <row r="250" spans="1:11" s="149" customFormat="1" x14ac:dyDescent="0.25">
      <c r="A250" s="304" t="s">
        <v>2893</v>
      </c>
      <c r="B250" s="304" t="s">
        <v>941</v>
      </c>
      <c r="C250" s="305" t="s">
        <v>850</v>
      </c>
      <c r="D250" s="305" t="s">
        <v>865</v>
      </c>
      <c r="E250" s="305" t="s">
        <v>685</v>
      </c>
      <c r="F250" s="306">
        <v>181.25</v>
      </c>
      <c r="G250" s="305"/>
      <c r="H250" s="305" t="str">
        <f t="shared" si="3"/>
        <v>sell SET 3 unless some bad/missing</v>
      </c>
      <c r="I250" s="305" t="s">
        <v>1475</v>
      </c>
      <c r="J250" s="305"/>
      <c r="K250" s="305"/>
    </row>
    <row r="251" spans="1:11" s="87" customFormat="1" hidden="1" x14ac:dyDescent="0.25">
      <c r="A251" s="33"/>
      <c r="B251" s="33"/>
      <c r="C251" s="34" t="s">
        <v>850</v>
      </c>
      <c r="D251" s="34" t="s">
        <v>865</v>
      </c>
      <c r="E251" s="34" t="s">
        <v>686</v>
      </c>
      <c r="F251" s="38">
        <v>175</v>
      </c>
      <c r="G251" s="34"/>
      <c r="H251" s="34" t="str">
        <f t="shared" si="3"/>
        <v/>
      </c>
      <c r="I251" s="34"/>
      <c r="J251" s="34"/>
      <c r="K251" s="34"/>
    </row>
    <row r="252" spans="1:11" s="87" customFormat="1" hidden="1" x14ac:dyDescent="0.25">
      <c r="A252" s="33"/>
      <c r="B252" s="43"/>
      <c r="C252" s="39" t="s">
        <v>851</v>
      </c>
      <c r="D252" s="39" t="s">
        <v>865</v>
      </c>
      <c r="E252" s="39" t="s">
        <v>687</v>
      </c>
      <c r="F252" s="99"/>
      <c r="G252" s="39"/>
      <c r="H252" s="39" t="str">
        <f t="shared" si="3"/>
        <v>toss side bolster cushions, keep cup holder/arm rest</v>
      </c>
      <c r="I252" s="39" t="s">
        <v>879</v>
      </c>
      <c r="J252" s="39"/>
      <c r="K252" s="39"/>
    </row>
    <row r="253" spans="1:11" s="87" customFormat="1" x14ac:dyDescent="0.25">
      <c r="A253" s="301" t="s">
        <v>2893</v>
      </c>
      <c r="B253" s="301" t="s">
        <v>941</v>
      </c>
      <c r="C253" s="302" t="s">
        <v>850</v>
      </c>
      <c r="D253" s="302" t="s">
        <v>864</v>
      </c>
      <c r="E253" s="302" t="s">
        <v>907</v>
      </c>
      <c r="F253" s="303">
        <v>155</v>
      </c>
      <c r="G253" s="302"/>
      <c r="H253" s="302" t="str">
        <f t="shared" si="3"/>
        <v>tag as SINGLE</v>
      </c>
      <c r="I253" s="302" t="s">
        <v>768</v>
      </c>
      <c r="J253" s="302"/>
      <c r="K253" s="302"/>
    </row>
    <row r="254" spans="1:11" s="87" customFormat="1" x14ac:dyDescent="0.25">
      <c r="A254" s="301" t="s">
        <v>2893</v>
      </c>
      <c r="B254" s="301" t="s">
        <v>941</v>
      </c>
      <c r="C254" s="302" t="s">
        <v>850</v>
      </c>
      <c r="D254" s="302" t="s">
        <v>864</v>
      </c>
      <c r="E254" s="302" t="s">
        <v>681</v>
      </c>
      <c r="F254" s="303">
        <v>180</v>
      </c>
      <c r="G254" s="302"/>
      <c r="H254" s="302" t="str">
        <f t="shared" si="3"/>
        <v/>
      </c>
      <c r="I254" s="302"/>
      <c r="J254" s="302"/>
      <c r="K254" s="302"/>
    </row>
    <row r="255" spans="1:11" s="87" customFormat="1" x14ac:dyDescent="0.25">
      <c r="A255" s="251" t="s">
        <v>2900</v>
      </c>
      <c r="B255" s="251" t="s">
        <v>941</v>
      </c>
      <c r="C255" s="252" t="s">
        <v>850</v>
      </c>
      <c r="D255" s="252" t="s">
        <v>864</v>
      </c>
      <c r="E255" s="252" t="s">
        <v>682</v>
      </c>
      <c r="F255" s="253">
        <v>250</v>
      </c>
      <c r="G255" s="252"/>
      <c r="H255" s="252" t="str">
        <f t="shared" si="3"/>
        <v/>
      </c>
      <c r="I255" s="252"/>
      <c r="J255" s="252"/>
      <c r="K255" s="252" t="s">
        <v>2906</v>
      </c>
    </row>
    <row r="256" spans="1:11" s="87" customFormat="1" x14ac:dyDescent="0.25">
      <c r="A256" s="254" t="s">
        <v>2888</v>
      </c>
      <c r="B256" s="254" t="s">
        <v>941</v>
      </c>
      <c r="C256" s="255" t="s">
        <v>850</v>
      </c>
      <c r="D256" s="255" t="s">
        <v>864</v>
      </c>
      <c r="E256" s="255" t="s">
        <v>683</v>
      </c>
      <c r="F256" s="256">
        <v>225</v>
      </c>
      <c r="G256" s="255" t="s">
        <v>2907</v>
      </c>
      <c r="H256" s="255" t="str">
        <f t="shared" si="3"/>
        <v/>
      </c>
      <c r="I256" s="255"/>
      <c r="J256" s="255"/>
      <c r="K256" s="255"/>
    </row>
    <row r="257" spans="1:11" s="87" customFormat="1" hidden="1" x14ac:dyDescent="0.25">
      <c r="A257" s="33"/>
      <c r="B257" s="33"/>
      <c r="C257" s="34" t="s">
        <v>850</v>
      </c>
      <c r="D257" s="34" t="s">
        <v>864</v>
      </c>
      <c r="E257" s="34" t="s">
        <v>684</v>
      </c>
      <c r="F257" s="38">
        <v>325</v>
      </c>
      <c r="G257" s="34"/>
      <c r="H257" s="34" t="str">
        <f t="shared" si="3"/>
        <v>toss all if motors or track bad</v>
      </c>
      <c r="I257" s="34" t="s">
        <v>830</v>
      </c>
      <c r="J257" s="34"/>
      <c r="K257" s="34"/>
    </row>
    <row r="258" spans="1:11" s="87" customFormat="1" x14ac:dyDescent="0.25">
      <c r="A258" s="301" t="s">
        <v>2893</v>
      </c>
      <c r="B258" s="301" t="s">
        <v>941</v>
      </c>
      <c r="C258" s="302" t="s">
        <v>850</v>
      </c>
      <c r="D258" s="302" t="s">
        <v>866</v>
      </c>
      <c r="E258" s="302" t="s">
        <v>908</v>
      </c>
      <c r="F258" s="303">
        <v>145</v>
      </c>
      <c r="G258" s="302"/>
      <c r="H258" s="302" t="str">
        <f t="shared" si="3"/>
        <v>tag as SINGLE</v>
      </c>
      <c r="I258" s="302" t="s">
        <v>768</v>
      </c>
      <c r="J258" s="302"/>
      <c r="K258" s="302"/>
    </row>
    <row r="259" spans="1:11" s="87" customFormat="1" x14ac:dyDescent="0.25">
      <c r="A259" s="301" t="s">
        <v>2893</v>
      </c>
      <c r="B259" s="301" t="s">
        <v>941</v>
      </c>
      <c r="C259" s="302" t="s">
        <v>850</v>
      </c>
      <c r="D259" s="302" t="s">
        <v>866</v>
      </c>
      <c r="E259" s="302" t="s">
        <v>688</v>
      </c>
      <c r="F259" s="303">
        <v>125</v>
      </c>
      <c r="G259" s="302"/>
      <c r="H259" s="302" t="str">
        <f t="shared" si="3"/>
        <v/>
      </c>
      <c r="I259" s="302"/>
      <c r="J259" s="302"/>
      <c r="K259" s="302"/>
    </row>
    <row r="260" spans="1:11" s="87" customFormat="1" x14ac:dyDescent="0.25">
      <c r="A260" s="251" t="s">
        <v>2900</v>
      </c>
      <c r="B260" s="251" t="s">
        <v>941</v>
      </c>
      <c r="C260" s="252" t="s">
        <v>850</v>
      </c>
      <c r="D260" s="252" t="s">
        <v>866</v>
      </c>
      <c r="E260" s="252" t="s">
        <v>689</v>
      </c>
      <c r="F260" s="253">
        <v>175</v>
      </c>
      <c r="G260" s="252"/>
      <c r="H260" s="252" t="str">
        <f t="shared" ref="H260:H323" si="4">_xlfn.TEXTJOIN(" | ",TRUE,I260,J260)</f>
        <v/>
      </c>
      <c r="I260" s="252"/>
      <c r="J260" s="252"/>
      <c r="K260" s="252" t="s">
        <v>2908</v>
      </c>
    </row>
    <row r="261" spans="1:11" s="87" customFormat="1" x14ac:dyDescent="0.25">
      <c r="A261" s="301" t="s">
        <v>2893</v>
      </c>
      <c r="B261" s="301" t="s">
        <v>941</v>
      </c>
      <c r="C261" s="302" t="s">
        <v>850</v>
      </c>
      <c r="D261" s="302" t="s">
        <v>866</v>
      </c>
      <c r="E261" s="302" t="s">
        <v>690</v>
      </c>
      <c r="F261" s="303">
        <v>175</v>
      </c>
      <c r="G261" s="302"/>
      <c r="H261" s="302" t="str">
        <f t="shared" si="4"/>
        <v/>
      </c>
      <c r="I261" s="302"/>
      <c r="J261" s="302"/>
      <c r="K261" s="302"/>
    </row>
    <row r="262" spans="1:11" s="87" customFormat="1" hidden="1" x14ac:dyDescent="0.25">
      <c r="A262" s="33"/>
      <c r="B262" s="33"/>
      <c r="C262" s="34" t="s">
        <v>850</v>
      </c>
      <c r="D262" s="34" t="s">
        <v>866</v>
      </c>
      <c r="E262" s="34" t="s">
        <v>691</v>
      </c>
      <c r="F262" s="38">
        <v>230</v>
      </c>
      <c r="G262" s="34"/>
      <c r="H262" s="34" t="str">
        <f t="shared" si="4"/>
        <v>toss all if motors or track bad</v>
      </c>
      <c r="I262" s="34" t="s">
        <v>830</v>
      </c>
      <c r="J262" s="34"/>
      <c r="K262" s="34"/>
    </row>
    <row r="263" spans="1:11" s="87" customFormat="1" hidden="1" x14ac:dyDescent="0.25">
      <c r="A263" s="33"/>
      <c r="B263" s="33"/>
      <c r="C263" s="34" t="s">
        <v>850</v>
      </c>
      <c r="D263" s="34" t="s">
        <v>867</v>
      </c>
      <c r="E263" s="34" t="s">
        <v>696</v>
      </c>
      <c r="F263" s="38">
        <v>127.5</v>
      </c>
      <c r="G263" s="34"/>
      <c r="H263" s="34" t="str">
        <f t="shared" si="4"/>
        <v>SET 2, sell singles if 1 bad, sell upper "U" separate</v>
      </c>
      <c r="I263" s="34" t="s">
        <v>919</v>
      </c>
      <c r="J263" s="34"/>
      <c r="K263" s="34"/>
    </row>
    <row r="264" spans="1:11" s="87" customFormat="1" hidden="1" x14ac:dyDescent="0.25">
      <c r="A264" s="33"/>
      <c r="B264" s="33"/>
      <c r="C264" s="34" t="s">
        <v>850</v>
      </c>
      <c r="D264" s="34" t="s">
        <v>867</v>
      </c>
      <c r="E264" s="34" t="s">
        <v>697</v>
      </c>
      <c r="F264" s="38">
        <v>127.5</v>
      </c>
      <c r="G264" s="34"/>
      <c r="H264" s="34" t="str">
        <f t="shared" si="4"/>
        <v>SET 2, sell singles if 1 bad, sell upper "U" separate</v>
      </c>
      <c r="I264" s="34" t="s">
        <v>919</v>
      </c>
      <c r="J264" s="34"/>
      <c r="K264" s="34"/>
    </row>
    <row r="265" spans="1:11" s="87" customFormat="1" hidden="1" x14ac:dyDescent="0.25">
      <c r="A265" s="33"/>
      <c r="B265" s="33"/>
      <c r="C265" s="34" t="s">
        <v>850</v>
      </c>
      <c r="D265" s="34" t="s">
        <v>867</v>
      </c>
      <c r="E265" s="34" t="s">
        <v>698</v>
      </c>
      <c r="F265" s="38">
        <v>58.666666666666664</v>
      </c>
      <c r="G265" s="34"/>
      <c r="H265" s="34" t="str">
        <f t="shared" si="4"/>
        <v>SET 2, sell singles if 1 bad</v>
      </c>
      <c r="I265" s="34" t="s">
        <v>780</v>
      </c>
      <c r="J265" s="34"/>
      <c r="K265" s="34"/>
    </row>
    <row r="266" spans="1:11" s="87" customFormat="1" hidden="1" x14ac:dyDescent="0.25">
      <c r="A266" s="33"/>
      <c r="B266" s="33"/>
      <c r="C266" s="34" t="s">
        <v>850</v>
      </c>
      <c r="D266" s="34" t="s">
        <v>867</v>
      </c>
      <c r="E266" s="34" t="s">
        <v>699</v>
      </c>
      <c r="F266" s="38">
        <v>125</v>
      </c>
      <c r="G266" s="34"/>
      <c r="H266" s="34" t="str">
        <f t="shared" si="4"/>
        <v/>
      </c>
      <c r="I266" s="34"/>
      <c r="J266" s="34"/>
      <c r="K266" s="34"/>
    </row>
    <row r="267" spans="1:11" s="87" customFormat="1" hidden="1" x14ac:dyDescent="0.25">
      <c r="A267" s="33"/>
      <c r="B267" s="33"/>
      <c r="C267" s="34" t="s">
        <v>850</v>
      </c>
      <c r="D267" s="34" t="s">
        <v>867</v>
      </c>
      <c r="E267" s="34" t="s">
        <v>700</v>
      </c>
      <c r="F267" s="38">
        <v>125</v>
      </c>
      <c r="G267" s="34"/>
      <c r="H267" s="34" t="str">
        <f t="shared" si="4"/>
        <v/>
      </c>
      <c r="I267" s="34"/>
      <c r="J267" s="34"/>
      <c r="K267" s="34"/>
    </row>
    <row r="268" spans="1:11" s="87" customFormat="1" hidden="1" x14ac:dyDescent="0.25">
      <c r="A268" s="33"/>
      <c r="B268" s="33"/>
      <c r="C268" s="34" t="s">
        <v>850</v>
      </c>
      <c r="D268" s="34" t="s">
        <v>867</v>
      </c>
      <c r="E268" s="34" t="s">
        <v>701</v>
      </c>
      <c r="F268" s="38">
        <v>275</v>
      </c>
      <c r="G268" s="34"/>
      <c r="H268" s="34" t="str">
        <f t="shared" si="4"/>
        <v/>
      </c>
      <c r="I268" s="34"/>
      <c r="J268" s="34"/>
      <c r="K268" s="34"/>
    </row>
    <row r="269" spans="1:11" s="87" customFormat="1" hidden="1" x14ac:dyDescent="0.25">
      <c r="A269" s="33"/>
      <c r="B269" s="33"/>
      <c r="C269" s="34" t="s">
        <v>850</v>
      </c>
      <c r="D269" s="34" t="s">
        <v>867</v>
      </c>
      <c r="E269" s="34" t="s">
        <v>702</v>
      </c>
      <c r="F269" s="38">
        <v>500</v>
      </c>
      <c r="G269" s="34"/>
      <c r="H269" s="34" t="str">
        <f t="shared" si="4"/>
        <v/>
      </c>
      <c r="I269" s="34"/>
      <c r="J269" s="34"/>
      <c r="K269" s="34"/>
    </row>
    <row r="270" spans="1:11" s="87" customFormat="1" hidden="1" x14ac:dyDescent="0.25">
      <c r="A270" s="33"/>
      <c r="B270" s="33"/>
      <c r="C270" s="34" t="s">
        <v>850</v>
      </c>
      <c r="D270" s="34" t="s">
        <v>867</v>
      </c>
      <c r="E270" s="34" t="s">
        <v>703</v>
      </c>
      <c r="F270" s="38">
        <v>100</v>
      </c>
      <c r="G270" s="34"/>
      <c r="H270" s="34" t="str">
        <f t="shared" si="4"/>
        <v/>
      </c>
      <c r="I270" s="34"/>
      <c r="J270" s="34"/>
      <c r="K270" s="34"/>
    </row>
    <row r="271" spans="1:11" s="87" customFormat="1" x14ac:dyDescent="0.25">
      <c r="A271" s="103" t="s">
        <v>848</v>
      </c>
      <c r="B271" s="103" t="s">
        <v>1497</v>
      </c>
      <c r="C271" s="104" t="s">
        <v>850</v>
      </c>
      <c r="D271" s="104" t="s">
        <v>867</v>
      </c>
      <c r="E271" s="104" t="s">
        <v>1498</v>
      </c>
      <c r="F271" s="107">
        <v>350</v>
      </c>
      <c r="G271" s="104"/>
      <c r="H271" s="104" t="str">
        <f t="shared" si="4"/>
        <v>keep all RWD &amp; AWD 16-18 1412mm 7636785 toss other AWD</v>
      </c>
      <c r="I271" s="104" t="s">
        <v>2046</v>
      </c>
      <c r="J271" s="104"/>
      <c r="K271" s="103" t="s">
        <v>848</v>
      </c>
    </row>
    <row r="272" spans="1:11" s="87" customFormat="1" hidden="1" x14ac:dyDescent="0.25">
      <c r="A272" s="33"/>
      <c r="B272" s="33"/>
      <c r="C272" s="34" t="s">
        <v>850</v>
      </c>
      <c r="D272" s="34" t="s">
        <v>867</v>
      </c>
      <c r="E272" s="34" t="s">
        <v>704</v>
      </c>
      <c r="F272" s="38">
        <v>350</v>
      </c>
      <c r="G272" s="34"/>
      <c r="H272" s="34" t="str">
        <f t="shared" si="4"/>
        <v>WITH cables ON</v>
      </c>
      <c r="I272" s="34" t="s">
        <v>832</v>
      </c>
      <c r="J272" s="34"/>
      <c r="K272" s="34"/>
    </row>
    <row r="273" spans="1:11" s="87" customFormat="1" hidden="1" x14ac:dyDescent="0.25">
      <c r="A273" s="33"/>
      <c r="B273" s="33"/>
      <c r="C273" s="34" t="s">
        <v>850</v>
      </c>
      <c r="D273" s="34" t="s">
        <v>867</v>
      </c>
      <c r="E273" s="34" t="s">
        <v>705</v>
      </c>
      <c r="F273" s="38">
        <v>75</v>
      </c>
      <c r="G273" s="34"/>
      <c r="H273" s="34" t="str">
        <f t="shared" si="4"/>
        <v>leave arms on, mark location each obtained from</v>
      </c>
      <c r="I273" s="34" t="s">
        <v>833</v>
      </c>
      <c r="J273" s="34"/>
      <c r="K273" s="34"/>
    </row>
    <row r="274" spans="1:11" s="87" customFormat="1" hidden="1" x14ac:dyDescent="0.25">
      <c r="A274" s="33"/>
      <c r="B274" s="33"/>
      <c r="C274" s="34" t="s">
        <v>850</v>
      </c>
      <c r="D274" s="34" t="s">
        <v>867</v>
      </c>
      <c r="E274" s="34" t="s">
        <v>706</v>
      </c>
      <c r="F274" s="38">
        <v>75</v>
      </c>
      <c r="G274" s="34"/>
      <c r="H274" s="34" t="str">
        <f t="shared" si="4"/>
        <v>leave arms on, mark location each obtained from</v>
      </c>
      <c r="I274" s="34" t="s">
        <v>833</v>
      </c>
      <c r="J274" s="34"/>
      <c r="K274" s="34"/>
    </row>
    <row r="275" spans="1:11" s="87" customFormat="1" hidden="1" x14ac:dyDescent="0.25">
      <c r="A275" s="33"/>
      <c r="B275" s="33"/>
      <c r="C275" s="34" t="s">
        <v>850</v>
      </c>
      <c r="D275" s="34" t="s">
        <v>867</v>
      </c>
      <c r="E275" s="34" t="s">
        <v>707</v>
      </c>
      <c r="F275" s="38">
        <v>75</v>
      </c>
      <c r="G275" s="34"/>
      <c r="H275" s="34" t="str">
        <f t="shared" si="4"/>
        <v>leave arms on, mark location each obtained from</v>
      </c>
      <c r="I275" s="34" t="s">
        <v>833</v>
      </c>
      <c r="J275" s="34"/>
      <c r="K275" s="34"/>
    </row>
    <row r="276" spans="1:11" s="87" customFormat="1" hidden="1" x14ac:dyDescent="0.25">
      <c r="A276" s="33"/>
      <c r="B276" s="33"/>
      <c r="C276" s="34" t="s">
        <v>850</v>
      </c>
      <c r="D276" s="34" t="s">
        <v>867</v>
      </c>
      <c r="E276" s="34" t="s">
        <v>708</v>
      </c>
      <c r="F276" s="38">
        <v>75</v>
      </c>
      <c r="G276" s="34"/>
      <c r="H276" s="34" t="str">
        <f t="shared" si="4"/>
        <v>leave arms on, mark location each obtained from</v>
      </c>
      <c r="I276" s="34" t="s">
        <v>833</v>
      </c>
      <c r="J276" s="34"/>
      <c r="K276" s="34"/>
    </row>
    <row r="277" spans="1:11" s="87" customFormat="1" hidden="1" x14ac:dyDescent="0.25">
      <c r="A277" s="33"/>
      <c r="B277" s="33"/>
      <c r="C277" s="34" t="s">
        <v>850</v>
      </c>
      <c r="D277" s="34" t="s">
        <v>867</v>
      </c>
      <c r="E277" s="34" t="s">
        <v>709</v>
      </c>
      <c r="F277" s="38">
        <v>98</v>
      </c>
      <c r="G277" s="34"/>
      <c r="H277" s="34" t="str">
        <f t="shared" si="4"/>
        <v>toss both if 1 bad</v>
      </c>
      <c r="I277" s="34" t="s">
        <v>763</v>
      </c>
      <c r="J277" s="34"/>
      <c r="K277" s="34"/>
    </row>
    <row r="278" spans="1:11" s="87" customFormat="1" hidden="1" x14ac:dyDescent="0.25">
      <c r="A278" s="33"/>
      <c r="B278" s="33"/>
      <c r="C278" s="34" t="s">
        <v>850</v>
      </c>
      <c r="D278" s="34" t="s">
        <v>867</v>
      </c>
      <c r="E278" s="34" t="s">
        <v>710</v>
      </c>
      <c r="F278" s="38">
        <v>500</v>
      </c>
      <c r="G278" s="34"/>
      <c r="H278" s="34" t="str">
        <f t="shared" si="4"/>
        <v/>
      </c>
      <c r="I278" s="34"/>
      <c r="J278" s="34"/>
      <c r="K278" s="34"/>
    </row>
    <row r="279" spans="1:11" s="87" customFormat="1" hidden="1" x14ac:dyDescent="0.25">
      <c r="A279" s="33"/>
      <c r="B279" s="33"/>
      <c r="C279" s="34" t="s">
        <v>850</v>
      </c>
      <c r="D279" s="34" t="s">
        <v>867</v>
      </c>
      <c r="E279" s="34" t="s">
        <v>711</v>
      </c>
      <c r="F279" s="38">
        <v>350</v>
      </c>
      <c r="G279" s="34"/>
      <c r="H279" s="34" t="str">
        <f t="shared" si="4"/>
        <v>tag as SINGLE</v>
      </c>
      <c r="I279" s="34" t="s">
        <v>768</v>
      </c>
      <c r="J279" s="34"/>
      <c r="K279" s="34"/>
    </row>
    <row r="280" spans="1:11" s="87" customFormat="1" hidden="1" x14ac:dyDescent="0.25">
      <c r="A280" s="33"/>
      <c r="B280" s="33"/>
      <c r="C280" s="34" t="s">
        <v>850</v>
      </c>
      <c r="D280" s="34" t="s">
        <v>867</v>
      </c>
      <c r="E280" s="34" t="s">
        <v>712</v>
      </c>
      <c r="F280" s="38">
        <v>350</v>
      </c>
      <c r="G280" s="34"/>
      <c r="H280" s="34" t="str">
        <f t="shared" si="4"/>
        <v>tag as SINGLE</v>
      </c>
      <c r="I280" s="34" t="s">
        <v>768</v>
      </c>
      <c r="J280" s="34"/>
      <c r="K280" s="34"/>
    </row>
    <row r="281" spans="1:11" s="87" customFormat="1" hidden="1" x14ac:dyDescent="0.25">
      <c r="A281" s="33"/>
      <c r="B281" s="33"/>
      <c r="C281" s="34" t="s">
        <v>850</v>
      </c>
      <c r="D281" s="34" t="s">
        <v>867</v>
      </c>
      <c r="E281" s="34" t="s">
        <v>713</v>
      </c>
      <c r="F281" s="38">
        <v>160</v>
      </c>
      <c r="G281" s="34"/>
      <c r="H281" s="34" t="str">
        <f t="shared" si="4"/>
        <v>SET 2, toss both if 1 bad</v>
      </c>
      <c r="I281" s="34" t="s">
        <v>782</v>
      </c>
      <c r="J281" s="34"/>
      <c r="K281" s="34"/>
    </row>
    <row r="282" spans="1:11" s="87" customFormat="1" hidden="1" x14ac:dyDescent="0.25">
      <c r="A282" s="33"/>
      <c r="B282" s="33"/>
      <c r="C282" s="34" t="s">
        <v>850</v>
      </c>
      <c r="D282" s="34" t="s">
        <v>867</v>
      </c>
      <c r="E282" s="34" t="s">
        <v>715</v>
      </c>
      <c r="F282" s="38">
        <v>80</v>
      </c>
      <c r="G282" s="34"/>
      <c r="H282" s="34" t="str">
        <f t="shared" si="4"/>
        <v/>
      </c>
      <c r="I282" s="34"/>
      <c r="J282" s="34"/>
      <c r="K282" s="34"/>
    </row>
    <row r="283" spans="1:11" s="87" customFormat="1" hidden="1" x14ac:dyDescent="0.25">
      <c r="A283" s="33"/>
      <c r="B283" s="33"/>
      <c r="C283" s="34" t="s">
        <v>850</v>
      </c>
      <c r="D283" s="34" t="s">
        <v>867</v>
      </c>
      <c r="E283" s="34" t="s">
        <v>716</v>
      </c>
      <c r="F283" s="38">
        <v>80</v>
      </c>
      <c r="G283" s="34"/>
      <c r="H283" s="34" t="str">
        <f t="shared" si="4"/>
        <v/>
      </c>
      <c r="I283" s="34"/>
      <c r="J283" s="34"/>
      <c r="K283" s="34"/>
    </row>
    <row r="284" spans="1:11" s="87" customFormat="1" hidden="1" x14ac:dyDescent="0.25">
      <c r="A284" s="33"/>
      <c r="B284" s="33"/>
      <c r="C284" s="34" t="s">
        <v>850</v>
      </c>
      <c r="D284" s="34" t="s">
        <v>867</v>
      </c>
      <c r="E284" s="34" t="s">
        <v>714</v>
      </c>
      <c r="F284" s="38">
        <v>200</v>
      </c>
      <c r="G284" s="34"/>
      <c r="H284" s="34" t="str">
        <f t="shared" si="4"/>
        <v>sell singles if 1 bad, sell even if gromets missing</v>
      </c>
      <c r="I284" s="34" t="s">
        <v>834</v>
      </c>
      <c r="J284" s="34"/>
      <c r="K284" s="34"/>
    </row>
    <row r="285" spans="1:11" s="87" customFormat="1" hidden="1" x14ac:dyDescent="0.25">
      <c r="A285" s="33"/>
      <c r="B285" s="33"/>
      <c r="C285" s="34" t="s">
        <v>850</v>
      </c>
      <c r="D285" s="34" t="s">
        <v>867</v>
      </c>
      <c r="E285" s="34" t="s">
        <v>718</v>
      </c>
      <c r="F285" s="38">
        <v>1263.3333333333333</v>
      </c>
      <c r="G285" s="34"/>
      <c r="H285" s="34" t="str">
        <f t="shared" si="4"/>
        <v/>
      </c>
      <c r="I285" s="34"/>
      <c r="J285" s="34"/>
      <c r="K285" s="34"/>
    </row>
    <row r="286" spans="1:11" s="87" customFormat="1" x14ac:dyDescent="0.25">
      <c r="A286" s="251" t="s">
        <v>2900</v>
      </c>
      <c r="B286" s="251" t="s">
        <v>1497</v>
      </c>
      <c r="C286" s="252" t="s">
        <v>850</v>
      </c>
      <c r="D286" s="252" t="s">
        <v>867</v>
      </c>
      <c r="E286" s="252" t="s">
        <v>695</v>
      </c>
      <c r="F286" s="253">
        <v>320</v>
      </c>
      <c r="G286" s="252"/>
      <c r="H286" s="252" t="str">
        <f t="shared" si="4"/>
        <v>keep dynamic drive, TOSS w/o dynamic drive</v>
      </c>
      <c r="I286" s="252" t="s">
        <v>831</v>
      </c>
      <c r="J286" s="252"/>
      <c r="K286" s="252" t="s">
        <v>2909</v>
      </c>
    </row>
    <row r="287" spans="1:11" s="87" customFormat="1" hidden="1" x14ac:dyDescent="0.25">
      <c r="A287" s="33"/>
      <c r="B287" s="43"/>
      <c r="C287" s="39" t="s">
        <v>851</v>
      </c>
      <c r="D287" s="39" t="s">
        <v>867</v>
      </c>
      <c r="E287" s="39" t="s">
        <v>719</v>
      </c>
      <c r="F287" s="99"/>
      <c r="G287" s="39"/>
      <c r="H287" s="39" t="str">
        <f t="shared" si="4"/>
        <v>TOSS ALL</v>
      </c>
      <c r="I287" s="39" t="s">
        <v>800</v>
      </c>
      <c r="J287" s="39"/>
      <c r="K287" s="39"/>
    </row>
    <row r="288" spans="1:11" s="87" customFormat="1" hidden="1" x14ac:dyDescent="0.25">
      <c r="A288" s="33"/>
      <c r="B288" s="43"/>
      <c r="C288" s="39" t="s">
        <v>851</v>
      </c>
      <c r="D288" s="39" t="s">
        <v>867</v>
      </c>
      <c r="E288" s="39" t="s">
        <v>720</v>
      </c>
      <c r="F288" s="99"/>
      <c r="G288" s="39"/>
      <c r="H288" s="39" t="str">
        <f t="shared" si="4"/>
        <v>TOSS ALL except ///M ones</v>
      </c>
      <c r="I288" s="39" t="s">
        <v>835</v>
      </c>
      <c r="J288" s="39"/>
      <c r="K288" s="39"/>
    </row>
    <row r="289" spans="1:11" s="87" customFormat="1" hidden="1" x14ac:dyDescent="0.25">
      <c r="A289" s="33"/>
      <c r="B289" s="43"/>
      <c r="C289" s="39" t="s">
        <v>851</v>
      </c>
      <c r="D289" s="39" t="s">
        <v>867</v>
      </c>
      <c r="E289" s="39" t="s">
        <v>721</v>
      </c>
      <c r="F289" s="99"/>
      <c r="G289" s="39"/>
      <c r="H289" s="39" t="str">
        <f t="shared" si="4"/>
        <v>TOSS ALL (not needed for sizing)</v>
      </c>
      <c r="I289" s="39" t="s">
        <v>836</v>
      </c>
      <c r="J289" s="39"/>
      <c r="K289" s="39"/>
    </row>
    <row r="290" spans="1:11" s="87" customFormat="1" hidden="1" x14ac:dyDescent="0.25">
      <c r="A290" s="33"/>
      <c r="B290" s="43"/>
      <c r="C290" s="39" t="s">
        <v>851</v>
      </c>
      <c r="D290" s="39" t="s">
        <v>867</v>
      </c>
      <c r="E290" s="39" t="s">
        <v>722</v>
      </c>
      <c r="F290" s="99"/>
      <c r="G290" s="39"/>
      <c r="H290" s="39" t="str">
        <f t="shared" si="4"/>
        <v/>
      </c>
      <c r="I290" s="39"/>
      <c r="J290" s="39"/>
      <c r="K290" s="39"/>
    </row>
    <row r="291" spans="1:11" s="87" customFormat="1" hidden="1" x14ac:dyDescent="0.25">
      <c r="A291" s="33"/>
      <c r="B291" s="43"/>
      <c r="C291" s="39" t="s">
        <v>851</v>
      </c>
      <c r="D291" s="39" t="s">
        <v>867</v>
      </c>
      <c r="E291" s="39" t="s">
        <v>694</v>
      </c>
      <c r="F291" s="99"/>
      <c r="G291" s="39"/>
      <c r="H291" s="39" t="str">
        <f t="shared" si="4"/>
        <v>TOSS 14-15 ALL AWD &amp; 16-18 AWD part# 7589129, 7589128</v>
      </c>
      <c r="I291" s="39" t="s">
        <v>880</v>
      </c>
      <c r="J291" s="39"/>
      <c r="K291" s="39"/>
    </row>
    <row r="292" spans="1:11" s="87" customFormat="1" hidden="1" x14ac:dyDescent="0.25">
      <c r="A292" s="33"/>
      <c r="B292" s="43"/>
      <c r="C292" s="39" t="s">
        <v>851</v>
      </c>
      <c r="D292" s="39" t="s">
        <v>867</v>
      </c>
      <c r="E292" s="39" t="s">
        <v>723</v>
      </c>
      <c r="F292" s="99"/>
      <c r="G292" s="39"/>
      <c r="H292" s="39" t="str">
        <f t="shared" si="4"/>
        <v>TOSS ALL</v>
      </c>
      <c r="I292" s="39" t="s">
        <v>800</v>
      </c>
      <c r="J292" s="39"/>
      <c r="K292" s="39"/>
    </row>
    <row r="293" spans="1:11" s="87" customFormat="1" hidden="1" x14ac:dyDescent="0.25">
      <c r="A293" s="33"/>
      <c r="B293" s="43"/>
      <c r="C293" s="39" t="s">
        <v>851</v>
      </c>
      <c r="D293" s="39" t="s">
        <v>867</v>
      </c>
      <c r="E293" s="39" t="s">
        <v>717</v>
      </c>
      <c r="F293" s="99"/>
      <c r="G293" s="39"/>
      <c r="H293" s="39" t="str">
        <f t="shared" si="4"/>
        <v>has to be cut, and not worth selling cut for $85</v>
      </c>
      <c r="I293" s="39"/>
      <c r="J293" s="39" t="s">
        <v>881</v>
      </c>
      <c r="K293" s="39"/>
    </row>
    <row r="294" spans="1:11" s="87" customFormat="1" hidden="1" x14ac:dyDescent="0.25">
      <c r="A294" s="33"/>
      <c r="B294" s="43"/>
      <c r="C294" s="39" t="s">
        <v>851</v>
      </c>
      <c r="D294" s="39" t="s">
        <v>867</v>
      </c>
      <c r="E294" s="39" t="s">
        <v>724</v>
      </c>
      <c r="F294" s="99"/>
      <c r="G294" s="39"/>
      <c r="H294" s="39" t="str">
        <f t="shared" si="4"/>
        <v>really BIG one diff mounts to</v>
      </c>
      <c r="I294" s="39"/>
      <c r="J294" s="39" t="s">
        <v>837</v>
      </c>
      <c r="K294" s="39"/>
    </row>
    <row r="295" spans="1:11" s="87" customFormat="1" hidden="1" x14ac:dyDescent="0.25">
      <c r="A295" s="33"/>
      <c r="B295" s="43"/>
      <c r="C295" s="39" t="s">
        <v>851</v>
      </c>
      <c r="D295" s="39" t="s">
        <v>867</v>
      </c>
      <c r="E295" s="39" t="s">
        <v>695</v>
      </c>
      <c r="F295" s="99">
        <v>320</v>
      </c>
      <c r="G295" s="39"/>
      <c r="H295" s="39" t="str">
        <f t="shared" si="4"/>
        <v>keep dynamic drive, TOSS w/o dynamic drive</v>
      </c>
      <c r="I295" s="39" t="s">
        <v>831</v>
      </c>
      <c r="J295" s="39"/>
      <c r="K295" s="39"/>
    </row>
    <row r="296" spans="1:11" s="87" customFormat="1" hidden="1" x14ac:dyDescent="0.25">
      <c r="A296" s="33"/>
      <c r="B296" s="43"/>
      <c r="C296" s="39" t="s">
        <v>851</v>
      </c>
      <c r="D296" s="39" t="s">
        <v>867</v>
      </c>
      <c r="E296" s="39" t="s">
        <v>725</v>
      </c>
      <c r="F296" s="99"/>
      <c r="G296" s="39"/>
      <c r="H296" s="39" t="str">
        <f t="shared" si="4"/>
        <v>TOSS ALL (even dynamic ones)</v>
      </c>
      <c r="I296" s="39" t="s">
        <v>838</v>
      </c>
      <c r="J296" s="39"/>
      <c r="K296" s="39"/>
    </row>
    <row r="297" spans="1:11" s="87" customFormat="1" hidden="1" x14ac:dyDescent="0.25">
      <c r="A297" s="33"/>
      <c r="B297" s="33"/>
      <c r="C297" s="34" t="s">
        <v>850</v>
      </c>
      <c r="D297" s="34" t="s">
        <v>868</v>
      </c>
      <c r="E297" s="34" t="s">
        <v>727</v>
      </c>
      <c r="F297" s="38">
        <v>245</v>
      </c>
      <c r="G297" s="34"/>
      <c r="H297" s="34" t="str">
        <f t="shared" si="4"/>
        <v/>
      </c>
      <c r="I297" s="34"/>
      <c r="J297" s="34"/>
      <c r="K297" s="34"/>
    </row>
    <row r="298" spans="1:11" s="87" customFormat="1" hidden="1" x14ac:dyDescent="0.25">
      <c r="A298" s="33"/>
      <c r="B298" s="33"/>
      <c r="C298" s="34" t="s">
        <v>850</v>
      </c>
      <c r="D298" s="34" t="s">
        <v>868</v>
      </c>
      <c r="E298" s="34" t="s">
        <v>728</v>
      </c>
      <c r="F298" s="38">
        <v>1097.5</v>
      </c>
      <c r="G298" s="34"/>
      <c r="H298" s="34" t="str">
        <f t="shared" si="4"/>
        <v>sell shift motor separately</v>
      </c>
      <c r="I298" s="34" t="s">
        <v>839</v>
      </c>
      <c r="J298" s="34"/>
      <c r="K298" s="34"/>
    </row>
    <row r="299" spans="1:11" s="87" customFormat="1" hidden="1" x14ac:dyDescent="0.25">
      <c r="A299" s="33"/>
      <c r="B299" s="33"/>
      <c r="C299" s="34" t="s">
        <v>850</v>
      </c>
      <c r="D299" s="34" t="s">
        <v>868</v>
      </c>
      <c r="E299" s="34" t="s">
        <v>729</v>
      </c>
      <c r="F299" s="38">
        <v>200</v>
      </c>
      <c r="G299" s="34"/>
      <c r="H299" s="34" t="str">
        <f t="shared" si="4"/>
        <v/>
      </c>
      <c r="I299" s="34"/>
      <c r="J299" s="34"/>
      <c r="K299" s="34"/>
    </row>
    <row r="300" spans="1:11" s="87" customFormat="1" hidden="1" x14ac:dyDescent="0.25">
      <c r="A300" s="33"/>
      <c r="B300" s="33"/>
      <c r="C300" s="34" t="s">
        <v>850</v>
      </c>
      <c r="D300" s="34" t="s">
        <v>868</v>
      </c>
      <c r="E300" s="34" t="s">
        <v>730</v>
      </c>
      <c r="F300" s="38">
        <v>100</v>
      </c>
      <c r="G300" s="34"/>
      <c r="H300" s="34" t="str">
        <f t="shared" si="4"/>
        <v/>
      </c>
      <c r="I300" s="34"/>
      <c r="J300" s="34"/>
      <c r="K300" s="34"/>
    </row>
    <row r="301" spans="1:11" s="87" customFormat="1" hidden="1" x14ac:dyDescent="0.25">
      <c r="A301" s="33"/>
      <c r="B301" s="33"/>
      <c r="C301" s="34" t="s">
        <v>850</v>
      </c>
      <c r="D301" s="34" t="s">
        <v>868</v>
      </c>
      <c r="E301" s="34" t="s">
        <v>731</v>
      </c>
      <c r="F301" s="38">
        <v>75</v>
      </c>
      <c r="G301" s="34"/>
      <c r="H301" s="34" t="str">
        <f t="shared" si="4"/>
        <v/>
      </c>
      <c r="I301" s="34"/>
      <c r="J301" s="34"/>
      <c r="K301" s="34"/>
    </row>
    <row r="302" spans="1:11" s="87" customFormat="1" hidden="1" x14ac:dyDescent="0.25">
      <c r="A302" s="33"/>
      <c r="B302" s="33"/>
      <c r="C302" s="34" t="s">
        <v>850</v>
      </c>
      <c r="D302" s="34" t="s">
        <v>868</v>
      </c>
      <c r="E302" s="34" t="s">
        <v>909</v>
      </c>
      <c r="F302" s="38">
        <v>250</v>
      </c>
      <c r="G302" s="34"/>
      <c r="H302" s="34" t="str">
        <f t="shared" si="4"/>
        <v/>
      </c>
      <c r="I302" s="34"/>
      <c r="J302" s="34"/>
      <c r="K302" s="34"/>
    </row>
    <row r="303" spans="1:11" s="87" customFormat="1" hidden="1" x14ac:dyDescent="0.25">
      <c r="A303" s="33"/>
      <c r="B303" s="33"/>
      <c r="C303" s="34" t="s">
        <v>850</v>
      </c>
      <c r="D303" s="34" t="s">
        <v>868</v>
      </c>
      <c r="E303" s="34" t="s">
        <v>732</v>
      </c>
      <c r="F303" s="38">
        <v>650</v>
      </c>
      <c r="G303" s="34"/>
      <c r="H303" s="34" t="str">
        <f t="shared" si="4"/>
        <v/>
      </c>
      <c r="I303" s="34"/>
      <c r="J303" s="34"/>
      <c r="K303" s="34"/>
    </row>
    <row r="304" spans="1:11" s="87" customFormat="1" hidden="1" x14ac:dyDescent="0.25">
      <c r="A304" s="33"/>
      <c r="B304" s="43"/>
      <c r="C304" s="39" t="s">
        <v>851</v>
      </c>
      <c r="D304" s="39" t="s">
        <v>868</v>
      </c>
      <c r="E304" s="39" t="s">
        <v>726</v>
      </c>
      <c r="F304" s="99"/>
      <c r="G304" s="39"/>
      <c r="H304" s="39" t="str">
        <f t="shared" si="4"/>
        <v/>
      </c>
      <c r="I304" s="39"/>
      <c r="J304" s="39"/>
      <c r="K304" s="39"/>
    </row>
    <row r="305" spans="1:11" s="87" customFormat="1" hidden="1" x14ac:dyDescent="0.25">
      <c r="A305" s="33"/>
      <c r="B305" s="43"/>
      <c r="C305" s="39" t="s">
        <v>851</v>
      </c>
      <c r="D305" s="39" t="s">
        <v>868</v>
      </c>
      <c r="E305" s="39" t="s">
        <v>733</v>
      </c>
      <c r="F305" s="99"/>
      <c r="G305" s="39"/>
      <c r="H305" s="39" t="str">
        <f t="shared" si="4"/>
        <v>TOSS ALL</v>
      </c>
      <c r="I305" s="39" t="s">
        <v>800</v>
      </c>
      <c r="J305" s="39"/>
      <c r="K305" s="39"/>
    </row>
    <row r="306" spans="1:11" s="87" customFormat="1" hidden="1" x14ac:dyDescent="0.25">
      <c r="A306" s="33"/>
      <c r="B306" s="43"/>
      <c r="C306" s="39" t="s">
        <v>851</v>
      </c>
      <c r="D306" s="39" t="s">
        <v>868</v>
      </c>
      <c r="E306" s="39" t="s">
        <v>734</v>
      </c>
      <c r="F306" s="99"/>
      <c r="G306" s="39"/>
      <c r="H306" s="39" t="str">
        <f t="shared" si="4"/>
        <v/>
      </c>
      <c r="I306" s="39"/>
      <c r="J306" s="39"/>
      <c r="K306" s="39"/>
    </row>
    <row r="307" spans="1:11" s="87" customFormat="1" hidden="1" x14ac:dyDescent="0.25">
      <c r="A307" s="33"/>
      <c r="B307" s="43"/>
      <c r="C307" s="39" t="s">
        <v>851</v>
      </c>
      <c r="D307" s="39" t="s">
        <v>868</v>
      </c>
      <c r="E307" s="39" t="s">
        <v>735</v>
      </c>
      <c r="F307" s="99"/>
      <c r="G307" s="39"/>
      <c r="H307" s="39" t="str">
        <f t="shared" si="4"/>
        <v/>
      </c>
      <c r="I307" s="39"/>
      <c r="J307" s="39"/>
      <c r="K307" s="39"/>
    </row>
    <row r="308" spans="1:11" s="87" customFormat="1" hidden="1" x14ac:dyDescent="0.25">
      <c r="A308" s="33"/>
      <c r="B308" s="33"/>
      <c r="C308" s="34" t="s">
        <v>850</v>
      </c>
      <c r="D308" s="34" t="s">
        <v>346</v>
      </c>
      <c r="E308" s="34" t="s">
        <v>739</v>
      </c>
      <c r="F308" s="38">
        <v>65</v>
      </c>
      <c r="G308" s="34"/>
      <c r="H308" s="34" t="str">
        <f t="shared" si="4"/>
        <v>toss both if 1 bad</v>
      </c>
      <c r="I308" s="34"/>
      <c r="J308" s="34" t="s">
        <v>763</v>
      </c>
      <c r="K308" s="34"/>
    </row>
    <row r="309" spans="1:11" s="87" customFormat="1" hidden="1" x14ac:dyDescent="0.25">
      <c r="A309" s="33"/>
      <c r="B309" s="33"/>
      <c r="C309" s="34" t="s">
        <v>850</v>
      </c>
      <c r="D309" s="34" t="s">
        <v>346</v>
      </c>
      <c r="E309" s="34" t="s">
        <v>740</v>
      </c>
      <c r="F309" s="38">
        <v>48</v>
      </c>
      <c r="G309" s="34"/>
      <c r="H309" s="34" t="str">
        <f t="shared" si="4"/>
        <v>short red/black cable w/ black terminal | small one</v>
      </c>
      <c r="I309" s="34" t="s">
        <v>1602</v>
      </c>
      <c r="J309" s="34" t="s">
        <v>1603</v>
      </c>
      <c r="K309" s="34"/>
    </row>
    <row r="310" spans="1:11" s="87" customFormat="1" hidden="1" x14ac:dyDescent="0.25">
      <c r="A310" s="33"/>
      <c r="B310" s="33"/>
      <c r="C310" s="34" t="s">
        <v>850</v>
      </c>
      <c r="D310" s="34" t="s">
        <v>346</v>
      </c>
      <c r="E310" s="34" t="s">
        <v>741</v>
      </c>
      <c r="F310" s="38">
        <v>150</v>
      </c>
      <c r="G310" s="34"/>
      <c r="H310" s="34" t="str">
        <f t="shared" si="4"/>
        <v>thicker red cable w/ red terminal | BIG ONE</v>
      </c>
      <c r="I310" s="34" t="s">
        <v>1606</v>
      </c>
      <c r="J310" s="34" t="s">
        <v>1607</v>
      </c>
      <c r="K310" s="34"/>
    </row>
    <row r="311" spans="1:11" s="87" customFormat="1" hidden="1" x14ac:dyDescent="0.25">
      <c r="A311" s="33"/>
      <c r="B311" s="33"/>
      <c r="C311" s="34" t="s">
        <v>850</v>
      </c>
      <c r="D311" s="34" t="s">
        <v>346</v>
      </c>
      <c r="E311" s="34" t="s">
        <v>742</v>
      </c>
      <c r="F311" s="38">
        <v>225</v>
      </c>
      <c r="G311" s="34"/>
      <c r="H311" s="34" t="str">
        <f t="shared" si="4"/>
        <v>remove from trunk handle &amp; sell each solo | mark location</v>
      </c>
      <c r="I311" s="34" t="s">
        <v>1611</v>
      </c>
      <c r="J311" s="34" t="s">
        <v>814</v>
      </c>
      <c r="K311" s="34"/>
    </row>
    <row r="312" spans="1:11" s="87" customFormat="1" ht="14.25" customHeight="1" x14ac:dyDescent="0.25">
      <c r="A312" s="301" t="s">
        <v>2893</v>
      </c>
      <c r="B312" s="301" t="s">
        <v>941</v>
      </c>
      <c r="C312" s="302" t="s">
        <v>850</v>
      </c>
      <c r="D312" s="302" t="s">
        <v>346</v>
      </c>
      <c r="E312" s="302" t="s">
        <v>743</v>
      </c>
      <c r="F312" s="303">
        <v>195</v>
      </c>
      <c r="G312" s="302"/>
      <c r="H312" s="302" t="str">
        <f t="shared" si="4"/>
        <v>only keep if minor flaws or better</v>
      </c>
      <c r="I312" s="302" t="s">
        <v>842</v>
      </c>
      <c r="J312" s="302"/>
      <c r="K312" s="302"/>
    </row>
    <row r="313" spans="1:11" s="87" customFormat="1" hidden="1" x14ac:dyDescent="0.25">
      <c r="A313" s="33"/>
      <c r="B313" s="33"/>
      <c r="C313" s="34" t="s">
        <v>850</v>
      </c>
      <c r="D313" s="34" t="s">
        <v>346</v>
      </c>
      <c r="E313" s="34" t="s">
        <v>744</v>
      </c>
      <c r="F313" s="38">
        <v>850</v>
      </c>
      <c r="G313" s="34"/>
      <c r="H313" s="34" t="str">
        <f t="shared" si="4"/>
        <v/>
      </c>
      <c r="I313" s="34"/>
      <c r="J313" s="34"/>
      <c r="K313" s="34"/>
    </row>
    <row r="314" spans="1:11" s="87" customFormat="1" hidden="1" x14ac:dyDescent="0.25">
      <c r="A314" s="33"/>
      <c r="B314" s="33"/>
      <c r="C314" s="34" t="s">
        <v>850</v>
      </c>
      <c r="D314" s="34" t="s">
        <v>346</v>
      </c>
      <c r="E314" s="34" t="s">
        <v>910</v>
      </c>
      <c r="F314" s="38">
        <v>155</v>
      </c>
      <c r="G314" s="34"/>
      <c r="H314" s="34" t="str">
        <f t="shared" si="4"/>
        <v>SET 2, sell singles if 1 bad</v>
      </c>
      <c r="I314" s="34" t="s">
        <v>780</v>
      </c>
      <c r="J314" s="34"/>
      <c r="K314" s="34"/>
    </row>
    <row r="315" spans="1:11" s="87" customFormat="1" x14ac:dyDescent="0.25">
      <c r="A315" s="301" t="s">
        <v>2893</v>
      </c>
      <c r="B315" s="301" t="s">
        <v>941</v>
      </c>
      <c r="C315" s="302" t="s">
        <v>850</v>
      </c>
      <c r="D315" s="302" t="s">
        <v>346</v>
      </c>
      <c r="E315" s="302" t="s">
        <v>745</v>
      </c>
      <c r="F315" s="303">
        <v>45</v>
      </c>
      <c r="G315" s="302"/>
      <c r="H315" s="302" t="str">
        <f t="shared" si="4"/>
        <v/>
      </c>
      <c r="I315" s="302"/>
      <c r="J315" s="302"/>
      <c r="K315" s="302"/>
    </row>
    <row r="316" spans="1:11" s="87" customFormat="1" x14ac:dyDescent="0.25">
      <c r="A316" s="301" t="s">
        <v>2910</v>
      </c>
      <c r="B316" s="301" t="s">
        <v>941</v>
      </c>
      <c r="C316" s="302" t="s">
        <v>850</v>
      </c>
      <c r="D316" s="302" t="s">
        <v>346</v>
      </c>
      <c r="E316" s="302" t="s">
        <v>737</v>
      </c>
      <c r="F316" s="303">
        <v>58</v>
      </c>
      <c r="G316" s="302"/>
      <c r="H316" s="302" t="str">
        <f t="shared" si="4"/>
        <v>remove camera &amp; sell solo, toss one w/o camera slot</v>
      </c>
      <c r="I316" s="302" t="s">
        <v>840</v>
      </c>
      <c r="J316" s="302"/>
      <c r="K316" s="302" t="s">
        <v>2911</v>
      </c>
    </row>
    <row r="317" spans="1:11" s="87" customFormat="1" hidden="1" x14ac:dyDescent="0.25">
      <c r="A317" s="33"/>
      <c r="B317" s="33"/>
      <c r="C317" s="34" t="s">
        <v>850</v>
      </c>
      <c r="D317" s="34" t="s">
        <v>346</v>
      </c>
      <c r="E317" s="34" t="s">
        <v>736</v>
      </c>
      <c r="F317" s="38">
        <v>150</v>
      </c>
      <c r="G317" s="34"/>
      <c r="H317" s="34" t="str">
        <f t="shared" si="4"/>
        <v/>
      </c>
      <c r="I317" s="34"/>
      <c r="J317" s="34"/>
      <c r="K317" s="34"/>
    </row>
    <row r="318" spans="1:11" s="87" customFormat="1" hidden="1" x14ac:dyDescent="0.25">
      <c r="A318" s="33"/>
      <c r="B318" s="33"/>
      <c r="C318" s="34" t="s">
        <v>850</v>
      </c>
      <c r="D318" s="34" t="s">
        <v>346</v>
      </c>
      <c r="E318" s="34" t="s">
        <v>746</v>
      </c>
      <c r="F318" s="38">
        <v>100</v>
      </c>
      <c r="G318" s="34"/>
      <c r="H318" s="34" t="str">
        <f t="shared" si="4"/>
        <v/>
      </c>
      <c r="I318" s="34"/>
      <c r="J318" s="34"/>
      <c r="K318" s="34"/>
    </row>
    <row r="319" spans="1:11" s="87" customFormat="1" hidden="1" x14ac:dyDescent="0.25">
      <c r="A319" s="33"/>
      <c r="B319" s="43"/>
      <c r="C319" s="39" t="s">
        <v>870</v>
      </c>
      <c r="D319" s="39" t="s">
        <v>346</v>
      </c>
      <c r="E319" s="39" t="s">
        <v>747</v>
      </c>
      <c r="F319" s="99"/>
      <c r="G319" s="39"/>
      <c r="H319" s="39" t="str">
        <f t="shared" si="4"/>
        <v>part out</v>
      </c>
      <c r="I319" s="39" t="s">
        <v>843</v>
      </c>
      <c r="J319" s="39"/>
      <c r="K319" s="39"/>
    </row>
    <row r="320" spans="1:11" s="87" customFormat="1" hidden="1" x14ac:dyDescent="0.25">
      <c r="A320" s="33"/>
      <c r="B320" s="43"/>
      <c r="C320" s="39" t="s">
        <v>851</v>
      </c>
      <c r="D320" s="39" t="s">
        <v>346</v>
      </c>
      <c r="E320" s="39" t="s">
        <v>748</v>
      </c>
      <c r="F320" s="99"/>
      <c r="G320" s="39"/>
      <c r="H320" s="39" t="str">
        <f t="shared" si="4"/>
        <v>TOSS ALL | these are the 4 that slide on rails</v>
      </c>
      <c r="I320" s="39" t="s">
        <v>800</v>
      </c>
      <c r="J320" s="39" t="s">
        <v>1635</v>
      </c>
      <c r="K320" s="39"/>
    </row>
    <row r="321" spans="1:11" s="87" customFormat="1" hidden="1" x14ac:dyDescent="0.25">
      <c r="A321" s="33"/>
      <c r="B321" s="43"/>
      <c r="C321" s="39" t="s">
        <v>851</v>
      </c>
      <c r="D321" s="39" t="s">
        <v>346</v>
      </c>
      <c r="E321" s="39" t="s">
        <v>749</v>
      </c>
      <c r="F321" s="99"/>
      <c r="G321" s="39"/>
      <c r="H321" s="39" t="str">
        <f t="shared" si="4"/>
        <v/>
      </c>
      <c r="I321" s="39"/>
      <c r="J321" s="39"/>
      <c r="K321" s="39"/>
    </row>
    <row r="322" spans="1:11" s="87" customFormat="1" hidden="1" x14ac:dyDescent="0.25">
      <c r="A322" s="33"/>
      <c r="B322" s="43"/>
      <c r="C322" s="39" t="s">
        <v>851</v>
      </c>
      <c r="D322" s="39" t="s">
        <v>346</v>
      </c>
      <c r="E322" s="39" t="s">
        <v>750</v>
      </c>
      <c r="F322" s="99"/>
      <c r="G322" s="39"/>
      <c r="H322" s="39" t="str">
        <f t="shared" si="4"/>
        <v>TOSS BOTH | the 2 trunk aluminum ones</v>
      </c>
      <c r="I322" s="39" t="s">
        <v>784</v>
      </c>
      <c r="J322" s="39" t="s">
        <v>1636</v>
      </c>
      <c r="K322" s="39"/>
    </row>
    <row r="323" spans="1:11" s="87" customFormat="1" hidden="1" x14ac:dyDescent="0.25">
      <c r="A323" s="33"/>
      <c r="B323" s="43"/>
      <c r="C323" s="39" t="s">
        <v>851</v>
      </c>
      <c r="D323" s="39" t="s">
        <v>346</v>
      </c>
      <c r="E323" s="39" t="s">
        <v>751</v>
      </c>
      <c r="F323" s="99"/>
      <c r="G323" s="39"/>
      <c r="H323" s="39" t="str">
        <f t="shared" si="4"/>
        <v>TOSS BOTH</v>
      </c>
      <c r="I323" s="39" t="s">
        <v>784</v>
      </c>
      <c r="J323" s="39"/>
      <c r="K323" s="39"/>
    </row>
    <row r="324" spans="1:11" s="87" customFormat="1" hidden="1" x14ac:dyDescent="0.25">
      <c r="A324" s="33"/>
      <c r="B324" s="43"/>
      <c r="C324" s="39" t="s">
        <v>851</v>
      </c>
      <c r="D324" s="39" t="s">
        <v>346</v>
      </c>
      <c r="E324" s="39" t="s">
        <v>752</v>
      </c>
      <c r="F324" s="99"/>
      <c r="G324" s="39"/>
      <c r="H324" s="39" t="str">
        <f t="shared" ref="H324:H333" si="5">_xlfn.TEXTJOIN(" | ",TRUE,I324,J324)</f>
        <v>standard brown cable no module</v>
      </c>
      <c r="I324" s="39"/>
      <c r="J324" s="39" t="s">
        <v>844</v>
      </c>
      <c r="K324" s="39"/>
    </row>
    <row r="325" spans="1:11" s="87" customFormat="1" hidden="1" x14ac:dyDescent="0.25">
      <c r="A325" s="33"/>
      <c r="B325" s="43"/>
      <c r="C325" s="39" t="s">
        <v>851</v>
      </c>
      <c r="D325" s="39" t="s">
        <v>346</v>
      </c>
      <c r="E325" s="39" t="s">
        <v>753</v>
      </c>
      <c r="F325" s="99"/>
      <c r="G325" s="39"/>
      <c r="H325" s="39" t="str">
        <f t="shared" si="5"/>
        <v>6x6 inch flat w/ red plastic on top &amp; black on bottom</v>
      </c>
      <c r="I325" s="39"/>
      <c r="J325" s="39" t="s">
        <v>845</v>
      </c>
      <c r="K325" s="39"/>
    </row>
    <row r="326" spans="1:11" s="87" customFormat="1" hidden="1" x14ac:dyDescent="0.25">
      <c r="A326" s="33"/>
      <c r="B326" s="43"/>
      <c r="C326" s="39" t="s">
        <v>851</v>
      </c>
      <c r="D326" s="39" t="s">
        <v>346</v>
      </c>
      <c r="E326" s="39" t="s">
        <v>754</v>
      </c>
      <c r="F326" s="99"/>
      <c r="G326" s="39"/>
      <c r="H326" s="39" t="str">
        <f t="shared" si="5"/>
        <v>trunk mounted</v>
      </c>
      <c r="I326" s="39"/>
      <c r="J326" s="39" t="s">
        <v>846</v>
      </c>
      <c r="K326" s="39"/>
    </row>
    <row r="327" spans="1:11" s="87" customFormat="1" hidden="1" x14ac:dyDescent="0.25">
      <c r="A327" s="33"/>
      <c r="B327" s="43"/>
      <c r="C327" s="39" t="s">
        <v>851</v>
      </c>
      <c r="D327" s="39" t="s">
        <v>346</v>
      </c>
      <c r="E327" s="39" t="s">
        <v>738</v>
      </c>
      <c r="F327" s="99"/>
      <c r="G327" s="39"/>
      <c r="H327" s="39" t="str">
        <f t="shared" si="5"/>
        <v>keep one with camera slot &amp; sell camera solo</v>
      </c>
      <c r="I327" s="39" t="s">
        <v>841</v>
      </c>
      <c r="J327" s="39"/>
      <c r="K327" s="39"/>
    </row>
    <row r="328" spans="1:11" s="87" customFormat="1" hidden="1" x14ac:dyDescent="0.25">
      <c r="A328" s="33"/>
      <c r="B328" s="43"/>
      <c r="C328" s="39" t="s">
        <v>851</v>
      </c>
      <c r="D328" s="39" t="s">
        <v>346</v>
      </c>
      <c r="E328" s="39" t="s">
        <v>755</v>
      </c>
      <c r="F328" s="99"/>
      <c r="G328" s="39"/>
      <c r="H328" s="39" t="str">
        <f t="shared" si="5"/>
        <v/>
      </c>
      <c r="I328" s="39"/>
      <c r="J328" s="39"/>
      <c r="K328" s="39"/>
    </row>
    <row r="329" spans="1:11" s="87" customFormat="1" hidden="1" x14ac:dyDescent="0.25">
      <c r="A329" s="33"/>
      <c r="B329" s="33"/>
      <c r="C329" s="34" t="s">
        <v>850</v>
      </c>
      <c r="D329" s="34" t="s">
        <v>869</v>
      </c>
      <c r="E329" s="34" t="s">
        <v>757</v>
      </c>
      <c r="F329" s="38">
        <v>75</v>
      </c>
      <c r="G329" s="34"/>
      <c r="H329" s="34" t="str">
        <f t="shared" si="5"/>
        <v>if 1 bad toss all</v>
      </c>
      <c r="I329" s="34" t="s">
        <v>785</v>
      </c>
      <c r="J329" s="34"/>
      <c r="K329" s="34"/>
    </row>
    <row r="330" spans="1:11" s="87" customFormat="1" hidden="1" x14ac:dyDescent="0.25">
      <c r="A330" s="33"/>
      <c r="B330" s="33"/>
      <c r="C330" s="34" t="s">
        <v>850</v>
      </c>
      <c r="D330" s="34" t="s">
        <v>869</v>
      </c>
      <c r="E330" s="34" t="s">
        <v>758</v>
      </c>
      <c r="F330" s="38">
        <v>70</v>
      </c>
      <c r="G330" s="34"/>
      <c r="H330" s="34" t="str">
        <f t="shared" si="5"/>
        <v>if 1 missing toss all</v>
      </c>
      <c r="I330" s="34" t="s">
        <v>847</v>
      </c>
      <c r="J330" s="34"/>
      <c r="K330" s="34"/>
    </row>
    <row r="331" spans="1:11" s="87" customFormat="1" hidden="1" x14ac:dyDescent="0.25">
      <c r="A331" s="33"/>
      <c r="B331" s="43"/>
      <c r="C331" s="39" t="s">
        <v>851</v>
      </c>
      <c r="D331" s="39" t="s">
        <v>869</v>
      </c>
      <c r="E331" s="39" t="s">
        <v>759</v>
      </c>
      <c r="F331" s="99"/>
      <c r="G331" s="39"/>
      <c r="H331" s="39" t="str">
        <f t="shared" si="5"/>
        <v/>
      </c>
      <c r="I331" s="39"/>
      <c r="J331" s="39"/>
      <c r="K331" s="39"/>
    </row>
    <row r="332" spans="1:11" s="87" customFormat="1" hidden="1" x14ac:dyDescent="0.25">
      <c r="A332" s="33"/>
      <c r="B332" s="43"/>
      <c r="C332" s="39" t="s">
        <v>851</v>
      </c>
      <c r="D332" s="39" t="s">
        <v>869</v>
      </c>
      <c r="E332" s="39" t="s">
        <v>760</v>
      </c>
      <c r="F332" s="99"/>
      <c r="G332" s="39"/>
      <c r="H332" s="39" t="str">
        <f t="shared" si="5"/>
        <v>TOSS ALL</v>
      </c>
      <c r="I332" s="39" t="s">
        <v>800</v>
      </c>
      <c r="J332" s="39"/>
      <c r="K332" s="39"/>
    </row>
    <row r="333" spans="1:11" s="257" customFormat="1" x14ac:dyDescent="0.25">
      <c r="A333" s="103" t="s">
        <v>2924</v>
      </c>
      <c r="B333" s="103" t="s">
        <v>941</v>
      </c>
      <c r="C333" s="323" t="s">
        <v>871</v>
      </c>
      <c r="D333" s="104" t="s">
        <v>869</v>
      </c>
      <c r="E333" s="104" t="s">
        <v>756</v>
      </c>
      <c r="F333" s="107" t="s">
        <v>854</v>
      </c>
      <c r="G333" s="104"/>
      <c r="H333" s="104" t="str">
        <f t="shared" si="5"/>
        <v/>
      </c>
      <c r="I333" s="34"/>
      <c r="J333" s="34"/>
      <c r="K333" s="104" t="s">
        <v>2925</v>
      </c>
    </row>
    <row r="334" spans="1:11" hidden="1" x14ac:dyDescent="0.25"/>
    <row r="335" spans="1:11" hidden="1" x14ac:dyDescent="0.25"/>
    <row r="336" spans="1:11" hidden="1" x14ac:dyDescent="0.25"/>
    <row r="337" hidden="1" x14ac:dyDescent="0.25"/>
    <row r="338" hidden="1" x14ac:dyDescent="0.25"/>
    <row r="339" hidden="1" x14ac:dyDescent="0.25"/>
  </sheetData>
  <autoFilter ref="A3:K339" xr:uid="{CE822A0C-333F-4C34-8625-A170D16397AD}">
    <filterColumn colId="1" hiddenButton="1">
      <customFilters>
        <customFilter val="*DRF*"/>
      </customFilters>
    </filterColumn>
  </autoFilter>
  <conditionalFormatting sqref="A2:K2 A3:XFD3 A4:K73 A271:J271 A75:K249 A251:K270 A272:K333">
    <cfRule type="expression" dxfId="828" priority="3">
      <formula>_xlfn.ISFORMULA(A2)</formula>
    </cfRule>
  </conditionalFormatting>
  <conditionalFormatting sqref="A74:K74 A250:K250">
    <cfRule type="expression" dxfId="827" priority="2">
      <formula>_xlfn.ISFORMULA(A74)</formula>
    </cfRule>
  </conditionalFormatting>
  <conditionalFormatting sqref="K271">
    <cfRule type="expression" dxfId="826" priority="1">
      <formula>_xlfn.ISFORMULA(K271)</formula>
    </cfRule>
  </conditionalFormatting>
  <pageMargins left="0.7" right="0.7" top="0.75" bottom="0.75" header="0.3" footer="0.3"/>
  <pageSetup scale="42" fitToHeight="0" orientation="landscape" horizont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C7052-5B31-41C5-9160-D3CE7DF453E3}">
  <sheetPr codeName="Sheet6">
    <pageSetUpPr fitToPage="1"/>
  </sheetPr>
  <dimension ref="A1:G62"/>
  <sheetViews>
    <sheetView showGridLines="0" workbookViewId="0">
      <selection activeCell="B27" sqref="B27"/>
    </sheetView>
  </sheetViews>
  <sheetFormatPr defaultColWidth="9.140625" defaultRowHeight="18.75" x14ac:dyDescent="0.3"/>
  <cols>
    <col min="1" max="1" width="4.140625" style="179" bestFit="1" customWidth="1"/>
    <col min="2" max="2" width="75.7109375" style="179" customWidth="1"/>
    <col min="3" max="3" width="60.7109375" style="179" customWidth="1"/>
    <col min="4" max="4" width="10.7109375" style="179" bestFit="1" customWidth="1"/>
    <col min="5" max="5" width="40.7109375" style="179" customWidth="1"/>
    <col min="6" max="6" width="35.85546875" style="179" customWidth="1"/>
    <col min="7" max="7" width="9.140625" style="268"/>
    <col min="8" max="16384" width="9.140625" style="179"/>
  </cols>
  <sheetData>
    <row r="1" spans="1:6" ht="6.75" customHeight="1" thickBot="1" x14ac:dyDescent="0.35"/>
    <row r="2" spans="1:6" ht="19.5" thickBot="1" x14ac:dyDescent="0.35">
      <c r="B2" s="484" t="str">
        <f>'1A. Template Prep'!C2</f>
        <v>1270. 14 BMW X5 SUV (F15) 4.4TT (N63) Auto (Sophisto Gray) AWD (71781)</v>
      </c>
      <c r="C2" s="485"/>
      <c r="E2" s="486" t="s">
        <v>1907</v>
      </c>
      <c r="F2" s="487"/>
    </row>
    <row r="3" spans="1:6" ht="19.5" thickBot="1" x14ac:dyDescent="0.35">
      <c r="B3" s="196"/>
      <c r="C3" s="197"/>
      <c r="E3" s="482" t="s">
        <v>454</v>
      </c>
      <c r="F3" s="483"/>
    </row>
    <row r="4" spans="1:6" ht="19.5" thickBot="1" x14ac:dyDescent="0.35">
      <c r="B4" s="488" t="s">
        <v>1908</v>
      </c>
      <c r="C4" s="489"/>
      <c r="E4" s="192"/>
      <c r="F4" s="194"/>
    </row>
    <row r="5" spans="1:6" ht="19.5" thickBot="1" x14ac:dyDescent="0.35">
      <c r="B5" s="490" t="str">
        <f>IF('2A-1. Tester Details'!B54="","DO NOT ENTER DATA - THIS LINKS TO TESTER SHEET",'2A-1. Tester Details'!B54)</f>
        <v>KEEP ENGINE WHOLE ON THIS ONE.
DRF 11/9/2023 PARTING OUT DUE TO DAMAGE (it was hit on bottom and oil pan and related is all jacked up)</v>
      </c>
      <c r="C5" s="491"/>
      <c r="E5" s="192"/>
      <c r="F5" s="194"/>
    </row>
    <row r="6" spans="1:6" ht="19.5" thickBot="1" x14ac:dyDescent="0.35">
      <c r="B6" s="492"/>
      <c r="C6" s="493"/>
      <c r="E6" s="482" t="s">
        <v>1909</v>
      </c>
      <c r="F6" s="483"/>
    </row>
    <row r="7" spans="1:6" ht="19.5" thickBot="1" x14ac:dyDescent="0.35">
      <c r="B7" s="492"/>
      <c r="C7" s="493"/>
      <c r="E7" s="192"/>
      <c r="F7" s="193"/>
    </row>
    <row r="8" spans="1:6" ht="19.5" thickBot="1" x14ac:dyDescent="0.35">
      <c r="B8" s="494"/>
      <c r="C8" s="495"/>
      <c r="E8" s="192"/>
      <c r="F8" s="193"/>
    </row>
    <row r="9" spans="1:6" ht="7.5" customHeight="1" thickBot="1" x14ac:dyDescent="0.35"/>
    <row r="10" spans="1:6" ht="19.5" thickBot="1" x14ac:dyDescent="0.35">
      <c r="B10" s="248" t="s">
        <v>1910</v>
      </c>
      <c r="C10" s="249"/>
      <c r="D10" s="250"/>
    </row>
    <row r="11" spans="1:6" ht="19.5" thickBot="1" x14ac:dyDescent="0.35">
      <c r="B11" s="181" t="s">
        <v>1911</v>
      </c>
      <c r="C11" s="182" t="s">
        <v>1912</v>
      </c>
      <c r="D11" s="481" t="s">
        <v>1913</v>
      </c>
      <c r="E11" s="481"/>
      <c r="F11" s="183"/>
    </row>
    <row r="12" spans="1:6" ht="17.100000000000001" customHeight="1" x14ac:dyDescent="0.3">
      <c r="A12" s="184">
        <v>1</v>
      </c>
      <c r="B12" s="185"/>
      <c r="C12" s="186"/>
      <c r="D12" s="198"/>
      <c r="E12" s="199"/>
      <c r="F12" s="200"/>
    </row>
    <row r="13" spans="1:6" ht="17.100000000000001" customHeight="1" x14ac:dyDescent="0.3">
      <c r="A13" s="184">
        <v>2</v>
      </c>
      <c r="B13" s="187"/>
      <c r="C13" s="188"/>
      <c r="D13" s="188"/>
      <c r="E13" s="195"/>
      <c r="F13" s="191"/>
    </row>
    <row r="14" spans="1:6" ht="17.100000000000001" customHeight="1" x14ac:dyDescent="0.3">
      <c r="A14" s="184">
        <v>3</v>
      </c>
      <c r="B14" s="187"/>
      <c r="C14" s="188"/>
      <c r="D14" s="188"/>
      <c r="E14" s="195"/>
      <c r="F14" s="191"/>
    </row>
    <row r="15" spans="1:6" ht="17.100000000000001" customHeight="1" x14ac:dyDescent="0.3">
      <c r="A15" s="184">
        <v>4</v>
      </c>
      <c r="B15" s="187"/>
      <c r="C15" s="188"/>
      <c r="D15" s="188"/>
      <c r="E15" s="195"/>
      <c r="F15" s="191"/>
    </row>
    <row r="16" spans="1:6" ht="7.5" customHeight="1" thickBot="1" x14ac:dyDescent="0.35"/>
    <row r="17" spans="1:6" ht="19.5" thickBot="1" x14ac:dyDescent="0.35">
      <c r="B17" s="241" t="s">
        <v>2044</v>
      </c>
      <c r="C17" s="247"/>
      <c r="D17" s="242"/>
    </row>
    <row r="18" spans="1:6" ht="19.5" thickBot="1" x14ac:dyDescent="0.35">
      <c r="B18" s="181" t="s">
        <v>258</v>
      </c>
      <c r="C18" s="182" t="s">
        <v>1914</v>
      </c>
      <c r="D18" s="182" t="s">
        <v>2043</v>
      </c>
      <c r="E18" s="182" t="s">
        <v>1915</v>
      </c>
      <c r="F18" s="183" t="s">
        <v>1916</v>
      </c>
    </row>
    <row r="19" spans="1:6" x14ac:dyDescent="0.3">
      <c r="A19" s="184">
        <v>1</v>
      </c>
      <c r="B19" s="178" t="s">
        <v>872</v>
      </c>
      <c r="C19" s="178" t="s">
        <v>848</v>
      </c>
      <c r="D19" s="212"/>
      <c r="E19" s="213"/>
      <c r="F19" s="213"/>
    </row>
    <row r="20" spans="1:6" x14ac:dyDescent="0.3">
      <c r="A20" s="184">
        <v>2</v>
      </c>
      <c r="B20" s="151" t="s">
        <v>501</v>
      </c>
      <c r="C20" s="151" t="s">
        <v>848</v>
      </c>
      <c r="D20" s="214"/>
      <c r="E20" s="215"/>
      <c r="F20" s="215"/>
    </row>
    <row r="21" spans="1:6" x14ac:dyDescent="0.3">
      <c r="A21" s="184">
        <v>3</v>
      </c>
      <c r="B21" s="151" t="s">
        <v>500</v>
      </c>
      <c r="C21" s="151" t="s">
        <v>848</v>
      </c>
      <c r="D21" s="214"/>
      <c r="E21" s="215"/>
      <c r="F21" s="215"/>
    </row>
    <row r="22" spans="1:6" x14ac:dyDescent="0.3">
      <c r="A22" s="184">
        <v>4</v>
      </c>
      <c r="B22" s="151" t="s">
        <v>1689</v>
      </c>
      <c r="C22" s="151" t="s">
        <v>848</v>
      </c>
      <c r="D22" s="214"/>
      <c r="E22" s="215"/>
      <c r="F22" s="215"/>
    </row>
    <row r="23" spans="1:6" x14ac:dyDescent="0.3">
      <c r="A23" s="184">
        <v>5</v>
      </c>
      <c r="B23" s="151" t="s">
        <v>502</v>
      </c>
      <c r="C23" s="151" t="s">
        <v>848</v>
      </c>
      <c r="D23" s="214"/>
      <c r="E23" s="215"/>
      <c r="F23" s="215"/>
    </row>
    <row r="24" spans="1:6" x14ac:dyDescent="0.3">
      <c r="A24" s="184">
        <v>6</v>
      </c>
      <c r="B24" s="151" t="s">
        <v>2045</v>
      </c>
      <c r="C24" s="151" t="s">
        <v>849</v>
      </c>
      <c r="D24" s="216"/>
      <c r="E24" s="215"/>
      <c r="F24" s="215"/>
    </row>
    <row r="25" spans="1:6" x14ac:dyDescent="0.3">
      <c r="A25" s="184">
        <v>7</v>
      </c>
      <c r="B25" s="151" t="s">
        <v>1498</v>
      </c>
      <c r="C25" s="151" t="s">
        <v>848</v>
      </c>
      <c r="D25" s="214"/>
      <c r="E25" s="215"/>
      <c r="F25" s="215"/>
    </row>
    <row r="26" spans="1:6" ht="37.5" x14ac:dyDescent="0.3">
      <c r="A26" s="184">
        <v>8</v>
      </c>
      <c r="B26" s="151" t="s">
        <v>756</v>
      </c>
      <c r="C26" s="151" t="s">
        <v>2925</v>
      </c>
      <c r="D26" s="214"/>
      <c r="E26" s="215"/>
      <c r="F26" s="215"/>
    </row>
    <row r="27" spans="1:6" x14ac:dyDescent="0.3">
      <c r="A27" s="184">
        <v>9</v>
      </c>
      <c r="B27" s="151" t="s">
        <v>2927</v>
      </c>
      <c r="C27" s="151"/>
      <c r="D27" s="214"/>
      <c r="E27" s="215"/>
      <c r="F27" s="215"/>
    </row>
    <row r="28" spans="1:6" x14ac:dyDescent="0.3">
      <c r="A28" s="184">
        <v>10</v>
      </c>
      <c r="B28" s="151" t="s">
        <v>2929</v>
      </c>
      <c r="C28" s="151"/>
      <c r="D28" s="214"/>
      <c r="E28" s="215"/>
      <c r="F28" s="215"/>
    </row>
    <row r="29" spans="1:6" x14ac:dyDescent="0.3">
      <c r="A29" s="184">
        <v>11</v>
      </c>
      <c r="B29" s="151" t="s">
        <v>2930</v>
      </c>
      <c r="C29" s="151"/>
      <c r="D29" s="214"/>
      <c r="E29" s="215"/>
      <c r="F29" s="215"/>
    </row>
    <row r="30" spans="1:6" x14ac:dyDescent="0.3">
      <c r="A30" s="184">
        <v>12</v>
      </c>
      <c r="B30" s="151"/>
      <c r="C30" s="151"/>
      <c r="D30" s="214"/>
      <c r="E30" s="215"/>
      <c r="F30" s="215"/>
    </row>
    <row r="31" spans="1:6" x14ac:dyDescent="0.3">
      <c r="A31" s="184">
        <v>13</v>
      </c>
      <c r="B31" s="151"/>
      <c r="C31" s="151"/>
      <c r="D31" s="214"/>
      <c r="E31" s="215"/>
      <c r="F31" s="215"/>
    </row>
    <row r="32" spans="1:6" x14ac:dyDescent="0.3">
      <c r="A32" s="184">
        <v>14</v>
      </c>
      <c r="B32" s="151"/>
      <c r="C32" s="151"/>
      <c r="D32" s="214"/>
      <c r="E32" s="215"/>
      <c r="F32" s="215"/>
    </row>
    <row r="33" spans="1:6" x14ac:dyDescent="0.3">
      <c r="A33" s="184">
        <v>15</v>
      </c>
      <c r="B33" s="151"/>
      <c r="C33" s="151"/>
      <c r="D33" s="214"/>
      <c r="E33" s="215"/>
      <c r="F33" s="215"/>
    </row>
    <row r="34" spans="1:6" x14ac:dyDescent="0.3">
      <c r="A34" s="184">
        <v>16</v>
      </c>
      <c r="B34" s="151"/>
      <c r="C34" s="151"/>
      <c r="D34" s="214"/>
      <c r="E34" s="215"/>
      <c r="F34" s="215"/>
    </row>
    <row r="35" spans="1:6" x14ac:dyDescent="0.3">
      <c r="A35" s="184">
        <v>17</v>
      </c>
      <c r="B35" s="151"/>
      <c r="C35" s="151"/>
      <c r="D35" s="214"/>
      <c r="E35" s="215"/>
      <c r="F35" s="215"/>
    </row>
    <row r="36" spans="1:6" x14ac:dyDescent="0.3">
      <c r="A36" s="184">
        <v>18</v>
      </c>
      <c r="B36" s="151"/>
      <c r="C36" s="151"/>
      <c r="D36" s="214"/>
      <c r="E36" s="215"/>
      <c r="F36" s="215"/>
    </row>
    <row r="37" spans="1:6" x14ac:dyDescent="0.3">
      <c r="A37" s="184">
        <v>19</v>
      </c>
      <c r="B37" s="151"/>
      <c r="C37" s="151"/>
      <c r="D37" s="214"/>
      <c r="E37" s="215"/>
      <c r="F37" s="215"/>
    </row>
    <row r="38" spans="1:6" x14ac:dyDescent="0.3">
      <c r="A38" s="184">
        <v>20</v>
      </c>
      <c r="B38" s="151"/>
      <c r="C38" s="151"/>
      <c r="D38" s="214"/>
      <c r="E38" s="215"/>
      <c r="F38" s="215"/>
    </row>
    <row r="39" spans="1:6" x14ac:dyDescent="0.3">
      <c r="A39" s="184">
        <v>21</v>
      </c>
      <c r="B39" s="151"/>
      <c r="C39" s="151"/>
      <c r="D39" s="214"/>
      <c r="E39" s="215"/>
      <c r="F39" s="215"/>
    </row>
    <row r="40" spans="1:6" ht="7.5" customHeight="1" thickBot="1" x14ac:dyDescent="0.35"/>
    <row r="41" spans="1:6" ht="19.5" thickBot="1" x14ac:dyDescent="0.35">
      <c r="B41" s="189" t="s">
        <v>2571</v>
      </c>
      <c r="C41" s="190"/>
      <c r="D41" s="180"/>
    </row>
    <row r="42" spans="1:6" ht="19.5" thickBot="1" x14ac:dyDescent="0.35">
      <c r="B42" s="181" t="s">
        <v>258</v>
      </c>
      <c r="C42" s="182" t="s">
        <v>448</v>
      </c>
      <c r="D42" s="182"/>
      <c r="E42" s="182"/>
      <c r="F42" s="183"/>
    </row>
    <row r="43" spans="1:6" x14ac:dyDescent="0.3">
      <c r="A43" s="184">
        <v>1</v>
      </c>
      <c r="B43" s="204" t="s">
        <v>465</v>
      </c>
      <c r="C43" s="218" t="s">
        <v>2889</v>
      </c>
      <c r="D43" s="205"/>
      <c r="E43" s="206"/>
      <c r="F43" s="207"/>
    </row>
    <row r="44" spans="1:6" x14ac:dyDescent="0.3">
      <c r="A44" s="184">
        <v>2</v>
      </c>
      <c r="B44" s="208" t="s">
        <v>469</v>
      </c>
      <c r="C44" s="219" t="s">
        <v>2891</v>
      </c>
      <c r="D44" s="209"/>
      <c r="E44" s="209"/>
      <c r="F44" s="210"/>
    </row>
    <row r="45" spans="1:6" x14ac:dyDescent="0.3">
      <c r="A45" s="184">
        <v>3</v>
      </c>
      <c r="B45" s="208" t="s">
        <v>475</v>
      </c>
      <c r="C45" s="219" t="s">
        <v>2889</v>
      </c>
      <c r="D45" s="209"/>
      <c r="E45" s="209"/>
      <c r="F45" s="210"/>
    </row>
    <row r="46" spans="1:6" x14ac:dyDescent="0.3">
      <c r="A46" s="184">
        <v>4</v>
      </c>
      <c r="B46" s="208" t="s">
        <v>480</v>
      </c>
      <c r="C46" s="219" t="s">
        <v>2895</v>
      </c>
      <c r="D46" s="209"/>
      <c r="E46" s="209"/>
      <c r="F46" s="210"/>
    </row>
    <row r="47" spans="1:6" x14ac:dyDescent="0.3">
      <c r="A47" s="184">
        <v>5</v>
      </c>
      <c r="B47" s="208" t="s">
        <v>483</v>
      </c>
      <c r="C47" s="219" t="s">
        <v>2891</v>
      </c>
      <c r="D47" s="209"/>
      <c r="E47" s="209"/>
      <c r="F47" s="210"/>
    </row>
    <row r="48" spans="1:6" x14ac:dyDescent="0.3">
      <c r="A48" s="184">
        <v>6</v>
      </c>
      <c r="B48" s="208" t="s">
        <v>484</v>
      </c>
      <c r="C48" s="219" t="s">
        <v>2897</v>
      </c>
      <c r="D48" s="211"/>
      <c r="E48" s="209"/>
      <c r="F48" s="210"/>
    </row>
    <row r="49" spans="1:6" x14ac:dyDescent="0.3">
      <c r="A49" s="184">
        <v>7</v>
      </c>
      <c r="B49" s="208" t="s">
        <v>571</v>
      </c>
      <c r="C49" s="219" t="s">
        <v>2898</v>
      </c>
      <c r="D49" s="209"/>
      <c r="E49" s="209"/>
      <c r="F49" s="210"/>
    </row>
    <row r="50" spans="1:6" x14ac:dyDescent="0.3">
      <c r="A50" s="184">
        <v>8</v>
      </c>
      <c r="B50" s="208" t="s">
        <v>576</v>
      </c>
      <c r="C50" s="219" t="s">
        <v>2899</v>
      </c>
      <c r="D50" s="209"/>
      <c r="E50" s="209"/>
      <c r="F50" s="210"/>
    </row>
    <row r="51" spans="1:6" x14ac:dyDescent="0.3">
      <c r="A51" s="184">
        <v>9</v>
      </c>
      <c r="B51" s="208" t="s">
        <v>673</v>
      </c>
      <c r="C51" s="219" t="s">
        <v>2894</v>
      </c>
      <c r="D51" s="209"/>
      <c r="E51" s="209"/>
      <c r="F51" s="210"/>
    </row>
    <row r="52" spans="1:6" x14ac:dyDescent="0.3">
      <c r="A52" s="184">
        <v>10</v>
      </c>
      <c r="B52" s="208" t="s">
        <v>620</v>
      </c>
      <c r="C52" s="219" t="s">
        <v>2903</v>
      </c>
      <c r="D52" s="209"/>
      <c r="E52" s="209"/>
      <c r="F52" s="210"/>
    </row>
    <row r="53" spans="1:6" x14ac:dyDescent="0.3">
      <c r="A53" s="184">
        <v>11</v>
      </c>
      <c r="B53" s="208" t="s">
        <v>624</v>
      </c>
      <c r="C53" s="219" t="s">
        <v>2902</v>
      </c>
      <c r="D53" s="209"/>
      <c r="E53" s="209"/>
      <c r="F53" s="210"/>
    </row>
    <row r="54" spans="1:6" x14ac:dyDescent="0.3">
      <c r="A54" s="184">
        <v>12</v>
      </c>
      <c r="B54" s="208" t="s">
        <v>683</v>
      </c>
      <c r="C54" s="219" t="s">
        <v>2907</v>
      </c>
      <c r="D54" s="209"/>
      <c r="E54" s="209"/>
      <c r="F54" s="210"/>
    </row>
    <row r="55" spans="1:6" x14ac:dyDescent="0.3">
      <c r="A55" s="184">
        <v>13</v>
      </c>
      <c r="B55" s="208" t="s">
        <v>756</v>
      </c>
      <c r="C55" s="219" t="s">
        <v>2925</v>
      </c>
      <c r="D55" s="209"/>
      <c r="E55" s="209"/>
      <c r="F55" s="210"/>
    </row>
    <row r="56" spans="1:6" x14ac:dyDescent="0.3">
      <c r="A56" s="184">
        <v>14</v>
      </c>
      <c r="B56" s="208"/>
      <c r="C56" s="219"/>
      <c r="D56" s="209"/>
      <c r="E56" s="209"/>
      <c r="F56" s="210"/>
    </row>
    <row r="57" spans="1:6" x14ac:dyDescent="0.3">
      <c r="A57" s="184">
        <v>15</v>
      </c>
      <c r="B57" s="208"/>
      <c r="C57" s="219"/>
      <c r="D57" s="209"/>
      <c r="E57" s="209"/>
      <c r="F57" s="210"/>
    </row>
    <row r="58" spans="1:6" x14ac:dyDescent="0.3">
      <c r="A58" s="184">
        <v>16</v>
      </c>
      <c r="B58" s="208"/>
      <c r="C58" s="219"/>
      <c r="D58" s="209"/>
      <c r="E58" s="209"/>
      <c r="F58" s="210"/>
    </row>
    <row r="59" spans="1:6" x14ac:dyDescent="0.3">
      <c r="A59" s="184">
        <v>17</v>
      </c>
      <c r="B59" s="208"/>
      <c r="C59" s="219"/>
      <c r="D59" s="209"/>
      <c r="E59" s="209"/>
      <c r="F59" s="210"/>
    </row>
    <row r="60" spans="1:6" x14ac:dyDescent="0.3">
      <c r="A60" s="184">
        <v>18</v>
      </c>
      <c r="B60" s="208"/>
      <c r="C60" s="219"/>
      <c r="D60" s="209"/>
      <c r="E60" s="209"/>
      <c r="F60" s="210"/>
    </row>
    <row r="61" spans="1:6" x14ac:dyDescent="0.3">
      <c r="A61" s="184">
        <v>19</v>
      </c>
      <c r="B61" s="208"/>
      <c r="C61" s="219"/>
      <c r="D61" s="209"/>
      <c r="E61" s="209"/>
      <c r="F61" s="210"/>
    </row>
    <row r="62" spans="1:6" x14ac:dyDescent="0.3">
      <c r="A62" s="184">
        <v>20</v>
      </c>
      <c r="B62" s="208"/>
      <c r="C62" s="219"/>
      <c r="D62" s="209"/>
      <c r="E62" s="209"/>
      <c r="F62" s="210"/>
    </row>
  </sheetData>
  <mergeCells count="7">
    <mergeCell ref="D11:E11"/>
    <mergeCell ref="E6:F6"/>
    <mergeCell ref="B2:C2"/>
    <mergeCell ref="E2:F2"/>
    <mergeCell ref="E3:F3"/>
    <mergeCell ref="B4:C4"/>
    <mergeCell ref="B5:C8"/>
  </mergeCells>
  <conditionalFormatting sqref="B12:F15">
    <cfRule type="expression" dxfId="825" priority="7">
      <formula>MOD(ROW(),2)</formula>
    </cfRule>
  </conditionalFormatting>
  <conditionalFormatting sqref="B19:F29">
    <cfRule type="expression" dxfId="824" priority="8">
      <formula>MOD(ROW(),2)</formula>
    </cfRule>
  </conditionalFormatting>
  <conditionalFormatting sqref="B30:F39">
    <cfRule type="expression" dxfId="823" priority="6">
      <formula>MOD(ROW(),2)</formula>
    </cfRule>
  </conditionalFormatting>
  <conditionalFormatting sqref="B43:F53">
    <cfRule type="expression" dxfId="822" priority="5">
      <formula>MOD(ROW(),2)</formula>
    </cfRule>
  </conditionalFormatting>
  <conditionalFormatting sqref="B54:F57">
    <cfRule type="expression" dxfId="821" priority="4">
      <formula>MOD(ROW(),2)</formula>
    </cfRule>
  </conditionalFormatting>
  <conditionalFormatting sqref="B58:F59">
    <cfRule type="expression" dxfId="820" priority="3">
      <formula>MOD(ROW(),2)</formula>
    </cfRule>
  </conditionalFormatting>
  <conditionalFormatting sqref="B60:F61">
    <cfRule type="expression" dxfId="819" priority="2">
      <formula>MOD(ROW(),2)</formula>
    </cfRule>
  </conditionalFormatting>
  <conditionalFormatting sqref="B62:F62">
    <cfRule type="expression" dxfId="818" priority="1">
      <formula>MOD(ROW(),2)</formula>
    </cfRule>
  </conditionalFormatting>
  <pageMargins left="0.25" right="0.25" top="0" bottom="0" header="0.05" footer="0.3"/>
  <pageSetup scale="52" orientation="landscape" horizont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9B33F-65FA-4026-87B4-724C5A54361A}">
  <sheetPr codeName="Sheet7">
    <pageSetUpPr fitToPage="1"/>
  </sheetPr>
  <dimension ref="A1:Q1000"/>
  <sheetViews>
    <sheetView showGridLines="0" topLeftCell="C310" zoomScaleNormal="100" workbookViewId="0">
      <selection activeCell="F333" sqref="F333"/>
    </sheetView>
  </sheetViews>
  <sheetFormatPr defaultRowHeight="18.75" outlineLevelCol="1" x14ac:dyDescent="0.3"/>
  <cols>
    <col min="1" max="1" width="17.7109375" style="224" hidden="1" customWidth="1" outlineLevel="1"/>
    <col min="2" max="2" width="11.7109375" style="224" hidden="1" customWidth="1" outlineLevel="1" collapsed="1"/>
    <col min="3" max="3" width="8.7109375" style="224" customWidth="1" collapsed="1"/>
    <col min="4" max="4" width="13.28515625" style="224" customWidth="1"/>
    <col min="5" max="5" width="107.7109375" style="224" customWidth="1" collapsed="1"/>
    <col min="6" max="6" width="9.7109375" style="224" customWidth="1"/>
    <col min="7" max="7" width="25.7109375" style="224" hidden="1" customWidth="1" outlineLevel="1"/>
    <col min="8" max="8" width="71.7109375" style="224" customWidth="1" collapsed="1"/>
    <col min="9" max="9" width="0" style="224" hidden="1" customWidth="1" outlineLevel="1"/>
    <col min="10" max="10" width="0" style="224" hidden="1" customWidth="1" outlineLevel="1" collapsed="1"/>
    <col min="11" max="11" width="25.7109375" style="224" hidden="1" customWidth="1" outlineLevel="1" collapsed="1"/>
    <col min="12" max="12" width="5.7109375" style="224" customWidth="1" collapsed="1"/>
    <col min="13" max="16384" width="9.140625" style="224"/>
  </cols>
  <sheetData>
    <row r="1" spans="1:17" ht="20.25" thickTop="1" thickBot="1" x14ac:dyDescent="0.35">
      <c r="C1" s="225" t="s">
        <v>1</v>
      </c>
      <c r="D1" s="226"/>
      <c r="E1" s="227"/>
    </row>
    <row r="2" spans="1:17" s="231" customFormat="1" ht="20.25" thickTop="1" thickBot="1" x14ac:dyDescent="0.35">
      <c r="A2" s="228"/>
      <c r="B2" s="229"/>
      <c r="C2" s="230"/>
      <c r="D2" s="230"/>
      <c r="E2" s="230"/>
      <c r="F2" s="230"/>
      <c r="G2" s="230"/>
      <c r="H2" s="230"/>
      <c r="I2" s="230"/>
      <c r="J2" s="230"/>
      <c r="K2" s="230"/>
    </row>
    <row r="3" spans="1:17" s="234" customFormat="1" ht="20.25" thickTop="1" thickBot="1" x14ac:dyDescent="0.35">
      <c r="A3" s="232" t="s">
        <v>441</v>
      </c>
      <c r="B3" s="232" t="s">
        <v>261</v>
      </c>
      <c r="C3" s="232" t="s">
        <v>855</v>
      </c>
      <c r="D3" s="232" t="s">
        <v>442</v>
      </c>
      <c r="E3" s="232" t="s">
        <v>463</v>
      </c>
      <c r="F3" s="233" t="s">
        <v>921</v>
      </c>
      <c r="G3" s="232" t="s">
        <v>448</v>
      </c>
      <c r="H3" s="232" t="s">
        <v>874</v>
      </c>
      <c r="I3" s="232" t="s">
        <v>450</v>
      </c>
      <c r="J3" s="232" t="s">
        <v>451</v>
      </c>
      <c r="K3" s="232" t="s">
        <v>455</v>
      </c>
    </row>
    <row r="4" spans="1:17" s="231" customFormat="1" ht="19.5" thickTop="1" x14ac:dyDescent="0.3">
      <c r="A4" s="289"/>
      <c r="B4" s="289"/>
      <c r="C4" s="290" t="s">
        <v>850</v>
      </c>
      <c r="D4" s="290" t="s">
        <v>856</v>
      </c>
      <c r="E4" s="290" t="s">
        <v>464</v>
      </c>
      <c r="F4" s="291">
        <v>80</v>
      </c>
      <c r="G4" s="290"/>
      <c r="H4" s="290" t="str">
        <f t="shared" ref="H4:H67" si="0">_xlfn.TEXTJOIN(" | ",TRUE,I4,J4)</f>
        <v>SET4, if some bad sell SET2, toss singles</v>
      </c>
      <c r="I4" s="290" t="s">
        <v>761</v>
      </c>
      <c r="J4" s="290"/>
      <c r="K4" s="298"/>
      <c r="L4" s="496" t="s">
        <v>2573</v>
      </c>
      <c r="M4" s="231" t="str">
        <f t="shared" ref="M4:M67" si="1">IF(D4="", "", IF(ISNUMBER(SEARCH("Doors", D4)), "DOORS", IF(ISNUMBER(SEARCH("Eng Bay", D4)), "ENGINE BAY", IF(ISNUMBER(SEARCH("Engine", D4)), "ENGINE", IF(ISNUMBER(SEARCH("Exterior", D4)), "EXTERIOR", IF(ISNUMBER(SEARCH("Hood", D4)), "HOOD", IF(ISNUMBER(SEARCH("Int Roof", D4)), "ROOF", IF(ISNUMBER(SEARCH("Interior", D4)), "INTERIOR", IF(ISNUMBER(SEARCH("Lights", D4)), "LIGHTS", IF(ISNUMBER(SEARCH("Module", D4)), "MODULE", IF(ISNUMBER(SEARCH("SBelt", D4)), "SEATS &amp; SEATBELTS", IF(ISNUMBER(SEARCH("Seat", D4)), "SEATS &amp; SEATBELTS", IF(ISNUMBER(SEARCH("Susp.", D4)), "SUSPENSION", IF(ISNUMBER(SEARCH("Trans", D4)), "TRANSMISSION", IF(ISNUMBER(SEARCH("Trunk", D4)), "TRUNK", IF(ISNUMBER(SEARCH("Wheel", D4)), "WHEEL", ""))))))))))))))))</f>
        <v>DOORS</v>
      </c>
      <c r="N4" s="231">
        <f t="shared" ref="N4:N67" si="2">IF(M4&lt;&gt;"", COUNTIF($M$4:$M$1000, M4), "")</f>
        <v>36</v>
      </c>
      <c r="O4" s="231" t="str">
        <f t="shared" ref="O4:O67" si="3">IF(N4="", "", IF(N4&gt;46, "Yes", "No"))</f>
        <v>No</v>
      </c>
      <c r="P4" s="231">
        <f>IF(M4&lt;&gt;"", COUNTIF($M$4:$M4, M4), "")</f>
        <v>1</v>
      </c>
      <c r="Q4" s="231">
        <f t="shared" ref="Q4:Q67" si="4">IF(P4="", "", IF(P4&gt;46, N4-46, IF(N4&gt;46, 46, N4)))</f>
        <v>36</v>
      </c>
    </row>
    <row r="5" spans="1:17" s="231" customFormat="1" x14ac:dyDescent="0.3">
      <c r="A5" s="307" t="s">
        <v>2888</v>
      </c>
      <c r="B5" s="307" t="s">
        <v>941</v>
      </c>
      <c r="C5" s="308" t="s">
        <v>850</v>
      </c>
      <c r="D5" s="308" t="s">
        <v>857</v>
      </c>
      <c r="E5" s="308" t="s">
        <v>465</v>
      </c>
      <c r="F5" s="309">
        <v>135</v>
      </c>
      <c r="G5" s="308" t="s">
        <v>2889</v>
      </c>
      <c r="H5" s="308" t="str">
        <f t="shared" si="0"/>
        <v>on base w/ cable, remove lock cyl &amp; put w/ SET A</v>
      </c>
      <c r="I5" s="308" t="s">
        <v>762</v>
      </c>
      <c r="J5" s="308"/>
      <c r="K5" s="319" t="s">
        <v>2889</v>
      </c>
      <c r="L5" s="497"/>
      <c r="M5" s="231" t="str">
        <f t="shared" si="1"/>
        <v>DOORS</v>
      </c>
      <c r="N5" s="231">
        <f t="shared" si="2"/>
        <v>36</v>
      </c>
      <c r="O5" s="231" t="str">
        <f t="shared" si="3"/>
        <v>No</v>
      </c>
      <c r="P5" s="231">
        <f>IF(M5&lt;&gt;"", COUNTIF($M$4:$M5, M5), "")</f>
        <v>2</v>
      </c>
      <c r="Q5" s="231">
        <f t="shared" si="4"/>
        <v>36</v>
      </c>
    </row>
    <row r="6" spans="1:17" s="231" customFormat="1" x14ac:dyDescent="0.3">
      <c r="A6" s="289"/>
      <c r="B6" s="289"/>
      <c r="C6" s="290" t="s">
        <v>850</v>
      </c>
      <c r="D6" s="290" t="s">
        <v>857</v>
      </c>
      <c r="E6" s="290" t="s">
        <v>466</v>
      </c>
      <c r="F6" s="291">
        <v>250</v>
      </c>
      <c r="G6" s="290"/>
      <c r="H6" s="290" t="str">
        <f t="shared" si="0"/>
        <v>w/ cable + white actuator motor | toss both if 1 bad</v>
      </c>
      <c r="I6" s="290" t="s">
        <v>955</v>
      </c>
      <c r="J6" s="290" t="s">
        <v>763</v>
      </c>
      <c r="K6" s="298"/>
      <c r="L6" s="497"/>
      <c r="M6" s="231" t="str">
        <f t="shared" si="1"/>
        <v>DOORS</v>
      </c>
      <c r="N6" s="231">
        <f t="shared" si="2"/>
        <v>36</v>
      </c>
      <c r="O6" s="231" t="str">
        <f t="shared" si="3"/>
        <v>No</v>
      </c>
      <c r="P6" s="231">
        <f>IF(M6&lt;&gt;"", COUNTIF($M$4:$M6, M6), "")</f>
        <v>3</v>
      </c>
      <c r="Q6" s="231">
        <f t="shared" si="4"/>
        <v>36</v>
      </c>
    </row>
    <row r="7" spans="1:17" s="231" customFormat="1" x14ac:dyDescent="0.3">
      <c r="A7" s="289"/>
      <c r="B7" s="289"/>
      <c r="C7" s="290" t="s">
        <v>850</v>
      </c>
      <c r="D7" s="290" t="s">
        <v>857</v>
      </c>
      <c r="E7" s="290" t="s">
        <v>467</v>
      </c>
      <c r="F7" s="291">
        <v>78</v>
      </c>
      <c r="G7" s="290"/>
      <c r="H7" s="290" t="str">
        <f t="shared" si="0"/>
        <v>w/ cable</v>
      </c>
      <c r="I7" s="290" t="s">
        <v>764</v>
      </c>
      <c r="J7" s="290"/>
      <c r="K7" s="298"/>
      <c r="L7" s="497"/>
      <c r="M7" s="231" t="str">
        <f t="shared" si="1"/>
        <v>DOORS</v>
      </c>
      <c r="N7" s="231">
        <f t="shared" si="2"/>
        <v>36</v>
      </c>
      <c r="O7" s="231" t="str">
        <f t="shared" si="3"/>
        <v>No</v>
      </c>
      <c r="P7" s="231">
        <f>IF(M7&lt;&gt;"", COUNTIF($M$4:$M7, M7), "")</f>
        <v>4</v>
      </c>
      <c r="Q7" s="231">
        <f t="shared" si="4"/>
        <v>36</v>
      </c>
    </row>
    <row r="8" spans="1:17" s="231" customFormat="1" x14ac:dyDescent="0.3">
      <c r="A8" s="289"/>
      <c r="B8" s="289"/>
      <c r="C8" s="290" t="s">
        <v>850</v>
      </c>
      <c r="D8" s="290" t="s">
        <v>857</v>
      </c>
      <c r="E8" s="290" t="s">
        <v>468</v>
      </c>
      <c r="F8" s="291" t="s">
        <v>923</v>
      </c>
      <c r="G8" s="290"/>
      <c r="H8" s="290" t="str">
        <f t="shared" si="0"/>
        <v/>
      </c>
      <c r="I8" s="290"/>
      <c r="J8" s="290"/>
      <c r="K8" s="298"/>
      <c r="L8" s="497"/>
      <c r="M8" s="231" t="str">
        <f t="shared" si="1"/>
        <v>DOORS</v>
      </c>
      <c r="N8" s="231">
        <f t="shared" si="2"/>
        <v>36</v>
      </c>
      <c r="O8" s="231" t="str">
        <f t="shared" si="3"/>
        <v>No</v>
      </c>
      <c r="P8" s="231">
        <f>IF(M8&lt;&gt;"", COUNTIF($M$4:$M8, M8), "")</f>
        <v>5</v>
      </c>
      <c r="Q8" s="231">
        <f t="shared" si="4"/>
        <v>36</v>
      </c>
    </row>
    <row r="9" spans="1:17" s="231" customFormat="1" x14ac:dyDescent="0.3">
      <c r="A9" s="307" t="s">
        <v>2890</v>
      </c>
      <c r="B9" s="307" t="s">
        <v>941</v>
      </c>
      <c r="C9" s="308" t="s">
        <v>850</v>
      </c>
      <c r="D9" s="308" t="s">
        <v>857</v>
      </c>
      <c r="E9" s="308" t="s">
        <v>469</v>
      </c>
      <c r="F9" s="309">
        <v>790</v>
      </c>
      <c r="G9" s="308" t="s">
        <v>2891</v>
      </c>
      <c r="H9" s="308" t="str">
        <f t="shared" si="0"/>
        <v/>
      </c>
      <c r="I9" s="308"/>
      <c r="J9" s="308"/>
      <c r="K9" s="319" t="s">
        <v>2892</v>
      </c>
      <c r="L9" s="497"/>
      <c r="M9" s="231" t="str">
        <f t="shared" si="1"/>
        <v>DOORS</v>
      </c>
      <c r="N9" s="231">
        <f t="shared" si="2"/>
        <v>36</v>
      </c>
      <c r="O9" s="231" t="str">
        <f t="shared" si="3"/>
        <v>No</v>
      </c>
      <c r="P9" s="231">
        <f>IF(M9&lt;&gt;"", COUNTIF($M$4:$M9, M9), "")</f>
        <v>6</v>
      </c>
      <c r="Q9" s="231">
        <f t="shared" si="4"/>
        <v>36</v>
      </c>
    </row>
    <row r="10" spans="1:17" s="231" customFormat="1" x14ac:dyDescent="0.3">
      <c r="A10" s="310" t="s">
        <v>2893</v>
      </c>
      <c r="B10" s="310" t="s">
        <v>941</v>
      </c>
      <c r="C10" s="311" t="s">
        <v>850</v>
      </c>
      <c r="D10" s="311" t="s">
        <v>857</v>
      </c>
      <c r="E10" s="311" t="s">
        <v>470</v>
      </c>
      <c r="F10" s="312">
        <v>45</v>
      </c>
      <c r="G10" s="311"/>
      <c r="H10" s="311" t="str">
        <f t="shared" si="0"/>
        <v>remove &amp; toss trim</v>
      </c>
      <c r="I10" s="311" t="s">
        <v>765</v>
      </c>
      <c r="J10" s="311"/>
      <c r="K10" s="320"/>
      <c r="L10" s="497"/>
      <c r="M10" s="231" t="str">
        <f t="shared" si="1"/>
        <v>DOORS</v>
      </c>
      <c r="N10" s="231">
        <f t="shared" si="2"/>
        <v>36</v>
      </c>
      <c r="O10" s="231" t="str">
        <f t="shared" si="3"/>
        <v>No</v>
      </c>
      <c r="P10" s="231">
        <f>IF(M10&lt;&gt;"", COUNTIF($M$4:$M10, M10), "")</f>
        <v>7</v>
      </c>
      <c r="Q10" s="231">
        <f t="shared" si="4"/>
        <v>36</v>
      </c>
    </row>
    <row r="11" spans="1:17" s="231" customFormat="1" x14ac:dyDescent="0.3">
      <c r="A11" s="289"/>
      <c r="B11" s="292"/>
      <c r="C11" s="293" t="s">
        <v>851</v>
      </c>
      <c r="D11" s="293" t="s">
        <v>857</v>
      </c>
      <c r="E11" s="293" t="s">
        <v>882</v>
      </c>
      <c r="F11" s="294"/>
      <c r="G11" s="293"/>
      <c r="H11" s="293" t="str">
        <f t="shared" si="0"/>
        <v>if trim doesn't remove easy put handle w/ trim SET</v>
      </c>
      <c r="I11" s="293" t="s">
        <v>911</v>
      </c>
      <c r="J11" s="293"/>
      <c r="K11" s="299"/>
      <c r="L11" s="497"/>
      <c r="M11" s="231" t="str">
        <f t="shared" si="1"/>
        <v>DOORS</v>
      </c>
      <c r="N11" s="231">
        <f t="shared" si="2"/>
        <v>36</v>
      </c>
      <c r="O11" s="231" t="str">
        <f t="shared" si="3"/>
        <v>No</v>
      </c>
      <c r="P11" s="231">
        <f>IF(M11&lt;&gt;"", COUNTIF($M$4:$M11, M11), "")</f>
        <v>8</v>
      </c>
      <c r="Q11" s="231">
        <f t="shared" si="4"/>
        <v>36</v>
      </c>
    </row>
    <row r="12" spans="1:17" s="231" customFormat="1" x14ac:dyDescent="0.3">
      <c r="A12" s="289"/>
      <c r="B12" s="292"/>
      <c r="C12" s="293" t="s">
        <v>851</v>
      </c>
      <c r="D12" s="293" t="s">
        <v>857</v>
      </c>
      <c r="E12" s="293" t="s">
        <v>471</v>
      </c>
      <c r="F12" s="294"/>
      <c r="G12" s="293"/>
      <c r="H12" s="293" t="str">
        <f t="shared" si="0"/>
        <v/>
      </c>
      <c r="I12" s="293"/>
      <c r="J12" s="293"/>
      <c r="K12" s="299"/>
      <c r="L12" s="497"/>
      <c r="M12" s="231" t="str">
        <f t="shared" si="1"/>
        <v>DOORS</v>
      </c>
      <c r="N12" s="231">
        <f t="shared" si="2"/>
        <v>36</v>
      </c>
      <c r="O12" s="231" t="str">
        <f t="shared" si="3"/>
        <v>No</v>
      </c>
      <c r="P12" s="231">
        <f>IF(M12&lt;&gt;"", COUNTIF($M$4:$M12, M12), "")</f>
        <v>9</v>
      </c>
      <c r="Q12" s="231">
        <f t="shared" si="4"/>
        <v>36</v>
      </c>
    </row>
    <row r="13" spans="1:17" s="231" customFormat="1" x14ac:dyDescent="0.3">
      <c r="A13" s="289"/>
      <c r="B13" s="292"/>
      <c r="C13" s="293" t="s">
        <v>851</v>
      </c>
      <c r="D13" s="293" t="s">
        <v>857</v>
      </c>
      <c r="E13" s="293" t="s">
        <v>472</v>
      </c>
      <c r="F13" s="294"/>
      <c r="G13" s="293"/>
      <c r="H13" s="293" t="str">
        <f t="shared" si="0"/>
        <v/>
      </c>
      <c r="I13" s="293"/>
      <c r="J13" s="293"/>
      <c r="K13" s="299"/>
      <c r="L13" s="497"/>
      <c r="M13" s="231" t="str">
        <f t="shared" si="1"/>
        <v>DOORS</v>
      </c>
      <c r="N13" s="231">
        <f t="shared" si="2"/>
        <v>36</v>
      </c>
      <c r="O13" s="231" t="str">
        <f t="shared" si="3"/>
        <v>No</v>
      </c>
      <c r="P13" s="231">
        <f>IF(M13&lt;&gt;"", COUNTIF($M$4:$M13, M13), "")</f>
        <v>10</v>
      </c>
      <c r="Q13" s="231">
        <f t="shared" si="4"/>
        <v>36</v>
      </c>
    </row>
    <row r="14" spans="1:17" s="231" customFormat="1" x14ac:dyDescent="0.3">
      <c r="A14" s="289"/>
      <c r="B14" s="292"/>
      <c r="C14" s="293" t="s">
        <v>851</v>
      </c>
      <c r="D14" s="293" t="s">
        <v>857</v>
      </c>
      <c r="E14" s="293" t="s">
        <v>473</v>
      </c>
      <c r="F14" s="294"/>
      <c r="G14" s="293"/>
      <c r="H14" s="293" t="str">
        <f t="shared" si="0"/>
        <v>front left door mounted</v>
      </c>
      <c r="I14" s="293"/>
      <c r="J14" s="293" t="s">
        <v>766</v>
      </c>
      <c r="K14" s="299"/>
      <c r="L14" s="497"/>
      <c r="M14" s="231" t="str">
        <f t="shared" si="1"/>
        <v>DOORS</v>
      </c>
      <c r="N14" s="231">
        <f t="shared" si="2"/>
        <v>36</v>
      </c>
      <c r="O14" s="231" t="str">
        <f t="shared" si="3"/>
        <v>No</v>
      </c>
      <c r="P14" s="231">
        <f>IF(M14&lt;&gt;"", COUNTIF($M$4:$M14, M14), "")</f>
        <v>11</v>
      </c>
      <c r="Q14" s="231">
        <f t="shared" si="4"/>
        <v>36</v>
      </c>
    </row>
    <row r="15" spans="1:17" s="231" customFormat="1" x14ac:dyDescent="0.3">
      <c r="A15" s="289"/>
      <c r="B15" s="292"/>
      <c r="C15" s="293" t="s">
        <v>851</v>
      </c>
      <c r="D15" s="293" t="s">
        <v>857</v>
      </c>
      <c r="E15" s="293" t="s">
        <v>474</v>
      </c>
      <c r="F15" s="294"/>
      <c r="G15" s="293"/>
      <c r="H15" s="293" t="str">
        <f t="shared" si="0"/>
        <v/>
      </c>
      <c r="I15" s="293"/>
      <c r="J15" s="293"/>
      <c r="K15" s="299"/>
      <c r="L15" s="497"/>
      <c r="M15" s="231" t="str">
        <f t="shared" si="1"/>
        <v>DOORS</v>
      </c>
      <c r="N15" s="231">
        <f t="shared" si="2"/>
        <v>36</v>
      </c>
      <c r="O15" s="231" t="str">
        <f t="shared" si="3"/>
        <v>No</v>
      </c>
      <c r="P15" s="231">
        <f>IF(M15&lt;&gt;"", COUNTIF($M$4:$M15, M15), "")</f>
        <v>12</v>
      </c>
      <c r="Q15" s="231">
        <f t="shared" si="4"/>
        <v>36</v>
      </c>
    </row>
    <row r="16" spans="1:17" s="231" customFormat="1" x14ac:dyDescent="0.3">
      <c r="A16" s="307" t="s">
        <v>2888</v>
      </c>
      <c r="B16" s="307" t="s">
        <v>941</v>
      </c>
      <c r="C16" s="308" t="s">
        <v>850</v>
      </c>
      <c r="D16" s="308" t="s">
        <v>858</v>
      </c>
      <c r="E16" s="308" t="s">
        <v>475</v>
      </c>
      <c r="F16" s="309">
        <v>130</v>
      </c>
      <c r="G16" s="308" t="s">
        <v>2889</v>
      </c>
      <c r="H16" s="308" t="str">
        <f t="shared" si="0"/>
        <v>on base w/ cable</v>
      </c>
      <c r="I16" s="308" t="s">
        <v>767</v>
      </c>
      <c r="J16" s="308"/>
      <c r="K16" s="319"/>
      <c r="L16" s="497"/>
      <c r="M16" s="231" t="str">
        <f t="shared" si="1"/>
        <v>DOORS</v>
      </c>
      <c r="N16" s="231">
        <f t="shared" si="2"/>
        <v>36</v>
      </c>
      <c r="O16" s="231" t="str">
        <f t="shared" si="3"/>
        <v>No</v>
      </c>
      <c r="P16" s="231">
        <f>IF(M16&lt;&gt;"", COUNTIF($M$4:$M16, M16), "")</f>
        <v>13</v>
      </c>
      <c r="Q16" s="231">
        <f t="shared" si="4"/>
        <v>36</v>
      </c>
    </row>
    <row r="17" spans="1:17" s="231" customFormat="1" x14ac:dyDescent="0.3">
      <c r="A17" s="289"/>
      <c r="B17" s="289"/>
      <c r="C17" s="290" t="s">
        <v>850</v>
      </c>
      <c r="D17" s="290" t="s">
        <v>858</v>
      </c>
      <c r="E17" s="290" t="s">
        <v>476</v>
      </c>
      <c r="F17" s="291">
        <v>245</v>
      </c>
      <c r="G17" s="290"/>
      <c r="H17" s="290" t="str">
        <f t="shared" si="0"/>
        <v>w/ cable + white actuator motor | toss both if 1 bad</v>
      </c>
      <c r="I17" s="290" t="s">
        <v>955</v>
      </c>
      <c r="J17" s="290" t="s">
        <v>763</v>
      </c>
      <c r="K17" s="298"/>
      <c r="L17" s="497"/>
      <c r="M17" s="231" t="str">
        <f t="shared" si="1"/>
        <v>DOORS</v>
      </c>
      <c r="N17" s="231">
        <f t="shared" si="2"/>
        <v>36</v>
      </c>
      <c r="O17" s="231" t="str">
        <f t="shared" si="3"/>
        <v>No</v>
      </c>
      <c r="P17" s="231">
        <f>IF(M17&lt;&gt;"", COUNTIF($M$4:$M17, M17), "")</f>
        <v>14</v>
      </c>
      <c r="Q17" s="231">
        <f t="shared" si="4"/>
        <v>36</v>
      </c>
    </row>
    <row r="18" spans="1:17" s="231" customFormat="1" x14ac:dyDescent="0.3">
      <c r="A18" s="289"/>
      <c r="B18" s="289"/>
      <c r="C18" s="290" t="s">
        <v>850</v>
      </c>
      <c r="D18" s="290" t="s">
        <v>858</v>
      </c>
      <c r="E18" s="290" t="s">
        <v>477</v>
      </c>
      <c r="F18" s="291">
        <v>75</v>
      </c>
      <c r="G18" s="290"/>
      <c r="H18" s="290" t="str">
        <f t="shared" si="0"/>
        <v>w/ cable</v>
      </c>
      <c r="I18" s="290" t="s">
        <v>764</v>
      </c>
      <c r="J18" s="290"/>
      <c r="K18" s="298"/>
      <c r="L18" s="497"/>
      <c r="M18" s="231" t="str">
        <f t="shared" si="1"/>
        <v>DOORS</v>
      </c>
      <c r="N18" s="231">
        <f t="shared" si="2"/>
        <v>36</v>
      </c>
      <c r="O18" s="231" t="str">
        <f t="shared" si="3"/>
        <v>No</v>
      </c>
      <c r="P18" s="231">
        <f>IF(M18&lt;&gt;"", COUNTIF($M$4:$M18, M18), "")</f>
        <v>15</v>
      </c>
      <c r="Q18" s="231">
        <f t="shared" si="4"/>
        <v>36</v>
      </c>
    </row>
    <row r="19" spans="1:17" s="231" customFormat="1" x14ac:dyDescent="0.3">
      <c r="A19" s="289"/>
      <c r="B19" s="289"/>
      <c r="C19" s="290" t="s">
        <v>850</v>
      </c>
      <c r="D19" s="290" t="s">
        <v>858</v>
      </c>
      <c r="E19" s="290" t="s">
        <v>478</v>
      </c>
      <c r="F19" s="291">
        <v>190</v>
      </c>
      <c r="G19" s="290"/>
      <c r="H19" s="290" t="str">
        <f t="shared" si="0"/>
        <v/>
      </c>
      <c r="I19" s="290"/>
      <c r="J19" s="290"/>
      <c r="K19" s="298"/>
      <c r="L19" s="497"/>
      <c r="M19" s="231" t="str">
        <f t="shared" si="1"/>
        <v>DOORS</v>
      </c>
      <c r="N19" s="231">
        <f t="shared" si="2"/>
        <v>36</v>
      </c>
      <c r="O19" s="231" t="str">
        <f t="shared" si="3"/>
        <v>No</v>
      </c>
      <c r="P19" s="231">
        <f>IF(M19&lt;&gt;"", COUNTIF($M$4:$M19, M19), "")</f>
        <v>16</v>
      </c>
      <c r="Q19" s="231">
        <f t="shared" si="4"/>
        <v>36</v>
      </c>
    </row>
    <row r="20" spans="1:17" s="231" customFormat="1" x14ac:dyDescent="0.3">
      <c r="A20" s="289"/>
      <c r="B20" s="292"/>
      <c r="C20" s="293" t="s">
        <v>851</v>
      </c>
      <c r="D20" s="293" t="s">
        <v>858</v>
      </c>
      <c r="E20" s="293" t="s">
        <v>882</v>
      </c>
      <c r="F20" s="294"/>
      <c r="G20" s="293"/>
      <c r="H20" s="293" t="str">
        <f t="shared" si="0"/>
        <v>if trim doesn't remove easy put handle w/ trim SET</v>
      </c>
      <c r="I20" s="293" t="s">
        <v>911</v>
      </c>
      <c r="J20" s="293"/>
      <c r="K20" s="299"/>
      <c r="L20" s="497"/>
      <c r="M20" s="231" t="str">
        <f t="shared" si="1"/>
        <v>DOORS</v>
      </c>
      <c r="N20" s="231">
        <f t="shared" si="2"/>
        <v>36</v>
      </c>
      <c r="O20" s="231" t="str">
        <f t="shared" si="3"/>
        <v>No</v>
      </c>
      <c r="P20" s="231">
        <f>IF(M20&lt;&gt;"", COUNTIF($M$4:$M20, M20), "")</f>
        <v>17</v>
      </c>
      <c r="Q20" s="231">
        <f t="shared" si="4"/>
        <v>36</v>
      </c>
    </row>
    <row r="21" spans="1:17" s="231" customFormat="1" x14ac:dyDescent="0.3">
      <c r="A21" s="289"/>
      <c r="B21" s="292"/>
      <c r="C21" s="293" t="s">
        <v>851</v>
      </c>
      <c r="D21" s="293" t="s">
        <v>858</v>
      </c>
      <c r="E21" s="293" t="s">
        <v>472</v>
      </c>
      <c r="F21" s="294"/>
      <c r="G21" s="293"/>
      <c r="H21" s="293" t="str">
        <f t="shared" si="0"/>
        <v/>
      </c>
      <c r="I21" s="293"/>
      <c r="J21" s="293"/>
      <c r="K21" s="299"/>
      <c r="L21" s="497"/>
      <c r="M21" s="231" t="str">
        <f t="shared" si="1"/>
        <v>DOORS</v>
      </c>
      <c r="N21" s="231">
        <f t="shared" si="2"/>
        <v>36</v>
      </c>
      <c r="O21" s="231" t="str">
        <f t="shared" si="3"/>
        <v>No</v>
      </c>
      <c r="P21" s="231">
        <f>IF(M21&lt;&gt;"", COUNTIF($M$4:$M21, M21), "")</f>
        <v>18</v>
      </c>
      <c r="Q21" s="231">
        <f t="shared" si="4"/>
        <v>36</v>
      </c>
    </row>
    <row r="22" spans="1:17" s="231" customFormat="1" x14ac:dyDescent="0.3">
      <c r="A22" s="289"/>
      <c r="B22" s="292"/>
      <c r="C22" s="293" t="s">
        <v>851</v>
      </c>
      <c r="D22" s="293" t="s">
        <v>858</v>
      </c>
      <c r="E22" s="293" t="s">
        <v>479</v>
      </c>
      <c r="F22" s="294"/>
      <c r="G22" s="293"/>
      <c r="H22" s="293" t="str">
        <f t="shared" si="0"/>
        <v/>
      </c>
      <c r="I22" s="293"/>
      <c r="J22" s="293"/>
      <c r="K22" s="299"/>
      <c r="L22" s="497"/>
      <c r="M22" s="231" t="str">
        <f t="shared" si="1"/>
        <v>DOORS</v>
      </c>
      <c r="N22" s="231">
        <f t="shared" si="2"/>
        <v>36</v>
      </c>
      <c r="O22" s="231" t="str">
        <f t="shared" si="3"/>
        <v>No</v>
      </c>
      <c r="P22" s="231">
        <f>IF(M22&lt;&gt;"", COUNTIF($M$4:$M22, M22), "")</f>
        <v>19</v>
      </c>
      <c r="Q22" s="231">
        <f t="shared" si="4"/>
        <v>36</v>
      </c>
    </row>
    <row r="23" spans="1:17" s="231" customFormat="1" x14ac:dyDescent="0.3">
      <c r="A23" s="289"/>
      <c r="B23" s="292"/>
      <c r="C23" s="293" t="s">
        <v>851</v>
      </c>
      <c r="D23" s="293" t="s">
        <v>858</v>
      </c>
      <c r="E23" s="293" t="s">
        <v>474</v>
      </c>
      <c r="F23" s="294"/>
      <c r="G23" s="293"/>
      <c r="H23" s="293" t="str">
        <f t="shared" si="0"/>
        <v/>
      </c>
      <c r="I23" s="293"/>
      <c r="J23" s="293"/>
      <c r="K23" s="299"/>
      <c r="L23" s="497"/>
      <c r="M23" s="231" t="str">
        <f t="shared" si="1"/>
        <v>DOORS</v>
      </c>
      <c r="N23" s="231">
        <f t="shared" si="2"/>
        <v>36</v>
      </c>
      <c r="O23" s="231" t="str">
        <f t="shared" si="3"/>
        <v>No</v>
      </c>
      <c r="P23" s="231">
        <f>IF(M23&lt;&gt;"", COUNTIF($M$4:$M23, M23), "")</f>
        <v>20</v>
      </c>
      <c r="Q23" s="231">
        <f t="shared" si="4"/>
        <v>36</v>
      </c>
    </row>
    <row r="24" spans="1:17" s="231" customFormat="1" x14ac:dyDescent="0.3">
      <c r="A24" s="307" t="s">
        <v>2888</v>
      </c>
      <c r="B24" s="307" t="s">
        <v>941</v>
      </c>
      <c r="C24" s="308" t="s">
        <v>850</v>
      </c>
      <c r="D24" s="308" t="s">
        <v>859</v>
      </c>
      <c r="E24" s="308" t="s">
        <v>480</v>
      </c>
      <c r="F24" s="309">
        <v>157.5</v>
      </c>
      <c r="G24" s="308" t="s">
        <v>2895</v>
      </c>
      <c r="H24" s="308" t="str">
        <f t="shared" si="0"/>
        <v>on base w/ cable</v>
      </c>
      <c r="I24" s="308" t="s">
        <v>767</v>
      </c>
      <c r="J24" s="308"/>
      <c r="K24" s="319"/>
      <c r="L24" s="497"/>
      <c r="M24" s="231" t="str">
        <f t="shared" si="1"/>
        <v>DOORS</v>
      </c>
      <c r="N24" s="231">
        <f t="shared" si="2"/>
        <v>36</v>
      </c>
      <c r="O24" s="231" t="str">
        <f t="shared" si="3"/>
        <v>No</v>
      </c>
      <c r="P24" s="231">
        <f>IF(M24&lt;&gt;"", COUNTIF($M$4:$M24, M24), "")</f>
        <v>21</v>
      </c>
      <c r="Q24" s="231">
        <f t="shared" si="4"/>
        <v>36</v>
      </c>
    </row>
    <row r="25" spans="1:17" s="231" customFormat="1" x14ac:dyDescent="0.3">
      <c r="A25" s="289"/>
      <c r="B25" s="289"/>
      <c r="C25" s="290" t="s">
        <v>850</v>
      </c>
      <c r="D25" s="290" t="s">
        <v>859</v>
      </c>
      <c r="E25" s="290" t="s">
        <v>481</v>
      </c>
      <c r="F25" s="291">
        <v>250</v>
      </c>
      <c r="G25" s="290"/>
      <c r="H25" s="290" t="str">
        <f t="shared" si="0"/>
        <v>w/ cable + white actuator motor | toss both if 1 bad</v>
      </c>
      <c r="I25" s="290" t="s">
        <v>955</v>
      </c>
      <c r="J25" s="290" t="s">
        <v>763</v>
      </c>
      <c r="K25" s="298"/>
      <c r="L25" s="497"/>
      <c r="M25" s="231" t="str">
        <f t="shared" si="1"/>
        <v>DOORS</v>
      </c>
      <c r="N25" s="231">
        <f t="shared" si="2"/>
        <v>36</v>
      </c>
      <c r="O25" s="231" t="str">
        <f t="shared" si="3"/>
        <v>No</v>
      </c>
      <c r="P25" s="231">
        <f>IF(M25&lt;&gt;"", COUNTIF($M$4:$M25, M25), "")</f>
        <v>22</v>
      </c>
      <c r="Q25" s="231">
        <f t="shared" si="4"/>
        <v>36</v>
      </c>
    </row>
    <row r="26" spans="1:17" s="231" customFormat="1" x14ac:dyDescent="0.3">
      <c r="A26" s="289"/>
      <c r="B26" s="289"/>
      <c r="C26" s="290" t="s">
        <v>850</v>
      </c>
      <c r="D26" s="290" t="s">
        <v>859</v>
      </c>
      <c r="E26" s="290" t="s">
        <v>482</v>
      </c>
      <c r="F26" s="291">
        <v>78</v>
      </c>
      <c r="G26" s="290"/>
      <c r="H26" s="290" t="str">
        <f t="shared" si="0"/>
        <v>w/ cable</v>
      </c>
      <c r="I26" s="290" t="s">
        <v>764</v>
      </c>
      <c r="J26" s="290"/>
      <c r="K26" s="298"/>
      <c r="L26" s="497"/>
      <c r="M26" s="231" t="str">
        <f t="shared" si="1"/>
        <v>DOORS</v>
      </c>
      <c r="N26" s="231">
        <f t="shared" si="2"/>
        <v>36</v>
      </c>
      <c r="O26" s="231" t="str">
        <f t="shared" si="3"/>
        <v>No</v>
      </c>
      <c r="P26" s="231">
        <f>IF(M26&lt;&gt;"", COUNTIF($M$4:$M26, M26), "")</f>
        <v>23</v>
      </c>
      <c r="Q26" s="231">
        <f t="shared" si="4"/>
        <v>36</v>
      </c>
    </row>
    <row r="27" spans="1:17" s="231" customFormat="1" x14ac:dyDescent="0.3">
      <c r="A27" s="307" t="s">
        <v>2890</v>
      </c>
      <c r="B27" s="307" t="s">
        <v>941</v>
      </c>
      <c r="C27" s="308" t="s">
        <v>850</v>
      </c>
      <c r="D27" s="308" t="s">
        <v>859</v>
      </c>
      <c r="E27" s="308" t="s">
        <v>483</v>
      </c>
      <c r="F27" s="309">
        <v>790</v>
      </c>
      <c r="G27" s="308" t="s">
        <v>2891</v>
      </c>
      <c r="H27" s="308" t="str">
        <f t="shared" si="0"/>
        <v/>
      </c>
      <c r="I27" s="308"/>
      <c r="J27" s="308"/>
      <c r="K27" s="319" t="s">
        <v>2896</v>
      </c>
      <c r="L27" s="497"/>
      <c r="M27" s="231" t="str">
        <f t="shared" si="1"/>
        <v>DOORS</v>
      </c>
      <c r="N27" s="231">
        <f t="shared" si="2"/>
        <v>36</v>
      </c>
      <c r="O27" s="231" t="str">
        <f t="shared" si="3"/>
        <v>No</v>
      </c>
      <c r="P27" s="231">
        <f>IF(M27&lt;&gt;"", COUNTIF($M$4:$M27, M27), "")</f>
        <v>24</v>
      </c>
      <c r="Q27" s="231">
        <f t="shared" si="4"/>
        <v>36</v>
      </c>
    </row>
    <row r="28" spans="1:17" s="231" customFormat="1" x14ac:dyDescent="0.3">
      <c r="A28" s="289"/>
      <c r="B28" s="292"/>
      <c r="C28" s="293" t="s">
        <v>851</v>
      </c>
      <c r="D28" s="293" t="s">
        <v>859</v>
      </c>
      <c r="E28" s="293" t="s">
        <v>882</v>
      </c>
      <c r="F28" s="294"/>
      <c r="G28" s="293"/>
      <c r="H28" s="293" t="str">
        <f t="shared" si="0"/>
        <v>if trim doesn't remove easy put handle w/ trim SET</v>
      </c>
      <c r="I28" s="293" t="s">
        <v>911</v>
      </c>
      <c r="J28" s="293"/>
      <c r="K28" s="299"/>
      <c r="L28" s="497"/>
      <c r="M28" s="231" t="str">
        <f t="shared" si="1"/>
        <v>DOORS</v>
      </c>
      <c r="N28" s="231">
        <f t="shared" si="2"/>
        <v>36</v>
      </c>
      <c r="O28" s="231" t="str">
        <f t="shared" si="3"/>
        <v>No</v>
      </c>
      <c r="P28" s="231">
        <f>IF(M28&lt;&gt;"", COUNTIF($M$4:$M28, M28), "")</f>
        <v>25</v>
      </c>
      <c r="Q28" s="231">
        <f t="shared" si="4"/>
        <v>36</v>
      </c>
    </row>
    <row r="29" spans="1:17" s="231" customFormat="1" x14ac:dyDescent="0.3">
      <c r="A29" s="289"/>
      <c r="B29" s="292"/>
      <c r="C29" s="293" t="s">
        <v>851</v>
      </c>
      <c r="D29" s="293" t="s">
        <v>859</v>
      </c>
      <c r="E29" s="293" t="s">
        <v>472</v>
      </c>
      <c r="F29" s="294"/>
      <c r="G29" s="293"/>
      <c r="H29" s="293" t="str">
        <f t="shared" si="0"/>
        <v/>
      </c>
      <c r="I29" s="293"/>
      <c r="J29" s="293"/>
      <c r="K29" s="299"/>
      <c r="L29" s="497"/>
      <c r="M29" s="231" t="str">
        <f t="shared" si="1"/>
        <v>DOORS</v>
      </c>
      <c r="N29" s="231">
        <f t="shared" si="2"/>
        <v>36</v>
      </c>
      <c r="O29" s="231" t="str">
        <f t="shared" si="3"/>
        <v>No</v>
      </c>
      <c r="P29" s="231">
        <f>IF(M29&lt;&gt;"", COUNTIF($M$4:$M29, M29), "")</f>
        <v>26</v>
      </c>
      <c r="Q29" s="231">
        <f t="shared" si="4"/>
        <v>36</v>
      </c>
    </row>
    <row r="30" spans="1:17" s="231" customFormat="1" x14ac:dyDescent="0.3">
      <c r="A30" s="289"/>
      <c r="B30" s="292"/>
      <c r="C30" s="293" t="s">
        <v>851</v>
      </c>
      <c r="D30" s="293" t="s">
        <v>859</v>
      </c>
      <c r="E30" s="293" t="s">
        <v>479</v>
      </c>
      <c r="F30" s="294"/>
      <c r="G30" s="293"/>
      <c r="H30" s="293" t="str">
        <f t="shared" si="0"/>
        <v/>
      </c>
      <c r="I30" s="293"/>
      <c r="J30" s="293"/>
      <c r="K30" s="299"/>
      <c r="L30" s="497"/>
      <c r="M30" s="231" t="str">
        <f t="shared" si="1"/>
        <v>DOORS</v>
      </c>
      <c r="N30" s="231">
        <f t="shared" si="2"/>
        <v>36</v>
      </c>
      <c r="O30" s="231" t="str">
        <f t="shared" si="3"/>
        <v>No</v>
      </c>
      <c r="P30" s="231">
        <f>IF(M30&lt;&gt;"", COUNTIF($M$4:$M30, M30), "")</f>
        <v>27</v>
      </c>
      <c r="Q30" s="231">
        <f t="shared" si="4"/>
        <v>36</v>
      </c>
    </row>
    <row r="31" spans="1:17" s="231" customFormat="1" x14ac:dyDescent="0.3">
      <c r="A31" s="289"/>
      <c r="B31" s="292"/>
      <c r="C31" s="293" t="s">
        <v>851</v>
      </c>
      <c r="D31" s="293" t="s">
        <v>859</v>
      </c>
      <c r="E31" s="293" t="s">
        <v>474</v>
      </c>
      <c r="F31" s="294"/>
      <c r="G31" s="293"/>
      <c r="H31" s="293" t="str">
        <f t="shared" si="0"/>
        <v/>
      </c>
      <c r="I31" s="293"/>
      <c r="J31" s="293"/>
      <c r="K31" s="299"/>
      <c r="L31" s="497"/>
      <c r="M31" s="231" t="str">
        <f t="shared" si="1"/>
        <v>DOORS</v>
      </c>
      <c r="N31" s="231">
        <f t="shared" si="2"/>
        <v>36</v>
      </c>
      <c r="O31" s="231" t="str">
        <f t="shared" si="3"/>
        <v>No</v>
      </c>
      <c r="P31" s="231">
        <f>IF(M31&lt;&gt;"", COUNTIF($M$4:$M31, M31), "")</f>
        <v>28</v>
      </c>
      <c r="Q31" s="231">
        <f t="shared" si="4"/>
        <v>36</v>
      </c>
    </row>
    <row r="32" spans="1:17" s="231" customFormat="1" x14ac:dyDescent="0.3">
      <c r="A32" s="307" t="s">
        <v>2888</v>
      </c>
      <c r="B32" s="307" t="s">
        <v>941</v>
      </c>
      <c r="C32" s="308" t="s">
        <v>850</v>
      </c>
      <c r="D32" s="308" t="s">
        <v>860</v>
      </c>
      <c r="E32" s="308" t="s">
        <v>484</v>
      </c>
      <c r="F32" s="309">
        <v>157.5</v>
      </c>
      <c r="G32" s="308"/>
      <c r="H32" s="308" t="str">
        <f t="shared" si="0"/>
        <v>on base w/ cable</v>
      </c>
      <c r="I32" s="308" t="s">
        <v>767</v>
      </c>
      <c r="J32" s="308"/>
      <c r="K32" s="319" t="s">
        <v>2897</v>
      </c>
      <c r="L32" s="497"/>
      <c r="M32" s="231" t="str">
        <f t="shared" si="1"/>
        <v>DOORS</v>
      </c>
      <c r="N32" s="231">
        <f t="shared" si="2"/>
        <v>36</v>
      </c>
      <c r="O32" s="231" t="str">
        <f t="shared" si="3"/>
        <v>No</v>
      </c>
      <c r="P32" s="231">
        <f>IF(M32&lt;&gt;"", COUNTIF($M$4:$M32, M32), "")</f>
        <v>29</v>
      </c>
      <c r="Q32" s="231">
        <f t="shared" si="4"/>
        <v>36</v>
      </c>
    </row>
    <row r="33" spans="1:17" s="231" customFormat="1" x14ac:dyDescent="0.3">
      <c r="A33" s="289"/>
      <c r="B33" s="289"/>
      <c r="C33" s="290" t="s">
        <v>850</v>
      </c>
      <c r="D33" s="290" t="s">
        <v>860</v>
      </c>
      <c r="E33" s="290" t="s">
        <v>485</v>
      </c>
      <c r="F33" s="291">
        <v>245</v>
      </c>
      <c r="G33" s="290"/>
      <c r="H33" s="290" t="str">
        <f t="shared" si="0"/>
        <v>w/ cable + white actuator motor | toss both if 1 bad</v>
      </c>
      <c r="I33" s="290" t="s">
        <v>955</v>
      </c>
      <c r="J33" s="290" t="s">
        <v>763</v>
      </c>
      <c r="K33" s="298"/>
      <c r="L33" s="497"/>
      <c r="M33" s="231" t="str">
        <f t="shared" si="1"/>
        <v>DOORS</v>
      </c>
      <c r="N33" s="231">
        <f t="shared" si="2"/>
        <v>36</v>
      </c>
      <c r="O33" s="231" t="str">
        <f t="shared" si="3"/>
        <v>No</v>
      </c>
      <c r="P33" s="231">
        <f>IF(M33&lt;&gt;"", COUNTIF($M$4:$M33, M33), "")</f>
        <v>30</v>
      </c>
      <c r="Q33" s="231">
        <f t="shared" si="4"/>
        <v>36</v>
      </c>
    </row>
    <row r="34" spans="1:17" s="231" customFormat="1" x14ac:dyDescent="0.3">
      <c r="A34" s="289"/>
      <c r="B34" s="289"/>
      <c r="C34" s="290" t="s">
        <v>850</v>
      </c>
      <c r="D34" s="290" t="s">
        <v>860</v>
      </c>
      <c r="E34" s="290" t="s">
        <v>486</v>
      </c>
      <c r="F34" s="291">
        <v>75</v>
      </c>
      <c r="G34" s="290"/>
      <c r="H34" s="290" t="str">
        <f t="shared" si="0"/>
        <v>w/ cable</v>
      </c>
      <c r="I34" s="290" t="s">
        <v>764</v>
      </c>
      <c r="J34" s="290"/>
      <c r="K34" s="298"/>
      <c r="L34" s="497"/>
      <c r="M34" s="231" t="str">
        <f t="shared" si="1"/>
        <v>DOORS</v>
      </c>
      <c r="N34" s="231">
        <f t="shared" si="2"/>
        <v>36</v>
      </c>
      <c r="O34" s="231" t="str">
        <f t="shared" si="3"/>
        <v>No</v>
      </c>
      <c r="P34" s="231">
        <f>IF(M34&lt;&gt;"", COUNTIF($M$4:$M34, M34), "")</f>
        <v>31</v>
      </c>
      <c r="Q34" s="231">
        <f t="shared" si="4"/>
        <v>36</v>
      </c>
    </row>
    <row r="35" spans="1:17" s="231" customFormat="1" x14ac:dyDescent="0.3">
      <c r="A35" s="289"/>
      <c r="B35" s="289"/>
      <c r="C35" s="290" t="s">
        <v>850</v>
      </c>
      <c r="D35" s="290" t="s">
        <v>860</v>
      </c>
      <c r="E35" s="290" t="s">
        <v>487</v>
      </c>
      <c r="F35" s="291">
        <v>190</v>
      </c>
      <c r="G35" s="290"/>
      <c r="H35" s="290" t="str">
        <f t="shared" si="0"/>
        <v/>
      </c>
      <c r="I35" s="290"/>
      <c r="J35" s="290"/>
      <c r="K35" s="298"/>
      <c r="L35" s="497"/>
      <c r="M35" s="231" t="str">
        <f t="shared" si="1"/>
        <v>DOORS</v>
      </c>
      <c r="N35" s="231">
        <f t="shared" si="2"/>
        <v>36</v>
      </c>
      <c r="O35" s="231" t="str">
        <f t="shared" si="3"/>
        <v>No</v>
      </c>
      <c r="P35" s="231">
        <f>IF(M35&lt;&gt;"", COUNTIF($M$4:$M35, M35), "")</f>
        <v>32</v>
      </c>
      <c r="Q35" s="231">
        <f t="shared" si="4"/>
        <v>36</v>
      </c>
    </row>
    <row r="36" spans="1:17" s="231" customFormat="1" x14ac:dyDescent="0.3">
      <c r="A36" s="289"/>
      <c r="B36" s="292"/>
      <c r="C36" s="293" t="s">
        <v>851</v>
      </c>
      <c r="D36" s="293" t="s">
        <v>860</v>
      </c>
      <c r="E36" s="293" t="s">
        <v>882</v>
      </c>
      <c r="F36" s="294"/>
      <c r="G36" s="293"/>
      <c r="H36" s="293" t="str">
        <f t="shared" si="0"/>
        <v>if trim doesn't remove easy put handle w/ trim SET</v>
      </c>
      <c r="I36" s="293" t="s">
        <v>911</v>
      </c>
      <c r="J36" s="293"/>
      <c r="K36" s="299"/>
      <c r="L36" s="497"/>
      <c r="M36" s="231" t="str">
        <f t="shared" si="1"/>
        <v>DOORS</v>
      </c>
      <c r="N36" s="231">
        <f t="shared" si="2"/>
        <v>36</v>
      </c>
      <c r="O36" s="231" t="str">
        <f t="shared" si="3"/>
        <v>No</v>
      </c>
      <c r="P36" s="231">
        <f>IF(M36&lt;&gt;"", COUNTIF($M$4:$M36, M36), "")</f>
        <v>33</v>
      </c>
      <c r="Q36" s="231">
        <f t="shared" si="4"/>
        <v>36</v>
      </c>
    </row>
    <row r="37" spans="1:17" s="231" customFormat="1" x14ac:dyDescent="0.3">
      <c r="A37" s="289"/>
      <c r="B37" s="292"/>
      <c r="C37" s="293" t="s">
        <v>851</v>
      </c>
      <c r="D37" s="293" t="s">
        <v>860</v>
      </c>
      <c r="E37" s="293" t="s">
        <v>472</v>
      </c>
      <c r="F37" s="294"/>
      <c r="G37" s="293"/>
      <c r="H37" s="293" t="str">
        <f t="shared" si="0"/>
        <v/>
      </c>
      <c r="I37" s="293"/>
      <c r="J37" s="293"/>
      <c r="K37" s="299"/>
      <c r="L37" s="497"/>
      <c r="M37" s="231" t="str">
        <f t="shared" si="1"/>
        <v>DOORS</v>
      </c>
      <c r="N37" s="231">
        <f t="shared" si="2"/>
        <v>36</v>
      </c>
      <c r="O37" s="231" t="str">
        <f t="shared" si="3"/>
        <v>No</v>
      </c>
      <c r="P37" s="231">
        <f>IF(M37&lt;&gt;"", COUNTIF($M$4:$M37, M37), "")</f>
        <v>34</v>
      </c>
      <c r="Q37" s="231">
        <f t="shared" si="4"/>
        <v>36</v>
      </c>
    </row>
    <row r="38" spans="1:17" s="231" customFormat="1" x14ac:dyDescent="0.3">
      <c r="A38" s="289"/>
      <c r="B38" s="292"/>
      <c r="C38" s="293" t="s">
        <v>851</v>
      </c>
      <c r="D38" s="293" t="s">
        <v>860</v>
      </c>
      <c r="E38" s="293" t="s">
        <v>479</v>
      </c>
      <c r="F38" s="294"/>
      <c r="G38" s="293"/>
      <c r="H38" s="293" t="str">
        <f t="shared" si="0"/>
        <v/>
      </c>
      <c r="I38" s="293"/>
      <c r="J38" s="293"/>
      <c r="K38" s="299"/>
      <c r="L38" s="497"/>
      <c r="M38" s="231" t="str">
        <f t="shared" si="1"/>
        <v>DOORS</v>
      </c>
      <c r="N38" s="231">
        <f t="shared" si="2"/>
        <v>36</v>
      </c>
      <c r="O38" s="231" t="str">
        <f t="shared" si="3"/>
        <v>No</v>
      </c>
      <c r="P38" s="231">
        <f>IF(M38&lt;&gt;"", COUNTIF($M$4:$M38, M38), "")</f>
        <v>35</v>
      </c>
      <c r="Q38" s="231">
        <f t="shared" si="4"/>
        <v>36</v>
      </c>
    </row>
    <row r="39" spans="1:17" s="231" customFormat="1" ht="19.5" thickBot="1" x14ac:dyDescent="0.35">
      <c r="A39" s="289"/>
      <c r="B39" s="292"/>
      <c r="C39" s="293" t="s">
        <v>851</v>
      </c>
      <c r="D39" s="293" t="s">
        <v>860</v>
      </c>
      <c r="E39" s="293" t="s">
        <v>474</v>
      </c>
      <c r="F39" s="294"/>
      <c r="G39" s="293"/>
      <c r="H39" s="293" t="str">
        <f t="shared" si="0"/>
        <v/>
      </c>
      <c r="I39" s="293"/>
      <c r="J39" s="293"/>
      <c r="K39" s="299"/>
      <c r="L39" s="498"/>
      <c r="M39" s="231" t="str">
        <f t="shared" si="1"/>
        <v>DOORS</v>
      </c>
      <c r="N39" s="231">
        <f t="shared" si="2"/>
        <v>36</v>
      </c>
      <c r="O39" s="231" t="str">
        <f t="shared" si="3"/>
        <v>No</v>
      </c>
      <c r="P39" s="231">
        <f>IF(M39&lt;&gt;"", COUNTIF($M$4:$M39, M39), "")</f>
        <v>36</v>
      </c>
      <c r="Q39" s="231">
        <f t="shared" si="4"/>
        <v>36</v>
      </c>
    </row>
    <row r="40" spans="1:17" s="231" customFormat="1" ht="19.5" thickTop="1" x14ac:dyDescent="0.3">
      <c r="A40" s="289"/>
      <c r="B40" s="289"/>
      <c r="C40" s="290" t="s">
        <v>850</v>
      </c>
      <c r="D40" s="290" t="s">
        <v>861</v>
      </c>
      <c r="E40" s="290" t="s">
        <v>526</v>
      </c>
      <c r="F40" s="291">
        <v>257.5</v>
      </c>
      <c r="G40" s="290"/>
      <c r="H40" s="290" t="str">
        <f t="shared" si="0"/>
        <v/>
      </c>
      <c r="I40" s="290"/>
      <c r="J40" s="290"/>
      <c r="K40" s="298"/>
      <c r="L40" s="496" t="s">
        <v>2574</v>
      </c>
      <c r="M40" s="231" t="str">
        <f t="shared" si="1"/>
        <v>ENGINE BAY</v>
      </c>
      <c r="N40" s="231">
        <f t="shared" si="2"/>
        <v>11</v>
      </c>
      <c r="O40" s="231" t="str">
        <f t="shared" si="3"/>
        <v>No</v>
      </c>
      <c r="P40" s="231">
        <f>IF(M40&lt;&gt;"", COUNTIF($M$4:$M40, M40), "")</f>
        <v>1</v>
      </c>
      <c r="Q40" s="231">
        <f t="shared" si="4"/>
        <v>11</v>
      </c>
    </row>
    <row r="41" spans="1:17" s="231" customFormat="1" x14ac:dyDescent="0.3">
      <c r="A41" s="289"/>
      <c r="B41" s="289"/>
      <c r="C41" s="290" t="s">
        <v>850</v>
      </c>
      <c r="D41" s="290" t="s">
        <v>861</v>
      </c>
      <c r="E41" s="290" t="s">
        <v>527</v>
      </c>
      <c r="F41" s="291">
        <v>75</v>
      </c>
      <c r="G41" s="290"/>
      <c r="H41" s="290" t="str">
        <f t="shared" si="0"/>
        <v>Metal brackets ON, toss both if 1 bad</v>
      </c>
      <c r="I41" s="290" t="s">
        <v>776</v>
      </c>
      <c r="J41" s="290"/>
      <c r="K41" s="298"/>
      <c r="L41" s="497"/>
      <c r="M41" s="231" t="str">
        <f t="shared" si="1"/>
        <v>ENGINE BAY</v>
      </c>
      <c r="N41" s="231">
        <f t="shared" si="2"/>
        <v>11</v>
      </c>
      <c r="O41" s="231" t="str">
        <f t="shared" si="3"/>
        <v>No</v>
      </c>
      <c r="P41" s="231">
        <f>IF(M41&lt;&gt;"", COUNTIF($M$4:$M41, M41), "")</f>
        <v>2</v>
      </c>
      <c r="Q41" s="231">
        <f t="shared" si="4"/>
        <v>11</v>
      </c>
    </row>
    <row r="42" spans="1:17" s="231" customFormat="1" x14ac:dyDescent="0.3">
      <c r="A42" s="289"/>
      <c r="B42" s="289"/>
      <c r="C42" s="290" t="s">
        <v>850</v>
      </c>
      <c r="D42" s="290" t="s">
        <v>861</v>
      </c>
      <c r="E42" s="290" t="s">
        <v>529</v>
      </c>
      <c r="F42" s="291">
        <v>75</v>
      </c>
      <c r="G42" s="290"/>
      <c r="H42" s="290" t="str">
        <f t="shared" si="0"/>
        <v>rubber hoses ON - toss if bad/missing, sell/tag SINGLE</v>
      </c>
      <c r="I42" s="290" t="s">
        <v>777</v>
      </c>
      <c r="J42" s="290"/>
      <c r="K42" s="298"/>
      <c r="L42" s="497"/>
      <c r="M42" s="231" t="str">
        <f t="shared" si="1"/>
        <v>ENGINE BAY</v>
      </c>
      <c r="N42" s="231">
        <f t="shared" si="2"/>
        <v>11</v>
      </c>
      <c r="O42" s="231" t="str">
        <f t="shared" si="3"/>
        <v>No</v>
      </c>
      <c r="P42" s="231">
        <f>IF(M42&lt;&gt;"", COUNTIF($M$4:$M42, M42), "")</f>
        <v>3</v>
      </c>
      <c r="Q42" s="231">
        <f t="shared" si="4"/>
        <v>11</v>
      </c>
    </row>
    <row r="43" spans="1:17" s="231" customFormat="1" x14ac:dyDescent="0.3">
      <c r="A43" s="289"/>
      <c r="B43" s="289"/>
      <c r="C43" s="290" t="s">
        <v>850</v>
      </c>
      <c r="D43" s="290" t="s">
        <v>861</v>
      </c>
      <c r="E43" s="290" t="s">
        <v>530</v>
      </c>
      <c r="F43" s="291">
        <v>75</v>
      </c>
      <c r="G43" s="290"/>
      <c r="H43" s="290" t="str">
        <f t="shared" si="0"/>
        <v>rubber hoses ON - toss if bad/missing, sell/tag SINGLE</v>
      </c>
      <c r="I43" s="290" t="s">
        <v>777</v>
      </c>
      <c r="J43" s="290"/>
      <c r="K43" s="298"/>
      <c r="L43" s="497"/>
      <c r="M43" s="231" t="str">
        <f t="shared" si="1"/>
        <v>ENGINE BAY</v>
      </c>
      <c r="N43" s="231">
        <f t="shared" si="2"/>
        <v>11</v>
      </c>
      <c r="O43" s="231" t="str">
        <f t="shared" si="3"/>
        <v>No</v>
      </c>
      <c r="P43" s="231">
        <f>IF(M43&lt;&gt;"", COUNTIF($M$4:$M43, M43), "")</f>
        <v>4</v>
      </c>
      <c r="Q43" s="231">
        <f t="shared" si="4"/>
        <v>11</v>
      </c>
    </row>
    <row r="44" spans="1:17" s="231" customFormat="1" x14ac:dyDescent="0.3">
      <c r="A44" s="289"/>
      <c r="B44" s="289"/>
      <c r="C44" s="290" t="s">
        <v>850</v>
      </c>
      <c r="D44" s="290" t="s">
        <v>861</v>
      </c>
      <c r="E44" s="290" t="s">
        <v>531</v>
      </c>
      <c r="F44" s="291">
        <v>130</v>
      </c>
      <c r="G44" s="290"/>
      <c r="H44" s="290" t="str">
        <f t="shared" si="0"/>
        <v/>
      </c>
      <c r="I44" s="290"/>
      <c r="J44" s="290"/>
      <c r="K44" s="298"/>
      <c r="L44" s="497"/>
      <c r="M44" s="231" t="str">
        <f t="shared" si="1"/>
        <v>ENGINE BAY</v>
      </c>
      <c r="N44" s="231">
        <f t="shared" si="2"/>
        <v>11</v>
      </c>
      <c r="O44" s="231" t="str">
        <f t="shared" si="3"/>
        <v>No</v>
      </c>
      <c r="P44" s="231">
        <f>IF(M44&lt;&gt;"", COUNTIF($M$4:$M44, M44), "")</f>
        <v>5</v>
      </c>
      <c r="Q44" s="231">
        <f t="shared" si="4"/>
        <v>11</v>
      </c>
    </row>
    <row r="45" spans="1:17" s="231" customFormat="1" x14ac:dyDescent="0.3">
      <c r="A45" s="289"/>
      <c r="B45" s="289"/>
      <c r="C45" s="290" t="s">
        <v>850</v>
      </c>
      <c r="D45" s="290" t="s">
        <v>861</v>
      </c>
      <c r="E45" s="290" t="s">
        <v>532</v>
      </c>
      <c r="F45" s="291">
        <v>125</v>
      </c>
      <c r="G45" s="290"/>
      <c r="H45" s="290" t="str">
        <f t="shared" si="0"/>
        <v>toss both if 1 bad</v>
      </c>
      <c r="I45" s="290" t="s">
        <v>763</v>
      </c>
      <c r="J45" s="290"/>
      <c r="K45" s="298"/>
      <c r="L45" s="497"/>
      <c r="M45" s="231" t="str">
        <f t="shared" si="1"/>
        <v>ENGINE BAY</v>
      </c>
      <c r="N45" s="231">
        <f t="shared" si="2"/>
        <v>11</v>
      </c>
      <c r="O45" s="231" t="str">
        <f t="shared" si="3"/>
        <v>No</v>
      </c>
      <c r="P45" s="231">
        <f>IF(M45&lt;&gt;"", COUNTIF($M$4:$M45, M45), "")</f>
        <v>6</v>
      </c>
      <c r="Q45" s="231">
        <f t="shared" si="4"/>
        <v>11</v>
      </c>
    </row>
    <row r="46" spans="1:17" s="231" customFormat="1" x14ac:dyDescent="0.3">
      <c r="A46" s="289"/>
      <c r="B46" s="289"/>
      <c r="C46" s="290" t="s">
        <v>850</v>
      </c>
      <c r="D46" s="290" t="s">
        <v>861</v>
      </c>
      <c r="E46" s="290" t="s">
        <v>533</v>
      </c>
      <c r="F46" s="291">
        <v>100</v>
      </c>
      <c r="G46" s="290"/>
      <c r="H46" s="290" t="str">
        <f t="shared" si="0"/>
        <v>toss both if 1 bad</v>
      </c>
      <c r="I46" s="290" t="s">
        <v>763</v>
      </c>
      <c r="J46" s="290"/>
      <c r="K46" s="298"/>
      <c r="L46" s="497"/>
      <c r="M46" s="231" t="str">
        <f t="shared" si="1"/>
        <v>ENGINE BAY</v>
      </c>
      <c r="N46" s="231">
        <f t="shared" si="2"/>
        <v>11</v>
      </c>
      <c r="O46" s="231" t="str">
        <f t="shared" si="3"/>
        <v>No</v>
      </c>
      <c r="P46" s="231">
        <f>IF(M46&lt;&gt;"", COUNTIF($M$4:$M46, M46), "")</f>
        <v>7</v>
      </c>
      <c r="Q46" s="231">
        <f t="shared" si="4"/>
        <v>11</v>
      </c>
    </row>
    <row r="47" spans="1:17" s="231" customFormat="1" x14ac:dyDescent="0.3">
      <c r="A47" s="289"/>
      <c r="B47" s="292"/>
      <c r="C47" s="293" t="s">
        <v>851</v>
      </c>
      <c r="D47" s="293" t="s">
        <v>861</v>
      </c>
      <c r="E47" s="293" t="s">
        <v>534</v>
      </c>
      <c r="F47" s="294"/>
      <c r="G47" s="293"/>
      <c r="H47" s="293" t="str">
        <f t="shared" si="0"/>
        <v/>
      </c>
      <c r="I47" s="293"/>
      <c r="J47" s="293"/>
      <c r="K47" s="299"/>
      <c r="L47" s="497"/>
      <c r="M47" s="231" t="str">
        <f t="shared" si="1"/>
        <v>ENGINE BAY</v>
      </c>
      <c r="N47" s="231">
        <f t="shared" si="2"/>
        <v>11</v>
      </c>
      <c r="O47" s="231" t="str">
        <f t="shared" si="3"/>
        <v>No</v>
      </c>
      <c r="P47" s="231">
        <f>IF(M47&lt;&gt;"", COUNTIF($M$4:$M47, M47), "")</f>
        <v>8</v>
      </c>
      <c r="Q47" s="231">
        <f t="shared" si="4"/>
        <v>11</v>
      </c>
    </row>
    <row r="48" spans="1:17" s="231" customFormat="1" x14ac:dyDescent="0.3">
      <c r="A48" s="289"/>
      <c r="B48" s="292"/>
      <c r="C48" s="293" t="s">
        <v>851</v>
      </c>
      <c r="D48" s="293" t="s">
        <v>861</v>
      </c>
      <c r="E48" s="293" t="s">
        <v>535</v>
      </c>
      <c r="F48" s="294"/>
      <c r="G48" s="293"/>
      <c r="H48" s="293" t="str">
        <f t="shared" si="0"/>
        <v>all aluminum big long one &amp; 2 smaller identical ones</v>
      </c>
      <c r="I48" s="293"/>
      <c r="J48" s="293" t="s">
        <v>778</v>
      </c>
      <c r="K48" s="299"/>
      <c r="L48" s="497"/>
      <c r="M48" s="231" t="str">
        <f t="shared" si="1"/>
        <v>ENGINE BAY</v>
      </c>
      <c r="N48" s="231">
        <f t="shared" si="2"/>
        <v>11</v>
      </c>
      <c r="O48" s="231" t="str">
        <f t="shared" si="3"/>
        <v>No</v>
      </c>
      <c r="P48" s="231">
        <f>IF(M48&lt;&gt;"", COUNTIF($M$4:$M48, M48), "")</f>
        <v>9</v>
      </c>
      <c r="Q48" s="231">
        <f t="shared" si="4"/>
        <v>11</v>
      </c>
    </row>
    <row r="49" spans="1:17" s="231" customFormat="1" x14ac:dyDescent="0.3">
      <c r="A49" s="289"/>
      <c r="B49" s="292"/>
      <c r="C49" s="293" t="s">
        <v>851</v>
      </c>
      <c r="D49" s="293" t="s">
        <v>861</v>
      </c>
      <c r="E49" s="293" t="s">
        <v>536</v>
      </c>
      <c r="F49" s="294"/>
      <c r="G49" s="293"/>
      <c r="H49" s="293" t="str">
        <f t="shared" si="0"/>
        <v>small black w/ 2 solenoids &amp; 3 tubes coming off it</v>
      </c>
      <c r="I49" s="293"/>
      <c r="J49" s="293" t="s">
        <v>779</v>
      </c>
      <c r="K49" s="299"/>
      <c r="L49" s="497"/>
      <c r="M49" s="231" t="str">
        <f t="shared" si="1"/>
        <v>ENGINE BAY</v>
      </c>
      <c r="N49" s="231">
        <f t="shared" si="2"/>
        <v>11</v>
      </c>
      <c r="O49" s="231" t="str">
        <f t="shared" si="3"/>
        <v>No</v>
      </c>
      <c r="P49" s="231">
        <f>IF(M49&lt;&gt;"", COUNTIF($M$4:$M49, M49), "")</f>
        <v>10</v>
      </c>
      <c r="Q49" s="231">
        <f t="shared" si="4"/>
        <v>11</v>
      </c>
    </row>
    <row r="50" spans="1:17" s="231" customFormat="1" ht="19.5" thickBot="1" x14ac:dyDescent="0.35">
      <c r="A50" s="289"/>
      <c r="B50" s="292"/>
      <c r="C50" s="293" t="s">
        <v>851</v>
      </c>
      <c r="D50" s="293" t="s">
        <v>861</v>
      </c>
      <c r="E50" s="293" t="s">
        <v>537</v>
      </c>
      <c r="F50" s="294"/>
      <c r="G50" s="293"/>
      <c r="H50" s="293" t="str">
        <f t="shared" si="0"/>
        <v/>
      </c>
      <c r="I50" s="293"/>
      <c r="J50" s="293"/>
      <c r="K50" s="299"/>
      <c r="L50" s="498"/>
      <c r="M50" s="231" t="str">
        <f t="shared" si="1"/>
        <v>ENGINE BAY</v>
      </c>
      <c r="N50" s="231">
        <f t="shared" si="2"/>
        <v>11</v>
      </c>
      <c r="O50" s="231" t="str">
        <f t="shared" si="3"/>
        <v>No</v>
      </c>
      <c r="P50" s="231">
        <f>IF(M50&lt;&gt;"", COUNTIF($M$4:$M50, M50), "")</f>
        <v>11</v>
      </c>
      <c r="Q50" s="231">
        <f t="shared" si="4"/>
        <v>11</v>
      </c>
    </row>
    <row r="51" spans="1:17" s="231" customFormat="1" ht="19.5" thickTop="1" x14ac:dyDescent="0.3">
      <c r="A51" s="289"/>
      <c r="B51" s="289"/>
      <c r="C51" s="290" t="s">
        <v>850</v>
      </c>
      <c r="D51" s="290" t="s">
        <v>412</v>
      </c>
      <c r="E51" s="290" t="s">
        <v>488</v>
      </c>
      <c r="F51" s="291">
        <v>100</v>
      </c>
      <c r="G51" s="290"/>
      <c r="H51" s="290" t="str">
        <f t="shared" si="0"/>
        <v/>
      </c>
      <c r="I51" s="290"/>
      <c r="J51" s="290"/>
      <c r="K51" s="298"/>
      <c r="L51" s="496" t="s">
        <v>2575</v>
      </c>
      <c r="M51" s="231" t="str">
        <f t="shared" si="1"/>
        <v>ENGINE</v>
      </c>
      <c r="N51" s="231">
        <f t="shared" si="2"/>
        <v>39</v>
      </c>
      <c r="O51" s="231" t="str">
        <f t="shared" si="3"/>
        <v>No</v>
      </c>
      <c r="P51" s="231">
        <f>IF(M51&lt;&gt;"", COUNTIF($M$4:$M51, M51), "")</f>
        <v>1</v>
      </c>
      <c r="Q51" s="231">
        <f t="shared" si="4"/>
        <v>39</v>
      </c>
    </row>
    <row r="52" spans="1:17" s="231" customFormat="1" x14ac:dyDescent="0.3">
      <c r="A52" s="289"/>
      <c r="B52" s="289"/>
      <c r="C52" s="290" t="s">
        <v>850</v>
      </c>
      <c r="D52" s="290" t="s">
        <v>412</v>
      </c>
      <c r="E52" s="290" t="s">
        <v>890</v>
      </c>
      <c r="F52" s="291">
        <v>166.66666666666666</v>
      </c>
      <c r="G52" s="290"/>
      <c r="H52" s="290" t="str">
        <f t="shared" si="0"/>
        <v>SET2, single if 1 bad</v>
      </c>
      <c r="I52" s="290" t="s">
        <v>876</v>
      </c>
      <c r="J52" s="290"/>
      <c r="K52" s="298"/>
      <c r="L52" s="497"/>
      <c r="M52" s="231" t="str">
        <f t="shared" si="1"/>
        <v>ENGINE</v>
      </c>
      <c r="N52" s="231">
        <f t="shared" si="2"/>
        <v>39</v>
      </c>
      <c r="O52" s="231" t="str">
        <f t="shared" si="3"/>
        <v>No</v>
      </c>
      <c r="P52" s="231">
        <f>IF(M52&lt;&gt;"", COUNTIF($M$4:$M52, M52), "")</f>
        <v>2</v>
      </c>
      <c r="Q52" s="231">
        <f t="shared" si="4"/>
        <v>39</v>
      </c>
    </row>
    <row r="53" spans="1:17" s="231" customFormat="1" x14ac:dyDescent="0.3">
      <c r="A53" s="289"/>
      <c r="B53" s="289"/>
      <c r="C53" s="290" t="s">
        <v>850</v>
      </c>
      <c r="D53" s="290" t="s">
        <v>412</v>
      </c>
      <c r="E53" s="290" t="s">
        <v>489</v>
      </c>
      <c r="F53" s="291">
        <v>65</v>
      </c>
      <c r="G53" s="290"/>
      <c r="H53" s="290" t="str">
        <f t="shared" si="0"/>
        <v>SET2, toss both if 1 bad | black metal w/ rubber, leaks=toss</v>
      </c>
      <c r="I53" s="290" t="s">
        <v>1643</v>
      </c>
      <c r="J53" s="290" t="s">
        <v>1644</v>
      </c>
      <c r="K53" s="298"/>
      <c r="L53" s="497"/>
      <c r="M53" s="231" t="str">
        <f t="shared" si="1"/>
        <v>ENGINE</v>
      </c>
      <c r="N53" s="231">
        <f t="shared" si="2"/>
        <v>39</v>
      </c>
      <c r="O53" s="231" t="str">
        <f t="shared" si="3"/>
        <v>No</v>
      </c>
      <c r="P53" s="231">
        <f>IF(M53&lt;&gt;"", COUNTIF($M$4:$M53, M53), "")</f>
        <v>3</v>
      </c>
      <c r="Q53" s="231">
        <f t="shared" si="4"/>
        <v>39</v>
      </c>
    </row>
    <row r="54" spans="1:17" s="231" customFormat="1" x14ac:dyDescent="0.3">
      <c r="A54" s="289"/>
      <c r="B54" s="289"/>
      <c r="C54" s="290" t="s">
        <v>850</v>
      </c>
      <c r="D54" s="290" t="s">
        <v>412</v>
      </c>
      <c r="E54" s="290" t="s">
        <v>490</v>
      </c>
      <c r="F54" s="291">
        <v>75</v>
      </c>
      <c r="G54" s="290"/>
      <c r="H54" s="290" t="str">
        <f t="shared" si="0"/>
        <v/>
      </c>
      <c r="I54" s="290"/>
      <c r="J54" s="290"/>
      <c r="K54" s="298"/>
      <c r="L54" s="497"/>
      <c r="M54" s="231" t="str">
        <f t="shared" si="1"/>
        <v>ENGINE</v>
      </c>
      <c r="N54" s="231">
        <f t="shared" si="2"/>
        <v>39</v>
      </c>
      <c r="O54" s="231" t="str">
        <f t="shared" si="3"/>
        <v>No</v>
      </c>
      <c r="P54" s="231">
        <f>IF(M54&lt;&gt;"", COUNTIF($M$4:$M54, M54), "")</f>
        <v>4</v>
      </c>
      <c r="Q54" s="231">
        <f t="shared" si="4"/>
        <v>39</v>
      </c>
    </row>
    <row r="55" spans="1:17" s="231" customFormat="1" x14ac:dyDescent="0.3">
      <c r="A55" s="235" t="s">
        <v>848</v>
      </c>
      <c r="B55" s="235"/>
      <c r="C55" s="236" t="s">
        <v>850</v>
      </c>
      <c r="D55" s="236" t="s">
        <v>412</v>
      </c>
      <c r="E55" s="236" t="s">
        <v>872</v>
      </c>
      <c r="F55" s="237">
        <v>300</v>
      </c>
      <c r="G55" s="236"/>
      <c r="H55" s="236" t="str">
        <f t="shared" si="0"/>
        <v>note broken caps</v>
      </c>
      <c r="I55" s="236"/>
      <c r="J55" s="236" t="s">
        <v>1649</v>
      </c>
      <c r="K55" s="239" t="s">
        <v>848</v>
      </c>
      <c r="L55" s="497"/>
      <c r="M55" s="231" t="str">
        <f t="shared" si="1"/>
        <v>ENGINE</v>
      </c>
      <c r="N55" s="231">
        <f t="shared" si="2"/>
        <v>39</v>
      </c>
      <c r="O55" s="231" t="str">
        <f t="shared" si="3"/>
        <v>No</v>
      </c>
      <c r="P55" s="231">
        <f>IF(M55&lt;&gt;"", COUNTIF($M$4:$M55, M55), "")</f>
        <v>5</v>
      </c>
      <c r="Q55" s="231">
        <f t="shared" si="4"/>
        <v>39</v>
      </c>
    </row>
    <row r="56" spans="1:17" s="231" customFormat="1" x14ac:dyDescent="0.3">
      <c r="A56" s="289"/>
      <c r="B56" s="289"/>
      <c r="C56" s="290" t="s">
        <v>850</v>
      </c>
      <c r="D56" s="290" t="s">
        <v>412</v>
      </c>
      <c r="E56" s="290" t="s">
        <v>873</v>
      </c>
      <c r="F56" s="291">
        <v>95</v>
      </c>
      <c r="G56" s="290"/>
      <c r="H56" s="290" t="str">
        <f t="shared" si="0"/>
        <v>with roller cap, tag as SINGLE | 2 per car (identical)</v>
      </c>
      <c r="I56" s="290" t="s">
        <v>1655</v>
      </c>
      <c r="J56" s="290" t="s">
        <v>1352</v>
      </c>
      <c r="K56" s="298"/>
      <c r="L56" s="497"/>
      <c r="M56" s="231" t="str">
        <f t="shared" si="1"/>
        <v>ENGINE</v>
      </c>
      <c r="N56" s="231">
        <f t="shared" si="2"/>
        <v>39</v>
      </c>
      <c r="O56" s="231" t="str">
        <f t="shared" si="3"/>
        <v>No</v>
      </c>
      <c r="P56" s="231">
        <f>IF(M56&lt;&gt;"", COUNTIF($M$4:$M56, M56), "")</f>
        <v>6</v>
      </c>
      <c r="Q56" s="231">
        <f t="shared" si="4"/>
        <v>39</v>
      </c>
    </row>
    <row r="57" spans="1:17" s="231" customFormat="1" x14ac:dyDescent="0.3">
      <c r="A57" s="289"/>
      <c r="B57" s="289"/>
      <c r="C57" s="290" t="s">
        <v>850</v>
      </c>
      <c r="D57" s="290" t="s">
        <v>412</v>
      </c>
      <c r="E57" s="290" t="s">
        <v>491</v>
      </c>
      <c r="F57" s="291">
        <v>95</v>
      </c>
      <c r="G57" s="290"/>
      <c r="H57" s="290" t="str">
        <f t="shared" si="0"/>
        <v>with roller cap, tag as SINGLE | 2 per car (identical)</v>
      </c>
      <c r="I57" s="290" t="s">
        <v>1655</v>
      </c>
      <c r="J57" s="290" t="s">
        <v>1352</v>
      </c>
      <c r="K57" s="298"/>
      <c r="L57" s="497"/>
      <c r="M57" s="231" t="str">
        <f t="shared" si="1"/>
        <v>ENGINE</v>
      </c>
      <c r="N57" s="231">
        <f t="shared" si="2"/>
        <v>39</v>
      </c>
      <c r="O57" s="231" t="str">
        <f t="shared" si="3"/>
        <v>No</v>
      </c>
      <c r="P57" s="231">
        <f>IF(M57&lt;&gt;"", COUNTIF($M$4:$M57, M57), "")</f>
        <v>7</v>
      </c>
      <c r="Q57" s="231">
        <f t="shared" si="4"/>
        <v>39</v>
      </c>
    </row>
    <row r="58" spans="1:17" s="231" customFormat="1" x14ac:dyDescent="0.3">
      <c r="A58" s="289"/>
      <c r="B58" s="289"/>
      <c r="C58" s="290" t="s">
        <v>850</v>
      </c>
      <c r="D58" s="290" t="s">
        <v>412</v>
      </c>
      <c r="E58" s="290" t="s">
        <v>493</v>
      </c>
      <c r="F58" s="291">
        <v>120</v>
      </c>
      <c r="G58" s="290"/>
      <c r="H58" s="290" t="str">
        <f t="shared" si="0"/>
        <v>tag as SINGLE</v>
      </c>
      <c r="I58" s="290" t="s">
        <v>768</v>
      </c>
      <c r="J58" s="290"/>
      <c r="K58" s="298"/>
      <c r="L58" s="497"/>
      <c r="M58" s="231" t="str">
        <f t="shared" si="1"/>
        <v>ENGINE</v>
      </c>
      <c r="N58" s="231">
        <f t="shared" si="2"/>
        <v>39</v>
      </c>
      <c r="O58" s="231" t="str">
        <f t="shared" si="3"/>
        <v>No</v>
      </c>
      <c r="P58" s="231">
        <f>IF(M58&lt;&gt;"", COUNTIF($M$4:$M58, M58), "")</f>
        <v>8</v>
      </c>
      <c r="Q58" s="231">
        <f t="shared" si="4"/>
        <v>39</v>
      </c>
    </row>
    <row r="59" spans="1:17" s="231" customFormat="1" x14ac:dyDescent="0.3">
      <c r="A59" s="289"/>
      <c r="B59" s="289"/>
      <c r="C59" s="290" t="s">
        <v>850</v>
      </c>
      <c r="D59" s="290" t="s">
        <v>412</v>
      </c>
      <c r="E59" s="290" t="s">
        <v>494</v>
      </c>
      <c r="F59" s="291">
        <v>120</v>
      </c>
      <c r="G59" s="290"/>
      <c r="H59" s="290" t="str">
        <f t="shared" si="0"/>
        <v>tag as SINGLE</v>
      </c>
      <c r="I59" s="290" t="s">
        <v>768</v>
      </c>
      <c r="J59" s="290"/>
      <c r="K59" s="298"/>
      <c r="L59" s="497"/>
      <c r="M59" s="231" t="str">
        <f t="shared" si="1"/>
        <v>ENGINE</v>
      </c>
      <c r="N59" s="231">
        <f t="shared" si="2"/>
        <v>39</v>
      </c>
      <c r="O59" s="231" t="str">
        <f t="shared" si="3"/>
        <v>No</v>
      </c>
      <c r="P59" s="231">
        <f>IF(M59&lt;&gt;"", COUNTIF($M$4:$M59, M59), "")</f>
        <v>9</v>
      </c>
      <c r="Q59" s="231">
        <f t="shared" si="4"/>
        <v>39</v>
      </c>
    </row>
    <row r="60" spans="1:17" s="231" customFormat="1" x14ac:dyDescent="0.3">
      <c r="A60" s="289"/>
      <c r="B60" s="289"/>
      <c r="C60" s="290" t="s">
        <v>850</v>
      </c>
      <c r="D60" s="290" t="s">
        <v>412</v>
      </c>
      <c r="E60" s="290" t="s">
        <v>885</v>
      </c>
      <c r="F60" s="291">
        <v>125</v>
      </c>
      <c r="G60" s="290"/>
      <c r="H60" s="290" t="str">
        <f t="shared" si="0"/>
        <v/>
      </c>
      <c r="I60" s="290"/>
      <c r="J60" s="290"/>
      <c r="K60" s="298"/>
      <c r="L60" s="497"/>
      <c r="M60" s="231" t="str">
        <f t="shared" si="1"/>
        <v>ENGINE</v>
      </c>
      <c r="N60" s="231">
        <f t="shared" si="2"/>
        <v>39</v>
      </c>
      <c r="O60" s="231" t="str">
        <f t="shared" si="3"/>
        <v>No</v>
      </c>
      <c r="P60" s="231">
        <f>IF(M60&lt;&gt;"", COUNTIF($M$4:$M60, M60), "")</f>
        <v>10</v>
      </c>
      <c r="Q60" s="231">
        <f t="shared" si="4"/>
        <v>39</v>
      </c>
    </row>
    <row r="61" spans="1:17" s="231" customFormat="1" x14ac:dyDescent="0.3">
      <c r="A61" s="289"/>
      <c r="B61" s="289"/>
      <c r="C61" s="290" t="s">
        <v>850</v>
      </c>
      <c r="D61" s="290" t="s">
        <v>412</v>
      </c>
      <c r="E61" s="290" t="s">
        <v>884</v>
      </c>
      <c r="F61" s="291">
        <v>75</v>
      </c>
      <c r="G61" s="290"/>
      <c r="H61" s="290" t="str">
        <f t="shared" si="0"/>
        <v>SET 8, if 1 bad toss all</v>
      </c>
      <c r="I61" s="290" t="s">
        <v>769</v>
      </c>
      <c r="J61" s="290"/>
      <c r="K61" s="298"/>
      <c r="L61" s="497"/>
      <c r="M61" s="231" t="str">
        <f t="shared" si="1"/>
        <v>ENGINE</v>
      </c>
      <c r="N61" s="231">
        <f t="shared" si="2"/>
        <v>39</v>
      </c>
      <c r="O61" s="231" t="str">
        <f t="shared" si="3"/>
        <v>No</v>
      </c>
      <c r="P61" s="231">
        <f>IF(M61&lt;&gt;"", COUNTIF($M$4:$M61, M61), "")</f>
        <v>11</v>
      </c>
      <c r="Q61" s="231">
        <f t="shared" si="4"/>
        <v>39</v>
      </c>
    </row>
    <row r="62" spans="1:17" s="231" customFormat="1" x14ac:dyDescent="0.3">
      <c r="A62" s="289"/>
      <c r="B62" s="289"/>
      <c r="C62" s="290" t="s">
        <v>850</v>
      </c>
      <c r="D62" s="290" t="s">
        <v>412</v>
      </c>
      <c r="E62" s="290" t="s">
        <v>497</v>
      </c>
      <c r="F62" s="291">
        <v>100</v>
      </c>
      <c r="G62" s="290"/>
      <c r="H62" s="290" t="str">
        <f t="shared" si="0"/>
        <v/>
      </c>
      <c r="I62" s="290"/>
      <c r="J62" s="290"/>
      <c r="K62" s="298"/>
      <c r="L62" s="497"/>
      <c r="M62" s="231" t="str">
        <f t="shared" si="1"/>
        <v>ENGINE</v>
      </c>
      <c r="N62" s="231">
        <f t="shared" si="2"/>
        <v>39</v>
      </c>
      <c r="O62" s="231" t="str">
        <f t="shared" si="3"/>
        <v>No</v>
      </c>
      <c r="P62" s="231">
        <f>IF(M62&lt;&gt;"", COUNTIF($M$4:$M62, M62), "")</f>
        <v>12</v>
      </c>
      <c r="Q62" s="231">
        <f t="shared" si="4"/>
        <v>39</v>
      </c>
    </row>
    <row r="63" spans="1:17" s="231" customFormat="1" x14ac:dyDescent="0.3">
      <c r="A63" s="289"/>
      <c r="B63" s="289"/>
      <c r="C63" s="290" t="s">
        <v>850</v>
      </c>
      <c r="D63" s="290" t="s">
        <v>412</v>
      </c>
      <c r="E63" s="290" t="s">
        <v>498</v>
      </c>
      <c r="F63" s="291">
        <v>100</v>
      </c>
      <c r="G63" s="290"/>
      <c r="H63" s="290" t="str">
        <f t="shared" si="0"/>
        <v/>
      </c>
      <c r="I63" s="290"/>
      <c r="J63" s="290"/>
      <c r="K63" s="298"/>
      <c r="L63" s="497"/>
      <c r="M63" s="231" t="str">
        <f t="shared" si="1"/>
        <v>ENGINE</v>
      </c>
      <c r="N63" s="231">
        <f t="shared" si="2"/>
        <v>39</v>
      </c>
      <c r="O63" s="231" t="str">
        <f t="shared" si="3"/>
        <v>No</v>
      </c>
      <c r="P63" s="231">
        <f>IF(M63&lt;&gt;"", COUNTIF($M$4:$M63, M63), "")</f>
        <v>13</v>
      </c>
      <c r="Q63" s="231">
        <f t="shared" si="4"/>
        <v>39</v>
      </c>
    </row>
    <row r="64" spans="1:17" s="231" customFormat="1" x14ac:dyDescent="0.3">
      <c r="A64" s="235" t="s">
        <v>848</v>
      </c>
      <c r="B64" s="235"/>
      <c r="C64" s="236" t="s">
        <v>850</v>
      </c>
      <c r="D64" s="236" t="s">
        <v>412</v>
      </c>
      <c r="E64" s="236" t="s">
        <v>501</v>
      </c>
      <c r="F64" s="237">
        <v>200</v>
      </c>
      <c r="G64" s="236"/>
      <c r="H64" s="236" t="str">
        <f t="shared" si="0"/>
        <v>w/ bolt, upper solo, tag single | check bolt+hole for threading</v>
      </c>
      <c r="I64" s="236" t="s">
        <v>1676</v>
      </c>
      <c r="J64" s="236" t="s">
        <v>1677</v>
      </c>
      <c r="K64" s="239" t="s">
        <v>848</v>
      </c>
      <c r="L64" s="497"/>
      <c r="M64" s="231" t="str">
        <f t="shared" si="1"/>
        <v>ENGINE</v>
      </c>
      <c r="N64" s="231">
        <f t="shared" si="2"/>
        <v>39</v>
      </c>
      <c r="O64" s="231" t="str">
        <f t="shared" si="3"/>
        <v>No</v>
      </c>
      <c r="P64" s="231">
        <f>IF(M64&lt;&gt;"", COUNTIF($M$4:$M64, M64), "")</f>
        <v>14</v>
      </c>
      <c r="Q64" s="231">
        <f t="shared" si="4"/>
        <v>39</v>
      </c>
    </row>
    <row r="65" spans="1:17" s="231" customFormat="1" x14ac:dyDescent="0.3">
      <c r="A65" s="235" t="s">
        <v>848</v>
      </c>
      <c r="B65" s="235"/>
      <c r="C65" s="236" t="s">
        <v>850</v>
      </c>
      <c r="D65" s="236" t="s">
        <v>412</v>
      </c>
      <c r="E65" s="236" t="s">
        <v>500</v>
      </c>
      <c r="F65" s="237">
        <v>500</v>
      </c>
      <c r="G65" s="236"/>
      <c r="H65" s="236" t="str">
        <f t="shared" si="0"/>
        <v>sell lower separately, tag as single</v>
      </c>
      <c r="I65" s="236" t="s">
        <v>771</v>
      </c>
      <c r="J65" s="236"/>
      <c r="K65" s="239" t="s">
        <v>848</v>
      </c>
      <c r="L65" s="497"/>
      <c r="M65" s="231" t="str">
        <f t="shared" si="1"/>
        <v>ENGINE</v>
      </c>
      <c r="N65" s="231">
        <f t="shared" si="2"/>
        <v>39</v>
      </c>
      <c r="O65" s="231" t="str">
        <f t="shared" si="3"/>
        <v>No</v>
      </c>
      <c r="P65" s="231">
        <f>IF(M65&lt;&gt;"", COUNTIF($M$4:$M65, M65), "")</f>
        <v>15</v>
      </c>
      <c r="Q65" s="231">
        <f t="shared" si="4"/>
        <v>39</v>
      </c>
    </row>
    <row r="66" spans="1:17" s="231" customFormat="1" x14ac:dyDescent="0.3">
      <c r="A66" s="289"/>
      <c r="B66" s="289"/>
      <c r="C66" s="290" t="s">
        <v>850</v>
      </c>
      <c r="D66" s="290" t="s">
        <v>412</v>
      </c>
      <c r="E66" s="290" t="s">
        <v>503</v>
      </c>
      <c r="F66" s="291">
        <v>55</v>
      </c>
      <c r="G66" s="290"/>
      <c r="H66" s="290" t="str">
        <f t="shared" si="0"/>
        <v/>
      </c>
      <c r="I66" s="290"/>
      <c r="J66" s="290"/>
      <c r="K66" s="298"/>
      <c r="L66" s="497"/>
      <c r="M66" s="231" t="str">
        <f t="shared" si="1"/>
        <v>ENGINE</v>
      </c>
      <c r="N66" s="231">
        <f t="shared" si="2"/>
        <v>39</v>
      </c>
      <c r="O66" s="231" t="str">
        <f t="shared" si="3"/>
        <v>No</v>
      </c>
      <c r="P66" s="231">
        <f>IF(M66&lt;&gt;"", COUNTIF($M$4:$M66, M66), "")</f>
        <v>16</v>
      </c>
      <c r="Q66" s="231">
        <f t="shared" si="4"/>
        <v>39</v>
      </c>
    </row>
    <row r="67" spans="1:17" s="231" customFormat="1" x14ac:dyDescent="0.3">
      <c r="A67" s="289"/>
      <c r="B67" s="289"/>
      <c r="C67" s="290" t="s">
        <v>850</v>
      </c>
      <c r="D67" s="290" t="s">
        <v>412</v>
      </c>
      <c r="E67" s="290" t="s">
        <v>505</v>
      </c>
      <c r="F67" s="291">
        <v>95</v>
      </c>
      <c r="G67" s="290"/>
      <c r="H67" s="290" t="str">
        <f t="shared" si="0"/>
        <v>with pickup tube ON, sell same price if missing</v>
      </c>
      <c r="I67" s="290" t="s">
        <v>772</v>
      </c>
      <c r="J67" s="290"/>
      <c r="K67" s="298"/>
      <c r="L67" s="497"/>
      <c r="M67" s="231" t="str">
        <f t="shared" si="1"/>
        <v>ENGINE</v>
      </c>
      <c r="N67" s="231">
        <f t="shared" si="2"/>
        <v>39</v>
      </c>
      <c r="O67" s="231" t="str">
        <f t="shared" si="3"/>
        <v>No</v>
      </c>
      <c r="P67" s="231">
        <f>IF(M67&lt;&gt;"", COUNTIF($M$4:$M67, M67), "")</f>
        <v>17</v>
      </c>
      <c r="Q67" s="231">
        <f t="shared" si="4"/>
        <v>39</v>
      </c>
    </row>
    <row r="68" spans="1:17" s="231" customFormat="1" x14ac:dyDescent="0.3">
      <c r="A68" s="289"/>
      <c r="B68" s="289"/>
      <c r="C68" s="290" t="s">
        <v>850</v>
      </c>
      <c r="D68" s="290" t="s">
        <v>412</v>
      </c>
      <c r="E68" s="290" t="s">
        <v>886</v>
      </c>
      <c r="F68" s="291">
        <v>120</v>
      </c>
      <c r="G68" s="290"/>
      <c r="H68" s="290" t="str">
        <f t="shared" ref="H68:H131" si="5">_xlfn.TEXTJOIN(" | ",TRUE,I68,J68)</f>
        <v>SET 2, toss all if 1 bad | remove w/ correct wrench</v>
      </c>
      <c r="I68" s="290" t="s">
        <v>1682</v>
      </c>
      <c r="J68" s="290" t="s">
        <v>1683</v>
      </c>
      <c r="K68" s="298"/>
      <c r="L68" s="497"/>
      <c r="M68" s="231" t="str">
        <f t="shared" ref="M68:M131" si="6">IF(D68="", "", IF(ISNUMBER(SEARCH("Doors", D68)), "DOORS", IF(ISNUMBER(SEARCH("Eng Bay", D68)), "ENGINE BAY", IF(ISNUMBER(SEARCH("Engine", D68)), "ENGINE", IF(ISNUMBER(SEARCH("Exterior", D68)), "EXTERIOR", IF(ISNUMBER(SEARCH("Hood", D68)), "HOOD", IF(ISNUMBER(SEARCH("Int Roof", D68)), "ROOF", IF(ISNUMBER(SEARCH("Interior", D68)), "INTERIOR", IF(ISNUMBER(SEARCH("Lights", D68)), "LIGHTS", IF(ISNUMBER(SEARCH("Module", D68)), "MODULE", IF(ISNUMBER(SEARCH("SBelt", D68)), "SEATS &amp; SEATBELTS", IF(ISNUMBER(SEARCH("Seat", D68)), "SEATS &amp; SEATBELTS", IF(ISNUMBER(SEARCH("Susp.", D68)), "SUSPENSION", IF(ISNUMBER(SEARCH("Trans", D68)), "TRANSMISSION", IF(ISNUMBER(SEARCH("Trunk", D68)), "TRUNK", IF(ISNUMBER(SEARCH("Wheel", D68)), "WHEEL", ""))))))))))))))))</f>
        <v>ENGINE</v>
      </c>
      <c r="N68" s="231">
        <f t="shared" ref="N68:N131" si="7">IF(M68&lt;&gt;"", COUNTIF($M$4:$M$1000, M68), "")</f>
        <v>39</v>
      </c>
      <c r="O68" s="231" t="str">
        <f t="shared" ref="O68:O131" si="8">IF(N68="", "", IF(N68&gt;46, "Yes", "No"))</f>
        <v>No</v>
      </c>
      <c r="P68" s="231">
        <f>IF(M68&lt;&gt;"", COUNTIF($M$4:$M68, M68), "")</f>
        <v>18</v>
      </c>
      <c r="Q68" s="231">
        <f t="shared" ref="Q68:Q131" si="9">IF(P68="", "", IF(P68&gt;46, N68-46, IF(N68&gt;46, 46, N68)))</f>
        <v>39</v>
      </c>
    </row>
    <row r="69" spans="1:17" s="231" customFormat="1" x14ac:dyDescent="0.3">
      <c r="A69" s="289"/>
      <c r="B69" s="289"/>
      <c r="C69" s="290" t="s">
        <v>850</v>
      </c>
      <c r="D69" s="290" t="s">
        <v>412</v>
      </c>
      <c r="E69" s="290" t="s">
        <v>2047</v>
      </c>
      <c r="F69" s="291">
        <v>248.33333333333334</v>
      </c>
      <c r="G69" s="290"/>
      <c r="H69" s="290" t="str">
        <f t="shared" si="5"/>
        <v>SET 8, sell SET 4 &amp; singles if 1 bad | only do if pistons bad</v>
      </c>
      <c r="I69" s="290" t="s">
        <v>912</v>
      </c>
      <c r="J69" s="290" t="s">
        <v>2048</v>
      </c>
      <c r="K69" s="298" t="s">
        <v>848</v>
      </c>
      <c r="L69" s="497"/>
      <c r="M69" s="231" t="str">
        <f t="shared" si="6"/>
        <v>ENGINE</v>
      </c>
      <c r="N69" s="231">
        <f t="shared" si="7"/>
        <v>39</v>
      </c>
      <c r="O69" s="231" t="str">
        <f t="shared" si="8"/>
        <v>No</v>
      </c>
      <c r="P69" s="231">
        <f>IF(M69&lt;&gt;"", COUNTIF($M$4:$M69, M69), "")</f>
        <v>19</v>
      </c>
      <c r="Q69" s="231">
        <f t="shared" si="9"/>
        <v>39</v>
      </c>
    </row>
    <row r="70" spans="1:17" s="231" customFormat="1" x14ac:dyDescent="0.3">
      <c r="A70" s="235" t="s">
        <v>848</v>
      </c>
      <c r="B70" s="235"/>
      <c r="C70" s="236" t="s">
        <v>850</v>
      </c>
      <c r="D70" s="236" t="s">
        <v>412</v>
      </c>
      <c r="E70" s="236" t="s">
        <v>1689</v>
      </c>
      <c r="F70" s="237">
        <v>650</v>
      </c>
      <c r="G70" s="236"/>
      <c r="H70" s="236" t="str">
        <f t="shared" si="5"/>
        <v>SET 8, sell SET 4 &amp; singles if 1 bad, sell rods if pistons bad</v>
      </c>
      <c r="I70" s="236" t="s">
        <v>2049</v>
      </c>
      <c r="J70" s="236"/>
      <c r="K70" s="239" t="s">
        <v>848</v>
      </c>
      <c r="L70" s="497"/>
      <c r="M70" s="231" t="str">
        <f t="shared" si="6"/>
        <v>ENGINE</v>
      </c>
      <c r="N70" s="231">
        <f t="shared" si="7"/>
        <v>39</v>
      </c>
      <c r="O70" s="231" t="str">
        <f t="shared" si="8"/>
        <v>No</v>
      </c>
      <c r="P70" s="231">
        <f>IF(M70&lt;&gt;"", COUNTIF($M$4:$M70, M70), "")</f>
        <v>20</v>
      </c>
      <c r="Q70" s="231">
        <f t="shared" si="9"/>
        <v>39</v>
      </c>
    </row>
    <row r="71" spans="1:17" s="231" customFormat="1" x14ac:dyDescent="0.3">
      <c r="A71" s="289"/>
      <c r="B71" s="289"/>
      <c r="C71" s="290" t="s">
        <v>850</v>
      </c>
      <c r="D71" s="290" t="s">
        <v>412</v>
      </c>
      <c r="E71" s="290" t="s">
        <v>888</v>
      </c>
      <c r="F71" s="291">
        <v>180</v>
      </c>
      <c r="G71" s="290"/>
      <c r="H71" s="290" t="str">
        <f t="shared" si="5"/>
        <v/>
      </c>
      <c r="I71" s="290"/>
      <c r="J71" s="290"/>
      <c r="K71" s="298"/>
      <c r="L71" s="497"/>
      <c r="M71" s="231" t="str">
        <f t="shared" si="6"/>
        <v>ENGINE</v>
      </c>
      <c r="N71" s="231">
        <f t="shared" si="7"/>
        <v>39</v>
      </c>
      <c r="O71" s="231" t="str">
        <f t="shared" si="8"/>
        <v>No</v>
      </c>
      <c r="P71" s="231">
        <f>IF(M71&lt;&gt;"", COUNTIF($M$4:$M71, M71), "")</f>
        <v>21</v>
      </c>
      <c r="Q71" s="231">
        <f t="shared" si="9"/>
        <v>39</v>
      </c>
    </row>
    <row r="72" spans="1:17" s="231" customFormat="1" x14ac:dyDescent="0.3">
      <c r="A72" s="289"/>
      <c r="B72" s="289"/>
      <c r="C72" s="290" t="s">
        <v>850</v>
      </c>
      <c r="D72" s="290" t="s">
        <v>412</v>
      </c>
      <c r="E72" s="290" t="s">
        <v>889</v>
      </c>
      <c r="F72" s="291">
        <v>180</v>
      </c>
      <c r="G72" s="290"/>
      <c r="H72" s="290" t="str">
        <f t="shared" si="5"/>
        <v/>
      </c>
      <c r="I72" s="290"/>
      <c r="J72" s="290"/>
      <c r="K72" s="298"/>
      <c r="L72" s="497"/>
      <c r="M72" s="231" t="str">
        <f t="shared" si="6"/>
        <v>ENGINE</v>
      </c>
      <c r="N72" s="231">
        <f t="shared" si="7"/>
        <v>39</v>
      </c>
      <c r="O72" s="231" t="str">
        <f t="shared" si="8"/>
        <v>No</v>
      </c>
      <c r="P72" s="231">
        <f>IF(M72&lt;&gt;"", COUNTIF($M$4:$M72, M72), "")</f>
        <v>22</v>
      </c>
      <c r="Q72" s="231">
        <f t="shared" si="9"/>
        <v>39</v>
      </c>
    </row>
    <row r="73" spans="1:17" s="231" customFormat="1" x14ac:dyDescent="0.3">
      <c r="A73" s="235" t="s">
        <v>848</v>
      </c>
      <c r="B73" s="235"/>
      <c r="C73" s="236" t="s">
        <v>850</v>
      </c>
      <c r="D73" s="236" t="s">
        <v>412</v>
      </c>
      <c r="E73" s="236" t="s">
        <v>502</v>
      </c>
      <c r="F73" s="237">
        <v>265</v>
      </c>
      <c r="G73" s="236"/>
      <c r="H73" s="236" t="str">
        <f t="shared" si="5"/>
        <v>tag as SINGLE | 2 per car (identical)</v>
      </c>
      <c r="I73" s="236" t="s">
        <v>768</v>
      </c>
      <c r="J73" s="236" t="s">
        <v>1352</v>
      </c>
      <c r="K73" s="239" t="s">
        <v>848</v>
      </c>
      <c r="L73" s="497"/>
      <c r="M73" s="231" t="str">
        <f t="shared" si="6"/>
        <v>ENGINE</v>
      </c>
      <c r="N73" s="231">
        <f t="shared" si="7"/>
        <v>39</v>
      </c>
      <c r="O73" s="231" t="str">
        <f t="shared" si="8"/>
        <v>No</v>
      </c>
      <c r="P73" s="231">
        <f>IF(M73&lt;&gt;"", COUNTIF($M$4:$M73, M73), "")</f>
        <v>23</v>
      </c>
      <c r="Q73" s="231">
        <f t="shared" si="9"/>
        <v>39</v>
      </c>
    </row>
    <row r="74" spans="1:17" s="238" customFormat="1" x14ac:dyDescent="0.3">
      <c r="A74" s="295"/>
      <c r="B74" s="295"/>
      <c r="C74" s="296" t="s">
        <v>850</v>
      </c>
      <c r="D74" s="296" t="s">
        <v>412</v>
      </c>
      <c r="E74" s="296" t="s">
        <v>506</v>
      </c>
      <c r="F74" s="297">
        <v>55</v>
      </c>
      <c r="G74" s="296"/>
      <c r="H74" s="296" t="str">
        <f t="shared" si="5"/>
        <v>tag as SINGLE | 2 per car (identical)</v>
      </c>
      <c r="I74" s="296" t="s">
        <v>768</v>
      </c>
      <c r="J74" s="296" t="s">
        <v>1352</v>
      </c>
      <c r="K74" s="300"/>
      <c r="L74" s="497"/>
      <c r="M74" s="238" t="str">
        <f t="shared" si="6"/>
        <v>ENGINE</v>
      </c>
      <c r="N74" s="238">
        <f t="shared" si="7"/>
        <v>39</v>
      </c>
      <c r="O74" s="238" t="str">
        <f t="shared" si="8"/>
        <v>No</v>
      </c>
      <c r="P74" s="238">
        <f>IF(M74&lt;&gt;"", COUNTIF($M$4:$M74, M74), "")</f>
        <v>24</v>
      </c>
      <c r="Q74" s="238">
        <f t="shared" si="9"/>
        <v>39</v>
      </c>
    </row>
    <row r="75" spans="1:17" s="231" customFormat="1" x14ac:dyDescent="0.3">
      <c r="A75" s="289"/>
      <c r="B75" s="289"/>
      <c r="C75" s="290" t="s">
        <v>850</v>
      </c>
      <c r="D75" s="290" t="s">
        <v>412</v>
      </c>
      <c r="E75" s="290" t="s">
        <v>891</v>
      </c>
      <c r="F75" s="291">
        <v>60</v>
      </c>
      <c r="G75" s="290"/>
      <c r="H75" s="290" t="str">
        <f t="shared" si="5"/>
        <v>SET 2, for V8 do 2 sets of SET 2 | 2 per head (ALL identical)</v>
      </c>
      <c r="I75" s="290" t="s">
        <v>1715</v>
      </c>
      <c r="J75" s="290" t="s">
        <v>1716</v>
      </c>
      <c r="K75" s="298"/>
      <c r="L75" s="497"/>
      <c r="M75" s="231" t="str">
        <f t="shared" si="6"/>
        <v>ENGINE</v>
      </c>
      <c r="N75" s="231">
        <f t="shared" si="7"/>
        <v>39</v>
      </c>
      <c r="O75" s="231" t="str">
        <f t="shared" si="8"/>
        <v>No</v>
      </c>
      <c r="P75" s="231">
        <f>IF(M75&lt;&gt;"", COUNTIF($M$4:$M75, M75), "")</f>
        <v>25</v>
      </c>
      <c r="Q75" s="231">
        <f t="shared" si="9"/>
        <v>39</v>
      </c>
    </row>
    <row r="76" spans="1:17" s="231" customFormat="1" x14ac:dyDescent="0.3">
      <c r="A76" s="289"/>
      <c r="B76" s="289"/>
      <c r="C76" s="290" t="s">
        <v>850</v>
      </c>
      <c r="D76" s="290" t="s">
        <v>412</v>
      </c>
      <c r="E76" s="290" t="s">
        <v>514</v>
      </c>
      <c r="F76" s="291">
        <v>55</v>
      </c>
      <c r="G76" s="290"/>
      <c r="H76" s="290" t="str">
        <f t="shared" si="5"/>
        <v>leave on bracket</v>
      </c>
      <c r="I76" s="290" t="s">
        <v>774</v>
      </c>
      <c r="J76" s="290"/>
      <c r="K76" s="298"/>
      <c r="L76" s="497"/>
      <c r="M76" s="231" t="str">
        <f t="shared" si="6"/>
        <v>ENGINE</v>
      </c>
      <c r="N76" s="231">
        <f t="shared" si="7"/>
        <v>39</v>
      </c>
      <c r="O76" s="231" t="str">
        <f t="shared" si="8"/>
        <v>No</v>
      </c>
      <c r="P76" s="231">
        <f>IF(M76&lt;&gt;"", COUNTIF($M$4:$M76, M76), "")</f>
        <v>26</v>
      </c>
      <c r="Q76" s="231">
        <f t="shared" si="9"/>
        <v>39</v>
      </c>
    </row>
    <row r="77" spans="1:17" s="231" customFormat="1" x14ac:dyDescent="0.3">
      <c r="A77" s="289"/>
      <c r="B77" s="292"/>
      <c r="C77" s="293" t="s">
        <v>851</v>
      </c>
      <c r="D77" s="293" t="s">
        <v>412</v>
      </c>
      <c r="E77" s="293" t="s">
        <v>513</v>
      </c>
      <c r="F77" s="294"/>
      <c r="G77" s="293"/>
      <c r="H77" s="293" t="str">
        <f t="shared" si="5"/>
        <v>toss this, but keep the top trim w/ engine cover</v>
      </c>
      <c r="I77" s="293"/>
      <c r="J77" s="293" t="s">
        <v>773</v>
      </c>
      <c r="K77" s="299"/>
      <c r="L77" s="497"/>
      <c r="M77" s="231" t="str">
        <f t="shared" si="6"/>
        <v>ENGINE</v>
      </c>
      <c r="N77" s="231">
        <f t="shared" si="7"/>
        <v>39</v>
      </c>
      <c r="O77" s="231" t="str">
        <f t="shared" si="8"/>
        <v>No</v>
      </c>
      <c r="P77" s="231">
        <f>IF(M77&lt;&gt;"", COUNTIF($M$4:$M77, M77), "")</f>
        <v>27</v>
      </c>
      <c r="Q77" s="231">
        <f t="shared" si="9"/>
        <v>39</v>
      </c>
    </row>
    <row r="78" spans="1:17" s="231" customFormat="1" x14ac:dyDescent="0.3">
      <c r="A78" s="289"/>
      <c r="B78" s="292"/>
      <c r="C78" s="293" t="s">
        <v>851</v>
      </c>
      <c r="D78" s="293" t="s">
        <v>412</v>
      </c>
      <c r="E78" s="293" t="s">
        <v>516</v>
      </c>
      <c r="F78" s="294"/>
      <c r="G78" s="293"/>
      <c r="H78" s="293" t="str">
        <f t="shared" si="5"/>
        <v/>
      </c>
      <c r="I78" s="293"/>
      <c r="J78" s="293"/>
      <c r="K78" s="299"/>
      <c r="L78" s="497"/>
      <c r="M78" s="231" t="str">
        <f t="shared" si="6"/>
        <v>ENGINE</v>
      </c>
      <c r="N78" s="231">
        <f t="shared" si="7"/>
        <v>39</v>
      </c>
      <c r="O78" s="231" t="str">
        <f t="shared" si="8"/>
        <v>No</v>
      </c>
      <c r="P78" s="231">
        <f>IF(M78&lt;&gt;"", COUNTIF($M$4:$M78, M78), "")</f>
        <v>28</v>
      </c>
      <c r="Q78" s="231">
        <f t="shared" si="9"/>
        <v>39</v>
      </c>
    </row>
    <row r="79" spans="1:17" s="231" customFormat="1" x14ac:dyDescent="0.3">
      <c r="A79" s="289"/>
      <c r="B79" s="292"/>
      <c r="C79" s="293" t="s">
        <v>851</v>
      </c>
      <c r="D79" s="293" t="s">
        <v>412</v>
      </c>
      <c r="E79" s="293" t="s">
        <v>523</v>
      </c>
      <c r="F79" s="294"/>
      <c r="G79" s="293"/>
      <c r="H79" s="293" t="str">
        <f t="shared" si="5"/>
        <v/>
      </c>
      <c r="I79" s="293"/>
      <c r="J79" s="293"/>
      <c r="K79" s="299"/>
      <c r="L79" s="497"/>
      <c r="M79" s="231" t="str">
        <f t="shared" si="6"/>
        <v>ENGINE</v>
      </c>
      <c r="N79" s="231">
        <f t="shared" si="7"/>
        <v>39</v>
      </c>
      <c r="O79" s="231" t="str">
        <f t="shared" si="8"/>
        <v>No</v>
      </c>
      <c r="P79" s="231">
        <f>IF(M79&lt;&gt;"", COUNTIF($M$4:$M79, M79), "")</f>
        <v>29</v>
      </c>
      <c r="Q79" s="231">
        <f t="shared" si="9"/>
        <v>39</v>
      </c>
    </row>
    <row r="80" spans="1:17" s="231" customFormat="1" x14ac:dyDescent="0.3">
      <c r="A80" s="289"/>
      <c r="B80" s="292"/>
      <c r="C80" s="293" t="s">
        <v>851</v>
      </c>
      <c r="D80" s="293" t="s">
        <v>412</v>
      </c>
      <c r="E80" s="293" t="s">
        <v>517</v>
      </c>
      <c r="F80" s="294"/>
      <c r="G80" s="293"/>
      <c r="H80" s="293" t="str">
        <f t="shared" si="5"/>
        <v/>
      </c>
      <c r="I80" s="293"/>
      <c r="J80" s="293"/>
      <c r="K80" s="299"/>
      <c r="L80" s="497"/>
      <c r="M80" s="231" t="str">
        <f t="shared" si="6"/>
        <v>ENGINE</v>
      </c>
      <c r="N80" s="231">
        <f t="shared" si="7"/>
        <v>39</v>
      </c>
      <c r="O80" s="231" t="str">
        <f t="shared" si="8"/>
        <v>No</v>
      </c>
      <c r="P80" s="231">
        <f>IF(M80&lt;&gt;"", COUNTIF($M$4:$M80, M80), "")</f>
        <v>30</v>
      </c>
      <c r="Q80" s="231">
        <f t="shared" si="9"/>
        <v>39</v>
      </c>
    </row>
    <row r="81" spans="1:17" s="231" customFormat="1" x14ac:dyDescent="0.3">
      <c r="A81" s="289"/>
      <c r="B81" s="292"/>
      <c r="C81" s="293" t="s">
        <v>851</v>
      </c>
      <c r="D81" s="293" t="s">
        <v>412</v>
      </c>
      <c r="E81" s="293" t="s">
        <v>495</v>
      </c>
      <c r="F81" s="294"/>
      <c r="G81" s="293"/>
      <c r="H81" s="293" t="str">
        <f t="shared" si="5"/>
        <v>Harmonic Balancer | Harmonic Balancer</v>
      </c>
      <c r="I81" s="293" t="s">
        <v>495</v>
      </c>
      <c r="J81" s="293" t="s">
        <v>495</v>
      </c>
      <c r="K81" s="299"/>
      <c r="L81" s="497"/>
      <c r="M81" s="231" t="str">
        <f t="shared" si="6"/>
        <v>ENGINE</v>
      </c>
      <c r="N81" s="231">
        <f t="shared" si="7"/>
        <v>39</v>
      </c>
      <c r="O81" s="231" t="str">
        <f t="shared" si="8"/>
        <v>No</v>
      </c>
      <c r="P81" s="231">
        <f>IF(M81&lt;&gt;"", COUNTIF($M$4:$M81, M81), "")</f>
        <v>31</v>
      </c>
      <c r="Q81" s="231">
        <f t="shared" si="9"/>
        <v>39</v>
      </c>
    </row>
    <row r="82" spans="1:17" s="231" customFormat="1" x14ac:dyDescent="0.3">
      <c r="A82" s="289"/>
      <c r="B82" s="292"/>
      <c r="C82" s="293" t="s">
        <v>851</v>
      </c>
      <c r="D82" s="293" t="s">
        <v>412</v>
      </c>
      <c r="E82" s="293" t="s">
        <v>522</v>
      </c>
      <c r="F82" s="294"/>
      <c r="G82" s="293"/>
      <c r="H82" s="293" t="str">
        <f t="shared" si="5"/>
        <v/>
      </c>
      <c r="I82" s="293"/>
      <c r="J82" s="293"/>
      <c r="K82" s="299"/>
      <c r="L82" s="497"/>
      <c r="M82" s="231" t="str">
        <f t="shared" si="6"/>
        <v>ENGINE</v>
      </c>
      <c r="N82" s="231">
        <f t="shared" si="7"/>
        <v>39</v>
      </c>
      <c r="O82" s="231" t="str">
        <f t="shared" si="8"/>
        <v>No</v>
      </c>
      <c r="P82" s="231">
        <f>IF(M82&lt;&gt;"", COUNTIF($M$4:$M82, M82), "")</f>
        <v>32</v>
      </c>
      <c r="Q82" s="231">
        <f t="shared" si="9"/>
        <v>39</v>
      </c>
    </row>
    <row r="83" spans="1:17" s="231" customFormat="1" x14ac:dyDescent="0.3">
      <c r="A83" s="289"/>
      <c r="B83" s="292"/>
      <c r="C83" s="293" t="s">
        <v>851</v>
      </c>
      <c r="D83" s="293" t="s">
        <v>412</v>
      </c>
      <c r="E83" s="293" t="s">
        <v>518</v>
      </c>
      <c r="F83" s="294"/>
      <c r="G83" s="293"/>
      <c r="H83" s="293" t="str">
        <f t="shared" si="5"/>
        <v/>
      </c>
      <c r="I83" s="293"/>
      <c r="J83" s="293"/>
      <c r="K83" s="299"/>
      <c r="L83" s="497"/>
      <c r="M83" s="231" t="str">
        <f t="shared" si="6"/>
        <v>ENGINE</v>
      </c>
      <c r="N83" s="231">
        <f t="shared" si="7"/>
        <v>39</v>
      </c>
      <c r="O83" s="231" t="str">
        <f t="shared" si="8"/>
        <v>No</v>
      </c>
      <c r="P83" s="231">
        <f>IF(M83&lt;&gt;"", COUNTIF($M$4:$M83, M83), "")</f>
        <v>33</v>
      </c>
      <c r="Q83" s="231">
        <f t="shared" si="9"/>
        <v>39</v>
      </c>
    </row>
    <row r="84" spans="1:17" s="231" customFormat="1" x14ac:dyDescent="0.3">
      <c r="A84" s="289"/>
      <c r="B84" s="292"/>
      <c r="C84" s="293" t="s">
        <v>851</v>
      </c>
      <c r="D84" s="293" t="s">
        <v>412</v>
      </c>
      <c r="E84" s="293" t="s">
        <v>519</v>
      </c>
      <c r="F84" s="294"/>
      <c r="G84" s="293"/>
      <c r="H84" s="293" t="str">
        <f t="shared" si="5"/>
        <v/>
      </c>
      <c r="I84" s="293"/>
      <c r="J84" s="293"/>
      <c r="K84" s="299"/>
      <c r="L84" s="497"/>
      <c r="M84" s="231" t="str">
        <f t="shared" si="6"/>
        <v>ENGINE</v>
      </c>
      <c r="N84" s="231">
        <f t="shared" si="7"/>
        <v>39</v>
      </c>
      <c r="O84" s="231" t="str">
        <f t="shared" si="8"/>
        <v>No</v>
      </c>
      <c r="P84" s="231">
        <f>IF(M84&lt;&gt;"", COUNTIF($M$4:$M84, M84), "")</f>
        <v>34</v>
      </c>
      <c r="Q84" s="231">
        <f t="shared" si="9"/>
        <v>39</v>
      </c>
    </row>
    <row r="85" spans="1:17" s="231" customFormat="1" x14ac:dyDescent="0.3">
      <c r="A85" s="289"/>
      <c r="B85" s="292"/>
      <c r="C85" s="293" t="s">
        <v>851</v>
      </c>
      <c r="D85" s="293" t="s">
        <v>412</v>
      </c>
      <c r="E85" s="293" t="s">
        <v>520</v>
      </c>
      <c r="F85" s="294"/>
      <c r="G85" s="293"/>
      <c r="H85" s="293" t="str">
        <f t="shared" si="5"/>
        <v/>
      </c>
      <c r="I85" s="293"/>
      <c r="J85" s="293"/>
      <c r="K85" s="299"/>
      <c r="L85" s="497"/>
      <c r="M85" s="231" t="str">
        <f t="shared" si="6"/>
        <v>ENGINE</v>
      </c>
      <c r="N85" s="231">
        <f t="shared" si="7"/>
        <v>39</v>
      </c>
      <c r="O85" s="231" t="str">
        <f t="shared" si="8"/>
        <v>No</v>
      </c>
      <c r="P85" s="231">
        <f>IF(M85&lt;&gt;"", COUNTIF($M$4:$M85, M85), "")</f>
        <v>35</v>
      </c>
      <c r="Q85" s="231">
        <f t="shared" si="9"/>
        <v>39</v>
      </c>
    </row>
    <row r="86" spans="1:17" s="231" customFormat="1" x14ac:dyDescent="0.3">
      <c r="A86" s="289"/>
      <c r="B86" s="292"/>
      <c r="C86" s="293" t="s">
        <v>851</v>
      </c>
      <c r="D86" s="293" t="s">
        <v>412</v>
      </c>
      <c r="E86" s="293" t="s">
        <v>521</v>
      </c>
      <c r="F86" s="294"/>
      <c r="G86" s="293"/>
      <c r="H86" s="293" t="str">
        <f t="shared" si="5"/>
        <v/>
      </c>
      <c r="I86" s="293"/>
      <c r="J86" s="293"/>
      <c r="K86" s="299"/>
      <c r="L86" s="497"/>
      <c r="M86" s="231" t="str">
        <f t="shared" si="6"/>
        <v>ENGINE</v>
      </c>
      <c r="N86" s="231">
        <f t="shared" si="7"/>
        <v>39</v>
      </c>
      <c r="O86" s="231" t="str">
        <f t="shared" si="8"/>
        <v>No</v>
      </c>
      <c r="P86" s="231">
        <f>IF(M86&lt;&gt;"", COUNTIF($M$4:$M86, M86), "")</f>
        <v>36</v>
      </c>
      <c r="Q86" s="231">
        <f t="shared" si="9"/>
        <v>39</v>
      </c>
    </row>
    <row r="87" spans="1:17" s="231" customFormat="1" x14ac:dyDescent="0.3">
      <c r="A87" s="289"/>
      <c r="B87" s="292"/>
      <c r="C87" s="293" t="s">
        <v>851</v>
      </c>
      <c r="D87" s="293" t="s">
        <v>412</v>
      </c>
      <c r="E87" s="293" t="s">
        <v>524</v>
      </c>
      <c r="F87" s="294"/>
      <c r="G87" s="293"/>
      <c r="H87" s="293" t="str">
        <f t="shared" si="5"/>
        <v>2 black plastic solenoids on metal bracket</v>
      </c>
      <c r="I87" s="293"/>
      <c r="J87" s="293" t="s">
        <v>775</v>
      </c>
      <c r="K87" s="299"/>
      <c r="L87" s="497"/>
      <c r="M87" s="231" t="str">
        <f t="shared" si="6"/>
        <v>ENGINE</v>
      </c>
      <c r="N87" s="231">
        <f t="shared" si="7"/>
        <v>39</v>
      </c>
      <c r="O87" s="231" t="str">
        <f t="shared" si="8"/>
        <v>No</v>
      </c>
      <c r="P87" s="231">
        <f>IF(M87&lt;&gt;"", COUNTIF($M$4:$M87, M87), "")</f>
        <v>37</v>
      </c>
      <c r="Q87" s="231">
        <f t="shared" si="9"/>
        <v>39</v>
      </c>
    </row>
    <row r="88" spans="1:17" s="231" customFormat="1" x14ac:dyDescent="0.3">
      <c r="A88" s="289"/>
      <c r="B88" s="292"/>
      <c r="C88" s="293" t="s">
        <v>851</v>
      </c>
      <c r="D88" s="293" t="s">
        <v>412</v>
      </c>
      <c r="E88" s="293" t="s">
        <v>525</v>
      </c>
      <c r="F88" s="294"/>
      <c r="G88" s="293"/>
      <c r="H88" s="293" t="str">
        <f t="shared" si="5"/>
        <v/>
      </c>
      <c r="I88" s="293"/>
      <c r="J88" s="293"/>
      <c r="K88" s="299"/>
      <c r="L88" s="497"/>
      <c r="M88" s="231" t="str">
        <f t="shared" si="6"/>
        <v>ENGINE</v>
      </c>
      <c r="N88" s="231">
        <f t="shared" si="7"/>
        <v>39</v>
      </c>
      <c r="O88" s="231" t="str">
        <f t="shared" si="8"/>
        <v>No</v>
      </c>
      <c r="P88" s="231">
        <f>IF(M88&lt;&gt;"", COUNTIF($M$4:$M88, M88), "")</f>
        <v>38</v>
      </c>
      <c r="Q88" s="231">
        <f t="shared" si="9"/>
        <v>39</v>
      </c>
    </row>
    <row r="89" spans="1:17" s="231" customFormat="1" ht="19.5" thickBot="1" x14ac:dyDescent="0.35">
      <c r="A89" s="289"/>
      <c r="B89" s="292"/>
      <c r="C89" s="293" t="s">
        <v>851</v>
      </c>
      <c r="D89" s="293" t="s">
        <v>412</v>
      </c>
      <c r="E89" s="293" t="s">
        <v>515</v>
      </c>
      <c r="F89" s="294"/>
      <c r="G89" s="293"/>
      <c r="H89" s="293" t="str">
        <f t="shared" si="5"/>
        <v/>
      </c>
      <c r="I89" s="293"/>
      <c r="J89" s="293"/>
      <c r="K89" s="299"/>
      <c r="L89" s="498"/>
      <c r="M89" s="231" t="str">
        <f t="shared" si="6"/>
        <v>ENGINE</v>
      </c>
      <c r="N89" s="231">
        <f t="shared" si="7"/>
        <v>39</v>
      </c>
      <c r="O89" s="231" t="str">
        <f t="shared" si="8"/>
        <v>No</v>
      </c>
      <c r="P89" s="231">
        <f>IF(M89&lt;&gt;"", COUNTIF($M$4:$M89, M89), "")</f>
        <v>39</v>
      </c>
      <c r="Q89" s="231">
        <f t="shared" si="9"/>
        <v>39</v>
      </c>
    </row>
    <row r="90" spans="1:17" s="231" customFormat="1" ht="19.5" thickTop="1" x14ac:dyDescent="0.3">
      <c r="A90" s="289"/>
      <c r="B90" s="289"/>
      <c r="C90" s="290" t="s">
        <v>850</v>
      </c>
      <c r="D90" s="290" t="s">
        <v>862</v>
      </c>
      <c r="E90" s="290" t="s">
        <v>539</v>
      </c>
      <c r="F90" s="291">
        <v>150</v>
      </c>
      <c r="G90" s="290"/>
      <c r="H90" s="290" t="str">
        <f t="shared" si="5"/>
        <v/>
      </c>
      <c r="I90" s="290"/>
      <c r="J90" s="290"/>
      <c r="K90" s="298"/>
      <c r="L90" s="496" t="s">
        <v>2576</v>
      </c>
      <c r="M90" s="231" t="str">
        <f t="shared" si="6"/>
        <v>EXTERIOR</v>
      </c>
      <c r="N90" s="231">
        <f t="shared" si="7"/>
        <v>26</v>
      </c>
      <c r="O90" s="231" t="str">
        <f t="shared" si="8"/>
        <v>No</v>
      </c>
      <c r="P90" s="231">
        <f>IF(M90&lt;&gt;"", COUNTIF($M$4:$M90, M90), "")</f>
        <v>1</v>
      </c>
      <c r="Q90" s="231">
        <f t="shared" si="9"/>
        <v>26</v>
      </c>
    </row>
    <row r="91" spans="1:17" s="231" customFormat="1" x14ac:dyDescent="0.3">
      <c r="A91" s="289"/>
      <c r="B91" s="289"/>
      <c r="C91" s="290" t="s">
        <v>850</v>
      </c>
      <c r="D91" s="290" t="s">
        <v>862</v>
      </c>
      <c r="E91" s="290" t="s">
        <v>540</v>
      </c>
      <c r="F91" s="291">
        <v>150</v>
      </c>
      <c r="G91" s="290"/>
      <c r="H91" s="290" t="str">
        <f t="shared" si="5"/>
        <v/>
      </c>
      <c r="I91" s="290"/>
      <c r="J91" s="290"/>
      <c r="K91" s="298"/>
      <c r="L91" s="497"/>
      <c r="M91" s="231" t="str">
        <f t="shared" si="6"/>
        <v>EXTERIOR</v>
      </c>
      <c r="N91" s="231">
        <f t="shared" si="7"/>
        <v>26</v>
      </c>
      <c r="O91" s="231" t="str">
        <f t="shared" si="8"/>
        <v>No</v>
      </c>
      <c r="P91" s="231">
        <f>IF(M91&lt;&gt;"", COUNTIF($M$4:$M91, M91), "")</f>
        <v>2</v>
      </c>
      <c r="Q91" s="231">
        <f t="shared" si="9"/>
        <v>26</v>
      </c>
    </row>
    <row r="92" spans="1:17" s="231" customFormat="1" x14ac:dyDescent="0.3">
      <c r="A92" s="289"/>
      <c r="B92" s="289"/>
      <c r="C92" s="290" t="s">
        <v>850</v>
      </c>
      <c r="D92" s="290" t="s">
        <v>862</v>
      </c>
      <c r="E92" s="290" t="s">
        <v>892</v>
      </c>
      <c r="F92" s="291">
        <v>113.33333333333333</v>
      </c>
      <c r="G92" s="290"/>
      <c r="H92" s="290" t="str">
        <f t="shared" si="5"/>
        <v/>
      </c>
      <c r="I92" s="290"/>
      <c r="J92" s="290"/>
      <c r="K92" s="298"/>
      <c r="L92" s="497"/>
      <c r="M92" s="231" t="str">
        <f t="shared" si="6"/>
        <v>EXTERIOR</v>
      </c>
      <c r="N92" s="231">
        <f t="shared" si="7"/>
        <v>26</v>
      </c>
      <c r="O92" s="231" t="str">
        <f t="shared" si="8"/>
        <v>No</v>
      </c>
      <c r="P92" s="231">
        <f>IF(M92&lt;&gt;"", COUNTIF($M$4:$M92, M92), "")</f>
        <v>3</v>
      </c>
      <c r="Q92" s="231">
        <f t="shared" si="9"/>
        <v>26</v>
      </c>
    </row>
    <row r="93" spans="1:17" s="231" customFormat="1" x14ac:dyDescent="0.3">
      <c r="A93" s="310" t="s">
        <v>2893</v>
      </c>
      <c r="B93" s="310" t="s">
        <v>941</v>
      </c>
      <c r="C93" s="311" t="s">
        <v>850</v>
      </c>
      <c r="D93" s="311" t="s">
        <v>862</v>
      </c>
      <c r="E93" s="311" t="s">
        <v>543</v>
      </c>
      <c r="F93" s="312">
        <v>65</v>
      </c>
      <c r="G93" s="311"/>
      <c r="H93" s="311" t="str">
        <f t="shared" si="5"/>
        <v>just door, toss housing</v>
      </c>
      <c r="I93" s="311" t="s">
        <v>781</v>
      </c>
      <c r="J93" s="311"/>
      <c r="K93" s="320"/>
      <c r="L93" s="497"/>
      <c r="M93" s="231" t="str">
        <f t="shared" si="6"/>
        <v>EXTERIOR</v>
      </c>
      <c r="N93" s="231">
        <f t="shared" si="7"/>
        <v>26</v>
      </c>
      <c r="O93" s="231" t="str">
        <f t="shared" si="8"/>
        <v>No</v>
      </c>
      <c r="P93" s="231">
        <f>IF(M93&lt;&gt;"", COUNTIF($M$4:$M93, M93), "")</f>
        <v>4</v>
      </c>
      <c r="Q93" s="231">
        <f t="shared" si="9"/>
        <v>26</v>
      </c>
    </row>
    <row r="94" spans="1:17" s="231" customFormat="1" x14ac:dyDescent="0.3">
      <c r="A94" s="289"/>
      <c r="B94" s="289"/>
      <c r="C94" s="290" t="s">
        <v>850</v>
      </c>
      <c r="D94" s="290" t="s">
        <v>862</v>
      </c>
      <c r="E94" s="290" t="s">
        <v>542</v>
      </c>
      <c r="F94" s="291">
        <v>125</v>
      </c>
      <c r="G94" s="290"/>
      <c r="H94" s="290" t="str">
        <f t="shared" si="5"/>
        <v/>
      </c>
      <c r="I94" s="290"/>
      <c r="J94" s="290"/>
      <c r="K94" s="298"/>
      <c r="L94" s="497"/>
      <c r="M94" s="231" t="str">
        <f t="shared" si="6"/>
        <v>EXTERIOR</v>
      </c>
      <c r="N94" s="231">
        <f t="shared" si="7"/>
        <v>26</v>
      </c>
      <c r="O94" s="231" t="str">
        <f t="shared" si="8"/>
        <v>No</v>
      </c>
      <c r="P94" s="231">
        <f>IF(M94&lt;&gt;"", COUNTIF($M$4:$M94, M94), "")</f>
        <v>5</v>
      </c>
      <c r="Q94" s="231">
        <f t="shared" si="9"/>
        <v>26</v>
      </c>
    </row>
    <row r="95" spans="1:17" s="231" customFormat="1" x14ac:dyDescent="0.3">
      <c r="A95" s="289"/>
      <c r="B95" s="289"/>
      <c r="C95" s="290" t="s">
        <v>850</v>
      </c>
      <c r="D95" s="290" t="s">
        <v>862</v>
      </c>
      <c r="E95" s="290" t="s">
        <v>541</v>
      </c>
      <c r="F95" s="291">
        <v>150</v>
      </c>
      <c r="G95" s="290"/>
      <c r="H95" s="290" t="str">
        <f t="shared" si="5"/>
        <v/>
      </c>
      <c r="I95" s="290"/>
      <c r="J95" s="290"/>
      <c r="K95" s="298"/>
      <c r="L95" s="497"/>
      <c r="M95" s="231" t="str">
        <f t="shared" si="6"/>
        <v>EXTERIOR</v>
      </c>
      <c r="N95" s="231">
        <f t="shared" si="7"/>
        <v>26</v>
      </c>
      <c r="O95" s="231" t="str">
        <f t="shared" si="8"/>
        <v>No</v>
      </c>
      <c r="P95" s="231">
        <f>IF(M95&lt;&gt;"", COUNTIF($M$4:$M95, M95), "")</f>
        <v>6</v>
      </c>
      <c r="Q95" s="231">
        <f t="shared" si="9"/>
        <v>26</v>
      </c>
    </row>
    <row r="96" spans="1:17" s="231" customFormat="1" x14ac:dyDescent="0.3">
      <c r="A96" s="289"/>
      <c r="B96" s="289"/>
      <c r="C96" s="290" t="s">
        <v>850</v>
      </c>
      <c r="D96" s="290" t="s">
        <v>862</v>
      </c>
      <c r="E96" s="290" t="s">
        <v>893</v>
      </c>
      <c r="F96" s="291">
        <v>91.666666666666671</v>
      </c>
      <c r="G96" s="290"/>
      <c r="H96" s="290" t="str">
        <f t="shared" si="5"/>
        <v/>
      </c>
      <c r="I96" s="290"/>
      <c r="J96" s="290"/>
      <c r="K96" s="298"/>
      <c r="L96" s="497"/>
      <c r="M96" s="231" t="str">
        <f t="shared" si="6"/>
        <v>EXTERIOR</v>
      </c>
      <c r="N96" s="231">
        <f t="shared" si="7"/>
        <v>26</v>
      </c>
      <c r="O96" s="231" t="str">
        <f t="shared" si="8"/>
        <v>No</v>
      </c>
      <c r="P96" s="231">
        <f>IF(M96&lt;&gt;"", COUNTIF($M$4:$M96, M96), "")</f>
        <v>7</v>
      </c>
      <c r="Q96" s="231">
        <f t="shared" si="9"/>
        <v>26</v>
      </c>
    </row>
    <row r="97" spans="1:17" s="231" customFormat="1" x14ac:dyDescent="0.3">
      <c r="A97" s="289"/>
      <c r="B97" s="289"/>
      <c r="C97" s="290" t="s">
        <v>850</v>
      </c>
      <c r="D97" s="290" t="s">
        <v>862</v>
      </c>
      <c r="E97" s="290" t="s">
        <v>894</v>
      </c>
      <c r="F97" s="291">
        <v>98.611111111111114</v>
      </c>
      <c r="G97" s="290"/>
      <c r="H97" s="290" t="str">
        <f t="shared" si="5"/>
        <v>SET 2, sell single if 1 bad</v>
      </c>
      <c r="I97" s="290" t="s">
        <v>913</v>
      </c>
      <c r="J97" s="290"/>
      <c r="K97" s="298"/>
      <c r="L97" s="497"/>
      <c r="M97" s="231" t="str">
        <f t="shared" si="6"/>
        <v>EXTERIOR</v>
      </c>
      <c r="N97" s="231">
        <f t="shared" si="7"/>
        <v>26</v>
      </c>
      <c r="O97" s="231" t="str">
        <f t="shared" si="8"/>
        <v>No</v>
      </c>
      <c r="P97" s="231">
        <f>IF(M97&lt;&gt;"", COUNTIF($M$4:$M97, M97), "")</f>
        <v>8</v>
      </c>
      <c r="Q97" s="231">
        <f t="shared" si="9"/>
        <v>26</v>
      </c>
    </row>
    <row r="98" spans="1:17" s="231" customFormat="1" x14ac:dyDescent="0.3">
      <c r="A98" s="289"/>
      <c r="B98" s="289"/>
      <c r="C98" s="290" t="s">
        <v>850</v>
      </c>
      <c r="D98" s="290" t="s">
        <v>862</v>
      </c>
      <c r="E98" s="290" t="s">
        <v>895</v>
      </c>
      <c r="F98" s="291">
        <v>75</v>
      </c>
      <c r="G98" s="290"/>
      <c r="H98" s="290" t="str">
        <f t="shared" si="5"/>
        <v>SET 2, toss both if 1 bad</v>
      </c>
      <c r="I98" s="290" t="s">
        <v>782</v>
      </c>
      <c r="J98" s="290"/>
      <c r="K98" s="298"/>
      <c r="L98" s="497"/>
      <c r="M98" s="231" t="str">
        <f t="shared" si="6"/>
        <v>EXTERIOR</v>
      </c>
      <c r="N98" s="231">
        <f t="shared" si="7"/>
        <v>26</v>
      </c>
      <c r="O98" s="231" t="str">
        <f t="shared" si="8"/>
        <v>No</v>
      </c>
      <c r="P98" s="231">
        <f>IF(M98&lt;&gt;"", COUNTIF($M$4:$M98, M98), "")</f>
        <v>9</v>
      </c>
      <c r="Q98" s="231">
        <f t="shared" si="9"/>
        <v>26</v>
      </c>
    </row>
    <row r="99" spans="1:17" s="231" customFormat="1" x14ac:dyDescent="0.3">
      <c r="A99" s="289"/>
      <c r="B99" s="289"/>
      <c r="C99" s="290" t="s">
        <v>850</v>
      </c>
      <c r="D99" s="290" t="s">
        <v>862</v>
      </c>
      <c r="E99" s="290" t="s">
        <v>544</v>
      </c>
      <c r="F99" s="291">
        <v>180</v>
      </c>
      <c r="G99" s="290"/>
      <c r="H99" s="290" t="str">
        <f t="shared" si="5"/>
        <v/>
      </c>
      <c r="I99" s="290"/>
      <c r="J99" s="290"/>
      <c r="K99" s="298"/>
      <c r="L99" s="497"/>
      <c r="M99" s="231" t="str">
        <f t="shared" si="6"/>
        <v>EXTERIOR</v>
      </c>
      <c r="N99" s="231">
        <f t="shared" si="7"/>
        <v>26</v>
      </c>
      <c r="O99" s="231" t="str">
        <f t="shared" si="8"/>
        <v>No</v>
      </c>
      <c r="P99" s="231">
        <f>IF(M99&lt;&gt;"", COUNTIF($M$4:$M99, M99), "")</f>
        <v>10</v>
      </c>
      <c r="Q99" s="231">
        <f t="shared" si="9"/>
        <v>26</v>
      </c>
    </row>
    <row r="100" spans="1:17" s="231" customFormat="1" x14ac:dyDescent="0.3">
      <c r="A100" s="289"/>
      <c r="B100" s="289"/>
      <c r="C100" s="290" t="s">
        <v>850</v>
      </c>
      <c r="D100" s="290" t="s">
        <v>862</v>
      </c>
      <c r="E100" s="290" t="s">
        <v>545</v>
      </c>
      <c r="F100" s="291">
        <v>158.33333333333334</v>
      </c>
      <c r="G100" s="290"/>
      <c r="H100" s="290" t="str">
        <f t="shared" si="5"/>
        <v/>
      </c>
      <c r="I100" s="290"/>
      <c r="J100" s="290"/>
      <c r="K100" s="298"/>
      <c r="L100" s="497"/>
      <c r="M100" s="231" t="str">
        <f t="shared" si="6"/>
        <v>EXTERIOR</v>
      </c>
      <c r="N100" s="231">
        <f t="shared" si="7"/>
        <v>26</v>
      </c>
      <c r="O100" s="231" t="str">
        <f t="shared" si="8"/>
        <v>No</v>
      </c>
      <c r="P100" s="231">
        <f>IF(M100&lt;&gt;"", COUNTIF($M$4:$M100, M100), "")</f>
        <v>11</v>
      </c>
      <c r="Q100" s="231">
        <f t="shared" si="9"/>
        <v>26</v>
      </c>
    </row>
    <row r="101" spans="1:17" s="231" customFormat="1" x14ac:dyDescent="0.3">
      <c r="A101" s="289"/>
      <c r="B101" s="289"/>
      <c r="C101" s="290" t="s">
        <v>850</v>
      </c>
      <c r="D101" s="290" t="s">
        <v>862</v>
      </c>
      <c r="E101" s="290" t="s">
        <v>546</v>
      </c>
      <c r="F101" s="291">
        <v>350</v>
      </c>
      <c r="G101" s="290"/>
      <c r="H101" s="290" t="str">
        <f t="shared" si="5"/>
        <v>SET 2, toss both if 1 bad | these are the shorter cross bars</v>
      </c>
      <c r="I101" s="290" t="s">
        <v>782</v>
      </c>
      <c r="J101" s="290" t="s">
        <v>1150</v>
      </c>
      <c r="K101" s="298"/>
      <c r="L101" s="497"/>
      <c r="M101" s="231" t="str">
        <f t="shared" si="6"/>
        <v>EXTERIOR</v>
      </c>
      <c r="N101" s="231">
        <f t="shared" si="7"/>
        <v>26</v>
      </c>
      <c r="O101" s="231" t="str">
        <f t="shared" si="8"/>
        <v>No</v>
      </c>
      <c r="P101" s="231">
        <f>IF(M101&lt;&gt;"", COUNTIF($M$4:$M101, M101), "")</f>
        <v>12</v>
      </c>
      <c r="Q101" s="231">
        <f t="shared" si="9"/>
        <v>26</v>
      </c>
    </row>
    <row r="102" spans="1:17" s="231" customFormat="1" x14ac:dyDescent="0.3">
      <c r="A102" s="289"/>
      <c r="B102" s="289"/>
      <c r="C102" s="290" t="s">
        <v>850</v>
      </c>
      <c r="D102" s="290" t="s">
        <v>862</v>
      </c>
      <c r="E102" s="290" t="s">
        <v>547</v>
      </c>
      <c r="F102" s="291">
        <v>350</v>
      </c>
      <c r="G102" s="290"/>
      <c r="H102" s="290" t="str">
        <f t="shared" si="5"/>
        <v/>
      </c>
      <c r="I102" s="290"/>
      <c r="J102" s="290"/>
      <c r="K102" s="298"/>
      <c r="L102" s="497"/>
      <c r="M102" s="231" t="str">
        <f t="shared" si="6"/>
        <v>EXTERIOR</v>
      </c>
      <c r="N102" s="231">
        <f t="shared" si="7"/>
        <v>26</v>
      </c>
      <c r="O102" s="231" t="str">
        <f t="shared" si="8"/>
        <v>No</v>
      </c>
      <c r="P102" s="231">
        <f>IF(M102&lt;&gt;"", COUNTIF($M$4:$M102, M102), "")</f>
        <v>13</v>
      </c>
      <c r="Q102" s="231">
        <f t="shared" si="9"/>
        <v>26</v>
      </c>
    </row>
    <row r="103" spans="1:17" s="231" customFormat="1" x14ac:dyDescent="0.3">
      <c r="A103" s="289"/>
      <c r="B103" s="289"/>
      <c r="C103" s="290" t="s">
        <v>850</v>
      </c>
      <c r="D103" s="290" t="s">
        <v>862</v>
      </c>
      <c r="E103" s="290" t="s">
        <v>548</v>
      </c>
      <c r="F103" s="291">
        <v>350</v>
      </c>
      <c r="G103" s="290"/>
      <c r="H103" s="290" t="str">
        <f t="shared" si="5"/>
        <v/>
      </c>
      <c r="I103" s="290"/>
      <c r="J103" s="290"/>
      <c r="K103" s="298"/>
      <c r="L103" s="497"/>
      <c r="M103" s="231" t="str">
        <f t="shared" si="6"/>
        <v>EXTERIOR</v>
      </c>
      <c r="N103" s="231">
        <f t="shared" si="7"/>
        <v>26</v>
      </c>
      <c r="O103" s="231" t="str">
        <f t="shared" si="8"/>
        <v>No</v>
      </c>
      <c r="P103" s="231">
        <f>IF(M103&lt;&gt;"", COUNTIF($M$4:$M103, M103), "")</f>
        <v>14</v>
      </c>
      <c r="Q103" s="231">
        <f t="shared" si="9"/>
        <v>26</v>
      </c>
    </row>
    <row r="104" spans="1:17" s="231" customFormat="1" x14ac:dyDescent="0.3">
      <c r="A104" s="289"/>
      <c r="B104" s="289"/>
      <c r="C104" s="290" t="s">
        <v>850</v>
      </c>
      <c r="D104" s="290" t="s">
        <v>862</v>
      </c>
      <c r="E104" s="290" t="s">
        <v>550</v>
      </c>
      <c r="F104" s="291">
        <v>125</v>
      </c>
      <c r="G104" s="290"/>
      <c r="H104" s="290" t="str">
        <f t="shared" si="5"/>
        <v>in spoilder if good</v>
      </c>
      <c r="I104" s="290" t="s">
        <v>877</v>
      </c>
      <c r="J104" s="290"/>
      <c r="K104" s="298"/>
      <c r="L104" s="497"/>
      <c r="M104" s="231" t="str">
        <f t="shared" si="6"/>
        <v>EXTERIOR</v>
      </c>
      <c r="N104" s="231">
        <f t="shared" si="7"/>
        <v>26</v>
      </c>
      <c r="O104" s="231" t="str">
        <f t="shared" si="8"/>
        <v>No</v>
      </c>
      <c r="P104" s="231">
        <f>IF(M104&lt;&gt;"", COUNTIF($M$4:$M104, M104), "")</f>
        <v>15</v>
      </c>
      <c r="Q104" s="231">
        <f t="shared" si="9"/>
        <v>26</v>
      </c>
    </row>
    <row r="105" spans="1:17" s="231" customFormat="1" x14ac:dyDescent="0.3">
      <c r="A105" s="289"/>
      <c r="B105" s="289"/>
      <c r="C105" s="290" t="s">
        <v>850</v>
      </c>
      <c r="D105" s="290" t="s">
        <v>862</v>
      </c>
      <c r="E105" s="290" t="s">
        <v>549</v>
      </c>
      <c r="F105" s="291">
        <v>595</v>
      </c>
      <c r="G105" s="290"/>
      <c r="H105" s="290" t="str">
        <f t="shared" si="5"/>
        <v>brake light IN | spoiler bad = light solo, light bad = toss spoiler</v>
      </c>
      <c r="I105" s="290" t="s">
        <v>1157</v>
      </c>
      <c r="J105" s="290" t="s">
        <v>1158</v>
      </c>
      <c r="K105" s="298"/>
      <c r="L105" s="497"/>
      <c r="M105" s="231" t="str">
        <f t="shared" si="6"/>
        <v>EXTERIOR</v>
      </c>
      <c r="N105" s="231">
        <f t="shared" si="7"/>
        <v>26</v>
      </c>
      <c r="O105" s="231" t="str">
        <f t="shared" si="8"/>
        <v>No</v>
      </c>
      <c r="P105" s="231">
        <f>IF(M105&lt;&gt;"", COUNTIF($M$4:$M105, M105), "")</f>
        <v>16</v>
      </c>
      <c r="Q105" s="231">
        <f t="shared" si="9"/>
        <v>26</v>
      </c>
    </row>
    <row r="106" spans="1:17" s="231" customFormat="1" x14ac:dyDescent="0.3">
      <c r="A106" s="289"/>
      <c r="B106" s="292"/>
      <c r="C106" s="293" t="s">
        <v>851</v>
      </c>
      <c r="D106" s="293" t="s">
        <v>862</v>
      </c>
      <c r="E106" s="293" t="s">
        <v>538</v>
      </c>
      <c r="F106" s="294"/>
      <c r="G106" s="293"/>
      <c r="H106" s="293" t="str">
        <f t="shared" si="5"/>
        <v/>
      </c>
      <c r="I106" s="293"/>
      <c r="J106" s="293"/>
      <c r="K106" s="299"/>
      <c r="L106" s="497"/>
      <c r="M106" s="231" t="str">
        <f t="shared" si="6"/>
        <v>EXTERIOR</v>
      </c>
      <c r="N106" s="231">
        <f t="shared" si="7"/>
        <v>26</v>
      </c>
      <c r="O106" s="231" t="str">
        <f t="shared" si="8"/>
        <v>No</v>
      </c>
      <c r="P106" s="231">
        <f>IF(M106&lt;&gt;"", COUNTIF($M$4:$M106, M106), "")</f>
        <v>17</v>
      </c>
      <c r="Q106" s="231">
        <f t="shared" si="9"/>
        <v>26</v>
      </c>
    </row>
    <row r="107" spans="1:17" s="231" customFormat="1" x14ac:dyDescent="0.3">
      <c r="A107" s="289"/>
      <c r="B107" s="292"/>
      <c r="C107" s="293" t="s">
        <v>851</v>
      </c>
      <c r="D107" s="293" t="s">
        <v>862</v>
      </c>
      <c r="E107" s="293" t="s">
        <v>896</v>
      </c>
      <c r="F107" s="294"/>
      <c r="G107" s="293"/>
      <c r="H107" s="293" t="str">
        <f t="shared" si="5"/>
        <v>TOSS BOTH</v>
      </c>
      <c r="I107" s="293" t="s">
        <v>784</v>
      </c>
      <c r="J107" s="293"/>
      <c r="K107" s="299"/>
      <c r="L107" s="497"/>
      <c r="M107" s="231" t="str">
        <f t="shared" si="6"/>
        <v>EXTERIOR</v>
      </c>
      <c r="N107" s="231">
        <f t="shared" si="7"/>
        <v>26</v>
      </c>
      <c r="O107" s="231" t="str">
        <f t="shared" si="8"/>
        <v>No</v>
      </c>
      <c r="P107" s="231">
        <f>IF(M107&lt;&gt;"", COUNTIF($M$4:$M107, M107), "")</f>
        <v>18</v>
      </c>
      <c r="Q107" s="231">
        <f t="shared" si="9"/>
        <v>26</v>
      </c>
    </row>
    <row r="108" spans="1:17" s="231" customFormat="1" x14ac:dyDescent="0.3">
      <c r="A108" s="289"/>
      <c r="B108" s="292"/>
      <c r="C108" s="293" t="s">
        <v>851</v>
      </c>
      <c r="D108" s="293" t="s">
        <v>862</v>
      </c>
      <c r="E108" s="293" t="s">
        <v>551</v>
      </c>
      <c r="F108" s="294"/>
      <c r="G108" s="293"/>
      <c r="H108" s="293" t="str">
        <f t="shared" si="5"/>
        <v/>
      </c>
      <c r="I108" s="293"/>
      <c r="J108" s="293"/>
      <c r="K108" s="299"/>
      <c r="L108" s="497"/>
      <c r="M108" s="231" t="str">
        <f t="shared" si="6"/>
        <v>EXTERIOR</v>
      </c>
      <c r="N108" s="231">
        <f t="shared" si="7"/>
        <v>26</v>
      </c>
      <c r="O108" s="231" t="str">
        <f t="shared" si="8"/>
        <v>No</v>
      </c>
      <c r="P108" s="231">
        <f>IF(M108&lt;&gt;"", COUNTIF($M$4:$M108, M108), "")</f>
        <v>19</v>
      </c>
      <c r="Q108" s="231">
        <f t="shared" si="9"/>
        <v>26</v>
      </c>
    </row>
    <row r="109" spans="1:17" s="231" customFormat="1" x14ac:dyDescent="0.3">
      <c r="A109" s="289"/>
      <c r="B109" s="292"/>
      <c r="C109" s="293" t="s">
        <v>851</v>
      </c>
      <c r="D109" s="293" t="s">
        <v>862</v>
      </c>
      <c r="E109" s="293" t="s">
        <v>552</v>
      </c>
      <c r="F109" s="294"/>
      <c r="G109" s="293"/>
      <c r="H109" s="293" t="str">
        <f t="shared" si="5"/>
        <v/>
      </c>
      <c r="I109" s="293"/>
      <c r="J109" s="293"/>
      <c r="K109" s="299"/>
      <c r="L109" s="497"/>
      <c r="M109" s="231" t="str">
        <f t="shared" si="6"/>
        <v>EXTERIOR</v>
      </c>
      <c r="N109" s="231">
        <f t="shared" si="7"/>
        <v>26</v>
      </c>
      <c r="O109" s="231" t="str">
        <f t="shared" si="8"/>
        <v>No</v>
      </c>
      <c r="P109" s="231">
        <f>IF(M109&lt;&gt;"", COUNTIF($M$4:$M109, M109), "")</f>
        <v>20</v>
      </c>
      <c r="Q109" s="231">
        <f t="shared" si="9"/>
        <v>26</v>
      </c>
    </row>
    <row r="110" spans="1:17" s="231" customFormat="1" x14ac:dyDescent="0.3">
      <c r="A110" s="289"/>
      <c r="B110" s="292"/>
      <c r="C110" s="293" t="s">
        <v>851</v>
      </c>
      <c r="D110" s="293" t="s">
        <v>862</v>
      </c>
      <c r="E110" s="293" t="s">
        <v>553</v>
      </c>
      <c r="F110" s="294"/>
      <c r="G110" s="293"/>
      <c r="H110" s="293" t="str">
        <f t="shared" si="5"/>
        <v/>
      </c>
      <c r="I110" s="293"/>
      <c r="J110" s="293"/>
      <c r="K110" s="299"/>
      <c r="L110" s="497"/>
      <c r="M110" s="231" t="str">
        <f t="shared" si="6"/>
        <v>EXTERIOR</v>
      </c>
      <c r="N110" s="231">
        <f t="shared" si="7"/>
        <v>26</v>
      </c>
      <c r="O110" s="231" t="str">
        <f t="shared" si="8"/>
        <v>No</v>
      </c>
      <c r="P110" s="231">
        <f>IF(M110&lt;&gt;"", COUNTIF($M$4:$M110, M110), "")</f>
        <v>21</v>
      </c>
      <c r="Q110" s="231">
        <f t="shared" si="9"/>
        <v>26</v>
      </c>
    </row>
    <row r="111" spans="1:17" s="231" customFormat="1" x14ac:dyDescent="0.3">
      <c r="A111" s="289"/>
      <c r="B111" s="292"/>
      <c r="C111" s="293" t="s">
        <v>851</v>
      </c>
      <c r="D111" s="293" t="s">
        <v>862</v>
      </c>
      <c r="E111" s="293" t="s">
        <v>554</v>
      </c>
      <c r="F111" s="294"/>
      <c r="G111" s="293"/>
      <c r="H111" s="293" t="str">
        <f t="shared" si="5"/>
        <v>big long ones black in color - CHECK BOX any other style</v>
      </c>
      <c r="I111" s="293"/>
      <c r="J111" s="293" t="s">
        <v>783</v>
      </c>
      <c r="K111" s="299"/>
      <c r="L111" s="497"/>
      <c r="M111" s="231" t="str">
        <f t="shared" si="6"/>
        <v>EXTERIOR</v>
      </c>
      <c r="N111" s="231">
        <f t="shared" si="7"/>
        <v>26</v>
      </c>
      <c r="O111" s="231" t="str">
        <f t="shared" si="8"/>
        <v>No</v>
      </c>
      <c r="P111" s="231">
        <f>IF(M111&lt;&gt;"", COUNTIF($M$4:$M111, M111), "")</f>
        <v>22</v>
      </c>
      <c r="Q111" s="231">
        <f t="shared" si="9"/>
        <v>26</v>
      </c>
    </row>
    <row r="112" spans="1:17" s="231" customFormat="1" x14ac:dyDescent="0.3">
      <c r="A112" s="289"/>
      <c r="B112" s="292"/>
      <c r="C112" s="293" t="s">
        <v>851</v>
      </c>
      <c r="D112" s="293" t="s">
        <v>862</v>
      </c>
      <c r="E112" s="293" t="s">
        <v>555</v>
      </c>
      <c r="F112" s="294"/>
      <c r="G112" s="293"/>
      <c r="H112" s="293" t="str">
        <f t="shared" si="5"/>
        <v/>
      </c>
      <c r="I112" s="293"/>
      <c r="J112" s="293"/>
      <c r="K112" s="299"/>
      <c r="L112" s="497"/>
      <c r="M112" s="231" t="str">
        <f t="shared" si="6"/>
        <v>EXTERIOR</v>
      </c>
      <c r="N112" s="231">
        <f t="shared" si="7"/>
        <v>26</v>
      </c>
      <c r="O112" s="231" t="str">
        <f t="shared" si="8"/>
        <v>No</v>
      </c>
      <c r="P112" s="231">
        <f>IF(M112&lt;&gt;"", COUNTIF($M$4:$M112, M112), "")</f>
        <v>23</v>
      </c>
      <c r="Q112" s="231">
        <f t="shared" si="9"/>
        <v>26</v>
      </c>
    </row>
    <row r="113" spans="1:17" s="231" customFormat="1" x14ac:dyDescent="0.3">
      <c r="A113" s="289"/>
      <c r="B113" s="292"/>
      <c r="C113" s="293" t="s">
        <v>851</v>
      </c>
      <c r="D113" s="293" t="s">
        <v>862</v>
      </c>
      <c r="E113" s="293" t="s">
        <v>556</v>
      </c>
      <c r="F113" s="294"/>
      <c r="G113" s="293"/>
      <c r="H113" s="293" t="str">
        <f t="shared" si="5"/>
        <v>TOSS BOTH</v>
      </c>
      <c r="I113" s="293" t="s">
        <v>784</v>
      </c>
      <c r="J113" s="293"/>
      <c r="K113" s="299"/>
      <c r="L113" s="497"/>
      <c r="M113" s="231" t="str">
        <f t="shared" si="6"/>
        <v>EXTERIOR</v>
      </c>
      <c r="N113" s="231">
        <f t="shared" si="7"/>
        <v>26</v>
      </c>
      <c r="O113" s="231" t="str">
        <f t="shared" si="8"/>
        <v>No</v>
      </c>
      <c r="P113" s="231">
        <f>IF(M113&lt;&gt;"", COUNTIF($M$4:$M113, M113), "")</f>
        <v>24</v>
      </c>
      <c r="Q113" s="231">
        <f t="shared" si="9"/>
        <v>26</v>
      </c>
    </row>
    <row r="114" spans="1:17" s="231" customFormat="1" x14ac:dyDescent="0.3">
      <c r="A114" s="289"/>
      <c r="B114" s="292"/>
      <c r="C114" s="293" t="s">
        <v>851</v>
      </c>
      <c r="D114" s="293" t="s">
        <v>862</v>
      </c>
      <c r="E114" s="293" t="s">
        <v>557</v>
      </c>
      <c r="F114" s="294"/>
      <c r="G114" s="293"/>
      <c r="H114" s="293" t="str">
        <f t="shared" si="5"/>
        <v/>
      </c>
      <c r="I114" s="293"/>
      <c r="J114" s="293"/>
      <c r="K114" s="299"/>
      <c r="L114" s="497"/>
      <c r="M114" s="231" t="str">
        <f t="shared" si="6"/>
        <v>EXTERIOR</v>
      </c>
      <c r="N114" s="231">
        <f t="shared" si="7"/>
        <v>26</v>
      </c>
      <c r="O114" s="231" t="str">
        <f t="shared" si="8"/>
        <v>No</v>
      </c>
      <c r="P114" s="231">
        <f>IF(M114&lt;&gt;"", COUNTIF($M$4:$M114, M114), "")</f>
        <v>25</v>
      </c>
      <c r="Q114" s="231">
        <f t="shared" si="9"/>
        <v>26</v>
      </c>
    </row>
    <row r="115" spans="1:17" s="231" customFormat="1" ht="19.5" thickBot="1" x14ac:dyDescent="0.35">
      <c r="A115" s="289"/>
      <c r="B115" s="292"/>
      <c r="C115" s="293" t="s">
        <v>851</v>
      </c>
      <c r="D115" s="293" t="s">
        <v>862</v>
      </c>
      <c r="E115" s="293" t="s">
        <v>558</v>
      </c>
      <c r="F115" s="294"/>
      <c r="G115" s="293"/>
      <c r="H115" s="293" t="str">
        <f t="shared" si="5"/>
        <v/>
      </c>
      <c r="I115" s="293"/>
      <c r="J115" s="293"/>
      <c r="K115" s="299"/>
      <c r="L115" s="498"/>
      <c r="M115" s="231" t="str">
        <f t="shared" si="6"/>
        <v>EXTERIOR</v>
      </c>
      <c r="N115" s="231">
        <f t="shared" si="7"/>
        <v>26</v>
      </c>
      <c r="O115" s="231" t="str">
        <f t="shared" si="8"/>
        <v>No</v>
      </c>
      <c r="P115" s="231">
        <f>IF(M115&lt;&gt;"", COUNTIF($M$4:$M115, M115), "")</f>
        <v>26</v>
      </c>
      <c r="Q115" s="231">
        <f t="shared" si="9"/>
        <v>26</v>
      </c>
    </row>
    <row r="116" spans="1:17" s="231" customFormat="1" ht="19.5" thickTop="1" x14ac:dyDescent="0.3">
      <c r="A116" s="289"/>
      <c r="B116" s="289"/>
      <c r="C116" s="290" t="s">
        <v>850</v>
      </c>
      <c r="D116" s="290" t="s">
        <v>341</v>
      </c>
      <c r="E116" s="290" t="s">
        <v>897</v>
      </c>
      <c r="F116" s="291">
        <v>110</v>
      </c>
      <c r="G116" s="290"/>
      <c r="H116" s="290" t="str">
        <f t="shared" si="5"/>
        <v>SET 2, sell single if 1 bad</v>
      </c>
      <c r="I116" s="290" t="s">
        <v>913</v>
      </c>
      <c r="J116" s="290"/>
      <c r="K116" s="298"/>
      <c r="L116" s="496" t="s">
        <v>2577</v>
      </c>
      <c r="M116" s="231" t="str">
        <f t="shared" si="6"/>
        <v>HOOD</v>
      </c>
      <c r="N116" s="231">
        <f t="shared" si="7"/>
        <v>6</v>
      </c>
      <c r="O116" s="231" t="str">
        <f t="shared" si="8"/>
        <v>No</v>
      </c>
      <c r="P116" s="231">
        <f>IF(M116&lt;&gt;"", COUNTIF($M$4:$M116, M116), "")</f>
        <v>1</v>
      </c>
      <c r="Q116" s="231">
        <f t="shared" si="9"/>
        <v>6</v>
      </c>
    </row>
    <row r="117" spans="1:17" s="231" customFormat="1" x14ac:dyDescent="0.3">
      <c r="A117" s="289"/>
      <c r="B117" s="289"/>
      <c r="C117" s="290" t="s">
        <v>850</v>
      </c>
      <c r="D117" s="290" t="s">
        <v>341</v>
      </c>
      <c r="E117" s="290" t="s">
        <v>898</v>
      </c>
      <c r="F117" s="291">
        <v>67</v>
      </c>
      <c r="G117" s="290"/>
      <c r="H117" s="290" t="str">
        <f t="shared" si="5"/>
        <v>SET 2 w/ cables, sell hood latches SET 2 if cables bad</v>
      </c>
      <c r="I117" s="290" t="s">
        <v>915</v>
      </c>
      <c r="J117" s="290"/>
      <c r="K117" s="298"/>
      <c r="L117" s="497"/>
      <c r="M117" s="231" t="str">
        <f t="shared" si="6"/>
        <v>HOOD</v>
      </c>
      <c r="N117" s="231">
        <f t="shared" si="7"/>
        <v>6</v>
      </c>
      <c r="O117" s="231" t="str">
        <f t="shared" si="8"/>
        <v>No</v>
      </c>
      <c r="P117" s="231">
        <f>IF(M117&lt;&gt;"", COUNTIF($M$4:$M117, M117), "")</f>
        <v>2</v>
      </c>
      <c r="Q117" s="231">
        <f t="shared" si="9"/>
        <v>6</v>
      </c>
    </row>
    <row r="118" spans="1:17" s="231" customFormat="1" x14ac:dyDescent="0.3">
      <c r="A118" s="289"/>
      <c r="B118" s="289"/>
      <c r="C118" s="290" t="s">
        <v>850</v>
      </c>
      <c r="D118" s="290" t="s">
        <v>341</v>
      </c>
      <c r="E118" s="290" t="s">
        <v>559</v>
      </c>
      <c r="F118" s="291">
        <v>94</v>
      </c>
      <c r="G118" s="290"/>
      <c r="H118" s="290" t="str">
        <f t="shared" si="5"/>
        <v>if 1 bad toss all</v>
      </c>
      <c r="I118" s="290" t="s">
        <v>785</v>
      </c>
      <c r="J118" s="290"/>
      <c r="K118" s="298"/>
      <c r="L118" s="497"/>
      <c r="M118" s="231" t="str">
        <f t="shared" si="6"/>
        <v>HOOD</v>
      </c>
      <c r="N118" s="231">
        <f t="shared" si="7"/>
        <v>6</v>
      </c>
      <c r="O118" s="231" t="str">
        <f t="shared" si="8"/>
        <v>No</v>
      </c>
      <c r="P118" s="231">
        <f>IF(M118&lt;&gt;"", COUNTIF($M$4:$M118, M118), "")</f>
        <v>3</v>
      </c>
      <c r="Q118" s="231">
        <f t="shared" si="9"/>
        <v>6</v>
      </c>
    </row>
    <row r="119" spans="1:17" s="231" customFormat="1" x14ac:dyDescent="0.3">
      <c r="A119" s="289"/>
      <c r="B119" s="292"/>
      <c r="C119" s="293" t="s">
        <v>851</v>
      </c>
      <c r="D119" s="293" t="s">
        <v>341</v>
      </c>
      <c r="E119" s="293" t="s">
        <v>560</v>
      </c>
      <c r="F119" s="294"/>
      <c r="G119" s="293"/>
      <c r="H119" s="293" t="str">
        <f t="shared" si="5"/>
        <v/>
      </c>
      <c r="I119" s="293"/>
      <c r="J119" s="293"/>
      <c r="K119" s="299"/>
      <c r="L119" s="497"/>
      <c r="M119" s="231" t="str">
        <f t="shared" si="6"/>
        <v>HOOD</v>
      </c>
      <c r="N119" s="231">
        <f t="shared" si="7"/>
        <v>6</v>
      </c>
      <c r="O119" s="231" t="str">
        <f t="shared" si="8"/>
        <v>No</v>
      </c>
      <c r="P119" s="231">
        <f>IF(M119&lt;&gt;"", COUNTIF($M$4:$M119, M119), "")</f>
        <v>4</v>
      </c>
      <c r="Q119" s="231">
        <f t="shared" si="9"/>
        <v>6</v>
      </c>
    </row>
    <row r="120" spans="1:17" s="231" customFormat="1" x14ac:dyDescent="0.3">
      <c r="A120" s="289"/>
      <c r="B120" s="292"/>
      <c r="C120" s="293" t="s">
        <v>851</v>
      </c>
      <c r="D120" s="293" t="s">
        <v>341</v>
      </c>
      <c r="E120" s="293" t="s">
        <v>561</v>
      </c>
      <c r="F120" s="294"/>
      <c r="G120" s="293"/>
      <c r="H120" s="293" t="str">
        <f t="shared" si="5"/>
        <v>TOSS BOTH</v>
      </c>
      <c r="I120" s="293" t="s">
        <v>784</v>
      </c>
      <c r="J120" s="293"/>
      <c r="K120" s="299"/>
      <c r="L120" s="497"/>
      <c r="M120" s="231" t="str">
        <f t="shared" si="6"/>
        <v>HOOD</v>
      </c>
      <c r="N120" s="231">
        <f t="shared" si="7"/>
        <v>6</v>
      </c>
      <c r="O120" s="231" t="str">
        <f t="shared" si="8"/>
        <v>No</v>
      </c>
      <c r="P120" s="231">
        <f>IF(M120&lt;&gt;"", COUNTIF($M$4:$M120, M120), "")</f>
        <v>5</v>
      </c>
      <c r="Q120" s="231">
        <f t="shared" si="9"/>
        <v>6</v>
      </c>
    </row>
    <row r="121" spans="1:17" s="231" customFormat="1" ht="19.5" thickBot="1" x14ac:dyDescent="0.35">
      <c r="A121" s="289"/>
      <c r="B121" s="292"/>
      <c r="C121" s="293" t="s">
        <v>851</v>
      </c>
      <c r="D121" s="293" t="s">
        <v>341</v>
      </c>
      <c r="E121" s="293" t="s">
        <v>562</v>
      </c>
      <c r="F121" s="294"/>
      <c r="G121" s="293"/>
      <c r="H121" s="293" t="str">
        <f t="shared" si="5"/>
        <v>Part out then toss</v>
      </c>
      <c r="I121" s="293"/>
      <c r="J121" s="293" t="s">
        <v>786</v>
      </c>
      <c r="K121" s="299"/>
      <c r="L121" s="498"/>
      <c r="M121" s="231" t="str">
        <f t="shared" si="6"/>
        <v>HOOD</v>
      </c>
      <c r="N121" s="231">
        <f t="shared" si="7"/>
        <v>6</v>
      </c>
      <c r="O121" s="231" t="str">
        <f t="shared" si="8"/>
        <v>No</v>
      </c>
      <c r="P121" s="231">
        <f>IF(M121&lt;&gt;"", COUNTIF($M$4:$M121, M121), "")</f>
        <v>6</v>
      </c>
      <c r="Q121" s="231">
        <f t="shared" si="9"/>
        <v>6</v>
      </c>
    </row>
    <row r="122" spans="1:17" s="231" customFormat="1" ht="19.5" thickTop="1" x14ac:dyDescent="0.3">
      <c r="A122" s="289"/>
      <c r="B122" s="289"/>
      <c r="C122" s="290" t="s">
        <v>850</v>
      </c>
      <c r="D122" s="290" t="s">
        <v>863</v>
      </c>
      <c r="E122" s="290" t="s">
        <v>612</v>
      </c>
      <c r="F122" s="291">
        <v>550</v>
      </c>
      <c r="G122" s="290"/>
      <c r="H122" s="290" t="str">
        <f t="shared" si="5"/>
        <v/>
      </c>
      <c r="I122" s="290"/>
      <c r="J122" s="290"/>
      <c r="K122" s="298"/>
      <c r="L122" s="496" t="s">
        <v>2585</v>
      </c>
      <c r="M122" s="231" t="str">
        <f t="shared" si="6"/>
        <v>ROOF</v>
      </c>
      <c r="N122" s="231">
        <f t="shared" si="7"/>
        <v>4</v>
      </c>
      <c r="O122" s="231" t="str">
        <f t="shared" si="8"/>
        <v>No</v>
      </c>
      <c r="P122" s="231">
        <f>IF(M122&lt;&gt;"", COUNTIF($M$4:$M122, M122), "")</f>
        <v>1</v>
      </c>
      <c r="Q122" s="231">
        <f t="shared" si="9"/>
        <v>4</v>
      </c>
    </row>
    <row r="123" spans="1:17" s="231" customFormat="1" x14ac:dyDescent="0.3">
      <c r="A123" s="289"/>
      <c r="B123" s="289"/>
      <c r="C123" s="290" t="s">
        <v>850</v>
      </c>
      <c r="D123" s="290" t="s">
        <v>863</v>
      </c>
      <c r="E123" s="290" t="s">
        <v>613</v>
      </c>
      <c r="F123" s="291">
        <v>295</v>
      </c>
      <c r="G123" s="290"/>
      <c r="H123" s="290" t="str">
        <f t="shared" si="5"/>
        <v/>
      </c>
      <c r="I123" s="290"/>
      <c r="J123" s="290"/>
      <c r="K123" s="298"/>
      <c r="L123" s="497"/>
      <c r="M123" s="231" t="str">
        <f t="shared" si="6"/>
        <v>ROOF</v>
      </c>
      <c r="N123" s="231">
        <f t="shared" si="7"/>
        <v>4</v>
      </c>
      <c r="O123" s="231" t="str">
        <f t="shared" si="8"/>
        <v>No</v>
      </c>
      <c r="P123" s="231">
        <f>IF(M123&lt;&gt;"", COUNTIF($M$4:$M123, M123), "")</f>
        <v>2</v>
      </c>
      <c r="Q123" s="231">
        <f t="shared" si="9"/>
        <v>4</v>
      </c>
    </row>
    <row r="124" spans="1:17" s="231" customFormat="1" x14ac:dyDescent="0.3">
      <c r="A124" s="289"/>
      <c r="B124" s="289"/>
      <c r="C124" s="290" t="s">
        <v>850</v>
      </c>
      <c r="D124" s="290" t="s">
        <v>863</v>
      </c>
      <c r="E124" s="290" t="s">
        <v>904</v>
      </c>
      <c r="F124" s="291">
        <v>45</v>
      </c>
      <c r="G124" s="290"/>
      <c r="H124" s="290" t="str">
        <f t="shared" si="5"/>
        <v>tag as SINGLE | 2 per car (identical)</v>
      </c>
      <c r="I124" s="290" t="s">
        <v>768</v>
      </c>
      <c r="J124" s="290" t="s">
        <v>1352</v>
      </c>
      <c r="K124" s="298"/>
      <c r="L124" s="497"/>
      <c r="M124" s="231" t="str">
        <f t="shared" si="6"/>
        <v>ROOF</v>
      </c>
      <c r="N124" s="231">
        <f t="shared" si="7"/>
        <v>4</v>
      </c>
      <c r="O124" s="231" t="str">
        <f t="shared" si="8"/>
        <v>No</v>
      </c>
      <c r="P124" s="231">
        <f>IF(M124&lt;&gt;"", COUNTIF($M$4:$M124, M124), "")</f>
        <v>3</v>
      </c>
      <c r="Q124" s="231">
        <f t="shared" si="9"/>
        <v>4</v>
      </c>
    </row>
    <row r="125" spans="1:17" s="231" customFormat="1" ht="19.5" thickBot="1" x14ac:dyDescent="0.35">
      <c r="A125" s="289"/>
      <c r="B125" s="292"/>
      <c r="C125" s="293" t="s">
        <v>870</v>
      </c>
      <c r="D125" s="293" t="s">
        <v>863</v>
      </c>
      <c r="E125" s="293" t="s">
        <v>614</v>
      </c>
      <c r="F125" s="294"/>
      <c r="G125" s="293"/>
      <c r="H125" s="293" t="str">
        <f t="shared" si="5"/>
        <v/>
      </c>
      <c r="I125" s="293"/>
      <c r="J125" s="293"/>
      <c r="K125" s="299"/>
      <c r="L125" s="498"/>
      <c r="M125" s="231" t="str">
        <f t="shared" si="6"/>
        <v>ROOF</v>
      </c>
      <c r="N125" s="231">
        <f t="shared" si="7"/>
        <v>4</v>
      </c>
      <c r="O125" s="231" t="str">
        <f t="shared" si="8"/>
        <v>No</v>
      </c>
      <c r="P125" s="231">
        <f>IF(M125&lt;&gt;"", COUNTIF($M$4:$M125, M125), "")</f>
        <v>4</v>
      </c>
      <c r="Q125" s="231">
        <f t="shared" si="9"/>
        <v>4</v>
      </c>
    </row>
    <row r="126" spans="1:17" s="231" customFormat="1" ht="19.5" thickTop="1" x14ac:dyDescent="0.3">
      <c r="A126" s="289"/>
      <c r="B126" s="289"/>
      <c r="C126" s="290" t="s">
        <v>850</v>
      </c>
      <c r="D126" s="290" t="s">
        <v>103</v>
      </c>
      <c r="E126" s="290" t="s">
        <v>563</v>
      </c>
      <c r="F126" s="291">
        <v>195</v>
      </c>
      <c r="G126" s="290"/>
      <c r="H126" s="290" t="str">
        <f t="shared" si="5"/>
        <v/>
      </c>
      <c r="I126" s="290"/>
      <c r="J126" s="290"/>
      <c r="K126" s="298"/>
      <c r="L126" s="496" t="s">
        <v>2578</v>
      </c>
      <c r="M126" s="231" t="str">
        <f t="shared" si="6"/>
        <v>INTERIOR</v>
      </c>
      <c r="N126" s="231">
        <f t="shared" si="7"/>
        <v>58</v>
      </c>
      <c r="O126" s="231" t="str">
        <f t="shared" si="8"/>
        <v>Yes</v>
      </c>
      <c r="P126" s="231">
        <f>IF(M126&lt;&gt;"", COUNTIF($M$4:$M126, M126), "")</f>
        <v>1</v>
      </c>
      <c r="Q126" s="231">
        <f t="shared" si="9"/>
        <v>46</v>
      </c>
    </row>
    <row r="127" spans="1:17" s="231" customFormat="1" x14ac:dyDescent="0.3">
      <c r="A127" s="289"/>
      <c r="B127" s="289"/>
      <c r="C127" s="290" t="s">
        <v>850</v>
      </c>
      <c r="D127" s="290" t="s">
        <v>103</v>
      </c>
      <c r="E127" s="290" t="s">
        <v>564</v>
      </c>
      <c r="F127" s="291">
        <v>275</v>
      </c>
      <c r="G127" s="290"/>
      <c r="H127" s="290" t="str">
        <f t="shared" si="5"/>
        <v/>
      </c>
      <c r="I127" s="290"/>
      <c r="J127" s="290"/>
      <c r="K127" s="298"/>
      <c r="L127" s="497"/>
      <c r="M127" s="231" t="str">
        <f t="shared" si="6"/>
        <v>INTERIOR</v>
      </c>
      <c r="N127" s="231">
        <f t="shared" si="7"/>
        <v>58</v>
      </c>
      <c r="O127" s="231" t="str">
        <f t="shared" si="8"/>
        <v>Yes</v>
      </c>
      <c r="P127" s="231">
        <f>IF(M127&lt;&gt;"", COUNTIF($M$4:$M127, M127), "")</f>
        <v>2</v>
      </c>
      <c r="Q127" s="231">
        <f t="shared" si="9"/>
        <v>46</v>
      </c>
    </row>
    <row r="128" spans="1:17" s="231" customFormat="1" x14ac:dyDescent="0.3">
      <c r="A128" s="289"/>
      <c r="B128" s="289"/>
      <c r="C128" s="290" t="s">
        <v>850</v>
      </c>
      <c r="D128" s="290" t="s">
        <v>103</v>
      </c>
      <c r="E128" s="290" t="s">
        <v>565</v>
      </c>
      <c r="F128" s="291">
        <v>175</v>
      </c>
      <c r="G128" s="290"/>
      <c r="H128" s="290" t="str">
        <f t="shared" si="5"/>
        <v/>
      </c>
      <c r="I128" s="290"/>
      <c r="J128" s="290"/>
      <c r="K128" s="298"/>
      <c r="L128" s="497"/>
      <c r="M128" s="231" t="str">
        <f t="shared" si="6"/>
        <v>INTERIOR</v>
      </c>
      <c r="N128" s="231">
        <f t="shared" si="7"/>
        <v>58</v>
      </c>
      <c r="O128" s="231" t="str">
        <f t="shared" si="8"/>
        <v>Yes</v>
      </c>
      <c r="P128" s="231">
        <f>IF(M128&lt;&gt;"", COUNTIF($M$4:$M128, M128), "")</f>
        <v>3</v>
      </c>
      <c r="Q128" s="231">
        <f t="shared" si="9"/>
        <v>46</v>
      </c>
    </row>
    <row r="129" spans="1:17" s="231" customFormat="1" x14ac:dyDescent="0.3">
      <c r="A129" s="289"/>
      <c r="B129" s="289"/>
      <c r="C129" s="290" t="s">
        <v>850</v>
      </c>
      <c r="D129" s="290" t="s">
        <v>103</v>
      </c>
      <c r="E129" s="290" t="s">
        <v>566</v>
      </c>
      <c r="F129" s="291">
        <v>345</v>
      </c>
      <c r="G129" s="290"/>
      <c r="H129" s="290" t="str">
        <f t="shared" si="5"/>
        <v/>
      </c>
      <c r="I129" s="290"/>
      <c r="J129" s="290"/>
      <c r="K129" s="298"/>
      <c r="L129" s="497"/>
      <c r="M129" s="231" t="str">
        <f t="shared" si="6"/>
        <v>INTERIOR</v>
      </c>
      <c r="N129" s="231">
        <f t="shared" si="7"/>
        <v>58</v>
      </c>
      <c r="O129" s="231" t="str">
        <f t="shared" si="8"/>
        <v>Yes</v>
      </c>
      <c r="P129" s="231">
        <f>IF(M129&lt;&gt;"", COUNTIF($M$4:$M129, M129), "")</f>
        <v>4</v>
      </c>
      <c r="Q129" s="231">
        <f t="shared" si="9"/>
        <v>46</v>
      </c>
    </row>
    <row r="130" spans="1:17" s="231" customFormat="1" x14ac:dyDescent="0.3">
      <c r="A130" s="289"/>
      <c r="B130" s="289"/>
      <c r="C130" s="290" t="s">
        <v>850</v>
      </c>
      <c r="D130" s="290" t="s">
        <v>103</v>
      </c>
      <c r="E130" s="290" t="s">
        <v>567</v>
      </c>
      <c r="F130" s="291">
        <v>345</v>
      </c>
      <c r="G130" s="290"/>
      <c r="H130" s="290" t="str">
        <f t="shared" si="5"/>
        <v/>
      </c>
      <c r="I130" s="290"/>
      <c r="J130" s="290"/>
      <c r="K130" s="298"/>
      <c r="L130" s="497"/>
      <c r="M130" s="231" t="str">
        <f t="shared" si="6"/>
        <v>INTERIOR</v>
      </c>
      <c r="N130" s="231">
        <f t="shared" si="7"/>
        <v>58</v>
      </c>
      <c r="O130" s="231" t="str">
        <f t="shared" si="8"/>
        <v>Yes</v>
      </c>
      <c r="P130" s="231">
        <f>IF(M130&lt;&gt;"", COUNTIF($M$4:$M130, M130), "")</f>
        <v>5</v>
      </c>
      <c r="Q130" s="231">
        <f t="shared" si="9"/>
        <v>46</v>
      </c>
    </row>
    <row r="131" spans="1:17" s="231" customFormat="1" x14ac:dyDescent="0.3">
      <c r="A131" s="289"/>
      <c r="B131" s="289"/>
      <c r="C131" s="290" t="s">
        <v>850</v>
      </c>
      <c r="D131" s="290" t="s">
        <v>103</v>
      </c>
      <c r="E131" s="290" t="s">
        <v>568</v>
      </c>
      <c r="F131" s="291">
        <v>390</v>
      </c>
      <c r="G131" s="290"/>
      <c r="H131" s="290" t="str">
        <f t="shared" si="5"/>
        <v/>
      </c>
      <c r="I131" s="290"/>
      <c r="J131" s="290"/>
      <c r="K131" s="298"/>
      <c r="L131" s="497"/>
      <c r="M131" s="231" t="str">
        <f t="shared" si="6"/>
        <v>INTERIOR</v>
      </c>
      <c r="N131" s="231">
        <f t="shared" si="7"/>
        <v>58</v>
      </c>
      <c r="O131" s="231" t="str">
        <f t="shared" si="8"/>
        <v>Yes</v>
      </c>
      <c r="P131" s="231">
        <f>IF(M131&lt;&gt;"", COUNTIF($M$4:$M131, M131), "")</f>
        <v>6</v>
      </c>
      <c r="Q131" s="231">
        <f t="shared" si="9"/>
        <v>46</v>
      </c>
    </row>
    <row r="132" spans="1:17" s="231" customFormat="1" x14ac:dyDescent="0.3">
      <c r="A132" s="289"/>
      <c r="B132" s="289"/>
      <c r="C132" s="290" t="s">
        <v>850</v>
      </c>
      <c r="D132" s="290" t="s">
        <v>103</v>
      </c>
      <c r="E132" s="290" t="s">
        <v>569</v>
      </c>
      <c r="F132" s="291">
        <v>48</v>
      </c>
      <c r="G132" s="290"/>
      <c r="H132" s="290" t="str">
        <f t="shared" ref="H132:H195" si="10">_xlfn.TEXTJOIN(" | ",TRUE,I132,J132)</f>
        <v>small black w/ a purple front</v>
      </c>
      <c r="I132" s="290"/>
      <c r="J132" s="290" t="s">
        <v>788</v>
      </c>
      <c r="K132" s="298"/>
      <c r="L132" s="497"/>
      <c r="M132" s="231" t="str">
        <f t="shared" ref="M132:M195" si="11">IF(D132="", "", IF(ISNUMBER(SEARCH("Doors", D132)), "DOORS", IF(ISNUMBER(SEARCH("Eng Bay", D132)), "ENGINE BAY", IF(ISNUMBER(SEARCH("Engine", D132)), "ENGINE", IF(ISNUMBER(SEARCH("Exterior", D132)), "EXTERIOR", IF(ISNUMBER(SEARCH("Hood", D132)), "HOOD", IF(ISNUMBER(SEARCH("Int Roof", D132)), "ROOF", IF(ISNUMBER(SEARCH("Interior", D132)), "INTERIOR", IF(ISNUMBER(SEARCH("Lights", D132)), "LIGHTS", IF(ISNUMBER(SEARCH("Module", D132)), "MODULE", IF(ISNUMBER(SEARCH("SBelt", D132)), "SEATS &amp; SEATBELTS", IF(ISNUMBER(SEARCH("Seat", D132)), "SEATS &amp; SEATBELTS", IF(ISNUMBER(SEARCH("Susp.", D132)), "SUSPENSION", IF(ISNUMBER(SEARCH("Trans", D132)), "TRANSMISSION", IF(ISNUMBER(SEARCH("Trunk", D132)), "TRUNK", IF(ISNUMBER(SEARCH("Wheel", D132)), "WHEEL", ""))))))))))))))))</f>
        <v>INTERIOR</v>
      </c>
      <c r="N132" s="231">
        <f t="shared" ref="N132:N195" si="12">IF(M132&lt;&gt;"", COUNTIF($M$4:$M$1000, M132), "")</f>
        <v>58</v>
      </c>
      <c r="O132" s="231" t="str">
        <f t="shared" ref="O132:O195" si="13">IF(N132="", "", IF(N132&gt;46, "Yes", "No"))</f>
        <v>Yes</v>
      </c>
      <c r="P132" s="231">
        <f>IF(M132&lt;&gt;"", COUNTIF($M$4:$M132, M132), "")</f>
        <v>7</v>
      </c>
      <c r="Q132" s="231">
        <f t="shared" ref="Q132:Q195" si="14">IF(P132="", "", IF(P132&gt;46, N132-46, IF(N132&gt;46, 46, N132)))</f>
        <v>46</v>
      </c>
    </row>
    <row r="133" spans="1:17" s="231" customFormat="1" x14ac:dyDescent="0.3">
      <c r="A133" s="289"/>
      <c r="B133" s="289"/>
      <c r="C133" s="290" t="s">
        <v>850</v>
      </c>
      <c r="D133" s="290" t="s">
        <v>103</v>
      </c>
      <c r="E133" s="290" t="s">
        <v>570</v>
      </c>
      <c r="F133" s="291">
        <v>95</v>
      </c>
      <c r="G133" s="290"/>
      <c r="H133" s="290" t="str">
        <f t="shared" si="10"/>
        <v>w/ resistor, toss both if 1 bad</v>
      </c>
      <c r="I133" s="290" t="s">
        <v>789</v>
      </c>
      <c r="J133" s="290"/>
      <c r="K133" s="298"/>
      <c r="L133" s="497"/>
      <c r="M133" s="231" t="str">
        <f t="shared" si="11"/>
        <v>INTERIOR</v>
      </c>
      <c r="N133" s="231">
        <f t="shared" si="12"/>
        <v>58</v>
      </c>
      <c r="O133" s="231" t="str">
        <f t="shared" si="13"/>
        <v>Yes</v>
      </c>
      <c r="P133" s="231">
        <f>IF(M133&lt;&gt;"", COUNTIF($M$4:$M133, M133), "")</f>
        <v>8</v>
      </c>
      <c r="Q133" s="231">
        <f t="shared" si="14"/>
        <v>46</v>
      </c>
    </row>
    <row r="134" spans="1:17" s="231" customFormat="1" x14ac:dyDescent="0.3">
      <c r="A134" s="289"/>
      <c r="B134" s="289"/>
      <c r="C134" s="290" t="s">
        <v>850</v>
      </c>
      <c r="D134" s="290" t="s">
        <v>103</v>
      </c>
      <c r="E134" s="290" t="s">
        <v>572</v>
      </c>
      <c r="F134" s="291">
        <v>75</v>
      </c>
      <c r="G134" s="290"/>
      <c r="H134" s="290" t="str">
        <f t="shared" si="10"/>
        <v/>
      </c>
      <c r="I134" s="290"/>
      <c r="J134" s="290"/>
      <c r="K134" s="298"/>
      <c r="L134" s="497"/>
      <c r="M134" s="231" t="str">
        <f t="shared" si="11"/>
        <v>INTERIOR</v>
      </c>
      <c r="N134" s="231">
        <f t="shared" si="12"/>
        <v>58</v>
      </c>
      <c r="O134" s="231" t="str">
        <f t="shared" si="13"/>
        <v>Yes</v>
      </c>
      <c r="P134" s="231">
        <f>IF(M134&lt;&gt;"", COUNTIF($M$4:$M134, M134), "")</f>
        <v>9</v>
      </c>
      <c r="Q134" s="231">
        <f t="shared" si="14"/>
        <v>46</v>
      </c>
    </row>
    <row r="135" spans="1:17" s="231" customFormat="1" x14ac:dyDescent="0.3">
      <c r="A135" s="307" t="s">
        <v>2888</v>
      </c>
      <c r="B135" s="307" t="s">
        <v>941</v>
      </c>
      <c r="C135" s="308" t="s">
        <v>850</v>
      </c>
      <c r="D135" s="308" t="s">
        <v>103</v>
      </c>
      <c r="E135" s="308" t="s">
        <v>571</v>
      </c>
      <c r="F135" s="309">
        <v>200</v>
      </c>
      <c r="G135" s="308" t="s">
        <v>2898</v>
      </c>
      <c r="H135" s="308" t="str">
        <f t="shared" si="10"/>
        <v>keep switches &amp; mats IN</v>
      </c>
      <c r="I135" s="308" t="s">
        <v>790</v>
      </c>
      <c r="J135" s="308"/>
      <c r="K135" s="319"/>
      <c r="L135" s="497"/>
      <c r="M135" s="231" t="str">
        <f t="shared" si="11"/>
        <v>INTERIOR</v>
      </c>
      <c r="N135" s="231">
        <f t="shared" si="12"/>
        <v>58</v>
      </c>
      <c r="O135" s="231" t="str">
        <f t="shared" si="13"/>
        <v>Yes</v>
      </c>
      <c r="P135" s="231">
        <f>IF(M135&lt;&gt;"", COUNTIF($M$4:$M135, M135), "")</f>
        <v>10</v>
      </c>
      <c r="Q135" s="231">
        <f t="shared" si="14"/>
        <v>46</v>
      </c>
    </row>
    <row r="136" spans="1:17" s="231" customFormat="1" x14ac:dyDescent="0.3">
      <c r="A136" s="289"/>
      <c r="B136" s="289"/>
      <c r="C136" s="290" t="s">
        <v>850</v>
      </c>
      <c r="D136" s="290" t="s">
        <v>103</v>
      </c>
      <c r="E136" s="290" t="s">
        <v>900</v>
      </c>
      <c r="F136" s="291">
        <v>198</v>
      </c>
      <c r="G136" s="290"/>
      <c r="H136" s="290" t="str">
        <f t="shared" si="10"/>
        <v/>
      </c>
      <c r="I136" s="290"/>
      <c r="J136" s="290"/>
      <c r="K136" s="298"/>
      <c r="L136" s="497"/>
      <c r="M136" s="231" t="str">
        <f t="shared" si="11"/>
        <v>INTERIOR</v>
      </c>
      <c r="N136" s="231">
        <f t="shared" si="12"/>
        <v>58</v>
      </c>
      <c r="O136" s="231" t="str">
        <f t="shared" si="13"/>
        <v>Yes</v>
      </c>
      <c r="P136" s="231">
        <f>IF(M136&lt;&gt;"", COUNTIF($M$4:$M136, M136), "")</f>
        <v>11</v>
      </c>
      <c r="Q136" s="231">
        <f t="shared" si="14"/>
        <v>46</v>
      </c>
    </row>
    <row r="137" spans="1:17" s="231" customFormat="1" x14ac:dyDescent="0.3">
      <c r="A137" s="289"/>
      <c r="B137" s="289"/>
      <c r="C137" s="290" t="s">
        <v>850</v>
      </c>
      <c r="D137" s="290" t="s">
        <v>103</v>
      </c>
      <c r="E137" s="290" t="s">
        <v>899</v>
      </c>
      <c r="F137" s="291">
        <v>295</v>
      </c>
      <c r="G137" s="290"/>
      <c r="H137" s="290" t="str">
        <f t="shared" si="10"/>
        <v>keep together unless 1 bad</v>
      </c>
      <c r="I137" s="290" t="s">
        <v>787</v>
      </c>
      <c r="J137" s="290"/>
      <c r="K137" s="298"/>
      <c r="L137" s="497"/>
      <c r="M137" s="231" t="str">
        <f t="shared" si="11"/>
        <v>INTERIOR</v>
      </c>
      <c r="N137" s="231">
        <f t="shared" si="12"/>
        <v>58</v>
      </c>
      <c r="O137" s="231" t="str">
        <f t="shared" si="13"/>
        <v>Yes</v>
      </c>
      <c r="P137" s="231">
        <f>IF(M137&lt;&gt;"", COUNTIF($M$4:$M137, M137), "")</f>
        <v>12</v>
      </c>
      <c r="Q137" s="231">
        <f t="shared" si="14"/>
        <v>46</v>
      </c>
    </row>
    <row r="138" spans="1:17" s="231" customFormat="1" x14ac:dyDescent="0.3">
      <c r="A138" s="289"/>
      <c r="B138" s="289"/>
      <c r="C138" s="290" t="s">
        <v>850</v>
      </c>
      <c r="D138" s="290" t="s">
        <v>103</v>
      </c>
      <c r="E138" s="290" t="s">
        <v>573</v>
      </c>
      <c r="F138" s="291">
        <v>148</v>
      </c>
      <c r="G138" s="290"/>
      <c r="H138" s="290" t="str">
        <f t="shared" si="10"/>
        <v>assembly, but toss steering wheel adjust switch</v>
      </c>
      <c r="I138" s="290" t="s">
        <v>791</v>
      </c>
      <c r="J138" s="290"/>
      <c r="K138" s="298"/>
      <c r="L138" s="497"/>
      <c r="M138" s="231" t="str">
        <f t="shared" si="11"/>
        <v>INTERIOR</v>
      </c>
      <c r="N138" s="231">
        <f t="shared" si="12"/>
        <v>58</v>
      </c>
      <c r="O138" s="231" t="str">
        <f t="shared" si="13"/>
        <v>Yes</v>
      </c>
      <c r="P138" s="231">
        <f>IF(M138&lt;&gt;"", COUNTIF($M$4:$M138, M138), "")</f>
        <v>13</v>
      </c>
      <c r="Q138" s="231">
        <f t="shared" si="14"/>
        <v>46</v>
      </c>
    </row>
    <row r="139" spans="1:17" s="231" customFormat="1" x14ac:dyDescent="0.3">
      <c r="A139" s="310" t="s">
        <v>2893</v>
      </c>
      <c r="B139" s="310" t="s">
        <v>941</v>
      </c>
      <c r="C139" s="311" t="s">
        <v>850</v>
      </c>
      <c r="D139" s="311" t="s">
        <v>103</v>
      </c>
      <c r="E139" s="311" t="s">
        <v>574</v>
      </c>
      <c r="F139" s="312">
        <v>128</v>
      </c>
      <c r="G139" s="311"/>
      <c r="H139" s="311" t="str">
        <f t="shared" si="10"/>
        <v>leave all components in | one w/ roll up door</v>
      </c>
      <c r="I139" s="311" t="s">
        <v>1229</v>
      </c>
      <c r="J139" s="311" t="s">
        <v>1230</v>
      </c>
      <c r="K139" s="320"/>
      <c r="L139" s="497"/>
      <c r="M139" s="231" t="str">
        <f t="shared" si="11"/>
        <v>INTERIOR</v>
      </c>
      <c r="N139" s="231">
        <f t="shared" si="12"/>
        <v>58</v>
      </c>
      <c r="O139" s="231" t="str">
        <f t="shared" si="13"/>
        <v>Yes</v>
      </c>
      <c r="P139" s="231">
        <f>IF(M139&lt;&gt;"", COUNTIF($M$4:$M139, M139), "")</f>
        <v>14</v>
      </c>
      <c r="Q139" s="231">
        <f t="shared" si="14"/>
        <v>46</v>
      </c>
    </row>
    <row r="140" spans="1:17" s="231" customFormat="1" x14ac:dyDescent="0.3">
      <c r="A140" s="289"/>
      <c r="B140" s="289"/>
      <c r="C140" s="290" t="s">
        <v>850</v>
      </c>
      <c r="D140" s="290" t="s">
        <v>103</v>
      </c>
      <c r="E140" s="290" t="s">
        <v>575</v>
      </c>
      <c r="F140" s="291">
        <v>150</v>
      </c>
      <c r="G140" s="290"/>
      <c r="H140" s="290" t="str">
        <f t="shared" si="10"/>
        <v/>
      </c>
      <c r="I140" s="290"/>
      <c r="J140" s="290"/>
      <c r="K140" s="298"/>
      <c r="L140" s="497"/>
      <c r="M140" s="231" t="str">
        <f t="shared" si="11"/>
        <v>INTERIOR</v>
      </c>
      <c r="N140" s="231">
        <f t="shared" si="12"/>
        <v>58</v>
      </c>
      <c r="O140" s="231" t="str">
        <f t="shared" si="13"/>
        <v>Yes</v>
      </c>
      <c r="P140" s="231">
        <f>IF(M140&lt;&gt;"", COUNTIF($M$4:$M140, M140), "")</f>
        <v>15</v>
      </c>
      <c r="Q140" s="231">
        <f t="shared" si="14"/>
        <v>46</v>
      </c>
    </row>
    <row r="141" spans="1:17" s="231" customFormat="1" x14ac:dyDescent="0.3">
      <c r="A141" s="289"/>
      <c r="B141" s="289" t="s">
        <v>941</v>
      </c>
      <c r="C141" s="290" t="s">
        <v>850</v>
      </c>
      <c r="D141" s="290" t="s">
        <v>103</v>
      </c>
      <c r="E141" s="290" t="s">
        <v>577</v>
      </c>
      <c r="F141" s="291">
        <v>195</v>
      </c>
      <c r="G141" s="290"/>
      <c r="H141" s="290" t="str">
        <f t="shared" si="10"/>
        <v>toss the left dash smaller one</v>
      </c>
      <c r="I141" s="290" t="s">
        <v>793</v>
      </c>
      <c r="J141" s="290"/>
      <c r="K141" s="298"/>
      <c r="L141" s="497"/>
      <c r="M141" s="231" t="str">
        <f t="shared" si="11"/>
        <v>INTERIOR</v>
      </c>
      <c r="N141" s="231">
        <f t="shared" si="12"/>
        <v>58</v>
      </c>
      <c r="O141" s="231" t="str">
        <f t="shared" si="13"/>
        <v>Yes</v>
      </c>
      <c r="P141" s="231">
        <f>IF(M141&lt;&gt;"", COUNTIF($M$4:$M141, M141), "")</f>
        <v>16</v>
      </c>
      <c r="Q141" s="231">
        <f t="shared" si="14"/>
        <v>46</v>
      </c>
    </row>
    <row r="142" spans="1:17" s="231" customFormat="1" x14ac:dyDescent="0.3">
      <c r="A142" s="289"/>
      <c r="B142" s="289"/>
      <c r="C142" s="290" t="s">
        <v>850</v>
      </c>
      <c r="D142" s="290" t="s">
        <v>103</v>
      </c>
      <c r="E142" s="290" t="s">
        <v>901</v>
      </c>
      <c r="F142" s="291">
        <v>195</v>
      </c>
      <c r="G142" s="290"/>
      <c r="H142" s="290" t="str">
        <f t="shared" si="10"/>
        <v>remove trim sell separately</v>
      </c>
      <c r="I142" s="290" t="s">
        <v>878</v>
      </c>
      <c r="J142" s="290"/>
      <c r="K142" s="298"/>
      <c r="L142" s="497"/>
      <c r="M142" s="231" t="str">
        <f t="shared" si="11"/>
        <v>INTERIOR</v>
      </c>
      <c r="N142" s="231">
        <f t="shared" si="12"/>
        <v>58</v>
      </c>
      <c r="O142" s="231" t="str">
        <f t="shared" si="13"/>
        <v>Yes</v>
      </c>
      <c r="P142" s="231">
        <f>IF(M142&lt;&gt;"", COUNTIF($M$4:$M142, M142), "")</f>
        <v>17</v>
      </c>
      <c r="Q142" s="231">
        <f t="shared" si="14"/>
        <v>46</v>
      </c>
    </row>
    <row r="143" spans="1:17" s="231" customFormat="1" x14ac:dyDescent="0.3">
      <c r="A143" s="289"/>
      <c r="B143" s="289"/>
      <c r="C143" s="290" t="s">
        <v>850</v>
      </c>
      <c r="D143" s="290" t="s">
        <v>103</v>
      </c>
      <c r="E143" s="290" t="s">
        <v>578</v>
      </c>
      <c r="F143" s="291">
        <v>50</v>
      </c>
      <c r="G143" s="290"/>
      <c r="H143" s="290" t="str">
        <f t="shared" si="10"/>
        <v/>
      </c>
      <c r="I143" s="290"/>
      <c r="J143" s="290"/>
      <c r="K143" s="298"/>
      <c r="L143" s="497"/>
      <c r="M143" s="231" t="str">
        <f t="shared" si="11"/>
        <v>INTERIOR</v>
      </c>
      <c r="N143" s="231">
        <f t="shared" si="12"/>
        <v>58</v>
      </c>
      <c r="O143" s="231" t="str">
        <f t="shared" si="13"/>
        <v>Yes</v>
      </c>
      <c r="P143" s="231">
        <f>IF(M143&lt;&gt;"", COUNTIF($M$4:$M143, M143), "")</f>
        <v>18</v>
      </c>
      <c r="Q143" s="231">
        <f t="shared" si="14"/>
        <v>46</v>
      </c>
    </row>
    <row r="144" spans="1:17" s="231" customFormat="1" x14ac:dyDescent="0.3">
      <c r="A144" s="289"/>
      <c r="B144" s="289"/>
      <c r="C144" s="290" t="s">
        <v>850</v>
      </c>
      <c r="D144" s="290" t="s">
        <v>103</v>
      </c>
      <c r="E144" s="290" t="s">
        <v>579</v>
      </c>
      <c r="F144" s="291">
        <v>48</v>
      </c>
      <c r="G144" s="290"/>
      <c r="H144" s="290" t="str">
        <f t="shared" si="10"/>
        <v/>
      </c>
      <c r="I144" s="290"/>
      <c r="J144" s="290"/>
      <c r="K144" s="298"/>
      <c r="L144" s="497"/>
      <c r="M144" s="231" t="str">
        <f t="shared" si="11"/>
        <v>INTERIOR</v>
      </c>
      <c r="N144" s="231">
        <f t="shared" si="12"/>
        <v>58</v>
      </c>
      <c r="O144" s="231" t="str">
        <f t="shared" si="13"/>
        <v>Yes</v>
      </c>
      <c r="P144" s="231">
        <f>IF(M144&lt;&gt;"", COUNTIF($M$4:$M144, M144), "")</f>
        <v>19</v>
      </c>
      <c r="Q144" s="231">
        <f t="shared" si="14"/>
        <v>46</v>
      </c>
    </row>
    <row r="145" spans="1:17" s="231" customFormat="1" x14ac:dyDescent="0.3">
      <c r="A145" s="289"/>
      <c r="B145" s="289"/>
      <c r="C145" s="290" t="s">
        <v>850</v>
      </c>
      <c r="D145" s="290" t="s">
        <v>103</v>
      </c>
      <c r="E145" s="290" t="s">
        <v>581</v>
      </c>
      <c r="F145" s="291">
        <v>80</v>
      </c>
      <c r="G145" s="290"/>
      <c r="H145" s="290" t="str">
        <f t="shared" si="10"/>
        <v>sell knob &amp; traction control switch panel each solo</v>
      </c>
      <c r="I145" s="290" t="s">
        <v>795</v>
      </c>
      <c r="J145" s="290"/>
      <c r="K145" s="298"/>
      <c r="L145" s="497"/>
      <c r="M145" s="231" t="str">
        <f t="shared" si="11"/>
        <v>INTERIOR</v>
      </c>
      <c r="N145" s="231">
        <f t="shared" si="12"/>
        <v>58</v>
      </c>
      <c r="O145" s="231" t="str">
        <f t="shared" si="13"/>
        <v>Yes</v>
      </c>
      <c r="P145" s="231">
        <f>IF(M145&lt;&gt;"", COUNTIF($M$4:$M145, M145), "")</f>
        <v>20</v>
      </c>
      <c r="Q145" s="231">
        <f t="shared" si="14"/>
        <v>46</v>
      </c>
    </row>
    <row r="146" spans="1:17" s="231" customFormat="1" x14ac:dyDescent="0.3">
      <c r="A146" s="313" t="s">
        <v>2900</v>
      </c>
      <c r="B146" s="313"/>
      <c r="C146" s="314" t="s">
        <v>850</v>
      </c>
      <c r="D146" s="314" t="s">
        <v>103</v>
      </c>
      <c r="E146" s="314" t="s">
        <v>580</v>
      </c>
      <c r="F146" s="315">
        <v>237.5</v>
      </c>
      <c r="G146" s="314" t="s">
        <v>2901</v>
      </c>
      <c r="H146" s="314" t="str">
        <f t="shared" si="10"/>
        <v>sell trim &amp; traction panel solo</v>
      </c>
      <c r="I146" s="314" t="s">
        <v>794</v>
      </c>
      <c r="J146" s="314"/>
      <c r="K146" s="321"/>
      <c r="L146" s="497"/>
      <c r="M146" s="231" t="str">
        <f t="shared" si="11"/>
        <v>INTERIOR</v>
      </c>
      <c r="N146" s="231">
        <f t="shared" si="12"/>
        <v>58</v>
      </c>
      <c r="O146" s="231" t="str">
        <f t="shared" si="13"/>
        <v>Yes</v>
      </c>
      <c r="P146" s="231">
        <f>IF(M146&lt;&gt;"", COUNTIF($M$4:$M146, M146), "")</f>
        <v>21</v>
      </c>
      <c r="Q146" s="231">
        <f t="shared" si="14"/>
        <v>46</v>
      </c>
    </row>
    <row r="147" spans="1:17" s="231" customFormat="1" x14ac:dyDescent="0.3">
      <c r="A147" s="289"/>
      <c r="B147" s="289"/>
      <c r="C147" s="290" t="s">
        <v>850</v>
      </c>
      <c r="D147" s="290" t="s">
        <v>103</v>
      </c>
      <c r="E147" s="290" t="s">
        <v>582</v>
      </c>
      <c r="F147" s="291">
        <v>68</v>
      </c>
      <c r="G147" s="290"/>
      <c r="H147" s="290" t="str">
        <f t="shared" si="10"/>
        <v/>
      </c>
      <c r="I147" s="290"/>
      <c r="J147" s="290"/>
      <c r="K147" s="298"/>
      <c r="L147" s="497"/>
      <c r="M147" s="231" t="str">
        <f t="shared" si="11"/>
        <v>INTERIOR</v>
      </c>
      <c r="N147" s="231">
        <f t="shared" si="12"/>
        <v>58</v>
      </c>
      <c r="O147" s="231" t="str">
        <f t="shared" si="13"/>
        <v>Yes</v>
      </c>
      <c r="P147" s="231">
        <f>IF(M147&lt;&gt;"", COUNTIF($M$4:$M147, M147), "")</f>
        <v>22</v>
      </c>
      <c r="Q147" s="231">
        <f t="shared" si="14"/>
        <v>46</v>
      </c>
    </row>
    <row r="148" spans="1:17" s="231" customFormat="1" ht="15.75" customHeight="1" x14ac:dyDescent="0.3">
      <c r="A148" s="289"/>
      <c r="B148" s="289"/>
      <c r="C148" s="290" t="s">
        <v>850</v>
      </c>
      <c r="D148" s="290" t="s">
        <v>103</v>
      </c>
      <c r="E148" s="290" t="s">
        <v>583</v>
      </c>
      <c r="F148" s="291">
        <v>580</v>
      </c>
      <c r="G148" s="290"/>
      <c r="H148" s="290" t="str">
        <f t="shared" si="10"/>
        <v/>
      </c>
      <c r="I148" s="290"/>
      <c r="J148" s="290"/>
      <c r="K148" s="298"/>
      <c r="L148" s="497"/>
      <c r="M148" s="231" t="str">
        <f t="shared" si="11"/>
        <v>INTERIOR</v>
      </c>
      <c r="N148" s="231">
        <f t="shared" si="12"/>
        <v>58</v>
      </c>
      <c r="O148" s="231" t="str">
        <f t="shared" si="13"/>
        <v>Yes</v>
      </c>
      <c r="P148" s="231">
        <f>IF(M148&lt;&gt;"", COUNTIF($M$4:$M148, M148), "")</f>
        <v>23</v>
      </c>
      <c r="Q148" s="231">
        <f t="shared" si="14"/>
        <v>46</v>
      </c>
    </row>
    <row r="149" spans="1:17" s="231" customFormat="1" x14ac:dyDescent="0.3">
      <c r="A149" s="289"/>
      <c r="B149" s="289"/>
      <c r="C149" s="290" t="s">
        <v>850</v>
      </c>
      <c r="D149" s="290" t="s">
        <v>103</v>
      </c>
      <c r="E149" s="290" t="s">
        <v>584</v>
      </c>
      <c r="F149" s="291">
        <v>60</v>
      </c>
      <c r="G149" s="290"/>
      <c r="H149" s="290" t="str">
        <f t="shared" si="10"/>
        <v>toss both if 1 bad (barely worth selling)</v>
      </c>
      <c r="I149" s="290" t="s">
        <v>796</v>
      </c>
      <c r="J149" s="290"/>
      <c r="K149" s="298"/>
      <c r="L149" s="497"/>
      <c r="M149" s="231" t="str">
        <f t="shared" si="11"/>
        <v>INTERIOR</v>
      </c>
      <c r="N149" s="231">
        <f t="shared" si="12"/>
        <v>58</v>
      </c>
      <c r="O149" s="231" t="str">
        <f t="shared" si="13"/>
        <v>Yes</v>
      </c>
      <c r="P149" s="231">
        <f>IF(M149&lt;&gt;"", COUNTIF($M$4:$M149, M149), "")</f>
        <v>24</v>
      </c>
      <c r="Q149" s="231">
        <f t="shared" si="14"/>
        <v>46</v>
      </c>
    </row>
    <row r="150" spans="1:17" s="231" customFormat="1" x14ac:dyDescent="0.3">
      <c r="A150" s="289"/>
      <c r="B150" s="289"/>
      <c r="C150" s="290" t="s">
        <v>850</v>
      </c>
      <c r="D150" s="290" t="s">
        <v>103</v>
      </c>
      <c r="E150" s="290" t="s">
        <v>585</v>
      </c>
      <c r="F150" s="291">
        <v>383.33333333333331</v>
      </c>
      <c r="G150" s="290"/>
      <c r="H150" s="290" t="str">
        <f t="shared" si="10"/>
        <v/>
      </c>
      <c r="I150" s="290"/>
      <c r="J150" s="290"/>
      <c r="K150" s="298"/>
      <c r="L150" s="497"/>
      <c r="M150" s="231" t="str">
        <f t="shared" si="11"/>
        <v>INTERIOR</v>
      </c>
      <c r="N150" s="231">
        <f t="shared" si="12"/>
        <v>58</v>
      </c>
      <c r="O150" s="231" t="str">
        <f t="shared" si="13"/>
        <v>Yes</v>
      </c>
      <c r="P150" s="231">
        <f>IF(M150&lt;&gt;"", COUNTIF($M$4:$M150, M150), "")</f>
        <v>25</v>
      </c>
      <c r="Q150" s="231">
        <f t="shared" si="14"/>
        <v>46</v>
      </c>
    </row>
    <row r="151" spans="1:17" s="231" customFormat="1" x14ac:dyDescent="0.3">
      <c r="A151" s="307" t="s">
        <v>2888</v>
      </c>
      <c r="B151" s="307" t="s">
        <v>941</v>
      </c>
      <c r="C151" s="308" t="s">
        <v>850</v>
      </c>
      <c r="D151" s="308" t="s">
        <v>103</v>
      </c>
      <c r="E151" s="308" t="s">
        <v>576</v>
      </c>
      <c r="F151" s="309">
        <v>225</v>
      </c>
      <c r="G151" s="308" t="s">
        <v>2899</v>
      </c>
      <c r="H151" s="308" t="str">
        <f t="shared" si="10"/>
        <v>w/ parking switch &amp; trim (they are worthless solo)</v>
      </c>
      <c r="I151" s="308" t="s">
        <v>792</v>
      </c>
      <c r="J151" s="308"/>
      <c r="K151" s="319"/>
      <c r="L151" s="497"/>
      <c r="M151" s="231" t="str">
        <f t="shared" si="11"/>
        <v>INTERIOR</v>
      </c>
      <c r="N151" s="231">
        <f t="shared" si="12"/>
        <v>58</v>
      </c>
      <c r="O151" s="231" t="str">
        <f t="shared" si="13"/>
        <v>Yes</v>
      </c>
      <c r="P151" s="231">
        <f>IF(M151&lt;&gt;"", COUNTIF($M$4:$M151, M151), "")</f>
        <v>26</v>
      </c>
      <c r="Q151" s="231">
        <f t="shared" si="14"/>
        <v>46</v>
      </c>
    </row>
    <row r="152" spans="1:17" s="231" customFormat="1" x14ac:dyDescent="0.3">
      <c r="A152" s="235" t="s">
        <v>849</v>
      </c>
      <c r="B152" s="235"/>
      <c r="C152" s="236" t="s">
        <v>850</v>
      </c>
      <c r="D152" s="236" t="s">
        <v>103</v>
      </c>
      <c r="E152" s="236" t="s">
        <v>2045</v>
      </c>
      <c r="F152" s="237" t="s">
        <v>853</v>
      </c>
      <c r="G152" s="236"/>
      <c r="H152" s="236" t="str">
        <f t="shared" si="10"/>
        <v>KEEP Harman or Bang &amp; Olufsen, TOSS BMW Branded</v>
      </c>
      <c r="I152" s="236"/>
      <c r="J152" s="236" t="s">
        <v>827</v>
      </c>
      <c r="K152" s="239" t="s">
        <v>849</v>
      </c>
      <c r="L152" s="497"/>
      <c r="M152" s="231" t="str">
        <f t="shared" si="11"/>
        <v>INTERIOR</v>
      </c>
      <c r="N152" s="231">
        <f t="shared" si="12"/>
        <v>58</v>
      </c>
      <c r="O152" s="231" t="str">
        <f t="shared" si="13"/>
        <v>Yes</v>
      </c>
      <c r="P152" s="231">
        <f>IF(M152&lt;&gt;"", COUNTIF($M$4:$M152, M152), "")</f>
        <v>27</v>
      </c>
      <c r="Q152" s="231">
        <f t="shared" si="14"/>
        <v>46</v>
      </c>
    </row>
    <row r="153" spans="1:17" s="231" customFormat="1" x14ac:dyDescent="0.3">
      <c r="A153" s="289"/>
      <c r="B153" s="289"/>
      <c r="C153" s="290" t="s">
        <v>850</v>
      </c>
      <c r="D153" s="290" t="s">
        <v>103</v>
      </c>
      <c r="E153" s="290" t="s">
        <v>586</v>
      </c>
      <c r="F153" s="291">
        <v>315.5</v>
      </c>
      <c r="G153" s="290"/>
      <c r="H153" s="290" t="str">
        <f t="shared" si="10"/>
        <v/>
      </c>
      <c r="I153" s="290"/>
      <c r="J153" s="290"/>
      <c r="K153" s="298"/>
      <c r="L153" s="497"/>
      <c r="M153" s="231" t="str">
        <f t="shared" si="11"/>
        <v>INTERIOR</v>
      </c>
      <c r="N153" s="231">
        <f t="shared" si="12"/>
        <v>58</v>
      </c>
      <c r="O153" s="231" t="str">
        <f t="shared" si="13"/>
        <v>Yes</v>
      </c>
      <c r="P153" s="231">
        <f>IF(M153&lt;&gt;"", COUNTIF($M$4:$M153, M153), "")</f>
        <v>28</v>
      </c>
      <c r="Q153" s="231">
        <f t="shared" si="14"/>
        <v>46</v>
      </c>
    </row>
    <row r="154" spans="1:17" s="231" customFormat="1" x14ac:dyDescent="0.3">
      <c r="A154" s="289"/>
      <c r="B154" s="289"/>
      <c r="C154" s="290" t="s">
        <v>850</v>
      </c>
      <c r="D154" s="290" t="s">
        <v>103</v>
      </c>
      <c r="E154" s="290" t="s">
        <v>902</v>
      </c>
      <c r="F154" s="291">
        <v>77.666666666666671</v>
      </c>
      <c r="G154" s="290"/>
      <c r="H154" s="290" t="str">
        <f t="shared" si="10"/>
        <v>SET 2, sell singles if 1 bad</v>
      </c>
      <c r="I154" s="290" t="s">
        <v>780</v>
      </c>
      <c r="J154" s="290"/>
      <c r="K154" s="298"/>
      <c r="L154" s="497"/>
      <c r="M154" s="231" t="str">
        <f t="shared" si="11"/>
        <v>INTERIOR</v>
      </c>
      <c r="N154" s="231">
        <f t="shared" si="12"/>
        <v>58</v>
      </c>
      <c r="O154" s="231" t="str">
        <f t="shared" si="13"/>
        <v>Yes</v>
      </c>
      <c r="P154" s="231">
        <f>IF(M154&lt;&gt;"", COUNTIF($M$4:$M154, M154), "")</f>
        <v>29</v>
      </c>
      <c r="Q154" s="231">
        <f t="shared" si="14"/>
        <v>46</v>
      </c>
    </row>
    <row r="155" spans="1:17" s="231" customFormat="1" x14ac:dyDescent="0.3">
      <c r="A155" s="289"/>
      <c r="B155" s="289"/>
      <c r="C155" s="290" t="s">
        <v>850</v>
      </c>
      <c r="D155" s="290" t="s">
        <v>103</v>
      </c>
      <c r="E155" s="290" t="s">
        <v>588</v>
      </c>
      <c r="F155" s="291">
        <v>348.33333333333331</v>
      </c>
      <c r="G155" s="290"/>
      <c r="H155" s="290" t="str">
        <f t="shared" si="10"/>
        <v>Switches &amp; Trim ON | wheel bad sell switches+trim or solo</v>
      </c>
      <c r="I155" s="290" t="s">
        <v>1297</v>
      </c>
      <c r="J155" s="290" t="s">
        <v>1298</v>
      </c>
      <c r="K155" s="298"/>
      <c r="L155" s="497"/>
      <c r="M155" s="231" t="str">
        <f t="shared" si="11"/>
        <v>INTERIOR</v>
      </c>
      <c r="N155" s="231">
        <f t="shared" si="12"/>
        <v>58</v>
      </c>
      <c r="O155" s="231" t="str">
        <f t="shared" si="13"/>
        <v>Yes</v>
      </c>
      <c r="P155" s="231">
        <f>IF(M155&lt;&gt;"", COUNTIF($M$4:$M155, M155), "")</f>
        <v>30</v>
      </c>
      <c r="Q155" s="231">
        <f t="shared" si="14"/>
        <v>46</v>
      </c>
    </row>
    <row r="156" spans="1:17" s="231" customFormat="1" x14ac:dyDescent="0.3">
      <c r="A156" s="289"/>
      <c r="B156" s="289"/>
      <c r="C156" s="290" t="s">
        <v>850</v>
      </c>
      <c r="D156" s="290" t="s">
        <v>103</v>
      </c>
      <c r="E156" s="290" t="s">
        <v>609</v>
      </c>
      <c r="F156" s="291">
        <v>80</v>
      </c>
      <c r="G156" s="290"/>
      <c r="H156" s="290" t="str">
        <f t="shared" si="10"/>
        <v/>
      </c>
      <c r="I156" s="290"/>
      <c r="J156" s="290"/>
      <c r="K156" s="298"/>
      <c r="L156" s="497"/>
      <c r="M156" s="231" t="str">
        <f t="shared" si="11"/>
        <v>INTERIOR</v>
      </c>
      <c r="N156" s="231">
        <f t="shared" si="12"/>
        <v>58</v>
      </c>
      <c r="O156" s="231" t="str">
        <f t="shared" si="13"/>
        <v>Yes</v>
      </c>
      <c r="P156" s="231">
        <f>IF(M156&lt;&gt;"", COUNTIF($M$4:$M156, M156), "")</f>
        <v>31</v>
      </c>
      <c r="Q156" s="231">
        <f t="shared" si="14"/>
        <v>46</v>
      </c>
    </row>
    <row r="157" spans="1:17" s="231" customFormat="1" x14ac:dyDescent="0.3">
      <c r="A157" s="289"/>
      <c r="B157" s="289"/>
      <c r="C157" s="290" t="s">
        <v>850</v>
      </c>
      <c r="D157" s="290" t="s">
        <v>103</v>
      </c>
      <c r="E157" s="290" t="s">
        <v>610</v>
      </c>
      <c r="F157" s="291">
        <v>45</v>
      </c>
      <c r="G157" s="290"/>
      <c r="H157" s="290" t="str">
        <f t="shared" si="10"/>
        <v/>
      </c>
      <c r="I157" s="290"/>
      <c r="J157" s="290"/>
      <c r="K157" s="298"/>
      <c r="L157" s="497"/>
      <c r="M157" s="231" t="str">
        <f t="shared" si="11"/>
        <v>INTERIOR</v>
      </c>
      <c r="N157" s="231">
        <f t="shared" si="12"/>
        <v>58</v>
      </c>
      <c r="O157" s="231" t="str">
        <f t="shared" si="13"/>
        <v>Yes</v>
      </c>
      <c r="P157" s="231">
        <f>IF(M157&lt;&gt;"", COUNTIF($M$4:$M157, M157), "")</f>
        <v>32</v>
      </c>
      <c r="Q157" s="231">
        <f t="shared" si="14"/>
        <v>46</v>
      </c>
    </row>
    <row r="158" spans="1:17" s="231" customFormat="1" x14ac:dyDescent="0.3">
      <c r="A158" s="289"/>
      <c r="B158" s="289"/>
      <c r="C158" s="290" t="s">
        <v>850</v>
      </c>
      <c r="D158" s="290" t="s">
        <v>103</v>
      </c>
      <c r="E158" s="290" t="s">
        <v>589</v>
      </c>
      <c r="F158" s="291">
        <v>110</v>
      </c>
      <c r="G158" s="290"/>
      <c r="H158" s="290" t="str">
        <f t="shared" si="10"/>
        <v>keep ON wheel if selling, w/ trim if trim good</v>
      </c>
      <c r="I158" s="290" t="s">
        <v>916</v>
      </c>
      <c r="J158" s="290"/>
      <c r="K158" s="298"/>
      <c r="L158" s="497"/>
      <c r="M158" s="231" t="str">
        <f t="shared" si="11"/>
        <v>INTERIOR</v>
      </c>
      <c r="N158" s="231">
        <f t="shared" si="12"/>
        <v>58</v>
      </c>
      <c r="O158" s="231" t="str">
        <f t="shared" si="13"/>
        <v>Yes</v>
      </c>
      <c r="P158" s="231">
        <f>IF(M158&lt;&gt;"", COUNTIF($M$4:$M158, M158), "")</f>
        <v>33</v>
      </c>
      <c r="Q158" s="231">
        <f t="shared" si="14"/>
        <v>46</v>
      </c>
    </row>
    <row r="159" spans="1:17" s="231" customFormat="1" x14ac:dyDescent="0.3">
      <c r="A159" s="289"/>
      <c r="B159" s="289"/>
      <c r="C159" s="290" t="s">
        <v>850</v>
      </c>
      <c r="D159" s="290" t="s">
        <v>103</v>
      </c>
      <c r="E159" s="290" t="s">
        <v>587</v>
      </c>
      <c r="F159" s="291">
        <v>180</v>
      </c>
      <c r="G159" s="290"/>
      <c r="H159" s="290" t="str">
        <f t="shared" si="10"/>
        <v/>
      </c>
      <c r="I159" s="290"/>
      <c r="J159" s="290"/>
      <c r="K159" s="298"/>
      <c r="L159" s="497"/>
      <c r="M159" s="231" t="str">
        <f t="shared" si="11"/>
        <v>INTERIOR</v>
      </c>
      <c r="N159" s="231">
        <f t="shared" si="12"/>
        <v>58</v>
      </c>
      <c r="O159" s="231" t="str">
        <f t="shared" si="13"/>
        <v>Yes</v>
      </c>
      <c r="P159" s="231">
        <f>IF(M159&lt;&gt;"", COUNTIF($M$4:$M159, M159), "")</f>
        <v>34</v>
      </c>
      <c r="Q159" s="231">
        <f t="shared" si="14"/>
        <v>46</v>
      </c>
    </row>
    <row r="160" spans="1:17" s="231" customFormat="1" x14ac:dyDescent="0.3">
      <c r="A160" s="289"/>
      <c r="B160" s="289"/>
      <c r="C160" s="290" t="s">
        <v>850</v>
      </c>
      <c r="D160" s="290" t="s">
        <v>103</v>
      </c>
      <c r="E160" s="290" t="s">
        <v>594</v>
      </c>
      <c r="F160" s="291">
        <v>125</v>
      </c>
      <c r="G160" s="290"/>
      <c r="H160" s="290" t="str">
        <f t="shared" si="10"/>
        <v>keep in vent if selling that</v>
      </c>
      <c r="I160" s="290" t="s">
        <v>798</v>
      </c>
      <c r="J160" s="290"/>
      <c r="K160" s="298"/>
      <c r="L160" s="497"/>
      <c r="M160" s="231" t="str">
        <f t="shared" si="11"/>
        <v>INTERIOR</v>
      </c>
      <c r="N160" s="231">
        <f t="shared" si="12"/>
        <v>58</v>
      </c>
      <c r="O160" s="231" t="str">
        <f t="shared" si="13"/>
        <v>Yes</v>
      </c>
      <c r="P160" s="231">
        <f>IF(M160&lt;&gt;"", COUNTIF($M$4:$M160, M160), "")</f>
        <v>35</v>
      </c>
      <c r="Q160" s="231">
        <f t="shared" si="14"/>
        <v>46</v>
      </c>
    </row>
    <row r="161" spans="1:17" s="231" customFormat="1" x14ac:dyDescent="0.3">
      <c r="A161" s="289"/>
      <c r="B161" s="289"/>
      <c r="C161" s="290" t="s">
        <v>850</v>
      </c>
      <c r="D161" s="290" t="s">
        <v>103</v>
      </c>
      <c r="E161" s="290" t="s">
        <v>590</v>
      </c>
      <c r="F161" s="291">
        <v>39</v>
      </c>
      <c r="G161" s="290"/>
      <c r="H161" s="290" t="str">
        <f t="shared" si="10"/>
        <v/>
      </c>
      <c r="I161" s="290"/>
      <c r="J161" s="290"/>
      <c r="K161" s="298"/>
      <c r="L161" s="497"/>
      <c r="M161" s="231" t="str">
        <f t="shared" si="11"/>
        <v>INTERIOR</v>
      </c>
      <c r="N161" s="231">
        <f t="shared" si="12"/>
        <v>58</v>
      </c>
      <c r="O161" s="231" t="str">
        <f t="shared" si="13"/>
        <v>Yes</v>
      </c>
      <c r="P161" s="231">
        <f>IF(M161&lt;&gt;"", COUNTIF($M$4:$M161, M161), "")</f>
        <v>36</v>
      </c>
      <c r="Q161" s="231">
        <f t="shared" si="14"/>
        <v>46</v>
      </c>
    </row>
    <row r="162" spans="1:17" s="231" customFormat="1" x14ac:dyDescent="0.3">
      <c r="A162" s="289"/>
      <c r="B162" s="289"/>
      <c r="C162" s="290" t="s">
        <v>850</v>
      </c>
      <c r="D162" s="290" t="s">
        <v>103</v>
      </c>
      <c r="E162" s="290" t="s">
        <v>591</v>
      </c>
      <c r="F162" s="291">
        <v>95</v>
      </c>
      <c r="G162" s="290"/>
      <c r="H162" s="290" t="str">
        <f t="shared" si="10"/>
        <v>remove trim panel &amp; sell knob &amp; trim panel each solo</v>
      </c>
      <c r="I162" s="290" t="s">
        <v>797</v>
      </c>
      <c r="J162" s="290"/>
      <c r="K162" s="298"/>
      <c r="L162" s="497"/>
      <c r="M162" s="231" t="str">
        <f t="shared" si="11"/>
        <v>INTERIOR</v>
      </c>
      <c r="N162" s="231">
        <f t="shared" si="12"/>
        <v>58</v>
      </c>
      <c r="O162" s="231" t="str">
        <f t="shared" si="13"/>
        <v>Yes</v>
      </c>
      <c r="P162" s="231">
        <f>IF(M162&lt;&gt;"", COUNTIF($M$4:$M162, M162), "")</f>
        <v>37</v>
      </c>
      <c r="Q162" s="231">
        <f t="shared" si="14"/>
        <v>46</v>
      </c>
    </row>
    <row r="163" spans="1:17" s="231" customFormat="1" x14ac:dyDescent="0.3">
      <c r="A163" s="307" t="s">
        <v>2888</v>
      </c>
      <c r="B163" s="307" t="s">
        <v>941</v>
      </c>
      <c r="C163" s="308" t="s">
        <v>850</v>
      </c>
      <c r="D163" s="308" t="s">
        <v>103</v>
      </c>
      <c r="E163" s="308" t="s">
        <v>673</v>
      </c>
      <c r="F163" s="309">
        <v>495</v>
      </c>
      <c r="G163" s="308" t="s">
        <v>2894</v>
      </c>
      <c r="H163" s="308" t="str">
        <f t="shared" si="10"/>
        <v/>
      </c>
      <c r="I163" s="308"/>
      <c r="J163" s="308"/>
      <c r="K163" s="319"/>
      <c r="L163" s="497"/>
      <c r="M163" s="231" t="str">
        <f t="shared" si="11"/>
        <v>INTERIOR</v>
      </c>
      <c r="N163" s="231">
        <f t="shared" si="12"/>
        <v>58</v>
      </c>
      <c r="O163" s="231" t="str">
        <f t="shared" si="13"/>
        <v>Yes</v>
      </c>
      <c r="P163" s="231">
        <f>IF(M163&lt;&gt;"", COUNTIF($M$4:$M163, M163), "")</f>
        <v>38</v>
      </c>
      <c r="Q163" s="231">
        <f t="shared" si="14"/>
        <v>46</v>
      </c>
    </row>
    <row r="164" spans="1:17" s="231" customFormat="1" x14ac:dyDescent="0.3">
      <c r="A164" s="289"/>
      <c r="B164" s="289"/>
      <c r="C164" s="290" t="s">
        <v>850</v>
      </c>
      <c r="D164" s="290" t="s">
        <v>103</v>
      </c>
      <c r="E164" s="290" t="s">
        <v>592</v>
      </c>
      <c r="F164" s="291">
        <v>45</v>
      </c>
      <c r="G164" s="290"/>
      <c r="H164" s="290" t="str">
        <f t="shared" si="10"/>
        <v/>
      </c>
      <c r="I164" s="290"/>
      <c r="J164" s="290"/>
      <c r="K164" s="298"/>
      <c r="L164" s="497"/>
      <c r="M164" s="231" t="str">
        <f t="shared" si="11"/>
        <v>INTERIOR</v>
      </c>
      <c r="N164" s="231">
        <f t="shared" si="12"/>
        <v>58</v>
      </c>
      <c r="O164" s="231" t="str">
        <f t="shared" si="13"/>
        <v>Yes</v>
      </c>
      <c r="P164" s="231">
        <f>IF(M164&lt;&gt;"", COUNTIF($M$4:$M164, M164), "")</f>
        <v>39</v>
      </c>
      <c r="Q164" s="231">
        <f t="shared" si="14"/>
        <v>46</v>
      </c>
    </row>
    <row r="165" spans="1:17" s="231" customFormat="1" x14ac:dyDescent="0.3">
      <c r="A165" s="289"/>
      <c r="B165" s="289"/>
      <c r="C165" s="290" t="s">
        <v>850</v>
      </c>
      <c r="D165" s="290" t="s">
        <v>103</v>
      </c>
      <c r="E165" s="290" t="s">
        <v>593</v>
      </c>
      <c r="F165" s="291">
        <v>125</v>
      </c>
      <c r="G165" s="290"/>
      <c r="H165" s="290" t="str">
        <f t="shared" si="10"/>
        <v>with hazard button | sell hazard button solo if vent bad</v>
      </c>
      <c r="I165" s="290" t="s">
        <v>1321</v>
      </c>
      <c r="J165" s="290" t="s">
        <v>1322</v>
      </c>
      <c r="K165" s="298"/>
      <c r="L165" s="497"/>
      <c r="M165" s="231" t="str">
        <f t="shared" si="11"/>
        <v>INTERIOR</v>
      </c>
      <c r="N165" s="231">
        <f t="shared" si="12"/>
        <v>58</v>
      </c>
      <c r="O165" s="231" t="str">
        <f t="shared" si="13"/>
        <v>Yes</v>
      </c>
      <c r="P165" s="231">
        <f>IF(M165&lt;&gt;"", COUNTIF($M$4:$M165, M165), "")</f>
        <v>40</v>
      </c>
      <c r="Q165" s="231">
        <f t="shared" si="14"/>
        <v>46</v>
      </c>
    </row>
    <row r="166" spans="1:17" s="231" customFormat="1" x14ac:dyDescent="0.3">
      <c r="A166" s="289"/>
      <c r="B166" s="289"/>
      <c r="C166" s="290" t="s">
        <v>850</v>
      </c>
      <c r="D166" s="290" t="s">
        <v>103</v>
      </c>
      <c r="E166" s="290" t="s">
        <v>595</v>
      </c>
      <c r="F166" s="291">
        <v>100</v>
      </c>
      <c r="G166" s="290"/>
      <c r="H166" s="290" t="str">
        <f t="shared" si="10"/>
        <v/>
      </c>
      <c r="I166" s="290"/>
      <c r="J166" s="290"/>
      <c r="K166" s="298"/>
      <c r="L166" s="497"/>
      <c r="M166" s="231" t="str">
        <f t="shared" si="11"/>
        <v>INTERIOR</v>
      </c>
      <c r="N166" s="231">
        <f t="shared" si="12"/>
        <v>58</v>
      </c>
      <c r="O166" s="231" t="str">
        <f t="shared" si="13"/>
        <v>Yes</v>
      </c>
      <c r="P166" s="231">
        <f>IF(M166&lt;&gt;"", COUNTIF($M$4:$M166, M166), "")</f>
        <v>41</v>
      </c>
      <c r="Q166" s="231">
        <f t="shared" si="14"/>
        <v>46</v>
      </c>
    </row>
    <row r="167" spans="1:17" s="231" customFormat="1" x14ac:dyDescent="0.3">
      <c r="A167" s="289"/>
      <c r="B167" s="289"/>
      <c r="C167" s="290" t="s">
        <v>850</v>
      </c>
      <c r="D167" s="290" t="s">
        <v>103</v>
      </c>
      <c r="E167" s="290" t="s">
        <v>596</v>
      </c>
      <c r="F167" s="291">
        <v>90</v>
      </c>
      <c r="G167" s="290"/>
      <c r="H167" s="290" t="str">
        <f t="shared" si="10"/>
        <v/>
      </c>
      <c r="I167" s="290"/>
      <c r="J167" s="290"/>
      <c r="K167" s="298"/>
      <c r="L167" s="497"/>
      <c r="M167" s="231" t="str">
        <f t="shared" si="11"/>
        <v>INTERIOR</v>
      </c>
      <c r="N167" s="231">
        <f t="shared" si="12"/>
        <v>58</v>
      </c>
      <c r="O167" s="231" t="str">
        <f t="shared" si="13"/>
        <v>Yes</v>
      </c>
      <c r="P167" s="231">
        <f>IF(M167&lt;&gt;"", COUNTIF($M$4:$M167, M167), "")</f>
        <v>42</v>
      </c>
      <c r="Q167" s="231">
        <f t="shared" si="14"/>
        <v>46</v>
      </c>
    </row>
    <row r="168" spans="1:17" s="231" customFormat="1" x14ac:dyDescent="0.3">
      <c r="A168" s="289"/>
      <c r="B168" s="289"/>
      <c r="C168" s="290" t="s">
        <v>850</v>
      </c>
      <c r="D168" s="290" t="s">
        <v>103</v>
      </c>
      <c r="E168" s="290" t="s">
        <v>597</v>
      </c>
      <c r="F168" s="291">
        <v>80</v>
      </c>
      <c r="G168" s="290"/>
      <c r="H168" s="290" t="str">
        <f t="shared" si="10"/>
        <v/>
      </c>
      <c r="I168" s="290"/>
      <c r="J168" s="290"/>
      <c r="K168" s="298"/>
      <c r="L168" s="497"/>
      <c r="M168" s="231" t="str">
        <f t="shared" si="11"/>
        <v>INTERIOR</v>
      </c>
      <c r="N168" s="231">
        <f t="shared" si="12"/>
        <v>58</v>
      </c>
      <c r="O168" s="231" t="str">
        <f t="shared" si="13"/>
        <v>Yes</v>
      </c>
      <c r="P168" s="231">
        <f>IF(M168&lt;&gt;"", COUNTIF($M$4:$M168, M168), "")</f>
        <v>43</v>
      </c>
      <c r="Q168" s="231">
        <f t="shared" si="14"/>
        <v>46</v>
      </c>
    </row>
    <row r="169" spans="1:17" s="231" customFormat="1" x14ac:dyDescent="0.3">
      <c r="A169" s="310" t="s">
        <v>2893</v>
      </c>
      <c r="B169" s="310" t="s">
        <v>941</v>
      </c>
      <c r="C169" s="311" t="s">
        <v>850</v>
      </c>
      <c r="D169" s="311" t="s">
        <v>103</v>
      </c>
      <c r="E169" s="311" t="s">
        <v>903</v>
      </c>
      <c r="F169" s="312">
        <v>115</v>
      </c>
      <c r="G169" s="311"/>
      <c r="H169" s="311" t="str">
        <f t="shared" si="10"/>
        <v>SET2 WITH Visor Clips if Good (toss all if 1 visor bad)</v>
      </c>
      <c r="I169" s="311" t="s">
        <v>799</v>
      </c>
      <c r="J169" s="311"/>
      <c r="K169" s="320"/>
      <c r="L169" s="497"/>
      <c r="M169" s="231" t="str">
        <f t="shared" si="11"/>
        <v>INTERIOR</v>
      </c>
      <c r="N169" s="231">
        <f t="shared" si="12"/>
        <v>58</v>
      </c>
      <c r="O169" s="231" t="str">
        <f t="shared" si="13"/>
        <v>Yes</v>
      </c>
      <c r="P169" s="231">
        <f>IF(M169&lt;&gt;"", COUNTIF($M$4:$M169, M169), "")</f>
        <v>44</v>
      </c>
      <c r="Q169" s="231">
        <f t="shared" si="14"/>
        <v>46</v>
      </c>
    </row>
    <row r="170" spans="1:17" s="231" customFormat="1" x14ac:dyDescent="0.3">
      <c r="A170" s="289"/>
      <c r="B170" s="292"/>
      <c r="C170" s="293" t="s">
        <v>851</v>
      </c>
      <c r="D170" s="293" t="s">
        <v>103</v>
      </c>
      <c r="E170" s="293" t="s">
        <v>598</v>
      </c>
      <c r="F170" s="294"/>
      <c r="G170" s="293"/>
      <c r="H170" s="293" t="str">
        <f t="shared" si="10"/>
        <v>TOSS ALL</v>
      </c>
      <c r="I170" s="293" t="s">
        <v>800</v>
      </c>
      <c r="J170" s="293"/>
      <c r="K170" s="299"/>
      <c r="L170" s="497"/>
      <c r="M170" s="231" t="str">
        <f t="shared" si="11"/>
        <v>INTERIOR</v>
      </c>
      <c r="N170" s="231">
        <f t="shared" si="12"/>
        <v>58</v>
      </c>
      <c r="O170" s="231" t="str">
        <f t="shared" si="13"/>
        <v>Yes</v>
      </c>
      <c r="P170" s="231">
        <f>IF(M170&lt;&gt;"", COUNTIF($M$4:$M170, M170), "")</f>
        <v>45</v>
      </c>
      <c r="Q170" s="231">
        <f t="shared" si="14"/>
        <v>46</v>
      </c>
    </row>
    <row r="171" spans="1:17" s="231" customFormat="1" ht="19.5" thickBot="1" x14ac:dyDescent="0.35">
      <c r="A171" s="289"/>
      <c r="B171" s="292"/>
      <c r="C171" s="293" t="s">
        <v>851</v>
      </c>
      <c r="D171" s="293" t="s">
        <v>103</v>
      </c>
      <c r="E171" s="293" t="s">
        <v>674</v>
      </c>
      <c r="F171" s="294"/>
      <c r="G171" s="293"/>
      <c r="H171" s="293" t="str">
        <f t="shared" si="10"/>
        <v>TOSS BOTH | keep in seat cushions if selling those</v>
      </c>
      <c r="I171" s="293" t="s">
        <v>784</v>
      </c>
      <c r="J171" s="293" t="s">
        <v>1434</v>
      </c>
      <c r="K171" s="299"/>
      <c r="L171" s="498"/>
      <c r="M171" s="231" t="str">
        <f t="shared" si="11"/>
        <v>INTERIOR</v>
      </c>
      <c r="N171" s="231">
        <f t="shared" si="12"/>
        <v>58</v>
      </c>
      <c r="O171" s="231" t="str">
        <f t="shared" si="13"/>
        <v>Yes</v>
      </c>
      <c r="P171" s="231">
        <f>IF(M171&lt;&gt;"", COUNTIF($M$4:$M171, M171), "")</f>
        <v>46</v>
      </c>
      <c r="Q171" s="231">
        <f t="shared" si="14"/>
        <v>46</v>
      </c>
    </row>
    <row r="172" spans="1:17" s="231" customFormat="1" ht="19.5" thickTop="1" x14ac:dyDescent="0.3">
      <c r="A172" s="289"/>
      <c r="B172" s="292"/>
      <c r="C172" s="293" t="s">
        <v>851</v>
      </c>
      <c r="D172" s="293" t="s">
        <v>103</v>
      </c>
      <c r="E172" s="293" t="s">
        <v>599</v>
      </c>
      <c r="F172" s="294"/>
      <c r="G172" s="293"/>
      <c r="H172" s="293" t="str">
        <f t="shared" si="10"/>
        <v>TOSS BOTH including resistors (KEEP front blower)</v>
      </c>
      <c r="I172" s="293" t="s">
        <v>801</v>
      </c>
      <c r="J172" s="293"/>
      <c r="K172" s="299"/>
      <c r="L172" s="496" t="s">
        <v>2578</v>
      </c>
      <c r="M172" s="231" t="str">
        <f t="shared" si="11"/>
        <v>INTERIOR</v>
      </c>
      <c r="N172" s="231">
        <f t="shared" si="12"/>
        <v>58</v>
      </c>
      <c r="O172" s="231" t="str">
        <f t="shared" si="13"/>
        <v>Yes</v>
      </c>
      <c r="P172" s="231">
        <f>IF(M172&lt;&gt;"", COUNTIF($M$4:$M172, M172), "")</f>
        <v>47</v>
      </c>
      <c r="Q172" s="231">
        <f t="shared" si="14"/>
        <v>12</v>
      </c>
    </row>
    <row r="173" spans="1:17" s="231" customFormat="1" x14ac:dyDescent="0.3">
      <c r="A173" s="289"/>
      <c r="B173" s="292"/>
      <c r="C173" s="293" t="s">
        <v>851</v>
      </c>
      <c r="D173" s="293" t="s">
        <v>103</v>
      </c>
      <c r="E173" s="293" t="s">
        <v>600</v>
      </c>
      <c r="F173" s="294"/>
      <c r="G173" s="293"/>
      <c r="H173" s="293" t="str">
        <f t="shared" si="10"/>
        <v>keep primary front center roof, toss all others</v>
      </c>
      <c r="I173" s="293" t="s">
        <v>802</v>
      </c>
      <c r="J173" s="293"/>
      <c r="K173" s="299"/>
      <c r="L173" s="497"/>
      <c r="M173" s="231" t="str">
        <f t="shared" si="11"/>
        <v>INTERIOR</v>
      </c>
      <c r="N173" s="231">
        <f t="shared" si="12"/>
        <v>58</v>
      </c>
      <c r="O173" s="231" t="str">
        <f t="shared" si="13"/>
        <v>Yes</v>
      </c>
      <c r="P173" s="231">
        <f>IF(M173&lt;&gt;"", COUNTIF($M$4:$M173, M173), "")</f>
        <v>48</v>
      </c>
      <c r="Q173" s="231">
        <f t="shared" si="14"/>
        <v>12</v>
      </c>
    </row>
    <row r="174" spans="1:17" s="231" customFormat="1" x14ac:dyDescent="0.3">
      <c r="A174" s="289"/>
      <c r="B174" s="292"/>
      <c r="C174" s="293" t="s">
        <v>851</v>
      </c>
      <c r="D174" s="293" t="s">
        <v>103</v>
      </c>
      <c r="E174" s="293" t="s">
        <v>601</v>
      </c>
      <c r="F174" s="294"/>
      <c r="G174" s="293"/>
      <c r="H174" s="293" t="str">
        <f t="shared" si="10"/>
        <v>DO KEEP the primary RF dash one</v>
      </c>
      <c r="I174" s="293"/>
      <c r="J174" s="293" t="s">
        <v>803</v>
      </c>
      <c r="K174" s="299"/>
      <c r="L174" s="497"/>
      <c r="M174" s="231" t="str">
        <f t="shared" si="11"/>
        <v>INTERIOR</v>
      </c>
      <c r="N174" s="231">
        <f t="shared" si="12"/>
        <v>58</v>
      </c>
      <c r="O174" s="231" t="str">
        <f t="shared" si="13"/>
        <v>Yes</v>
      </c>
      <c r="P174" s="231">
        <f>IF(M174&lt;&gt;"", COUNTIF($M$4:$M174, M174), "")</f>
        <v>49</v>
      </c>
      <c r="Q174" s="231">
        <f t="shared" si="14"/>
        <v>12</v>
      </c>
    </row>
    <row r="175" spans="1:17" s="231" customFormat="1" x14ac:dyDescent="0.3">
      <c r="A175" s="289"/>
      <c r="B175" s="292"/>
      <c r="C175" s="293" t="s">
        <v>851</v>
      </c>
      <c r="D175" s="293" t="s">
        <v>103</v>
      </c>
      <c r="E175" s="293" t="s">
        <v>602</v>
      </c>
      <c r="F175" s="294"/>
      <c r="G175" s="293"/>
      <c r="H175" s="293" t="str">
        <f t="shared" si="10"/>
        <v>TOSS ALL</v>
      </c>
      <c r="I175" s="293" t="s">
        <v>800</v>
      </c>
      <c r="J175" s="293"/>
      <c r="K175" s="299"/>
      <c r="L175" s="497"/>
      <c r="M175" s="231" t="str">
        <f t="shared" si="11"/>
        <v>INTERIOR</v>
      </c>
      <c r="N175" s="231">
        <f t="shared" si="12"/>
        <v>58</v>
      </c>
      <c r="O175" s="231" t="str">
        <f t="shared" si="13"/>
        <v>Yes</v>
      </c>
      <c r="P175" s="231">
        <f>IF(M175&lt;&gt;"", COUNTIF($M$4:$M175, M175), "")</f>
        <v>50</v>
      </c>
      <c r="Q175" s="231">
        <f t="shared" si="14"/>
        <v>12</v>
      </c>
    </row>
    <row r="176" spans="1:17" s="231" customFormat="1" x14ac:dyDescent="0.3">
      <c r="A176" s="289"/>
      <c r="B176" s="292"/>
      <c r="C176" s="293" t="s">
        <v>851</v>
      </c>
      <c r="D176" s="293" t="s">
        <v>103</v>
      </c>
      <c r="E176" s="293" t="s">
        <v>603</v>
      </c>
      <c r="F176" s="294"/>
      <c r="G176" s="293"/>
      <c r="H176" s="293" t="str">
        <f t="shared" si="10"/>
        <v>TOSS ALL</v>
      </c>
      <c r="I176" s="293" t="s">
        <v>800</v>
      </c>
      <c r="J176" s="293"/>
      <c r="K176" s="299"/>
      <c r="L176" s="497"/>
      <c r="M176" s="231" t="str">
        <f t="shared" si="11"/>
        <v>INTERIOR</v>
      </c>
      <c r="N176" s="231">
        <f t="shared" si="12"/>
        <v>58</v>
      </c>
      <c r="O176" s="231" t="str">
        <f t="shared" si="13"/>
        <v>Yes</v>
      </c>
      <c r="P176" s="231">
        <f>IF(M176&lt;&gt;"", COUNTIF($M$4:$M176, M176), "")</f>
        <v>51</v>
      </c>
      <c r="Q176" s="231">
        <f t="shared" si="14"/>
        <v>12</v>
      </c>
    </row>
    <row r="177" spans="1:17" s="231" customFormat="1" x14ac:dyDescent="0.3">
      <c r="A177" s="289"/>
      <c r="B177" s="292"/>
      <c r="C177" s="293" t="s">
        <v>851</v>
      </c>
      <c r="D177" s="293" t="s">
        <v>103</v>
      </c>
      <c r="E177" s="293" t="s">
        <v>604</v>
      </c>
      <c r="F177" s="294"/>
      <c r="G177" s="293"/>
      <c r="H177" s="293" t="str">
        <f t="shared" si="10"/>
        <v/>
      </c>
      <c r="I177" s="293"/>
      <c r="J177" s="293"/>
      <c r="K177" s="299"/>
      <c r="L177" s="497"/>
      <c r="M177" s="231" t="str">
        <f t="shared" si="11"/>
        <v>INTERIOR</v>
      </c>
      <c r="N177" s="231">
        <f t="shared" si="12"/>
        <v>58</v>
      </c>
      <c r="O177" s="231" t="str">
        <f t="shared" si="13"/>
        <v>Yes</v>
      </c>
      <c r="P177" s="231">
        <f>IF(M177&lt;&gt;"", COUNTIF($M$4:$M177, M177), "")</f>
        <v>52</v>
      </c>
      <c r="Q177" s="231">
        <f t="shared" si="14"/>
        <v>12</v>
      </c>
    </row>
    <row r="178" spans="1:17" s="231" customFormat="1" x14ac:dyDescent="0.3">
      <c r="A178" s="289"/>
      <c r="B178" s="292"/>
      <c r="C178" s="293" t="s">
        <v>851</v>
      </c>
      <c r="D178" s="293" t="s">
        <v>103</v>
      </c>
      <c r="E178" s="293" t="s">
        <v>605</v>
      </c>
      <c r="F178" s="294"/>
      <c r="G178" s="293"/>
      <c r="H178" s="293" t="str">
        <f t="shared" si="10"/>
        <v>TOSS, but DO KEEP vent &amp; climate control</v>
      </c>
      <c r="I178" s="293" t="s">
        <v>804</v>
      </c>
      <c r="J178" s="293"/>
      <c r="K178" s="299"/>
      <c r="L178" s="497"/>
      <c r="M178" s="231" t="str">
        <f t="shared" si="11"/>
        <v>INTERIOR</v>
      </c>
      <c r="N178" s="231">
        <f t="shared" si="12"/>
        <v>58</v>
      </c>
      <c r="O178" s="231" t="str">
        <f t="shared" si="13"/>
        <v>Yes</v>
      </c>
      <c r="P178" s="231">
        <f>IF(M178&lt;&gt;"", COUNTIF($M$4:$M178, M178), "")</f>
        <v>53</v>
      </c>
      <c r="Q178" s="231">
        <f t="shared" si="14"/>
        <v>12</v>
      </c>
    </row>
    <row r="179" spans="1:17" s="231" customFormat="1" x14ac:dyDescent="0.3">
      <c r="A179" s="289"/>
      <c r="B179" s="292"/>
      <c r="C179" s="293" t="s">
        <v>851</v>
      </c>
      <c r="D179" s="293" t="s">
        <v>103</v>
      </c>
      <c r="E179" s="293" t="s">
        <v>606</v>
      </c>
      <c r="F179" s="294"/>
      <c r="G179" s="293"/>
      <c r="H179" s="293" t="str">
        <f t="shared" si="10"/>
        <v>TOSS ALL</v>
      </c>
      <c r="I179" s="293" t="s">
        <v>800</v>
      </c>
      <c r="J179" s="293"/>
      <c r="K179" s="299"/>
      <c r="L179" s="497"/>
      <c r="M179" s="231" t="str">
        <f t="shared" si="11"/>
        <v>INTERIOR</v>
      </c>
      <c r="N179" s="231">
        <f t="shared" si="12"/>
        <v>58</v>
      </c>
      <c r="O179" s="231" t="str">
        <f t="shared" si="13"/>
        <v>Yes</v>
      </c>
      <c r="P179" s="231">
        <f>IF(M179&lt;&gt;"", COUNTIF($M$4:$M179, M179), "")</f>
        <v>54</v>
      </c>
      <c r="Q179" s="231">
        <f t="shared" si="14"/>
        <v>12</v>
      </c>
    </row>
    <row r="180" spans="1:17" s="231" customFormat="1" x14ac:dyDescent="0.3">
      <c r="A180" s="289"/>
      <c r="B180" s="292"/>
      <c r="C180" s="293" t="s">
        <v>851</v>
      </c>
      <c r="D180" s="293" t="s">
        <v>103</v>
      </c>
      <c r="E180" s="293" t="s">
        <v>2572</v>
      </c>
      <c r="F180" s="294"/>
      <c r="G180" s="293"/>
      <c r="H180" s="293" t="str">
        <f t="shared" si="10"/>
        <v>TOSS BMW Branded Ones | KEEP Harman or Bang</v>
      </c>
      <c r="I180" s="293" t="s">
        <v>1428</v>
      </c>
      <c r="J180" s="293" t="s">
        <v>1429</v>
      </c>
      <c r="K180" s="299" t="s">
        <v>849</v>
      </c>
      <c r="L180" s="497"/>
      <c r="M180" s="231" t="str">
        <f t="shared" si="11"/>
        <v>INTERIOR</v>
      </c>
      <c r="N180" s="231">
        <f t="shared" si="12"/>
        <v>58</v>
      </c>
      <c r="O180" s="231" t="str">
        <f t="shared" si="13"/>
        <v>Yes</v>
      </c>
      <c r="P180" s="231">
        <f>IF(M180&lt;&gt;"", COUNTIF($M$4:$M180, M180), "")</f>
        <v>55</v>
      </c>
      <c r="Q180" s="231">
        <f t="shared" si="14"/>
        <v>12</v>
      </c>
    </row>
    <row r="181" spans="1:17" s="231" customFormat="1" x14ac:dyDescent="0.3">
      <c r="A181" s="289"/>
      <c r="B181" s="292"/>
      <c r="C181" s="293" t="s">
        <v>851</v>
      </c>
      <c r="D181" s="293" t="s">
        <v>103</v>
      </c>
      <c r="E181" s="293" t="s">
        <v>607</v>
      </c>
      <c r="F181" s="294"/>
      <c r="G181" s="293"/>
      <c r="H181" s="293" t="str">
        <f t="shared" si="10"/>
        <v>big plastic piece</v>
      </c>
      <c r="I181" s="293"/>
      <c r="J181" s="293" t="s">
        <v>805</v>
      </c>
      <c r="K181" s="299"/>
      <c r="L181" s="497"/>
      <c r="M181" s="231" t="str">
        <f t="shared" si="11"/>
        <v>INTERIOR</v>
      </c>
      <c r="N181" s="231">
        <f t="shared" si="12"/>
        <v>58</v>
      </c>
      <c r="O181" s="231" t="str">
        <f t="shared" si="13"/>
        <v>Yes</v>
      </c>
      <c r="P181" s="231">
        <f>IF(M181&lt;&gt;"", COUNTIF($M$4:$M181, M181), "")</f>
        <v>56</v>
      </c>
      <c r="Q181" s="231">
        <f t="shared" si="14"/>
        <v>12</v>
      </c>
    </row>
    <row r="182" spans="1:17" s="231" customFormat="1" x14ac:dyDescent="0.3">
      <c r="A182" s="289"/>
      <c r="B182" s="292"/>
      <c r="C182" s="293" t="s">
        <v>851</v>
      </c>
      <c r="D182" s="293" t="s">
        <v>103</v>
      </c>
      <c r="E182" s="293" t="s">
        <v>608</v>
      </c>
      <c r="F182" s="294"/>
      <c r="G182" s="293"/>
      <c r="H182" s="293" t="str">
        <f t="shared" si="10"/>
        <v>TOSS ALL | big primary one</v>
      </c>
      <c r="I182" s="293" t="s">
        <v>800</v>
      </c>
      <c r="J182" s="293" t="s">
        <v>1337</v>
      </c>
      <c r="K182" s="299"/>
      <c r="L182" s="497"/>
      <c r="M182" s="231" t="str">
        <f t="shared" si="11"/>
        <v>INTERIOR</v>
      </c>
      <c r="N182" s="231">
        <f t="shared" si="12"/>
        <v>58</v>
      </c>
      <c r="O182" s="231" t="str">
        <f t="shared" si="13"/>
        <v>Yes</v>
      </c>
      <c r="P182" s="231">
        <f>IF(M182&lt;&gt;"", COUNTIF($M$4:$M182, M182), "")</f>
        <v>57</v>
      </c>
      <c r="Q182" s="231">
        <f t="shared" si="14"/>
        <v>12</v>
      </c>
    </row>
    <row r="183" spans="1:17" s="231" customFormat="1" ht="19.5" thickBot="1" x14ac:dyDescent="0.35">
      <c r="A183" s="289"/>
      <c r="B183" s="292"/>
      <c r="C183" s="293" t="s">
        <v>851</v>
      </c>
      <c r="D183" s="293" t="s">
        <v>103</v>
      </c>
      <c r="E183" s="293" t="s">
        <v>611</v>
      </c>
      <c r="F183" s="294"/>
      <c r="G183" s="293"/>
      <c r="H183" s="293" t="str">
        <f t="shared" si="10"/>
        <v>TOSS ALL</v>
      </c>
      <c r="I183" s="293" t="s">
        <v>800</v>
      </c>
      <c r="J183" s="293"/>
      <c r="K183" s="299"/>
      <c r="L183" s="498"/>
      <c r="M183" s="231" t="str">
        <f t="shared" si="11"/>
        <v>INTERIOR</v>
      </c>
      <c r="N183" s="231">
        <f t="shared" si="12"/>
        <v>58</v>
      </c>
      <c r="O183" s="231" t="str">
        <f t="shared" si="13"/>
        <v>Yes</v>
      </c>
      <c r="P183" s="231">
        <f>IF(M183&lt;&gt;"", COUNTIF($M$4:$M183, M183), "")</f>
        <v>58</v>
      </c>
      <c r="Q183" s="231">
        <f t="shared" si="14"/>
        <v>12</v>
      </c>
    </row>
    <row r="184" spans="1:17" s="231" customFormat="1" ht="19.5" thickTop="1" x14ac:dyDescent="0.3">
      <c r="A184" s="289"/>
      <c r="B184" s="289"/>
      <c r="C184" s="290" t="s">
        <v>850</v>
      </c>
      <c r="D184" s="290" t="s">
        <v>263</v>
      </c>
      <c r="E184" s="290" t="s">
        <v>286</v>
      </c>
      <c r="F184" s="291">
        <v>125</v>
      </c>
      <c r="G184" s="290"/>
      <c r="H184" s="290" t="str">
        <f t="shared" si="10"/>
        <v>IN spoiler if selling that - if not can sell solo</v>
      </c>
      <c r="I184" s="290" t="s">
        <v>806</v>
      </c>
      <c r="J184" s="290"/>
      <c r="K184" s="298"/>
      <c r="L184" s="496" t="s">
        <v>2579</v>
      </c>
      <c r="M184" s="231" t="str">
        <f t="shared" si="11"/>
        <v>LIGHTS</v>
      </c>
      <c r="N184" s="231">
        <f t="shared" si="12"/>
        <v>15</v>
      </c>
      <c r="O184" s="231" t="str">
        <f t="shared" si="13"/>
        <v>No</v>
      </c>
      <c r="P184" s="231">
        <f>IF(M184&lt;&gt;"", COUNTIF($M$4:$M184, M184), "")</f>
        <v>1</v>
      </c>
      <c r="Q184" s="231">
        <f t="shared" si="14"/>
        <v>15</v>
      </c>
    </row>
    <row r="185" spans="1:17" s="231" customFormat="1" x14ac:dyDescent="0.3">
      <c r="A185" s="289"/>
      <c r="B185" s="289"/>
      <c r="C185" s="290" t="s">
        <v>850</v>
      </c>
      <c r="D185" s="290" t="s">
        <v>263</v>
      </c>
      <c r="E185" s="290" t="s">
        <v>615</v>
      </c>
      <c r="F185" s="291">
        <v>142.5</v>
      </c>
      <c r="G185" s="290"/>
      <c r="H185" s="290" t="str">
        <f t="shared" si="10"/>
        <v/>
      </c>
      <c r="I185" s="290"/>
      <c r="J185" s="290"/>
      <c r="K185" s="298"/>
      <c r="L185" s="497"/>
      <c r="M185" s="231" t="str">
        <f t="shared" si="11"/>
        <v>LIGHTS</v>
      </c>
      <c r="N185" s="231">
        <f t="shared" si="12"/>
        <v>15</v>
      </c>
      <c r="O185" s="231" t="str">
        <f t="shared" si="13"/>
        <v>No</v>
      </c>
      <c r="P185" s="231">
        <f>IF(M185&lt;&gt;"", COUNTIF($M$4:$M185, M185), "")</f>
        <v>2</v>
      </c>
      <c r="Q185" s="231">
        <f t="shared" si="14"/>
        <v>15</v>
      </c>
    </row>
    <row r="186" spans="1:17" s="231" customFormat="1" x14ac:dyDescent="0.3">
      <c r="A186" s="289"/>
      <c r="B186" s="289"/>
      <c r="C186" s="290" t="s">
        <v>850</v>
      </c>
      <c r="D186" s="290" t="s">
        <v>263</v>
      </c>
      <c r="E186" s="290" t="s">
        <v>616</v>
      </c>
      <c r="F186" s="291">
        <v>142.5</v>
      </c>
      <c r="G186" s="290"/>
      <c r="H186" s="290" t="str">
        <f t="shared" si="10"/>
        <v/>
      </c>
      <c r="I186" s="290"/>
      <c r="J186" s="290"/>
      <c r="K186" s="298"/>
      <c r="L186" s="497"/>
      <c r="M186" s="231" t="str">
        <f t="shared" si="11"/>
        <v>LIGHTS</v>
      </c>
      <c r="N186" s="231">
        <f t="shared" si="12"/>
        <v>15</v>
      </c>
      <c r="O186" s="231" t="str">
        <f t="shared" si="13"/>
        <v>No</v>
      </c>
      <c r="P186" s="231">
        <f>IF(M186&lt;&gt;"", COUNTIF($M$4:$M186, M186), "")</f>
        <v>3</v>
      </c>
      <c r="Q186" s="231">
        <f t="shared" si="14"/>
        <v>15</v>
      </c>
    </row>
    <row r="187" spans="1:17" s="231" customFormat="1" x14ac:dyDescent="0.3">
      <c r="A187" s="289"/>
      <c r="B187" s="289"/>
      <c r="C187" s="290" t="s">
        <v>850</v>
      </c>
      <c r="D187" s="290" t="s">
        <v>263</v>
      </c>
      <c r="E187" s="290" t="s">
        <v>617</v>
      </c>
      <c r="F187" s="291">
        <v>160</v>
      </c>
      <c r="G187" s="290"/>
      <c r="H187" s="290" t="str">
        <f t="shared" si="10"/>
        <v>has visible circuit board</v>
      </c>
      <c r="I187" s="290"/>
      <c r="J187" s="290" t="s">
        <v>807</v>
      </c>
      <c r="K187" s="298"/>
      <c r="L187" s="497"/>
      <c r="M187" s="231" t="str">
        <f t="shared" si="11"/>
        <v>LIGHTS</v>
      </c>
      <c r="N187" s="231">
        <f t="shared" si="12"/>
        <v>15</v>
      </c>
      <c r="O187" s="231" t="str">
        <f t="shared" si="13"/>
        <v>No</v>
      </c>
      <c r="P187" s="231">
        <f>IF(M187&lt;&gt;"", COUNTIF($M$4:$M187, M187), "")</f>
        <v>4</v>
      </c>
      <c r="Q187" s="231">
        <f t="shared" si="14"/>
        <v>15</v>
      </c>
    </row>
    <row r="188" spans="1:17" s="231" customFormat="1" x14ac:dyDescent="0.3">
      <c r="A188" s="289"/>
      <c r="B188" s="289"/>
      <c r="C188" s="290" t="s">
        <v>850</v>
      </c>
      <c r="D188" s="290" t="s">
        <v>263</v>
      </c>
      <c r="E188" s="290" t="s">
        <v>623</v>
      </c>
      <c r="F188" s="291">
        <v>60</v>
      </c>
      <c r="G188" s="290"/>
      <c r="H188" s="290" t="str">
        <f t="shared" si="10"/>
        <v>on light unless bad, x2 per light sell SET2, toss singles</v>
      </c>
      <c r="I188" s="290" t="s">
        <v>811</v>
      </c>
      <c r="J188" s="290"/>
      <c r="K188" s="298"/>
      <c r="L188" s="497"/>
      <c r="M188" s="231" t="str">
        <f t="shared" si="11"/>
        <v>LIGHTS</v>
      </c>
      <c r="N188" s="231">
        <f t="shared" si="12"/>
        <v>15</v>
      </c>
      <c r="O188" s="231" t="str">
        <f t="shared" si="13"/>
        <v>No</v>
      </c>
      <c r="P188" s="231">
        <f>IF(M188&lt;&gt;"", COUNTIF($M$4:$M188, M188), "")</f>
        <v>5</v>
      </c>
      <c r="Q188" s="231">
        <f t="shared" si="14"/>
        <v>15</v>
      </c>
    </row>
    <row r="189" spans="1:17" s="231" customFormat="1" x14ac:dyDescent="0.3">
      <c r="A189" s="289"/>
      <c r="B189" s="289"/>
      <c r="C189" s="290" t="s">
        <v>850</v>
      </c>
      <c r="D189" s="290" t="s">
        <v>263</v>
      </c>
      <c r="E189" s="290" t="s">
        <v>618</v>
      </c>
      <c r="F189" s="291">
        <v>40</v>
      </c>
      <c r="G189" s="290"/>
      <c r="H189" s="290" t="str">
        <f t="shared" si="10"/>
        <v>2 per car, bag/sell as SINGLES</v>
      </c>
      <c r="I189" s="290" t="s">
        <v>808</v>
      </c>
      <c r="J189" s="290"/>
      <c r="K189" s="298"/>
      <c r="L189" s="497"/>
      <c r="M189" s="231" t="str">
        <f t="shared" si="11"/>
        <v>LIGHTS</v>
      </c>
      <c r="N189" s="231">
        <f t="shared" si="12"/>
        <v>15</v>
      </c>
      <c r="O189" s="231" t="str">
        <f t="shared" si="13"/>
        <v>No</v>
      </c>
      <c r="P189" s="231">
        <f>IF(M189&lt;&gt;"", COUNTIF($M$4:$M189, M189), "")</f>
        <v>6</v>
      </c>
      <c r="Q189" s="231">
        <f t="shared" si="14"/>
        <v>15</v>
      </c>
    </row>
    <row r="190" spans="1:17" s="231" customFormat="1" x14ac:dyDescent="0.3">
      <c r="A190" s="310" t="s">
        <v>2893</v>
      </c>
      <c r="B190" s="310" t="s">
        <v>941</v>
      </c>
      <c r="C190" s="311" t="s">
        <v>850</v>
      </c>
      <c r="D190" s="311" t="s">
        <v>263</v>
      </c>
      <c r="E190" s="311" t="s">
        <v>619</v>
      </c>
      <c r="F190" s="312">
        <v>1431.6666666666667</v>
      </c>
      <c r="G190" s="311"/>
      <c r="H190" s="311" t="str">
        <f t="shared" si="10"/>
        <v>bad=keep ballast, adapt mod|toss LED mod &amp; plastic bracket</v>
      </c>
      <c r="I190" s="311" t="s">
        <v>917</v>
      </c>
      <c r="J190" s="311"/>
      <c r="K190" s="320"/>
      <c r="L190" s="497"/>
      <c r="M190" s="231" t="str">
        <f t="shared" si="11"/>
        <v>LIGHTS</v>
      </c>
      <c r="N190" s="231">
        <f t="shared" si="12"/>
        <v>15</v>
      </c>
      <c r="O190" s="231" t="str">
        <f t="shared" si="13"/>
        <v>No</v>
      </c>
      <c r="P190" s="231">
        <f>IF(M190&lt;&gt;"", COUNTIF($M$4:$M190, M190), "")</f>
        <v>7</v>
      </c>
      <c r="Q190" s="231">
        <f t="shared" si="14"/>
        <v>15</v>
      </c>
    </row>
    <row r="191" spans="1:17" s="231" customFormat="1" x14ac:dyDescent="0.3">
      <c r="A191" s="307" t="s">
        <v>2888</v>
      </c>
      <c r="B191" s="307" t="s">
        <v>941</v>
      </c>
      <c r="C191" s="308" t="s">
        <v>850</v>
      </c>
      <c r="D191" s="308" t="s">
        <v>263</v>
      </c>
      <c r="E191" s="308" t="s">
        <v>620</v>
      </c>
      <c r="F191" s="309">
        <v>1431.6666666666667</v>
      </c>
      <c r="G191" s="308" t="s">
        <v>2903</v>
      </c>
      <c r="H191" s="308" t="str">
        <f t="shared" si="10"/>
        <v>bad=keep ballast, adapt mod|toss LED mod &amp; plastic bracket</v>
      </c>
      <c r="I191" s="308" t="s">
        <v>917</v>
      </c>
      <c r="J191" s="308"/>
      <c r="K191" s="319"/>
      <c r="L191" s="497"/>
      <c r="M191" s="231" t="str">
        <f t="shared" si="11"/>
        <v>LIGHTS</v>
      </c>
      <c r="N191" s="231">
        <f t="shared" si="12"/>
        <v>15</v>
      </c>
      <c r="O191" s="231" t="str">
        <f t="shared" si="13"/>
        <v>No</v>
      </c>
      <c r="P191" s="231">
        <f>IF(M191&lt;&gt;"", COUNTIF($M$4:$M191, M191), "")</f>
        <v>8</v>
      </c>
      <c r="Q191" s="231">
        <f t="shared" si="14"/>
        <v>15</v>
      </c>
    </row>
    <row r="192" spans="1:17" s="231" customFormat="1" x14ac:dyDescent="0.3">
      <c r="A192" s="289"/>
      <c r="B192" s="289"/>
      <c r="C192" s="290" t="s">
        <v>850</v>
      </c>
      <c r="D192" s="290" t="s">
        <v>263</v>
      </c>
      <c r="E192" s="290" t="s">
        <v>621</v>
      </c>
      <c r="F192" s="291">
        <v>200</v>
      </c>
      <c r="G192" s="290"/>
      <c r="H192" s="290" t="str">
        <f t="shared" si="10"/>
        <v>black plastic w/ vents &amp; visible circuit board</v>
      </c>
      <c r="I192" s="290"/>
      <c r="J192" s="290" t="s">
        <v>809</v>
      </c>
      <c r="K192" s="298"/>
      <c r="L192" s="497"/>
      <c r="M192" s="231" t="str">
        <f t="shared" si="11"/>
        <v>LIGHTS</v>
      </c>
      <c r="N192" s="231">
        <f t="shared" si="12"/>
        <v>15</v>
      </c>
      <c r="O192" s="231" t="str">
        <f t="shared" si="13"/>
        <v>No</v>
      </c>
      <c r="P192" s="231">
        <f>IF(M192&lt;&gt;"", COUNTIF($M$4:$M192, M192), "")</f>
        <v>9</v>
      </c>
      <c r="Q192" s="231">
        <f t="shared" si="14"/>
        <v>15</v>
      </c>
    </row>
    <row r="193" spans="1:17" s="231" customFormat="1" x14ac:dyDescent="0.3">
      <c r="A193" s="289"/>
      <c r="B193" s="289"/>
      <c r="C193" s="290" t="s">
        <v>850</v>
      </c>
      <c r="D193" s="290" t="s">
        <v>263</v>
      </c>
      <c r="E193" s="290" t="s">
        <v>622</v>
      </c>
      <c r="F193" s="291">
        <v>50</v>
      </c>
      <c r="G193" s="290"/>
      <c r="H193" s="290" t="str">
        <f t="shared" si="10"/>
        <v>shiny silver metal</v>
      </c>
      <c r="I193" s="290"/>
      <c r="J193" s="290" t="s">
        <v>810</v>
      </c>
      <c r="K193" s="298"/>
      <c r="L193" s="497"/>
      <c r="M193" s="231" t="str">
        <f t="shared" si="11"/>
        <v>LIGHTS</v>
      </c>
      <c r="N193" s="231">
        <f t="shared" si="12"/>
        <v>15</v>
      </c>
      <c r="O193" s="231" t="str">
        <f t="shared" si="13"/>
        <v>No</v>
      </c>
      <c r="P193" s="231">
        <f>IF(M193&lt;&gt;"", COUNTIF($M$4:$M193, M193), "")</f>
        <v>10</v>
      </c>
      <c r="Q193" s="231">
        <f t="shared" si="14"/>
        <v>15</v>
      </c>
    </row>
    <row r="194" spans="1:17" s="231" customFormat="1" x14ac:dyDescent="0.3">
      <c r="A194" s="307" t="s">
        <v>2888</v>
      </c>
      <c r="B194" s="307" t="s">
        <v>941</v>
      </c>
      <c r="C194" s="308" t="s">
        <v>850</v>
      </c>
      <c r="D194" s="308" t="s">
        <v>263</v>
      </c>
      <c r="E194" s="308" t="s">
        <v>624</v>
      </c>
      <c r="F194" s="309">
        <v>235</v>
      </c>
      <c r="G194" s="308" t="s">
        <v>2902</v>
      </c>
      <c r="H194" s="308" t="str">
        <f t="shared" si="10"/>
        <v/>
      </c>
      <c r="I194" s="308"/>
      <c r="J194" s="308"/>
      <c r="K194" s="319"/>
      <c r="L194" s="497"/>
      <c r="M194" s="231" t="str">
        <f t="shared" si="11"/>
        <v>LIGHTS</v>
      </c>
      <c r="N194" s="231">
        <f t="shared" si="12"/>
        <v>15</v>
      </c>
      <c r="O194" s="231" t="str">
        <f t="shared" si="13"/>
        <v>No</v>
      </c>
      <c r="P194" s="231">
        <f>IF(M194&lt;&gt;"", COUNTIF($M$4:$M194, M194), "")</f>
        <v>11</v>
      </c>
      <c r="Q194" s="231">
        <f t="shared" si="14"/>
        <v>15</v>
      </c>
    </row>
    <row r="195" spans="1:17" s="231" customFormat="1" x14ac:dyDescent="0.3">
      <c r="A195" s="310" t="s">
        <v>2893</v>
      </c>
      <c r="B195" s="310" t="s">
        <v>941</v>
      </c>
      <c r="C195" s="311" t="s">
        <v>850</v>
      </c>
      <c r="D195" s="311" t="s">
        <v>263</v>
      </c>
      <c r="E195" s="311" t="s">
        <v>625</v>
      </c>
      <c r="F195" s="312">
        <v>235</v>
      </c>
      <c r="G195" s="311"/>
      <c r="H195" s="311" t="str">
        <f t="shared" si="10"/>
        <v/>
      </c>
      <c r="I195" s="311"/>
      <c r="J195" s="311"/>
      <c r="K195" s="320"/>
      <c r="L195" s="497"/>
      <c r="M195" s="231" t="str">
        <f t="shared" si="11"/>
        <v>LIGHTS</v>
      </c>
      <c r="N195" s="231">
        <f t="shared" si="12"/>
        <v>15</v>
      </c>
      <c r="O195" s="231" t="str">
        <f t="shared" si="13"/>
        <v>No</v>
      </c>
      <c r="P195" s="231">
        <f>IF(M195&lt;&gt;"", COUNTIF($M$4:$M195, M195), "")</f>
        <v>12</v>
      </c>
      <c r="Q195" s="231">
        <f t="shared" si="14"/>
        <v>15</v>
      </c>
    </row>
    <row r="196" spans="1:17" s="231" customFormat="1" x14ac:dyDescent="0.3">
      <c r="A196" s="310" t="s">
        <v>2893</v>
      </c>
      <c r="B196" s="310" t="s">
        <v>941</v>
      </c>
      <c r="C196" s="311" t="s">
        <v>850</v>
      </c>
      <c r="D196" s="311" t="s">
        <v>263</v>
      </c>
      <c r="E196" s="311" t="s">
        <v>626</v>
      </c>
      <c r="F196" s="312">
        <v>250</v>
      </c>
      <c r="G196" s="311"/>
      <c r="H196" s="311" t="str">
        <f t="shared" ref="H196:H259" si="15">_xlfn.TEXTJOIN(" | ",TRUE,I196,J196)</f>
        <v/>
      </c>
      <c r="I196" s="311"/>
      <c r="J196" s="311"/>
      <c r="K196" s="320"/>
      <c r="L196" s="497"/>
      <c r="M196" s="231" t="str">
        <f t="shared" ref="M196:M259" si="16">IF(D196="", "", IF(ISNUMBER(SEARCH("Doors", D196)), "DOORS", IF(ISNUMBER(SEARCH("Eng Bay", D196)), "ENGINE BAY", IF(ISNUMBER(SEARCH("Engine", D196)), "ENGINE", IF(ISNUMBER(SEARCH("Exterior", D196)), "EXTERIOR", IF(ISNUMBER(SEARCH("Hood", D196)), "HOOD", IF(ISNUMBER(SEARCH("Int Roof", D196)), "ROOF", IF(ISNUMBER(SEARCH("Interior", D196)), "INTERIOR", IF(ISNUMBER(SEARCH("Lights", D196)), "LIGHTS", IF(ISNUMBER(SEARCH("Module", D196)), "MODULE", IF(ISNUMBER(SEARCH("SBelt", D196)), "SEATS &amp; SEATBELTS", IF(ISNUMBER(SEARCH("Seat", D196)), "SEATS &amp; SEATBELTS", IF(ISNUMBER(SEARCH("Susp.", D196)), "SUSPENSION", IF(ISNUMBER(SEARCH("Trans", D196)), "TRANSMISSION", IF(ISNUMBER(SEARCH("Trunk", D196)), "TRUNK", IF(ISNUMBER(SEARCH("Wheel", D196)), "WHEEL", ""))))))))))))))))</f>
        <v>LIGHTS</v>
      </c>
      <c r="N196" s="231">
        <f t="shared" ref="N196:N259" si="17">IF(M196&lt;&gt;"", COUNTIF($M$4:$M$1000, M196), "")</f>
        <v>15</v>
      </c>
      <c r="O196" s="231" t="str">
        <f t="shared" ref="O196:O259" si="18">IF(N196="", "", IF(N196&gt;46, "Yes", "No"))</f>
        <v>No</v>
      </c>
      <c r="P196" s="231">
        <f>IF(M196&lt;&gt;"", COUNTIF($M$4:$M196, M196), "")</f>
        <v>13</v>
      </c>
      <c r="Q196" s="231">
        <f t="shared" ref="Q196:Q259" si="19">IF(P196="", "", IF(P196&gt;46, N196-46, IF(N196&gt;46, 46, N196)))</f>
        <v>15</v>
      </c>
    </row>
    <row r="197" spans="1:17" s="231" customFormat="1" x14ac:dyDescent="0.3">
      <c r="A197" s="310" t="s">
        <v>2893</v>
      </c>
      <c r="B197" s="310" t="s">
        <v>941</v>
      </c>
      <c r="C197" s="311" t="s">
        <v>850</v>
      </c>
      <c r="D197" s="311" t="s">
        <v>263</v>
      </c>
      <c r="E197" s="311" t="s">
        <v>627</v>
      </c>
      <c r="F197" s="312">
        <v>250</v>
      </c>
      <c r="G197" s="311"/>
      <c r="H197" s="311" t="str">
        <f t="shared" si="15"/>
        <v/>
      </c>
      <c r="I197" s="311"/>
      <c r="J197" s="311"/>
      <c r="K197" s="320"/>
      <c r="L197" s="497"/>
      <c r="M197" s="231" t="str">
        <f t="shared" si="16"/>
        <v>LIGHTS</v>
      </c>
      <c r="N197" s="231">
        <f t="shared" si="17"/>
        <v>15</v>
      </c>
      <c r="O197" s="231" t="str">
        <f t="shared" si="18"/>
        <v>No</v>
      </c>
      <c r="P197" s="231">
        <f>IF(M197&lt;&gt;"", COUNTIF($M$4:$M197, M197), "")</f>
        <v>14</v>
      </c>
      <c r="Q197" s="231">
        <f t="shared" si="19"/>
        <v>15</v>
      </c>
    </row>
    <row r="198" spans="1:17" s="231" customFormat="1" ht="19.5" thickBot="1" x14ac:dyDescent="0.35">
      <c r="A198" s="289"/>
      <c r="B198" s="292"/>
      <c r="C198" s="293" t="s">
        <v>851</v>
      </c>
      <c r="D198" s="293" t="s">
        <v>263</v>
      </c>
      <c r="E198" s="293" t="s">
        <v>751</v>
      </c>
      <c r="F198" s="294"/>
      <c r="G198" s="293"/>
      <c r="H198" s="293" t="str">
        <f t="shared" si="15"/>
        <v>TOSS BOTH</v>
      </c>
      <c r="I198" s="293" t="s">
        <v>784</v>
      </c>
      <c r="J198" s="293"/>
      <c r="K198" s="299"/>
      <c r="L198" s="498"/>
      <c r="M198" s="231" t="str">
        <f t="shared" si="16"/>
        <v>LIGHTS</v>
      </c>
      <c r="N198" s="231">
        <f t="shared" si="17"/>
        <v>15</v>
      </c>
      <c r="O198" s="231" t="str">
        <f t="shared" si="18"/>
        <v>No</v>
      </c>
      <c r="P198" s="231">
        <f>IF(M198&lt;&gt;"", COUNTIF($M$4:$M198, M198), "")</f>
        <v>15</v>
      </c>
      <c r="Q198" s="231">
        <f t="shared" si="19"/>
        <v>15</v>
      </c>
    </row>
    <row r="199" spans="1:17" s="231" customFormat="1" ht="19.5" thickTop="1" x14ac:dyDescent="0.3">
      <c r="A199" s="289"/>
      <c r="B199" s="289"/>
      <c r="C199" s="290" t="s">
        <v>850</v>
      </c>
      <c r="D199" s="290" t="s">
        <v>852</v>
      </c>
      <c r="E199" s="290" t="s">
        <v>628</v>
      </c>
      <c r="F199" s="291">
        <v>241.66666666666666</v>
      </c>
      <c r="G199" s="290"/>
      <c r="H199" s="290" t="str">
        <f t="shared" si="15"/>
        <v>looks like an airbag module</v>
      </c>
      <c r="I199" s="290"/>
      <c r="J199" s="290" t="s">
        <v>812</v>
      </c>
      <c r="K199" s="298"/>
      <c r="L199" s="496" t="s">
        <v>2580</v>
      </c>
      <c r="M199" s="231" t="str">
        <f t="shared" si="16"/>
        <v>MODULE</v>
      </c>
      <c r="N199" s="231">
        <f t="shared" si="17"/>
        <v>45</v>
      </c>
      <c r="O199" s="231" t="str">
        <f t="shared" si="18"/>
        <v>No</v>
      </c>
      <c r="P199" s="231">
        <f>IF(M199&lt;&gt;"", COUNTIF($M$4:$M199, M199), "")</f>
        <v>1</v>
      </c>
      <c r="Q199" s="231">
        <f t="shared" si="19"/>
        <v>45</v>
      </c>
    </row>
    <row r="200" spans="1:17" s="231" customFormat="1" x14ac:dyDescent="0.3">
      <c r="A200" s="289"/>
      <c r="B200" s="289"/>
      <c r="C200" s="290" t="s">
        <v>850</v>
      </c>
      <c r="D200" s="290" t="s">
        <v>852</v>
      </c>
      <c r="E200" s="290" t="s">
        <v>629</v>
      </c>
      <c r="F200" s="291">
        <v>975</v>
      </c>
      <c r="G200" s="290"/>
      <c r="H200" s="290" t="str">
        <f t="shared" si="15"/>
        <v/>
      </c>
      <c r="I200" s="290"/>
      <c r="J200" s="290"/>
      <c r="K200" s="298"/>
      <c r="L200" s="497"/>
      <c r="M200" s="231" t="str">
        <f t="shared" si="16"/>
        <v>MODULE</v>
      </c>
      <c r="N200" s="231">
        <f t="shared" si="17"/>
        <v>45</v>
      </c>
      <c r="O200" s="231" t="str">
        <f t="shared" si="18"/>
        <v>No</v>
      </c>
      <c r="P200" s="231">
        <f>IF(M200&lt;&gt;"", COUNTIF($M$4:$M200, M200), "")</f>
        <v>2</v>
      </c>
      <c r="Q200" s="231">
        <f t="shared" si="19"/>
        <v>45</v>
      </c>
    </row>
    <row r="201" spans="1:17" s="231" customFormat="1" x14ac:dyDescent="0.3">
      <c r="A201" s="289"/>
      <c r="B201" s="289"/>
      <c r="C201" s="290" t="s">
        <v>850</v>
      </c>
      <c r="D201" s="290" t="s">
        <v>852</v>
      </c>
      <c r="E201" s="290" t="s">
        <v>630</v>
      </c>
      <c r="F201" s="291">
        <v>722.5</v>
      </c>
      <c r="G201" s="290"/>
      <c r="H201" s="290" t="str">
        <f t="shared" si="15"/>
        <v/>
      </c>
      <c r="I201" s="290"/>
      <c r="J201" s="290"/>
      <c r="K201" s="298"/>
      <c r="L201" s="497"/>
      <c r="M201" s="231" t="str">
        <f t="shared" si="16"/>
        <v>MODULE</v>
      </c>
      <c r="N201" s="231">
        <f t="shared" si="17"/>
        <v>45</v>
      </c>
      <c r="O201" s="231" t="str">
        <f t="shared" si="18"/>
        <v>No</v>
      </c>
      <c r="P201" s="231">
        <f>IF(M201&lt;&gt;"", COUNTIF($M$4:$M201, M201), "")</f>
        <v>3</v>
      </c>
      <c r="Q201" s="231">
        <f t="shared" si="19"/>
        <v>45</v>
      </c>
    </row>
    <row r="202" spans="1:17" s="231" customFormat="1" x14ac:dyDescent="0.3">
      <c r="A202" s="289"/>
      <c r="B202" s="289"/>
      <c r="C202" s="290" t="s">
        <v>850</v>
      </c>
      <c r="D202" s="290" t="s">
        <v>852</v>
      </c>
      <c r="E202" s="290" t="s">
        <v>631</v>
      </c>
      <c r="F202" s="291">
        <v>95</v>
      </c>
      <c r="G202" s="290"/>
      <c r="H202" s="290" t="str">
        <f t="shared" si="15"/>
        <v/>
      </c>
      <c r="I202" s="290"/>
      <c r="J202" s="290"/>
      <c r="K202" s="298"/>
      <c r="L202" s="497"/>
      <c r="M202" s="231" t="str">
        <f t="shared" si="16"/>
        <v>MODULE</v>
      </c>
      <c r="N202" s="231">
        <f t="shared" si="17"/>
        <v>45</v>
      </c>
      <c r="O202" s="231" t="str">
        <f t="shared" si="18"/>
        <v>No</v>
      </c>
      <c r="P202" s="231">
        <f>IF(M202&lt;&gt;"", COUNTIF($M$4:$M202, M202), "")</f>
        <v>4</v>
      </c>
      <c r="Q202" s="231">
        <f t="shared" si="19"/>
        <v>45</v>
      </c>
    </row>
    <row r="203" spans="1:17" s="231" customFormat="1" x14ac:dyDescent="0.3">
      <c r="A203" s="289"/>
      <c r="B203" s="289"/>
      <c r="C203" s="290" t="s">
        <v>850</v>
      </c>
      <c r="D203" s="290" t="s">
        <v>852</v>
      </c>
      <c r="E203" s="290" t="s">
        <v>632</v>
      </c>
      <c r="F203" s="291">
        <v>150</v>
      </c>
      <c r="G203" s="290"/>
      <c r="H203" s="290" t="str">
        <f t="shared" si="15"/>
        <v/>
      </c>
      <c r="I203" s="290"/>
      <c r="J203" s="290"/>
      <c r="K203" s="298"/>
      <c r="L203" s="497"/>
      <c r="M203" s="231" t="str">
        <f t="shared" si="16"/>
        <v>MODULE</v>
      </c>
      <c r="N203" s="231">
        <f t="shared" si="17"/>
        <v>45</v>
      </c>
      <c r="O203" s="231" t="str">
        <f t="shared" si="18"/>
        <v>No</v>
      </c>
      <c r="P203" s="231">
        <f>IF(M203&lt;&gt;"", COUNTIF($M$4:$M203, M203), "")</f>
        <v>5</v>
      </c>
      <c r="Q203" s="231">
        <f t="shared" si="19"/>
        <v>45</v>
      </c>
    </row>
    <row r="204" spans="1:17" s="231" customFormat="1" x14ac:dyDescent="0.3">
      <c r="A204" s="289"/>
      <c r="B204" s="289"/>
      <c r="C204" s="290" t="s">
        <v>850</v>
      </c>
      <c r="D204" s="290" t="s">
        <v>852</v>
      </c>
      <c r="E204" s="290" t="s">
        <v>633</v>
      </c>
      <c r="F204" s="291">
        <v>150</v>
      </c>
      <c r="G204" s="290"/>
      <c r="H204" s="290" t="str">
        <f t="shared" si="15"/>
        <v/>
      </c>
      <c r="I204" s="290"/>
      <c r="J204" s="290"/>
      <c r="K204" s="298"/>
      <c r="L204" s="497"/>
      <c r="M204" s="231" t="str">
        <f t="shared" si="16"/>
        <v>MODULE</v>
      </c>
      <c r="N204" s="231">
        <f t="shared" si="17"/>
        <v>45</v>
      </c>
      <c r="O204" s="231" t="str">
        <f t="shared" si="18"/>
        <v>No</v>
      </c>
      <c r="P204" s="231">
        <f>IF(M204&lt;&gt;"", COUNTIF($M$4:$M204, M204), "")</f>
        <v>6</v>
      </c>
      <c r="Q204" s="231">
        <f t="shared" si="19"/>
        <v>45</v>
      </c>
    </row>
    <row r="205" spans="1:17" s="231" customFormat="1" x14ac:dyDescent="0.3">
      <c r="A205" s="289"/>
      <c r="B205" s="289"/>
      <c r="C205" s="290" t="s">
        <v>850</v>
      </c>
      <c r="D205" s="290" t="s">
        <v>852</v>
      </c>
      <c r="E205" s="290" t="s">
        <v>634</v>
      </c>
      <c r="F205" s="291">
        <v>300</v>
      </c>
      <c r="G205" s="290"/>
      <c r="H205" s="290" t="str">
        <f t="shared" si="15"/>
        <v>w/ SET A unless no set (REQUIRED)</v>
      </c>
      <c r="I205" s="290" t="s">
        <v>813</v>
      </c>
      <c r="J205" s="290"/>
      <c r="K205" s="298"/>
      <c r="L205" s="497"/>
      <c r="M205" s="231" t="str">
        <f t="shared" si="16"/>
        <v>MODULE</v>
      </c>
      <c r="N205" s="231">
        <f t="shared" si="17"/>
        <v>45</v>
      </c>
      <c r="O205" s="231" t="str">
        <f t="shared" si="18"/>
        <v>No</v>
      </c>
      <c r="P205" s="231">
        <f>IF(M205&lt;&gt;"", COUNTIF($M$4:$M205, M205), "")</f>
        <v>7</v>
      </c>
      <c r="Q205" s="231">
        <f t="shared" si="19"/>
        <v>45</v>
      </c>
    </row>
    <row r="206" spans="1:17" s="231" customFormat="1" x14ac:dyDescent="0.3">
      <c r="A206" s="289" t="s">
        <v>2904</v>
      </c>
      <c r="B206" s="289"/>
      <c r="C206" s="290" t="s">
        <v>850</v>
      </c>
      <c r="D206" s="290" t="s">
        <v>852</v>
      </c>
      <c r="E206" s="290" t="s">
        <v>635</v>
      </c>
      <c r="F206" s="291">
        <v>225</v>
      </c>
      <c r="G206" s="290"/>
      <c r="H206" s="290" t="str">
        <f t="shared" si="15"/>
        <v/>
      </c>
      <c r="I206" s="290"/>
      <c r="J206" s="290"/>
      <c r="K206" s="298" t="s">
        <v>2905</v>
      </c>
      <c r="L206" s="497"/>
      <c r="M206" s="231" t="str">
        <f t="shared" si="16"/>
        <v>MODULE</v>
      </c>
      <c r="N206" s="231">
        <f t="shared" si="17"/>
        <v>45</v>
      </c>
      <c r="O206" s="231" t="str">
        <f t="shared" si="18"/>
        <v>No</v>
      </c>
      <c r="P206" s="231">
        <f>IF(M206&lt;&gt;"", COUNTIF($M$4:$M206, M206), "")</f>
        <v>8</v>
      </c>
      <c r="Q206" s="231">
        <f t="shared" si="19"/>
        <v>45</v>
      </c>
    </row>
    <row r="207" spans="1:17" s="231" customFormat="1" x14ac:dyDescent="0.3">
      <c r="A207" s="289" t="s">
        <v>2904</v>
      </c>
      <c r="B207" s="289"/>
      <c r="C207" s="290" t="s">
        <v>850</v>
      </c>
      <c r="D207" s="290" t="s">
        <v>852</v>
      </c>
      <c r="E207" s="290" t="s">
        <v>636</v>
      </c>
      <c r="F207" s="291">
        <v>225</v>
      </c>
      <c r="G207" s="290"/>
      <c r="H207" s="290" t="str">
        <f t="shared" si="15"/>
        <v>mark location</v>
      </c>
      <c r="I207" s="290"/>
      <c r="J207" s="290" t="s">
        <v>814</v>
      </c>
      <c r="K207" s="298" t="s">
        <v>2905</v>
      </c>
      <c r="L207" s="497"/>
      <c r="M207" s="231" t="str">
        <f t="shared" si="16"/>
        <v>MODULE</v>
      </c>
      <c r="N207" s="231">
        <f t="shared" si="17"/>
        <v>45</v>
      </c>
      <c r="O207" s="231" t="str">
        <f t="shared" si="18"/>
        <v>No</v>
      </c>
      <c r="P207" s="231">
        <f>IF(M207&lt;&gt;"", COUNTIF($M$4:$M207, M207), "")</f>
        <v>9</v>
      </c>
      <c r="Q207" s="231">
        <f t="shared" si="19"/>
        <v>45</v>
      </c>
    </row>
    <row r="208" spans="1:17" s="231" customFormat="1" x14ac:dyDescent="0.3">
      <c r="A208" s="289"/>
      <c r="B208" s="289"/>
      <c r="C208" s="290" t="s">
        <v>850</v>
      </c>
      <c r="D208" s="290" t="s">
        <v>852</v>
      </c>
      <c r="E208" s="290" t="s">
        <v>637</v>
      </c>
      <c r="F208" s="291">
        <v>48</v>
      </c>
      <c r="G208" s="290"/>
      <c r="H208" s="290" t="str">
        <f t="shared" si="15"/>
        <v/>
      </c>
      <c r="I208" s="290"/>
      <c r="J208" s="290"/>
      <c r="K208" s="298"/>
      <c r="L208" s="497"/>
      <c r="M208" s="231" t="str">
        <f t="shared" si="16"/>
        <v>MODULE</v>
      </c>
      <c r="N208" s="231">
        <f t="shared" si="17"/>
        <v>45</v>
      </c>
      <c r="O208" s="231" t="str">
        <f t="shared" si="18"/>
        <v>No</v>
      </c>
      <c r="P208" s="231">
        <f>IF(M208&lt;&gt;"", COUNTIF($M$4:$M208, M208), "")</f>
        <v>10</v>
      </c>
      <c r="Q208" s="231">
        <f t="shared" si="19"/>
        <v>45</v>
      </c>
    </row>
    <row r="209" spans="1:17" s="231" customFormat="1" x14ac:dyDescent="0.3">
      <c r="A209" s="289"/>
      <c r="B209" s="289"/>
      <c r="C209" s="290" t="s">
        <v>850</v>
      </c>
      <c r="D209" s="290" t="s">
        <v>852</v>
      </c>
      <c r="E209" s="290" t="s">
        <v>638</v>
      </c>
      <c r="F209" s="291">
        <v>75</v>
      </c>
      <c r="G209" s="290"/>
      <c r="H209" s="290" t="str">
        <f t="shared" si="15"/>
        <v>~10x6" flat black plastic (in rear but it's for engine)</v>
      </c>
      <c r="I209" s="290"/>
      <c r="J209" s="290" t="s">
        <v>815</v>
      </c>
      <c r="K209" s="298"/>
      <c r="L209" s="497"/>
      <c r="M209" s="231" t="str">
        <f t="shared" si="16"/>
        <v>MODULE</v>
      </c>
      <c r="N209" s="231">
        <f t="shared" si="17"/>
        <v>45</v>
      </c>
      <c r="O209" s="231" t="str">
        <f t="shared" si="18"/>
        <v>No</v>
      </c>
      <c r="P209" s="231">
        <f>IF(M209&lt;&gt;"", COUNTIF($M$4:$M209, M209), "")</f>
        <v>11</v>
      </c>
      <c r="Q209" s="231">
        <f t="shared" si="19"/>
        <v>45</v>
      </c>
    </row>
    <row r="210" spans="1:17" s="231" customFormat="1" x14ac:dyDescent="0.3">
      <c r="A210" s="289"/>
      <c r="B210" s="289"/>
      <c r="C210" s="290" t="s">
        <v>850</v>
      </c>
      <c r="D210" s="290" t="s">
        <v>852</v>
      </c>
      <c r="E210" s="290" t="s">
        <v>639</v>
      </c>
      <c r="F210" s="291" t="s">
        <v>922</v>
      </c>
      <c r="G210" s="290"/>
      <c r="H210" s="290" t="str">
        <f t="shared" si="15"/>
        <v>w/ SET A unless no set (NOT REQUIRED)</v>
      </c>
      <c r="I210" s="290" t="s">
        <v>816</v>
      </c>
      <c r="J210" s="290"/>
      <c r="K210" s="298"/>
      <c r="L210" s="497"/>
      <c r="M210" s="231" t="str">
        <f t="shared" si="16"/>
        <v>MODULE</v>
      </c>
      <c r="N210" s="231">
        <f t="shared" si="17"/>
        <v>45</v>
      </c>
      <c r="O210" s="231" t="str">
        <f t="shared" si="18"/>
        <v>No</v>
      </c>
      <c r="P210" s="231">
        <f>IF(M210&lt;&gt;"", COUNTIF($M$4:$M210, M210), "")</f>
        <v>12</v>
      </c>
      <c r="Q210" s="231">
        <f t="shared" si="19"/>
        <v>45</v>
      </c>
    </row>
    <row r="211" spans="1:17" s="231" customFormat="1" x14ac:dyDescent="0.3">
      <c r="A211" s="289"/>
      <c r="B211" s="289"/>
      <c r="C211" s="290" t="s">
        <v>850</v>
      </c>
      <c r="D211" s="290" t="s">
        <v>852</v>
      </c>
      <c r="E211" s="290" t="s">
        <v>640</v>
      </c>
      <c r="F211" s="291">
        <v>60</v>
      </c>
      <c r="G211" s="290"/>
      <c r="H211" s="290" t="str">
        <f t="shared" si="15"/>
        <v/>
      </c>
      <c r="I211" s="290"/>
      <c r="J211" s="290"/>
      <c r="K211" s="298"/>
      <c r="L211" s="497"/>
      <c r="M211" s="231" t="str">
        <f t="shared" si="16"/>
        <v>MODULE</v>
      </c>
      <c r="N211" s="231">
        <f t="shared" si="17"/>
        <v>45</v>
      </c>
      <c r="O211" s="231" t="str">
        <f t="shared" si="18"/>
        <v>No</v>
      </c>
      <c r="P211" s="231">
        <f>IF(M211&lt;&gt;"", COUNTIF($M$4:$M211, M211), "")</f>
        <v>13</v>
      </c>
      <c r="Q211" s="231">
        <f t="shared" si="19"/>
        <v>45</v>
      </c>
    </row>
    <row r="212" spans="1:17" s="231" customFormat="1" x14ac:dyDescent="0.3">
      <c r="A212" s="289"/>
      <c r="B212" s="289"/>
      <c r="C212" s="290" t="s">
        <v>850</v>
      </c>
      <c r="D212" s="290" t="s">
        <v>852</v>
      </c>
      <c r="E212" s="290" t="s">
        <v>641</v>
      </c>
      <c r="F212" s="291">
        <v>75</v>
      </c>
      <c r="G212" s="290"/>
      <c r="H212" s="290" t="str">
        <f t="shared" si="15"/>
        <v>w/ SET A unless no set (REQUIRED)</v>
      </c>
      <c r="I212" s="290" t="s">
        <v>813</v>
      </c>
      <c r="J212" s="290"/>
      <c r="K212" s="298"/>
      <c r="L212" s="497"/>
      <c r="M212" s="231" t="str">
        <f t="shared" si="16"/>
        <v>MODULE</v>
      </c>
      <c r="N212" s="231">
        <f t="shared" si="17"/>
        <v>45</v>
      </c>
      <c r="O212" s="231" t="str">
        <f t="shared" si="18"/>
        <v>No</v>
      </c>
      <c r="P212" s="231">
        <f>IF(M212&lt;&gt;"", COUNTIF($M$4:$M212, M212), "")</f>
        <v>14</v>
      </c>
      <c r="Q212" s="231">
        <f t="shared" si="19"/>
        <v>45</v>
      </c>
    </row>
    <row r="213" spans="1:17" s="231" customFormat="1" x14ac:dyDescent="0.3">
      <c r="A213" s="289"/>
      <c r="B213" s="289"/>
      <c r="C213" s="290" t="s">
        <v>850</v>
      </c>
      <c r="D213" s="290" t="s">
        <v>852</v>
      </c>
      <c r="E213" s="290" t="s">
        <v>642</v>
      </c>
      <c r="F213" s="291">
        <v>58</v>
      </c>
      <c r="G213" s="290"/>
      <c r="H213" s="290" t="str">
        <f t="shared" si="15"/>
        <v/>
      </c>
      <c r="I213" s="290"/>
      <c r="J213" s="290"/>
      <c r="K213" s="298"/>
      <c r="L213" s="497"/>
      <c r="M213" s="231" t="str">
        <f t="shared" si="16"/>
        <v>MODULE</v>
      </c>
      <c r="N213" s="231">
        <f t="shared" si="17"/>
        <v>45</v>
      </c>
      <c r="O213" s="231" t="str">
        <f t="shared" si="18"/>
        <v>No</v>
      </c>
      <c r="P213" s="231">
        <f>IF(M213&lt;&gt;"", COUNTIF($M$4:$M213, M213), "")</f>
        <v>15</v>
      </c>
      <c r="Q213" s="231">
        <f t="shared" si="19"/>
        <v>45</v>
      </c>
    </row>
    <row r="214" spans="1:17" s="231" customFormat="1" x14ac:dyDescent="0.3">
      <c r="A214" s="289"/>
      <c r="B214" s="289"/>
      <c r="C214" s="290" t="s">
        <v>850</v>
      </c>
      <c r="D214" s="290" t="s">
        <v>852</v>
      </c>
      <c r="E214" s="290" t="s">
        <v>643</v>
      </c>
      <c r="F214" s="291" t="s">
        <v>922</v>
      </c>
      <c r="G214" s="290"/>
      <c r="H214" s="290" t="str">
        <f t="shared" si="15"/>
        <v>w/ SET A unless no set (NOT REQUIRED)</v>
      </c>
      <c r="I214" s="290" t="s">
        <v>816</v>
      </c>
      <c r="J214" s="290"/>
      <c r="K214" s="298"/>
      <c r="L214" s="497"/>
      <c r="M214" s="231" t="str">
        <f t="shared" si="16"/>
        <v>MODULE</v>
      </c>
      <c r="N214" s="231">
        <f t="shared" si="17"/>
        <v>45</v>
      </c>
      <c r="O214" s="231" t="str">
        <f t="shared" si="18"/>
        <v>No</v>
      </c>
      <c r="P214" s="231">
        <f>IF(M214&lt;&gt;"", COUNTIF($M$4:$M214, M214), "")</f>
        <v>16</v>
      </c>
      <c r="Q214" s="231">
        <f t="shared" si="19"/>
        <v>45</v>
      </c>
    </row>
    <row r="215" spans="1:17" s="231" customFormat="1" x14ac:dyDescent="0.3">
      <c r="A215" s="289"/>
      <c r="B215" s="289"/>
      <c r="C215" s="290" t="s">
        <v>850</v>
      </c>
      <c r="D215" s="290" t="s">
        <v>852</v>
      </c>
      <c r="E215" s="290" t="s">
        <v>644</v>
      </c>
      <c r="F215" s="291">
        <v>150</v>
      </c>
      <c r="G215" s="290"/>
      <c r="H215" s="290" t="str">
        <f t="shared" si="15"/>
        <v/>
      </c>
      <c r="I215" s="290"/>
      <c r="J215" s="290"/>
      <c r="K215" s="298"/>
      <c r="L215" s="497"/>
      <c r="M215" s="231" t="str">
        <f t="shared" si="16"/>
        <v>MODULE</v>
      </c>
      <c r="N215" s="231">
        <f t="shared" si="17"/>
        <v>45</v>
      </c>
      <c r="O215" s="231" t="str">
        <f t="shared" si="18"/>
        <v>No</v>
      </c>
      <c r="P215" s="231">
        <f>IF(M215&lt;&gt;"", COUNTIF($M$4:$M215, M215), "")</f>
        <v>17</v>
      </c>
      <c r="Q215" s="231">
        <f t="shared" si="19"/>
        <v>45</v>
      </c>
    </row>
    <row r="216" spans="1:17" s="231" customFormat="1" x14ac:dyDescent="0.3">
      <c r="A216" s="289"/>
      <c r="B216" s="289"/>
      <c r="C216" s="290" t="s">
        <v>850</v>
      </c>
      <c r="D216" s="290" t="s">
        <v>852</v>
      </c>
      <c r="E216" s="290" t="s">
        <v>645</v>
      </c>
      <c r="F216" s="291">
        <v>45</v>
      </c>
      <c r="G216" s="290"/>
      <c r="H216" s="290" t="str">
        <f t="shared" si="15"/>
        <v/>
      </c>
      <c r="I216" s="290"/>
      <c r="J216" s="290"/>
      <c r="K216" s="298"/>
      <c r="L216" s="497"/>
      <c r="M216" s="231" t="str">
        <f t="shared" si="16"/>
        <v>MODULE</v>
      </c>
      <c r="N216" s="231">
        <f t="shared" si="17"/>
        <v>45</v>
      </c>
      <c r="O216" s="231" t="str">
        <f t="shared" si="18"/>
        <v>No</v>
      </c>
      <c r="P216" s="231">
        <f>IF(M216&lt;&gt;"", COUNTIF($M$4:$M216, M216), "")</f>
        <v>18</v>
      </c>
      <c r="Q216" s="231">
        <f t="shared" si="19"/>
        <v>45</v>
      </c>
    </row>
    <row r="217" spans="1:17" s="231" customFormat="1" x14ac:dyDescent="0.3">
      <c r="A217" s="289"/>
      <c r="B217" s="289"/>
      <c r="C217" s="290" t="s">
        <v>850</v>
      </c>
      <c r="D217" s="290" t="s">
        <v>852</v>
      </c>
      <c r="E217" s="290" t="s">
        <v>646</v>
      </c>
      <c r="F217" s="291">
        <v>60</v>
      </c>
      <c r="G217" s="290"/>
      <c r="H217" s="290" t="str">
        <f t="shared" si="15"/>
        <v/>
      </c>
      <c r="I217" s="290"/>
      <c r="J217" s="290"/>
      <c r="K217" s="298"/>
      <c r="L217" s="497"/>
      <c r="M217" s="231" t="str">
        <f t="shared" si="16"/>
        <v>MODULE</v>
      </c>
      <c r="N217" s="231">
        <f t="shared" si="17"/>
        <v>45</v>
      </c>
      <c r="O217" s="231" t="str">
        <f t="shared" si="18"/>
        <v>No</v>
      </c>
      <c r="P217" s="231">
        <f>IF(M217&lt;&gt;"", COUNTIF($M$4:$M217, M217), "")</f>
        <v>19</v>
      </c>
      <c r="Q217" s="231">
        <f t="shared" si="19"/>
        <v>45</v>
      </c>
    </row>
    <row r="218" spans="1:17" s="231" customFormat="1" x14ac:dyDescent="0.3">
      <c r="A218" s="289"/>
      <c r="B218" s="289"/>
      <c r="C218" s="290" t="s">
        <v>850</v>
      </c>
      <c r="D218" s="290" t="s">
        <v>852</v>
      </c>
      <c r="E218" s="290" t="s">
        <v>647</v>
      </c>
      <c r="F218" s="291">
        <v>45</v>
      </c>
      <c r="G218" s="290"/>
      <c r="H218" s="290" t="str">
        <f t="shared" si="15"/>
        <v/>
      </c>
      <c r="I218" s="290"/>
      <c r="J218" s="290"/>
      <c r="K218" s="298"/>
      <c r="L218" s="497"/>
      <c r="M218" s="231" t="str">
        <f t="shared" si="16"/>
        <v>MODULE</v>
      </c>
      <c r="N218" s="231">
        <f t="shared" si="17"/>
        <v>45</v>
      </c>
      <c r="O218" s="231" t="str">
        <f t="shared" si="18"/>
        <v>No</v>
      </c>
      <c r="P218" s="231">
        <f>IF(M218&lt;&gt;"", COUNTIF($M$4:$M218, M218), "")</f>
        <v>20</v>
      </c>
      <c r="Q218" s="231">
        <f t="shared" si="19"/>
        <v>45</v>
      </c>
    </row>
    <row r="219" spans="1:17" s="231" customFormat="1" x14ac:dyDescent="0.3">
      <c r="A219" s="289"/>
      <c r="B219" s="289"/>
      <c r="C219" s="290" t="s">
        <v>850</v>
      </c>
      <c r="D219" s="290" t="s">
        <v>852</v>
      </c>
      <c r="E219" s="290" t="s">
        <v>648</v>
      </c>
      <c r="F219" s="291">
        <v>49</v>
      </c>
      <c r="G219" s="290"/>
      <c r="H219" s="290" t="str">
        <f t="shared" si="15"/>
        <v>mounted on windshield</v>
      </c>
      <c r="I219" s="290"/>
      <c r="J219" s="290" t="s">
        <v>817</v>
      </c>
      <c r="K219" s="298"/>
      <c r="L219" s="497"/>
      <c r="M219" s="231" t="str">
        <f t="shared" si="16"/>
        <v>MODULE</v>
      </c>
      <c r="N219" s="231">
        <f t="shared" si="17"/>
        <v>45</v>
      </c>
      <c r="O219" s="231" t="str">
        <f t="shared" si="18"/>
        <v>No</v>
      </c>
      <c r="P219" s="231">
        <f>IF(M219&lt;&gt;"", COUNTIF($M$4:$M219, M219), "")</f>
        <v>21</v>
      </c>
      <c r="Q219" s="231">
        <f t="shared" si="19"/>
        <v>45</v>
      </c>
    </row>
    <row r="220" spans="1:17" s="231" customFormat="1" x14ac:dyDescent="0.3">
      <c r="A220" s="289"/>
      <c r="B220" s="289"/>
      <c r="C220" s="290" t="s">
        <v>850</v>
      </c>
      <c r="D220" s="290" t="s">
        <v>852</v>
      </c>
      <c r="E220" s="290" t="s">
        <v>905</v>
      </c>
      <c r="F220" s="291">
        <v>150</v>
      </c>
      <c r="G220" s="290"/>
      <c r="H220" s="290" t="str">
        <f t="shared" si="15"/>
        <v>toss if without comfort seats, note LF &amp; RF are same</v>
      </c>
      <c r="I220" s="290" t="s">
        <v>818</v>
      </c>
      <c r="J220" s="290"/>
      <c r="K220" s="298"/>
      <c r="L220" s="497"/>
      <c r="M220" s="231" t="str">
        <f t="shared" si="16"/>
        <v>MODULE</v>
      </c>
      <c r="N220" s="231">
        <f t="shared" si="17"/>
        <v>45</v>
      </c>
      <c r="O220" s="231" t="str">
        <f t="shared" si="18"/>
        <v>No</v>
      </c>
      <c r="P220" s="231">
        <f>IF(M220&lt;&gt;"", COUNTIF($M$4:$M220, M220), "")</f>
        <v>22</v>
      </c>
      <c r="Q220" s="231">
        <f t="shared" si="19"/>
        <v>45</v>
      </c>
    </row>
    <row r="221" spans="1:17" s="231" customFormat="1" x14ac:dyDescent="0.3">
      <c r="A221" s="289"/>
      <c r="B221" s="289"/>
      <c r="C221" s="290" t="s">
        <v>850</v>
      </c>
      <c r="D221" s="290" t="s">
        <v>852</v>
      </c>
      <c r="E221" s="290" t="s">
        <v>906</v>
      </c>
      <c r="F221" s="291">
        <v>150</v>
      </c>
      <c r="G221" s="290"/>
      <c r="H221" s="290" t="str">
        <f t="shared" si="15"/>
        <v>toss if without comfort seats, note LF &amp; RF are same</v>
      </c>
      <c r="I221" s="290" t="s">
        <v>818</v>
      </c>
      <c r="J221" s="290"/>
      <c r="K221" s="298"/>
      <c r="L221" s="497"/>
      <c r="M221" s="231" t="str">
        <f t="shared" si="16"/>
        <v>MODULE</v>
      </c>
      <c r="N221" s="231">
        <f t="shared" si="17"/>
        <v>45</v>
      </c>
      <c r="O221" s="231" t="str">
        <f t="shared" si="18"/>
        <v>No</v>
      </c>
      <c r="P221" s="231">
        <f>IF(M221&lt;&gt;"", COUNTIF($M$4:$M221, M221), "")</f>
        <v>23</v>
      </c>
      <c r="Q221" s="231">
        <f t="shared" si="19"/>
        <v>45</v>
      </c>
    </row>
    <row r="222" spans="1:17" s="231" customFormat="1" x14ac:dyDescent="0.3">
      <c r="A222" s="289"/>
      <c r="B222" s="289"/>
      <c r="C222" s="290" t="s">
        <v>850</v>
      </c>
      <c r="D222" s="290" t="s">
        <v>852</v>
      </c>
      <c r="E222" s="290" t="s">
        <v>651</v>
      </c>
      <c r="F222" s="291">
        <v>115</v>
      </c>
      <c r="G222" s="290"/>
      <c r="H222" s="290" t="str">
        <f t="shared" si="15"/>
        <v>aluminum w/ 1 black &amp; 1 white plug</v>
      </c>
      <c r="I222" s="290"/>
      <c r="J222" s="290" t="s">
        <v>820</v>
      </c>
      <c r="K222" s="298"/>
      <c r="L222" s="497"/>
      <c r="M222" s="231" t="str">
        <f t="shared" si="16"/>
        <v>MODULE</v>
      </c>
      <c r="N222" s="231">
        <f t="shared" si="17"/>
        <v>45</v>
      </c>
      <c r="O222" s="231" t="str">
        <f t="shared" si="18"/>
        <v>No</v>
      </c>
      <c r="P222" s="231">
        <f>IF(M222&lt;&gt;"", COUNTIF($M$4:$M222, M222), "")</f>
        <v>24</v>
      </c>
      <c r="Q222" s="231">
        <f t="shared" si="19"/>
        <v>45</v>
      </c>
    </row>
    <row r="223" spans="1:17" s="231" customFormat="1" x14ac:dyDescent="0.3">
      <c r="A223" s="289"/>
      <c r="B223" s="289"/>
      <c r="C223" s="290" t="s">
        <v>850</v>
      </c>
      <c r="D223" s="290" t="s">
        <v>852</v>
      </c>
      <c r="E223" s="290" t="s">
        <v>652</v>
      </c>
      <c r="F223" s="291">
        <v>135</v>
      </c>
      <c r="G223" s="290"/>
      <c r="H223" s="290" t="str">
        <f t="shared" si="15"/>
        <v/>
      </c>
      <c r="I223" s="290"/>
      <c r="J223" s="290"/>
      <c r="K223" s="298"/>
      <c r="L223" s="497"/>
      <c r="M223" s="231" t="str">
        <f t="shared" si="16"/>
        <v>MODULE</v>
      </c>
      <c r="N223" s="231">
        <f t="shared" si="17"/>
        <v>45</v>
      </c>
      <c r="O223" s="231" t="str">
        <f t="shared" si="18"/>
        <v>No</v>
      </c>
      <c r="P223" s="231">
        <f>IF(M223&lt;&gt;"", COUNTIF($M$4:$M223, M223), "")</f>
        <v>25</v>
      </c>
      <c r="Q223" s="231">
        <f t="shared" si="19"/>
        <v>45</v>
      </c>
    </row>
    <row r="224" spans="1:17" s="231" customFormat="1" x14ac:dyDescent="0.3">
      <c r="A224" s="289"/>
      <c r="B224" s="289"/>
      <c r="C224" s="290" t="s">
        <v>850</v>
      </c>
      <c r="D224" s="290" t="s">
        <v>852</v>
      </c>
      <c r="E224" s="290" t="s">
        <v>654</v>
      </c>
      <c r="F224" s="291">
        <v>150</v>
      </c>
      <c r="G224" s="290"/>
      <c r="H224" s="290" t="str">
        <f t="shared" si="15"/>
        <v/>
      </c>
      <c r="I224" s="290"/>
      <c r="J224" s="290"/>
      <c r="K224" s="298"/>
      <c r="L224" s="497"/>
      <c r="M224" s="231" t="str">
        <f t="shared" si="16"/>
        <v>MODULE</v>
      </c>
      <c r="N224" s="231">
        <f t="shared" si="17"/>
        <v>45</v>
      </c>
      <c r="O224" s="231" t="str">
        <f t="shared" si="18"/>
        <v>No</v>
      </c>
      <c r="P224" s="231">
        <f>IF(M224&lt;&gt;"", COUNTIF($M$4:$M224, M224), "")</f>
        <v>26</v>
      </c>
      <c r="Q224" s="231">
        <f t="shared" si="19"/>
        <v>45</v>
      </c>
    </row>
    <row r="225" spans="1:17" s="231" customFormat="1" x14ac:dyDescent="0.3">
      <c r="A225" s="289"/>
      <c r="B225" s="289"/>
      <c r="C225" s="290" t="s">
        <v>850</v>
      </c>
      <c r="D225" s="290" t="s">
        <v>852</v>
      </c>
      <c r="E225" s="290" t="s">
        <v>655</v>
      </c>
      <c r="F225" s="291">
        <v>85</v>
      </c>
      <c r="G225" s="290"/>
      <c r="H225" s="290" t="str">
        <f t="shared" si="15"/>
        <v/>
      </c>
      <c r="I225" s="290"/>
      <c r="J225" s="290"/>
      <c r="K225" s="298"/>
      <c r="L225" s="497"/>
      <c r="M225" s="231" t="str">
        <f t="shared" si="16"/>
        <v>MODULE</v>
      </c>
      <c r="N225" s="231">
        <f t="shared" si="17"/>
        <v>45</v>
      </c>
      <c r="O225" s="231" t="str">
        <f t="shared" si="18"/>
        <v>No</v>
      </c>
      <c r="P225" s="231">
        <f>IF(M225&lt;&gt;"", COUNTIF($M$4:$M225, M225), "")</f>
        <v>27</v>
      </c>
      <c r="Q225" s="231">
        <f t="shared" si="19"/>
        <v>45</v>
      </c>
    </row>
    <row r="226" spans="1:17" s="231" customFormat="1" x14ac:dyDescent="0.3">
      <c r="A226" s="289"/>
      <c r="B226" s="292"/>
      <c r="C226" s="293" t="s">
        <v>851</v>
      </c>
      <c r="D226" s="293" t="s">
        <v>852</v>
      </c>
      <c r="E226" s="293" t="s">
        <v>1890</v>
      </c>
      <c r="F226" s="294"/>
      <c r="G226" s="293"/>
      <c r="H226" s="293" t="str">
        <f t="shared" si="15"/>
        <v/>
      </c>
      <c r="I226" s="293"/>
      <c r="J226" s="293"/>
      <c r="K226" s="299"/>
      <c r="L226" s="497"/>
      <c r="M226" s="231" t="str">
        <f t="shared" si="16"/>
        <v>MODULE</v>
      </c>
      <c r="N226" s="231">
        <f t="shared" si="17"/>
        <v>45</v>
      </c>
      <c r="O226" s="231" t="str">
        <f t="shared" si="18"/>
        <v>No</v>
      </c>
      <c r="P226" s="231">
        <f>IF(M226&lt;&gt;"", COUNTIF($M$4:$M226, M226), "")</f>
        <v>28</v>
      </c>
      <c r="Q226" s="231">
        <f t="shared" si="19"/>
        <v>45</v>
      </c>
    </row>
    <row r="227" spans="1:17" s="231" customFormat="1" x14ac:dyDescent="0.3">
      <c r="A227" s="289"/>
      <c r="B227" s="292"/>
      <c r="C227" s="293" t="s">
        <v>851</v>
      </c>
      <c r="D227" s="293" t="s">
        <v>852</v>
      </c>
      <c r="E227" s="293" t="s">
        <v>657</v>
      </c>
      <c r="F227" s="294"/>
      <c r="G227" s="293"/>
      <c r="H227" s="293" t="str">
        <f t="shared" si="15"/>
        <v>square black plastic</v>
      </c>
      <c r="I227" s="293"/>
      <c r="J227" s="293" t="s">
        <v>821</v>
      </c>
      <c r="K227" s="299"/>
      <c r="L227" s="497"/>
      <c r="M227" s="231" t="str">
        <f t="shared" si="16"/>
        <v>MODULE</v>
      </c>
      <c r="N227" s="231">
        <f t="shared" si="17"/>
        <v>45</v>
      </c>
      <c r="O227" s="231" t="str">
        <f t="shared" si="18"/>
        <v>No</v>
      </c>
      <c r="P227" s="231">
        <f>IF(M227&lt;&gt;"", COUNTIF($M$4:$M227, M227), "")</f>
        <v>29</v>
      </c>
      <c r="Q227" s="231">
        <f t="shared" si="19"/>
        <v>45</v>
      </c>
    </row>
    <row r="228" spans="1:17" s="231" customFormat="1" x14ac:dyDescent="0.3">
      <c r="A228" s="289"/>
      <c r="B228" s="292"/>
      <c r="C228" s="293" t="s">
        <v>851</v>
      </c>
      <c r="D228" s="293" t="s">
        <v>852</v>
      </c>
      <c r="E228" s="293" t="s">
        <v>658</v>
      </c>
      <c r="F228" s="294"/>
      <c r="G228" s="293"/>
      <c r="H228" s="293" t="str">
        <f t="shared" si="15"/>
        <v>rectangular black plastic</v>
      </c>
      <c r="I228" s="293"/>
      <c r="J228" s="293" t="s">
        <v>822</v>
      </c>
      <c r="K228" s="299"/>
      <c r="L228" s="497"/>
      <c r="M228" s="231" t="str">
        <f t="shared" si="16"/>
        <v>MODULE</v>
      </c>
      <c r="N228" s="231">
        <f t="shared" si="17"/>
        <v>45</v>
      </c>
      <c r="O228" s="231" t="str">
        <f t="shared" si="18"/>
        <v>No</v>
      </c>
      <c r="P228" s="231">
        <f>IF(M228&lt;&gt;"", COUNTIF($M$4:$M228, M228), "")</f>
        <v>30</v>
      </c>
      <c r="Q228" s="231">
        <f t="shared" si="19"/>
        <v>45</v>
      </c>
    </row>
    <row r="229" spans="1:17" s="231" customFormat="1" x14ac:dyDescent="0.3">
      <c r="A229" s="289"/>
      <c r="B229" s="292"/>
      <c r="C229" s="293" t="s">
        <v>851</v>
      </c>
      <c r="D229" s="293" t="s">
        <v>852</v>
      </c>
      <c r="E229" s="293" t="s">
        <v>659</v>
      </c>
      <c r="F229" s="294"/>
      <c r="G229" s="293"/>
      <c r="H229" s="293" t="str">
        <f t="shared" si="15"/>
        <v>mounted left rear roof</v>
      </c>
      <c r="I229" s="293"/>
      <c r="J229" s="293" t="s">
        <v>823</v>
      </c>
      <c r="K229" s="299"/>
      <c r="L229" s="497"/>
      <c r="M229" s="231" t="str">
        <f t="shared" si="16"/>
        <v>MODULE</v>
      </c>
      <c r="N229" s="231">
        <f t="shared" si="17"/>
        <v>45</v>
      </c>
      <c r="O229" s="231" t="str">
        <f t="shared" si="18"/>
        <v>No</v>
      </c>
      <c r="P229" s="231">
        <f>IF(M229&lt;&gt;"", COUNTIF($M$4:$M229, M229), "")</f>
        <v>31</v>
      </c>
      <c r="Q229" s="231">
        <f t="shared" si="19"/>
        <v>45</v>
      </c>
    </row>
    <row r="230" spans="1:17" s="231" customFormat="1" x14ac:dyDescent="0.3">
      <c r="A230" s="289"/>
      <c r="B230" s="292"/>
      <c r="C230" s="293" t="s">
        <v>851</v>
      </c>
      <c r="D230" s="293" t="s">
        <v>852</v>
      </c>
      <c r="E230" s="293" t="s">
        <v>660</v>
      </c>
      <c r="F230" s="294"/>
      <c r="G230" s="293"/>
      <c r="H230" s="293" t="str">
        <f t="shared" si="15"/>
        <v>TOSS BOTH | look like ribbed black legos in shape / size</v>
      </c>
      <c r="I230" s="293" t="s">
        <v>784</v>
      </c>
      <c r="J230" s="293" t="s">
        <v>1425</v>
      </c>
      <c r="K230" s="299"/>
      <c r="L230" s="497"/>
      <c r="M230" s="231" t="str">
        <f t="shared" si="16"/>
        <v>MODULE</v>
      </c>
      <c r="N230" s="231">
        <f t="shared" si="17"/>
        <v>45</v>
      </c>
      <c r="O230" s="231" t="str">
        <f t="shared" si="18"/>
        <v>No</v>
      </c>
      <c r="P230" s="231">
        <f>IF(M230&lt;&gt;"", COUNTIF($M$4:$M230, M230), "")</f>
        <v>32</v>
      </c>
      <c r="Q230" s="231">
        <f t="shared" si="19"/>
        <v>45</v>
      </c>
    </row>
    <row r="231" spans="1:17" s="231" customFormat="1" x14ac:dyDescent="0.3">
      <c r="A231" s="289"/>
      <c r="B231" s="292"/>
      <c r="C231" s="293" t="s">
        <v>851</v>
      </c>
      <c r="D231" s="293" t="s">
        <v>852</v>
      </c>
      <c r="E231" s="293" t="s">
        <v>661</v>
      </c>
      <c r="F231" s="294"/>
      <c r="G231" s="293"/>
      <c r="H231" s="293" t="str">
        <f t="shared" si="15"/>
        <v/>
      </c>
      <c r="I231" s="293"/>
      <c r="J231" s="293"/>
      <c r="K231" s="299"/>
      <c r="L231" s="497"/>
      <c r="M231" s="231" t="str">
        <f t="shared" si="16"/>
        <v>MODULE</v>
      </c>
      <c r="N231" s="231">
        <f t="shared" si="17"/>
        <v>45</v>
      </c>
      <c r="O231" s="231" t="str">
        <f t="shared" si="18"/>
        <v>No</v>
      </c>
      <c r="P231" s="231">
        <f>IF(M231&lt;&gt;"", COUNTIF($M$4:$M231, M231), "")</f>
        <v>33</v>
      </c>
      <c r="Q231" s="231">
        <f t="shared" si="19"/>
        <v>45</v>
      </c>
    </row>
    <row r="232" spans="1:17" s="231" customFormat="1" x14ac:dyDescent="0.3">
      <c r="A232" s="289"/>
      <c r="B232" s="292"/>
      <c r="C232" s="293" t="s">
        <v>851</v>
      </c>
      <c r="D232" s="293" t="s">
        <v>852</v>
      </c>
      <c r="E232" s="293" t="s">
        <v>662</v>
      </c>
      <c r="F232" s="294"/>
      <c r="G232" s="293"/>
      <c r="H232" s="293" t="str">
        <f t="shared" si="15"/>
        <v>TOSS ALL</v>
      </c>
      <c r="I232" s="293" t="s">
        <v>800</v>
      </c>
      <c r="J232" s="293"/>
      <c r="K232" s="299"/>
      <c r="L232" s="497"/>
      <c r="M232" s="231" t="str">
        <f t="shared" si="16"/>
        <v>MODULE</v>
      </c>
      <c r="N232" s="231">
        <f t="shared" si="17"/>
        <v>45</v>
      </c>
      <c r="O232" s="231" t="str">
        <f t="shared" si="18"/>
        <v>No</v>
      </c>
      <c r="P232" s="231">
        <f>IF(M232&lt;&gt;"", COUNTIF($M$4:$M232, M232), "")</f>
        <v>34</v>
      </c>
      <c r="Q232" s="231">
        <f t="shared" si="19"/>
        <v>45</v>
      </c>
    </row>
    <row r="233" spans="1:17" s="231" customFormat="1" x14ac:dyDescent="0.3">
      <c r="A233" s="289"/>
      <c r="B233" s="292"/>
      <c r="C233" s="293" t="s">
        <v>851</v>
      </c>
      <c r="D233" s="293" t="s">
        <v>852</v>
      </c>
      <c r="E233" s="293" t="s">
        <v>663</v>
      </c>
      <c r="F233" s="294"/>
      <c r="G233" s="293"/>
      <c r="H233" s="293" t="str">
        <f t="shared" si="15"/>
        <v>flat black plastic module 4x3" w/ 3 red wires going to it</v>
      </c>
      <c r="I233" s="293"/>
      <c r="J233" s="293" t="s">
        <v>824</v>
      </c>
      <c r="K233" s="299"/>
      <c r="L233" s="497"/>
      <c r="M233" s="231" t="str">
        <f t="shared" si="16"/>
        <v>MODULE</v>
      </c>
      <c r="N233" s="231">
        <f t="shared" si="17"/>
        <v>45</v>
      </c>
      <c r="O233" s="231" t="str">
        <f t="shared" si="18"/>
        <v>No</v>
      </c>
      <c r="P233" s="231">
        <f>IF(M233&lt;&gt;"", COUNTIF($M$4:$M233, M233), "")</f>
        <v>35</v>
      </c>
      <c r="Q233" s="231">
        <f t="shared" si="19"/>
        <v>45</v>
      </c>
    </row>
    <row r="234" spans="1:17" s="231" customFormat="1" x14ac:dyDescent="0.3">
      <c r="A234" s="289"/>
      <c r="B234" s="292"/>
      <c r="C234" s="293" t="s">
        <v>851</v>
      </c>
      <c r="D234" s="293" t="s">
        <v>852</v>
      </c>
      <c r="E234" s="293" t="s">
        <v>656</v>
      </c>
      <c r="F234" s="294"/>
      <c r="G234" s="293"/>
      <c r="H234" s="293" t="str">
        <f t="shared" si="15"/>
        <v/>
      </c>
      <c r="I234" s="293"/>
      <c r="J234" s="293"/>
      <c r="K234" s="299"/>
      <c r="L234" s="497"/>
      <c r="M234" s="231" t="str">
        <f t="shared" si="16"/>
        <v>MODULE</v>
      </c>
      <c r="N234" s="231">
        <f t="shared" si="17"/>
        <v>45</v>
      </c>
      <c r="O234" s="231" t="str">
        <f t="shared" si="18"/>
        <v>No</v>
      </c>
      <c r="P234" s="231">
        <f>IF(M234&lt;&gt;"", COUNTIF($M$4:$M234, M234), "")</f>
        <v>36</v>
      </c>
      <c r="Q234" s="231">
        <f t="shared" si="19"/>
        <v>45</v>
      </c>
    </row>
    <row r="235" spans="1:17" s="231" customFormat="1" x14ac:dyDescent="0.3">
      <c r="A235" s="289"/>
      <c r="B235" s="292"/>
      <c r="C235" s="293" t="s">
        <v>851</v>
      </c>
      <c r="D235" s="293" t="s">
        <v>852</v>
      </c>
      <c r="E235" s="293" t="s">
        <v>665</v>
      </c>
      <c r="F235" s="294"/>
      <c r="G235" s="293"/>
      <c r="H235" s="293" t="str">
        <f t="shared" si="15"/>
        <v/>
      </c>
      <c r="I235" s="293"/>
      <c r="J235" s="293"/>
      <c r="K235" s="299"/>
      <c r="L235" s="497"/>
      <c r="M235" s="231" t="str">
        <f t="shared" si="16"/>
        <v>MODULE</v>
      </c>
      <c r="N235" s="231">
        <f t="shared" si="17"/>
        <v>45</v>
      </c>
      <c r="O235" s="231" t="str">
        <f t="shared" si="18"/>
        <v>No</v>
      </c>
      <c r="P235" s="231">
        <f>IF(M235&lt;&gt;"", COUNTIF($M$4:$M235, M235), "")</f>
        <v>37</v>
      </c>
      <c r="Q235" s="231">
        <f t="shared" si="19"/>
        <v>45</v>
      </c>
    </row>
    <row r="236" spans="1:17" s="231" customFormat="1" x14ac:dyDescent="0.3">
      <c r="A236" s="289"/>
      <c r="B236" s="292"/>
      <c r="C236" s="293" t="s">
        <v>851</v>
      </c>
      <c r="D236" s="293" t="s">
        <v>852</v>
      </c>
      <c r="E236" s="293" t="s">
        <v>664</v>
      </c>
      <c r="F236" s="294"/>
      <c r="G236" s="293"/>
      <c r="H236" s="293" t="str">
        <f t="shared" si="15"/>
        <v/>
      </c>
      <c r="I236" s="293"/>
      <c r="J236" s="293"/>
      <c r="K236" s="299"/>
      <c r="L236" s="497"/>
      <c r="M236" s="231" t="str">
        <f t="shared" si="16"/>
        <v>MODULE</v>
      </c>
      <c r="N236" s="231">
        <f t="shared" si="17"/>
        <v>45</v>
      </c>
      <c r="O236" s="231" t="str">
        <f t="shared" si="18"/>
        <v>No</v>
      </c>
      <c r="P236" s="231">
        <f>IF(M236&lt;&gt;"", COUNTIF($M$4:$M236, M236), "")</f>
        <v>38</v>
      </c>
      <c r="Q236" s="231">
        <f t="shared" si="19"/>
        <v>45</v>
      </c>
    </row>
    <row r="237" spans="1:17" s="231" customFormat="1" x14ac:dyDescent="0.3">
      <c r="A237" s="289"/>
      <c r="B237" s="292"/>
      <c r="C237" s="293" t="s">
        <v>851</v>
      </c>
      <c r="D237" s="293" t="s">
        <v>852</v>
      </c>
      <c r="E237" s="293" t="s">
        <v>666</v>
      </c>
      <c r="F237" s="294"/>
      <c r="G237" s="293"/>
      <c r="H237" s="293" t="str">
        <f t="shared" si="15"/>
        <v>TOSS BOTH | mounted RR wheel well</v>
      </c>
      <c r="I237" s="293" t="s">
        <v>784</v>
      </c>
      <c r="J237" s="293" t="s">
        <v>1427</v>
      </c>
      <c r="K237" s="299"/>
      <c r="L237" s="497"/>
      <c r="M237" s="231" t="str">
        <f t="shared" si="16"/>
        <v>MODULE</v>
      </c>
      <c r="N237" s="231">
        <f t="shared" si="17"/>
        <v>45</v>
      </c>
      <c r="O237" s="231" t="str">
        <f t="shared" si="18"/>
        <v>No</v>
      </c>
      <c r="P237" s="231">
        <f>IF(M237&lt;&gt;"", COUNTIF($M$4:$M237, M237), "")</f>
        <v>39</v>
      </c>
      <c r="Q237" s="231">
        <f t="shared" si="19"/>
        <v>45</v>
      </c>
    </row>
    <row r="238" spans="1:17" s="231" customFormat="1" x14ac:dyDescent="0.3">
      <c r="A238" s="289"/>
      <c r="B238" s="292"/>
      <c r="C238" s="293" t="s">
        <v>851</v>
      </c>
      <c r="D238" s="293" t="s">
        <v>852</v>
      </c>
      <c r="E238" s="293" t="s">
        <v>667</v>
      </c>
      <c r="F238" s="294"/>
      <c r="G238" s="293"/>
      <c r="H238" s="293" t="str">
        <f t="shared" si="15"/>
        <v>5x5 inch black plastic w/ a small red battery cable</v>
      </c>
      <c r="I238" s="293"/>
      <c r="J238" s="293" t="s">
        <v>825</v>
      </c>
      <c r="K238" s="299"/>
      <c r="L238" s="497"/>
      <c r="M238" s="231" t="str">
        <f t="shared" si="16"/>
        <v>MODULE</v>
      </c>
      <c r="N238" s="231">
        <f t="shared" si="17"/>
        <v>45</v>
      </c>
      <c r="O238" s="231" t="str">
        <f t="shared" si="18"/>
        <v>No</v>
      </c>
      <c r="P238" s="231">
        <f>IF(M238&lt;&gt;"", COUNTIF($M$4:$M238, M238), "")</f>
        <v>40</v>
      </c>
      <c r="Q238" s="231">
        <f t="shared" si="19"/>
        <v>45</v>
      </c>
    </row>
    <row r="239" spans="1:17" s="231" customFormat="1" x14ac:dyDescent="0.3">
      <c r="A239" s="289"/>
      <c r="B239" s="292"/>
      <c r="C239" s="293" t="s">
        <v>851</v>
      </c>
      <c r="D239" s="293" t="s">
        <v>852</v>
      </c>
      <c r="E239" s="293" t="s">
        <v>649</v>
      </c>
      <c r="F239" s="294"/>
      <c r="G239" s="293"/>
      <c r="H239" s="293" t="str">
        <f t="shared" si="15"/>
        <v>keep if comfort seats, note LF &amp; RF are same</v>
      </c>
      <c r="I239" s="293" t="s">
        <v>819</v>
      </c>
      <c r="J239" s="293"/>
      <c r="K239" s="299"/>
      <c r="L239" s="497"/>
      <c r="M239" s="231" t="str">
        <f t="shared" si="16"/>
        <v>MODULE</v>
      </c>
      <c r="N239" s="231">
        <f t="shared" si="17"/>
        <v>45</v>
      </c>
      <c r="O239" s="231" t="str">
        <f t="shared" si="18"/>
        <v>No</v>
      </c>
      <c r="P239" s="231">
        <f>IF(M239&lt;&gt;"", COUNTIF($M$4:$M239, M239), "")</f>
        <v>41</v>
      </c>
      <c r="Q239" s="231">
        <f t="shared" si="19"/>
        <v>45</v>
      </c>
    </row>
    <row r="240" spans="1:17" s="231" customFormat="1" x14ac:dyDescent="0.3">
      <c r="A240" s="289"/>
      <c r="B240" s="292"/>
      <c r="C240" s="293" t="s">
        <v>851</v>
      </c>
      <c r="D240" s="293" t="s">
        <v>852</v>
      </c>
      <c r="E240" s="293" t="s">
        <v>650</v>
      </c>
      <c r="F240" s="294"/>
      <c r="G240" s="293"/>
      <c r="H240" s="293" t="str">
        <f t="shared" si="15"/>
        <v>keep if comfort seats, note LF &amp; RF are same</v>
      </c>
      <c r="I240" s="293" t="s">
        <v>819</v>
      </c>
      <c r="J240" s="293"/>
      <c r="K240" s="299"/>
      <c r="L240" s="497"/>
      <c r="M240" s="231" t="str">
        <f t="shared" si="16"/>
        <v>MODULE</v>
      </c>
      <c r="N240" s="231">
        <f t="shared" si="17"/>
        <v>45</v>
      </c>
      <c r="O240" s="231" t="str">
        <f t="shared" si="18"/>
        <v>No</v>
      </c>
      <c r="P240" s="231">
        <f>IF(M240&lt;&gt;"", COUNTIF($M$4:$M240, M240), "")</f>
        <v>42</v>
      </c>
      <c r="Q240" s="231">
        <f t="shared" si="19"/>
        <v>45</v>
      </c>
    </row>
    <row r="241" spans="1:17" s="231" customFormat="1" x14ac:dyDescent="0.3">
      <c r="A241" s="289"/>
      <c r="B241" s="292"/>
      <c r="C241" s="293" t="s">
        <v>851</v>
      </c>
      <c r="D241" s="293" t="s">
        <v>852</v>
      </c>
      <c r="E241" s="293" t="s">
        <v>668</v>
      </c>
      <c r="F241" s="294"/>
      <c r="G241" s="293"/>
      <c r="H241" s="293" t="str">
        <f t="shared" si="15"/>
        <v/>
      </c>
      <c r="I241" s="293"/>
      <c r="J241" s="293"/>
      <c r="K241" s="299"/>
      <c r="L241" s="497"/>
      <c r="M241" s="231" t="str">
        <f t="shared" si="16"/>
        <v>MODULE</v>
      </c>
      <c r="N241" s="231">
        <f t="shared" si="17"/>
        <v>45</v>
      </c>
      <c r="O241" s="231" t="str">
        <f t="shared" si="18"/>
        <v>No</v>
      </c>
      <c r="P241" s="231">
        <f>IF(M241&lt;&gt;"", COUNTIF($M$4:$M241, M241), "")</f>
        <v>43</v>
      </c>
      <c r="Q241" s="231">
        <f t="shared" si="19"/>
        <v>45</v>
      </c>
    </row>
    <row r="242" spans="1:17" s="231" customFormat="1" x14ac:dyDescent="0.3">
      <c r="A242" s="289"/>
      <c r="B242" s="292"/>
      <c r="C242" s="293" t="s">
        <v>851</v>
      </c>
      <c r="D242" s="293" t="s">
        <v>852</v>
      </c>
      <c r="E242" s="293" t="s">
        <v>669</v>
      </c>
      <c r="F242" s="294"/>
      <c r="G242" s="293"/>
      <c r="H242" s="293" t="str">
        <f t="shared" si="15"/>
        <v>toss black plastic sleeve on it too</v>
      </c>
      <c r="I242" s="293" t="s">
        <v>826</v>
      </c>
      <c r="J242" s="293"/>
      <c r="K242" s="299"/>
      <c r="L242" s="497"/>
      <c r="M242" s="231" t="str">
        <f t="shared" si="16"/>
        <v>MODULE</v>
      </c>
      <c r="N242" s="231">
        <f t="shared" si="17"/>
        <v>45</v>
      </c>
      <c r="O242" s="231" t="str">
        <f t="shared" si="18"/>
        <v>No</v>
      </c>
      <c r="P242" s="231">
        <f>IF(M242&lt;&gt;"", COUNTIF($M$4:$M242, M242), "")</f>
        <v>44</v>
      </c>
      <c r="Q242" s="231">
        <f t="shared" si="19"/>
        <v>45</v>
      </c>
    </row>
    <row r="243" spans="1:17" s="231" customFormat="1" ht="19.5" thickBot="1" x14ac:dyDescent="0.35">
      <c r="A243" s="289"/>
      <c r="B243" s="292"/>
      <c r="C243" s="293" t="s">
        <v>851</v>
      </c>
      <c r="D243" s="293" t="s">
        <v>852</v>
      </c>
      <c r="E243" s="293" t="s">
        <v>653</v>
      </c>
      <c r="F243" s="294"/>
      <c r="G243" s="293"/>
      <c r="H243" s="293" t="str">
        <f t="shared" si="15"/>
        <v/>
      </c>
      <c r="I243" s="293"/>
      <c r="J243" s="293"/>
      <c r="K243" s="299"/>
      <c r="L243" s="498"/>
      <c r="M243" s="231" t="str">
        <f t="shared" si="16"/>
        <v>MODULE</v>
      </c>
      <c r="N243" s="231">
        <f t="shared" si="17"/>
        <v>45</v>
      </c>
      <c r="O243" s="231" t="str">
        <f t="shared" si="18"/>
        <v>No</v>
      </c>
      <c r="P243" s="231">
        <f>IF(M243&lt;&gt;"", COUNTIF($M$4:$M243, M243), "")</f>
        <v>45</v>
      </c>
      <c r="Q243" s="231">
        <f t="shared" si="19"/>
        <v>45</v>
      </c>
    </row>
    <row r="244" spans="1:17" s="231" customFormat="1" ht="19.5" thickTop="1" x14ac:dyDescent="0.3">
      <c r="A244" s="289"/>
      <c r="B244" s="289"/>
      <c r="C244" s="290" t="s">
        <v>850</v>
      </c>
      <c r="D244" s="290" t="s">
        <v>1787</v>
      </c>
      <c r="E244" s="290" t="s">
        <v>675</v>
      </c>
      <c r="F244" s="291">
        <v>80</v>
      </c>
      <c r="G244" s="290"/>
      <c r="H244" s="290" t="str">
        <f t="shared" si="15"/>
        <v/>
      </c>
      <c r="I244" s="290"/>
      <c r="J244" s="290"/>
      <c r="K244" s="298"/>
      <c r="L244" s="496" t="s">
        <v>2581</v>
      </c>
      <c r="M244" s="231" t="str">
        <f t="shared" si="16"/>
        <v>SEATS &amp; SEATBELTS</v>
      </c>
      <c r="N244" s="231">
        <f t="shared" si="17"/>
        <v>19</v>
      </c>
      <c r="O244" s="231" t="str">
        <f t="shared" si="18"/>
        <v>No</v>
      </c>
      <c r="P244" s="231">
        <f>IF(M244&lt;&gt;"", COUNTIF($M$4:$M244, M244), "")</f>
        <v>1</v>
      </c>
      <c r="Q244" s="231">
        <f t="shared" si="19"/>
        <v>19</v>
      </c>
    </row>
    <row r="245" spans="1:17" s="231" customFormat="1" x14ac:dyDescent="0.3">
      <c r="A245" s="289"/>
      <c r="B245" s="289"/>
      <c r="C245" s="290" t="s">
        <v>850</v>
      </c>
      <c r="D245" s="290" t="s">
        <v>1787</v>
      </c>
      <c r="E245" s="290" t="s">
        <v>676</v>
      </c>
      <c r="F245" s="291">
        <v>250</v>
      </c>
      <c r="G245" s="290"/>
      <c r="H245" s="290" t="str">
        <f t="shared" si="15"/>
        <v>remove from &amp; toss pillar</v>
      </c>
      <c r="I245" s="290" t="s">
        <v>828</v>
      </c>
      <c r="J245" s="290"/>
      <c r="K245" s="298"/>
      <c r="L245" s="497"/>
      <c r="M245" s="231" t="str">
        <f t="shared" si="16"/>
        <v>SEATS &amp; SEATBELTS</v>
      </c>
      <c r="N245" s="231">
        <f t="shared" si="17"/>
        <v>19</v>
      </c>
      <c r="O245" s="231" t="str">
        <f t="shared" si="18"/>
        <v>No</v>
      </c>
      <c r="P245" s="231">
        <f>IF(M245&lt;&gt;"", COUNTIF($M$4:$M245, M245), "")</f>
        <v>2</v>
      </c>
      <c r="Q245" s="231">
        <f t="shared" si="19"/>
        <v>19</v>
      </c>
    </row>
    <row r="246" spans="1:17" s="231" customFormat="1" x14ac:dyDescent="0.3">
      <c r="A246" s="289"/>
      <c r="B246" s="289"/>
      <c r="C246" s="290" t="s">
        <v>850</v>
      </c>
      <c r="D246" s="290" t="s">
        <v>1789</v>
      </c>
      <c r="E246" s="290" t="s">
        <v>677</v>
      </c>
      <c r="F246" s="291">
        <v>80</v>
      </c>
      <c r="G246" s="290"/>
      <c r="H246" s="290" t="str">
        <f t="shared" si="15"/>
        <v/>
      </c>
      <c r="I246" s="290"/>
      <c r="J246" s="290"/>
      <c r="K246" s="298"/>
      <c r="L246" s="497"/>
      <c r="M246" s="231" t="str">
        <f t="shared" si="16"/>
        <v>SEATS &amp; SEATBELTS</v>
      </c>
      <c r="N246" s="231">
        <f t="shared" si="17"/>
        <v>19</v>
      </c>
      <c r="O246" s="231" t="str">
        <f t="shared" si="18"/>
        <v>No</v>
      </c>
      <c r="P246" s="231">
        <f>IF(M246&lt;&gt;"", COUNTIF($M$4:$M246, M246), "")</f>
        <v>3</v>
      </c>
      <c r="Q246" s="231">
        <f t="shared" si="19"/>
        <v>19</v>
      </c>
    </row>
    <row r="247" spans="1:17" s="231" customFormat="1" x14ac:dyDescent="0.3">
      <c r="A247" s="289"/>
      <c r="B247" s="289"/>
      <c r="C247" s="290" t="s">
        <v>850</v>
      </c>
      <c r="D247" s="290" t="s">
        <v>1789</v>
      </c>
      <c r="E247" s="290" t="s">
        <v>678</v>
      </c>
      <c r="F247" s="291">
        <v>100</v>
      </c>
      <c r="G247" s="290"/>
      <c r="H247" s="290" t="str">
        <f t="shared" si="15"/>
        <v>skip middle (it has to be cut out)</v>
      </c>
      <c r="I247" s="290" t="s">
        <v>829</v>
      </c>
      <c r="J247" s="290"/>
      <c r="K247" s="298"/>
      <c r="L247" s="497"/>
      <c r="M247" s="231" t="str">
        <f t="shared" si="16"/>
        <v>SEATS &amp; SEATBELTS</v>
      </c>
      <c r="N247" s="231">
        <f t="shared" si="17"/>
        <v>19</v>
      </c>
      <c r="O247" s="231" t="str">
        <f t="shared" si="18"/>
        <v>No</v>
      </c>
      <c r="P247" s="231">
        <f>IF(M247&lt;&gt;"", COUNTIF($M$4:$M247, M247), "")</f>
        <v>4</v>
      </c>
      <c r="Q247" s="231">
        <f t="shared" si="19"/>
        <v>19</v>
      </c>
    </row>
    <row r="248" spans="1:17" s="231" customFormat="1" x14ac:dyDescent="0.3">
      <c r="A248" s="289"/>
      <c r="B248" s="289"/>
      <c r="C248" s="290" t="s">
        <v>850</v>
      </c>
      <c r="D248" s="290" t="s">
        <v>1788</v>
      </c>
      <c r="E248" s="290" t="s">
        <v>679</v>
      </c>
      <c r="F248" s="291">
        <v>80</v>
      </c>
      <c r="G248" s="290"/>
      <c r="H248" s="290" t="str">
        <f t="shared" si="15"/>
        <v/>
      </c>
      <c r="I248" s="290"/>
      <c r="J248" s="290"/>
      <c r="K248" s="298"/>
      <c r="L248" s="497"/>
      <c r="M248" s="231" t="str">
        <f t="shared" si="16"/>
        <v>SEATS &amp; SEATBELTS</v>
      </c>
      <c r="N248" s="231">
        <f t="shared" si="17"/>
        <v>19</v>
      </c>
      <c r="O248" s="231" t="str">
        <f t="shared" si="18"/>
        <v>No</v>
      </c>
      <c r="P248" s="231">
        <f>IF(M248&lt;&gt;"", COUNTIF($M$4:$M248, M248), "")</f>
        <v>5</v>
      </c>
      <c r="Q248" s="231">
        <f t="shared" si="19"/>
        <v>19</v>
      </c>
    </row>
    <row r="249" spans="1:17" s="231" customFormat="1" x14ac:dyDescent="0.3">
      <c r="A249" s="289"/>
      <c r="B249" s="289"/>
      <c r="C249" s="290" t="s">
        <v>850</v>
      </c>
      <c r="D249" s="290" t="s">
        <v>1788</v>
      </c>
      <c r="E249" s="290" t="s">
        <v>680</v>
      </c>
      <c r="F249" s="291">
        <v>200</v>
      </c>
      <c r="G249" s="290"/>
      <c r="H249" s="290" t="str">
        <f t="shared" si="15"/>
        <v>remove from &amp; toss pillar</v>
      </c>
      <c r="I249" s="290" t="s">
        <v>828</v>
      </c>
      <c r="J249" s="290"/>
      <c r="K249" s="298"/>
      <c r="L249" s="497"/>
      <c r="M249" s="231" t="str">
        <f t="shared" si="16"/>
        <v>SEATS &amp; SEATBELTS</v>
      </c>
      <c r="N249" s="231">
        <f t="shared" si="17"/>
        <v>19</v>
      </c>
      <c r="O249" s="231" t="str">
        <f t="shared" si="18"/>
        <v>No</v>
      </c>
      <c r="P249" s="231">
        <f>IF(M249&lt;&gt;"", COUNTIF($M$4:$M249, M249), "")</f>
        <v>6</v>
      </c>
      <c r="Q249" s="231">
        <f t="shared" si="19"/>
        <v>19</v>
      </c>
    </row>
    <row r="250" spans="1:17" s="238" customFormat="1" x14ac:dyDescent="0.3">
      <c r="A250" s="316" t="s">
        <v>2893</v>
      </c>
      <c r="B250" s="316" t="s">
        <v>941</v>
      </c>
      <c r="C250" s="317" t="s">
        <v>850</v>
      </c>
      <c r="D250" s="317" t="s">
        <v>865</v>
      </c>
      <c r="E250" s="317" t="s">
        <v>685</v>
      </c>
      <c r="F250" s="318">
        <v>181.25</v>
      </c>
      <c r="G250" s="317"/>
      <c r="H250" s="317" t="str">
        <f t="shared" si="15"/>
        <v>sell SET 3 unless some bad/missing</v>
      </c>
      <c r="I250" s="317" t="s">
        <v>1475</v>
      </c>
      <c r="J250" s="317"/>
      <c r="K250" s="322"/>
      <c r="L250" s="497"/>
      <c r="M250" s="238" t="str">
        <f t="shared" si="16"/>
        <v>SEATS &amp; SEATBELTS</v>
      </c>
      <c r="N250" s="238">
        <f t="shared" si="17"/>
        <v>19</v>
      </c>
      <c r="O250" s="238" t="str">
        <f t="shared" si="18"/>
        <v>No</v>
      </c>
      <c r="P250" s="238">
        <f>IF(M250&lt;&gt;"", COUNTIF($M$4:$M250, M250), "")</f>
        <v>7</v>
      </c>
      <c r="Q250" s="238">
        <f t="shared" si="19"/>
        <v>19</v>
      </c>
    </row>
    <row r="251" spans="1:17" s="231" customFormat="1" x14ac:dyDescent="0.3">
      <c r="A251" s="289"/>
      <c r="B251" s="289"/>
      <c r="C251" s="290" t="s">
        <v>850</v>
      </c>
      <c r="D251" s="290" t="s">
        <v>865</v>
      </c>
      <c r="E251" s="290" t="s">
        <v>686</v>
      </c>
      <c r="F251" s="291">
        <v>175</v>
      </c>
      <c r="G251" s="290"/>
      <c r="H251" s="290" t="str">
        <f t="shared" si="15"/>
        <v/>
      </c>
      <c r="I251" s="290"/>
      <c r="J251" s="290"/>
      <c r="K251" s="298"/>
      <c r="L251" s="497"/>
      <c r="M251" s="231" t="str">
        <f t="shared" si="16"/>
        <v>SEATS &amp; SEATBELTS</v>
      </c>
      <c r="N251" s="231">
        <f t="shared" si="17"/>
        <v>19</v>
      </c>
      <c r="O251" s="231" t="str">
        <f t="shared" si="18"/>
        <v>No</v>
      </c>
      <c r="P251" s="231">
        <f>IF(M251&lt;&gt;"", COUNTIF($M$4:$M251, M251), "")</f>
        <v>8</v>
      </c>
      <c r="Q251" s="231">
        <f t="shared" si="19"/>
        <v>19</v>
      </c>
    </row>
    <row r="252" spans="1:17" s="231" customFormat="1" x14ac:dyDescent="0.3">
      <c r="A252" s="289"/>
      <c r="B252" s="292"/>
      <c r="C252" s="293" t="s">
        <v>851</v>
      </c>
      <c r="D252" s="293" t="s">
        <v>865</v>
      </c>
      <c r="E252" s="293" t="s">
        <v>687</v>
      </c>
      <c r="F252" s="294"/>
      <c r="G252" s="293"/>
      <c r="H252" s="293" t="str">
        <f t="shared" si="15"/>
        <v>toss side bolster cushions, keep cup holder/arm rest</v>
      </c>
      <c r="I252" s="293" t="s">
        <v>879</v>
      </c>
      <c r="J252" s="293"/>
      <c r="K252" s="299"/>
      <c r="L252" s="497"/>
      <c r="M252" s="231" t="str">
        <f t="shared" si="16"/>
        <v>SEATS &amp; SEATBELTS</v>
      </c>
      <c r="N252" s="231">
        <f t="shared" si="17"/>
        <v>19</v>
      </c>
      <c r="O252" s="231" t="str">
        <f t="shared" si="18"/>
        <v>No</v>
      </c>
      <c r="P252" s="231">
        <f>IF(M252&lt;&gt;"", COUNTIF($M$4:$M252, M252), "")</f>
        <v>9</v>
      </c>
      <c r="Q252" s="231">
        <f t="shared" si="19"/>
        <v>19</v>
      </c>
    </row>
    <row r="253" spans="1:17" s="231" customFormat="1" x14ac:dyDescent="0.3">
      <c r="A253" s="310" t="s">
        <v>2893</v>
      </c>
      <c r="B253" s="310" t="s">
        <v>941</v>
      </c>
      <c r="C253" s="311" t="s">
        <v>850</v>
      </c>
      <c r="D253" s="311" t="s">
        <v>864</v>
      </c>
      <c r="E253" s="311" t="s">
        <v>907</v>
      </c>
      <c r="F253" s="312">
        <v>155</v>
      </c>
      <c r="G253" s="311"/>
      <c r="H253" s="311" t="str">
        <f t="shared" si="15"/>
        <v>tag as SINGLE</v>
      </c>
      <c r="I253" s="311" t="s">
        <v>768</v>
      </c>
      <c r="J253" s="311"/>
      <c r="K253" s="320"/>
      <c r="L253" s="497"/>
      <c r="M253" s="231" t="str">
        <f t="shared" si="16"/>
        <v>SEATS &amp; SEATBELTS</v>
      </c>
      <c r="N253" s="231">
        <f t="shared" si="17"/>
        <v>19</v>
      </c>
      <c r="O253" s="231" t="str">
        <f t="shared" si="18"/>
        <v>No</v>
      </c>
      <c r="P253" s="231">
        <f>IF(M253&lt;&gt;"", COUNTIF($M$4:$M253, M253), "")</f>
        <v>10</v>
      </c>
      <c r="Q253" s="231">
        <f t="shared" si="19"/>
        <v>19</v>
      </c>
    </row>
    <row r="254" spans="1:17" s="231" customFormat="1" x14ac:dyDescent="0.3">
      <c r="A254" s="310" t="s">
        <v>2893</v>
      </c>
      <c r="B254" s="310" t="s">
        <v>941</v>
      </c>
      <c r="C254" s="311" t="s">
        <v>850</v>
      </c>
      <c r="D254" s="311" t="s">
        <v>864</v>
      </c>
      <c r="E254" s="311" t="s">
        <v>681</v>
      </c>
      <c r="F254" s="312">
        <v>180</v>
      </c>
      <c r="G254" s="311"/>
      <c r="H254" s="311" t="str">
        <f t="shared" si="15"/>
        <v/>
      </c>
      <c r="I254" s="311"/>
      <c r="J254" s="311"/>
      <c r="K254" s="320"/>
      <c r="L254" s="497"/>
      <c r="M254" s="231" t="str">
        <f t="shared" si="16"/>
        <v>SEATS &amp; SEATBELTS</v>
      </c>
      <c r="N254" s="231">
        <f t="shared" si="17"/>
        <v>19</v>
      </c>
      <c r="O254" s="231" t="str">
        <f t="shared" si="18"/>
        <v>No</v>
      </c>
      <c r="P254" s="231">
        <f>IF(M254&lt;&gt;"", COUNTIF($M$4:$M254, M254), "")</f>
        <v>11</v>
      </c>
      <c r="Q254" s="231">
        <f t="shared" si="19"/>
        <v>19</v>
      </c>
    </row>
    <row r="255" spans="1:17" s="231" customFormat="1" x14ac:dyDescent="0.3">
      <c r="A255" s="313" t="s">
        <v>2900</v>
      </c>
      <c r="B255" s="313" t="s">
        <v>941</v>
      </c>
      <c r="C255" s="314" t="s">
        <v>850</v>
      </c>
      <c r="D255" s="314" t="s">
        <v>864</v>
      </c>
      <c r="E255" s="314" t="s">
        <v>682</v>
      </c>
      <c r="F255" s="315">
        <v>250</v>
      </c>
      <c r="G255" s="314"/>
      <c r="H255" s="314" t="str">
        <f t="shared" si="15"/>
        <v/>
      </c>
      <c r="I255" s="314"/>
      <c r="J255" s="314"/>
      <c r="K255" s="321" t="s">
        <v>2906</v>
      </c>
      <c r="L255" s="497"/>
      <c r="M255" s="231" t="str">
        <f t="shared" si="16"/>
        <v>SEATS &amp; SEATBELTS</v>
      </c>
      <c r="N255" s="231">
        <f t="shared" si="17"/>
        <v>19</v>
      </c>
      <c r="O255" s="231" t="str">
        <f t="shared" si="18"/>
        <v>No</v>
      </c>
      <c r="P255" s="231">
        <f>IF(M255&lt;&gt;"", COUNTIF($M$4:$M255, M255), "")</f>
        <v>12</v>
      </c>
      <c r="Q255" s="231">
        <f t="shared" si="19"/>
        <v>19</v>
      </c>
    </row>
    <row r="256" spans="1:17" s="231" customFormat="1" x14ac:dyDescent="0.3">
      <c r="A256" s="307" t="s">
        <v>2888</v>
      </c>
      <c r="B256" s="307" t="s">
        <v>941</v>
      </c>
      <c r="C256" s="308" t="s">
        <v>850</v>
      </c>
      <c r="D256" s="308" t="s">
        <v>864</v>
      </c>
      <c r="E256" s="308" t="s">
        <v>683</v>
      </c>
      <c r="F256" s="309">
        <v>225</v>
      </c>
      <c r="G256" s="308" t="s">
        <v>2907</v>
      </c>
      <c r="H256" s="308" t="str">
        <f t="shared" si="15"/>
        <v/>
      </c>
      <c r="I256" s="308"/>
      <c r="J256" s="308"/>
      <c r="K256" s="319"/>
      <c r="L256" s="497"/>
      <c r="M256" s="231" t="str">
        <f t="shared" si="16"/>
        <v>SEATS &amp; SEATBELTS</v>
      </c>
      <c r="N256" s="231">
        <f t="shared" si="17"/>
        <v>19</v>
      </c>
      <c r="O256" s="231" t="str">
        <f t="shared" si="18"/>
        <v>No</v>
      </c>
      <c r="P256" s="231">
        <f>IF(M256&lt;&gt;"", COUNTIF($M$4:$M256, M256), "")</f>
        <v>13</v>
      </c>
      <c r="Q256" s="231">
        <f t="shared" si="19"/>
        <v>19</v>
      </c>
    </row>
    <row r="257" spans="1:17" s="231" customFormat="1" x14ac:dyDescent="0.3">
      <c r="A257" s="289"/>
      <c r="B257" s="289"/>
      <c r="C257" s="290" t="s">
        <v>850</v>
      </c>
      <c r="D257" s="290" t="s">
        <v>864</v>
      </c>
      <c r="E257" s="290" t="s">
        <v>684</v>
      </c>
      <c r="F257" s="291">
        <v>325</v>
      </c>
      <c r="G257" s="290"/>
      <c r="H257" s="290" t="str">
        <f t="shared" si="15"/>
        <v>toss all if motors or track bad</v>
      </c>
      <c r="I257" s="290" t="s">
        <v>830</v>
      </c>
      <c r="J257" s="290"/>
      <c r="K257" s="298"/>
      <c r="L257" s="497"/>
      <c r="M257" s="231" t="str">
        <f t="shared" si="16"/>
        <v>SEATS &amp; SEATBELTS</v>
      </c>
      <c r="N257" s="231">
        <f t="shared" si="17"/>
        <v>19</v>
      </c>
      <c r="O257" s="231" t="str">
        <f t="shared" si="18"/>
        <v>No</v>
      </c>
      <c r="P257" s="231">
        <f>IF(M257&lt;&gt;"", COUNTIF($M$4:$M257, M257), "")</f>
        <v>14</v>
      </c>
      <c r="Q257" s="231">
        <f t="shared" si="19"/>
        <v>19</v>
      </c>
    </row>
    <row r="258" spans="1:17" s="231" customFormat="1" x14ac:dyDescent="0.3">
      <c r="A258" s="310" t="s">
        <v>2893</v>
      </c>
      <c r="B258" s="310" t="s">
        <v>941</v>
      </c>
      <c r="C258" s="311" t="s">
        <v>850</v>
      </c>
      <c r="D258" s="311" t="s">
        <v>866</v>
      </c>
      <c r="E258" s="311" t="s">
        <v>908</v>
      </c>
      <c r="F258" s="312">
        <v>145</v>
      </c>
      <c r="G258" s="311"/>
      <c r="H258" s="311" t="str">
        <f t="shared" si="15"/>
        <v>tag as SINGLE</v>
      </c>
      <c r="I258" s="311" t="s">
        <v>768</v>
      </c>
      <c r="J258" s="311"/>
      <c r="K258" s="320"/>
      <c r="L258" s="497"/>
      <c r="M258" s="231" t="str">
        <f t="shared" si="16"/>
        <v>SEATS &amp; SEATBELTS</v>
      </c>
      <c r="N258" s="231">
        <f t="shared" si="17"/>
        <v>19</v>
      </c>
      <c r="O258" s="231" t="str">
        <f t="shared" si="18"/>
        <v>No</v>
      </c>
      <c r="P258" s="231">
        <f>IF(M258&lt;&gt;"", COUNTIF($M$4:$M258, M258), "")</f>
        <v>15</v>
      </c>
      <c r="Q258" s="231">
        <f t="shared" si="19"/>
        <v>19</v>
      </c>
    </row>
    <row r="259" spans="1:17" s="231" customFormat="1" x14ac:dyDescent="0.3">
      <c r="A259" s="310" t="s">
        <v>2893</v>
      </c>
      <c r="B259" s="310" t="s">
        <v>941</v>
      </c>
      <c r="C259" s="311" t="s">
        <v>850</v>
      </c>
      <c r="D259" s="311" t="s">
        <v>866</v>
      </c>
      <c r="E259" s="311" t="s">
        <v>688</v>
      </c>
      <c r="F259" s="312">
        <v>125</v>
      </c>
      <c r="G259" s="311"/>
      <c r="H259" s="311" t="str">
        <f t="shared" si="15"/>
        <v/>
      </c>
      <c r="I259" s="311"/>
      <c r="J259" s="311"/>
      <c r="K259" s="320"/>
      <c r="L259" s="497"/>
      <c r="M259" s="231" t="str">
        <f t="shared" si="16"/>
        <v>SEATS &amp; SEATBELTS</v>
      </c>
      <c r="N259" s="231">
        <f t="shared" si="17"/>
        <v>19</v>
      </c>
      <c r="O259" s="231" t="str">
        <f t="shared" si="18"/>
        <v>No</v>
      </c>
      <c r="P259" s="231">
        <f>IF(M259&lt;&gt;"", COUNTIF($M$4:$M259, M259), "")</f>
        <v>16</v>
      </c>
      <c r="Q259" s="231">
        <f t="shared" si="19"/>
        <v>19</v>
      </c>
    </row>
    <row r="260" spans="1:17" s="231" customFormat="1" x14ac:dyDescent="0.3">
      <c r="A260" s="313" t="s">
        <v>2900</v>
      </c>
      <c r="B260" s="313" t="s">
        <v>941</v>
      </c>
      <c r="C260" s="314" t="s">
        <v>850</v>
      </c>
      <c r="D260" s="314" t="s">
        <v>866</v>
      </c>
      <c r="E260" s="314" t="s">
        <v>689</v>
      </c>
      <c r="F260" s="315">
        <v>175</v>
      </c>
      <c r="G260" s="314"/>
      <c r="H260" s="314" t="str">
        <f t="shared" ref="H260:H323" si="20">_xlfn.TEXTJOIN(" | ",TRUE,I260,J260)</f>
        <v/>
      </c>
      <c r="I260" s="314"/>
      <c r="J260" s="314"/>
      <c r="K260" s="321" t="s">
        <v>2908</v>
      </c>
      <c r="L260" s="497"/>
      <c r="M260" s="231" t="str">
        <f t="shared" ref="M260:M323" si="21">IF(D260="", "", IF(ISNUMBER(SEARCH("Doors", D260)), "DOORS", IF(ISNUMBER(SEARCH("Eng Bay", D260)), "ENGINE BAY", IF(ISNUMBER(SEARCH("Engine", D260)), "ENGINE", IF(ISNUMBER(SEARCH("Exterior", D260)), "EXTERIOR", IF(ISNUMBER(SEARCH("Hood", D260)), "HOOD", IF(ISNUMBER(SEARCH("Int Roof", D260)), "ROOF", IF(ISNUMBER(SEARCH("Interior", D260)), "INTERIOR", IF(ISNUMBER(SEARCH("Lights", D260)), "LIGHTS", IF(ISNUMBER(SEARCH("Module", D260)), "MODULE", IF(ISNUMBER(SEARCH("SBelt", D260)), "SEATS &amp; SEATBELTS", IF(ISNUMBER(SEARCH("Seat", D260)), "SEATS &amp; SEATBELTS", IF(ISNUMBER(SEARCH("Susp.", D260)), "SUSPENSION", IF(ISNUMBER(SEARCH("Trans", D260)), "TRANSMISSION", IF(ISNUMBER(SEARCH("Trunk", D260)), "TRUNK", IF(ISNUMBER(SEARCH("Wheel", D260)), "WHEEL", ""))))))))))))))))</f>
        <v>SEATS &amp; SEATBELTS</v>
      </c>
      <c r="N260" s="231">
        <f t="shared" ref="N260:N323" si="22">IF(M260&lt;&gt;"", COUNTIF($M$4:$M$1000, M260), "")</f>
        <v>19</v>
      </c>
      <c r="O260" s="231" t="str">
        <f t="shared" ref="O260:O323" si="23">IF(N260="", "", IF(N260&gt;46, "Yes", "No"))</f>
        <v>No</v>
      </c>
      <c r="P260" s="231">
        <f>IF(M260&lt;&gt;"", COUNTIF($M$4:$M260, M260), "")</f>
        <v>17</v>
      </c>
      <c r="Q260" s="231">
        <f t="shared" ref="Q260:Q323" si="24">IF(P260="", "", IF(P260&gt;46, N260-46, IF(N260&gt;46, 46, N260)))</f>
        <v>19</v>
      </c>
    </row>
    <row r="261" spans="1:17" s="231" customFormat="1" x14ac:dyDescent="0.3">
      <c r="A261" s="310" t="s">
        <v>2893</v>
      </c>
      <c r="B261" s="310" t="s">
        <v>941</v>
      </c>
      <c r="C261" s="311" t="s">
        <v>850</v>
      </c>
      <c r="D261" s="311" t="s">
        <v>866</v>
      </c>
      <c r="E261" s="311" t="s">
        <v>690</v>
      </c>
      <c r="F261" s="312">
        <v>175</v>
      </c>
      <c r="G261" s="311"/>
      <c r="H261" s="311" t="str">
        <f t="shared" si="20"/>
        <v/>
      </c>
      <c r="I261" s="311"/>
      <c r="J261" s="311"/>
      <c r="K261" s="320"/>
      <c r="L261" s="497"/>
      <c r="M261" s="231" t="str">
        <f t="shared" si="21"/>
        <v>SEATS &amp; SEATBELTS</v>
      </c>
      <c r="N261" s="231">
        <f t="shared" si="22"/>
        <v>19</v>
      </c>
      <c r="O261" s="231" t="str">
        <f t="shared" si="23"/>
        <v>No</v>
      </c>
      <c r="P261" s="231">
        <f>IF(M261&lt;&gt;"", COUNTIF($M$4:$M261, M261), "")</f>
        <v>18</v>
      </c>
      <c r="Q261" s="231">
        <f t="shared" si="24"/>
        <v>19</v>
      </c>
    </row>
    <row r="262" spans="1:17" s="231" customFormat="1" ht="19.5" thickBot="1" x14ac:dyDescent="0.35">
      <c r="A262" s="289"/>
      <c r="B262" s="289"/>
      <c r="C262" s="290" t="s">
        <v>850</v>
      </c>
      <c r="D262" s="290" t="s">
        <v>866</v>
      </c>
      <c r="E262" s="290" t="s">
        <v>691</v>
      </c>
      <c r="F262" s="291">
        <v>230</v>
      </c>
      <c r="G262" s="290"/>
      <c r="H262" s="290" t="str">
        <f t="shared" si="20"/>
        <v>toss all if motors or track bad</v>
      </c>
      <c r="I262" s="290" t="s">
        <v>830</v>
      </c>
      <c r="J262" s="290"/>
      <c r="K262" s="298"/>
      <c r="L262" s="498"/>
      <c r="M262" s="231" t="str">
        <f t="shared" si="21"/>
        <v>SEATS &amp; SEATBELTS</v>
      </c>
      <c r="N262" s="231">
        <f t="shared" si="22"/>
        <v>19</v>
      </c>
      <c r="O262" s="231" t="str">
        <f t="shared" si="23"/>
        <v>No</v>
      </c>
      <c r="P262" s="231">
        <f>IF(M262&lt;&gt;"", COUNTIF($M$4:$M262, M262), "")</f>
        <v>19</v>
      </c>
      <c r="Q262" s="231">
        <f t="shared" si="24"/>
        <v>19</v>
      </c>
    </row>
    <row r="263" spans="1:17" s="231" customFormat="1" ht="19.5" thickTop="1" x14ac:dyDescent="0.3">
      <c r="A263" s="289"/>
      <c r="B263" s="289"/>
      <c r="C263" s="290" t="s">
        <v>850</v>
      </c>
      <c r="D263" s="290" t="s">
        <v>867</v>
      </c>
      <c r="E263" s="290" t="s">
        <v>696</v>
      </c>
      <c r="F263" s="291">
        <v>127.5</v>
      </c>
      <c r="G263" s="290"/>
      <c r="H263" s="290" t="str">
        <f t="shared" si="20"/>
        <v>SET 2, sell singles if 1 bad, sell upper "U" separate</v>
      </c>
      <c r="I263" s="290" t="s">
        <v>919</v>
      </c>
      <c r="J263" s="290"/>
      <c r="K263" s="298"/>
      <c r="L263" s="496" t="s">
        <v>2582</v>
      </c>
      <c r="M263" s="231" t="str">
        <f t="shared" si="21"/>
        <v>SUSPENSION</v>
      </c>
      <c r="N263" s="231">
        <f t="shared" si="22"/>
        <v>34</v>
      </c>
      <c r="O263" s="231" t="str">
        <f t="shared" si="23"/>
        <v>No</v>
      </c>
      <c r="P263" s="231">
        <f>IF(M263&lt;&gt;"", COUNTIF($M$4:$M263, M263), "")</f>
        <v>1</v>
      </c>
      <c r="Q263" s="231">
        <f t="shared" si="24"/>
        <v>34</v>
      </c>
    </row>
    <row r="264" spans="1:17" s="231" customFormat="1" x14ac:dyDescent="0.3">
      <c r="A264" s="289"/>
      <c r="B264" s="289"/>
      <c r="C264" s="290" t="s">
        <v>850</v>
      </c>
      <c r="D264" s="290" t="s">
        <v>867</v>
      </c>
      <c r="E264" s="290" t="s">
        <v>697</v>
      </c>
      <c r="F264" s="291">
        <v>127.5</v>
      </c>
      <c r="G264" s="290"/>
      <c r="H264" s="290" t="str">
        <f t="shared" si="20"/>
        <v>SET 2, sell singles if 1 bad, sell upper "U" separate</v>
      </c>
      <c r="I264" s="290" t="s">
        <v>919</v>
      </c>
      <c r="J264" s="290"/>
      <c r="K264" s="298"/>
      <c r="L264" s="497"/>
      <c r="M264" s="231" t="str">
        <f t="shared" si="21"/>
        <v>SUSPENSION</v>
      </c>
      <c r="N264" s="231">
        <f t="shared" si="22"/>
        <v>34</v>
      </c>
      <c r="O264" s="231" t="str">
        <f t="shared" si="23"/>
        <v>No</v>
      </c>
      <c r="P264" s="231">
        <f>IF(M264&lt;&gt;"", COUNTIF($M$4:$M264, M264), "")</f>
        <v>2</v>
      </c>
      <c r="Q264" s="231">
        <f t="shared" si="24"/>
        <v>34</v>
      </c>
    </row>
    <row r="265" spans="1:17" s="231" customFormat="1" x14ac:dyDescent="0.3">
      <c r="A265" s="289"/>
      <c r="B265" s="289"/>
      <c r="C265" s="290" t="s">
        <v>850</v>
      </c>
      <c r="D265" s="290" t="s">
        <v>867</v>
      </c>
      <c r="E265" s="290" t="s">
        <v>698</v>
      </c>
      <c r="F265" s="291">
        <v>58.666666666666664</v>
      </c>
      <c r="G265" s="290"/>
      <c r="H265" s="290" t="str">
        <f t="shared" si="20"/>
        <v>SET 2, sell singles if 1 bad</v>
      </c>
      <c r="I265" s="290" t="s">
        <v>780</v>
      </c>
      <c r="J265" s="290"/>
      <c r="K265" s="298"/>
      <c r="L265" s="497"/>
      <c r="M265" s="231" t="str">
        <f t="shared" si="21"/>
        <v>SUSPENSION</v>
      </c>
      <c r="N265" s="231">
        <f t="shared" si="22"/>
        <v>34</v>
      </c>
      <c r="O265" s="231" t="str">
        <f t="shared" si="23"/>
        <v>No</v>
      </c>
      <c r="P265" s="231">
        <f>IF(M265&lt;&gt;"", COUNTIF($M$4:$M265, M265), "")</f>
        <v>3</v>
      </c>
      <c r="Q265" s="231">
        <f t="shared" si="24"/>
        <v>34</v>
      </c>
    </row>
    <row r="266" spans="1:17" s="231" customFormat="1" x14ac:dyDescent="0.3">
      <c r="A266" s="289"/>
      <c r="B266" s="289"/>
      <c r="C266" s="290" t="s">
        <v>850</v>
      </c>
      <c r="D266" s="290" t="s">
        <v>867</v>
      </c>
      <c r="E266" s="290" t="s">
        <v>699</v>
      </c>
      <c r="F266" s="291">
        <v>125</v>
      </c>
      <c r="G266" s="290"/>
      <c r="H266" s="290" t="str">
        <f t="shared" si="20"/>
        <v/>
      </c>
      <c r="I266" s="290"/>
      <c r="J266" s="290"/>
      <c r="K266" s="298"/>
      <c r="L266" s="497"/>
      <c r="M266" s="231" t="str">
        <f t="shared" si="21"/>
        <v>SUSPENSION</v>
      </c>
      <c r="N266" s="231">
        <f t="shared" si="22"/>
        <v>34</v>
      </c>
      <c r="O266" s="231" t="str">
        <f t="shared" si="23"/>
        <v>No</v>
      </c>
      <c r="P266" s="231">
        <f>IF(M266&lt;&gt;"", COUNTIF($M$4:$M266, M266), "")</f>
        <v>4</v>
      </c>
      <c r="Q266" s="231">
        <f t="shared" si="24"/>
        <v>34</v>
      </c>
    </row>
    <row r="267" spans="1:17" s="231" customFormat="1" x14ac:dyDescent="0.3">
      <c r="A267" s="289"/>
      <c r="B267" s="289"/>
      <c r="C267" s="290" t="s">
        <v>850</v>
      </c>
      <c r="D267" s="290" t="s">
        <v>867</v>
      </c>
      <c r="E267" s="290" t="s">
        <v>700</v>
      </c>
      <c r="F267" s="291">
        <v>125</v>
      </c>
      <c r="G267" s="290"/>
      <c r="H267" s="290" t="str">
        <f t="shared" si="20"/>
        <v/>
      </c>
      <c r="I267" s="290"/>
      <c r="J267" s="290"/>
      <c r="K267" s="298"/>
      <c r="L267" s="497"/>
      <c r="M267" s="231" t="str">
        <f t="shared" si="21"/>
        <v>SUSPENSION</v>
      </c>
      <c r="N267" s="231">
        <f t="shared" si="22"/>
        <v>34</v>
      </c>
      <c r="O267" s="231" t="str">
        <f t="shared" si="23"/>
        <v>No</v>
      </c>
      <c r="P267" s="231">
        <f>IF(M267&lt;&gt;"", COUNTIF($M$4:$M267, M267), "")</f>
        <v>5</v>
      </c>
      <c r="Q267" s="231">
        <f t="shared" si="24"/>
        <v>34</v>
      </c>
    </row>
    <row r="268" spans="1:17" s="231" customFormat="1" x14ac:dyDescent="0.3">
      <c r="A268" s="289"/>
      <c r="B268" s="289"/>
      <c r="C268" s="290" t="s">
        <v>850</v>
      </c>
      <c r="D268" s="290" t="s">
        <v>867</v>
      </c>
      <c r="E268" s="290" t="s">
        <v>701</v>
      </c>
      <c r="F268" s="291">
        <v>275</v>
      </c>
      <c r="G268" s="290"/>
      <c r="H268" s="290" t="str">
        <f t="shared" si="20"/>
        <v/>
      </c>
      <c r="I268" s="290"/>
      <c r="J268" s="290"/>
      <c r="K268" s="298"/>
      <c r="L268" s="497"/>
      <c r="M268" s="231" t="str">
        <f t="shared" si="21"/>
        <v>SUSPENSION</v>
      </c>
      <c r="N268" s="231">
        <f t="shared" si="22"/>
        <v>34</v>
      </c>
      <c r="O268" s="231" t="str">
        <f t="shared" si="23"/>
        <v>No</v>
      </c>
      <c r="P268" s="231">
        <f>IF(M268&lt;&gt;"", COUNTIF($M$4:$M268, M268), "")</f>
        <v>6</v>
      </c>
      <c r="Q268" s="231">
        <f t="shared" si="24"/>
        <v>34</v>
      </c>
    </row>
    <row r="269" spans="1:17" s="231" customFormat="1" x14ac:dyDescent="0.3">
      <c r="A269" s="289"/>
      <c r="B269" s="289"/>
      <c r="C269" s="290" t="s">
        <v>850</v>
      </c>
      <c r="D269" s="290" t="s">
        <v>867</v>
      </c>
      <c r="E269" s="290" t="s">
        <v>702</v>
      </c>
      <c r="F269" s="291">
        <v>500</v>
      </c>
      <c r="G269" s="290"/>
      <c r="H269" s="290" t="str">
        <f t="shared" si="20"/>
        <v/>
      </c>
      <c r="I269" s="290"/>
      <c r="J269" s="290"/>
      <c r="K269" s="298"/>
      <c r="L269" s="497"/>
      <c r="M269" s="231" t="str">
        <f t="shared" si="21"/>
        <v>SUSPENSION</v>
      </c>
      <c r="N269" s="231">
        <f t="shared" si="22"/>
        <v>34</v>
      </c>
      <c r="O269" s="231" t="str">
        <f t="shared" si="23"/>
        <v>No</v>
      </c>
      <c r="P269" s="231">
        <f>IF(M269&lt;&gt;"", COUNTIF($M$4:$M269, M269), "")</f>
        <v>7</v>
      </c>
      <c r="Q269" s="231">
        <f t="shared" si="24"/>
        <v>34</v>
      </c>
    </row>
    <row r="270" spans="1:17" s="231" customFormat="1" x14ac:dyDescent="0.3">
      <c r="A270" s="289"/>
      <c r="B270" s="289"/>
      <c r="C270" s="290" t="s">
        <v>850</v>
      </c>
      <c r="D270" s="290" t="s">
        <v>867</v>
      </c>
      <c r="E270" s="290" t="s">
        <v>703</v>
      </c>
      <c r="F270" s="291">
        <v>100</v>
      </c>
      <c r="G270" s="290"/>
      <c r="H270" s="290" t="str">
        <f t="shared" si="20"/>
        <v/>
      </c>
      <c r="I270" s="290"/>
      <c r="J270" s="290"/>
      <c r="K270" s="298"/>
      <c r="L270" s="497"/>
      <c r="M270" s="231" t="str">
        <f t="shared" si="21"/>
        <v>SUSPENSION</v>
      </c>
      <c r="N270" s="231">
        <f t="shared" si="22"/>
        <v>34</v>
      </c>
      <c r="O270" s="231" t="str">
        <f t="shared" si="23"/>
        <v>No</v>
      </c>
      <c r="P270" s="231">
        <f>IF(M270&lt;&gt;"", COUNTIF($M$4:$M270, M270), "")</f>
        <v>8</v>
      </c>
      <c r="Q270" s="231">
        <f t="shared" si="24"/>
        <v>34</v>
      </c>
    </row>
    <row r="271" spans="1:17" s="231" customFormat="1" x14ac:dyDescent="0.3">
      <c r="A271" s="235" t="s">
        <v>848</v>
      </c>
      <c r="B271" s="235" t="s">
        <v>1497</v>
      </c>
      <c r="C271" s="236" t="s">
        <v>850</v>
      </c>
      <c r="D271" s="236" t="s">
        <v>867</v>
      </c>
      <c r="E271" s="236" t="s">
        <v>1498</v>
      </c>
      <c r="F271" s="237">
        <v>350</v>
      </c>
      <c r="G271" s="236"/>
      <c r="H271" s="236" t="str">
        <f t="shared" si="20"/>
        <v>keep all RWD &amp; AWD 16-18 1412mm 7636785 toss other AWD</v>
      </c>
      <c r="I271" s="236" t="s">
        <v>2046</v>
      </c>
      <c r="J271" s="236"/>
      <c r="K271" s="240" t="s">
        <v>848</v>
      </c>
      <c r="L271" s="497"/>
      <c r="M271" s="231" t="str">
        <f t="shared" si="21"/>
        <v>SUSPENSION</v>
      </c>
      <c r="N271" s="231">
        <f t="shared" si="22"/>
        <v>34</v>
      </c>
      <c r="O271" s="231" t="str">
        <f t="shared" si="23"/>
        <v>No</v>
      </c>
      <c r="P271" s="231">
        <f>IF(M271&lt;&gt;"", COUNTIF($M$4:$M271, M271), "")</f>
        <v>9</v>
      </c>
      <c r="Q271" s="231">
        <f t="shared" si="24"/>
        <v>34</v>
      </c>
    </row>
    <row r="272" spans="1:17" s="231" customFormat="1" x14ac:dyDescent="0.3">
      <c r="A272" s="289"/>
      <c r="B272" s="289"/>
      <c r="C272" s="290" t="s">
        <v>850</v>
      </c>
      <c r="D272" s="290" t="s">
        <v>867</v>
      </c>
      <c r="E272" s="290" t="s">
        <v>704</v>
      </c>
      <c r="F272" s="291">
        <v>350</v>
      </c>
      <c r="G272" s="290"/>
      <c r="H272" s="290" t="str">
        <f t="shared" si="20"/>
        <v>WITH cables ON</v>
      </c>
      <c r="I272" s="290" t="s">
        <v>832</v>
      </c>
      <c r="J272" s="290"/>
      <c r="K272" s="298"/>
      <c r="L272" s="497"/>
      <c r="M272" s="231" t="str">
        <f t="shared" si="21"/>
        <v>SUSPENSION</v>
      </c>
      <c r="N272" s="231">
        <f t="shared" si="22"/>
        <v>34</v>
      </c>
      <c r="O272" s="231" t="str">
        <f t="shared" si="23"/>
        <v>No</v>
      </c>
      <c r="P272" s="231">
        <f>IF(M272&lt;&gt;"", COUNTIF($M$4:$M272, M272), "")</f>
        <v>10</v>
      </c>
      <c r="Q272" s="231">
        <f t="shared" si="24"/>
        <v>34</v>
      </c>
    </row>
    <row r="273" spans="1:17" s="231" customFormat="1" x14ac:dyDescent="0.3">
      <c r="A273" s="289"/>
      <c r="B273" s="289"/>
      <c r="C273" s="290" t="s">
        <v>850</v>
      </c>
      <c r="D273" s="290" t="s">
        <v>867</v>
      </c>
      <c r="E273" s="290" t="s">
        <v>705</v>
      </c>
      <c r="F273" s="291">
        <v>75</v>
      </c>
      <c r="G273" s="290"/>
      <c r="H273" s="290" t="str">
        <f t="shared" si="20"/>
        <v>leave arms on, mark location each obtained from</v>
      </c>
      <c r="I273" s="290" t="s">
        <v>833</v>
      </c>
      <c r="J273" s="290"/>
      <c r="K273" s="298"/>
      <c r="L273" s="497"/>
      <c r="M273" s="231" t="str">
        <f t="shared" si="21"/>
        <v>SUSPENSION</v>
      </c>
      <c r="N273" s="231">
        <f t="shared" si="22"/>
        <v>34</v>
      </c>
      <c r="O273" s="231" t="str">
        <f t="shared" si="23"/>
        <v>No</v>
      </c>
      <c r="P273" s="231">
        <f>IF(M273&lt;&gt;"", COUNTIF($M$4:$M273, M273), "")</f>
        <v>11</v>
      </c>
      <c r="Q273" s="231">
        <f t="shared" si="24"/>
        <v>34</v>
      </c>
    </row>
    <row r="274" spans="1:17" s="231" customFormat="1" x14ac:dyDescent="0.3">
      <c r="A274" s="289"/>
      <c r="B274" s="289"/>
      <c r="C274" s="290" t="s">
        <v>850</v>
      </c>
      <c r="D274" s="290" t="s">
        <v>867</v>
      </c>
      <c r="E274" s="290" t="s">
        <v>706</v>
      </c>
      <c r="F274" s="291">
        <v>75</v>
      </c>
      <c r="G274" s="290"/>
      <c r="H274" s="290" t="str">
        <f t="shared" si="20"/>
        <v>leave arms on, mark location each obtained from</v>
      </c>
      <c r="I274" s="290" t="s">
        <v>833</v>
      </c>
      <c r="J274" s="290"/>
      <c r="K274" s="298"/>
      <c r="L274" s="497"/>
      <c r="M274" s="231" t="str">
        <f t="shared" si="21"/>
        <v>SUSPENSION</v>
      </c>
      <c r="N274" s="231">
        <f t="shared" si="22"/>
        <v>34</v>
      </c>
      <c r="O274" s="231" t="str">
        <f t="shared" si="23"/>
        <v>No</v>
      </c>
      <c r="P274" s="231">
        <f>IF(M274&lt;&gt;"", COUNTIF($M$4:$M274, M274), "")</f>
        <v>12</v>
      </c>
      <c r="Q274" s="231">
        <f t="shared" si="24"/>
        <v>34</v>
      </c>
    </row>
    <row r="275" spans="1:17" s="231" customFormat="1" x14ac:dyDescent="0.3">
      <c r="A275" s="289"/>
      <c r="B275" s="289"/>
      <c r="C275" s="290" t="s">
        <v>850</v>
      </c>
      <c r="D275" s="290" t="s">
        <v>867</v>
      </c>
      <c r="E275" s="290" t="s">
        <v>707</v>
      </c>
      <c r="F275" s="291">
        <v>75</v>
      </c>
      <c r="G275" s="290"/>
      <c r="H275" s="290" t="str">
        <f t="shared" si="20"/>
        <v>leave arms on, mark location each obtained from</v>
      </c>
      <c r="I275" s="290" t="s">
        <v>833</v>
      </c>
      <c r="J275" s="290"/>
      <c r="K275" s="298"/>
      <c r="L275" s="497"/>
      <c r="M275" s="231" t="str">
        <f t="shared" si="21"/>
        <v>SUSPENSION</v>
      </c>
      <c r="N275" s="231">
        <f t="shared" si="22"/>
        <v>34</v>
      </c>
      <c r="O275" s="231" t="str">
        <f t="shared" si="23"/>
        <v>No</v>
      </c>
      <c r="P275" s="231">
        <f>IF(M275&lt;&gt;"", COUNTIF($M$4:$M275, M275), "")</f>
        <v>13</v>
      </c>
      <c r="Q275" s="231">
        <f t="shared" si="24"/>
        <v>34</v>
      </c>
    </row>
    <row r="276" spans="1:17" s="231" customFormat="1" x14ac:dyDescent="0.3">
      <c r="A276" s="289"/>
      <c r="B276" s="289"/>
      <c r="C276" s="290" t="s">
        <v>850</v>
      </c>
      <c r="D276" s="290" t="s">
        <v>867</v>
      </c>
      <c r="E276" s="290" t="s">
        <v>708</v>
      </c>
      <c r="F276" s="291">
        <v>75</v>
      </c>
      <c r="G276" s="290"/>
      <c r="H276" s="290" t="str">
        <f t="shared" si="20"/>
        <v>leave arms on, mark location each obtained from</v>
      </c>
      <c r="I276" s="290" t="s">
        <v>833</v>
      </c>
      <c r="J276" s="290"/>
      <c r="K276" s="298"/>
      <c r="L276" s="497"/>
      <c r="M276" s="231" t="str">
        <f t="shared" si="21"/>
        <v>SUSPENSION</v>
      </c>
      <c r="N276" s="231">
        <f t="shared" si="22"/>
        <v>34</v>
      </c>
      <c r="O276" s="231" t="str">
        <f t="shared" si="23"/>
        <v>No</v>
      </c>
      <c r="P276" s="231">
        <f>IF(M276&lt;&gt;"", COUNTIF($M$4:$M276, M276), "")</f>
        <v>14</v>
      </c>
      <c r="Q276" s="231">
        <f t="shared" si="24"/>
        <v>34</v>
      </c>
    </row>
    <row r="277" spans="1:17" s="231" customFormat="1" x14ac:dyDescent="0.3">
      <c r="A277" s="289"/>
      <c r="B277" s="289"/>
      <c r="C277" s="290" t="s">
        <v>850</v>
      </c>
      <c r="D277" s="290" t="s">
        <v>867</v>
      </c>
      <c r="E277" s="290" t="s">
        <v>709</v>
      </c>
      <c r="F277" s="291">
        <v>98</v>
      </c>
      <c r="G277" s="290"/>
      <c r="H277" s="290" t="str">
        <f t="shared" si="20"/>
        <v>toss both if 1 bad</v>
      </c>
      <c r="I277" s="290" t="s">
        <v>763</v>
      </c>
      <c r="J277" s="290"/>
      <c r="K277" s="298"/>
      <c r="L277" s="497"/>
      <c r="M277" s="231" t="str">
        <f t="shared" si="21"/>
        <v>SUSPENSION</v>
      </c>
      <c r="N277" s="231">
        <f t="shared" si="22"/>
        <v>34</v>
      </c>
      <c r="O277" s="231" t="str">
        <f t="shared" si="23"/>
        <v>No</v>
      </c>
      <c r="P277" s="231">
        <f>IF(M277&lt;&gt;"", COUNTIF($M$4:$M277, M277), "")</f>
        <v>15</v>
      </c>
      <c r="Q277" s="231">
        <f t="shared" si="24"/>
        <v>34</v>
      </c>
    </row>
    <row r="278" spans="1:17" s="231" customFormat="1" x14ac:dyDescent="0.3">
      <c r="A278" s="289"/>
      <c r="B278" s="289"/>
      <c r="C278" s="290" t="s">
        <v>850</v>
      </c>
      <c r="D278" s="290" t="s">
        <v>867</v>
      </c>
      <c r="E278" s="290" t="s">
        <v>710</v>
      </c>
      <c r="F278" s="291">
        <v>500</v>
      </c>
      <c r="G278" s="290"/>
      <c r="H278" s="290" t="str">
        <f t="shared" si="20"/>
        <v/>
      </c>
      <c r="I278" s="290"/>
      <c r="J278" s="290"/>
      <c r="K278" s="298"/>
      <c r="L278" s="497"/>
      <c r="M278" s="231" t="str">
        <f t="shared" si="21"/>
        <v>SUSPENSION</v>
      </c>
      <c r="N278" s="231">
        <f t="shared" si="22"/>
        <v>34</v>
      </c>
      <c r="O278" s="231" t="str">
        <f t="shared" si="23"/>
        <v>No</v>
      </c>
      <c r="P278" s="231">
        <f>IF(M278&lt;&gt;"", COUNTIF($M$4:$M278, M278), "")</f>
        <v>16</v>
      </c>
      <c r="Q278" s="231">
        <f t="shared" si="24"/>
        <v>34</v>
      </c>
    </row>
    <row r="279" spans="1:17" s="231" customFormat="1" x14ac:dyDescent="0.3">
      <c r="A279" s="289"/>
      <c r="B279" s="289"/>
      <c r="C279" s="290" t="s">
        <v>850</v>
      </c>
      <c r="D279" s="290" t="s">
        <v>867</v>
      </c>
      <c r="E279" s="290" t="s">
        <v>711</v>
      </c>
      <c r="F279" s="291">
        <v>350</v>
      </c>
      <c r="G279" s="290"/>
      <c r="H279" s="290" t="str">
        <f t="shared" si="20"/>
        <v>tag as SINGLE</v>
      </c>
      <c r="I279" s="290" t="s">
        <v>768</v>
      </c>
      <c r="J279" s="290"/>
      <c r="K279" s="298"/>
      <c r="L279" s="497"/>
      <c r="M279" s="231" t="str">
        <f t="shared" si="21"/>
        <v>SUSPENSION</v>
      </c>
      <c r="N279" s="231">
        <f t="shared" si="22"/>
        <v>34</v>
      </c>
      <c r="O279" s="231" t="str">
        <f t="shared" si="23"/>
        <v>No</v>
      </c>
      <c r="P279" s="231">
        <f>IF(M279&lt;&gt;"", COUNTIF($M$4:$M279, M279), "")</f>
        <v>17</v>
      </c>
      <c r="Q279" s="231">
        <f t="shared" si="24"/>
        <v>34</v>
      </c>
    </row>
    <row r="280" spans="1:17" s="231" customFormat="1" x14ac:dyDescent="0.3">
      <c r="A280" s="289"/>
      <c r="B280" s="289"/>
      <c r="C280" s="290" t="s">
        <v>850</v>
      </c>
      <c r="D280" s="290" t="s">
        <v>867</v>
      </c>
      <c r="E280" s="290" t="s">
        <v>712</v>
      </c>
      <c r="F280" s="291">
        <v>350</v>
      </c>
      <c r="G280" s="290"/>
      <c r="H280" s="290" t="str">
        <f t="shared" si="20"/>
        <v>tag as SINGLE</v>
      </c>
      <c r="I280" s="290" t="s">
        <v>768</v>
      </c>
      <c r="J280" s="290"/>
      <c r="K280" s="298"/>
      <c r="L280" s="497"/>
      <c r="M280" s="231" t="str">
        <f t="shared" si="21"/>
        <v>SUSPENSION</v>
      </c>
      <c r="N280" s="231">
        <f t="shared" si="22"/>
        <v>34</v>
      </c>
      <c r="O280" s="231" t="str">
        <f t="shared" si="23"/>
        <v>No</v>
      </c>
      <c r="P280" s="231">
        <f>IF(M280&lt;&gt;"", COUNTIF($M$4:$M280, M280), "")</f>
        <v>18</v>
      </c>
      <c r="Q280" s="231">
        <f t="shared" si="24"/>
        <v>34</v>
      </c>
    </row>
    <row r="281" spans="1:17" s="231" customFormat="1" x14ac:dyDescent="0.3">
      <c r="A281" s="289"/>
      <c r="B281" s="289"/>
      <c r="C281" s="290" t="s">
        <v>850</v>
      </c>
      <c r="D281" s="290" t="s">
        <v>867</v>
      </c>
      <c r="E281" s="290" t="s">
        <v>713</v>
      </c>
      <c r="F281" s="291">
        <v>160</v>
      </c>
      <c r="G281" s="290"/>
      <c r="H281" s="290" t="str">
        <f t="shared" si="20"/>
        <v>SET 2, toss both if 1 bad</v>
      </c>
      <c r="I281" s="290" t="s">
        <v>782</v>
      </c>
      <c r="J281" s="290"/>
      <c r="K281" s="298"/>
      <c r="L281" s="497"/>
      <c r="M281" s="231" t="str">
        <f t="shared" si="21"/>
        <v>SUSPENSION</v>
      </c>
      <c r="N281" s="231">
        <f t="shared" si="22"/>
        <v>34</v>
      </c>
      <c r="O281" s="231" t="str">
        <f t="shared" si="23"/>
        <v>No</v>
      </c>
      <c r="P281" s="231">
        <f>IF(M281&lt;&gt;"", COUNTIF($M$4:$M281, M281), "")</f>
        <v>19</v>
      </c>
      <c r="Q281" s="231">
        <f t="shared" si="24"/>
        <v>34</v>
      </c>
    </row>
    <row r="282" spans="1:17" s="231" customFormat="1" x14ac:dyDescent="0.3">
      <c r="A282" s="289"/>
      <c r="B282" s="289"/>
      <c r="C282" s="290" t="s">
        <v>850</v>
      </c>
      <c r="D282" s="290" t="s">
        <v>867</v>
      </c>
      <c r="E282" s="290" t="s">
        <v>715</v>
      </c>
      <c r="F282" s="291">
        <v>80</v>
      </c>
      <c r="G282" s="290"/>
      <c r="H282" s="290" t="str">
        <f t="shared" si="20"/>
        <v/>
      </c>
      <c r="I282" s="290"/>
      <c r="J282" s="290"/>
      <c r="K282" s="298"/>
      <c r="L282" s="497"/>
      <c r="M282" s="231" t="str">
        <f t="shared" si="21"/>
        <v>SUSPENSION</v>
      </c>
      <c r="N282" s="231">
        <f t="shared" si="22"/>
        <v>34</v>
      </c>
      <c r="O282" s="231" t="str">
        <f t="shared" si="23"/>
        <v>No</v>
      </c>
      <c r="P282" s="231">
        <f>IF(M282&lt;&gt;"", COUNTIF($M$4:$M282, M282), "")</f>
        <v>20</v>
      </c>
      <c r="Q282" s="231">
        <f t="shared" si="24"/>
        <v>34</v>
      </c>
    </row>
    <row r="283" spans="1:17" s="231" customFormat="1" x14ac:dyDescent="0.3">
      <c r="A283" s="289"/>
      <c r="B283" s="289"/>
      <c r="C283" s="290" t="s">
        <v>850</v>
      </c>
      <c r="D283" s="290" t="s">
        <v>867</v>
      </c>
      <c r="E283" s="290" t="s">
        <v>716</v>
      </c>
      <c r="F283" s="291">
        <v>80</v>
      </c>
      <c r="G283" s="290"/>
      <c r="H283" s="290" t="str">
        <f t="shared" si="20"/>
        <v/>
      </c>
      <c r="I283" s="290"/>
      <c r="J283" s="290"/>
      <c r="K283" s="298"/>
      <c r="L283" s="497"/>
      <c r="M283" s="231" t="str">
        <f t="shared" si="21"/>
        <v>SUSPENSION</v>
      </c>
      <c r="N283" s="231">
        <f t="shared" si="22"/>
        <v>34</v>
      </c>
      <c r="O283" s="231" t="str">
        <f t="shared" si="23"/>
        <v>No</v>
      </c>
      <c r="P283" s="231">
        <f>IF(M283&lt;&gt;"", COUNTIF($M$4:$M283, M283), "")</f>
        <v>21</v>
      </c>
      <c r="Q283" s="231">
        <f t="shared" si="24"/>
        <v>34</v>
      </c>
    </row>
    <row r="284" spans="1:17" s="231" customFormat="1" x14ac:dyDescent="0.3">
      <c r="A284" s="289"/>
      <c r="B284" s="289"/>
      <c r="C284" s="290" t="s">
        <v>850</v>
      </c>
      <c r="D284" s="290" t="s">
        <v>867</v>
      </c>
      <c r="E284" s="290" t="s">
        <v>714</v>
      </c>
      <c r="F284" s="291">
        <v>200</v>
      </c>
      <c r="G284" s="290"/>
      <c r="H284" s="290" t="str">
        <f t="shared" si="20"/>
        <v>sell singles if 1 bad, sell even if gromets missing</v>
      </c>
      <c r="I284" s="290" t="s">
        <v>834</v>
      </c>
      <c r="J284" s="290"/>
      <c r="K284" s="298"/>
      <c r="L284" s="497"/>
      <c r="M284" s="231" t="str">
        <f t="shared" si="21"/>
        <v>SUSPENSION</v>
      </c>
      <c r="N284" s="231">
        <f t="shared" si="22"/>
        <v>34</v>
      </c>
      <c r="O284" s="231" t="str">
        <f t="shared" si="23"/>
        <v>No</v>
      </c>
      <c r="P284" s="231">
        <f>IF(M284&lt;&gt;"", COUNTIF($M$4:$M284, M284), "")</f>
        <v>22</v>
      </c>
      <c r="Q284" s="231">
        <f t="shared" si="24"/>
        <v>34</v>
      </c>
    </row>
    <row r="285" spans="1:17" s="231" customFormat="1" x14ac:dyDescent="0.3">
      <c r="A285" s="289"/>
      <c r="B285" s="289"/>
      <c r="C285" s="290" t="s">
        <v>850</v>
      </c>
      <c r="D285" s="290" t="s">
        <v>867</v>
      </c>
      <c r="E285" s="290" t="s">
        <v>718</v>
      </c>
      <c r="F285" s="291">
        <v>1263.3333333333333</v>
      </c>
      <c r="G285" s="290"/>
      <c r="H285" s="290" t="str">
        <f t="shared" si="20"/>
        <v/>
      </c>
      <c r="I285" s="290"/>
      <c r="J285" s="290"/>
      <c r="K285" s="298"/>
      <c r="L285" s="497"/>
      <c r="M285" s="231" t="str">
        <f t="shared" si="21"/>
        <v>SUSPENSION</v>
      </c>
      <c r="N285" s="231">
        <f t="shared" si="22"/>
        <v>34</v>
      </c>
      <c r="O285" s="231" t="str">
        <f t="shared" si="23"/>
        <v>No</v>
      </c>
      <c r="P285" s="231">
        <f>IF(M285&lt;&gt;"", COUNTIF($M$4:$M285, M285), "")</f>
        <v>23</v>
      </c>
      <c r="Q285" s="231">
        <f t="shared" si="24"/>
        <v>34</v>
      </c>
    </row>
    <row r="286" spans="1:17" s="231" customFormat="1" x14ac:dyDescent="0.3">
      <c r="A286" s="313" t="s">
        <v>2900</v>
      </c>
      <c r="B286" s="313" t="s">
        <v>1497</v>
      </c>
      <c r="C286" s="314" t="s">
        <v>850</v>
      </c>
      <c r="D286" s="314" t="s">
        <v>867</v>
      </c>
      <c r="E286" s="314" t="s">
        <v>695</v>
      </c>
      <c r="F286" s="315">
        <v>320</v>
      </c>
      <c r="G286" s="314"/>
      <c r="H286" s="314" t="str">
        <f t="shared" si="20"/>
        <v>keep dynamic drive, TOSS w/o dynamic drive</v>
      </c>
      <c r="I286" s="314" t="s">
        <v>831</v>
      </c>
      <c r="J286" s="314"/>
      <c r="K286" s="321" t="s">
        <v>2909</v>
      </c>
      <c r="L286" s="497"/>
      <c r="M286" s="231" t="str">
        <f t="shared" si="21"/>
        <v>SUSPENSION</v>
      </c>
      <c r="N286" s="231">
        <f t="shared" si="22"/>
        <v>34</v>
      </c>
      <c r="O286" s="231" t="str">
        <f t="shared" si="23"/>
        <v>No</v>
      </c>
      <c r="P286" s="231">
        <f>IF(M286&lt;&gt;"", COUNTIF($M$4:$M286, M286), "")</f>
        <v>24</v>
      </c>
      <c r="Q286" s="231">
        <f t="shared" si="24"/>
        <v>34</v>
      </c>
    </row>
    <row r="287" spans="1:17" s="231" customFormat="1" x14ac:dyDescent="0.3">
      <c r="A287" s="289"/>
      <c r="B287" s="292"/>
      <c r="C287" s="293" t="s">
        <v>851</v>
      </c>
      <c r="D287" s="293" t="s">
        <v>867</v>
      </c>
      <c r="E287" s="293" t="s">
        <v>719</v>
      </c>
      <c r="F287" s="294"/>
      <c r="G287" s="293"/>
      <c r="H287" s="293" t="str">
        <f t="shared" si="20"/>
        <v>TOSS ALL</v>
      </c>
      <c r="I287" s="293" t="s">
        <v>800</v>
      </c>
      <c r="J287" s="293"/>
      <c r="K287" s="299"/>
      <c r="L287" s="497"/>
      <c r="M287" s="231" t="str">
        <f t="shared" si="21"/>
        <v>SUSPENSION</v>
      </c>
      <c r="N287" s="231">
        <f t="shared" si="22"/>
        <v>34</v>
      </c>
      <c r="O287" s="231" t="str">
        <f t="shared" si="23"/>
        <v>No</v>
      </c>
      <c r="P287" s="231">
        <f>IF(M287&lt;&gt;"", COUNTIF($M$4:$M287, M287), "")</f>
        <v>25</v>
      </c>
      <c r="Q287" s="231">
        <f t="shared" si="24"/>
        <v>34</v>
      </c>
    </row>
    <row r="288" spans="1:17" s="231" customFormat="1" x14ac:dyDescent="0.3">
      <c r="A288" s="289"/>
      <c r="B288" s="292"/>
      <c r="C288" s="293" t="s">
        <v>851</v>
      </c>
      <c r="D288" s="293" t="s">
        <v>867</v>
      </c>
      <c r="E288" s="293" t="s">
        <v>720</v>
      </c>
      <c r="F288" s="294"/>
      <c r="G288" s="293"/>
      <c r="H288" s="293" t="str">
        <f t="shared" si="20"/>
        <v>TOSS ALL except ///M ones</v>
      </c>
      <c r="I288" s="293" t="s">
        <v>835</v>
      </c>
      <c r="J288" s="293"/>
      <c r="K288" s="299"/>
      <c r="L288" s="497"/>
      <c r="M288" s="231" t="str">
        <f t="shared" si="21"/>
        <v>SUSPENSION</v>
      </c>
      <c r="N288" s="231">
        <f t="shared" si="22"/>
        <v>34</v>
      </c>
      <c r="O288" s="231" t="str">
        <f t="shared" si="23"/>
        <v>No</v>
      </c>
      <c r="P288" s="231">
        <f>IF(M288&lt;&gt;"", COUNTIF($M$4:$M288, M288), "")</f>
        <v>26</v>
      </c>
      <c r="Q288" s="231">
        <f t="shared" si="24"/>
        <v>34</v>
      </c>
    </row>
    <row r="289" spans="1:17" s="231" customFormat="1" x14ac:dyDescent="0.3">
      <c r="A289" s="289"/>
      <c r="B289" s="292"/>
      <c r="C289" s="293" t="s">
        <v>851</v>
      </c>
      <c r="D289" s="293" t="s">
        <v>867</v>
      </c>
      <c r="E289" s="293" t="s">
        <v>721</v>
      </c>
      <c r="F289" s="294"/>
      <c r="G289" s="293"/>
      <c r="H289" s="293" t="str">
        <f t="shared" si="20"/>
        <v>TOSS ALL (not needed for sizing)</v>
      </c>
      <c r="I289" s="293" t="s">
        <v>836</v>
      </c>
      <c r="J289" s="293"/>
      <c r="K289" s="299"/>
      <c r="L289" s="497"/>
      <c r="M289" s="231" t="str">
        <f t="shared" si="21"/>
        <v>SUSPENSION</v>
      </c>
      <c r="N289" s="231">
        <f t="shared" si="22"/>
        <v>34</v>
      </c>
      <c r="O289" s="231" t="str">
        <f t="shared" si="23"/>
        <v>No</v>
      </c>
      <c r="P289" s="231">
        <f>IF(M289&lt;&gt;"", COUNTIF($M$4:$M289, M289), "")</f>
        <v>27</v>
      </c>
      <c r="Q289" s="231">
        <f t="shared" si="24"/>
        <v>34</v>
      </c>
    </row>
    <row r="290" spans="1:17" s="231" customFormat="1" x14ac:dyDescent="0.3">
      <c r="A290" s="289"/>
      <c r="B290" s="292"/>
      <c r="C290" s="293" t="s">
        <v>851</v>
      </c>
      <c r="D290" s="293" t="s">
        <v>867</v>
      </c>
      <c r="E290" s="293" t="s">
        <v>722</v>
      </c>
      <c r="F290" s="294"/>
      <c r="G290" s="293"/>
      <c r="H290" s="293" t="str">
        <f t="shared" si="20"/>
        <v/>
      </c>
      <c r="I290" s="293"/>
      <c r="J290" s="293"/>
      <c r="K290" s="299"/>
      <c r="L290" s="497"/>
      <c r="M290" s="231" t="str">
        <f t="shared" si="21"/>
        <v>SUSPENSION</v>
      </c>
      <c r="N290" s="231">
        <f t="shared" si="22"/>
        <v>34</v>
      </c>
      <c r="O290" s="231" t="str">
        <f t="shared" si="23"/>
        <v>No</v>
      </c>
      <c r="P290" s="231">
        <f>IF(M290&lt;&gt;"", COUNTIF($M$4:$M290, M290), "")</f>
        <v>28</v>
      </c>
      <c r="Q290" s="231">
        <f t="shared" si="24"/>
        <v>34</v>
      </c>
    </row>
    <row r="291" spans="1:17" s="231" customFormat="1" x14ac:dyDescent="0.3">
      <c r="A291" s="289"/>
      <c r="B291" s="292"/>
      <c r="C291" s="293" t="s">
        <v>851</v>
      </c>
      <c r="D291" s="293" t="s">
        <v>867</v>
      </c>
      <c r="E291" s="293" t="s">
        <v>694</v>
      </c>
      <c r="F291" s="294"/>
      <c r="G291" s="293"/>
      <c r="H291" s="293" t="str">
        <f t="shared" si="20"/>
        <v>TOSS 14-15 ALL AWD &amp; 16-18 AWD part# 7589129, 7589128</v>
      </c>
      <c r="I291" s="293" t="s">
        <v>880</v>
      </c>
      <c r="J291" s="293"/>
      <c r="K291" s="299"/>
      <c r="L291" s="497"/>
      <c r="M291" s="231" t="str">
        <f t="shared" si="21"/>
        <v>SUSPENSION</v>
      </c>
      <c r="N291" s="231">
        <f t="shared" si="22"/>
        <v>34</v>
      </c>
      <c r="O291" s="231" t="str">
        <f t="shared" si="23"/>
        <v>No</v>
      </c>
      <c r="P291" s="231">
        <f>IF(M291&lt;&gt;"", COUNTIF($M$4:$M291, M291), "")</f>
        <v>29</v>
      </c>
      <c r="Q291" s="231">
        <f t="shared" si="24"/>
        <v>34</v>
      </c>
    </row>
    <row r="292" spans="1:17" s="231" customFormat="1" x14ac:dyDescent="0.3">
      <c r="A292" s="289"/>
      <c r="B292" s="292"/>
      <c r="C292" s="293" t="s">
        <v>851</v>
      </c>
      <c r="D292" s="293" t="s">
        <v>867</v>
      </c>
      <c r="E292" s="293" t="s">
        <v>723</v>
      </c>
      <c r="F292" s="294"/>
      <c r="G292" s="293"/>
      <c r="H292" s="293" t="str">
        <f t="shared" si="20"/>
        <v>TOSS ALL</v>
      </c>
      <c r="I292" s="293" t="s">
        <v>800</v>
      </c>
      <c r="J292" s="293"/>
      <c r="K292" s="299"/>
      <c r="L292" s="497"/>
      <c r="M292" s="231" t="str">
        <f t="shared" si="21"/>
        <v>SUSPENSION</v>
      </c>
      <c r="N292" s="231">
        <f t="shared" si="22"/>
        <v>34</v>
      </c>
      <c r="O292" s="231" t="str">
        <f t="shared" si="23"/>
        <v>No</v>
      </c>
      <c r="P292" s="231">
        <f>IF(M292&lt;&gt;"", COUNTIF($M$4:$M292, M292), "")</f>
        <v>30</v>
      </c>
      <c r="Q292" s="231">
        <f t="shared" si="24"/>
        <v>34</v>
      </c>
    </row>
    <row r="293" spans="1:17" s="231" customFormat="1" x14ac:dyDescent="0.3">
      <c r="A293" s="289"/>
      <c r="B293" s="292"/>
      <c r="C293" s="293" t="s">
        <v>851</v>
      </c>
      <c r="D293" s="293" t="s">
        <v>867</v>
      </c>
      <c r="E293" s="293" t="s">
        <v>717</v>
      </c>
      <c r="F293" s="294"/>
      <c r="G293" s="293"/>
      <c r="H293" s="293" t="str">
        <f t="shared" si="20"/>
        <v>has to be cut, and not worth selling cut for $85</v>
      </c>
      <c r="I293" s="293"/>
      <c r="J293" s="293" t="s">
        <v>881</v>
      </c>
      <c r="K293" s="299"/>
      <c r="L293" s="497"/>
      <c r="M293" s="231" t="str">
        <f t="shared" si="21"/>
        <v>SUSPENSION</v>
      </c>
      <c r="N293" s="231">
        <f t="shared" si="22"/>
        <v>34</v>
      </c>
      <c r="O293" s="231" t="str">
        <f t="shared" si="23"/>
        <v>No</v>
      </c>
      <c r="P293" s="231">
        <f>IF(M293&lt;&gt;"", COUNTIF($M$4:$M293, M293), "")</f>
        <v>31</v>
      </c>
      <c r="Q293" s="231">
        <f t="shared" si="24"/>
        <v>34</v>
      </c>
    </row>
    <row r="294" spans="1:17" s="231" customFormat="1" x14ac:dyDescent="0.3">
      <c r="A294" s="289"/>
      <c r="B294" s="292"/>
      <c r="C294" s="293" t="s">
        <v>851</v>
      </c>
      <c r="D294" s="293" t="s">
        <v>867</v>
      </c>
      <c r="E294" s="293" t="s">
        <v>724</v>
      </c>
      <c r="F294" s="294"/>
      <c r="G294" s="293"/>
      <c r="H294" s="293" t="str">
        <f t="shared" si="20"/>
        <v>really BIG one diff mounts to</v>
      </c>
      <c r="I294" s="293"/>
      <c r="J294" s="293" t="s">
        <v>837</v>
      </c>
      <c r="K294" s="299"/>
      <c r="L294" s="497"/>
      <c r="M294" s="231" t="str">
        <f t="shared" si="21"/>
        <v>SUSPENSION</v>
      </c>
      <c r="N294" s="231">
        <f t="shared" si="22"/>
        <v>34</v>
      </c>
      <c r="O294" s="231" t="str">
        <f t="shared" si="23"/>
        <v>No</v>
      </c>
      <c r="P294" s="231">
        <f>IF(M294&lt;&gt;"", COUNTIF($M$4:$M294, M294), "")</f>
        <v>32</v>
      </c>
      <c r="Q294" s="231">
        <f t="shared" si="24"/>
        <v>34</v>
      </c>
    </row>
    <row r="295" spans="1:17" s="231" customFormat="1" x14ac:dyDescent="0.3">
      <c r="A295" s="289"/>
      <c r="B295" s="292"/>
      <c r="C295" s="293" t="s">
        <v>851</v>
      </c>
      <c r="D295" s="293" t="s">
        <v>867</v>
      </c>
      <c r="E295" s="293" t="s">
        <v>695</v>
      </c>
      <c r="F295" s="294">
        <v>320</v>
      </c>
      <c r="G295" s="293"/>
      <c r="H295" s="293" t="str">
        <f t="shared" si="20"/>
        <v>keep dynamic drive, TOSS w/o dynamic drive</v>
      </c>
      <c r="I295" s="293" t="s">
        <v>831</v>
      </c>
      <c r="J295" s="293"/>
      <c r="K295" s="299"/>
      <c r="L295" s="497"/>
      <c r="M295" s="231" t="str">
        <f t="shared" si="21"/>
        <v>SUSPENSION</v>
      </c>
      <c r="N295" s="231">
        <f t="shared" si="22"/>
        <v>34</v>
      </c>
      <c r="O295" s="231" t="str">
        <f t="shared" si="23"/>
        <v>No</v>
      </c>
      <c r="P295" s="231">
        <f>IF(M295&lt;&gt;"", COUNTIF($M$4:$M295, M295), "")</f>
        <v>33</v>
      </c>
      <c r="Q295" s="231">
        <f t="shared" si="24"/>
        <v>34</v>
      </c>
    </row>
    <row r="296" spans="1:17" s="231" customFormat="1" ht="19.5" thickBot="1" x14ac:dyDescent="0.35">
      <c r="A296" s="289"/>
      <c r="B296" s="292"/>
      <c r="C296" s="293" t="s">
        <v>851</v>
      </c>
      <c r="D296" s="293" t="s">
        <v>867</v>
      </c>
      <c r="E296" s="293" t="s">
        <v>725</v>
      </c>
      <c r="F296" s="294"/>
      <c r="G296" s="293"/>
      <c r="H296" s="293" t="str">
        <f t="shared" si="20"/>
        <v>TOSS ALL (even dynamic ones)</v>
      </c>
      <c r="I296" s="293" t="s">
        <v>838</v>
      </c>
      <c r="J296" s="293"/>
      <c r="K296" s="299"/>
      <c r="L296" s="498"/>
      <c r="M296" s="231" t="str">
        <f t="shared" si="21"/>
        <v>SUSPENSION</v>
      </c>
      <c r="N296" s="231">
        <f t="shared" si="22"/>
        <v>34</v>
      </c>
      <c r="O296" s="231" t="str">
        <f t="shared" si="23"/>
        <v>No</v>
      </c>
      <c r="P296" s="231">
        <f>IF(M296&lt;&gt;"", COUNTIF($M$4:$M296, M296), "")</f>
        <v>34</v>
      </c>
      <c r="Q296" s="231">
        <f t="shared" si="24"/>
        <v>34</v>
      </c>
    </row>
    <row r="297" spans="1:17" s="231" customFormat="1" ht="19.5" thickTop="1" x14ac:dyDescent="0.3">
      <c r="A297" s="289"/>
      <c r="B297" s="289"/>
      <c r="C297" s="290" t="s">
        <v>850</v>
      </c>
      <c r="D297" s="290" t="s">
        <v>868</v>
      </c>
      <c r="E297" s="290" t="s">
        <v>727</v>
      </c>
      <c r="F297" s="291">
        <v>245</v>
      </c>
      <c r="G297" s="290"/>
      <c r="H297" s="290" t="str">
        <f t="shared" si="20"/>
        <v/>
      </c>
      <c r="I297" s="290"/>
      <c r="J297" s="290"/>
      <c r="K297" s="298"/>
      <c r="L297" s="496" t="s">
        <v>2583</v>
      </c>
      <c r="M297" s="231" t="str">
        <f t="shared" si="21"/>
        <v>TRANSMISSION</v>
      </c>
      <c r="N297" s="231">
        <f t="shared" si="22"/>
        <v>11</v>
      </c>
      <c r="O297" s="231" t="str">
        <f t="shared" si="23"/>
        <v>No</v>
      </c>
      <c r="P297" s="231">
        <f>IF(M297&lt;&gt;"", COUNTIF($M$4:$M297, M297), "")</f>
        <v>1</v>
      </c>
      <c r="Q297" s="231">
        <f t="shared" si="24"/>
        <v>11</v>
      </c>
    </row>
    <row r="298" spans="1:17" s="231" customFormat="1" x14ac:dyDescent="0.3">
      <c r="A298" s="289"/>
      <c r="B298" s="289"/>
      <c r="C298" s="290" t="s">
        <v>850</v>
      </c>
      <c r="D298" s="290" t="s">
        <v>868</v>
      </c>
      <c r="E298" s="290" t="s">
        <v>728</v>
      </c>
      <c r="F298" s="291">
        <v>1097.5</v>
      </c>
      <c r="G298" s="290"/>
      <c r="H298" s="290" t="str">
        <f t="shared" si="20"/>
        <v>sell shift motor separately</v>
      </c>
      <c r="I298" s="290" t="s">
        <v>839</v>
      </c>
      <c r="J298" s="290"/>
      <c r="K298" s="298"/>
      <c r="L298" s="497"/>
      <c r="M298" s="231" t="str">
        <f t="shared" si="21"/>
        <v>TRANSMISSION</v>
      </c>
      <c r="N298" s="231">
        <f t="shared" si="22"/>
        <v>11</v>
      </c>
      <c r="O298" s="231" t="str">
        <f t="shared" si="23"/>
        <v>No</v>
      </c>
      <c r="P298" s="231">
        <f>IF(M298&lt;&gt;"", COUNTIF($M$4:$M298, M298), "")</f>
        <v>2</v>
      </c>
      <c r="Q298" s="231">
        <f t="shared" si="24"/>
        <v>11</v>
      </c>
    </row>
    <row r="299" spans="1:17" s="231" customFormat="1" x14ac:dyDescent="0.3">
      <c r="A299" s="289"/>
      <c r="B299" s="289"/>
      <c r="C299" s="290" t="s">
        <v>850</v>
      </c>
      <c r="D299" s="290" t="s">
        <v>868</v>
      </c>
      <c r="E299" s="290" t="s">
        <v>729</v>
      </c>
      <c r="F299" s="291">
        <v>200</v>
      </c>
      <c r="G299" s="290"/>
      <c r="H299" s="290" t="str">
        <f t="shared" si="20"/>
        <v/>
      </c>
      <c r="I299" s="290"/>
      <c r="J299" s="290"/>
      <c r="K299" s="298"/>
      <c r="L299" s="497"/>
      <c r="M299" s="231" t="str">
        <f t="shared" si="21"/>
        <v>TRANSMISSION</v>
      </c>
      <c r="N299" s="231">
        <f t="shared" si="22"/>
        <v>11</v>
      </c>
      <c r="O299" s="231" t="str">
        <f t="shared" si="23"/>
        <v>No</v>
      </c>
      <c r="P299" s="231">
        <f>IF(M299&lt;&gt;"", COUNTIF($M$4:$M299, M299), "")</f>
        <v>3</v>
      </c>
      <c r="Q299" s="231">
        <f t="shared" si="24"/>
        <v>11</v>
      </c>
    </row>
    <row r="300" spans="1:17" s="231" customFormat="1" x14ac:dyDescent="0.3">
      <c r="A300" s="289"/>
      <c r="B300" s="289"/>
      <c r="C300" s="290" t="s">
        <v>850</v>
      </c>
      <c r="D300" s="290" t="s">
        <v>868</v>
      </c>
      <c r="E300" s="290" t="s">
        <v>730</v>
      </c>
      <c r="F300" s="291">
        <v>100</v>
      </c>
      <c r="G300" s="290"/>
      <c r="H300" s="290" t="str">
        <f t="shared" si="20"/>
        <v/>
      </c>
      <c r="I300" s="290"/>
      <c r="J300" s="290"/>
      <c r="K300" s="298"/>
      <c r="L300" s="497"/>
      <c r="M300" s="231" t="str">
        <f t="shared" si="21"/>
        <v>TRANSMISSION</v>
      </c>
      <c r="N300" s="231">
        <f t="shared" si="22"/>
        <v>11</v>
      </c>
      <c r="O300" s="231" t="str">
        <f t="shared" si="23"/>
        <v>No</v>
      </c>
      <c r="P300" s="231">
        <f>IF(M300&lt;&gt;"", COUNTIF($M$4:$M300, M300), "")</f>
        <v>4</v>
      </c>
      <c r="Q300" s="231">
        <f t="shared" si="24"/>
        <v>11</v>
      </c>
    </row>
    <row r="301" spans="1:17" s="231" customFormat="1" x14ac:dyDescent="0.3">
      <c r="A301" s="289"/>
      <c r="B301" s="289"/>
      <c r="C301" s="290" t="s">
        <v>850</v>
      </c>
      <c r="D301" s="290" t="s">
        <v>868</v>
      </c>
      <c r="E301" s="290" t="s">
        <v>731</v>
      </c>
      <c r="F301" s="291">
        <v>75</v>
      </c>
      <c r="G301" s="290"/>
      <c r="H301" s="290" t="str">
        <f t="shared" si="20"/>
        <v/>
      </c>
      <c r="I301" s="290"/>
      <c r="J301" s="290"/>
      <c r="K301" s="298"/>
      <c r="L301" s="497"/>
      <c r="M301" s="231" t="str">
        <f t="shared" si="21"/>
        <v>TRANSMISSION</v>
      </c>
      <c r="N301" s="231">
        <f t="shared" si="22"/>
        <v>11</v>
      </c>
      <c r="O301" s="231" t="str">
        <f t="shared" si="23"/>
        <v>No</v>
      </c>
      <c r="P301" s="231">
        <f>IF(M301&lt;&gt;"", COUNTIF($M$4:$M301, M301), "")</f>
        <v>5</v>
      </c>
      <c r="Q301" s="231">
        <f t="shared" si="24"/>
        <v>11</v>
      </c>
    </row>
    <row r="302" spans="1:17" s="231" customFormat="1" x14ac:dyDescent="0.3">
      <c r="A302" s="289"/>
      <c r="B302" s="289"/>
      <c r="C302" s="290" t="s">
        <v>850</v>
      </c>
      <c r="D302" s="290" t="s">
        <v>868</v>
      </c>
      <c r="E302" s="290" t="s">
        <v>909</v>
      </c>
      <c r="F302" s="291">
        <v>250</v>
      </c>
      <c r="G302" s="290"/>
      <c r="H302" s="290" t="str">
        <f t="shared" si="20"/>
        <v/>
      </c>
      <c r="I302" s="290"/>
      <c r="J302" s="290"/>
      <c r="K302" s="298"/>
      <c r="L302" s="497"/>
      <c r="M302" s="231" t="str">
        <f t="shared" si="21"/>
        <v>TRANSMISSION</v>
      </c>
      <c r="N302" s="231">
        <f t="shared" si="22"/>
        <v>11</v>
      </c>
      <c r="O302" s="231" t="str">
        <f t="shared" si="23"/>
        <v>No</v>
      </c>
      <c r="P302" s="231">
        <f>IF(M302&lt;&gt;"", COUNTIF($M$4:$M302, M302), "")</f>
        <v>6</v>
      </c>
      <c r="Q302" s="231">
        <f t="shared" si="24"/>
        <v>11</v>
      </c>
    </row>
    <row r="303" spans="1:17" s="231" customFormat="1" x14ac:dyDescent="0.3">
      <c r="A303" s="289"/>
      <c r="B303" s="289"/>
      <c r="C303" s="290" t="s">
        <v>850</v>
      </c>
      <c r="D303" s="290" t="s">
        <v>868</v>
      </c>
      <c r="E303" s="290" t="s">
        <v>732</v>
      </c>
      <c r="F303" s="291">
        <v>650</v>
      </c>
      <c r="G303" s="290"/>
      <c r="H303" s="290" t="str">
        <f t="shared" si="20"/>
        <v/>
      </c>
      <c r="I303" s="290"/>
      <c r="J303" s="290"/>
      <c r="K303" s="298"/>
      <c r="L303" s="497"/>
      <c r="M303" s="231" t="str">
        <f t="shared" si="21"/>
        <v>TRANSMISSION</v>
      </c>
      <c r="N303" s="231">
        <f t="shared" si="22"/>
        <v>11</v>
      </c>
      <c r="O303" s="231" t="str">
        <f t="shared" si="23"/>
        <v>No</v>
      </c>
      <c r="P303" s="231">
        <f>IF(M303&lt;&gt;"", COUNTIF($M$4:$M303, M303), "")</f>
        <v>7</v>
      </c>
      <c r="Q303" s="231">
        <f t="shared" si="24"/>
        <v>11</v>
      </c>
    </row>
    <row r="304" spans="1:17" s="231" customFormat="1" x14ac:dyDescent="0.3">
      <c r="A304" s="289"/>
      <c r="B304" s="292"/>
      <c r="C304" s="293" t="s">
        <v>851</v>
      </c>
      <c r="D304" s="293" t="s">
        <v>868</v>
      </c>
      <c r="E304" s="293" t="s">
        <v>726</v>
      </c>
      <c r="F304" s="294"/>
      <c r="G304" s="293"/>
      <c r="H304" s="293" t="str">
        <f t="shared" si="20"/>
        <v/>
      </c>
      <c r="I304" s="293"/>
      <c r="J304" s="293"/>
      <c r="K304" s="299"/>
      <c r="L304" s="497"/>
      <c r="M304" s="231" t="str">
        <f t="shared" si="21"/>
        <v>TRANSMISSION</v>
      </c>
      <c r="N304" s="231">
        <f t="shared" si="22"/>
        <v>11</v>
      </c>
      <c r="O304" s="231" t="str">
        <f t="shared" si="23"/>
        <v>No</v>
      </c>
      <c r="P304" s="231">
        <f>IF(M304&lt;&gt;"", COUNTIF($M$4:$M304, M304), "")</f>
        <v>8</v>
      </c>
      <c r="Q304" s="231">
        <f t="shared" si="24"/>
        <v>11</v>
      </c>
    </row>
    <row r="305" spans="1:17" s="231" customFormat="1" x14ac:dyDescent="0.3">
      <c r="A305" s="289"/>
      <c r="B305" s="292"/>
      <c r="C305" s="293" t="s">
        <v>851</v>
      </c>
      <c r="D305" s="293" t="s">
        <v>868</v>
      </c>
      <c r="E305" s="293" t="s">
        <v>733</v>
      </c>
      <c r="F305" s="294"/>
      <c r="G305" s="293"/>
      <c r="H305" s="293" t="str">
        <f t="shared" si="20"/>
        <v>TOSS ALL</v>
      </c>
      <c r="I305" s="293" t="s">
        <v>800</v>
      </c>
      <c r="J305" s="293"/>
      <c r="K305" s="299"/>
      <c r="L305" s="497"/>
      <c r="M305" s="231" t="str">
        <f t="shared" si="21"/>
        <v>TRANSMISSION</v>
      </c>
      <c r="N305" s="231">
        <f t="shared" si="22"/>
        <v>11</v>
      </c>
      <c r="O305" s="231" t="str">
        <f t="shared" si="23"/>
        <v>No</v>
      </c>
      <c r="P305" s="231">
        <f>IF(M305&lt;&gt;"", COUNTIF($M$4:$M305, M305), "")</f>
        <v>9</v>
      </c>
      <c r="Q305" s="231">
        <f t="shared" si="24"/>
        <v>11</v>
      </c>
    </row>
    <row r="306" spans="1:17" s="231" customFormat="1" x14ac:dyDescent="0.3">
      <c r="A306" s="289"/>
      <c r="B306" s="292"/>
      <c r="C306" s="293" t="s">
        <v>851</v>
      </c>
      <c r="D306" s="293" t="s">
        <v>868</v>
      </c>
      <c r="E306" s="293" t="s">
        <v>734</v>
      </c>
      <c r="F306" s="294"/>
      <c r="G306" s="293"/>
      <c r="H306" s="293" t="str">
        <f t="shared" si="20"/>
        <v/>
      </c>
      <c r="I306" s="293"/>
      <c r="J306" s="293"/>
      <c r="K306" s="299"/>
      <c r="L306" s="497"/>
      <c r="M306" s="231" t="str">
        <f t="shared" si="21"/>
        <v>TRANSMISSION</v>
      </c>
      <c r="N306" s="231">
        <f t="shared" si="22"/>
        <v>11</v>
      </c>
      <c r="O306" s="231" t="str">
        <f t="shared" si="23"/>
        <v>No</v>
      </c>
      <c r="P306" s="231">
        <f>IF(M306&lt;&gt;"", COUNTIF($M$4:$M306, M306), "")</f>
        <v>10</v>
      </c>
      <c r="Q306" s="231">
        <f t="shared" si="24"/>
        <v>11</v>
      </c>
    </row>
    <row r="307" spans="1:17" s="231" customFormat="1" ht="19.5" thickBot="1" x14ac:dyDescent="0.35">
      <c r="A307" s="289"/>
      <c r="B307" s="292"/>
      <c r="C307" s="293" t="s">
        <v>851</v>
      </c>
      <c r="D307" s="293" t="s">
        <v>868</v>
      </c>
      <c r="E307" s="293" t="s">
        <v>735</v>
      </c>
      <c r="F307" s="294"/>
      <c r="G307" s="293"/>
      <c r="H307" s="293" t="str">
        <f t="shared" si="20"/>
        <v/>
      </c>
      <c r="I307" s="293"/>
      <c r="J307" s="293"/>
      <c r="K307" s="299"/>
      <c r="L307" s="498"/>
      <c r="M307" s="231" t="str">
        <f t="shared" si="21"/>
        <v>TRANSMISSION</v>
      </c>
      <c r="N307" s="231">
        <f t="shared" si="22"/>
        <v>11</v>
      </c>
      <c r="O307" s="231" t="str">
        <f t="shared" si="23"/>
        <v>No</v>
      </c>
      <c r="P307" s="231">
        <f>IF(M307&lt;&gt;"", COUNTIF($M$4:$M307, M307), "")</f>
        <v>11</v>
      </c>
      <c r="Q307" s="231">
        <f t="shared" si="24"/>
        <v>11</v>
      </c>
    </row>
    <row r="308" spans="1:17" s="231" customFormat="1" ht="19.5" thickTop="1" x14ac:dyDescent="0.3">
      <c r="A308" s="289"/>
      <c r="B308" s="289"/>
      <c r="C308" s="290" t="s">
        <v>850</v>
      </c>
      <c r="D308" s="290" t="s">
        <v>346</v>
      </c>
      <c r="E308" s="290" t="s">
        <v>739</v>
      </c>
      <c r="F308" s="291">
        <v>65</v>
      </c>
      <c r="G308" s="290"/>
      <c r="H308" s="290" t="str">
        <f t="shared" si="20"/>
        <v>toss both if 1 bad</v>
      </c>
      <c r="I308" s="290"/>
      <c r="J308" s="290" t="s">
        <v>763</v>
      </c>
      <c r="K308" s="298"/>
      <c r="L308" s="496" t="s">
        <v>2584</v>
      </c>
      <c r="M308" s="231" t="str">
        <f t="shared" si="21"/>
        <v>TRUNK</v>
      </c>
      <c r="N308" s="231">
        <f t="shared" si="22"/>
        <v>21</v>
      </c>
      <c r="O308" s="231" t="str">
        <f t="shared" si="23"/>
        <v>No</v>
      </c>
      <c r="P308" s="231">
        <f>IF(M308&lt;&gt;"", COUNTIF($M$4:$M308, M308), "")</f>
        <v>1</v>
      </c>
      <c r="Q308" s="231">
        <f t="shared" si="24"/>
        <v>21</v>
      </c>
    </row>
    <row r="309" spans="1:17" s="231" customFormat="1" x14ac:dyDescent="0.3">
      <c r="A309" s="289"/>
      <c r="B309" s="289"/>
      <c r="C309" s="290" t="s">
        <v>850</v>
      </c>
      <c r="D309" s="290" t="s">
        <v>346</v>
      </c>
      <c r="E309" s="290" t="s">
        <v>740</v>
      </c>
      <c r="F309" s="291">
        <v>48</v>
      </c>
      <c r="G309" s="290"/>
      <c r="H309" s="290" t="str">
        <f t="shared" si="20"/>
        <v>short red/black cable w/ black terminal | small one</v>
      </c>
      <c r="I309" s="290" t="s">
        <v>1602</v>
      </c>
      <c r="J309" s="290" t="s">
        <v>1603</v>
      </c>
      <c r="K309" s="298"/>
      <c r="L309" s="497"/>
      <c r="M309" s="231" t="str">
        <f t="shared" si="21"/>
        <v>TRUNK</v>
      </c>
      <c r="N309" s="231">
        <f t="shared" si="22"/>
        <v>21</v>
      </c>
      <c r="O309" s="231" t="str">
        <f t="shared" si="23"/>
        <v>No</v>
      </c>
      <c r="P309" s="231">
        <f>IF(M309&lt;&gt;"", COUNTIF($M$4:$M309, M309), "")</f>
        <v>2</v>
      </c>
      <c r="Q309" s="231">
        <f t="shared" si="24"/>
        <v>21</v>
      </c>
    </row>
    <row r="310" spans="1:17" s="231" customFormat="1" x14ac:dyDescent="0.3">
      <c r="A310" s="289"/>
      <c r="B310" s="289"/>
      <c r="C310" s="290" t="s">
        <v>850</v>
      </c>
      <c r="D310" s="290" t="s">
        <v>346</v>
      </c>
      <c r="E310" s="290" t="s">
        <v>741</v>
      </c>
      <c r="F310" s="291">
        <v>150</v>
      </c>
      <c r="G310" s="290"/>
      <c r="H310" s="290" t="str">
        <f t="shared" si="20"/>
        <v>thicker red cable w/ red terminal | BIG ONE</v>
      </c>
      <c r="I310" s="290" t="s">
        <v>1606</v>
      </c>
      <c r="J310" s="290" t="s">
        <v>1607</v>
      </c>
      <c r="K310" s="298"/>
      <c r="L310" s="497"/>
      <c r="M310" s="231" t="str">
        <f t="shared" si="21"/>
        <v>TRUNK</v>
      </c>
      <c r="N310" s="231">
        <f t="shared" si="22"/>
        <v>21</v>
      </c>
      <c r="O310" s="231" t="str">
        <f t="shared" si="23"/>
        <v>No</v>
      </c>
      <c r="P310" s="231">
        <f>IF(M310&lt;&gt;"", COUNTIF($M$4:$M310, M310), "")</f>
        <v>3</v>
      </c>
      <c r="Q310" s="231">
        <f t="shared" si="24"/>
        <v>21</v>
      </c>
    </row>
    <row r="311" spans="1:17" s="231" customFormat="1" x14ac:dyDescent="0.3">
      <c r="A311" s="289"/>
      <c r="B311" s="289"/>
      <c r="C311" s="290" t="s">
        <v>850</v>
      </c>
      <c r="D311" s="290" t="s">
        <v>346</v>
      </c>
      <c r="E311" s="290" t="s">
        <v>742</v>
      </c>
      <c r="F311" s="291">
        <v>225</v>
      </c>
      <c r="G311" s="290"/>
      <c r="H311" s="290" t="str">
        <f t="shared" si="20"/>
        <v>remove from trunk handle &amp; sell each solo | mark location</v>
      </c>
      <c r="I311" s="290" t="s">
        <v>1611</v>
      </c>
      <c r="J311" s="290" t="s">
        <v>814</v>
      </c>
      <c r="K311" s="298"/>
      <c r="L311" s="497"/>
      <c r="M311" s="231" t="str">
        <f t="shared" si="21"/>
        <v>TRUNK</v>
      </c>
      <c r="N311" s="231">
        <f t="shared" si="22"/>
        <v>21</v>
      </c>
      <c r="O311" s="231" t="str">
        <f t="shared" si="23"/>
        <v>No</v>
      </c>
      <c r="P311" s="231">
        <f>IF(M311&lt;&gt;"", COUNTIF($M$4:$M311, M311), "")</f>
        <v>4</v>
      </c>
      <c r="Q311" s="231">
        <f t="shared" si="24"/>
        <v>21</v>
      </c>
    </row>
    <row r="312" spans="1:17" s="231" customFormat="1" ht="14.25" customHeight="1" x14ac:dyDescent="0.3">
      <c r="A312" s="310" t="s">
        <v>2893</v>
      </c>
      <c r="B312" s="310" t="s">
        <v>941</v>
      </c>
      <c r="C312" s="311" t="s">
        <v>850</v>
      </c>
      <c r="D312" s="311" t="s">
        <v>346</v>
      </c>
      <c r="E312" s="311" t="s">
        <v>743</v>
      </c>
      <c r="F312" s="312">
        <v>195</v>
      </c>
      <c r="G312" s="311"/>
      <c r="H312" s="311" t="str">
        <f t="shared" si="20"/>
        <v>only keep if minor flaws or better</v>
      </c>
      <c r="I312" s="311" t="s">
        <v>842</v>
      </c>
      <c r="J312" s="311"/>
      <c r="K312" s="320"/>
      <c r="L312" s="497"/>
      <c r="M312" s="231" t="str">
        <f t="shared" si="21"/>
        <v>TRUNK</v>
      </c>
      <c r="N312" s="231">
        <f t="shared" si="22"/>
        <v>21</v>
      </c>
      <c r="O312" s="231" t="str">
        <f t="shared" si="23"/>
        <v>No</v>
      </c>
      <c r="P312" s="231">
        <f>IF(M312&lt;&gt;"", COUNTIF($M$4:$M312, M312), "")</f>
        <v>5</v>
      </c>
      <c r="Q312" s="231">
        <f t="shared" si="24"/>
        <v>21</v>
      </c>
    </row>
    <row r="313" spans="1:17" s="231" customFormat="1" x14ac:dyDescent="0.3">
      <c r="A313" s="289"/>
      <c r="B313" s="289"/>
      <c r="C313" s="290" t="s">
        <v>850</v>
      </c>
      <c r="D313" s="290" t="s">
        <v>346</v>
      </c>
      <c r="E313" s="290" t="s">
        <v>744</v>
      </c>
      <c r="F313" s="291">
        <v>850</v>
      </c>
      <c r="G313" s="290"/>
      <c r="H313" s="290" t="str">
        <f t="shared" si="20"/>
        <v/>
      </c>
      <c r="I313" s="290"/>
      <c r="J313" s="290"/>
      <c r="K313" s="298"/>
      <c r="L313" s="497"/>
      <c r="M313" s="231" t="str">
        <f t="shared" si="21"/>
        <v>TRUNK</v>
      </c>
      <c r="N313" s="231">
        <f t="shared" si="22"/>
        <v>21</v>
      </c>
      <c r="O313" s="231" t="str">
        <f t="shared" si="23"/>
        <v>No</v>
      </c>
      <c r="P313" s="231">
        <f>IF(M313&lt;&gt;"", COUNTIF($M$4:$M313, M313), "")</f>
        <v>6</v>
      </c>
      <c r="Q313" s="231">
        <f t="shared" si="24"/>
        <v>21</v>
      </c>
    </row>
    <row r="314" spans="1:17" s="231" customFormat="1" x14ac:dyDescent="0.3">
      <c r="A314" s="289"/>
      <c r="B314" s="289"/>
      <c r="C314" s="290" t="s">
        <v>850</v>
      </c>
      <c r="D314" s="290" t="s">
        <v>346</v>
      </c>
      <c r="E314" s="290" t="s">
        <v>910</v>
      </c>
      <c r="F314" s="291">
        <v>155</v>
      </c>
      <c r="G314" s="290"/>
      <c r="H314" s="290" t="str">
        <f t="shared" si="20"/>
        <v>SET 2, sell singles if 1 bad</v>
      </c>
      <c r="I314" s="290" t="s">
        <v>780</v>
      </c>
      <c r="J314" s="290"/>
      <c r="K314" s="298"/>
      <c r="L314" s="497"/>
      <c r="M314" s="231" t="str">
        <f t="shared" si="21"/>
        <v>TRUNK</v>
      </c>
      <c r="N314" s="231">
        <f t="shared" si="22"/>
        <v>21</v>
      </c>
      <c r="O314" s="231" t="str">
        <f t="shared" si="23"/>
        <v>No</v>
      </c>
      <c r="P314" s="231">
        <f>IF(M314&lt;&gt;"", COUNTIF($M$4:$M314, M314), "")</f>
        <v>7</v>
      </c>
      <c r="Q314" s="231">
        <f t="shared" si="24"/>
        <v>21</v>
      </c>
    </row>
    <row r="315" spans="1:17" s="231" customFormat="1" x14ac:dyDescent="0.3">
      <c r="A315" s="310" t="s">
        <v>2893</v>
      </c>
      <c r="B315" s="310" t="s">
        <v>941</v>
      </c>
      <c r="C315" s="311" t="s">
        <v>850</v>
      </c>
      <c r="D315" s="311" t="s">
        <v>346</v>
      </c>
      <c r="E315" s="311" t="s">
        <v>745</v>
      </c>
      <c r="F315" s="312">
        <v>45</v>
      </c>
      <c r="G315" s="311"/>
      <c r="H315" s="311" t="str">
        <f t="shared" si="20"/>
        <v/>
      </c>
      <c r="I315" s="311"/>
      <c r="J315" s="311"/>
      <c r="K315" s="320"/>
      <c r="L315" s="497"/>
      <c r="M315" s="231" t="str">
        <f t="shared" si="21"/>
        <v>TRUNK</v>
      </c>
      <c r="N315" s="231">
        <f t="shared" si="22"/>
        <v>21</v>
      </c>
      <c r="O315" s="231" t="str">
        <f t="shared" si="23"/>
        <v>No</v>
      </c>
      <c r="P315" s="231">
        <f>IF(M315&lt;&gt;"", COUNTIF($M$4:$M315, M315), "")</f>
        <v>8</v>
      </c>
      <c r="Q315" s="231">
        <f t="shared" si="24"/>
        <v>21</v>
      </c>
    </row>
    <row r="316" spans="1:17" s="231" customFormat="1" x14ac:dyDescent="0.3">
      <c r="A316" s="310" t="s">
        <v>2910</v>
      </c>
      <c r="B316" s="310" t="s">
        <v>941</v>
      </c>
      <c r="C316" s="311" t="s">
        <v>850</v>
      </c>
      <c r="D316" s="311" t="s">
        <v>346</v>
      </c>
      <c r="E316" s="311" t="s">
        <v>737</v>
      </c>
      <c r="F316" s="312">
        <v>58</v>
      </c>
      <c r="G316" s="311"/>
      <c r="H316" s="311" t="str">
        <f t="shared" si="20"/>
        <v>remove camera &amp; sell solo, toss one w/o camera slot</v>
      </c>
      <c r="I316" s="311" t="s">
        <v>840</v>
      </c>
      <c r="J316" s="311"/>
      <c r="K316" s="320" t="s">
        <v>2911</v>
      </c>
      <c r="L316" s="497"/>
      <c r="M316" s="231" t="str">
        <f t="shared" si="21"/>
        <v>TRUNK</v>
      </c>
      <c r="N316" s="231">
        <f t="shared" si="22"/>
        <v>21</v>
      </c>
      <c r="O316" s="231" t="str">
        <f t="shared" si="23"/>
        <v>No</v>
      </c>
      <c r="P316" s="231">
        <f>IF(M316&lt;&gt;"", COUNTIF($M$4:$M316, M316), "")</f>
        <v>9</v>
      </c>
      <c r="Q316" s="231">
        <f t="shared" si="24"/>
        <v>21</v>
      </c>
    </row>
    <row r="317" spans="1:17" s="231" customFormat="1" x14ac:dyDescent="0.3">
      <c r="A317" s="289"/>
      <c r="B317" s="289"/>
      <c r="C317" s="290" t="s">
        <v>850</v>
      </c>
      <c r="D317" s="290" t="s">
        <v>346</v>
      </c>
      <c r="E317" s="290" t="s">
        <v>736</v>
      </c>
      <c r="F317" s="291">
        <v>150</v>
      </c>
      <c r="G317" s="290"/>
      <c r="H317" s="290" t="str">
        <f t="shared" si="20"/>
        <v/>
      </c>
      <c r="I317" s="290"/>
      <c r="J317" s="290"/>
      <c r="K317" s="298"/>
      <c r="L317" s="497"/>
      <c r="M317" s="231" t="str">
        <f t="shared" si="21"/>
        <v>TRUNK</v>
      </c>
      <c r="N317" s="231">
        <f t="shared" si="22"/>
        <v>21</v>
      </c>
      <c r="O317" s="231" t="str">
        <f t="shared" si="23"/>
        <v>No</v>
      </c>
      <c r="P317" s="231">
        <f>IF(M317&lt;&gt;"", COUNTIF($M$4:$M317, M317), "")</f>
        <v>10</v>
      </c>
      <c r="Q317" s="231">
        <f t="shared" si="24"/>
        <v>21</v>
      </c>
    </row>
    <row r="318" spans="1:17" s="231" customFormat="1" x14ac:dyDescent="0.3">
      <c r="A318" s="289"/>
      <c r="B318" s="289"/>
      <c r="C318" s="290" t="s">
        <v>850</v>
      </c>
      <c r="D318" s="290" t="s">
        <v>346</v>
      </c>
      <c r="E318" s="290" t="s">
        <v>746</v>
      </c>
      <c r="F318" s="291">
        <v>100</v>
      </c>
      <c r="G318" s="290"/>
      <c r="H318" s="290" t="str">
        <f t="shared" si="20"/>
        <v/>
      </c>
      <c r="I318" s="290"/>
      <c r="J318" s="290"/>
      <c r="K318" s="298"/>
      <c r="L318" s="497"/>
      <c r="M318" s="231" t="str">
        <f t="shared" si="21"/>
        <v>TRUNK</v>
      </c>
      <c r="N318" s="231">
        <f t="shared" si="22"/>
        <v>21</v>
      </c>
      <c r="O318" s="231" t="str">
        <f t="shared" si="23"/>
        <v>No</v>
      </c>
      <c r="P318" s="231">
        <f>IF(M318&lt;&gt;"", COUNTIF($M$4:$M318, M318), "")</f>
        <v>11</v>
      </c>
      <c r="Q318" s="231">
        <f t="shared" si="24"/>
        <v>21</v>
      </c>
    </row>
    <row r="319" spans="1:17" s="231" customFormat="1" x14ac:dyDescent="0.3">
      <c r="A319" s="289"/>
      <c r="B319" s="292"/>
      <c r="C319" s="293" t="s">
        <v>870</v>
      </c>
      <c r="D319" s="293" t="s">
        <v>346</v>
      </c>
      <c r="E319" s="293" t="s">
        <v>747</v>
      </c>
      <c r="F319" s="294"/>
      <c r="G319" s="293"/>
      <c r="H319" s="293" t="str">
        <f t="shared" si="20"/>
        <v>part out</v>
      </c>
      <c r="I319" s="293" t="s">
        <v>843</v>
      </c>
      <c r="J319" s="293"/>
      <c r="K319" s="299"/>
      <c r="L319" s="497"/>
      <c r="M319" s="231" t="str">
        <f t="shared" si="21"/>
        <v>TRUNK</v>
      </c>
      <c r="N319" s="231">
        <f t="shared" si="22"/>
        <v>21</v>
      </c>
      <c r="O319" s="231" t="str">
        <f t="shared" si="23"/>
        <v>No</v>
      </c>
      <c r="P319" s="231">
        <f>IF(M319&lt;&gt;"", COUNTIF($M$4:$M319, M319), "")</f>
        <v>12</v>
      </c>
      <c r="Q319" s="231">
        <f t="shared" si="24"/>
        <v>21</v>
      </c>
    </row>
    <row r="320" spans="1:17" s="231" customFormat="1" x14ac:dyDescent="0.3">
      <c r="A320" s="289"/>
      <c r="B320" s="292"/>
      <c r="C320" s="293" t="s">
        <v>851</v>
      </c>
      <c r="D320" s="293" t="s">
        <v>346</v>
      </c>
      <c r="E320" s="293" t="s">
        <v>748</v>
      </c>
      <c r="F320" s="294"/>
      <c r="G320" s="293"/>
      <c r="H320" s="293" t="str">
        <f t="shared" si="20"/>
        <v>TOSS ALL | these are the 4 that slide on rails</v>
      </c>
      <c r="I320" s="293" t="s">
        <v>800</v>
      </c>
      <c r="J320" s="293" t="s">
        <v>1635</v>
      </c>
      <c r="K320" s="299"/>
      <c r="L320" s="497"/>
      <c r="M320" s="231" t="str">
        <f t="shared" si="21"/>
        <v>TRUNK</v>
      </c>
      <c r="N320" s="231">
        <f t="shared" si="22"/>
        <v>21</v>
      </c>
      <c r="O320" s="231" t="str">
        <f t="shared" si="23"/>
        <v>No</v>
      </c>
      <c r="P320" s="231">
        <f>IF(M320&lt;&gt;"", COUNTIF($M$4:$M320, M320), "")</f>
        <v>13</v>
      </c>
      <c r="Q320" s="231">
        <f t="shared" si="24"/>
        <v>21</v>
      </c>
    </row>
    <row r="321" spans="1:17" s="231" customFormat="1" x14ac:dyDescent="0.3">
      <c r="A321" s="289"/>
      <c r="B321" s="292"/>
      <c r="C321" s="293" t="s">
        <v>851</v>
      </c>
      <c r="D321" s="293" t="s">
        <v>346</v>
      </c>
      <c r="E321" s="293" t="s">
        <v>749</v>
      </c>
      <c r="F321" s="294"/>
      <c r="G321" s="293"/>
      <c r="H321" s="293" t="str">
        <f t="shared" si="20"/>
        <v/>
      </c>
      <c r="I321" s="293"/>
      <c r="J321" s="293"/>
      <c r="K321" s="299"/>
      <c r="L321" s="497"/>
      <c r="M321" s="231" t="str">
        <f t="shared" si="21"/>
        <v>TRUNK</v>
      </c>
      <c r="N321" s="231">
        <f t="shared" si="22"/>
        <v>21</v>
      </c>
      <c r="O321" s="231" t="str">
        <f t="shared" si="23"/>
        <v>No</v>
      </c>
      <c r="P321" s="231">
        <f>IF(M321&lt;&gt;"", COUNTIF($M$4:$M321, M321), "")</f>
        <v>14</v>
      </c>
      <c r="Q321" s="231">
        <f t="shared" si="24"/>
        <v>21</v>
      </c>
    </row>
    <row r="322" spans="1:17" s="231" customFormat="1" x14ac:dyDescent="0.3">
      <c r="A322" s="289"/>
      <c r="B322" s="292"/>
      <c r="C322" s="293" t="s">
        <v>851</v>
      </c>
      <c r="D322" s="293" t="s">
        <v>346</v>
      </c>
      <c r="E322" s="293" t="s">
        <v>750</v>
      </c>
      <c r="F322" s="294"/>
      <c r="G322" s="293"/>
      <c r="H322" s="293" t="str">
        <f t="shared" si="20"/>
        <v>TOSS BOTH | the 2 trunk aluminum ones</v>
      </c>
      <c r="I322" s="293" t="s">
        <v>784</v>
      </c>
      <c r="J322" s="293" t="s">
        <v>1636</v>
      </c>
      <c r="K322" s="299"/>
      <c r="L322" s="497"/>
      <c r="M322" s="231" t="str">
        <f t="shared" si="21"/>
        <v>TRUNK</v>
      </c>
      <c r="N322" s="231">
        <f t="shared" si="22"/>
        <v>21</v>
      </c>
      <c r="O322" s="231" t="str">
        <f t="shared" si="23"/>
        <v>No</v>
      </c>
      <c r="P322" s="231">
        <f>IF(M322&lt;&gt;"", COUNTIF($M$4:$M322, M322), "")</f>
        <v>15</v>
      </c>
      <c r="Q322" s="231">
        <f t="shared" si="24"/>
        <v>21</v>
      </c>
    </row>
    <row r="323" spans="1:17" s="231" customFormat="1" x14ac:dyDescent="0.3">
      <c r="A323" s="289"/>
      <c r="B323" s="292"/>
      <c r="C323" s="293" t="s">
        <v>851</v>
      </c>
      <c r="D323" s="293" t="s">
        <v>346</v>
      </c>
      <c r="E323" s="293" t="s">
        <v>751</v>
      </c>
      <c r="F323" s="294"/>
      <c r="G323" s="293"/>
      <c r="H323" s="293" t="str">
        <f t="shared" si="20"/>
        <v>TOSS BOTH</v>
      </c>
      <c r="I323" s="293" t="s">
        <v>784</v>
      </c>
      <c r="J323" s="293"/>
      <c r="K323" s="299"/>
      <c r="L323" s="497"/>
      <c r="M323" s="231" t="str">
        <f t="shared" si="21"/>
        <v>TRUNK</v>
      </c>
      <c r="N323" s="231">
        <f t="shared" si="22"/>
        <v>21</v>
      </c>
      <c r="O323" s="231" t="str">
        <f t="shared" si="23"/>
        <v>No</v>
      </c>
      <c r="P323" s="231">
        <f>IF(M323&lt;&gt;"", COUNTIF($M$4:$M323, M323), "")</f>
        <v>16</v>
      </c>
      <c r="Q323" s="231">
        <f t="shared" si="24"/>
        <v>21</v>
      </c>
    </row>
    <row r="324" spans="1:17" s="231" customFormat="1" x14ac:dyDescent="0.3">
      <c r="A324" s="289"/>
      <c r="B324" s="292"/>
      <c r="C324" s="293" t="s">
        <v>851</v>
      </c>
      <c r="D324" s="293" t="s">
        <v>346</v>
      </c>
      <c r="E324" s="293" t="s">
        <v>752</v>
      </c>
      <c r="F324" s="294"/>
      <c r="G324" s="293"/>
      <c r="H324" s="293" t="str">
        <f t="shared" ref="H324:H333" si="25">_xlfn.TEXTJOIN(" | ",TRUE,I324,J324)</f>
        <v>standard brown cable no module</v>
      </c>
      <c r="I324" s="293"/>
      <c r="J324" s="293" t="s">
        <v>844</v>
      </c>
      <c r="K324" s="299"/>
      <c r="L324" s="497"/>
      <c r="M324" s="231" t="str">
        <f t="shared" ref="M324:M387" si="26">IF(D324="", "", IF(ISNUMBER(SEARCH("Doors", D324)), "DOORS", IF(ISNUMBER(SEARCH("Eng Bay", D324)), "ENGINE BAY", IF(ISNUMBER(SEARCH("Engine", D324)), "ENGINE", IF(ISNUMBER(SEARCH("Exterior", D324)), "EXTERIOR", IF(ISNUMBER(SEARCH("Hood", D324)), "HOOD", IF(ISNUMBER(SEARCH("Int Roof", D324)), "ROOF", IF(ISNUMBER(SEARCH("Interior", D324)), "INTERIOR", IF(ISNUMBER(SEARCH("Lights", D324)), "LIGHTS", IF(ISNUMBER(SEARCH("Module", D324)), "MODULE", IF(ISNUMBER(SEARCH("SBelt", D324)), "SEATS &amp; SEATBELTS", IF(ISNUMBER(SEARCH("Seat", D324)), "SEATS &amp; SEATBELTS", IF(ISNUMBER(SEARCH("Susp.", D324)), "SUSPENSION", IF(ISNUMBER(SEARCH("Trans", D324)), "TRANSMISSION", IF(ISNUMBER(SEARCH("Trunk", D324)), "TRUNK", IF(ISNUMBER(SEARCH("Wheel", D324)), "WHEEL", ""))))))))))))))))</f>
        <v>TRUNK</v>
      </c>
      <c r="N324" s="231">
        <f t="shared" ref="N324:N387" si="27">IF(M324&lt;&gt;"", COUNTIF($M$4:$M$1000, M324), "")</f>
        <v>21</v>
      </c>
      <c r="O324" s="231" t="str">
        <f t="shared" ref="O324:O387" si="28">IF(N324="", "", IF(N324&gt;46, "Yes", "No"))</f>
        <v>No</v>
      </c>
      <c r="P324" s="231">
        <f>IF(M324&lt;&gt;"", COUNTIF($M$4:$M324, M324), "")</f>
        <v>17</v>
      </c>
      <c r="Q324" s="231">
        <f t="shared" ref="Q324:Q387" si="29">IF(P324="", "", IF(P324&gt;46, N324-46, IF(N324&gt;46, 46, N324)))</f>
        <v>21</v>
      </c>
    </row>
    <row r="325" spans="1:17" s="231" customFormat="1" x14ac:dyDescent="0.3">
      <c r="A325" s="289"/>
      <c r="B325" s="292"/>
      <c r="C325" s="293" t="s">
        <v>851</v>
      </c>
      <c r="D325" s="293" t="s">
        <v>346</v>
      </c>
      <c r="E325" s="293" t="s">
        <v>753</v>
      </c>
      <c r="F325" s="294"/>
      <c r="G325" s="293"/>
      <c r="H325" s="293" t="str">
        <f t="shared" si="25"/>
        <v>6x6 inch flat w/ red plastic on top &amp; black on bottom</v>
      </c>
      <c r="I325" s="293"/>
      <c r="J325" s="293" t="s">
        <v>845</v>
      </c>
      <c r="K325" s="299"/>
      <c r="L325" s="497"/>
      <c r="M325" s="231" t="str">
        <f t="shared" si="26"/>
        <v>TRUNK</v>
      </c>
      <c r="N325" s="231">
        <f t="shared" si="27"/>
        <v>21</v>
      </c>
      <c r="O325" s="231" t="str">
        <f t="shared" si="28"/>
        <v>No</v>
      </c>
      <c r="P325" s="231">
        <f>IF(M325&lt;&gt;"", COUNTIF($M$4:$M325, M325), "")</f>
        <v>18</v>
      </c>
      <c r="Q325" s="231">
        <f t="shared" si="29"/>
        <v>21</v>
      </c>
    </row>
    <row r="326" spans="1:17" s="231" customFormat="1" x14ac:dyDescent="0.3">
      <c r="A326" s="289"/>
      <c r="B326" s="292"/>
      <c r="C326" s="293" t="s">
        <v>851</v>
      </c>
      <c r="D326" s="293" t="s">
        <v>346</v>
      </c>
      <c r="E326" s="293" t="s">
        <v>754</v>
      </c>
      <c r="F326" s="294"/>
      <c r="G326" s="293"/>
      <c r="H326" s="293" t="str">
        <f t="shared" si="25"/>
        <v>trunk mounted</v>
      </c>
      <c r="I326" s="293"/>
      <c r="J326" s="293" t="s">
        <v>846</v>
      </c>
      <c r="K326" s="299"/>
      <c r="L326" s="497"/>
      <c r="M326" s="231" t="str">
        <f t="shared" si="26"/>
        <v>TRUNK</v>
      </c>
      <c r="N326" s="231">
        <f t="shared" si="27"/>
        <v>21</v>
      </c>
      <c r="O326" s="231" t="str">
        <f t="shared" si="28"/>
        <v>No</v>
      </c>
      <c r="P326" s="231">
        <f>IF(M326&lt;&gt;"", COUNTIF($M$4:$M326, M326), "")</f>
        <v>19</v>
      </c>
      <c r="Q326" s="231">
        <f t="shared" si="29"/>
        <v>21</v>
      </c>
    </row>
    <row r="327" spans="1:17" s="231" customFormat="1" x14ac:dyDescent="0.3">
      <c r="A327" s="289"/>
      <c r="B327" s="292"/>
      <c r="C327" s="293" t="s">
        <v>851</v>
      </c>
      <c r="D327" s="293" t="s">
        <v>346</v>
      </c>
      <c r="E327" s="293" t="s">
        <v>738</v>
      </c>
      <c r="F327" s="294"/>
      <c r="G327" s="293"/>
      <c r="H327" s="293" t="str">
        <f t="shared" si="25"/>
        <v>keep one with camera slot &amp; sell camera solo</v>
      </c>
      <c r="I327" s="293" t="s">
        <v>841</v>
      </c>
      <c r="J327" s="293"/>
      <c r="K327" s="299"/>
      <c r="L327" s="497"/>
      <c r="M327" s="231" t="str">
        <f t="shared" si="26"/>
        <v>TRUNK</v>
      </c>
      <c r="N327" s="231">
        <f t="shared" si="27"/>
        <v>21</v>
      </c>
      <c r="O327" s="231" t="str">
        <f t="shared" si="28"/>
        <v>No</v>
      </c>
      <c r="P327" s="231">
        <f>IF(M327&lt;&gt;"", COUNTIF($M$4:$M327, M327), "")</f>
        <v>20</v>
      </c>
      <c r="Q327" s="231">
        <f t="shared" si="29"/>
        <v>21</v>
      </c>
    </row>
    <row r="328" spans="1:17" s="231" customFormat="1" ht="19.5" thickBot="1" x14ac:dyDescent="0.35">
      <c r="A328" s="289"/>
      <c r="B328" s="292"/>
      <c r="C328" s="293" t="s">
        <v>851</v>
      </c>
      <c r="D328" s="293" t="s">
        <v>346</v>
      </c>
      <c r="E328" s="293" t="s">
        <v>755</v>
      </c>
      <c r="F328" s="294"/>
      <c r="G328" s="293"/>
      <c r="H328" s="293" t="str">
        <f t="shared" si="25"/>
        <v/>
      </c>
      <c r="I328" s="293"/>
      <c r="J328" s="293"/>
      <c r="K328" s="299"/>
      <c r="L328" s="498"/>
      <c r="M328" s="231" t="str">
        <f t="shared" si="26"/>
        <v>TRUNK</v>
      </c>
      <c r="N328" s="231">
        <f t="shared" si="27"/>
        <v>21</v>
      </c>
      <c r="O328" s="231" t="str">
        <f t="shared" si="28"/>
        <v>No</v>
      </c>
      <c r="P328" s="231">
        <f>IF(M328&lt;&gt;"", COUNTIF($M$4:$M328, M328), "")</f>
        <v>21</v>
      </c>
      <c r="Q328" s="231">
        <f t="shared" si="29"/>
        <v>21</v>
      </c>
    </row>
    <row r="329" spans="1:17" s="231" customFormat="1" ht="19.5" thickTop="1" x14ac:dyDescent="0.3">
      <c r="A329" s="289"/>
      <c r="B329" s="289"/>
      <c r="C329" s="290" t="s">
        <v>850</v>
      </c>
      <c r="D329" s="290" t="s">
        <v>869</v>
      </c>
      <c r="E329" s="290" t="s">
        <v>757</v>
      </c>
      <c r="F329" s="291">
        <v>75</v>
      </c>
      <c r="G329" s="290"/>
      <c r="H329" s="290" t="str">
        <f t="shared" si="25"/>
        <v>if 1 bad toss all</v>
      </c>
      <c r="I329" s="290" t="s">
        <v>785</v>
      </c>
      <c r="J329" s="290"/>
      <c r="K329" s="298"/>
      <c r="L329" s="496" t="s">
        <v>39</v>
      </c>
      <c r="M329" s="231" t="str">
        <f t="shared" si="26"/>
        <v>WHEEL</v>
      </c>
      <c r="N329" s="231">
        <f t="shared" si="27"/>
        <v>5</v>
      </c>
      <c r="O329" s="231" t="str">
        <f t="shared" si="28"/>
        <v>No</v>
      </c>
      <c r="P329" s="231">
        <f>IF(M329&lt;&gt;"", COUNTIF($M$4:$M329, M329), "")</f>
        <v>1</v>
      </c>
      <c r="Q329" s="231">
        <f t="shared" si="29"/>
        <v>5</v>
      </c>
    </row>
    <row r="330" spans="1:17" s="231" customFormat="1" x14ac:dyDescent="0.3">
      <c r="A330" s="289"/>
      <c r="B330" s="289"/>
      <c r="C330" s="290" t="s">
        <v>850</v>
      </c>
      <c r="D330" s="290" t="s">
        <v>869</v>
      </c>
      <c r="E330" s="290" t="s">
        <v>758</v>
      </c>
      <c r="F330" s="291">
        <v>70</v>
      </c>
      <c r="G330" s="290"/>
      <c r="H330" s="290" t="str">
        <f t="shared" si="25"/>
        <v>if 1 missing toss all</v>
      </c>
      <c r="I330" s="290" t="s">
        <v>847</v>
      </c>
      <c r="J330" s="290"/>
      <c r="K330" s="298"/>
      <c r="L330" s="497"/>
      <c r="M330" s="231" t="str">
        <f t="shared" si="26"/>
        <v>WHEEL</v>
      </c>
      <c r="N330" s="231">
        <f t="shared" si="27"/>
        <v>5</v>
      </c>
      <c r="O330" s="231" t="str">
        <f t="shared" si="28"/>
        <v>No</v>
      </c>
      <c r="P330" s="231">
        <f>IF(M330&lt;&gt;"", COUNTIF($M$4:$M330, M330), "")</f>
        <v>2</v>
      </c>
      <c r="Q330" s="231">
        <f t="shared" si="29"/>
        <v>5</v>
      </c>
    </row>
    <row r="331" spans="1:17" s="231" customFormat="1" x14ac:dyDescent="0.3">
      <c r="A331" s="289"/>
      <c r="B331" s="292"/>
      <c r="C331" s="293" t="s">
        <v>851</v>
      </c>
      <c r="D331" s="293" t="s">
        <v>869</v>
      </c>
      <c r="E331" s="293" t="s">
        <v>759</v>
      </c>
      <c r="F331" s="294"/>
      <c r="G331" s="293"/>
      <c r="H331" s="293" t="str">
        <f t="shared" si="25"/>
        <v/>
      </c>
      <c r="I331" s="293"/>
      <c r="J331" s="293"/>
      <c r="K331" s="299"/>
      <c r="L331" s="497"/>
      <c r="M331" s="231" t="str">
        <f t="shared" si="26"/>
        <v>WHEEL</v>
      </c>
      <c r="N331" s="231">
        <f t="shared" si="27"/>
        <v>5</v>
      </c>
      <c r="O331" s="231" t="str">
        <f t="shared" si="28"/>
        <v>No</v>
      </c>
      <c r="P331" s="231">
        <f>IF(M331&lt;&gt;"", COUNTIF($M$4:$M331, M331), "")</f>
        <v>3</v>
      </c>
      <c r="Q331" s="231">
        <f t="shared" si="29"/>
        <v>5</v>
      </c>
    </row>
    <row r="332" spans="1:17" s="231" customFormat="1" x14ac:dyDescent="0.3">
      <c r="A332" s="289"/>
      <c r="B332" s="292"/>
      <c r="C332" s="293" t="s">
        <v>851</v>
      </c>
      <c r="D332" s="293" t="s">
        <v>869</v>
      </c>
      <c r="E332" s="293" t="s">
        <v>760</v>
      </c>
      <c r="F332" s="294"/>
      <c r="G332" s="293"/>
      <c r="H332" s="293" t="str">
        <f t="shared" si="25"/>
        <v>TOSS ALL</v>
      </c>
      <c r="I332" s="293" t="s">
        <v>800</v>
      </c>
      <c r="J332" s="293"/>
      <c r="K332" s="299"/>
      <c r="L332" s="497"/>
      <c r="M332" s="231" t="str">
        <f t="shared" si="26"/>
        <v>WHEEL</v>
      </c>
      <c r="N332" s="231">
        <f t="shared" si="27"/>
        <v>5</v>
      </c>
      <c r="O332" s="231" t="str">
        <f t="shared" si="28"/>
        <v>No</v>
      </c>
      <c r="P332" s="231">
        <f>IF(M332&lt;&gt;"", COUNTIF($M$4:$M332, M332), "")</f>
        <v>4</v>
      </c>
      <c r="Q332" s="231">
        <f t="shared" si="29"/>
        <v>5</v>
      </c>
    </row>
    <row r="333" spans="1:17" s="325" customFormat="1" ht="19.5" thickBot="1" x14ac:dyDescent="0.35">
      <c r="A333" s="235" t="s">
        <v>2924</v>
      </c>
      <c r="B333" s="235" t="s">
        <v>941</v>
      </c>
      <c r="C333" s="324" t="s">
        <v>871</v>
      </c>
      <c r="D333" s="236" t="s">
        <v>869</v>
      </c>
      <c r="E333" s="236" t="s">
        <v>756</v>
      </c>
      <c r="F333" s="237" t="s">
        <v>854</v>
      </c>
      <c r="G333" s="236"/>
      <c r="H333" s="236" t="str">
        <f t="shared" si="25"/>
        <v/>
      </c>
      <c r="I333" s="236"/>
      <c r="J333" s="236"/>
      <c r="K333" s="239" t="s">
        <v>2925</v>
      </c>
      <c r="L333" s="498"/>
      <c r="M333" s="325" t="str">
        <f t="shared" si="26"/>
        <v>WHEEL</v>
      </c>
      <c r="N333" s="325">
        <f t="shared" si="27"/>
        <v>5</v>
      </c>
      <c r="O333" s="325" t="str">
        <f t="shared" si="28"/>
        <v>No</v>
      </c>
      <c r="P333" s="325">
        <f>IF(M333&lt;&gt;"", COUNTIF($M$4:$M333, M333), "")</f>
        <v>5</v>
      </c>
      <c r="Q333" s="325">
        <f t="shared" si="29"/>
        <v>5</v>
      </c>
    </row>
    <row r="334" spans="1:17" ht="19.5" thickTop="1" x14ac:dyDescent="0.3">
      <c r="A334" s="327" t="s">
        <v>2928</v>
      </c>
      <c r="B334" s="327"/>
      <c r="C334" s="327"/>
      <c r="D334" s="327"/>
      <c r="E334" s="327" t="s">
        <v>2927</v>
      </c>
      <c r="F334" s="327"/>
      <c r="G334" s="327"/>
      <c r="H334" s="327"/>
      <c r="I334" s="327"/>
      <c r="J334" s="327"/>
      <c r="K334" s="327"/>
      <c r="M334" s="224" t="str">
        <f t="shared" si="26"/>
        <v/>
      </c>
      <c r="N334" s="224" t="str">
        <f t="shared" si="27"/>
        <v/>
      </c>
      <c r="O334" s="224" t="str">
        <f t="shared" si="28"/>
        <v/>
      </c>
      <c r="P334" s="224" t="str">
        <f>IF(M334&lt;&gt;"", COUNTIF($M$4:$M334, M334), "")</f>
        <v/>
      </c>
      <c r="Q334" s="224" t="str">
        <f t="shared" si="29"/>
        <v/>
      </c>
    </row>
    <row r="335" spans="1:17" x14ac:dyDescent="0.3">
      <c r="A335" s="327" t="s">
        <v>2928</v>
      </c>
      <c r="B335" s="327"/>
      <c r="C335" s="327"/>
      <c r="D335" s="327"/>
      <c r="E335" s="327" t="s">
        <v>2929</v>
      </c>
      <c r="F335" s="327"/>
      <c r="G335" s="327"/>
      <c r="H335" s="327"/>
      <c r="I335" s="327"/>
      <c r="J335" s="327"/>
      <c r="K335" s="327"/>
      <c r="M335" s="224" t="str">
        <f t="shared" si="26"/>
        <v/>
      </c>
      <c r="N335" s="224" t="str">
        <f t="shared" si="27"/>
        <v/>
      </c>
      <c r="O335" s="224" t="str">
        <f t="shared" si="28"/>
        <v/>
      </c>
      <c r="P335" s="224" t="str">
        <f>IF(M335&lt;&gt;"", COUNTIF($M$4:$M335, M335), "")</f>
        <v/>
      </c>
      <c r="Q335" s="224" t="str">
        <f t="shared" si="29"/>
        <v/>
      </c>
    </row>
    <row r="336" spans="1:17" x14ac:dyDescent="0.3">
      <c r="A336" s="327" t="s">
        <v>2928</v>
      </c>
      <c r="B336" s="327"/>
      <c r="C336" s="327"/>
      <c r="D336" s="327"/>
      <c r="E336" s="327" t="s">
        <v>2930</v>
      </c>
      <c r="F336" s="327"/>
      <c r="G336" s="327"/>
      <c r="H336" s="327"/>
      <c r="I336" s="327"/>
      <c r="J336" s="327"/>
      <c r="K336" s="327"/>
      <c r="M336" s="224" t="str">
        <f t="shared" si="26"/>
        <v/>
      </c>
      <c r="N336" s="224" t="str">
        <f t="shared" si="27"/>
        <v/>
      </c>
      <c r="O336" s="224" t="str">
        <f t="shared" si="28"/>
        <v/>
      </c>
      <c r="P336" s="224" t="str">
        <f>IF(M336&lt;&gt;"", COUNTIF($M$4:$M336, M336), "")</f>
        <v/>
      </c>
      <c r="Q336" s="224" t="str">
        <f t="shared" si="29"/>
        <v/>
      </c>
    </row>
    <row r="337" spans="13:17" x14ac:dyDescent="0.3">
      <c r="M337" s="224" t="str">
        <f t="shared" si="26"/>
        <v/>
      </c>
      <c r="N337" s="224" t="str">
        <f t="shared" si="27"/>
        <v/>
      </c>
      <c r="O337" s="224" t="str">
        <f t="shared" si="28"/>
        <v/>
      </c>
      <c r="P337" s="224" t="str">
        <f>IF(M337&lt;&gt;"", COUNTIF($M$4:$M337, M337), "")</f>
        <v/>
      </c>
      <c r="Q337" s="224" t="str">
        <f t="shared" si="29"/>
        <v/>
      </c>
    </row>
    <row r="338" spans="13:17" x14ac:dyDescent="0.3">
      <c r="M338" s="224" t="str">
        <f t="shared" si="26"/>
        <v/>
      </c>
      <c r="N338" s="224" t="str">
        <f t="shared" si="27"/>
        <v/>
      </c>
      <c r="O338" s="224" t="str">
        <f t="shared" si="28"/>
        <v/>
      </c>
      <c r="P338" s="224" t="str">
        <f>IF(M338&lt;&gt;"", COUNTIF($M$4:$M338, M338), "")</f>
        <v/>
      </c>
      <c r="Q338" s="224" t="str">
        <f t="shared" si="29"/>
        <v/>
      </c>
    </row>
    <row r="339" spans="13:17" x14ac:dyDescent="0.3">
      <c r="M339" s="224" t="str">
        <f t="shared" si="26"/>
        <v/>
      </c>
      <c r="N339" s="224" t="str">
        <f t="shared" si="27"/>
        <v/>
      </c>
      <c r="O339" s="224" t="str">
        <f t="shared" si="28"/>
        <v/>
      </c>
      <c r="P339" s="224" t="str">
        <f>IF(M339&lt;&gt;"", COUNTIF($M$4:$M339, M339), "")</f>
        <v/>
      </c>
      <c r="Q339" s="224" t="str">
        <f t="shared" si="29"/>
        <v/>
      </c>
    </row>
    <row r="340" spans="13:17" x14ac:dyDescent="0.3">
      <c r="M340" s="224" t="str">
        <f t="shared" si="26"/>
        <v/>
      </c>
      <c r="N340" s="224" t="str">
        <f t="shared" si="27"/>
        <v/>
      </c>
      <c r="O340" s="224" t="str">
        <f t="shared" si="28"/>
        <v/>
      </c>
      <c r="P340" s="224" t="str">
        <f>IF(M340&lt;&gt;"", COUNTIF($M$4:$M340, M340), "")</f>
        <v/>
      </c>
      <c r="Q340" s="224" t="str">
        <f t="shared" si="29"/>
        <v/>
      </c>
    </row>
    <row r="341" spans="13:17" x14ac:dyDescent="0.3">
      <c r="M341" s="224" t="str">
        <f t="shared" si="26"/>
        <v/>
      </c>
      <c r="N341" s="224" t="str">
        <f t="shared" si="27"/>
        <v/>
      </c>
      <c r="O341" s="224" t="str">
        <f t="shared" si="28"/>
        <v/>
      </c>
      <c r="P341" s="224" t="str">
        <f>IF(M341&lt;&gt;"", COUNTIF($M$4:$M341, M341), "")</f>
        <v/>
      </c>
      <c r="Q341" s="224" t="str">
        <f t="shared" si="29"/>
        <v/>
      </c>
    </row>
    <row r="342" spans="13:17" x14ac:dyDescent="0.3">
      <c r="M342" s="224" t="str">
        <f t="shared" si="26"/>
        <v/>
      </c>
      <c r="N342" s="224" t="str">
        <f t="shared" si="27"/>
        <v/>
      </c>
      <c r="O342" s="224" t="str">
        <f t="shared" si="28"/>
        <v/>
      </c>
      <c r="P342" s="224" t="str">
        <f>IF(M342&lt;&gt;"", COUNTIF($M$4:$M342, M342), "")</f>
        <v/>
      </c>
      <c r="Q342" s="224" t="str">
        <f t="shared" si="29"/>
        <v/>
      </c>
    </row>
    <row r="343" spans="13:17" x14ac:dyDescent="0.3">
      <c r="M343" s="224" t="str">
        <f t="shared" si="26"/>
        <v/>
      </c>
      <c r="N343" s="224" t="str">
        <f t="shared" si="27"/>
        <v/>
      </c>
      <c r="O343" s="224" t="str">
        <f t="shared" si="28"/>
        <v/>
      </c>
      <c r="P343" s="224" t="str">
        <f>IF(M343&lt;&gt;"", COUNTIF($M$4:$M343, M343), "")</f>
        <v/>
      </c>
      <c r="Q343" s="224" t="str">
        <f t="shared" si="29"/>
        <v/>
      </c>
    </row>
    <row r="344" spans="13:17" x14ac:dyDescent="0.3">
      <c r="M344" s="224" t="str">
        <f t="shared" si="26"/>
        <v/>
      </c>
      <c r="N344" s="224" t="str">
        <f t="shared" si="27"/>
        <v/>
      </c>
      <c r="O344" s="224" t="str">
        <f t="shared" si="28"/>
        <v/>
      </c>
      <c r="P344" s="224" t="str">
        <f>IF(M344&lt;&gt;"", COUNTIF($M$4:$M344, M344), "")</f>
        <v/>
      </c>
      <c r="Q344" s="224" t="str">
        <f t="shared" si="29"/>
        <v/>
      </c>
    </row>
    <row r="345" spans="13:17" x14ac:dyDescent="0.3">
      <c r="M345" s="224" t="str">
        <f t="shared" si="26"/>
        <v/>
      </c>
      <c r="N345" s="224" t="str">
        <f t="shared" si="27"/>
        <v/>
      </c>
      <c r="O345" s="224" t="str">
        <f t="shared" si="28"/>
        <v/>
      </c>
      <c r="P345" s="224" t="str">
        <f>IF(M345&lt;&gt;"", COUNTIF($M$4:$M345, M345), "")</f>
        <v/>
      </c>
      <c r="Q345" s="224" t="str">
        <f t="shared" si="29"/>
        <v/>
      </c>
    </row>
    <row r="346" spans="13:17" x14ac:dyDescent="0.3">
      <c r="M346" s="224" t="str">
        <f t="shared" si="26"/>
        <v/>
      </c>
      <c r="N346" s="224" t="str">
        <f t="shared" si="27"/>
        <v/>
      </c>
      <c r="O346" s="224" t="str">
        <f t="shared" si="28"/>
        <v/>
      </c>
      <c r="P346" s="224" t="str">
        <f>IF(M346&lt;&gt;"", COUNTIF($M$4:$M346, M346), "")</f>
        <v/>
      </c>
      <c r="Q346" s="224" t="str">
        <f t="shared" si="29"/>
        <v/>
      </c>
    </row>
    <row r="347" spans="13:17" x14ac:dyDescent="0.3">
      <c r="M347" s="224" t="str">
        <f t="shared" si="26"/>
        <v/>
      </c>
      <c r="N347" s="224" t="str">
        <f t="shared" si="27"/>
        <v/>
      </c>
      <c r="O347" s="224" t="str">
        <f t="shared" si="28"/>
        <v/>
      </c>
      <c r="P347" s="224" t="str">
        <f>IF(M347&lt;&gt;"", COUNTIF($M$4:$M347, M347), "")</f>
        <v/>
      </c>
      <c r="Q347" s="224" t="str">
        <f t="shared" si="29"/>
        <v/>
      </c>
    </row>
    <row r="348" spans="13:17" x14ac:dyDescent="0.3">
      <c r="M348" s="224" t="str">
        <f t="shared" si="26"/>
        <v/>
      </c>
      <c r="N348" s="224" t="str">
        <f t="shared" si="27"/>
        <v/>
      </c>
      <c r="O348" s="224" t="str">
        <f t="shared" si="28"/>
        <v/>
      </c>
      <c r="P348" s="224" t="str">
        <f>IF(M348&lt;&gt;"", COUNTIF($M$4:$M348, M348), "")</f>
        <v/>
      </c>
      <c r="Q348" s="224" t="str">
        <f t="shared" si="29"/>
        <v/>
      </c>
    </row>
    <row r="349" spans="13:17" x14ac:dyDescent="0.3">
      <c r="M349" s="224" t="str">
        <f t="shared" si="26"/>
        <v/>
      </c>
      <c r="N349" s="224" t="str">
        <f t="shared" si="27"/>
        <v/>
      </c>
      <c r="O349" s="224" t="str">
        <f t="shared" si="28"/>
        <v/>
      </c>
      <c r="P349" s="224" t="str">
        <f>IF(M349&lt;&gt;"", COUNTIF($M$4:$M349, M349), "")</f>
        <v/>
      </c>
      <c r="Q349" s="224" t="str">
        <f t="shared" si="29"/>
        <v/>
      </c>
    </row>
    <row r="350" spans="13:17" x14ac:dyDescent="0.3">
      <c r="M350" s="224" t="str">
        <f t="shared" si="26"/>
        <v/>
      </c>
      <c r="N350" s="224" t="str">
        <f t="shared" si="27"/>
        <v/>
      </c>
      <c r="O350" s="224" t="str">
        <f t="shared" si="28"/>
        <v/>
      </c>
      <c r="P350" s="224" t="str">
        <f>IF(M350&lt;&gt;"", COUNTIF($M$4:$M350, M350), "")</f>
        <v/>
      </c>
      <c r="Q350" s="224" t="str">
        <f t="shared" si="29"/>
        <v/>
      </c>
    </row>
    <row r="351" spans="13:17" x14ac:dyDescent="0.3">
      <c r="M351" s="224" t="str">
        <f t="shared" si="26"/>
        <v/>
      </c>
      <c r="N351" s="224" t="str">
        <f t="shared" si="27"/>
        <v/>
      </c>
      <c r="O351" s="224" t="str">
        <f t="shared" si="28"/>
        <v/>
      </c>
      <c r="P351" s="224" t="str">
        <f>IF(M351&lt;&gt;"", COUNTIF($M$4:$M351, M351), "")</f>
        <v/>
      </c>
      <c r="Q351" s="224" t="str">
        <f t="shared" si="29"/>
        <v/>
      </c>
    </row>
    <row r="352" spans="13:17" x14ac:dyDescent="0.3">
      <c r="M352" s="224" t="str">
        <f t="shared" si="26"/>
        <v/>
      </c>
      <c r="N352" s="224" t="str">
        <f t="shared" si="27"/>
        <v/>
      </c>
      <c r="O352" s="224" t="str">
        <f t="shared" si="28"/>
        <v/>
      </c>
      <c r="P352" s="224" t="str">
        <f>IF(M352&lt;&gt;"", COUNTIF($M$4:$M352, M352), "")</f>
        <v/>
      </c>
      <c r="Q352" s="224" t="str">
        <f t="shared" si="29"/>
        <v/>
      </c>
    </row>
    <row r="353" spans="13:17" x14ac:dyDescent="0.3">
      <c r="M353" s="224" t="str">
        <f t="shared" si="26"/>
        <v/>
      </c>
      <c r="N353" s="224" t="str">
        <f t="shared" si="27"/>
        <v/>
      </c>
      <c r="O353" s="224" t="str">
        <f t="shared" si="28"/>
        <v/>
      </c>
      <c r="P353" s="224" t="str">
        <f>IF(M353&lt;&gt;"", COUNTIF($M$4:$M353, M353), "")</f>
        <v/>
      </c>
      <c r="Q353" s="224" t="str">
        <f t="shared" si="29"/>
        <v/>
      </c>
    </row>
    <row r="354" spans="13:17" x14ac:dyDescent="0.3">
      <c r="M354" s="224" t="str">
        <f t="shared" si="26"/>
        <v/>
      </c>
      <c r="N354" s="224" t="str">
        <f t="shared" si="27"/>
        <v/>
      </c>
      <c r="O354" s="224" t="str">
        <f t="shared" si="28"/>
        <v/>
      </c>
      <c r="P354" s="224" t="str">
        <f>IF(M354&lt;&gt;"", COUNTIF($M$4:$M354, M354), "")</f>
        <v/>
      </c>
      <c r="Q354" s="224" t="str">
        <f t="shared" si="29"/>
        <v/>
      </c>
    </row>
    <row r="355" spans="13:17" x14ac:dyDescent="0.3">
      <c r="M355" s="224" t="str">
        <f t="shared" si="26"/>
        <v/>
      </c>
      <c r="N355" s="224" t="str">
        <f t="shared" si="27"/>
        <v/>
      </c>
      <c r="O355" s="224" t="str">
        <f t="shared" si="28"/>
        <v/>
      </c>
      <c r="P355" s="224" t="str">
        <f>IF(M355&lt;&gt;"", COUNTIF($M$4:$M355, M355), "")</f>
        <v/>
      </c>
      <c r="Q355" s="224" t="str">
        <f t="shared" si="29"/>
        <v/>
      </c>
    </row>
    <row r="356" spans="13:17" x14ac:dyDescent="0.3">
      <c r="M356" s="224" t="str">
        <f t="shared" si="26"/>
        <v/>
      </c>
      <c r="N356" s="224" t="str">
        <f t="shared" si="27"/>
        <v/>
      </c>
      <c r="O356" s="224" t="str">
        <f t="shared" si="28"/>
        <v/>
      </c>
      <c r="P356" s="224" t="str">
        <f>IF(M356&lt;&gt;"", COUNTIF($M$4:$M356, M356), "")</f>
        <v/>
      </c>
      <c r="Q356" s="224" t="str">
        <f t="shared" si="29"/>
        <v/>
      </c>
    </row>
    <row r="357" spans="13:17" x14ac:dyDescent="0.3">
      <c r="M357" s="224" t="str">
        <f t="shared" si="26"/>
        <v/>
      </c>
      <c r="N357" s="224" t="str">
        <f t="shared" si="27"/>
        <v/>
      </c>
      <c r="O357" s="224" t="str">
        <f t="shared" si="28"/>
        <v/>
      </c>
      <c r="P357" s="224" t="str">
        <f>IF(M357&lt;&gt;"", COUNTIF($M$4:$M357, M357), "")</f>
        <v/>
      </c>
      <c r="Q357" s="224" t="str">
        <f t="shared" si="29"/>
        <v/>
      </c>
    </row>
    <row r="358" spans="13:17" x14ac:dyDescent="0.3">
      <c r="M358" s="224" t="str">
        <f t="shared" si="26"/>
        <v/>
      </c>
      <c r="N358" s="224" t="str">
        <f t="shared" si="27"/>
        <v/>
      </c>
      <c r="O358" s="224" t="str">
        <f t="shared" si="28"/>
        <v/>
      </c>
      <c r="P358" s="224" t="str">
        <f>IF(M358&lt;&gt;"", COUNTIF($M$4:$M358, M358), "")</f>
        <v/>
      </c>
      <c r="Q358" s="224" t="str">
        <f t="shared" si="29"/>
        <v/>
      </c>
    </row>
    <row r="359" spans="13:17" x14ac:dyDescent="0.3">
      <c r="M359" s="224" t="str">
        <f t="shared" si="26"/>
        <v/>
      </c>
      <c r="N359" s="224" t="str">
        <f t="shared" si="27"/>
        <v/>
      </c>
      <c r="O359" s="224" t="str">
        <f t="shared" si="28"/>
        <v/>
      </c>
      <c r="P359" s="224" t="str">
        <f>IF(M359&lt;&gt;"", COUNTIF($M$4:$M359, M359), "")</f>
        <v/>
      </c>
      <c r="Q359" s="224" t="str">
        <f t="shared" si="29"/>
        <v/>
      </c>
    </row>
    <row r="360" spans="13:17" x14ac:dyDescent="0.3">
      <c r="M360" s="224" t="str">
        <f t="shared" si="26"/>
        <v/>
      </c>
      <c r="N360" s="224" t="str">
        <f t="shared" si="27"/>
        <v/>
      </c>
      <c r="O360" s="224" t="str">
        <f t="shared" si="28"/>
        <v/>
      </c>
      <c r="P360" s="224" t="str">
        <f>IF(M360&lt;&gt;"", COUNTIF($M$4:$M360, M360), "")</f>
        <v/>
      </c>
      <c r="Q360" s="224" t="str">
        <f t="shared" si="29"/>
        <v/>
      </c>
    </row>
    <row r="361" spans="13:17" x14ac:dyDescent="0.3">
      <c r="M361" s="224" t="str">
        <f t="shared" si="26"/>
        <v/>
      </c>
      <c r="N361" s="224" t="str">
        <f t="shared" si="27"/>
        <v/>
      </c>
      <c r="O361" s="224" t="str">
        <f t="shared" si="28"/>
        <v/>
      </c>
      <c r="P361" s="224" t="str">
        <f>IF(M361&lt;&gt;"", COUNTIF($M$4:$M361, M361), "")</f>
        <v/>
      </c>
      <c r="Q361" s="224" t="str">
        <f t="shared" si="29"/>
        <v/>
      </c>
    </row>
    <row r="362" spans="13:17" x14ac:dyDescent="0.3">
      <c r="M362" s="224" t="str">
        <f t="shared" si="26"/>
        <v/>
      </c>
      <c r="N362" s="224" t="str">
        <f t="shared" si="27"/>
        <v/>
      </c>
      <c r="O362" s="224" t="str">
        <f t="shared" si="28"/>
        <v/>
      </c>
      <c r="P362" s="224" t="str">
        <f>IF(M362&lt;&gt;"", COUNTIF($M$4:$M362, M362), "")</f>
        <v/>
      </c>
      <c r="Q362" s="224" t="str">
        <f t="shared" si="29"/>
        <v/>
      </c>
    </row>
    <row r="363" spans="13:17" x14ac:dyDescent="0.3">
      <c r="M363" s="224" t="str">
        <f t="shared" si="26"/>
        <v/>
      </c>
      <c r="N363" s="224" t="str">
        <f t="shared" si="27"/>
        <v/>
      </c>
      <c r="O363" s="224" t="str">
        <f t="shared" si="28"/>
        <v/>
      </c>
      <c r="P363" s="224" t="str">
        <f>IF(M363&lt;&gt;"", COUNTIF($M$4:$M363, M363), "")</f>
        <v/>
      </c>
      <c r="Q363" s="224" t="str">
        <f t="shared" si="29"/>
        <v/>
      </c>
    </row>
    <row r="364" spans="13:17" x14ac:dyDescent="0.3">
      <c r="M364" s="224" t="str">
        <f t="shared" si="26"/>
        <v/>
      </c>
      <c r="N364" s="224" t="str">
        <f t="shared" si="27"/>
        <v/>
      </c>
      <c r="O364" s="224" t="str">
        <f t="shared" si="28"/>
        <v/>
      </c>
      <c r="P364" s="224" t="str">
        <f>IF(M364&lt;&gt;"", COUNTIF($M$4:$M364, M364), "")</f>
        <v/>
      </c>
      <c r="Q364" s="224" t="str">
        <f t="shared" si="29"/>
        <v/>
      </c>
    </row>
    <row r="365" spans="13:17" x14ac:dyDescent="0.3">
      <c r="M365" s="224" t="str">
        <f t="shared" si="26"/>
        <v/>
      </c>
      <c r="N365" s="224" t="str">
        <f t="shared" si="27"/>
        <v/>
      </c>
      <c r="O365" s="224" t="str">
        <f t="shared" si="28"/>
        <v/>
      </c>
      <c r="P365" s="224" t="str">
        <f>IF(M365&lt;&gt;"", COUNTIF($M$4:$M365, M365), "")</f>
        <v/>
      </c>
      <c r="Q365" s="224" t="str">
        <f t="shared" si="29"/>
        <v/>
      </c>
    </row>
    <row r="366" spans="13:17" x14ac:dyDescent="0.3">
      <c r="M366" s="224" t="str">
        <f t="shared" si="26"/>
        <v/>
      </c>
      <c r="N366" s="224" t="str">
        <f t="shared" si="27"/>
        <v/>
      </c>
      <c r="O366" s="224" t="str">
        <f t="shared" si="28"/>
        <v/>
      </c>
      <c r="P366" s="224" t="str">
        <f>IF(M366&lt;&gt;"", COUNTIF($M$4:$M366, M366), "")</f>
        <v/>
      </c>
      <c r="Q366" s="224" t="str">
        <f t="shared" si="29"/>
        <v/>
      </c>
    </row>
    <row r="367" spans="13:17" x14ac:dyDescent="0.3">
      <c r="M367" s="224" t="str">
        <f t="shared" si="26"/>
        <v/>
      </c>
      <c r="N367" s="224" t="str">
        <f t="shared" si="27"/>
        <v/>
      </c>
      <c r="O367" s="224" t="str">
        <f t="shared" si="28"/>
        <v/>
      </c>
      <c r="P367" s="224" t="str">
        <f>IF(M367&lt;&gt;"", COUNTIF($M$4:$M367, M367), "")</f>
        <v/>
      </c>
      <c r="Q367" s="224" t="str">
        <f t="shared" si="29"/>
        <v/>
      </c>
    </row>
    <row r="368" spans="13:17" x14ac:dyDescent="0.3">
      <c r="M368" s="224" t="str">
        <f t="shared" si="26"/>
        <v/>
      </c>
      <c r="N368" s="224" t="str">
        <f t="shared" si="27"/>
        <v/>
      </c>
      <c r="O368" s="224" t="str">
        <f t="shared" si="28"/>
        <v/>
      </c>
      <c r="P368" s="224" t="str">
        <f>IF(M368&lt;&gt;"", COUNTIF($M$4:$M368, M368), "")</f>
        <v/>
      </c>
      <c r="Q368" s="224" t="str">
        <f t="shared" si="29"/>
        <v/>
      </c>
    </row>
    <row r="369" spans="13:17" x14ac:dyDescent="0.3">
      <c r="M369" s="224" t="str">
        <f t="shared" si="26"/>
        <v/>
      </c>
      <c r="N369" s="224" t="str">
        <f t="shared" si="27"/>
        <v/>
      </c>
      <c r="O369" s="224" t="str">
        <f t="shared" si="28"/>
        <v/>
      </c>
      <c r="P369" s="224" t="str">
        <f>IF(M369&lt;&gt;"", COUNTIF($M$4:$M369, M369), "")</f>
        <v/>
      </c>
      <c r="Q369" s="224" t="str">
        <f t="shared" si="29"/>
        <v/>
      </c>
    </row>
    <row r="370" spans="13:17" x14ac:dyDescent="0.3">
      <c r="M370" s="224" t="str">
        <f t="shared" si="26"/>
        <v/>
      </c>
      <c r="N370" s="224" t="str">
        <f t="shared" si="27"/>
        <v/>
      </c>
      <c r="O370" s="224" t="str">
        <f t="shared" si="28"/>
        <v/>
      </c>
      <c r="P370" s="224" t="str">
        <f>IF(M370&lt;&gt;"", COUNTIF($M$4:$M370, M370), "")</f>
        <v/>
      </c>
      <c r="Q370" s="224" t="str">
        <f t="shared" si="29"/>
        <v/>
      </c>
    </row>
    <row r="371" spans="13:17" x14ac:dyDescent="0.3">
      <c r="M371" s="224" t="str">
        <f t="shared" si="26"/>
        <v/>
      </c>
      <c r="N371" s="224" t="str">
        <f t="shared" si="27"/>
        <v/>
      </c>
      <c r="O371" s="224" t="str">
        <f t="shared" si="28"/>
        <v/>
      </c>
      <c r="P371" s="224" t="str">
        <f>IF(M371&lt;&gt;"", COUNTIF($M$4:$M371, M371), "")</f>
        <v/>
      </c>
      <c r="Q371" s="224" t="str">
        <f t="shared" si="29"/>
        <v/>
      </c>
    </row>
    <row r="372" spans="13:17" x14ac:dyDescent="0.3">
      <c r="M372" s="224" t="str">
        <f t="shared" si="26"/>
        <v/>
      </c>
      <c r="N372" s="224" t="str">
        <f t="shared" si="27"/>
        <v/>
      </c>
      <c r="O372" s="224" t="str">
        <f t="shared" si="28"/>
        <v/>
      </c>
      <c r="P372" s="224" t="str">
        <f>IF(M372&lt;&gt;"", COUNTIF($M$4:$M372, M372), "")</f>
        <v/>
      </c>
      <c r="Q372" s="224" t="str">
        <f t="shared" si="29"/>
        <v/>
      </c>
    </row>
    <row r="373" spans="13:17" x14ac:dyDescent="0.3">
      <c r="M373" s="224" t="str">
        <f t="shared" si="26"/>
        <v/>
      </c>
      <c r="N373" s="224" t="str">
        <f t="shared" si="27"/>
        <v/>
      </c>
      <c r="O373" s="224" t="str">
        <f t="shared" si="28"/>
        <v/>
      </c>
      <c r="P373" s="224" t="str">
        <f>IF(M373&lt;&gt;"", COUNTIF($M$4:$M373, M373), "")</f>
        <v/>
      </c>
      <c r="Q373" s="224" t="str">
        <f t="shared" si="29"/>
        <v/>
      </c>
    </row>
    <row r="374" spans="13:17" x14ac:dyDescent="0.3">
      <c r="M374" s="224" t="str">
        <f t="shared" si="26"/>
        <v/>
      </c>
      <c r="N374" s="224" t="str">
        <f t="shared" si="27"/>
        <v/>
      </c>
      <c r="O374" s="224" t="str">
        <f t="shared" si="28"/>
        <v/>
      </c>
      <c r="P374" s="224" t="str">
        <f>IF(M374&lt;&gt;"", COUNTIF($M$4:$M374, M374), "")</f>
        <v/>
      </c>
      <c r="Q374" s="224" t="str">
        <f t="shared" si="29"/>
        <v/>
      </c>
    </row>
    <row r="375" spans="13:17" x14ac:dyDescent="0.3">
      <c r="M375" s="224" t="str">
        <f t="shared" si="26"/>
        <v/>
      </c>
      <c r="N375" s="224" t="str">
        <f t="shared" si="27"/>
        <v/>
      </c>
      <c r="O375" s="224" t="str">
        <f t="shared" si="28"/>
        <v/>
      </c>
      <c r="P375" s="224" t="str">
        <f>IF(M375&lt;&gt;"", COUNTIF($M$4:$M375, M375), "")</f>
        <v/>
      </c>
      <c r="Q375" s="224" t="str">
        <f t="shared" si="29"/>
        <v/>
      </c>
    </row>
    <row r="376" spans="13:17" x14ac:dyDescent="0.3">
      <c r="M376" s="224" t="str">
        <f t="shared" si="26"/>
        <v/>
      </c>
      <c r="N376" s="224" t="str">
        <f t="shared" si="27"/>
        <v/>
      </c>
      <c r="O376" s="224" t="str">
        <f t="shared" si="28"/>
        <v/>
      </c>
      <c r="P376" s="224" t="str">
        <f>IF(M376&lt;&gt;"", COUNTIF($M$4:$M376, M376), "")</f>
        <v/>
      </c>
      <c r="Q376" s="224" t="str">
        <f t="shared" si="29"/>
        <v/>
      </c>
    </row>
    <row r="377" spans="13:17" x14ac:dyDescent="0.3">
      <c r="M377" s="224" t="str">
        <f t="shared" si="26"/>
        <v/>
      </c>
      <c r="N377" s="224" t="str">
        <f t="shared" si="27"/>
        <v/>
      </c>
      <c r="O377" s="224" t="str">
        <f t="shared" si="28"/>
        <v/>
      </c>
      <c r="P377" s="224" t="str">
        <f>IF(M377&lt;&gt;"", COUNTIF($M$4:$M377, M377), "")</f>
        <v/>
      </c>
      <c r="Q377" s="224" t="str">
        <f t="shared" si="29"/>
        <v/>
      </c>
    </row>
    <row r="378" spans="13:17" x14ac:dyDescent="0.3">
      <c r="M378" s="224" t="str">
        <f t="shared" si="26"/>
        <v/>
      </c>
      <c r="N378" s="224" t="str">
        <f t="shared" si="27"/>
        <v/>
      </c>
      <c r="O378" s="224" t="str">
        <f t="shared" si="28"/>
        <v/>
      </c>
      <c r="P378" s="224" t="str">
        <f>IF(M378&lt;&gt;"", COUNTIF($M$4:$M378, M378), "")</f>
        <v/>
      </c>
      <c r="Q378" s="224" t="str">
        <f t="shared" si="29"/>
        <v/>
      </c>
    </row>
    <row r="379" spans="13:17" x14ac:dyDescent="0.3">
      <c r="M379" s="224" t="str">
        <f t="shared" si="26"/>
        <v/>
      </c>
      <c r="N379" s="224" t="str">
        <f t="shared" si="27"/>
        <v/>
      </c>
      <c r="O379" s="224" t="str">
        <f t="shared" si="28"/>
        <v/>
      </c>
      <c r="P379" s="224" t="str">
        <f>IF(M379&lt;&gt;"", COUNTIF($M$4:$M379, M379), "")</f>
        <v/>
      </c>
      <c r="Q379" s="224" t="str">
        <f t="shared" si="29"/>
        <v/>
      </c>
    </row>
    <row r="380" spans="13:17" x14ac:dyDescent="0.3">
      <c r="M380" s="224" t="str">
        <f t="shared" si="26"/>
        <v/>
      </c>
      <c r="N380" s="224" t="str">
        <f t="shared" si="27"/>
        <v/>
      </c>
      <c r="O380" s="224" t="str">
        <f t="shared" si="28"/>
        <v/>
      </c>
      <c r="P380" s="224" t="str">
        <f>IF(M380&lt;&gt;"", COUNTIF($M$4:$M380, M380), "")</f>
        <v/>
      </c>
      <c r="Q380" s="224" t="str">
        <f t="shared" si="29"/>
        <v/>
      </c>
    </row>
    <row r="381" spans="13:17" x14ac:dyDescent="0.3">
      <c r="M381" s="224" t="str">
        <f t="shared" si="26"/>
        <v/>
      </c>
      <c r="N381" s="224" t="str">
        <f t="shared" si="27"/>
        <v/>
      </c>
      <c r="O381" s="224" t="str">
        <f t="shared" si="28"/>
        <v/>
      </c>
      <c r="P381" s="224" t="str">
        <f>IF(M381&lt;&gt;"", COUNTIF($M$4:$M381, M381), "")</f>
        <v/>
      </c>
      <c r="Q381" s="224" t="str">
        <f t="shared" si="29"/>
        <v/>
      </c>
    </row>
    <row r="382" spans="13:17" x14ac:dyDescent="0.3">
      <c r="M382" s="224" t="str">
        <f t="shared" si="26"/>
        <v/>
      </c>
      <c r="N382" s="224" t="str">
        <f t="shared" si="27"/>
        <v/>
      </c>
      <c r="O382" s="224" t="str">
        <f t="shared" si="28"/>
        <v/>
      </c>
      <c r="P382" s="224" t="str">
        <f>IF(M382&lt;&gt;"", COUNTIF($M$4:$M382, M382), "")</f>
        <v/>
      </c>
      <c r="Q382" s="224" t="str">
        <f t="shared" si="29"/>
        <v/>
      </c>
    </row>
    <row r="383" spans="13:17" x14ac:dyDescent="0.3">
      <c r="M383" s="224" t="str">
        <f t="shared" si="26"/>
        <v/>
      </c>
      <c r="N383" s="224" t="str">
        <f t="shared" si="27"/>
        <v/>
      </c>
      <c r="O383" s="224" t="str">
        <f t="shared" si="28"/>
        <v/>
      </c>
      <c r="P383" s="224" t="str">
        <f>IF(M383&lt;&gt;"", COUNTIF($M$4:$M383, M383), "")</f>
        <v/>
      </c>
      <c r="Q383" s="224" t="str">
        <f t="shared" si="29"/>
        <v/>
      </c>
    </row>
    <row r="384" spans="13:17" x14ac:dyDescent="0.3">
      <c r="M384" s="224" t="str">
        <f t="shared" si="26"/>
        <v/>
      </c>
      <c r="N384" s="224" t="str">
        <f t="shared" si="27"/>
        <v/>
      </c>
      <c r="O384" s="224" t="str">
        <f t="shared" si="28"/>
        <v/>
      </c>
      <c r="P384" s="224" t="str">
        <f>IF(M384&lt;&gt;"", COUNTIF($M$4:$M384, M384), "")</f>
        <v/>
      </c>
      <c r="Q384" s="224" t="str">
        <f t="shared" si="29"/>
        <v/>
      </c>
    </row>
    <row r="385" spans="13:17" x14ac:dyDescent="0.3">
      <c r="M385" s="224" t="str">
        <f t="shared" si="26"/>
        <v/>
      </c>
      <c r="N385" s="224" t="str">
        <f t="shared" si="27"/>
        <v/>
      </c>
      <c r="O385" s="224" t="str">
        <f t="shared" si="28"/>
        <v/>
      </c>
      <c r="P385" s="224" t="str">
        <f>IF(M385&lt;&gt;"", COUNTIF($M$4:$M385, M385), "")</f>
        <v/>
      </c>
      <c r="Q385" s="224" t="str">
        <f t="shared" si="29"/>
        <v/>
      </c>
    </row>
    <row r="386" spans="13:17" x14ac:dyDescent="0.3">
      <c r="M386" s="224" t="str">
        <f t="shared" si="26"/>
        <v/>
      </c>
      <c r="N386" s="224" t="str">
        <f t="shared" si="27"/>
        <v/>
      </c>
      <c r="O386" s="224" t="str">
        <f t="shared" si="28"/>
        <v/>
      </c>
      <c r="P386" s="224" t="str">
        <f>IF(M386&lt;&gt;"", COUNTIF($M$4:$M386, M386), "")</f>
        <v/>
      </c>
      <c r="Q386" s="224" t="str">
        <f t="shared" si="29"/>
        <v/>
      </c>
    </row>
    <row r="387" spans="13:17" x14ac:dyDescent="0.3">
      <c r="M387" s="224" t="str">
        <f t="shared" si="26"/>
        <v/>
      </c>
      <c r="N387" s="224" t="str">
        <f t="shared" si="27"/>
        <v/>
      </c>
      <c r="O387" s="224" t="str">
        <f t="shared" si="28"/>
        <v/>
      </c>
      <c r="P387" s="224" t="str">
        <f>IF(M387&lt;&gt;"", COUNTIF($M$4:$M387, M387), "")</f>
        <v/>
      </c>
      <c r="Q387" s="224" t="str">
        <f t="shared" si="29"/>
        <v/>
      </c>
    </row>
    <row r="388" spans="13:17" x14ac:dyDescent="0.3">
      <c r="M388" s="224" t="str">
        <f t="shared" ref="M388:M451" si="30">IF(D388="", "", IF(ISNUMBER(SEARCH("Doors", D388)), "DOORS", IF(ISNUMBER(SEARCH("Eng Bay", D388)), "ENGINE BAY", IF(ISNUMBER(SEARCH("Engine", D388)), "ENGINE", IF(ISNUMBER(SEARCH("Exterior", D388)), "EXTERIOR", IF(ISNUMBER(SEARCH("Hood", D388)), "HOOD", IF(ISNUMBER(SEARCH("Int Roof", D388)), "ROOF", IF(ISNUMBER(SEARCH("Interior", D388)), "INTERIOR", IF(ISNUMBER(SEARCH("Lights", D388)), "LIGHTS", IF(ISNUMBER(SEARCH("Module", D388)), "MODULE", IF(ISNUMBER(SEARCH("SBelt", D388)), "SEATS &amp; SEATBELTS", IF(ISNUMBER(SEARCH("Seat", D388)), "SEATS &amp; SEATBELTS", IF(ISNUMBER(SEARCH("Susp.", D388)), "SUSPENSION", IF(ISNUMBER(SEARCH("Trans", D388)), "TRANSMISSION", IF(ISNUMBER(SEARCH("Trunk", D388)), "TRUNK", IF(ISNUMBER(SEARCH("Wheel", D388)), "WHEEL", ""))))))))))))))))</f>
        <v/>
      </c>
      <c r="N388" s="224" t="str">
        <f t="shared" ref="N388:N451" si="31">IF(M388&lt;&gt;"", COUNTIF($M$4:$M$1000, M388), "")</f>
        <v/>
      </c>
      <c r="O388" s="224" t="str">
        <f t="shared" ref="O388:O451" si="32">IF(N388="", "", IF(N388&gt;46, "Yes", "No"))</f>
        <v/>
      </c>
      <c r="P388" s="224" t="str">
        <f>IF(M388&lt;&gt;"", COUNTIF($M$4:$M388, M388), "")</f>
        <v/>
      </c>
      <c r="Q388" s="224" t="str">
        <f t="shared" ref="Q388:Q451" si="33">IF(P388="", "", IF(P388&gt;46, N388-46, IF(N388&gt;46, 46, N388)))</f>
        <v/>
      </c>
    </row>
    <row r="389" spans="13:17" x14ac:dyDescent="0.3">
      <c r="M389" s="224" t="str">
        <f t="shared" si="30"/>
        <v/>
      </c>
      <c r="N389" s="224" t="str">
        <f t="shared" si="31"/>
        <v/>
      </c>
      <c r="O389" s="224" t="str">
        <f t="shared" si="32"/>
        <v/>
      </c>
      <c r="P389" s="224" t="str">
        <f>IF(M389&lt;&gt;"", COUNTIF($M$4:$M389, M389), "")</f>
        <v/>
      </c>
      <c r="Q389" s="224" t="str">
        <f t="shared" si="33"/>
        <v/>
      </c>
    </row>
    <row r="390" spans="13:17" x14ac:dyDescent="0.3">
      <c r="M390" s="224" t="str">
        <f t="shared" si="30"/>
        <v/>
      </c>
      <c r="N390" s="224" t="str">
        <f t="shared" si="31"/>
        <v/>
      </c>
      <c r="O390" s="224" t="str">
        <f t="shared" si="32"/>
        <v/>
      </c>
      <c r="P390" s="224" t="str">
        <f>IF(M390&lt;&gt;"", COUNTIF($M$4:$M390, M390), "")</f>
        <v/>
      </c>
      <c r="Q390" s="224" t="str">
        <f t="shared" si="33"/>
        <v/>
      </c>
    </row>
    <row r="391" spans="13:17" x14ac:dyDescent="0.3">
      <c r="M391" s="224" t="str">
        <f t="shared" si="30"/>
        <v/>
      </c>
      <c r="N391" s="224" t="str">
        <f t="shared" si="31"/>
        <v/>
      </c>
      <c r="O391" s="224" t="str">
        <f t="shared" si="32"/>
        <v/>
      </c>
      <c r="P391" s="224" t="str">
        <f>IF(M391&lt;&gt;"", COUNTIF($M$4:$M391, M391), "")</f>
        <v/>
      </c>
      <c r="Q391" s="224" t="str">
        <f t="shared" si="33"/>
        <v/>
      </c>
    </row>
    <row r="392" spans="13:17" x14ac:dyDescent="0.3">
      <c r="M392" s="224" t="str">
        <f t="shared" si="30"/>
        <v/>
      </c>
      <c r="N392" s="224" t="str">
        <f t="shared" si="31"/>
        <v/>
      </c>
      <c r="O392" s="224" t="str">
        <f t="shared" si="32"/>
        <v/>
      </c>
      <c r="P392" s="224" t="str">
        <f>IF(M392&lt;&gt;"", COUNTIF($M$4:$M392, M392), "")</f>
        <v/>
      </c>
      <c r="Q392" s="224" t="str">
        <f t="shared" si="33"/>
        <v/>
      </c>
    </row>
    <row r="393" spans="13:17" x14ac:dyDescent="0.3">
      <c r="M393" s="224" t="str">
        <f t="shared" si="30"/>
        <v/>
      </c>
      <c r="N393" s="224" t="str">
        <f t="shared" si="31"/>
        <v/>
      </c>
      <c r="O393" s="224" t="str">
        <f t="shared" si="32"/>
        <v/>
      </c>
      <c r="P393" s="224" t="str">
        <f>IF(M393&lt;&gt;"", COUNTIF($M$4:$M393, M393), "")</f>
        <v/>
      </c>
      <c r="Q393" s="224" t="str">
        <f t="shared" si="33"/>
        <v/>
      </c>
    </row>
    <row r="394" spans="13:17" x14ac:dyDescent="0.3">
      <c r="M394" s="224" t="str">
        <f t="shared" si="30"/>
        <v/>
      </c>
      <c r="N394" s="224" t="str">
        <f t="shared" si="31"/>
        <v/>
      </c>
      <c r="O394" s="224" t="str">
        <f t="shared" si="32"/>
        <v/>
      </c>
      <c r="P394" s="224" t="str">
        <f>IF(M394&lt;&gt;"", COUNTIF($M$4:$M394, M394), "")</f>
        <v/>
      </c>
      <c r="Q394" s="224" t="str">
        <f t="shared" si="33"/>
        <v/>
      </c>
    </row>
    <row r="395" spans="13:17" x14ac:dyDescent="0.3">
      <c r="M395" s="224" t="str">
        <f t="shared" si="30"/>
        <v/>
      </c>
      <c r="N395" s="224" t="str">
        <f t="shared" si="31"/>
        <v/>
      </c>
      <c r="O395" s="224" t="str">
        <f t="shared" si="32"/>
        <v/>
      </c>
      <c r="P395" s="224" t="str">
        <f>IF(M395&lt;&gt;"", COUNTIF($M$4:$M395, M395), "")</f>
        <v/>
      </c>
      <c r="Q395" s="224" t="str">
        <f t="shared" si="33"/>
        <v/>
      </c>
    </row>
    <row r="396" spans="13:17" x14ac:dyDescent="0.3">
      <c r="M396" s="224" t="str">
        <f t="shared" si="30"/>
        <v/>
      </c>
      <c r="N396" s="224" t="str">
        <f t="shared" si="31"/>
        <v/>
      </c>
      <c r="O396" s="224" t="str">
        <f t="shared" si="32"/>
        <v/>
      </c>
      <c r="P396" s="224" t="str">
        <f>IF(M396&lt;&gt;"", COUNTIF($M$4:$M396, M396), "")</f>
        <v/>
      </c>
      <c r="Q396" s="224" t="str">
        <f t="shared" si="33"/>
        <v/>
      </c>
    </row>
    <row r="397" spans="13:17" x14ac:dyDescent="0.3">
      <c r="M397" s="224" t="str">
        <f t="shared" si="30"/>
        <v/>
      </c>
      <c r="N397" s="224" t="str">
        <f t="shared" si="31"/>
        <v/>
      </c>
      <c r="O397" s="224" t="str">
        <f t="shared" si="32"/>
        <v/>
      </c>
      <c r="P397" s="224" t="str">
        <f>IF(M397&lt;&gt;"", COUNTIF($M$4:$M397, M397), "")</f>
        <v/>
      </c>
      <c r="Q397" s="224" t="str">
        <f t="shared" si="33"/>
        <v/>
      </c>
    </row>
    <row r="398" spans="13:17" x14ac:dyDescent="0.3">
      <c r="M398" s="224" t="str">
        <f t="shared" si="30"/>
        <v/>
      </c>
      <c r="N398" s="224" t="str">
        <f t="shared" si="31"/>
        <v/>
      </c>
      <c r="O398" s="224" t="str">
        <f t="shared" si="32"/>
        <v/>
      </c>
      <c r="P398" s="224" t="str">
        <f>IF(M398&lt;&gt;"", COUNTIF($M$4:$M398, M398), "")</f>
        <v/>
      </c>
      <c r="Q398" s="224" t="str">
        <f t="shared" si="33"/>
        <v/>
      </c>
    </row>
    <row r="399" spans="13:17" x14ac:dyDescent="0.3">
      <c r="M399" s="224" t="str">
        <f t="shared" si="30"/>
        <v/>
      </c>
      <c r="N399" s="224" t="str">
        <f t="shared" si="31"/>
        <v/>
      </c>
      <c r="O399" s="224" t="str">
        <f t="shared" si="32"/>
        <v/>
      </c>
      <c r="P399" s="224" t="str">
        <f>IF(M399&lt;&gt;"", COUNTIF($M$4:$M399, M399), "")</f>
        <v/>
      </c>
      <c r="Q399" s="224" t="str">
        <f t="shared" si="33"/>
        <v/>
      </c>
    </row>
    <row r="400" spans="13:17" x14ac:dyDescent="0.3">
      <c r="M400" s="224" t="str">
        <f t="shared" si="30"/>
        <v/>
      </c>
      <c r="N400" s="224" t="str">
        <f t="shared" si="31"/>
        <v/>
      </c>
      <c r="O400" s="224" t="str">
        <f t="shared" si="32"/>
        <v/>
      </c>
      <c r="P400" s="224" t="str">
        <f>IF(M400&lt;&gt;"", COUNTIF($M$4:$M400, M400), "")</f>
        <v/>
      </c>
      <c r="Q400" s="224" t="str">
        <f t="shared" si="33"/>
        <v/>
      </c>
    </row>
    <row r="401" spans="13:17" x14ac:dyDescent="0.3">
      <c r="M401" s="224" t="str">
        <f t="shared" si="30"/>
        <v/>
      </c>
      <c r="N401" s="224" t="str">
        <f t="shared" si="31"/>
        <v/>
      </c>
      <c r="O401" s="224" t="str">
        <f t="shared" si="32"/>
        <v/>
      </c>
      <c r="P401" s="224" t="str">
        <f>IF(M401&lt;&gt;"", COUNTIF($M$4:$M401, M401), "")</f>
        <v/>
      </c>
      <c r="Q401" s="224" t="str">
        <f t="shared" si="33"/>
        <v/>
      </c>
    </row>
    <row r="402" spans="13:17" x14ac:dyDescent="0.3">
      <c r="M402" s="224" t="str">
        <f t="shared" si="30"/>
        <v/>
      </c>
      <c r="N402" s="224" t="str">
        <f t="shared" si="31"/>
        <v/>
      </c>
      <c r="O402" s="224" t="str">
        <f t="shared" si="32"/>
        <v/>
      </c>
      <c r="P402" s="224" t="str">
        <f>IF(M402&lt;&gt;"", COUNTIF($M$4:$M402, M402), "")</f>
        <v/>
      </c>
      <c r="Q402" s="224" t="str">
        <f t="shared" si="33"/>
        <v/>
      </c>
    </row>
    <row r="403" spans="13:17" x14ac:dyDescent="0.3">
      <c r="M403" s="224" t="str">
        <f t="shared" si="30"/>
        <v/>
      </c>
      <c r="N403" s="224" t="str">
        <f t="shared" si="31"/>
        <v/>
      </c>
      <c r="O403" s="224" t="str">
        <f t="shared" si="32"/>
        <v/>
      </c>
      <c r="P403" s="224" t="str">
        <f>IF(M403&lt;&gt;"", COUNTIF($M$4:$M403, M403), "")</f>
        <v/>
      </c>
      <c r="Q403" s="224" t="str">
        <f t="shared" si="33"/>
        <v/>
      </c>
    </row>
    <row r="404" spans="13:17" x14ac:dyDescent="0.3">
      <c r="M404" s="224" t="str">
        <f t="shared" si="30"/>
        <v/>
      </c>
      <c r="N404" s="224" t="str">
        <f t="shared" si="31"/>
        <v/>
      </c>
      <c r="O404" s="224" t="str">
        <f t="shared" si="32"/>
        <v/>
      </c>
      <c r="P404" s="224" t="str">
        <f>IF(M404&lt;&gt;"", COUNTIF($M$4:$M404, M404), "")</f>
        <v/>
      </c>
      <c r="Q404" s="224" t="str">
        <f t="shared" si="33"/>
        <v/>
      </c>
    </row>
    <row r="405" spans="13:17" x14ac:dyDescent="0.3">
      <c r="M405" s="224" t="str">
        <f t="shared" si="30"/>
        <v/>
      </c>
      <c r="N405" s="224" t="str">
        <f t="shared" si="31"/>
        <v/>
      </c>
      <c r="O405" s="224" t="str">
        <f t="shared" si="32"/>
        <v/>
      </c>
      <c r="P405" s="224" t="str">
        <f>IF(M405&lt;&gt;"", COUNTIF($M$4:$M405, M405), "")</f>
        <v/>
      </c>
      <c r="Q405" s="224" t="str">
        <f t="shared" si="33"/>
        <v/>
      </c>
    </row>
    <row r="406" spans="13:17" x14ac:dyDescent="0.3">
      <c r="M406" s="224" t="str">
        <f t="shared" si="30"/>
        <v/>
      </c>
      <c r="N406" s="224" t="str">
        <f t="shared" si="31"/>
        <v/>
      </c>
      <c r="O406" s="224" t="str">
        <f t="shared" si="32"/>
        <v/>
      </c>
      <c r="P406" s="224" t="str">
        <f>IF(M406&lt;&gt;"", COUNTIF($M$4:$M406, M406), "")</f>
        <v/>
      </c>
      <c r="Q406" s="224" t="str">
        <f t="shared" si="33"/>
        <v/>
      </c>
    </row>
    <row r="407" spans="13:17" x14ac:dyDescent="0.3">
      <c r="M407" s="224" t="str">
        <f t="shared" si="30"/>
        <v/>
      </c>
      <c r="N407" s="224" t="str">
        <f t="shared" si="31"/>
        <v/>
      </c>
      <c r="O407" s="224" t="str">
        <f t="shared" si="32"/>
        <v/>
      </c>
      <c r="P407" s="224" t="str">
        <f>IF(M407&lt;&gt;"", COUNTIF($M$4:$M407, M407), "")</f>
        <v/>
      </c>
      <c r="Q407" s="224" t="str">
        <f t="shared" si="33"/>
        <v/>
      </c>
    </row>
    <row r="408" spans="13:17" x14ac:dyDescent="0.3">
      <c r="M408" s="224" t="str">
        <f t="shared" si="30"/>
        <v/>
      </c>
      <c r="N408" s="224" t="str">
        <f t="shared" si="31"/>
        <v/>
      </c>
      <c r="O408" s="224" t="str">
        <f t="shared" si="32"/>
        <v/>
      </c>
      <c r="P408" s="224" t="str">
        <f>IF(M408&lt;&gt;"", COUNTIF($M$4:$M408, M408), "")</f>
        <v/>
      </c>
      <c r="Q408" s="224" t="str">
        <f t="shared" si="33"/>
        <v/>
      </c>
    </row>
    <row r="409" spans="13:17" x14ac:dyDescent="0.3">
      <c r="M409" s="224" t="str">
        <f t="shared" si="30"/>
        <v/>
      </c>
      <c r="N409" s="224" t="str">
        <f t="shared" si="31"/>
        <v/>
      </c>
      <c r="O409" s="224" t="str">
        <f t="shared" si="32"/>
        <v/>
      </c>
      <c r="P409" s="224" t="str">
        <f>IF(M409&lt;&gt;"", COUNTIF($M$4:$M409, M409), "")</f>
        <v/>
      </c>
      <c r="Q409" s="224" t="str">
        <f t="shared" si="33"/>
        <v/>
      </c>
    </row>
    <row r="410" spans="13:17" x14ac:dyDescent="0.3">
      <c r="M410" s="224" t="str">
        <f t="shared" si="30"/>
        <v/>
      </c>
      <c r="N410" s="224" t="str">
        <f t="shared" si="31"/>
        <v/>
      </c>
      <c r="O410" s="224" t="str">
        <f t="shared" si="32"/>
        <v/>
      </c>
      <c r="P410" s="224" t="str">
        <f>IF(M410&lt;&gt;"", COUNTIF($M$4:$M410, M410), "")</f>
        <v/>
      </c>
      <c r="Q410" s="224" t="str">
        <f t="shared" si="33"/>
        <v/>
      </c>
    </row>
    <row r="411" spans="13:17" x14ac:dyDescent="0.3">
      <c r="M411" s="224" t="str">
        <f t="shared" si="30"/>
        <v/>
      </c>
      <c r="N411" s="224" t="str">
        <f t="shared" si="31"/>
        <v/>
      </c>
      <c r="O411" s="224" t="str">
        <f t="shared" si="32"/>
        <v/>
      </c>
      <c r="P411" s="224" t="str">
        <f>IF(M411&lt;&gt;"", COUNTIF($M$4:$M411, M411), "")</f>
        <v/>
      </c>
      <c r="Q411" s="224" t="str">
        <f t="shared" si="33"/>
        <v/>
      </c>
    </row>
    <row r="412" spans="13:17" x14ac:dyDescent="0.3">
      <c r="M412" s="224" t="str">
        <f t="shared" si="30"/>
        <v/>
      </c>
      <c r="N412" s="224" t="str">
        <f t="shared" si="31"/>
        <v/>
      </c>
      <c r="O412" s="224" t="str">
        <f t="shared" si="32"/>
        <v/>
      </c>
      <c r="P412" s="224" t="str">
        <f>IF(M412&lt;&gt;"", COUNTIF($M$4:$M412, M412), "")</f>
        <v/>
      </c>
      <c r="Q412" s="224" t="str">
        <f t="shared" si="33"/>
        <v/>
      </c>
    </row>
    <row r="413" spans="13:17" x14ac:dyDescent="0.3">
      <c r="M413" s="224" t="str">
        <f t="shared" si="30"/>
        <v/>
      </c>
      <c r="N413" s="224" t="str">
        <f t="shared" si="31"/>
        <v/>
      </c>
      <c r="O413" s="224" t="str">
        <f t="shared" si="32"/>
        <v/>
      </c>
      <c r="P413" s="224" t="str">
        <f>IF(M413&lt;&gt;"", COUNTIF($M$4:$M413, M413), "")</f>
        <v/>
      </c>
      <c r="Q413" s="224" t="str">
        <f t="shared" si="33"/>
        <v/>
      </c>
    </row>
    <row r="414" spans="13:17" x14ac:dyDescent="0.3">
      <c r="M414" s="224" t="str">
        <f t="shared" si="30"/>
        <v/>
      </c>
      <c r="N414" s="224" t="str">
        <f t="shared" si="31"/>
        <v/>
      </c>
      <c r="O414" s="224" t="str">
        <f t="shared" si="32"/>
        <v/>
      </c>
      <c r="P414" s="224" t="str">
        <f>IF(M414&lt;&gt;"", COUNTIF($M$4:$M414, M414), "")</f>
        <v/>
      </c>
      <c r="Q414" s="224" t="str">
        <f t="shared" si="33"/>
        <v/>
      </c>
    </row>
    <row r="415" spans="13:17" x14ac:dyDescent="0.3">
      <c r="M415" s="224" t="str">
        <f t="shared" si="30"/>
        <v/>
      </c>
      <c r="N415" s="224" t="str">
        <f t="shared" si="31"/>
        <v/>
      </c>
      <c r="O415" s="224" t="str">
        <f t="shared" si="32"/>
        <v/>
      </c>
      <c r="P415" s="224" t="str">
        <f>IF(M415&lt;&gt;"", COUNTIF($M$4:$M415, M415), "")</f>
        <v/>
      </c>
      <c r="Q415" s="224" t="str">
        <f t="shared" si="33"/>
        <v/>
      </c>
    </row>
    <row r="416" spans="13:17" x14ac:dyDescent="0.3">
      <c r="M416" s="224" t="str">
        <f t="shared" si="30"/>
        <v/>
      </c>
      <c r="N416" s="224" t="str">
        <f t="shared" si="31"/>
        <v/>
      </c>
      <c r="O416" s="224" t="str">
        <f t="shared" si="32"/>
        <v/>
      </c>
      <c r="P416" s="224" t="str">
        <f>IF(M416&lt;&gt;"", COUNTIF($M$4:$M416, M416), "")</f>
        <v/>
      </c>
      <c r="Q416" s="224" t="str">
        <f t="shared" si="33"/>
        <v/>
      </c>
    </row>
    <row r="417" spans="13:17" x14ac:dyDescent="0.3">
      <c r="M417" s="224" t="str">
        <f t="shared" si="30"/>
        <v/>
      </c>
      <c r="N417" s="224" t="str">
        <f t="shared" si="31"/>
        <v/>
      </c>
      <c r="O417" s="224" t="str">
        <f t="shared" si="32"/>
        <v/>
      </c>
      <c r="P417" s="224" t="str">
        <f>IF(M417&lt;&gt;"", COUNTIF($M$4:$M417, M417), "")</f>
        <v/>
      </c>
      <c r="Q417" s="224" t="str">
        <f t="shared" si="33"/>
        <v/>
      </c>
    </row>
    <row r="418" spans="13:17" x14ac:dyDescent="0.3">
      <c r="M418" s="224" t="str">
        <f t="shared" si="30"/>
        <v/>
      </c>
      <c r="N418" s="224" t="str">
        <f t="shared" si="31"/>
        <v/>
      </c>
      <c r="O418" s="224" t="str">
        <f t="shared" si="32"/>
        <v/>
      </c>
      <c r="P418" s="224" t="str">
        <f>IF(M418&lt;&gt;"", COUNTIF($M$4:$M418, M418), "")</f>
        <v/>
      </c>
      <c r="Q418" s="224" t="str">
        <f t="shared" si="33"/>
        <v/>
      </c>
    </row>
    <row r="419" spans="13:17" x14ac:dyDescent="0.3">
      <c r="M419" s="224" t="str">
        <f t="shared" si="30"/>
        <v/>
      </c>
      <c r="N419" s="224" t="str">
        <f t="shared" si="31"/>
        <v/>
      </c>
      <c r="O419" s="224" t="str">
        <f t="shared" si="32"/>
        <v/>
      </c>
      <c r="P419" s="224" t="str">
        <f>IF(M419&lt;&gt;"", COUNTIF($M$4:$M419, M419), "")</f>
        <v/>
      </c>
      <c r="Q419" s="224" t="str">
        <f t="shared" si="33"/>
        <v/>
      </c>
    </row>
    <row r="420" spans="13:17" x14ac:dyDescent="0.3">
      <c r="M420" s="224" t="str">
        <f t="shared" si="30"/>
        <v/>
      </c>
      <c r="N420" s="224" t="str">
        <f t="shared" si="31"/>
        <v/>
      </c>
      <c r="O420" s="224" t="str">
        <f t="shared" si="32"/>
        <v/>
      </c>
      <c r="P420" s="224" t="str">
        <f>IF(M420&lt;&gt;"", COUNTIF($M$4:$M420, M420), "")</f>
        <v/>
      </c>
      <c r="Q420" s="224" t="str">
        <f t="shared" si="33"/>
        <v/>
      </c>
    </row>
    <row r="421" spans="13:17" x14ac:dyDescent="0.3">
      <c r="M421" s="224" t="str">
        <f t="shared" si="30"/>
        <v/>
      </c>
      <c r="N421" s="224" t="str">
        <f t="shared" si="31"/>
        <v/>
      </c>
      <c r="O421" s="224" t="str">
        <f t="shared" si="32"/>
        <v/>
      </c>
      <c r="P421" s="224" t="str">
        <f>IF(M421&lt;&gt;"", COUNTIF($M$4:$M421, M421), "")</f>
        <v/>
      </c>
      <c r="Q421" s="224" t="str">
        <f t="shared" si="33"/>
        <v/>
      </c>
    </row>
    <row r="422" spans="13:17" x14ac:dyDescent="0.3">
      <c r="M422" s="224" t="str">
        <f t="shared" si="30"/>
        <v/>
      </c>
      <c r="N422" s="224" t="str">
        <f t="shared" si="31"/>
        <v/>
      </c>
      <c r="O422" s="224" t="str">
        <f t="shared" si="32"/>
        <v/>
      </c>
      <c r="P422" s="224" t="str">
        <f>IF(M422&lt;&gt;"", COUNTIF($M$4:$M422, M422), "")</f>
        <v/>
      </c>
      <c r="Q422" s="224" t="str">
        <f t="shared" si="33"/>
        <v/>
      </c>
    </row>
    <row r="423" spans="13:17" x14ac:dyDescent="0.3">
      <c r="M423" s="224" t="str">
        <f t="shared" si="30"/>
        <v/>
      </c>
      <c r="N423" s="224" t="str">
        <f t="shared" si="31"/>
        <v/>
      </c>
      <c r="O423" s="224" t="str">
        <f t="shared" si="32"/>
        <v/>
      </c>
      <c r="P423" s="224" t="str">
        <f>IF(M423&lt;&gt;"", COUNTIF($M$4:$M423, M423), "")</f>
        <v/>
      </c>
      <c r="Q423" s="224" t="str">
        <f t="shared" si="33"/>
        <v/>
      </c>
    </row>
    <row r="424" spans="13:17" x14ac:dyDescent="0.3">
      <c r="M424" s="224" t="str">
        <f t="shared" si="30"/>
        <v/>
      </c>
      <c r="N424" s="224" t="str">
        <f t="shared" si="31"/>
        <v/>
      </c>
      <c r="O424" s="224" t="str">
        <f t="shared" si="32"/>
        <v/>
      </c>
      <c r="P424" s="224" t="str">
        <f>IF(M424&lt;&gt;"", COUNTIF($M$4:$M424, M424), "")</f>
        <v/>
      </c>
      <c r="Q424" s="224" t="str">
        <f t="shared" si="33"/>
        <v/>
      </c>
    </row>
    <row r="425" spans="13:17" x14ac:dyDescent="0.3">
      <c r="M425" s="224" t="str">
        <f t="shared" si="30"/>
        <v/>
      </c>
      <c r="N425" s="224" t="str">
        <f t="shared" si="31"/>
        <v/>
      </c>
      <c r="O425" s="224" t="str">
        <f t="shared" si="32"/>
        <v/>
      </c>
      <c r="P425" s="224" t="str">
        <f>IF(M425&lt;&gt;"", COUNTIF($M$4:$M425, M425), "")</f>
        <v/>
      </c>
      <c r="Q425" s="224" t="str">
        <f t="shared" si="33"/>
        <v/>
      </c>
    </row>
    <row r="426" spans="13:17" x14ac:dyDescent="0.3">
      <c r="M426" s="224" t="str">
        <f t="shared" si="30"/>
        <v/>
      </c>
      <c r="N426" s="224" t="str">
        <f t="shared" si="31"/>
        <v/>
      </c>
      <c r="O426" s="224" t="str">
        <f t="shared" si="32"/>
        <v/>
      </c>
      <c r="P426" s="224" t="str">
        <f>IF(M426&lt;&gt;"", COUNTIF($M$4:$M426, M426), "")</f>
        <v/>
      </c>
      <c r="Q426" s="224" t="str">
        <f t="shared" si="33"/>
        <v/>
      </c>
    </row>
    <row r="427" spans="13:17" x14ac:dyDescent="0.3">
      <c r="M427" s="224" t="str">
        <f t="shared" si="30"/>
        <v/>
      </c>
      <c r="N427" s="224" t="str">
        <f t="shared" si="31"/>
        <v/>
      </c>
      <c r="O427" s="224" t="str">
        <f t="shared" si="32"/>
        <v/>
      </c>
      <c r="P427" s="224" t="str">
        <f>IF(M427&lt;&gt;"", COUNTIF($M$4:$M427, M427), "")</f>
        <v/>
      </c>
      <c r="Q427" s="224" t="str">
        <f t="shared" si="33"/>
        <v/>
      </c>
    </row>
    <row r="428" spans="13:17" x14ac:dyDescent="0.3">
      <c r="M428" s="224" t="str">
        <f t="shared" si="30"/>
        <v/>
      </c>
      <c r="N428" s="224" t="str">
        <f t="shared" si="31"/>
        <v/>
      </c>
      <c r="O428" s="224" t="str">
        <f t="shared" si="32"/>
        <v/>
      </c>
      <c r="P428" s="224" t="str">
        <f>IF(M428&lt;&gt;"", COUNTIF($M$4:$M428, M428), "")</f>
        <v/>
      </c>
      <c r="Q428" s="224" t="str">
        <f t="shared" si="33"/>
        <v/>
      </c>
    </row>
    <row r="429" spans="13:17" x14ac:dyDescent="0.3">
      <c r="M429" s="224" t="str">
        <f t="shared" si="30"/>
        <v/>
      </c>
      <c r="N429" s="224" t="str">
        <f t="shared" si="31"/>
        <v/>
      </c>
      <c r="O429" s="224" t="str">
        <f t="shared" si="32"/>
        <v/>
      </c>
      <c r="P429" s="224" t="str">
        <f>IF(M429&lt;&gt;"", COUNTIF($M$4:$M429, M429), "")</f>
        <v/>
      </c>
      <c r="Q429" s="224" t="str">
        <f t="shared" si="33"/>
        <v/>
      </c>
    </row>
    <row r="430" spans="13:17" x14ac:dyDescent="0.3">
      <c r="M430" s="224" t="str">
        <f t="shared" si="30"/>
        <v/>
      </c>
      <c r="N430" s="224" t="str">
        <f t="shared" si="31"/>
        <v/>
      </c>
      <c r="O430" s="224" t="str">
        <f t="shared" si="32"/>
        <v/>
      </c>
      <c r="P430" s="224" t="str">
        <f>IF(M430&lt;&gt;"", COUNTIF($M$4:$M430, M430), "")</f>
        <v/>
      </c>
      <c r="Q430" s="224" t="str">
        <f t="shared" si="33"/>
        <v/>
      </c>
    </row>
    <row r="431" spans="13:17" x14ac:dyDescent="0.3">
      <c r="M431" s="224" t="str">
        <f t="shared" si="30"/>
        <v/>
      </c>
      <c r="N431" s="224" t="str">
        <f t="shared" si="31"/>
        <v/>
      </c>
      <c r="O431" s="224" t="str">
        <f t="shared" si="32"/>
        <v/>
      </c>
      <c r="P431" s="224" t="str">
        <f>IF(M431&lt;&gt;"", COUNTIF($M$4:$M431, M431), "")</f>
        <v/>
      </c>
      <c r="Q431" s="224" t="str">
        <f t="shared" si="33"/>
        <v/>
      </c>
    </row>
    <row r="432" spans="13:17" x14ac:dyDescent="0.3">
      <c r="M432" s="224" t="str">
        <f t="shared" si="30"/>
        <v/>
      </c>
      <c r="N432" s="224" t="str">
        <f t="shared" si="31"/>
        <v/>
      </c>
      <c r="O432" s="224" t="str">
        <f t="shared" si="32"/>
        <v/>
      </c>
      <c r="P432" s="224" t="str">
        <f>IF(M432&lt;&gt;"", COUNTIF($M$4:$M432, M432), "")</f>
        <v/>
      </c>
      <c r="Q432" s="224" t="str">
        <f t="shared" si="33"/>
        <v/>
      </c>
    </row>
    <row r="433" spans="13:17" x14ac:dyDescent="0.3">
      <c r="M433" s="224" t="str">
        <f t="shared" si="30"/>
        <v/>
      </c>
      <c r="N433" s="224" t="str">
        <f t="shared" si="31"/>
        <v/>
      </c>
      <c r="O433" s="224" t="str">
        <f t="shared" si="32"/>
        <v/>
      </c>
      <c r="P433" s="224" t="str">
        <f>IF(M433&lt;&gt;"", COUNTIF($M$4:$M433, M433), "")</f>
        <v/>
      </c>
      <c r="Q433" s="224" t="str">
        <f t="shared" si="33"/>
        <v/>
      </c>
    </row>
    <row r="434" spans="13:17" x14ac:dyDescent="0.3">
      <c r="M434" s="224" t="str">
        <f t="shared" si="30"/>
        <v/>
      </c>
      <c r="N434" s="224" t="str">
        <f t="shared" si="31"/>
        <v/>
      </c>
      <c r="O434" s="224" t="str">
        <f t="shared" si="32"/>
        <v/>
      </c>
      <c r="P434" s="224" t="str">
        <f>IF(M434&lt;&gt;"", COUNTIF($M$4:$M434, M434), "")</f>
        <v/>
      </c>
      <c r="Q434" s="224" t="str">
        <f t="shared" si="33"/>
        <v/>
      </c>
    </row>
    <row r="435" spans="13:17" x14ac:dyDescent="0.3">
      <c r="M435" s="224" t="str">
        <f t="shared" si="30"/>
        <v/>
      </c>
      <c r="N435" s="224" t="str">
        <f t="shared" si="31"/>
        <v/>
      </c>
      <c r="O435" s="224" t="str">
        <f t="shared" si="32"/>
        <v/>
      </c>
      <c r="P435" s="224" t="str">
        <f>IF(M435&lt;&gt;"", COUNTIF($M$4:$M435, M435), "")</f>
        <v/>
      </c>
      <c r="Q435" s="224" t="str">
        <f t="shared" si="33"/>
        <v/>
      </c>
    </row>
    <row r="436" spans="13:17" x14ac:dyDescent="0.3">
      <c r="M436" s="224" t="str">
        <f t="shared" si="30"/>
        <v/>
      </c>
      <c r="N436" s="224" t="str">
        <f t="shared" si="31"/>
        <v/>
      </c>
      <c r="O436" s="224" t="str">
        <f t="shared" si="32"/>
        <v/>
      </c>
      <c r="P436" s="224" t="str">
        <f>IF(M436&lt;&gt;"", COUNTIF($M$4:$M436, M436), "")</f>
        <v/>
      </c>
      <c r="Q436" s="224" t="str">
        <f t="shared" si="33"/>
        <v/>
      </c>
    </row>
    <row r="437" spans="13:17" x14ac:dyDescent="0.3">
      <c r="M437" s="224" t="str">
        <f t="shared" si="30"/>
        <v/>
      </c>
      <c r="N437" s="224" t="str">
        <f t="shared" si="31"/>
        <v/>
      </c>
      <c r="O437" s="224" t="str">
        <f t="shared" si="32"/>
        <v/>
      </c>
      <c r="P437" s="224" t="str">
        <f>IF(M437&lt;&gt;"", COUNTIF($M$4:$M437, M437), "")</f>
        <v/>
      </c>
      <c r="Q437" s="224" t="str">
        <f t="shared" si="33"/>
        <v/>
      </c>
    </row>
    <row r="438" spans="13:17" x14ac:dyDescent="0.3">
      <c r="M438" s="224" t="str">
        <f t="shared" si="30"/>
        <v/>
      </c>
      <c r="N438" s="224" t="str">
        <f t="shared" si="31"/>
        <v/>
      </c>
      <c r="O438" s="224" t="str">
        <f t="shared" si="32"/>
        <v/>
      </c>
      <c r="P438" s="224" t="str">
        <f>IF(M438&lt;&gt;"", COUNTIF($M$4:$M438, M438), "")</f>
        <v/>
      </c>
      <c r="Q438" s="224" t="str">
        <f t="shared" si="33"/>
        <v/>
      </c>
    </row>
    <row r="439" spans="13:17" x14ac:dyDescent="0.3">
      <c r="M439" s="224" t="str">
        <f t="shared" si="30"/>
        <v/>
      </c>
      <c r="N439" s="224" t="str">
        <f t="shared" si="31"/>
        <v/>
      </c>
      <c r="O439" s="224" t="str">
        <f t="shared" si="32"/>
        <v/>
      </c>
      <c r="P439" s="224" t="str">
        <f>IF(M439&lt;&gt;"", COUNTIF($M$4:$M439, M439), "")</f>
        <v/>
      </c>
      <c r="Q439" s="224" t="str">
        <f t="shared" si="33"/>
        <v/>
      </c>
    </row>
    <row r="440" spans="13:17" x14ac:dyDescent="0.3">
      <c r="M440" s="224" t="str">
        <f t="shared" si="30"/>
        <v/>
      </c>
      <c r="N440" s="224" t="str">
        <f t="shared" si="31"/>
        <v/>
      </c>
      <c r="O440" s="224" t="str">
        <f t="shared" si="32"/>
        <v/>
      </c>
      <c r="P440" s="224" t="str">
        <f>IF(M440&lt;&gt;"", COUNTIF($M$4:$M440, M440), "")</f>
        <v/>
      </c>
      <c r="Q440" s="224" t="str">
        <f t="shared" si="33"/>
        <v/>
      </c>
    </row>
    <row r="441" spans="13:17" x14ac:dyDescent="0.3">
      <c r="M441" s="224" t="str">
        <f t="shared" si="30"/>
        <v/>
      </c>
      <c r="N441" s="224" t="str">
        <f t="shared" si="31"/>
        <v/>
      </c>
      <c r="O441" s="224" t="str">
        <f t="shared" si="32"/>
        <v/>
      </c>
      <c r="P441" s="224" t="str">
        <f>IF(M441&lt;&gt;"", COUNTIF($M$4:$M441, M441), "")</f>
        <v/>
      </c>
      <c r="Q441" s="224" t="str">
        <f t="shared" si="33"/>
        <v/>
      </c>
    </row>
    <row r="442" spans="13:17" x14ac:dyDescent="0.3">
      <c r="M442" s="224" t="str">
        <f t="shared" si="30"/>
        <v/>
      </c>
      <c r="N442" s="224" t="str">
        <f t="shared" si="31"/>
        <v/>
      </c>
      <c r="O442" s="224" t="str">
        <f t="shared" si="32"/>
        <v/>
      </c>
      <c r="P442" s="224" t="str">
        <f>IF(M442&lt;&gt;"", COUNTIF($M$4:$M442, M442), "")</f>
        <v/>
      </c>
      <c r="Q442" s="224" t="str">
        <f t="shared" si="33"/>
        <v/>
      </c>
    </row>
    <row r="443" spans="13:17" x14ac:dyDescent="0.3">
      <c r="M443" s="224" t="str">
        <f t="shared" si="30"/>
        <v/>
      </c>
      <c r="N443" s="224" t="str">
        <f t="shared" si="31"/>
        <v/>
      </c>
      <c r="O443" s="224" t="str">
        <f t="shared" si="32"/>
        <v/>
      </c>
      <c r="P443" s="224" t="str">
        <f>IF(M443&lt;&gt;"", COUNTIF($M$4:$M443, M443), "")</f>
        <v/>
      </c>
      <c r="Q443" s="224" t="str">
        <f t="shared" si="33"/>
        <v/>
      </c>
    </row>
    <row r="444" spans="13:17" x14ac:dyDescent="0.3">
      <c r="M444" s="224" t="str">
        <f t="shared" si="30"/>
        <v/>
      </c>
      <c r="N444" s="224" t="str">
        <f t="shared" si="31"/>
        <v/>
      </c>
      <c r="O444" s="224" t="str">
        <f t="shared" si="32"/>
        <v/>
      </c>
      <c r="P444" s="224" t="str">
        <f>IF(M444&lt;&gt;"", COUNTIF($M$4:$M444, M444), "")</f>
        <v/>
      </c>
      <c r="Q444" s="224" t="str">
        <f t="shared" si="33"/>
        <v/>
      </c>
    </row>
    <row r="445" spans="13:17" x14ac:dyDescent="0.3">
      <c r="M445" s="224" t="str">
        <f t="shared" si="30"/>
        <v/>
      </c>
      <c r="N445" s="224" t="str">
        <f t="shared" si="31"/>
        <v/>
      </c>
      <c r="O445" s="224" t="str">
        <f t="shared" si="32"/>
        <v/>
      </c>
      <c r="P445" s="224" t="str">
        <f>IF(M445&lt;&gt;"", COUNTIF($M$4:$M445, M445), "")</f>
        <v/>
      </c>
      <c r="Q445" s="224" t="str">
        <f t="shared" si="33"/>
        <v/>
      </c>
    </row>
    <row r="446" spans="13:17" x14ac:dyDescent="0.3">
      <c r="M446" s="224" t="str">
        <f t="shared" si="30"/>
        <v/>
      </c>
      <c r="N446" s="224" t="str">
        <f t="shared" si="31"/>
        <v/>
      </c>
      <c r="O446" s="224" t="str">
        <f t="shared" si="32"/>
        <v/>
      </c>
      <c r="P446" s="224" t="str">
        <f>IF(M446&lt;&gt;"", COUNTIF($M$4:$M446, M446), "")</f>
        <v/>
      </c>
      <c r="Q446" s="224" t="str">
        <f t="shared" si="33"/>
        <v/>
      </c>
    </row>
    <row r="447" spans="13:17" x14ac:dyDescent="0.3">
      <c r="M447" s="224" t="str">
        <f t="shared" si="30"/>
        <v/>
      </c>
      <c r="N447" s="224" t="str">
        <f t="shared" si="31"/>
        <v/>
      </c>
      <c r="O447" s="224" t="str">
        <f t="shared" si="32"/>
        <v/>
      </c>
      <c r="P447" s="224" t="str">
        <f>IF(M447&lt;&gt;"", COUNTIF($M$4:$M447, M447), "")</f>
        <v/>
      </c>
      <c r="Q447" s="224" t="str">
        <f t="shared" si="33"/>
        <v/>
      </c>
    </row>
    <row r="448" spans="13:17" x14ac:dyDescent="0.3">
      <c r="M448" s="224" t="str">
        <f t="shared" si="30"/>
        <v/>
      </c>
      <c r="N448" s="224" t="str">
        <f t="shared" si="31"/>
        <v/>
      </c>
      <c r="O448" s="224" t="str">
        <f t="shared" si="32"/>
        <v/>
      </c>
      <c r="P448" s="224" t="str">
        <f>IF(M448&lt;&gt;"", COUNTIF($M$4:$M448, M448), "")</f>
        <v/>
      </c>
      <c r="Q448" s="224" t="str">
        <f t="shared" si="33"/>
        <v/>
      </c>
    </row>
    <row r="449" spans="13:17" x14ac:dyDescent="0.3">
      <c r="M449" s="224" t="str">
        <f t="shared" si="30"/>
        <v/>
      </c>
      <c r="N449" s="224" t="str">
        <f t="shared" si="31"/>
        <v/>
      </c>
      <c r="O449" s="224" t="str">
        <f t="shared" si="32"/>
        <v/>
      </c>
      <c r="P449" s="224" t="str">
        <f>IF(M449&lt;&gt;"", COUNTIF($M$4:$M449, M449), "")</f>
        <v/>
      </c>
      <c r="Q449" s="224" t="str">
        <f t="shared" si="33"/>
        <v/>
      </c>
    </row>
    <row r="450" spans="13:17" x14ac:dyDescent="0.3">
      <c r="M450" s="224" t="str">
        <f t="shared" si="30"/>
        <v/>
      </c>
      <c r="N450" s="224" t="str">
        <f t="shared" si="31"/>
        <v/>
      </c>
      <c r="O450" s="224" t="str">
        <f t="shared" si="32"/>
        <v/>
      </c>
      <c r="P450" s="224" t="str">
        <f>IF(M450&lt;&gt;"", COUNTIF($M$4:$M450, M450), "")</f>
        <v/>
      </c>
      <c r="Q450" s="224" t="str">
        <f t="shared" si="33"/>
        <v/>
      </c>
    </row>
    <row r="451" spans="13:17" x14ac:dyDescent="0.3">
      <c r="M451" s="224" t="str">
        <f t="shared" si="30"/>
        <v/>
      </c>
      <c r="N451" s="224" t="str">
        <f t="shared" si="31"/>
        <v/>
      </c>
      <c r="O451" s="224" t="str">
        <f t="shared" si="32"/>
        <v/>
      </c>
      <c r="P451" s="224" t="str">
        <f>IF(M451&lt;&gt;"", COUNTIF($M$4:$M451, M451), "")</f>
        <v/>
      </c>
      <c r="Q451" s="224" t="str">
        <f t="shared" si="33"/>
        <v/>
      </c>
    </row>
    <row r="452" spans="13:17" x14ac:dyDescent="0.3">
      <c r="M452" s="224" t="str">
        <f t="shared" ref="M452:M515" si="34">IF(D452="", "", IF(ISNUMBER(SEARCH("Doors", D452)), "DOORS", IF(ISNUMBER(SEARCH("Eng Bay", D452)), "ENGINE BAY", IF(ISNUMBER(SEARCH("Engine", D452)), "ENGINE", IF(ISNUMBER(SEARCH("Exterior", D452)), "EXTERIOR", IF(ISNUMBER(SEARCH("Hood", D452)), "HOOD", IF(ISNUMBER(SEARCH("Int Roof", D452)), "ROOF", IF(ISNUMBER(SEARCH("Interior", D452)), "INTERIOR", IF(ISNUMBER(SEARCH("Lights", D452)), "LIGHTS", IF(ISNUMBER(SEARCH("Module", D452)), "MODULE", IF(ISNUMBER(SEARCH("SBelt", D452)), "SEATS &amp; SEATBELTS", IF(ISNUMBER(SEARCH("Seat", D452)), "SEATS &amp; SEATBELTS", IF(ISNUMBER(SEARCH("Susp.", D452)), "SUSPENSION", IF(ISNUMBER(SEARCH("Trans", D452)), "TRANSMISSION", IF(ISNUMBER(SEARCH("Trunk", D452)), "TRUNK", IF(ISNUMBER(SEARCH("Wheel", D452)), "WHEEL", ""))))))))))))))))</f>
        <v/>
      </c>
      <c r="N452" s="224" t="str">
        <f t="shared" ref="N452:N515" si="35">IF(M452&lt;&gt;"", COUNTIF($M$4:$M$1000, M452), "")</f>
        <v/>
      </c>
      <c r="O452" s="224" t="str">
        <f t="shared" ref="O452:O515" si="36">IF(N452="", "", IF(N452&gt;46, "Yes", "No"))</f>
        <v/>
      </c>
      <c r="P452" s="224" t="str">
        <f>IF(M452&lt;&gt;"", COUNTIF($M$4:$M452, M452), "")</f>
        <v/>
      </c>
      <c r="Q452" s="224" t="str">
        <f t="shared" ref="Q452:Q515" si="37">IF(P452="", "", IF(P452&gt;46, N452-46, IF(N452&gt;46, 46, N452)))</f>
        <v/>
      </c>
    </row>
    <row r="453" spans="13:17" x14ac:dyDescent="0.3">
      <c r="M453" s="224" t="str">
        <f t="shared" si="34"/>
        <v/>
      </c>
      <c r="N453" s="224" t="str">
        <f t="shared" si="35"/>
        <v/>
      </c>
      <c r="O453" s="224" t="str">
        <f t="shared" si="36"/>
        <v/>
      </c>
      <c r="P453" s="224" t="str">
        <f>IF(M453&lt;&gt;"", COUNTIF($M$4:$M453, M453), "")</f>
        <v/>
      </c>
      <c r="Q453" s="224" t="str">
        <f t="shared" si="37"/>
        <v/>
      </c>
    </row>
    <row r="454" spans="13:17" x14ac:dyDescent="0.3">
      <c r="M454" s="224" t="str">
        <f t="shared" si="34"/>
        <v/>
      </c>
      <c r="N454" s="224" t="str">
        <f t="shared" si="35"/>
        <v/>
      </c>
      <c r="O454" s="224" t="str">
        <f t="shared" si="36"/>
        <v/>
      </c>
      <c r="P454" s="224" t="str">
        <f>IF(M454&lt;&gt;"", COUNTIF($M$4:$M454, M454), "")</f>
        <v/>
      </c>
      <c r="Q454" s="224" t="str">
        <f t="shared" si="37"/>
        <v/>
      </c>
    </row>
    <row r="455" spans="13:17" x14ac:dyDescent="0.3">
      <c r="M455" s="224" t="str">
        <f t="shared" si="34"/>
        <v/>
      </c>
      <c r="N455" s="224" t="str">
        <f t="shared" si="35"/>
        <v/>
      </c>
      <c r="O455" s="224" t="str">
        <f t="shared" si="36"/>
        <v/>
      </c>
      <c r="P455" s="224" t="str">
        <f>IF(M455&lt;&gt;"", COUNTIF($M$4:$M455, M455), "")</f>
        <v/>
      </c>
      <c r="Q455" s="224" t="str">
        <f t="shared" si="37"/>
        <v/>
      </c>
    </row>
    <row r="456" spans="13:17" x14ac:dyDescent="0.3">
      <c r="M456" s="224" t="str">
        <f t="shared" si="34"/>
        <v/>
      </c>
      <c r="N456" s="224" t="str">
        <f t="shared" si="35"/>
        <v/>
      </c>
      <c r="O456" s="224" t="str">
        <f t="shared" si="36"/>
        <v/>
      </c>
      <c r="P456" s="224" t="str">
        <f>IF(M456&lt;&gt;"", COUNTIF($M$4:$M456, M456), "")</f>
        <v/>
      </c>
      <c r="Q456" s="224" t="str">
        <f t="shared" si="37"/>
        <v/>
      </c>
    </row>
    <row r="457" spans="13:17" x14ac:dyDescent="0.3">
      <c r="M457" s="224" t="str">
        <f t="shared" si="34"/>
        <v/>
      </c>
      <c r="N457" s="224" t="str">
        <f t="shared" si="35"/>
        <v/>
      </c>
      <c r="O457" s="224" t="str">
        <f t="shared" si="36"/>
        <v/>
      </c>
      <c r="P457" s="224" t="str">
        <f>IF(M457&lt;&gt;"", COUNTIF($M$4:$M457, M457), "")</f>
        <v/>
      </c>
      <c r="Q457" s="224" t="str">
        <f t="shared" si="37"/>
        <v/>
      </c>
    </row>
    <row r="458" spans="13:17" x14ac:dyDescent="0.3">
      <c r="M458" s="224" t="str">
        <f t="shared" si="34"/>
        <v/>
      </c>
      <c r="N458" s="224" t="str">
        <f t="shared" si="35"/>
        <v/>
      </c>
      <c r="O458" s="224" t="str">
        <f t="shared" si="36"/>
        <v/>
      </c>
      <c r="P458" s="224" t="str">
        <f>IF(M458&lt;&gt;"", COUNTIF($M$4:$M458, M458), "")</f>
        <v/>
      </c>
      <c r="Q458" s="224" t="str">
        <f t="shared" si="37"/>
        <v/>
      </c>
    </row>
    <row r="459" spans="13:17" x14ac:dyDescent="0.3">
      <c r="M459" s="224" t="str">
        <f t="shared" si="34"/>
        <v/>
      </c>
      <c r="N459" s="224" t="str">
        <f t="shared" si="35"/>
        <v/>
      </c>
      <c r="O459" s="224" t="str">
        <f t="shared" si="36"/>
        <v/>
      </c>
      <c r="P459" s="224" t="str">
        <f>IF(M459&lt;&gt;"", COUNTIF($M$4:$M459, M459), "")</f>
        <v/>
      </c>
      <c r="Q459" s="224" t="str">
        <f t="shared" si="37"/>
        <v/>
      </c>
    </row>
    <row r="460" spans="13:17" x14ac:dyDescent="0.3">
      <c r="M460" s="224" t="str">
        <f t="shared" si="34"/>
        <v/>
      </c>
      <c r="N460" s="224" t="str">
        <f t="shared" si="35"/>
        <v/>
      </c>
      <c r="O460" s="224" t="str">
        <f t="shared" si="36"/>
        <v/>
      </c>
      <c r="P460" s="224" t="str">
        <f>IF(M460&lt;&gt;"", COUNTIF($M$4:$M460, M460), "")</f>
        <v/>
      </c>
      <c r="Q460" s="224" t="str">
        <f t="shared" si="37"/>
        <v/>
      </c>
    </row>
    <row r="461" spans="13:17" x14ac:dyDescent="0.3">
      <c r="M461" s="224" t="str">
        <f t="shared" si="34"/>
        <v/>
      </c>
      <c r="N461" s="224" t="str">
        <f t="shared" si="35"/>
        <v/>
      </c>
      <c r="O461" s="224" t="str">
        <f t="shared" si="36"/>
        <v/>
      </c>
      <c r="P461" s="224" t="str">
        <f>IF(M461&lt;&gt;"", COUNTIF($M$4:$M461, M461), "")</f>
        <v/>
      </c>
      <c r="Q461" s="224" t="str">
        <f t="shared" si="37"/>
        <v/>
      </c>
    </row>
    <row r="462" spans="13:17" x14ac:dyDescent="0.3">
      <c r="M462" s="224" t="str">
        <f t="shared" si="34"/>
        <v/>
      </c>
      <c r="N462" s="224" t="str">
        <f t="shared" si="35"/>
        <v/>
      </c>
      <c r="O462" s="224" t="str">
        <f t="shared" si="36"/>
        <v/>
      </c>
      <c r="P462" s="224" t="str">
        <f>IF(M462&lt;&gt;"", COUNTIF($M$4:$M462, M462), "")</f>
        <v/>
      </c>
      <c r="Q462" s="224" t="str">
        <f t="shared" si="37"/>
        <v/>
      </c>
    </row>
    <row r="463" spans="13:17" x14ac:dyDescent="0.3">
      <c r="M463" s="224" t="str">
        <f t="shared" si="34"/>
        <v/>
      </c>
      <c r="N463" s="224" t="str">
        <f t="shared" si="35"/>
        <v/>
      </c>
      <c r="O463" s="224" t="str">
        <f t="shared" si="36"/>
        <v/>
      </c>
      <c r="P463" s="224" t="str">
        <f>IF(M463&lt;&gt;"", COUNTIF($M$4:$M463, M463), "")</f>
        <v/>
      </c>
      <c r="Q463" s="224" t="str">
        <f t="shared" si="37"/>
        <v/>
      </c>
    </row>
    <row r="464" spans="13:17" x14ac:dyDescent="0.3">
      <c r="M464" s="224" t="str">
        <f t="shared" si="34"/>
        <v/>
      </c>
      <c r="N464" s="224" t="str">
        <f t="shared" si="35"/>
        <v/>
      </c>
      <c r="O464" s="224" t="str">
        <f t="shared" si="36"/>
        <v/>
      </c>
      <c r="P464" s="224" t="str">
        <f>IF(M464&lt;&gt;"", COUNTIF($M$4:$M464, M464), "")</f>
        <v/>
      </c>
      <c r="Q464" s="224" t="str">
        <f t="shared" si="37"/>
        <v/>
      </c>
    </row>
    <row r="465" spans="13:17" x14ac:dyDescent="0.3">
      <c r="M465" s="224" t="str">
        <f t="shared" si="34"/>
        <v/>
      </c>
      <c r="N465" s="224" t="str">
        <f t="shared" si="35"/>
        <v/>
      </c>
      <c r="O465" s="224" t="str">
        <f t="shared" si="36"/>
        <v/>
      </c>
      <c r="P465" s="224" t="str">
        <f>IF(M465&lt;&gt;"", COUNTIF($M$4:$M465, M465), "")</f>
        <v/>
      </c>
      <c r="Q465" s="224" t="str">
        <f t="shared" si="37"/>
        <v/>
      </c>
    </row>
    <row r="466" spans="13:17" x14ac:dyDescent="0.3">
      <c r="M466" s="224" t="str">
        <f t="shared" si="34"/>
        <v/>
      </c>
      <c r="N466" s="224" t="str">
        <f t="shared" si="35"/>
        <v/>
      </c>
      <c r="O466" s="224" t="str">
        <f t="shared" si="36"/>
        <v/>
      </c>
      <c r="P466" s="224" t="str">
        <f>IF(M466&lt;&gt;"", COUNTIF($M$4:$M466, M466), "")</f>
        <v/>
      </c>
      <c r="Q466" s="224" t="str">
        <f t="shared" si="37"/>
        <v/>
      </c>
    </row>
    <row r="467" spans="13:17" x14ac:dyDescent="0.3">
      <c r="M467" s="224" t="str">
        <f t="shared" si="34"/>
        <v/>
      </c>
      <c r="N467" s="224" t="str">
        <f t="shared" si="35"/>
        <v/>
      </c>
      <c r="O467" s="224" t="str">
        <f t="shared" si="36"/>
        <v/>
      </c>
      <c r="P467" s="224" t="str">
        <f>IF(M467&lt;&gt;"", COUNTIF($M$4:$M467, M467), "")</f>
        <v/>
      </c>
      <c r="Q467" s="224" t="str">
        <f t="shared" si="37"/>
        <v/>
      </c>
    </row>
    <row r="468" spans="13:17" x14ac:dyDescent="0.3">
      <c r="M468" s="224" t="str">
        <f t="shared" si="34"/>
        <v/>
      </c>
      <c r="N468" s="224" t="str">
        <f t="shared" si="35"/>
        <v/>
      </c>
      <c r="O468" s="224" t="str">
        <f t="shared" si="36"/>
        <v/>
      </c>
      <c r="P468" s="224" t="str">
        <f>IF(M468&lt;&gt;"", COUNTIF($M$4:$M468, M468), "")</f>
        <v/>
      </c>
      <c r="Q468" s="224" t="str">
        <f t="shared" si="37"/>
        <v/>
      </c>
    </row>
    <row r="469" spans="13:17" x14ac:dyDescent="0.3">
      <c r="M469" s="224" t="str">
        <f t="shared" si="34"/>
        <v/>
      </c>
      <c r="N469" s="224" t="str">
        <f t="shared" si="35"/>
        <v/>
      </c>
      <c r="O469" s="224" t="str">
        <f t="shared" si="36"/>
        <v/>
      </c>
      <c r="P469" s="224" t="str">
        <f>IF(M469&lt;&gt;"", COUNTIF($M$4:$M469, M469), "")</f>
        <v/>
      </c>
      <c r="Q469" s="224" t="str">
        <f t="shared" si="37"/>
        <v/>
      </c>
    </row>
    <row r="470" spans="13:17" x14ac:dyDescent="0.3">
      <c r="M470" s="224" t="str">
        <f t="shared" si="34"/>
        <v/>
      </c>
      <c r="N470" s="224" t="str">
        <f t="shared" si="35"/>
        <v/>
      </c>
      <c r="O470" s="224" t="str">
        <f t="shared" si="36"/>
        <v/>
      </c>
      <c r="P470" s="224" t="str">
        <f>IF(M470&lt;&gt;"", COUNTIF($M$4:$M470, M470), "")</f>
        <v/>
      </c>
      <c r="Q470" s="224" t="str">
        <f t="shared" si="37"/>
        <v/>
      </c>
    </row>
    <row r="471" spans="13:17" x14ac:dyDescent="0.3">
      <c r="M471" s="224" t="str">
        <f t="shared" si="34"/>
        <v/>
      </c>
      <c r="N471" s="224" t="str">
        <f t="shared" si="35"/>
        <v/>
      </c>
      <c r="O471" s="224" t="str">
        <f t="shared" si="36"/>
        <v/>
      </c>
      <c r="P471" s="224" t="str">
        <f>IF(M471&lt;&gt;"", COUNTIF($M$4:$M471, M471), "")</f>
        <v/>
      </c>
      <c r="Q471" s="224" t="str">
        <f t="shared" si="37"/>
        <v/>
      </c>
    </row>
    <row r="472" spans="13:17" x14ac:dyDescent="0.3">
      <c r="M472" s="224" t="str">
        <f t="shared" si="34"/>
        <v/>
      </c>
      <c r="N472" s="224" t="str">
        <f t="shared" si="35"/>
        <v/>
      </c>
      <c r="O472" s="224" t="str">
        <f t="shared" si="36"/>
        <v/>
      </c>
      <c r="P472" s="224" t="str">
        <f>IF(M472&lt;&gt;"", COUNTIF($M$4:$M472, M472), "")</f>
        <v/>
      </c>
      <c r="Q472" s="224" t="str">
        <f t="shared" si="37"/>
        <v/>
      </c>
    </row>
    <row r="473" spans="13:17" x14ac:dyDescent="0.3">
      <c r="M473" s="224" t="str">
        <f t="shared" si="34"/>
        <v/>
      </c>
      <c r="N473" s="224" t="str">
        <f t="shared" si="35"/>
        <v/>
      </c>
      <c r="O473" s="224" t="str">
        <f t="shared" si="36"/>
        <v/>
      </c>
      <c r="P473" s="224" t="str">
        <f>IF(M473&lt;&gt;"", COUNTIF($M$4:$M473, M473), "")</f>
        <v/>
      </c>
      <c r="Q473" s="224" t="str">
        <f t="shared" si="37"/>
        <v/>
      </c>
    </row>
    <row r="474" spans="13:17" x14ac:dyDescent="0.3">
      <c r="M474" s="224" t="str">
        <f t="shared" si="34"/>
        <v/>
      </c>
      <c r="N474" s="224" t="str">
        <f t="shared" si="35"/>
        <v/>
      </c>
      <c r="O474" s="224" t="str">
        <f t="shared" si="36"/>
        <v/>
      </c>
      <c r="P474" s="224" t="str">
        <f>IF(M474&lt;&gt;"", COUNTIF($M$4:$M474, M474), "")</f>
        <v/>
      </c>
      <c r="Q474" s="224" t="str">
        <f t="shared" si="37"/>
        <v/>
      </c>
    </row>
    <row r="475" spans="13:17" x14ac:dyDescent="0.3">
      <c r="M475" s="224" t="str">
        <f t="shared" si="34"/>
        <v/>
      </c>
      <c r="N475" s="224" t="str">
        <f t="shared" si="35"/>
        <v/>
      </c>
      <c r="O475" s="224" t="str">
        <f t="shared" si="36"/>
        <v/>
      </c>
      <c r="P475" s="224" t="str">
        <f>IF(M475&lt;&gt;"", COUNTIF($M$4:$M475, M475), "")</f>
        <v/>
      </c>
      <c r="Q475" s="224" t="str">
        <f t="shared" si="37"/>
        <v/>
      </c>
    </row>
    <row r="476" spans="13:17" x14ac:dyDescent="0.3">
      <c r="M476" s="224" t="str">
        <f t="shared" si="34"/>
        <v/>
      </c>
      <c r="N476" s="224" t="str">
        <f t="shared" si="35"/>
        <v/>
      </c>
      <c r="O476" s="224" t="str">
        <f t="shared" si="36"/>
        <v/>
      </c>
      <c r="P476" s="224" t="str">
        <f>IF(M476&lt;&gt;"", COUNTIF($M$4:$M476, M476), "")</f>
        <v/>
      </c>
      <c r="Q476" s="224" t="str">
        <f t="shared" si="37"/>
        <v/>
      </c>
    </row>
    <row r="477" spans="13:17" x14ac:dyDescent="0.3">
      <c r="M477" s="224" t="str">
        <f t="shared" si="34"/>
        <v/>
      </c>
      <c r="N477" s="224" t="str">
        <f t="shared" si="35"/>
        <v/>
      </c>
      <c r="O477" s="224" t="str">
        <f t="shared" si="36"/>
        <v/>
      </c>
      <c r="P477" s="224" t="str">
        <f>IF(M477&lt;&gt;"", COUNTIF($M$4:$M477, M477), "")</f>
        <v/>
      </c>
      <c r="Q477" s="224" t="str">
        <f t="shared" si="37"/>
        <v/>
      </c>
    </row>
    <row r="478" spans="13:17" x14ac:dyDescent="0.3">
      <c r="M478" s="224" t="str">
        <f t="shared" si="34"/>
        <v/>
      </c>
      <c r="N478" s="224" t="str">
        <f t="shared" si="35"/>
        <v/>
      </c>
      <c r="O478" s="224" t="str">
        <f t="shared" si="36"/>
        <v/>
      </c>
      <c r="P478" s="224" t="str">
        <f>IF(M478&lt;&gt;"", COUNTIF($M$4:$M478, M478), "")</f>
        <v/>
      </c>
      <c r="Q478" s="224" t="str">
        <f t="shared" si="37"/>
        <v/>
      </c>
    </row>
    <row r="479" spans="13:17" x14ac:dyDescent="0.3">
      <c r="M479" s="224" t="str">
        <f t="shared" si="34"/>
        <v/>
      </c>
      <c r="N479" s="224" t="str">
        <f t="shared" si="35"/>
        <v/>
      </c>
      <c r="O479" s="224" t="str">
        <f t="shared" si="36"/>
        <v/>
      </c>
      <c r="P479" s="224" t="str">
        <f>IF(M479&lt;&gt;"", COUNTIF($M$4:$M479, M479), "")</f>
        <v/>
      </c>
      <c r="Q479" s="224" t="str">
        <f t="shared" si="37"/>
        <v/>
      </c>
    </row>
    <row r="480" spans="13:17" x14ac:dyDescent="0.3">
      <c r="M480" s="224" t="str">
        <f t="shared" si="34"/>
        <v/>
      </c>
      <c r="N480" s="224" t="str">
        <f t="shared" si="35"/>
        <v/>
      </c>
      <c r="O480" s="224" t="str">
        <f t="shared" si="36"/>
        <v/>
      </c>
      <c r="P480" s="224" t="str">
        <f>IF(M480&lt;&gt;"", COUNTIF($M$4:$M480, M480), "")</f>
        <v/>
      </c>
      <c r="Q480" s="224" t="str">
        <f t="shared" si="37"/>
        <v/>
      </c>
    </row>
    <row r="481" spans="13:17" x14ac:dyDescent="0.3">
      <c r="M481" s="224" t="str">
        <f t="shared" si="34"/>
        <v/>
      </c>
      <c r="N481" s="224" t="str">
        <f t="shared" si="35"/>
        <v/>
      </c>
      <c r="O481" s="224" t="str">
        <f t="shared" si="36"/>
        <v/>
      </c>
      <c r="P481" s="224" t="str">
        <f>IF(M481&lt;&gt;"", COUNTIF($M$4:$M481, M481), "")</f>
        <v/>
      </c>
      <c r="Q481" s="224" t="str">
        <f t="shared" si="37"/>
        <v/>
      </c>
    </row>
    <row r="482" spans="13:17" x14ac:dyDescent="0.3">
      <c r="M482" s="224" t="str">
        <f t="shared" si="34"/>
        <v/>
      </c>
      <c r="N482" s="224" t="str">
        <f t="shared" si="35"/>
        <v/>
      </c>
      <c r="O482" s="224" t="str">
        <f t="shared" si="36"/>
        <v/>
      </c>
      <c r="P482" s="224" t="str">
        <f>IF(M482&lt;&gt;"", COUNTIF($M$4:$M482, M482), "")</f>
        <v/>
      </c>
      <c r="Q482" s="224" t="str">
        <f t="shared" si="37"/>
        <v/>
      </c>
    </row>
    <row r="483" spans="13:17" x14ac:dyDescent="0.3">
      <c r="M483" s="224" t="str">
        <f t="shared" si="34"/>
        <v/>
      </c>
      <c r="N483" s="224" t="str">
        <f t="shared" si="35"/>
        <v/>
      </c>
      <c r="O483" s="224" t="str">
        <f t="shared" si="36"/>
        <v/>
      </c>
      <c r="P483" s="224" t="str">
        <f>IF(M483&lt;&gt;"", COUNTIF($M$4:$M483, M483), "")</f>
        <v/>
      </c>
      <c r="Q483" s="224" t="str">
        <f t="shared" si="37"/>
        <v/>
      </c>
    </row>
    <row r="484" spans="13:17" x14ac:dyDescent="0.3">
      <c r="M484" s="224" t="str">
        <f t="shared" si="34"/>
        <v/>
      </c>
      <c r="N484" s="224" t="str">
        <f t="shared" si="35"/>
        <v/>
      </c>
      <c r="O484" s="224" t="str">
        <f t="shared" si="36"/>
        <v/>
      </c>
      <c r="P484" s="224" t="str">
        <f>IF(M484&lt;&gt;"", COUNTIF($M$4:$M484, M484), "")</f>
        <v/>
      </c>
      <c r="Q484" s="224" t="str">
        <f t="shared" si="37"/>
        <v/>
      </c>
    </row>
    <row r="485" spans="13:17" x14ac:dyDescent="0.3">
      <c r="M485" s="224" t="str">
        <f t="shared" si="34"/>
        <v/>
      </c>
      <c r="N485" s="224" t="str">
        <f t="shared" si="35"/>
        <v/>
      </c>
      <c r="O485" s="224" t="str">
        <f t="shared" si="36"/>
        <v/>
      </c>
      <c r="P485" s="224" t="str">
        <f>IF(M485&lt;&gt;"", COUNTIF($M$4:$M485, M485), "")</f>
        <v/>
      </c>
      <c r="Q485" s="224" t="str">
        <f t="shared" si="37"/>
        <v/>
      </c>
    </row>
    <row r="486" spans="13:17" x14ac:dyDescent="0.3">
      <c r="M486" s="224" t="str">
        <f t="shared" si="34"/>
        <v/>
      </c>
      <c r="N486" s="224" t="str">
        <f t="shared" si="35"/>
        <v/>
      </c>
      <c r="O486" s="224" t="str">
        <f t="shared" si="36"/>
        <v/>
      </c>
      <c r="P486" s="224" t="str">
        <f>IF(M486&lt;&gt;"", COUNTIF($M$4:$M486, M486), "")</f>
        <v/>
      </c>
      <c r="Q486" s="224" t="str">
        <f t="shared" si="37"/>
        <v/>
      </c>
    </row>
    <row r="487" spans="13:17" x14ac:dyDescent="0.3">
      <c r="M487" s="224" t="str">
        <f t="shared" si="34"/>
        <v/>
      </c>
      <c r="N487" s="224" t="str">
        <f t="shared" si="35"/>
        <v/>
      </c>
      <c r="O487" s="224" t="str">
        <f t="shared" si="36"/>
        <v/>
      </c>
      <c r="P487" s="224" t="str">
        <f>IF(M487&lt;&gt;"", COUNTIF($M$4:$M487, M487), "")</f>
        <v/>
      </c>
      <c r="Q487" s="224" t="str">
        <f t="shared" si="37"/>
        <v/>
      </c>
    </row>
    <row r="488" spans="13:17" x14ac:dyDescent="0.3">
      <c r="M488" s="224" t="str">
        <f t="shared" si="34"/>
        <v/>
      </c>
      <c r="N488" s="224" t="str">
        <f t="shared" si="35"/>
        <v/>
      </c>
      <c r="O488" s="224" t="str">
        <f t="shared" si="36"/>
        <v/>
      </c>
      <c r="P488" s="224" t="str">
        <f>IF(M488&lt;&gt;"", COUNTIF($M$4:$M488, M488), "")</f>
        <v/>
      </c>
      <c r="Q488" s="224" t="str">
        <f t="shared" si="37"/>
        <v/>
      </c>
    </row>
    <row r="489" spans="13:17" x14ac:dyDescent="0.3">
      <c r="M489" s="224" t="str">
        <f t="shared" si="34"/>
        <v/>
      </c>
      <c r="N489" s="224" t="str">
        <f t="shared" si="35"/>
        <v/>
      </c>
      <c r="O489" s="224" t="str">
        <f t="shared" si="36"/>
        <v/>
      </c>
      <c r="P489" s="224" t="str">
        <f>IF(M489&lt;&gt;"", COUNTIF($M$4:$M489, M489), "")</f>
        <v/>
      </c>
      <c r="Q489" s="224" t="str">
        <f t="shared" si="37"/>
        <v/>
      </c>
    </row>
    <row r="490" spans="13:17" x14ac:dyDescent="0.3">
      <c r="M490" s="224" t="str">
        <f t="shared" si="34"/>
        <v/>
      </c>
      <c r="N490" s="224" t="str">
        <f t="shared" si="35"/>
        <v/>
      </c>
      <c r="O490" s="224" t="str">
        <f t="shared" si="36"/>
        <v/>
      </c>
      <c r="P490" s="224" t="str">
        <f>IF(M490&lt;&gt;"", COUNTIF($M$4:$M490, M490), "")</f>
        <v/>
      </c>
      <c r="Q490" s="224" t="str">
        <f t="shared" si="37"/>
        <v/>
      </c>
    </row>
    <row r="491" spans="13:17" x14ac:dyDescent="0.3">
      <c r="M491" s="224" t="str">
        <f t="shared" si="34"/>
        <v/>
      </c>
      <c r="N491" s="224" t="str">
        <f t="shared" si="35"/>
        <v/>
      </c>
      <c r="O491" s="224" t="str">
        <f t="shared" si="36"/>
        <v/>
      </c>
      <c r="P491" s="224" t="str">
        <f>IF(M491&lt;&gt;"", COUNTIF($M$4:$M491, M491), "")</f>
        <v/>
      </c>
      <c r="Q491" s="224" t="str">
        <f t="shared" si="37"/>
        <v/>
      </c>
    </row>
    <row r="492" spans="13:17" x14ac:dyDescent="0.3">
      <c r="M492" s="224" t="str">
        <f t="shared" si="34"/>
        <v/>
      </c>
      <c r="N492" s="224" t="str">
        <f t="shared" si="35"/>
        <v/>
      </c>
      <c r="O492" s="224" t="str">
        <f t="shared" si="36"/>
        <v/>
      </c>
      <c r="P492" s="224" t="str">
        <f>IF(M492&lt;&gt;"", COUNTIF($M$4:$M492, M492), "")</f>
        <v/>
      </c>
      <c r="Q492" s="224" t="str">
        <f t="shared" si="37"/>
        <v/>
      </c>
    </row>
    <row r="493" spans="13:17" x14ac:dyDescent="0.3">
      <c r="M493" s="224" t="str">
        <f t="shared" si="34"/>
        <v/>
      </c>
      <c r="N493" s="224" t="str">
        <f t="shared" si="35"/>
        <v/>
      </c>
      <c r="O493" s="224" t="str">
        <f t="shared" si="36"/>
        <v/>
      </c>
      <c r="P493" s="224" t="str">
        <f>IF(M493&lt;&gt;"", COUNTIF($M$4:$M493, M493), "")</f>
        <v/>
      </c>
      <c r="Q493" s="224" t="str">
        <f t="shared" si="37"/>
        <v/>
      </c>
    </row>
    <row r="494" spans="13:17" x14ac:dyDescent="0.3">
      <c r="M494" s="224" t="str">
        <f t="shared" si="34"/>
        <v/>
      </c>
      <c r="N494" s="224" t="str">
        <f t="shared" si="35"/>
        <v/>
      </c>
      <c r="O494" s="224" t="str">
        <f t="shared" si="36"/>
        <v/>
      </c>
      <c r="P494" s="224" t="str">
        <f>IF(M494&lt;&gt;"", COUNTIF($M$4:$M494, M494), "")</f>
        <v/>
      </c>
      <c r="Q494" s="224" t="str">
        <f t="shared" si="37"/>
        <v/>
      </c>
    </row>
    <row r="495" spans="13:17" x14ac:dyDescent="0.3">
      <c r="M495" s="224" t="str">
        <f t="shared" si="34"/>
        <v/>
      </c>
      <c r="N495" s="224" t="str">
        <f t="shared" si="35"/>
        <v/>
      </c>
      <c r="O495" s="224" t="str">
        <f t="shared" si="36"/>
        <v/>
      </c>
      <c r="P495" s="224" t="str">
        <f>IF(M495&lt;&gt;"", COUNTIF($M$4:$M495, M495), "")</f>
        <v/>
      </c>
      <c r="Q495" s="224" t="str">
        <f t="shared" si="37"/>
        <v/>
      </c>
    </row>
    <row r="496" spans="13:17" x14ac:dyDescent="0.3">
      <c r="M496" s="224" t="str">
        <f t="shared" si="34"/>
        <v/>
      </c>
      <c r="N496" s="224" t="str">
        <f t="shared" si="35"/>
        <v/>
      </c>
      <c r="O496" s="224" t="str">
        <f t="shared" si="36"/>
        <v/>
      </c>
      <c r="P496" s="224" t="str">
        <f>IF(M496&lt;&gt;"", COUNTIF($M$4:$M496, M496), "")</f>
        <v/>
      </c>
      <c r="Q496" s="224" t="str">
        <f t="shared" si="37"/>
        <v/>
      </c>
    </row>
    <row r="497" spans="13:17" x14ac:dyDescent="0.3">
      <c r="M497" s="224" t="str">
        <f t="shared" si="34"/>
        <v/>
      </c>
      <c r="N497" s="224" t="str">
        <f t="shared" si="35"/>
        <v/>
      </c>
      <c r="O497" s="224" t="str">
        <f t="shared" si="36"/>
        <v/>
      </c>
      <c r="P497" s="224" t="str">
        <f>IF(M497&lt;&gt;"", COUNTIF($M$4:$M497, M497), "")</f>
        <v/>
      </c>
      <c r="Q497" s="224" t="str">
        <f t="shared" si="37"/>
        <v/>
      </c>
    </row>
    <row r="498" spans="13:17" x14ac:dyDescent="0.3">
      <c r="M498" s="224" t="str">
        <f t="shared" si="34"/>
        <v/>
      </c>
      <c r="N498" s="224" t="str">
        <f t="shared" si="35"/>
        <v/>
      </c>
      <c r="O498" s="224" t="str">
        <f t="shared" si="36"/>
        <v/>
      </c>
      <c r="P498" s="224" t="str">
        <f>IF(M498&lt;&gt;"", COUNTIF($M$4:$M498, M498), "")</f>
        <v/>
      </c>
      <c r="Q498" s="224" t="str">
        <f t="shared" si="37"/>
        <v/>
      </c>
    </row>
    <row r="499" spans="13:17" x14ac:dyDescent="0.3">
      <c r="M499" s="224" t="str">
        <f t="shared" si="34"/>
        <v/>
      </c>
      <c r="N499" s="224" t="str">
        <f t="shared" si="35"/>
        <v/>
      </c>
      <c r="O499" s="224" t="str">
        <f t="shared" si="36"/>
        <v/>
      </c>
      <c r="P499" s="224" t="str">
        <f>IF(M499&lt;&gt;"", COUNTIF($M$4:$M499, M499), "")</f>
        <v/>
      </c>
      <c r="Q499" s="224" t="str">
        <f t="shared" si="37"/>
        <v/>
      </c>
    </row>
    <row r="500" spans="13:17" x14ac:dyDescent="0.3">
      <c r="M500" s="224" t="str">
        <f t="shared" si="34"/>
        <v/>
      </c>
      <c r="N500" s="224" t="str">
        <f t="shared" si="35"/>
        <v/>
      </c>
      <c r="O500" s="224" t="str">
        <f t="shared" si="36"/>
        <v/>
      </c>
      <c r="P500" s="224" t="str">
        <f>IF(M500&lt;&gt;"", COUNTIF($M$4:$M500, M500), "")</f>
        <v/>
      </c>
      <c r="Q500" s="224" t="str">
        <f t="shared" si="37"/>
        <v/>
      </c>
    </row>
    <row r="501" spans="13:17" x14ac:dyDescent="0.3">
      <c r="M501" s="224" t="str">
        <f t="shared" si="34"/>
        <v/>
      </c>
      <c r="N501" s="224" t="str">
        <f t="shared" si="35"/>
        <v/>
      </c>
      <c r="O501" s="224" t="str">
        <f t="shared" si="36"/>
        <v/>
      </c>
      <c r="P501" s="224" t="str">
        <f>IF(M501&lt;&gt;"", COUNTIF($M$4:$M501, M501), "")</f>
        <v/>
      </c>
      <c r="Q501" s="224" t="str">
        <f t="shared" si="37"/>
        <v/>
      </c>
    </row>
    <row r="502" spans="13:17" x14ac:dyDescent="0.3">
      <c r="M502" s="224" t="str">
        <f t="shared" si="34"/>
        <v/>
      </c>
      <c r="N502" s="224" t="str">
        <f t="shared" si="35"/>
        <v/>
      </c>
      <c r="O502" s="224" t="str">
        <f t="shared" si="36"/>
        <v/>
      </c>
      <c r="P502" s="224" t="str">
        <f>IF(M502&lt;&gt;"", COUNTIF($M$4:$M502, M502), "")</f>
        <v/>
      </c>
      <c r="Q502" s="224" t="str">
        <f t="shared" si="37"/>
        <v/>
      </c>
    </row>
    <row r="503" spans="13:17" x14ac:dyDescent="0.3">
      <c r="M503" s="224" t="str">
        <f t="shared" si="34"/>
        <v/>
      </c>
      <c r="N503" s="224" t="str">
        <f t="shared" si="35"/>
        <v/>
      </c>
      <c r="O503" s="224" t="str">
        <f t="shared" si="36"/>
        <v/>
      </c>
      <c r="P503" s="224" t="str">
        <f>IF(M503&lt;&gt;"", COUNTIF($M$4:$M503, M503), "")</f>
        <v/>
      </c>
      <c r="Q503" s="224" t="str">
        <f t="shared" si="37"/>
        <v/>
      </c>
    </row>
    <row r="504" spans="13:17" x14ac:dyDescent="0.3">
      <c r="M504" s="224" t="str">
        <f t="shared" si="34"/>
        <v/>
      </c>
      <c r="N504" s="224" t="str">
        <f t="shared" si="35"/>
        <v/>
      </c>
      <c r="O504" s="224" t="str">
        <f t="shared" si="36"/>
        <v/>
      </c>
      <c r="P504" s="224" t="str">
        <f>IF(M504&lt;&gt;"", COUNTIF($M$4:$M504, M504), "")</f>
        <v/>
      </c>
      <c r="Q504" s="224" t="str">
        <f t="shared" si="37"/>
        <v/>
      </c>
    </row>
    <row r="505" spans="13:17" x14ac:dyDescent="0.3">
      <c r="M505" s="224" t="str">
        <f t="shared" si="34"/>
        <v/>
      </c>
      <c r="N505" s="224" t="str">
        <f t="shared" si="35"/>
        <v/>
      </c>
      <c r="O505" s="224" t="str">
        <f t="shared" si="36"/>
        <v/>
      </c>
      <c r="P505" s="224" t="str">
        <f>IF(M505&lt;&gt;"", COUNTIF($M$4:$M505, M505), "")</f>
        <v/>
      </c>
      <c r="Q505" s="224" t="str">
        <f t="shared" si="37"/>
        <v/>
      </c>
    </row>
    <row r="506" spans="13:17" x14ac:dyDescent="0.3">
      <c r="M506" s="224" t="str">
        <f t="shared" si="34"/>
        <v/>
      </c>
      <c r="N506" s="224" t="str">
        <f t="shared" si="35"/>
        <v/>
      </c>
      <c r="O506" s="224" t="str">
        <f t="shared" si="36"/>
        <v/>
      </c>
      <c r="P506" s="224" t="str">
        <f>IF(M506&lt;&gt;"", COUNTIF($M$4:$M506, M506), "")</f>
        <v/>
      </c>
      <c r="Q506" s="224" t="str">
        <f t="shared" si="37"/>
        <v/>
      </c>
    </row>
    <row r="507" spans="13:17" x14ac:dyDescent="0.3">
      <c r="M507" s="224" t="str">
        <f t="shared" si="34"/>
        <v/>
      </c>
      <c r="N507" s="224" t="str">
        <f t="shared" si="35"/>
        <v/>
      </c>
      <c r="O507" s="224" t="str">
        <f t="shared" si="36"/>
        <v/>
      </c>
      <c r="P507" s="224" t="str">
        <f>IF(M507&lt;&gt;"", COUNTIF($M$4:$M507, M507), "")</f>
        <v/>
      </c>
      <c r="Q507" s="224" t="str">
        <f t="shared" si="37"/>
        <v/>
      </c>
    </row>
    <row r="508" spans="13:17" x14ac:dyDescent="0.3">
      <c r="M508" s="224" t="str">
        <f t="shared" si="34"/>
        <v/>
      </c>
      <c r="N508" s="224" t="str">
        <f t="shared" si="35"/>
        <v/>
      </c>
      <c r="O508" s="224" t="str">
        <f t="shared" si="36"/>
        <v/>
      </c>
      <c r="P508" s="224" t="str">
        <f>IF(M508&lt;&gt;"", COUNTIF($M$4:$M508, M508), "")</f>
        <v/>
      </c>
      <c r="Q508" s="224" t="str">
        <f t="shared" si="37"/>
        <v/>
      </c>
    </row>
    <row r="509" spans="13:17" x14ac:dyDescent="0.3">
      <c r="M509" s="224" t="str">
        <f t="shared" si="34"/>
        <v/>
      </c>
      <c r="N509" s="224" t="str">
        <f t="shared" si="35"/>
        <v/>
      </c>
      <c r="O509" s="224" t="str">
        <f t="shared" si="36"/>
        <v/>
      </c>
      <c r="P509" s="224" t="str">
        <f>IF(M509&lt;&gt;"", COUNTIF($M$4:$M509, M509), "")</f>
        <v/>
      </c>
      <c r="Q509" s="224" t="str">
        <f t="shared" si="37"/>
        <v/>
      </c>
    </row>
    <row r="510" spans="13:17" x14ac:dyDescent="0.3">
      <c r="M510" s="224" t="str">
        <f t="shared" si="34"/>
        <v/>
      </c>
      <c r="N510" s="224" t="str">
        <f t="shared" si="35"/>
        <v/>
      </c>
      <c r="O510" s="224" t="str">
        <f t="shared" si="36"/>
        <v/>
      </c>
      <c r="P510" s="224" t="str">
        <f>IF(M510&lt;&gt;"", COUNTIF($M$4:$M510, M510), "")</f>
        <v/>
      </c>
      <c r="Q510" s="224" t="str">
        <f t="shared" si="37"/>
        <v/>
      </c>
    </row>
    <row r="511" spans="13:17" x14ac:dyDescent="0.3">
      <c r="M511" s="224" t="str">
        <f t="shared" si="34"/>
        <v/>
      </c>
      <c r="N511" s="224" t="str">
        <f t="shared" si="35"/>
        <v/>
      </c>
      <c r="O511" s="224" t="str">
        <f t="shared" si="36"/>
        <v/>
      </c>
      <c r="P511" s="224" t="str">
        <f>IF(M511&lt;&gt;"", COUNTIF($M$4:$M511, M511), "")</f>
        <v/>
      </c>
      <c r="Q511" s="224" t="str">
        <f t="shared" si="37"/>
        <v/>
      </c>
    </row>
    <row r="512" spans="13:17" x14ac:dyDescent="0.3">
      <c r="M512" s="224" t="str">
        <f t="shared" si="34"/>
        <v/>
      </c>
      <c r="N512" s="224" t="str">
        <f t="shared" si="35"/>
        <v/>
      </c>
      <c r="O512" s="224" t="str">
        <f t="shared" si="36"/>
        <v/>
      </c>
      <c r="P512" s="224" t="str">
        <f>IF(M512&lt;&gt;"", COUNTIF($M$4:$M512, M512), "")</f>
        <v/>
      </c>
      <c r="Q512" s="224" t="str">
        <f t="shared" si="37"/>
        <v/>
      </c>
    </row>
    <row r="513" spans="13:17" x14ac:dyDescent="0.3">
      <c r="M513" s="224" t="str">
        <f t="shared" si="34"/>
        <v/>
      </c>
      <c r="N513" s="224" t="str">
        <f t="shared" si="35"/>
        <v/>
      </c>
      <c r="O513" s="224" t="str">
        <f t="shared" si="36"/>
        <v/>
      </c>
      <c r="P513" s="224" t="str">
        <f>IF(M513&lt;&gt;"", COUNTIF($M$4:$M513, M513), "")</f>
        <v/>
      </c>
      <c r="Q513" s="224" t="str">
        <f t="shared" si="37"/>
        <v/>
      </c>
    </row>
    <row r="514" spans="13:17" x14ac:dyDescent="0.3">
      <c r="M514" s="224" t="str">
        <f t="shared" si="34"/>
        <v/>
      </c>
      <c r="N514" s="224" t="str">
        <f t="shared" si="35"/>
        <v/>
      </c>
      <c r="O514" s="224" t="str">
        <f t="shared" si="36"/>
        <v/>
      </c>
      <c r="P514" s="224" t="str">
        <f>IF(M514&lt;&gt;"", COUNTIF($M$4:$M514, M514), "")</f>
        <v/>
      </c>
      <c r="Q514" s="224" t="str">
        <f t="shared" si="37"/>
        <v/>
      </c>
    </row>
    <row r="515" spans="13:17" x14ac:dyDescent="0.3">
      <c r="M515" s="224" t="str">
        <f t="shared" si="34"/>
        <v/>
      </c>
      <c r="N515" s="224" t="str">
        <f t="shared" si="35"/>
        <v/>
      </c>
      <c r="O515" s="224" t="str">
        <f t="shared" si="36"/>
        <v/>
      </c>
      <c r="P515" s="224" t="str">
        <f>IF(M515&lt;&gt;"", COUNTIF($M$4:$M515, M515), "")</f>
        <v/>
      </c>
      <c r="Q515" s="224" t="str">
        <f t="shared" si="37"/>
        <v/>
      </c>
    </row>
    <row r="516" spans="13:17" x14ac:dyDescent="0.3">
      <c r="M516" s="224" t="str">
        <f t="shared" ref="M516:M579" si="38">IF(D516="", "", IF(ISNUMBER(SEARCH("Doors", D516)), "DOORS", IF(ISNUMBER(SEARCH("Eng Bay", D516)), "ENGINE BAY", IF(ISNUMBER(SEARCH("Engine", D516)), "ENGINE", IF(ISNUMBER(SEARCH("Exterior", D516)), "EXTERIOR", IF(ISNUMBER(SEARCH("Hood", D516)), "HOOD", IF(ISNUMBER(SEARCH("Int Roof", D516)), "ROOF", IF(ISNUMBER(SEARCH("Interior", D516)), "INTERIOR", IF(ISNUMBER(SEARCH("Lights", D516)), "LIGHTS", IF(ISNUMBER(SEARCH("Module", D516)), "MODULE", IF(ISNUMBER(SEARCH("SBelt", D516)), "SEATS &amp; SEATBELTS", IF(ISNUMBER(SEARCH("Seat", D516)), "SEATS &amp; SEATBELTS", IF(ISNUMBER(SEARCH("Susp.", D516)), "SUSPENSION", IF(ISNUMBER(SEARCH("Trans", D516)), "TRANSMISSION", IF(ISNUMBER(SEARCH("Trunk", D516)), "TRUNK", IF(ISNUMBER(SEARCH("Wheel", D516)), "WHEEL", ""))))))))))))))))</f>
        <v/>
      </c>
      <c r="N516" s="224" t="str">
        <f t="shared" ref="N516:N579" si="39">IF(M516&lt;&gt;"", COUNTIF($M$4:$M$1000, M516), "")</f>
        <v/>
      </c>
      <c r="O516" s="224" t="str">
        <f t="shared" ref="O516:O579" si="40">IF(N516="", "", IF(N516&gt;46, "Yes", "No"))</f>
        <v/>
      </c>
      <c r="P516" s="224" t="str">
        <f>IF(M516&lt;&gt;"", COUNTIF($M$4:$M516, M516), "")</f>
        <v/>
      </c>
      <c r="Q516" s="224" t="str">
        <f t="shared" ref="Q516:Q579" si="41">IF(P516="", "", IF(P516&gt;46, N516-46, IF(N516&gt;46, 46, N516)))</f>
        <v/>
      </c>
    </row>
    <row r="517" spans="13:17" x14ac:dyDescent="0.3">
      <c r="M517" s="224" t="str">
        <f t="shared" si="38"/>
        <v/>
      </c>
      <c r="N517" s="224" t="str">
        <f t="shared" si="39"/>
        <v/>
      </c>
      <c r="O517" s="224" t="str">
        <f t="shared" si="40"/>
        <v/>
      </c>
      <c r="P517" s="224" t="str">
        <f>IF(M517&lt;&gt;"", COUNTIF($M$4:$M517, M517), "")</f>
        <v/>
      </c>
      <c r="Q517" s="224" t="str">
        <f t="shared" si="41"/>
        <v/>
      </c>
    </row>
    <row r="518" spans="13:17" x14ac:dyDescent="0.3">
      <c r="M518" s="224" t="str">
        <f t="shared" si="38"/>
        <v/>
      </c>
      <c r="N518" s="224" t="str">
        <f t="shared" si="39"/>
        <v/>
      </c>
      <c r="O518" s="224" t="str">
        <f t="shared" si="40"/>
        <v/>
      </c>
      <c r="P518" s="224" t="str">
        <f>IF(M518&lt;&gt;"", COUNTIF($M$4:$M518, M518), "")</f>
        <v/>
      </c>
      <c r="Q518" s="224" t="str">
        <f t="shared" si="41"/>
        <v/>
      </c>
    </row>
    <row r="519" spans="13:17" x14ac:dyDescent="0.3">
      <c r="M519" s="224" t="str">
        <f t="shared" si="38"/>
        <v/>
      </c>
      <c r="N519" s="224" t="str">
        <f t="shared" si="39"/>
        <v/>
      </c>
      <c r="O519" s="224" t="str">
        <f t="shared" si="40"/>
        <v/>
      </c>
      <c r="P519" s="224" t="str">
        <f>IF(M519&lt;&gt;"", COUNTIF($M$4:$M519, M519), "")</f>
        <v/>
      </c>
      <c r="Q519" s="224" t="str">
        <f t="shared" si="41"/>
        <v/>
      </c>
    </row>
    <row r="520" spans="13:17" x14ac:dyDescent="0.3">
      <c r="M520" s="224" t="str">
        <f t="shared" si="38"/>
        <v/>
      </c>
      <c r="N520" s="224" t="str">
        <f t="shared" si="39"/>
        <v/>
      </c>
      <c r="O520" s="224" t="str">
        <f t="shared" si="40"/>
        <v/>
      </c>
      <c r="P520" s="224" t="str">
        <f>IF(M520&lt;&gt;"", COUNTIF($M$4:$M520, M520), "")</f>
        <v/>
      </c>
      <c r="Q520" s="224" t="str">
        <f t="shared" si="41"/>
        <v/>
      </c>
    </row>
    <row r="521" spans="13:17" x14ac:dyDescent="0.3">
      <c r="M521" s="224" t="str">
        <f t="shared" si="38"/>
        <v/>
      </c>
      <c r="N521" s="224" t="str">
        <f t="shared" si="39"/>
        <v/>
      </c>
      <c r="O521" s="224" t="str">
        <f t="shared" si="40"/>
        <v/>
      </c>
      <c r="P521" s="224" t="str">
        <f>IF(M521&lt;&gt;"", COUNTIF($M$4:$M521, M521), "")</f>
        <v/>
      </c>
      <c r="Q521" s="224" t="str">
        <f t="shared" si="41"/>
        <v/>
      </c>
    </row>
    <row r="522" spans="13:17" x14ac:dyDescent="0.3">
      <c r="M522" s="224" t="str">
        <f t="shared" si="38"/>
        <v/>
      </c>
      <c r="N522" s="224" t="str">
        <f t="shared" si="39"/>
        <v/>
      </c>
      <c r="O522" s="224" t="str">
        <f t="shared" si="40"/>
        <v/>
      </c>
      <c r="P522" s="224" t="str">
        <f>IF(M522&lt;&gt;"", COUNTIF($M$4:$M522, M522), "")</f>
        <v/>
      </c>
      <c r="Q522" s="224" t="str">
        <f t="shared" si="41"/>
        <v/>
      </c>
    </row>
    <row r="523" spans="13:17" x14ac:dyDescent="0.3">
      <c r="M523" s="224" t="str">
        <f t="shared" si="38"/>
        <v/>
      </c>
      <c r="N523" s="224" t="str">
        <f t="shared" si="39"/>
        <v/>
      </c>
      <c r="O523" s="224" t="str">
        <f t="shared" si="40"/>
        <v/>
      </c>
      <c r="P523" s="224" t="str">
        <f>IF(M523&lt;&gt;"", COUNTIF($M$4:$M523, M523), "")</f>
        <v/>
      </c>
      <c r="Q523" s="224" t="str">
        <f t="shared" si="41"/>
        <v/>
      </c>
    </row>
    <row r="524" spans="13:17" x14ac:dyDescent="0.3">
      <c r="M524" s="224" t="str">
        <f t="shared" si="38"/>
        <v/>
      </c>
      <c r="N524" s="224" t="str">
        <f t="shared" si="39"/>
        <v/>
      </c>
      <c r="O524" s="224" t="str">
        <f t="shared" si="40"/>
        <v/>
      </c>
      <c r="P524" s="224" t="str">
        <f>IF(M524&lt;&gt;"", COUNTIF($M$4:$M524, M524), "")</f>
        <v/>
      </c>
      <c r="Q524" s="224" t="str">
        <f t="shared" si="41"/>
        <v/>
      </c>
    </row>
    <row r="525" spans="13:17" x14ac:dyDescent="0.3">
      <c r="M525" s="224" t="str">
        <f t="shared" si="38"/>
        <v/>
      </c>
      <c r="N525" s="224" t="str">
        <f t="shared" si="39"/>
        <v/>
      </c>
      <c r="O525" s="224" t="str">
        <f t="shared" si="40"/>
        <v/>
      </c>
      <c r="P525" s="224" t="str">
        <f>IF(M525&lt;&gt;"", COUNTIF($M$4:$M525, M525), "")</f>
        <v/>
      </c>
      <c r="Q525" s="224" t="str">
        <f t="shared" si="41"/>
        <v/>
      </c>
    </row>
    <row r="526" spans="13:17" x14ac:dyDescent="0.3">
      <c r="M526" s="224" t="str">
        <f t="shared" si="38"/>
        <v/>
      </c>
      <c r="N526" s="224" t="str">
        <f t="shared" si="39"/>
        <v/>
      </c>
      <c r="O526" s="224" t="str">
        <f t="shared" si="40"/>
        <v/>
      </c>
      <c r="P526" s="224" t="str">
        <f>IF(M526&lt;&gt;"", COUNTIF($M$4:$M526, M526), "")</f>
        <v/>
      </c>
      <c r="Q526" s="224" t="str">
        <f t="shared" si="41"/>
        <v/>
      </c>
    </row>
    <row r="527" spans="13:17" x14ac:dyDescent="0.3">
      <c r="M527" s="224" t="str">
        <f t="shared" si="38"/>
        <v/>
      </c>
      <c r="N527" s="224" t="str">
        <f t="shared" si="39"/>
        <v/>
      </c>
      <c r="O527" s="224" t="str">
        <f t="shared" si="40"/>
        <v/>
      </c>
      <c r="P527" s="224" t="str">
        <f>IF(M527&lt;&gt;"", COUNTIF($M$4:$M527, M527), "")</f>
        <v/>
      </c>
      <c r="Q527" s="224" t="str">
        <f t="shared" si="41"/>
        <v/>
      </c>
    </row>
    <row r="528" spans="13:17" x14ac:dyDescent="0.3">
      <c r="M528" s="224" t="str">
        <f t="shared" si="38"/>
        <v/>
      </c>
      <c r="N528" s="224" t="str">
        <f t="shared" si="39"/>
        <v/>
      </c>
      <c r="O528" s="224" t="str">
        <f t="shared" si="40"/>
        <v/>
      </c>
      <c r="P528" s="224" t="str">
        <f>IF(M528&lt;&gt;"", COUNTIF($M$4:$M528, M528), "")</f>
        <v/>
      </c>
      <c r="Q528" s="224" t="str">
        <f t="shared" si="41"/>
        <v/>
      </c>
    </row>
    <row r="529" spans="13:17" x14ac:dyDescent="0.3">
      <c r="M529" s="224" t="str">
        <f t="shared" si="38"/>
        <v/>
      </c>
      <c r="N529" s="224" t="str">
        <f t="shared" si="39"/>
        <v/>
      </c>
      <c r="O529" s="224" t="str">
        <f t="shared" si="40"/>
        <v/>
      </c>
      <c r="P529" s="224" t="str">
        <f>IF(M529&lt;&gt;"", COUNTIF($M$4:$M529, M529), "")</f>
        <v/>
      </c>
      <c r="Q529" s="224" t="str">
        <f t="shared" si="41"/>
        <v/>
      </c>
    </row>
    <row r="530" spans="13:17" x14ac:dyDescent="0.3">
      <c r="M530" s="224" t="str">
        <f t="shared" si="38"/>
        <v/>
      </c>
      <c r="N530" s="224" t="str">
        <f t="shared" si="39"/>
        <v/>
      </c>
      <c r="O530" s="224" t="str">
        <f t="shared" si="40"/>
        <v/>
      </c>
      <c r="P530" s="224" t="str">
        <f>IF(M530&lt;&gt;"", COUNTIF($M$4:$M530, M530), "")</f>
        <v/>
      </c>
      <c r="Q530" s="224" t="str">
        <f t="shared" si="41"/>
        <v/>
      </c>
    </row>
    <row r="531" spans="13:17" x14ac:dyDescent="0.3">
      <c r="M531" s="224" t="str">
        <f t="shared" si="38"/>
        <v/>
      </c>
      <c r="N531" s="224" t="str">
        <f t="shared" si="39"/>
        <v/>
      </c>
      <c r="O531" s="224" t="str">
        <f t="shared" si="40"/>
        <v/>
      </c>
      <c r="P531" s="224" t="str">
        <f>IF(M531&lt;&gt;"", COUNTIF($M$4:$M531, M531), "")</f>
        <v/>
      </c>
      <c r="Q531" s="224" t="str">
        <f t="shared" si="41"/>
        <v/>
      </c>
    </row>
    <row r="532" spans="13:17" x14ac:dyDescent="0.3">
      <c r="M532" s="224" t="str">
        <f t="shared" si="38"/>
        <v/>
      </c>
      <c r="N532" s="224" t="str">
        <f t="shared" si="39"/>
        <v/>
      </c>
      <c r="O532" s="224" t="str">
        <f t="shared" si="40"/>
        <v/>
      </c>
      <c r="P532" s="224" t="str">
        <f>IF(M532&lt;&gt;"", COUNTIF($M$4:$M532, M532), "")</f>
        <v/>
      </c>
      <c r="Q532" s="224" t="str">
        <f t="shared" si="41"/>
        <v/>
      </c>
    </row>
    <row r="533" spans="13:17" x14ac:dyDescent="0.3">
      <c r="M533" s="224" t="str">
        <f t="shared" si="38"/>
        <v/>
      </c>
      <c r="N533" s="224" t="str">
        <f t="shared" si="39"/>
        <v/>
      </c>
      <c r="O533" s="224" t="str">
        <f t="shared" si="40"/>
        <v/>
      </c>
      <c r="P533" s="224" t="str">
        <f>IF(M533&lt;&gt;"", COUNTIF($M$4:$M533, M533), "")</f>
        <v/>
      </c>
      <c r="Q533" s="224" t="str">
        <f t="shared" si="41"/>
        <v/>
      </c>
    </row>
    <row r="534" spans="13:17" x14ac:dyDescent="0.3">
      <c r="M534" s="224" t="str">
        <f t="shared" si="38"/>
        <v/>
      </c>
      <c r="N534" s="224" t="str">
        <f t="shared" si="39"/>
        <v/>
      </c>
      <c r="O534" s="224" t="str">
        <f t="shared" si="40"/>
        <v/>
      </c>
      <c r="P534" s="224" t="str">
        <f>IF(M534&lt;&gt;"", COUNTIF($M$4:$M534, M534), "")</f>
        <v/>
      </c>
      <c r="Q534" s="224" t="str">
        <f t="shared" si="41"/>
        <v/>
      </c>
    </row>
    <row r="535" spans="13:17" x14ac:dyDescent="0.3">
      <c r="M535" s="224" t="str">
        <f t="shared" si="38"/>
        <v/>
      </c>
      <c r="N535" s="224" t="str">
        <f t="shared" si="39"/>
        <v/>
      </c>
      <c r="O535" s="224" t="str">
        <f t="shared" si="40"/>
        <v/>
      </c>
      <c r="P535" s="224" t="str">
        <f>IF(M535&lt;&gt;"", COUNTIF($M$4:$M535, M535), "")</f>
        <v/>
      </c>
      <c r="Q535" s="224" t="str">
        <f t="shared" si="41"/>
        <v/>
      </c>
    </row>
    <row r="536" spans="13:17" x14ac:dyDescent="0.3">
      <c r="M536" s="224" t="str">
        <f t="shared" si="38"/>
        <v/>
      </c>
      <c r="N536" s="224" t="str">
        <f t="shared" si="39"/>
        <v/>
      </c>
      <c r="O536" s="224" t="str">
        <f t="shared" si="40"/>
        <v/>
      </c>
      <c r="P536" s="224" t="str">
        <f>IF(M536&lt;&gt;"", COUNTIF($M$4:$M536, M536), "")</f>
        <v/>
      </c>
      <c r="Q536" s="224" t="str">
        <f t="shared" si="41"/>
        <v/>
      </c>
    </row>
    <row r="537" spans="13:17" x14ac:dyDescent="0.3">
      <c r="M537" s="224" t="str">
        <f t="shared" si="38"/>
        <v/>
      </c>
      <c r="N537" s="224" t="str">
        <f t="shared" si="39"/>
        <v/>
      </c>
      <c r="O537" s="224" t="str">
        <f t="shared" si="40"/>
        <v/>
      </c>
      <c r="P537" s="224" t="str">
        <f>IF(M537&lt;&gt;"", COUNTIF($M$4:$M537, M537), "")</f>
        <v/>
      </c>
      <c r="Q537" s="224" t="str">
        <f t="shared" si="41"/>
        <v/>
      </c>
    </row>
    <row r="538" spans="13:17" x14ac:dyDescent="0.3">
      <c r="M538" s="224" t="str">
        <f t="shared" si="38"/>
        <v/>
      </c>
      <c r="N538" s="224" t="str">
        <f t="shared" si="39"/>
        <v/>
      </c>
      <c r="O538" s="224" t="str">
        <f t="shared" si="40"/>
        <v/>
      </c>
      <c r="P538" s="224" t="str">
        <f>IF(M538&lt;&gt;"", COUNTIF($M$4:$M538, M538), "")</f>
        <v/>
      </c>
      <c r="Q538" s="224" t="str">
        <f t="shared" si="41"/>
        <v/>
      </c>
    </row>
    <row r="539" spans="13:17" x14ac:dyDescent="0.3">
      <c r="M539" s="224" t="str">
        <f t="shared" si="38"/>
        <v/>
      </c>
      <c r="N539" s="224" t="str">
        <f t="shared" si="39"/>
        <v/>
      </c>
      <c r="O539" s="224" t="str">
        <f t="shared" si="40"/>
        <v/>
      </c>
      <c r="P539" s="224" t="str">
        <f>IF(M539&lt;&gt;"", COUNTIF($M$4:$M539, M539), "")</f>
        <v/>
      </c>
      <c r="Q539" s="224" t="str">
        <f t="shared" si="41"/>
        <v/>
      </c>
    </row>
    <row r="540" spans="13:17" x14ac:dyDescent="0.3">
      <c r="M540" s="224" t="str">
        <f t="shared" si="38"/>
        <v/>
      </c>
      <c r="N540" s="224" t="str">
        <f t="shared" si="39"/>
        <v/>
      </c>
      <c r="O540" s="224" t="str">
        <f t="shared" si="40"/>
        <v/>
      </c>
      <c r="P540" s="224" t="str">
        <f>IF(M540&lt;&gt;"", COUNTIF($M$4:$M540, M540), "")</f>
        <v/>
      </c>
      <c r="Q540" s="224" t="str">
        <f t="shared" si="41"/>
        <v/>
      </c>
    </row>
    <row r="541" spans="13:17" x14ac:dyDescent="0.3">
      <c r="M541" s="224" t="str">
        <f t="shared" si="38"/>
        <v/>
      </c>
      <c r="N541" s="224" t="str">
        <f t="shared" si="39"/>
        <v/>
      </c>
      <c r="O541" s="224" t="str">
        <f t="shared" si="40"/>
        <v/>
      </c>
      <c r="P541" s="224" t="str">
        <f>IF(M541&lt;&gt;"", COUNTIF($M$4:$M541, M541), "")</f>
        <v/>
      </c>
      <c r="Q541" s="224" t="str">
        <f t="shared" si="41"/>
        <v/>
      </c>
    </row>
    <row r="542" spans="13:17" x14ac:dyDescent="0.3">
      <c r="M542" s="224" t="str">
        <f t="shared" si="38"/>
        <v/>
      </c>
      <c r="N542" s="224" t="str">
        <f t="shared" si="39"/>
        <v/>
      </c>
      <c r="O542" s="224" t="str">
        <f t="shared" si="40"/>
        <v/>
      </c>
      <c r="P542" s="224" t="str">
        <f>IF(M542&lt;&gt;"", COUNTIF($M$4:$M542, M542), "")</f>
        <v/>
      </c>
      <c r="Q542" s="224" t="str">
        <f t="shared" si="41"/>
        <v/>
      </c>
    </row>
    <row r="543" spans="13:17" x14ac:dyDescent="0.3">
      <c r="M543" s="224" t="str">
        <f t="shared" si="38"/>
        <v/>
      </c>
      <c r="N543" s="224" t="str">
        <f t="shared" si="39"/>
        <v/>
      </c>
      <c r="O543" s="224" t="str">
        <f t="shared" si="40"/>
        <v/>
      </c>
      <c r="P543" s="224" t="str">
        <f>IF(M543&lt;&gt;"", COUNTIF($M$4:$M543, M543), "")</f>
        <v/>
      </c>
      <c r="Q543" s="224" t="str">
        <f t="shared" si="41"/>
        <v/>
      </c>
    </row>
    <row r="544" spans="13:17" x14ac:dyDescent="0.3">
      <c r="M544" s="224" t="str">
        <f t="shared" si="38"/>
        <v/>
      </c>
      <c r="N544" s="224" t="str">
        <f t="shared" si="39"/>
        <v/>
      </c>
      <c r="O544" s="224" t="str">
        <f t="shared" si="40"/>
        <v/>
      </c>
      <c r="P544" s="224" t="str">
        <f>IF(M544&lt;&gt;"", COUNTIF($M$4:$M544, M544), "")</f>
        <v/>
      </c>
      <c r="Q544" s="224" t="str">
        <f t="shared" si="41"/>
        <v/>
      </c>
    </row>
    <row r="545" spans="13:17" x14ac:dyDescent="0.3">
      <c r="M545" s="224" t="str">
        <f t="shared" si="38"/>
        <v/>
      </c>
      <c r="N545" s="224" t="str">
        <f t="shared" si="39"/>
        <v/>
      </c>
      <c r="O545" s="224" t="str">
        <f t="shared" si="40"/>
        <v/>
      </c>
      <c r="P545" s="224" t="str">
        <f>IF(M545&lt;&gt;"", COUNTIF($M$4:$M545, M545), "")</f>
        <v/>
      </c>
      <c r="Q545" s="224" t="str">
        <f t="shared" si="41"/>
        <v/>
      </c>
    </row>
    <row r="546" spans="13:17" x14ac:dyDescent="0.3">
      <c r="M546" s="224" t="str">
        <f t="shared" si="38"/>
        <v/>
      </c>
      <c r="N546" s="224" t="str">
        <f t="shared" si="39"/>
        <v/>
      </c>
      <c r="O546" s="224" t="str">
        <f t="shared" si="40"/>
        <v/>
      </c>
      <c r="P546" s="224" t="str">
        <f>IF(M546&lt;&gt;"", COUNTIF($M$4:$M546, M546), "")</f>
        <v/>
      </c>
      <c r="Q546" s="224" t="str">
        <f t="shared" si="41"/>
        <v/>
      </c>
    </row>
    <row r="547" spans="13:17" x14ac:dyDescent="0.3">
      <c r="M547" s="224" t="str">
        <f t="shared" si="38"/>
        <v/>
      </c>
      <c r="N547" s="224" t="str">
        <f t="shared" si="39"/>
        <v/>
      </c>
      <c r="O547" s="224" t="str">
        <f t="shared" si="40"/>
        <v/>
      </c>
      <c r="P547" s="224" t="str">
        <f>IF(M547&lt;&gt;"", COUNTIF($M$4:$M547, M547), "")</f>
        <v/>
      </c>
      <c r="Q547" s="224" t="str">
        <f t="shared" si="41"/>
        <v/>
      </c>
    </row>
    <row r="548" spans="13:17" x14ac:dyDescent="0.3">
      <c r="M548" s="224" t="str">
        <f t="shared" si="38"/>
        <v/>
      </c>
      <c r="N548" s="224" t="str">
        <f t="shared" si="39"/>
        <v/>
      </c>
      <c r="O548" s="224" t="str">
        <f t="shared" si="40"/>
        <v/>
      </c>
      <c r="P548" s="224" t="str">
        <f>IF(M548&lt;&gt;"", COUNTIF($M$4:$M548, M548), "")</f>
        <v/>
      </c>
      <c r="Q548" s="224" t="str">
        <f t="shared" si="41"/>
        <v/>
      </c>
    </row>
    <row r="549" spans="13:17" x14ac:dyDescent="0.3">
      <c r="M549" s="224" t="str">
        <f t="shared" si="38"/>
        <v/>
      </c>
      <c r="N549" s="224" t="str">
        <f t="shared" si="39"/>
        <v/>
      </c>
      <c r="O549" s="224" t="str">
        <f t="shared" si="40"/>
        <v/>
      </c>
      <c r="P549" s="224" t="str">
        <f>IF(M549&lt;&gt;"", COUNTIF($M$4:$M549, M549), "")</f>
        <v/>
      </c>
      <c r="Q549" s="224" t="str">
        <f t="shared" si="41"/>
        <v/>
      </c>
    </row>
    <row r="550" spans="13:17" x14ac:dyDescent="0.3">
      <c r="M550" s="224" t="str">
        <f t="shared" si="38"/>
        <v/>
      </c>
      <c r="N550" s="224" t="str">
        <f t="shared" si="39"/>
        <v/>
      </c>
      <c r="O550" s="224" t="str">
        <f t="shared" si="40"/>
        <v/>
      </c>
      <c r="P550" s="224" t="str">
        <f>IF(M550&lt;&gt;"", COUNTIF($M$4:$M550, M550), "")</f>
        <v/>
      </c>
      <c r="Q550" s="224" t="str">
        <f t="shared" si="41"/>
        <v/>
      </c>
    </row>
    <row r="551" spans="13:17" x14ac:dyDescent="0.3">
      <c r="M551" s="224" t="str">
        <f t="shared" si="38"/>
        <v/>
      </c>
      <c r="N551" s="224" t="str">
        <f t="shared" si="39"/>
        <v/>
      </c>
      <c r="O551" s="224" t="str">
        <f t="shared" si="40"/>
        <v/>
      </c>
      <c r="P551" s="224" t="str">
        <f>IF(M551&lt;&gt;"", COUNTIF($M$4:$M551, M551), "")</f>
        <v/>
      </c>
      <c r="Q551" s="224" t="str">
        <f t="shared" si="41"/>
        <v/>
      </c>
    </row>
    <row r="552" spans="13:17" x14ac:dyDescent="0.3">
      <c r="M552" s="224" t="str">
        <f t="shared" si="38"/>
        <v/>
      </c>
      <c r="N552" s="224" t="str">
        <f t="shared" si="39"/>
        <v/>
      </c>
      <c r="O552" s="224" t="str">
        <f t="shared" si="40"/>
        <v/>
      </c>
      <c r="P552" s="224" t="str">
        <f>IF(M552&lt;&gt;"", COUNTIF($M$4:$M552, M552), "")</f>
        <v/>
      </c>
      <c r="Q552" s="224" t="str">
        <f t="shared" si="41"/>
        <v/>
      </c>
    </row>
    <row r="553" spans="13:17" x14ac:dyDescent="0.3">
      <c r="M553" s="224" t="str">
        <f t="shared" si="38"/>
        <v/>
      </c>
      <c r="N553" s="224" t="str">
        <f t="shared" si="39"/>
        <v/>
      </c>
      <c r="O553" s="224" t="str">
        <f t="shared" si="40"/>
        <v/>
      </c>
      <c r="P553" s="224" t="str">
        <f>IF(M553&lt;&gt;"", COUNTIF($M$4:$M553, M553), "")</f>
        <v/>
      </c>
      <c r="Q553" s="224" t="str">
        <f t="shared" si="41"/>
        <v/>
      </c>
    </row>
    <row r="554" spans="13:17" x14ac:dyDescent="0.3">
      <c r="M554" s="224" t="str">
        <f t="shared" si="38"/>
        <v/>
      </c>
      <c r="N554" s="224" t="str">
        <f t="shared" si="39"/>
        <v/>
      </c>
      <c r="O554" s="224" t="str">
        <f t="shared" si="40"/>
        <v/>
      </c>
      <c r="P554" s="224" t="str">
        <f>IF(M554&lt;&gt;"", COUNTIF($M$4:$M554, M554), "")</f>
        <v/>
      </c>
      <c r="Q554" s="224" t="str">
        <f t="shared" si="41"/>
        <v/>
      </c>
    </row>
    <row r="555" spans="13:17" x14ac:dyDescent="0.3">
      <c r="M555" s="224" t="str">
        <f t="shared" si="38"/>
        <v/>
      </c>
      <c r="N555" s="224" t="str">
        <f t="shared" si="39"/>
        <v/>
      </c>
      <c r="O555" s="224" t="str">
        <f t="shared" si="40"/>
        <v/>
      </c>
      <c r="P555" s="224" t="str">
        <f>IF(M555&lt;&gt;"", COUNTIF($M$4:$M555, M555), "")</f>
        <v/>
      </c>
      <c r="Q555" s="224" t="str">
        <f t="shared" si="41"/>
        <v/>
      </c>
    </row>
    <row r="556" spans="13:17" x14ac:dyDescent="0.3">
      <c r="M556" s="224" t="str">
        <f t="shared" si="38"/>
        <v/>
      </c>
      <c r="N556" s="224" t="str">
        <f t="shared" si="39"/>
        <v/>
      </c>
      <c r="O556" s="224" t="str">
        <f t="shared" si="40"/>
        <v/>
      </c>
      <c r="P556" s="224" t="str">
        <f>IF(M556&lt;&gt;"", COUNTIF($M$4:$M556, M556), "")</f>
        <v/>
      </c>
      <c r="Q556" s="224" t="str">
        <f t="shared" si="41"/>
        <v/>
      </c>
    </row>
    <row r="557" spans="13:17" x14ac:dyDescent="0.3">
      <c r="M557" s="224" t="str">
        <f t="shared" si="38"/>
        <v/>
      </c>
      <c r="N557" s="224" t="str">
        <f t="shared" si="39"/>
        <v/>
      </c>
      <c r="O557" s="224" t="str">
        <f t="shared" si="40"/>
        <v/>
      </c>
      <c r="P557" s="224" t="str">
        <f>IF(M557&lt;&gt;"", COUNTIF($M$4:$M557, M557), "")</f>
        <v/>
      </c>
      <c r="Q557" s="224" t="str">
        <f t="shared" si="41"/>
        <v/>
      </c>
    </row>
    <row r="558" spans="13:17" x14ac:dyDescent="0.3">
      <c r="M558" s="224" t="str">
        <f t="shared" si="38"/>
        <v/>
      </c>
      <c r="N558" s="224" t="str">
        <f t="shared" si="39"/>
        <v/>
      </c>
      <c r="O558" s="224" t="str">
        <f t="shared" si="40"/>
        <v/>
      </c>
      <c r="P558" s="224" t="str">
        <f>IF(M558&lt;&gt;"", COUNTIF($M$4:$M558, M558), "")</f>
        <v/>
      </c>
      <c r="Q558" s="224" t="str">
        <f t="shared" si="41"/>
        <v/>
      </c>
    </row>
    <row r="559" spans="13:17" x14ac:dyDescent="0.3">
      <c r="M559" s="224" t="str">
        <f t="shared" si="38"/>
        <v/>
      </c>
      <c r="N559" s="224" t="str">
        <f t="shared" si="39"/>
        <v/>
      </c>
      <c r="O559" s="224" t="str">
        <f t="shared" si="40"/>
        <v/>
      </c>
      <c r="P559" s="224" t="str">
        <f>IF(M559&lt;&gt;"", COUNTIF($M$4:$M559, M559), "")</f>
        <v/>
      </c>
      <c r="Q559" s="224" t="str">
        <f t="shared" si="41"/>
        <v/>
      </c>
    </row>
    <row r="560" spans="13:17" x14ac:dyDescent="0.3">
      <c r="M560" s="224" t="str">
        <f t="shared" si="38"/>
        <v/>
      </c>
      <c r="N560" s="224" t="str">
        <f t="shared" si="39"/>
        <v/>
      </c>
      <c r="O560" s="224" t="str">
        <f t="shared" si="40"/>
        <v/>
      </c>
      <c r="P560" s="224" t="str">
        <f>IF(M560&lt;&gt;"", COUNTIF($M$4:$M560, M560), "")</f>
        <v/>
      </c>
      <c r="Q560" s="224" t="str">
        <f t="shared" si="41"/>
        <v/>
      </c>
    </row>
    <row r="561" spans="13:17" x14ac:dyDescent="0.3">
      <c r="M561" s="224" t="str">
        <f t="shared" si="38"/>
        <v/>
      </c>
      <c r="N561" s="224" t="str">
        <f t="shared" si="39"/>
        <v/>
      </c>
      <c r="O561" s="224" t="str">
        <f t="shared" si="40"/>
        <v/>
      </c>
      <c r="P561" s="224" t="str">
        <f>IF(M561&lt;&gt;"", COUNTIF($M$4:$M561, M561), "")</f>
        <v/>
      </c>
      <c r="Q561" s="224" t="str">
        <f t="shared" si="41"/>
        <v/>
      </c>
    </row>
    <row r="562" spans="13:17" x14ac:dyDescent="0.3">
      <c r="M562" s="224" t="str">
        <f t="shared" si="38"/>
        <v/>
      </c>
      <c r="N562" s="224" t="str">
        <f t="shared" si="39"/>
        <v/>
      </c>
      <c r="O562" s="224" t="str">
        <f t="shared" si="40"/>
        <v/>
      </c>
      <c r="P562" s="224" t="str">
        <f>IF(M562&lt;&gt;"", COUNTIF($M$4:$M562, M562), "")</f>
        <v/>
      </c>
      <c r="Q562" s="224" t="str">
        <f t="shared" si="41"/>
        <v/>
      </c>
    </row>
    <row r="563" spans="13:17" x14ac:dyDescent="0.3">
      <c r="M563" s="224" t="str">
        <f t="shared" si="38"/>
        <v/>
      </c>
      <c r="N563" s="224" t="str">
        <f t="shared" si="39"/>
        <v/>
      </c>
      <c r="O563" s="224" t="str">
        <f t="shared" si="40"/>
        <v/>
      </c>
      <c r="P563" s="224" t="str">
        <f>IF(M563&lt;&gt;"", COUNTIF($M$4:$M563, M563), "")</f>
        <v/>
      </c>
      <c r="Q563" s="224" t="str">
        <f t="shared" si="41"/>
        <v/>
      </c>
    </row>
    <row r="564" spans="13:17" x14ac:dyDescent="0.3">
      <c r="M564" s="224" t="str">
        <f t="shared" si="38"/>
        <v/>
      </c>
      <c r="N564" s="224" t="str">
        <f t="shared" si="39"/>
        <v/>
      </c>
      <c r="O564" s="224" t="str">
        <f t="shared" si="40"/>
        <v/>
      </c>
      <c r="P564" s="224" t="str">
        <f>IF(M564&lt;&gt;"", COUNTIF($M$4:$M564, M564), "")</f>
        <v/>
      </c>
      <c r="Q564" s="224" t="str">
        <f t="shared" si="41"/>
        <v/>
      </c>
    </row>
    <row r="565" spans="13:17" x14ac:dyDescent="0.3">
      <c r="M565" s="224" t="str">
        <f t="shared" si="38"/>
        <v/>
      </c>
      <c r="N565" s="224" t="str">
        <f t="shared" si="39"/>
        <v/>
      </c>
      <c r="O565" s="224" t="str">
        <f t="shared" si="40"/>
        <v/>
      </c>
      <c r="P565" s="224" t="str">
        <f>IF(M565&lt;&gt;"", COUNTIF($M$4:$M565, M565), "")</f>
        <v/>
      </c>
      <c r="Q565" s="224" t="str">
        <f t="shared" si="41"/>
        <v/>
      </c>
    </row>
    <row r="566" spans="13:17" x14ac:dyDescent="0.3">
      <c r="M566" s="224" t="str">
        <f t="shared" si="38"/>
        <v/>
      </c>
      <c r="N566" s="224" t="str">
        <f t="shared" si="39"/>
        <v/>
      </c>
      <c r="O566" s="224" t="str">
        <f t="shared" si="40"/>
        <v/>
      </c>
      <c r="P566" s="224" t="str">
        <f>IF(M566&lt;&gt;"", COUNTIF($M$4:$M566, M566), "")</f>
        <v/>
      </c>
      <c r="Q566" s="224" t="str">
        <f t="shared" si="41"/>
        <v/>
      </c>
    </row>
    <row r="567" spans="13:17" x14ac:dyDescent="0.3">
      <c r="M567" s="224" t="str">
        <f t="shared" si="38"/>
        <v/>
      </c>
      <c r="N567" s="224" t="str">
        <f t="shared" si="39"/>
        <v/>
      </c>
      <c r="O567" s="224" t="str">
        <f t="shared" si="40"/>
        <v/>
      </c>
      <c r="P567" s="224" t="str">
        <f>IF(M567&lt;&gt;"", COUNTIF($M$4:$M567, M567), "")</f>
        <v/>
      </c>
      <c r="Q567" s="224" t="str">
        <f t="shared" si="41"/>
        <v/>
      </c>
    </row>
    <row r="568" spans="13:17" x14ac:dyDescent="0.3">
      <c r="M568" s="224" t="str">
        <f t="shared" si="38"/>
        <v/>
      </c>
      <c r="N568" s="224" t="str">
        <f t="shared" si="39"/>
        <v/>
      </c>
      <c r="O568" s="224" t="str">
        <f t="shared" si="40"/>
        <v/>
      </c>
      <c r="P568" s="224" t="str">
        <f>IF(M568&lt;&gt;"", COUNTIF($M$4:$M568, M568), "")</f>
        <v/>
      </c>
      <c r="Q568" s="224" t="str">
        <f t="shared" si="41"/>
        <v/>
      </c>
    </row>
    <row r="569" spans="13:17" x14ac:dyDescent="0.3">
      <c r="M569" s="224" t="str">
        <f t="shared" si="38"/>
        <v/>
      </c>
      <c r="N569" s="224" t="str">
        <f t="shared" si="39"/>
        <v/>
      </c>
      <c r="O569" s="224" t="str">
        <f t="shared" si="40"/>
        <v/>
      </c>
      <c r="P569" s="224" t="str">
        <f>IF(M569&lt;&gt;"", COUNTIF($M$4:$M569, M569), "")</f>
        <v/>
      </c>
      <c r="Q569" s="224" t="str">
        <f t="shared" si="41"/>
        <v/>
      </c>
    </row>
    <row r="570" spans="13:17" x14ac:dyDescent="0.3">
      <c r="M570" s="224" t="str">
        <f t="shared" si="38"/>
        <v/>
      </c>
      <c r="N570" s="224" t="str">
        <f t="shared" si="39"/>
        <v/>
      </c>
      <c r="O570" s="224" t="str">
        <f t="shared" si="40"/>
        <v/>
      </c>
      <c r="P570" s="224" t="str">
        <f>IF(M570&lt;&gt;"", COUNTIF($M$4:$M570, M570), "")</f>
        <v/>
      </c>
      <c r="Q570" s="224" t="str">
        <f t="shared" si="41"/>
        <v/>
      </c>
    </row>
    <row r="571" spans="13:17" x14ac:dyDescent="0.3">
      <c r="M571" s="224" t="str">
        <f t="shared" si="38"/>
        <v/>
      </c>
      <c r="N571" s="224" t="str">
        <f t="shared" si="39"/>
        <v/>
      </c>
      <c r="O571" s="224" t="str">
        <f t="shared" si="40"/>
        <v/>
      </c>
      <c r="P571" s="224" t="str">
        <f>IF(M571&lt;&gt;"", COUNTIF($M$4:$M571, M571), "")</f>
        <v/>
      </c>
      <c r="Q571" s="224" t="str">
        <f t="shared" si="41"/>
        <v/>
      </c>
    </row>
    <row r="572" spans="13:17" x14ac:dyDescent="0.3">
      <c r="M572" s="224" t="str">
        <f t="shared" si="38"/>
        <v/>
      </c>
      <c r="N572" s="224" t="str">
        <f t="shared" si="39"/>
        <v/>
      </c>
      <c r="O572" s="224" t="str">
        <f t="shared" si="40"/>
        <v/>
      </c>
      <c r="P572" s="224" t="str">
        <f>IF(M572&lt;&gt;"", COUNTIF($M$4:$M572, M572), "")</f>
        <v/>
      </c>
      <c r="Q572" s="224" t="str">
        <f t="shared" si="41"/>
        <v/>
      </c>
    </row>
    <row r="573" spans="13:17" x14ac:dyDescent="0.3">
      <c r="M573" s="224" t="str">
        <f t="shared" si="38"/>
        <v/>
      </c>
      <c r="N573" s="224" t="str">
        <f t="shared" si="39"/>
        <v/>
      </c>
      <c r="O573" s="224" t="str">
        <f t="shared" si="40"/>
        <v/>
      </c>
      <c r="P573" s="224" t="str">
        <f>IF(M573&lt;&gt;"", COUNTIF($M$4:$M573, M573), "")</f>
        <v/>
      </c>
      <c r="Q573" s="224" t="str">
        <f t="shared" si="41"/>
        <v/>
      </c>
    </row>
    <row r="574" spans="13:17" x14ac:dyDescent="0.3">
      <c r="M574" s="224" t="str">
        <f t="shared" si="38"/>
        <v/>
      </c>
      <c r="N574" s="224" t="str">
        <f t="shared" si="39"/>
        <v/>
      </c>
      <c r="O574" s="224" t="str">
        <f t="shared" si="40"/>
        <v/>
      </c>
      <c r="P574" s="224" t="str">
        <f>IF(M574&lt;&gt;"", COUNTIF($M$4:$M574, M574), "")</f>
        <v/>
      </c>
      <c r="Q574" s="224" t="str">
        <f t="shared" si="41"/>
        <v/>
      </c>
    </row>
    <row r="575" spans="13:17" x14ac:dyDescent="0.3">
      <c r="M575" s="224" t="str">
        <f t="shared" si="38"/>
        <v/>
      </c>
      <c r="N575" s="224" t="str">
        <f t="shared" si="39"/>
        <v/>
      </c>
      <c r="O575" s="224" t="str">
        <f t="shared" si="40"/>
        <v/>
      </c>
      <c r="P575" s="224" t="str">
        <f>IF(M575&lt;&gt;"", COUNTIF($M$4:$M575, M575), "")</f>
        <v/>
      </c>
      <c r="Q575" s="224" t="str">
        <f t="shared" si="41"/>
        <v/>
      </c>
    </row>
    <row r="576" spans="13:17" x14ac:dyDescent="0.3">
      <c r="M576" s="224" t="str">
        <f t="shared" si="38"/>
        <v/>
      </c>
      <c r="N576" s="224" t="str">
        <f t="shared" si="39"/>
        <v/>
      </c>
      <c r="O576" s="224" t="str">
        <f t="shared" si="40"/>
        <v/>
      </c>
      <c r="P576" s="224" t="str">
        <f>IF(M576&lt;&gt;"", COUNTIF($M$4:$M576, M576), "")</f>
        <v/>
      </c>
      <c r="Q576" s="224" t="str">
        <f t="shared" si="41"/>
        <v/>
      </c>
    </row>
    <row r="577" spans="13:17" x14ac:dyDescent="0.3">
      <c r="M577" s="224" t="str">
        <f t="shared" si="38"/>
        <v/>
      </c>
      <c r="N577" s="224" t="str">
        <f t="shared" si="39"/>
        <v/>
      </c>
      <c r="O577" s="224" t="str">
        <f t="shared" si="40"/>
        <v/>
      </c>
      <c r="P577" s="224" t="str">
        <f>IF(M577&lt;&gt;"", COUNTIF($M$4:$M577, M577), "")</f>
        <v/>
      </c>
      <c r="Q577" s="224" t="str">
        <f t="shared" si="41"/>
        <v/>
      </c>
    </row>
    <row r="578" spans="13:17" x14ac:dyDescent="0.3">
      <c r="M578" s="224" t="str">
        <f t="shared" si="38"/>
        <v/>
      </c>
      <c r="N578" s="224" t="str">
        <f t="shared" si="39"/>
        <v/>
      </c>
      <c r="O578" s="224" t="str">
        <f t="shared" si="40"/>
        <v/>
      </c>
      <c r="P578" s="224" t="str">
        <f>IF(M578&lt;&gt;"", COUNTIF($M$4:$M578, M578), "")</f>
        <v/>
      </c>
      <c r="Q578" s="224" t="str">
        <f t="shared" si="41"/>
        <v/>
      </c>
    </row>
    <row r="579" spans="13:17" x14ac:dyDescent="0.3">
      <c r="M579" s="224" t="str">
        <f t="shared" si="38"/>
        <v/>
      </c>
      <c r="N579" s="224" t="str">
        <f t="shared" si="39"/>
        <v/>
      </c>
      <c r="O579" s="224" t="str">
        <f t="shared" si="40"/>
        <v/>
      </c>
      <c r="P579" s="224" t="str">
        <f>IF(M579&lt;&gt;"", COUNTIF($M$4:$M579, M579), "")</f>
        <v/>
      </c>
      <c r="Q579" s="224" t="str">
        <f t="shared" si="41"/>
        <v/>
      </c>
    </row>
    <row r="580" spans="13:17" x14ac:dyDescent="0.3">
      <c r="M580" s="224" t="str">
        <f t="shared" ref="M580:M643" si="42">IF(D580="", "", IF(ISNUMBER(SEARCH("Doors", D580)), "DOORS", IF(ISNUMBER(SEARCH("Eng Bay", D580)), "ENGINE BAY", IF(ISNUMBER(SEARCH("Engine", D580)), "ENGINE", IF(ISNUMBER(SEARCH("Exterior", D580)), "EXTERIOR", IF(ISNUMBER(SEARCH("Hood", D580)), "HOOD", IF(ISNUMBER(SEARCH("Int Roof", D580)), "ROOF", IF(ISNUMBER(SEARCH("Interior", D580)), "INTERIOR", IF(ISNUMBER(SEARCH("Lights", D580)), "LIGHTS", IF(ISNUMBER(SEARCH("Module", D580)), "MODULE", IF(ISNUMBER(SEARCH("SBelt", D580)), "SEATS &amp; SEATBELTS", IF(ISNUMBER(SEARCH("Seat", D580)), "SEATS &amp; SEATBELTS", IF(ISNUMBER(SEARCH("Susp.", D580)), "SUSPENSION", IF(ISNUMBER(SEARCH("Trans", D580)), "TRANSMISSION", IF(ISNUMBER(SEARCH("Trunk", D580)), "TRUNK", IF(ISNUMBER(SEARCH("Wheel", D580)), "WHEEL", ""))))))))))))))))</f>
        <v/>
      </c>
      <c r="N580" s="224" t="str">
        <f t="shared" ref="N580:N643" si="43">IF(M580&lt;&gt;"", COUNTIF($M$4:$M$1000, M580), "")</f>
        <v/>
      </c>
      <c r="O580" s="224" t="str">
        <f t="shared" ref="O580:O643" si="44">IF(N580="", "", IF(N580&gt;46, "Yes", "No"))</f>
        <v/>
      </c>
      <c r="P580" s="224" t="str">
        <f>IF(M580&lt;&gt;"", COUNTIF($M$4:$M580, M580), "")</f>
        <v/>
      </c>
      <c r="Q580" s="224" t="str">
        <f t="shared" ref="Q580:Q643" si="45">IF(P580="", "", IF(P580&gt;46, N580-46, IF(N580&gt;46, 46, N580)))</f>
        <v/>
      </c>
    </row>
    <row r="581" spans="13:17" x14ac:dyDescent="0.3">
      <c r="M581" s="224" t="str">
        <f t="shared" si="42"/>
        <v/>
      </c>
      <c r="N581" s="224" t="str">
        <f t="shared" si="43"/>
        <v/>
      </c>
      <c r="O581" s="224" t="str">
        <f t="shared" si="44"/>
        <v/>
      </c>
      <c r="P581" s="224" t="str">
        <f>IF(M581&lt;&gt;"", COUNTIF($M$4:$M581, M581), "")</f>
        <v/>
      </c>
      <c r="Q581" s="224" t="str">
        <f t="shared" si="45"/>
        <v/>
      </c>
    </row>
    <row r="582" spans="13:17" x14ac:dyDescent="0.3">
      <c r="M582" s="224" t="str">
        <f t="shared" si="42"/>
        <v/>
      </c>
      <c r="N582" s="224" t="str">
        <f t="shared" si="43"/>
        <v/>
      </c>
      <c r="O582" s="224" t="str">
        <f t="shared" si="44"/>
        <v/>
      </c>
      <c r="P582" s="224" t="str">
        <f>IF(M582&lt;&gt;"", COUNTIF($M$4:$M582, M582), "")</f>
        <v/>
      </c>
      <c r="Q582" s="224" t="str">
        <f t="shared" si="45"/>
        <v/>
      </c>
    </row>
    <row r="583" spans="13:17" x14ac:dyDescent="0.3">
      <c r="M583" s="224" t="str">
        <f t="shared" si="42"/>
        <v/>
      </c>
      <c r="N583" s="224" t="str">
        <f t="shared" si="43"/>
        <v/>
      </c>
      <c r="O583" s="224" t="str">
        <f t="shared" si="44"/>
        <v/>
      </c>
      <c r="P583" s="224" t="str">
        <f>IF(M583&lt;&gt;"", COUNTIF($M$4:$M583, M583), "")</f>
        <v/>
      </c>
      <c r="Q583" s="224" t="str">
        <f t="shared" si="45"/>
        <v/>
      </c>
    </row>
    <row r="584" spans="13:17" x14ac:dyDescent="0.3">
      <c r="M584" s="224" t="str">
        <f t="shared" si="42"/>
        <v/>
      </c>
      <c r="N584" s="224" t="str">
        <f t="shared" si="43"/>
        <v/>
      </c>
      <c r="O584" s="224" t="str">
        <f t="shared" si="44"/>
        <v/>
      </c>
      <c r="P584" s="224" t="str">
        <f>IF(M584&lt;&gt;"", COUNTIF($M$4:$M584, M584), "")</f>
        <v/>
      </c>
      <c r="Q584" s="224" t="str">
        <f t="shared" si="45"/>
        <v/>
      </c>
    </row>
    <row r="585" spans="13:17" x14ac:dyDescent="0.3">
      <c r="M585" s="224" t="str">
        <f t="shared" si="42"/>
        <v/>
      </c>
      <c r="N585" s="224" t="str">
        <f t="shared" si="43"/>
        <v/>
      </c>
      <c r="O585" s="224" t="str">
        <f t="shared" si="44"/>
        <v/>
      </c>
      <c r="P585" s="224" t="str">
        <f>IF(M585&lt;&gt;"", COUNTIF($M$4:$M585, M585), "")</f>
        <v/>
      </c>
      <c r="Q585" s="224" t="str">
        <f t="shared" si="45"/>
        <v/>
      </c>
    </row>
    <row r="586" spans="13:17" x14ac:dyDescent="0.3">
      <c r="M586" s="224" t="str">
        <f t="shared" si="42"/>
        <v/>
      </c>
      <c r="N586" s="224" t="str">
        <f t="shared" si="43"/>
        <v/>
      </c>
      <c r="O586" s="224" t="str">
        <f t="shared" si="44"/>
        <v/>
      </c>
      <c r="P586" s="224" t="str">
        <f>IF(M586&lt;&gt;"", COUNTIF($M$4:$M586, M586), "")</f>
        <v/>
      </c>
      <c r="Q586" s="224" t="str">
        <f t="shared" si="45"/>
        <v/>
      </c>
    </row>
    <row r="587" spans="13:17" x14ac:dyDescent="0.3">
      <c r="M587" s="224" t="str">
        <f t="shared" si="42"/>
        <v/>
      </c>
      <c r="N587" s="224" t="str">
        <f t="shared" si="43"/>
        <v/>
      </c>
      <c r="O587" s="224" t="str">
        <f t="shared" si="44"/>
        <v/>
      </c>
      <c r="P587" s="224" t="str">
        <f>IF(M587&lt;&gt;"", COUNTIF($M$4:$M587, M587), "")</f>
        <v/>
      </c>
      <c r="Q587" s="224" t="str">
        <f t="shared" si="45"/>
        <v/>
      </c>
    </row>
    <row r="588" spans="13:17" x14ac:dyDescent="0.3">
      <c r="M588" s="224" t="str">
        <f t="shared" si="42"/>
        <v/>
      </c>
      <c r="N588" s="224" t="str">
        <f t="shared" si="43"/>
        <v/>
      </c>
      <c r="O588" s="224" t="str">
        <f t="shared" si="44"/>
        <v/>
      </c>
      <c r="P588" s="224" t="str">
        <f>IF(M588&lt;&gt;"", COUNTIF($M$4:$M588, M588), "")</f>
        <v/>
      </c>
      <c r="Q588" s="224" t="str">
        <f t="shared" si="45"/>
        <v/>
      </c>
    </row>
    <row r="589" spans="13:17" x14ac:dyDescent="0.3">
      <c r="M589" s="224" t="str">
        <f t="shared" si="42"/>
        <v/>
      </c>
      <c r="N589" s="224" t="str">
        <f t="shared" si="43"/>
        <v/>
      </c>
      <c r="O589" s="224" t="str">
        <f t="shared" si="44"/>
        <v/>
      </c>
      <c r="P589" s="224" t="str">
        <f>IF(M589&lt;&gt;"", COUNTIF($M$4:$M589, M589), "")</f>
        <v/>
      </c>
      <c r="Q589" s="224" t="str">
        <f t="shared" si="45"/>
        <v/>
      </c>
    </row>
    <row r="590" spans="13:17" x14ac:dyDescent="0.3">
      <c r="M590" s="224" t="str">
        <f t="shared" si="42"/>
        <v/>
      </c>
      <c r="N590" s="224" t="str">
        <f t="shared" si="43"/>
        <v/>
      </c>
      <c r="O590" s="224" t="str">
        <f t="shared" si="44"/>
        <v/>
      </c>
      <c r="P590" s="224" t="str">
        <f>IF(M590&lt;&gt;"", COUNTIF($M$4:$M590, M590), "")</f>
        <v/>
      </c>
      <c r="Q590" s="224" t="str">
        <f t="shared" si="45"/>
        <v/>
      </c>
    </row>
    <row r="591" spans="13:17" x14ac:dyDescent="0.3">
      <c r="M591" s="224" t="str">
        <f t="shared" si="42"/>
        <v/>
      </c>
      <c r="N591" s="224" t="str">
        <f t="shared" si="43"/>
        <v/>
      </c>
      <c r="O591" s="224" t="str">
        <f t="shared" si="44"/>
        <v/>
      </c>
      <c r="P591" s="224" t="str">
        <f>IF(M591&lt;&gt;"", COUNTIF($M$4:$M591, M591), "")</f>
        <v/>
      </c>
      <c r="Q591" s="224" t="str">
        <f t="shared" si="45"/>
        <v/>
      </c>
    </row>
    <row r="592" spans="13:17" x14ac:dyDescent="0.3">
      <c r="M592" s="224" t="str">
        <f t="shared" si="42"/>
        <v/>
      </c>
      <c r="N592" s="224" t="str">
        <f t="shared" si="43"/>
        <v/>
      </c>
      <c r="O592" s="224" t="str">
        <f t="shared" si="44"/>
        <v/>
      </c>
      <c r="P592" s="224" t="str">
        <f>IF(M592&lt;&gt;"", COUNTIF($M$4:$M592, M592), "")</f>
        <v/>
      </c>
      <c r="Q592" s="224" t="str">
        <f t="shared" si="45"/>
        <v/>
      </c>
    </row>
    <row r="593" spans="13:17" x14ac:dyDescent="0.3">
      <c r="M593" s="224" t="str">
        <f t="shared" si="42"/>
        <v/>
      </c>
      <c r="N593" s="224" t="str">
        <f t="shared" si="43"/>
        <v/>
      </c>
      <c r="O593" s="224" t="str">
        <f t="shared" si="44"/>
        <v/>
      </c>
      <c r="P593" s="224" t="str">
        <f>IF(M593&lt;&gt;"", COUNTIF($M$4:$M593, M593), "")</f>
        <v/>
      </c>
      <c r="Q593" s="224" t="str">
        <f t="shared" si="45"/>
        <v/>
      </c>
    </row>
    <row r="594" spans="13:17" x14ac:dyDescent="0.3">
      <c r="M594" s="224" t="str">
        <f t="shared" si="42"/>
        <v/>
      </c>
      <c r="N594" s="224" t="str">
        <f t="shared" si="43"/>
        <v/>
      </c>
      <c r="O594" s="224" t="str">
        <f t="shared" si="44"/>
        <v/>
      </c>
      <c r="P594" s="224" t="str">
        <f>IF(M594&lt;&gt;"", COUNTIF($M$4:$M594, M594), "")</f>
        <v/>
      </c>
      <c r="Q594" s="224" t="str">
        <f t="shared" si="45"/>
        <v/>
      </c>
    </row>
    <row r="595" spans="13:17" x14ac:dyDescent="0.3">
      <c r="M595" s="224" t="str">
        <f t="shared" si="42"/>
        <v/>
      </c>
      <c r="N595" s="224" t="str">
        <f t="shared" si="43"/>
        <v/>
      </c>
      <c r="O595" s="224" t="str">
        <f t="shared" si="44"/>
        <v/>
      </c>
      <c r="P595" s="224" t="str">
        <f>IF(M595&lt;&gt;"", COUNTIF($M$4:$M595, M595), "")</f>
        <v/>
      </c>
      <c r="Q595" s="224" t="str">
        <f t="shared" si="45"/>
        <v/>
      </c>
    </row>
    <row r="596" spans="13:17" x14ac:dyDescent="0.3">
      <c r="M596" s="224" t="str">
        <f t="shared" si="42"/>
        <v/>
      </c>
      <c r="N596" s="224" t="str">
        <f t="shared" si="43"/>
        <v/>
      </c>
      <c r="O596" s="224" t="str">
        <f t="shared" si="44"/>
        <v/>
      </c>
      <c r="P596" s="224" t="str">
        <f>IF(M596&lt;&gt;"", COUNTIF($M$4:$M596, M596), "")</f>
        <v/>
      </c>
      <c r="Q596" s="224" t="str">
        <f t="shared" si="45"/>
        <v/>
      </c>
    </row>
    <row r="597" spans="13:17" x14ac:dyDescent="0.3">
      <c r="M597" s="224" t="str">
        <f t="shared" si="42"/>
        <v/>
      </c>
      <c r="N597" s="224" t="str">
        <f t="shared" si="43"/>
        <v/>
      </c>
      <c r="O597" s="224" t="str">
        <f t="shared" si="44"/>
        <v/>
      </c>
      <c r="P597" s="224" t="str">
        <f>IF(M597&lt;&gt;"", COUNTIF($M$4:$M597, M597), "")</f>
        <v/>
      </c>
      <c r="Q597" s="224" t="str">
        <f t="shared" si="45"/>
        <v/>
      </c>
    </row>
    <row r="598" spans="13:17" x14ac:dyDescent="0.3">
      <c r="M598" s="224" t="str">
        <f t="shared" si="42"/>
        <v/>
      </c>
      <c r="N598" s="224" t="str">
        <f t="shared" si="43"/>
        <v/>
      </c>
      <c r="O598" s="224" t="str">
        <f t="shared" si="44"/>
        <v/>
      </c>
      <c r="P598" s="224" t="str">
        <f>IF(M598&lt;&gt;"", COUNTIF($M$4:$M598, M598), "")</f>
        <v/>
      </c>
      <c r="Q598" s="224" t="str">
        <f t="shared" si="45"/>
        <v/>
      </c>
    </row>
    <row r="599" spans="13:17" x14ac:dyDescent="0.3">
      <c r="M599" s="224" t="str">
        <f t="shared" si="42"/>
        <v/>
      </c>
      <c r="N599" s="224" t="str">
        <f t="shared" si="43"/>
        <v/>
      </c>
      <c r="O599" s="224" t="str">
        <f t="shared" si="44"/>
        <v/>
      </c>
      <c r="P599" s="224" t="str">
        <f>IF(M599&lt;&gt;"", COUNTIF($M$4:$M599, M599), "")</f>
        <v/>
      </c>
      <c r="Q599" s="224" t="str">
        <f t="shared" si="45"/>
        <v/>
      </c>
    </row>
    <row r="600" spans="13:17" x14ac:dyDescent="0.3">
      <c r="M600" s="224" t="str">
        <f t="shared" si="42"/>
        <v/>
      </c>
      <c r="N600" s="224" t="str">
        <f t="shared" si="43"/>
        <v/>
      </c>
      <c r="O600" s="224" t="str">
        <f t="shared" si="44"/>
        <v/>
      </c>
      <c r="P600" s="224" t="str">
        <f>IF(M600&lt;&gt;"", COUNTIF($M$4:$M600, M600), "")</f>
        <v/>
      </c>
      <c r="Q600" s="224" t="str">
        <f t="shared" si="45"/>
        <v/>
      </c>
    </row>
    <row r="601" spans="13:17" x14ac:dyDescent="0.3">
      <c r="M601" s="224" t="str">
        <f t="shared" si="42"/>
        <v/>
      </c>
      <c r="N601" s="224" t="str">
        <f t="shared" si="43"/>
        <v/>
      </c>
      <c r="O601" s="224" t="str">
        <f t="shared" si="44"/>
        <v/>
      </c>
      <c r="P601" s="224" t="str">
        <f>IF(M601&lt;&gt;"", COUNTIF($M$4:$M601, M601), "")</f>
        <v/>
      </c>
      <c r="Q601" s="224" t="str">
        <f t="shared" si="45"/>
        <v/>
      </c>
    </row>
    <row r="602" spans="13:17" x14ac:dyDescent="0.3">
      <c r="M602" s="224" t="str">
        <f t="shared" si="42"/>
        <v/>
      </c>
      <c r="N602" s="224" t="str">
        <f t="shared" si="43"/>
        <v/>
      </c>
      <c r="O602" s="224" t="str">
        <f t="shared" si="44"/>
        <v/>
      </c>
      <c r="P602" s="224" t="str">
        <f>IF(M602&lt;&gt;"", COUNTIF($M$4:$M602, M602), "")</f>
        <v/>
      </c>
      <c r="Q602" s="224" t="str">
        <f t="shared" si="45"/>
        <v/>
      </c>
    </row>
    <row r="603" spans="13:17" x14ac:dyDescent="0.3">
      <c r="M603" s="224" t="str">
        <f t="shared" si="42"/>
        <v/>
      </c>
      <c r="N603" s="224" t="str">
        <f t="shared" si="43"/>
        <v/>
      </c>
      <c r="O603" s="224" t="str">
        <f t="shared" si="44"/>
        <v/>
      </c>
      <c r="P603" s="224" t="str">
        <f>IF(M603&lt;&gt;"", COUNTIF($M$4:$M603, M603), "")</f>
        <v/>
      </c>
      <c r="Q603" s="224" t="str">
        <f t="shared" si="45"/>
        <v/>
      </c>
    </row>
    <row r="604" spans="13:17" x14ac:dyDescent="0.3">
      <c r="M604" s="224" t="str">
        <f t="shared" si="42"/>
        <v/>
      </c>
      <c r="N604" s="224" t="str">
        <f t="shared" si="43"/>
        <v/>
      </c>
      <c r="O604" s="224" t="str">
        <f t="shared" si="44"/>
        <v/>
      </c>
      <c r="P604" s="224" t="str">
        <f>IF(M604&lt;&gt;"", COUNTIF($M$4:$M604, M604), "")</f>
        <v/>
      </c>
      <c r="Q604" s="224" t="str">
        <f t="shared" si="45"/>
        <v/>
      </c>
    </row>
    <row r="605" spans="13:17" x14ac:dyDescent="0.3">
      <c r="M605" s="224" t="str">
        <f t="shared" si="42"/>
        <v/>
      </c>
      <c r="N605" s="224" t="str">
        <f t="shared" si="43"/>
        <v/>
      </c>
      <c r="O605" s="224" t="str">
        <f t="shared" si="44"/>
        <v/>
      </c>
      <c r="P605" s="224" t="str">
        <f>IF(M605&lt;&gt;"", COUNTIF($M$4:$M605, M605), "")</f>
        <v/>
      </c>
      <c r="Q605" s="224" t="str">
        <f t="shared" si="45"/>
        <v/>
      </c>
    </row>
    <row r="606" spans="13:17" x14ac:dyDescent="0.3">
      <c r="M606" s="224" t="str">
        <f t="shared" si="42"/>
        <v/>
      </c>
      <c r="N606" s="224" t="str">
        <f t="shared" si="43"/>
        <v/>
      </c>
      <c r="O606" s="224" t="str">
        <f t="shared" si="44"/>
        <v/>
      </c>
      <c r="P606" s="224" t="str">
        <f>IF(M606&lt;&gt;"", COUNTIF($M$4:$M606, M606), "")</f>
        <v/>
      </c>
      <c r="Q606" s="224" t="str">
        <f t="shared" si="45"/>
        <v/>
      </c>
    </row>
    <row r="607" spans="13:17" x14ac:dyDescent="0.3">
      <c r="M607" s="224" t="str">
        <f t="shared" si="42"/>
        <v/>
      </c>
      <c r="N607" s="224" t="str">
        <f t="shared" si="43"/>
        <v/>
      </c>
      <c r="O607" s="224" t="str">
        <f t="shared" si="44"/>
        <v/>
      </c>
      <c r="P607" s="224" t="str">
        <f>IF(M607&lt;&gt;"", COUNTIF($M$4:$M607, M607), "")</f>
        <v/>
      </c>
      <c r="Q607" s="224" t="str">
        <f t="shared" si="45"/>
        <v/>
      </c>
    </row>
    <row r="608" spans="13:17" x14ac:dyDescent="0.3">
      <c r="M608" s="224" t="str">
        <f t="shared" si="42"/>
        <v/>
      </c>
      <c r="N608" s="224" t="str">
        <f t="shared" si="43"/>
        <v/>
      </c>
      <c r="O608" s="224" t="str">
        <f t="shared" si="44"/>
        <v/>
      </c>
      <c r="P608" s="224" t="str">
        <f>IF(M608&lt;&gt;"", COUNTIF($M$4:$M608, M608), "")</f>
        <v/>
      </c>
      <c r="Q608" s="224" t="str">
        <f t="shared" si="45"/>
        <v/>
      </c>
    </row>
    <row r="609" spans="13:17" x14ac:dyDescent="0.3">
      <c r="M609" s="224" t="str">
        <f t="shared" si="42"/>
        <v/>
      </c>
      <c r="N609" s="224" t="str">
        <f t="shared" si="43"/>
        <v/>
      </c>
      <c r="O609" s="224" t="str">
        <f t="shared" si="44"/>
        <v/>
      </c>
      <c r="P609" s="224" t="str">
        <f>IF(M609&lt;&gt;"", COUNTIF($M$4:$M609, M609), "")</f>
        <v/>
      </c>
      <c r="Q609" s="224" t="str">
        <f t="shared" si="45"/>
        <v/>
      </c>
    </row>
    <row r="610" spans="13:17" x14ac:dyDescent="0.3">
      <c r="M610" s="224" t="str">
        <f t="shared" si="42"/>
        <v/>
      </c>
      <c r="N610" s="224" t="str">
        <f t="shared" si="43"/>
        <v/>
      </c>
      <c r="O610" s="224" t="str">
        <f t="shared" si="44"/>
        <v/>
      </c>
      <c r="P610" s="224" t="str">
        <f>IF(M610&lt;&gt;"", COUNTIF($M$4:$M610, M610), "")</f>
        <v/>
      </c>
      <c r="Q610" s="224" t="str">
        <f t="shared" si="45"/>
        <v/>
      </c>
    </row>
    <row r="611" spans="13:17" x14ac:dyDescent="0.3">
      <c r="M611" s="224" t="str">
        <f t="shared" si="42"/>
        <v/>
      </c>
      <c r="N611" s="224" t="str">
        <f t="shared" si="43"/>
        <v/>
      </c>
      <c r="O611" s="224" t="str">
        <f t="shared" si="44"/>
        <v/>
      </c>
      <c r="P611" s="224" t="str">
        <f>IF(M611&lt;&gt;"", COUNTIF($M$4:$M611, M611), "")</f>
        <v/>
      </c>
      <c r="Q611" s="224" t="str">
        <f t="shared" si="45"/>
        <v/>
      </c>
    </row>
    <row r="612" spans="13:17" x14ac:dyDescent="0.3">
      <c r="M612" s="224" t="str">
        <f t="shared" si="42"/>
        <v/>
      </c>
      <c r="N612" s="224" t="str">
        <f t="shared" si="43"/>
        <v/>
      </c>
      <c r="O612" s="224" t="str">
        <f t="shared" si="44"/>
        <v/>
      </c>
      <c r="P612" s="224" t="str">
        <f>IF(M612&lt;&gt;"", COUNTIF($M$4:$M612, M612), "")</f>
        <v/>
      </c>
      <c r="Q612" s="224" t="str">
        <f t="shared" si="45"/>
        <v/>
      </c>
    </row>
    <row r="613" spans="13:17" x14ac:dyDescent="0.3">
      <c r="M613" s="224" t="str">
        <f t="shared" si="42"/>
        <v/>
      </c>
      <c r="N613" s="224" t="str">
        <f t="shared" si="43"/>
        <v/>
      </c>
      <c r="O613" s="224" t="str">
        <f t="shared" si="44"/>
        <v/>
      </c>
      <c r="P613" s="224" t="str">
        <f>IF(M613&lt;&gt;"", COUNTIF($M$4:$M613, M613), "")</f>
        <v/>
      </c>
      <c r="Q613" s="224" t="str">
        <f t="shared" si="45"/>
        <v/>
      </c>
    </row>
    <row r="614" spans="13:17" x14ac:dyDescent="0.3">
      <c r="M614" s="224" t="str">
        <f t="shared" si="42"/>
        <v/>
      </c>
      <c r="N614" s="224" t="str">
        <f t="shared" si="43"/>
        <v/>
      </c>
      <c r="O614" s="224" t="str">
        <f t="shared" si="44"/>
        <v/>
      </c>
      <c r="P614" s="224" t="str">
        <f>IF(M614&lt;&gt;"", COUNTIF($M$4:$M614, M614), "")</f>
        <v/>
      </c>
      <c r="Q614" s="224" t="str">
        <f t="shared" si="45"/>
        <v/>
      </c>
    </row>
    <row r="615" spans="13:17" x14ac:dyDescent="0.3">
      <c r="M615" s="224" t="str">
        <f t="shared" si="42"/>
        <v/>
      </c>
      <c r="N615" s="224" t="str">
        <f t="shared" si="43"/>
        <v/>
      </c>
      <c r="O615" s="224" t="str">
        <f t="shared" si="44"/>
        <v/>
      </c>
      <c r="P615" s="224" t="str">
        <f>IF(M615&lt;&gt;"", COUNTIF($M$4:$M615, M615), "")</f>
        <v/>
      </c>
      <c r="Q615" s="224" t="str">
        <f t="shared" si="45"/>
        <v/>
      </c>
    </row>
    <row r="616" spans="13:17" x14ac:dyDescent="0.3">
      <c r="M616" s="224" t="str">
        <f t="shared" si="42"/>
        <v/>
      </c>
      <c r="N616" s="224" t="str">
        <f t="shared" si="43"/>
        <v/>
      </c>
      <c r="O616" s="224" t="str">
        <f t="shared" si="44"/>
        <v/>
      </c>
      <c r="P616" s="224" t="str">
        <f>IF(M616&lt;&gt;"", COUNTIF($M$4:$M616, M616), "")</f>
        <v/>
      </c>
      <c r="Q616" s="224" t="str">
        <f t="shared" si="45"/>
        <v/>
      </c>
    </row>
    <row r="617" spans="13:17" x14ac:dyDescent="0.3">
      <c r="M617" s="224" t="str">
        <f t="shared" si="42"/>
        <v/>
      </c>
      <c r="N617" s="224" t="str">
        <f t="shared" si="43"/>
        <v/>
      </c>
      <c r="O617" s="224" t="str">
        <f t="shared" si="44"/>
        <v/>
      </c>
      <c r="P617" s="224" t="str">
        <f>IF(M617&lt;&gt;"", COUNTIF($M$4:$M617, M617), "")</f>
        <v/>
      </c>
      <c r="Q617" s="224" t="str">
        <f t="shared" si="45"/>
        <v/>
      </c>
    </row>
    <row r="618" spans="13:17" x14ac:dyDescent="0.3">
      <c r="M618" s="224" t="str">
        <f t="shared" si="42"/>
        <v/>
      </c>
      <c r="N618" s="224" t="str">
        <f t="shared" si="43"/>
        <v/>
      </c>
      <c r="O618" s="224" t="str">
        <f t="shared" si="44"/>
        <v/>
      </c>
      <c r="P618" s="224" t="str">
        <f>IF(M618&lt;&gt;"", COUNTIF($M$4:$M618, M618), "")</f>
        <v/>
      </c>
      <c r="Q618" s="224" t="str">
        <f t="shared" si="45"/>
        <v/>
      </c>
    </row>
    <row r="619" spans="13:17" x14ac:dyDescent="0.3">
      <c r="M619" s="224" t="str">
        <f t="shared" si="42"/>
        <v/>
      </c>
      <c r="N619" s="224" t="str">
        <f t="shared" si="43"/>
        <v/>
      </c>
      <c r="O619" s="224" t="str">
        <f t="shared" si="44"/>
        <v/>
      </c>
      <c r="P619" s="224" t="str">
        <f>IF(M619&lt;&gt;"", COUNTIF($M$4:$M619, M619), "")</f>
        <v/>
      </c>
      <c r="Q619" s="224" t="str">
        <f t="shared" si="45"/>
        <v/>
      </c>
    </row>
    <row r="620" spans="13:17" x14ac:dyDescent="0.3">
      <c r="M620" s="224" t="str">
        <f t="shared" si="42"/>
        <v/>
      </c>
      <c r="N620" s="224" t="str">
        <f t="shared" si="43"/>
        <v/>
      </c>
      <c r="O620" s="224" t="str">
        <f t="shared" si="44"/>
        <v/>
      </c>
      <c r="P620" s="224" t="str">
        <f>IF(M620&lt;&gt;"", COUNTIF($M$4:$M620, M620), "")</f>
        <v/>
      </c>
      <c r="Q620" s="224" t="str">
        <f t="shared" si="45"/>
        <v/>
      </c>
    </row>
    <row r="621" spans="13:17" x14ac:dyDescent="0.3">
      <c r="M621" s="224" t="str">
        <f t="shared" si="42"/>
        <v/>
      </c>
      <c r="N621" s="224" t="str">
        <f t="shared" si="43"/>
        <v/>
      </c>
      <c r="O621" s="224" t="str">
        <f t="shared" si="44"/>
        <v/>
      </c>
      <c r="P621" s="224" t="str">
        <f>IF(M621&lt;&gt;"", COUNTIF($M$4:$M621, M621), "")</f>
        <v/>
      </c>
      <c r="Q621" s="224" t="str">
        <f t="shared" si="45"/>
        <v/>
      </c>
    </row>
    <row r="622" spans="13:17" x14ac:dyDescent="0.3">
      <c r="M622" s="224" t="str">
        <f t="shared" si="42"/>
        <v/>
      </c>
      <c r="N622" s="224" t="str">
        <f t="shared" si="43"/>
        <v/>
      </c>
      <c r="O622" s="224" t="str">
        <f t="shared" si="44"/>
        <v/>
      </c>
      <c r="P622" s="224" t="str">
        <f>IF(M622&lt;&gt;"", COUNTIF($M$4:$M622, M622), "")</f>
        <v/>
      </c>
      <c r="Q622" s="224" t="str">
        <f t="shared" si="45"/>
        <v/>
      </c>
    </row>
    <row r="623" spans="13:17" x14ac:dyDescent="0.3">
      <c r="M623" s="224" t="str">
        <f t="shared" si="42"/>
        <v/>
      </c>
      <c r="N623" s="224" t="str">
        <f t="shared" si="43"/>
        <v/>
      </c>
      <c r="O623" s="224" t="str">
        <f t="shared" si="44"/>
        <v/>
      </c>
      <c r="P623" s="224" t="str">
        <f>IF(M623&lt;&gt;"", COUNTIF($M$4:$M623, M623), "")</f>
        <v/>
      </c>
      <c r="Q623" s="224" t="str">
        <f t="shared" si="45"/>
        <v/>
      </c>
    </row>
    <row r="624" spans="13:17" x14ac:dyDescent="0.3">
      <c r="M624" s="224" t="str">
        <f t="shared" si="42"/>
        <v/>
      </c>
      <c r="N624" s="224" t="str">
        <f t="shared" si="43"/>
        <v/>
      </c>
      <c r="O624" s="224" t="str">
        <f t="shared" si="44"/>
        <v/>
      </c>
      <c r="P624" s="224" t="str">
        <f>IF(M624&lt;&gt;"", COUNTIF($M$4:$M624, M624), "")</f>
        <v/>
      </c>
      <c r="Q624" s="224" t="str">
        <f t="shared" si="45"/>
        <v/>
      </c>
    </row>
    <row r="625" spans="13:17" x14ac:dyDescent="0.3">
      <c r="M625" s="224" t="str">
        <f t="shared" si="42"/>
        <v/>
      </c>
      <c r="N625" s="224" t="str">
        <f t="shared" si="43"/>
        <v/>
      </c>
      <c r="O625" s="224" t="str">
        <f t="shared" si="44"/>
        <v/>
      </c>
      <c r="P625" s="224" t="str">
        <f>IF(M625&lt;&gt;"", COUNTIF($M$4:$M625, M625), "")</f>
        <v/>
      </c>
      <c r="Q625" s="224" t="str">
        <f t="shared" si="45"/>
        <v/>
      </c>
    </row>
    <row r="626" spans="13:17" x14ac:dyDescent="0.3">
      <c r="M626" s="224" t="str">
        <f t="shared" si="42"/>
        <v/>
      </c>
      <c r="N626" s="224" t="str">
        <f t="shared" si="43"/>
        <v/>
      </c>
      <c r="O626" s="224" t="str">
        <f t="shared" si="44"/>
        <v/>
      </c>
      <c r="P626" s="224" t="str">
        <f>IF(M626&lt;&gt;"", COUNTIF($M$4:$M626, M626), "")</f>
        <v/>
      </c>
      <c r="Q626" s="224" t="str">
        <f t="shared" si="45"/>
        <v/>
      </c>
    </row>
    <row r="627" spans="13:17" x14ac:dyDescent="0.3">
      <c r="M627" s="224" t="str">
        <f t="shared" si="42"/>
        <v/>
      </c>
      <c r="N627" s="224" t="str">
        <f t="shared" si="43"/>
        <v/>
      </c>
      <c r="O627" s="224" t="str">
        <f t="shared" si="44"/>
        <v/>
      </c>
      <c r="P627" s="224" t="str">
        <f>IF(M627&lt;&gt;"", COUNTIF($M$4:$M627, M627), "")</f>
        <v/>
      </c>
      <c r="Q627" s="224" t="str">
        <f t="shared" si="45"/>
        <v/>
      </c>
    </row>
    <row r="628" spans="13:17" x14ac:dyDescent="0.3">
      <c r="M628" s="224" t="str">
        <f t="shared" si="42"/>
        <v/>
      </c>
      <c r="N628" s="224" t="str">
        <f t="shared" si="43"/>
        <v/>
      </c>
      <c r="O628" s="224" t="str">
        <f t="shared" si="44"/>
        <v/>
      </c>
      <c r="P628" s="224" t="str">
        <f>IF(M628&lt;&gt;"", COUNTIF($M$4:$M628, M628), "")</f>
        <v/>
      </c>
      <c r="Q628" s="224" t="str">
        <f t="shared" si="45"/>
        <v/>
      </c>
    </row>
    <row r="629" spans="13:17" x14ac:dyDescent="0.3">
      <c r="M629" s="224" t="str">
        <f t="shared" si="42"/>
        <v/>
      </c>
      <c r="N629" s="224" t="str">
        <f t="shared" si="43"/>
        <v/>
      </c>
      <c r="O629" s="224" t="str">
        <f t="shared" si="44"/>
        <v/>
      </c>
      <c r="P629" s="224" t="str">
        <f>IF(M629&lt;&gt;"", COUNTIF($M$4:$M629, M629), "")</f>
        <v/>
      </c>
      <c r="Q629" s="224" t="str">
        <f t="shared" si="45"/>
        <v/>
      </c>
    </row>
    <row r="630" spans="13:17" x14ac:dyDescent="0.3">
      <c r="M630" s="224" t="str">
        <f t="shared" si="42"/>
        <v/>
      </c>
      <c r="N630" s="224" t="str">
        <f t="shared" si="43"/>
        <v/>
      </c>
      <c r="O630" s="224" t="str">
        <f t="shared" si="44"/>
        <v/>
      </c>
      <c r="P630" s="224" t="str">
        <f>IF(M630&lt;&gt;"", COUNTIF($M$4:$M630, M630), "")</f>
        <v/>
      </c>
      <c r="Q630" s="224" t="str">
        <f t="shared" si="45"/>
        <v/>
      </c>
    </row>
    <row r="631" spans="13:17" x14ac:dyDescent="0.3">
      <c r="M631" s="224" t="str">
        <f t="shared" si="42"/>
        <v/>
      </c>
      <c r="N631" s="224" t="str">
        <f t="shared" si="43"/>
        <v/>
      </c>
      <c r="O631" s="224" t="str">
        <f t="shared" si="44"/>
        <v/>
      </c>
      <c r="P631" s="224" t="str">
        <f>IF(M631&lt;&gt;"", COUNTIF($M$4:$M631, M631), "")</f>
        <v/>
      </c>
      <c r="Q631" s="224" t="str">
        <f t="shared" si="45"/>
        <v/>
      </c>
    </row>
    <row r="632" spans="13:17" x14ac:dyDescent="0.3">
      <c r="M632" s="224" t="str">
        <f t="shared" si="42"/>
        <v/>
      </c>
      <c r="N632" s="224" t="str">
        <f t="shared" si="43"/>
        <v/>
      </c>
      <c r="O632" s="224" t="str">
        <f t="shared" si="44"/>
        <v/>
      </c>
      <c r="P632" s="224" t="str">
        <f>IF(M632&lt;&gt;"", COUNTIF($M$4:$M632, M632), "")</f>
        <v/>
      </c>
      <c r="Q632" s="224" t="str">
        <f t="shared" si="45"/>
        <v/>
      </c>
    </row>
    <row r="633" spans="13:17" x14ac:dyDescent="0.3">
      <c r="M633" s="224" t="str">
        <f t="shared" si="42"/>
        <v/>
      </c>
      <c r="N633" s="224" t="str">
        <f t="shared" si="43"/>
        <v/>
      </c>
      <c r="O633" s="224" t="str">
        <f t="shared" si="44"/>
        <v/>
      </c>
      <c r="P633" s="224" t="str">
        <f>IF(M633&lt;&gt;"", COUNTIF($M$4:$M633, M633), "")</f>
        <v/>
      </c>
      <c r="Q633" s="224" t="str">
        <f t="shared" si="45"/>
        <v/>
      </c>
    </row>
    <row r="634" spans="13:17" x14ac:dyDescent="0.3">
      <c r="M634" s="224" t="str">
        <f t="shared" si="42"/>
        <v/>
      </c>
      <c r="N634" s="224" t="str">
        <f t="shared" si="43"/>
        <v/>
      </c>
      <c r="O634" s="224" t="str">
        <f t="shared" si="44"/>
        <v/>
      </c>
      <c r="P634" s="224" t="str">
        <f>IF(M634&lt;&gt;"", COUNTIF($M$4:$M634, M634), "")</f>
        <v/>
      </c>
      <c r="Q634" s="224" t="str">
        <f t="shared" si="45"/>
        <v/>
      </c>
    </row>
    <row r="635" spans="13:17" x14ac:dyDescent="0.3">
      <c r="M635" s="224" t="str">
        <f t="shared" si="42"/>
        <v/>
      </c>
      <c r="N635" s="224" t="str">
        <f t="shared" si="43"/>
        <v/>
      </c>
      <c r="O635" s="224" t="str">
        <f t="shared" si="44"/>
        <v/>
      </c>
      <c r="P635" s="224" t="str">
        <f>IF(M635&lt;&gt;"", COUNTIF($M$4:$M635, M635), "")</f>
        <v/>
      </c>
      <c r="Q635" s="224" t="str">
        <f t="shared" si="45"/>
        <v/>
      </c>
    </row>
    <row r="636" spans="13:17" x14ac:dyDescent="0.3">
      <c r="M636" s="224" t="str">
        <f t="shared" si="42"/>
        <v/>
      </c>
      <c r="N636" s="224" t="str">
        <f t="shared" si="43"/>
        <v/>
      </c>
      <c r="O636" s="224" t="str">
        <f t="shared" si="44"/>
        <v/>
      </c>
      <c r="P636" s="224" t="str">
        <f>IF(M636&lt;&gt;"", COUNTIF($M$4:$M636, M636), "")</f>
        <v/>
      </c>
      <c r="Q636" s="224" t="str">
        <f t="shared" si="45"/>
        <v/>
      </c>
    </row>
    <row r="637" spans="13:17" x14ac:dyDescent="0.3">
      <c r="M637" s="224" t="str">
        <f t="shared" si="42"/>
        <v/>
      </c>
      <c r="N637" s="224" t="str">
        <f t="shared" si="43"/>
        <v/>
      </c>
      <c r="O637" s="224" t="str">
        <f t="shared" si="44"/>
        <v/>
      </c>
      <c r="P637" s="224" t="str">
        <f>IF(M637&lt;&gt;"", COUNTIF($M$4:$M637, M637), "")</f>
        <v/>
      </c>
      <c r="Q637" s="224" t="str">
        <f t="shared" si="45"/>
        <v/>
      </c>
    </row>
    <row r="638" spans="13:17" x14ac:dyDescent="0.3">
      <c r="M638" s="224" t="str">
        <f t="shared" si="42"/>
        <v/>
      </c>
      <c r="N638" s="224" t="str">
        <f t="shared" si="43"/>
        <v/>
      </c>
      <c r="O638" s="224" t="str">
        <f t="shared" si="44"/>
        <v/>
      </c>
      <c r="P638" s="224" t="str">
        <f>IF(M638&lt;&gt;"", COUNTIF($M$4:$M638, M638), "")</f>
        <v/>
      </c>
      <c r="Q638" s="224" t="str">
        <f t="shared" si="45"/>
        <v/>
      </c>
    </row>
    <row r="639" spans="13:17" x14ac:dyDescent="0.3">
      <c r="M639" s="224" t="str">
        <f t="shared" si="42"/>
        <v/>
      </c>
      <c r="N639" s="224" t="str">
        <f t="shared" si="43"/>
        <v/>
      </c>
      <c r="O639" s="224" t="str">
        <f t="shared" si="44"/>
        <v/>
      </c>
      <c r="P639" s="224" t="str">
        <f>IF(M639&lt;&gt;"", COUNTIF($M$4:$M639, M639), "")</f>
        <v/>
      </c>
      <c r="Q639" s="224" t="str">
        <f t="shared" si="45"/>
        <v/>
      </c>
    </row>
    <row r="640" spans="13:17" x14ac:dyDescent="0.3">
      <c r="M640" s="224" t="str">
        <f t="shared" si="42"/>
        <v/>
      </c>
      <c r="N640" s="224" t="str">
        <f t="shared" si="43"/>
        <v/>
      </c>
      <c r="O640" s="224" t="str">
        <f t="shared" si="44"/>
        <v/>
      </c>
      <c r="P640" s="224" t="str">
        <f>IF(M640&lt;&gt;"", COUNTIF($M$4:$M640, M640), "")</f>
        <v/>
      </c>
      <c r="Q640" s="224" t="str">
        <f t="shared" si="45"/>
        <v/>
      </c>
    </row>
    <row r="641" spans="13:17" x14ac:dyDescent="0.3">
      <c r="M641" s="224" t="str">
        <f t="shared" si="42"/>
        <v/>
      </c>
      <c r="N641" s="224" t="str">
        <f t="shared" si="43"/>
        <v/>
      </c>
      <c r="O641" s="224" t="str">
        <f t="shared" si="44"/>
        <v/>
      </c>
      <c r="P641" s="224" t="str">
        <f>IF(M641&lt;&gt;"", COUNTIF($M$4:$M641, M641), "")</f>
        <v/>
      </c>
      <c r="Q641" s="224" t="str">
        <f t="shared" si="45"/>
        <v/>
      </c>
    </row>
    <row r="642" spans="13:17" x14ac:dyDescent="0.3">
      <c r="M642" s="224" t="str">
        <f t="shared" si="42"/>
        <v/>
      </c>
      <c r="N642" s="224" t="str">
        <f t="shared" si="43"/>
        <v/>
      </c>
      <c r="O642" s="224" t="str">
        <f t="shared" si="44"/>
        <v/>
      </c>
      <c r="P642" s="224" t="str">
        <f>IF(M642&lt;&gt;"", COUNTIF($M$4:$M642, M642), "")</f>
        <v/>
      </c>
      <c r="Q642" s="224" t="str">
        <f t="shared" si="45"/>
        <v/>
      </c>
    </row>
    <row r="643" spans="13:17" x14ac:dyDescent="0.3">
      <c r="M643" s="224" t="str">
        <f t="shared" si="42"/>
        <v/>
      </c>
      <c r="N643" s="224" t="str">
        <f t="shared" si="43"/>
        <v/>
      </c>
      <c r="O643" s="224" t="str">
        <f t="shared" si="44"/>
        <v/>
      </c>
      <c r="P643" s="224" t="str">
        <f>IF(M643&lt;&gt;"", COUNTIF($M$4:$M643, M643), "")</f>
        <v/>
      </c>
      <c r="Q643" s="224" t="str">
        <f t="shared" si="45"/>
        <v/>
      </c>
    </row>
    <row r="644" spans="13:17" x14ac:dyDescent="0.3">
      <c r="M644" s="224" t="str">
        <f t="shared" ref="M644:M707" si="46">IF(D644="", "", IF(ISNUMBER(SEARCH("Doors", D644)), "DOORS", IF(ISNUMBER(SEARCH("Eng Bay", D644)), "ENGINE BAY", IF(ISNUMBER(SEARCH("Engine", D644)), "ENGINE", IF(ISNUMBER(SEARCH("Exterior", D644)), "EXTERIOR", IF(ISNUMBER(SEARCH("Hood", D644)), "HOOD", IF(ISNUMBER(SEARCH("Int Roof", D644)), "ROOF", IF(ISNUMBER(SEARCH("Interior", D644)), "INTERIOR", IF(ISNUMBER(SEARCH("Lights", D644)), "LIGHTS", IF(ISNUMBER(SEARCH("Module", D644)), "MODULE", IF(ISNUMBER(SEARCH("SBelt", D644)), "SEATS &amp; SEATBELTS", IF(ISNUMBER(SEARCH("Seat", D644)), "SEATS &amp; SEATBELTS", IF(ISNUMBER(SEARCH("Susp.", D644)), "SUSPENSION", IF(ISNUMBER(SEARCH("Trans", D644)), "TRANSMISSION", IF(ISNUMBER(SEARCH("Trunk", D644)), "TRUNK", IF(ISNUMBER(SEARCH("Wheel", D644)), "WHEEL", ""))))))))))))))))</f>
        <v/>
      </c>
      <c r="N644" s="224" t="str">
        <f t="shared" ref="N644:N707" si="47">IF(M644&lt;&gt;"", COUNTIF($M$4:$M$1000, M644), "")</f>
        <v/>
      </c>
      <c r="O644" s="224" t="str">
        <f t="shared" ref="O644:O707" si="48">IF(N644="", "", IF(N644&gt;46, "Yes", "No"))</f>
        <v/>
      </c>
      <c r="P644" s="224" t="str">
        <f>IF(M644&lt;&gt;"", COUNTIF($M$4:$M644, M644), "")</f>
        <v/>
      </c>
      <c r="Q644" s="224" t="str">
        <f t="shared" ref="Q644:Q707" si="49">IF(P644="", "", IF(P644&gt;46, N644-46, IF(N644&gt;46, 46, N644)))</f>
        <v/>
      </c>
    </row>
    <row r="645" spans="13:17" x14ac:dyDescent="0.3">
      <c r="M645" s="224" t="str">
        <f t="shared" si="46"/>
        <v/>
      </c>
      <c r="N645" s="224" t="str">
        <f t="shared" si="47"/>
        <v/>
      </c>
      <c r="O645" s="224" t="str">
        <f t="shared" si="48"/>
        <v/>
      </c>
      <c r="P645" s="224" t="str">
        <f>IF(M645&lt;&gt;"", COUNTIF($M$4:$M645, M645), "")</f>
        <v/>
      </c>
      <c r="Q645" s="224" t="str">
        <f t="shared" si="49"/>
        <v/>
      </c>
    </row>
    <row r="646" spans="13:17" x14ac:dyDescent="0.3">
      <c r="M646" s="224" t="str">
        <f t="shared" si="46"/>
        <v/>
      </c>
      <c r="N646" s="224" t="str">
        <f t="shared" si="47"/>
        <v/>
      </c>
      <c r="O646" s="224" t="str">
        <f t="shared" si="48"/>
        <v/>
      </c>
      <c r="P646" s="224" t="str">
        <f>IF(M646&lt;&gt;"", COUNTIF($M$4:$M646, M646), "")</f>
        <v/>
      </c>
      <c r="Q646" s="224" t="str">
        <f t="shared" si="49"/>
        <v/>
      </c>
    </row>
    <row r="647" spans="13:17" x14ac:dyDescent="0.3">
      <c r="M647" s="224" t="str">
        <f t="shared" si="46"/>
        <v/>
      </c>
      <c r="N647" s="224" t="str">
        <f t="shared" si="47"/>
        <v/>
      </c>
      <c r="O647" s="224" t="str">
        <f t="shared" si="48"/>
        <v/>
      </c>
      <c r="P647" s="224" t="str">
        <f>IF(M647&lt;&gt;"", COUNTIF($M$4:$M647, M647), "")</f>
        <v/>
      </c>
      <c r="Q647" s="224" t="str">
        <f t="shared" si="49"/>
        <v/>
      </c>
    </row>
    <row r="648" spans="13:17" x14ac:dyDescent="0.3">
      <c r="M648" s="224" t="str">
        <f t="shared" si="46"/>
        <v/>
      </c>
      <c r="N648" s="224" t="str">
        <f t="shared" si="47"/>
        <v/>
      </c>
      <c r="O648" s="224" t="str">
        <f t="shared" si="48"/>
        <v/>
      </c>
      <c r="P648" s="224" t="str">
        <f>IF(M648&lt;&gt;"", COUNTIF($M$4:$M648, M648), "")</f>
        <v/>
      </c>
      <c r="Q648" s="224" t="str">
        <f t="shared" si="49"/>
        <v/>
      </c>
    </row>
    <row r="649" spans="13:17" x14ac:dyDescent="0.3">
      <c r="M649" s="224" t="str">
        <f t="shared" si="46"/>
        <v/>
      </c>
      <c r="N649" s="224" t="str">
        <f t="shared" si="47"/>
        <v/>
      </c>
      <c r="O649" s="224" t="str">
        <f t="shared" si="48"/>
        <v/>
      </c>
      <c r="P649" s="224" t="str">
        <f>IF(M649&lt;&gt;"", COUNTIF($M$4:$M649, M649), "")</f>
        <v/>
      </c>
      <c r="Q649" s="224" t="str">
        <f t="shared" si="49"/>
        <v/>
      </c>
    </row>
    <row r="650" spans="13:17" x14ac:dyDescent="0.3">
      <c r="M650" s="224" t="str">
        <f t="shared" si="46"/>
        <v/>
      </c>
      <c r="N650" s="224" t="str">
        <f t="shared" si="47"/>
        <v/>
      </c>
      <c r="O650" s="224" t="str">
        <f t="shared" si="48"/>
        <v/>
      </c>
      <c r="P650" s="224" t="str">
        <f>IF(M650&lt;&gt;"", COUNTIF($M$4:$M650, M650), "")</f>
        <v/>
      </c>
      <c r="Q650" s="224" t="str">
        <f t="shared" si="49"/>
        <v/>
      </c>
    </row>
    <row r="651" spans="13:17" x14ac:dyDescent="0.3">
      <c r="M651" s="224" t="str">
        <f t="shared" si="46"/>
        <v/>
      </c>
      <c r="N651" s="224" t="str">
        <f t="shared" si="47"/>
        <v/>
      </c>
      <c r="O651" s="224" t="str">
        <f t="shared" si="48"/>
        <v/>
      </c>
      <c r="P651" s="224" t="str">
        <f>IF(M651&lt;&gt;"", COUNTIF($M$4:$M651, M651), "")</f>
        <v/>
      </c>
      <c r="Q651" s="224" t="str">
        <f t="shared" si="49"/>
        <v/>
      </c>
    </row>
    <row r="652" spans="13:17" x14ac:dyDescent="0.3">
      <c r="M652" s="224" t="str">
        <f t="shared" si="46"/>
        <v/>
      </c>
      <c r="N652" s="224" t="str">
        <f t="shared" si="47"/>
        <v/>
      </c>
      <c r="O652" s="224" t="str">
        <f t="shared" si="48"/>
        <v/>
      </c>
      <c r="P652" s="224" t="str">
        <f>IF(M652&lt;&gt;"", COUNTIF($M$4:$M652, M652), "")</f>
        <v/>
      </c>
      <c r="Q652" s="224" t="str">
        <f t="shared" si="49"/>
        <v/>
      </c>
    </row>
    <row r="653" spans="13:17" x14ac:dyDescent="0.3">
      <c r="M653" s="224" t="str">
        <f t="shared" si="46"/>
        <v/>
      </c>
      <c r="N653" s="224" t="str">
        <f t="shared" si="47"/>
        <v/>
      </c>
      <c r="O653" s="224" t="str">
        <f t="shared" si="48"/>
        <v/>
      </c>
      <c r="P653" s="224" t="str">
        <f>IF(M653&lt;&gt;"", COUNTIF($M$4:$M653, M653), "")</f>
        <v/>
      </c>
      <c r="Q653" s="224" t="str">
        <f t="shared" si="49"/>
        <v/>
      </c>
    </row>
    <row r="654" spans="13:17" x14ac:dyDescent="0.3">
      <c r="M654" s="224" t="str">
        <f t="shared" si="46"/>
        <v/>
      </c>
      <c r="N654" s="224" t="str">
        <f t="shared" si="47"/>
        <v/>
      </c>
      <c r="O654" s="224" t="str">
        <f t="shared" si="48"/>
        <v/>
      </c>
      <c r="P654" s="224" t="str">
        <f>IF(M654&lt;&gt;"", COUNTIF($M$4:$M654, M654), "")</f>
        <v/>
      </c>
      <c r="Q654" s="224" t="str">
        <f t="shared" si="49"/>
        <v/>
      </c>
    </row>
    <row r="655" spans="13:17" x14ac:dyDescent="0.3">
      <c r="M655" s="224" t="str">
        <f t="shared" si="46"/>
        <v/>
      </c>
      <c r="N655" s="224" t="str">
        <f t="shared" si="47"/>
        <v/>
      </c>
      <c r="O655" s="224" t="str">
        <f t="shared" si="48"/>
        <v/>
      </c>
      <c r="P655" s="224" t="str">
        <f>IF(M655&lt;&gt;"", COUNTIF($M$4:$M655, M655), "")</f>
        <v/>
      </c>
      <c r="Q655" s="224" t="str">
        <f t="shared" si="49"/>
        <v/>
      </c>
    </row>
    <row r="656" spans="13:17" x14ac:dyDescent="0.3">
      <c r="M656" s="224" t="str">
        <f t="shared" si="46"/>
        <v/>
      </c>
      <c r="N656" s="224" t="str">
        <f t="shared" si="47"/>
        <v/>
      </c>
      <c r="O656" s="224" t="str">
        <f t="shared" si="48"/>
        <v/>
      </c>
      <c r="P656" s="224" t="str">
        <f>IF(M656&lt;&gt;"", COUNTIF($M$4:$M656, M656), "")</f>
        <v/>
      </c>
      <c r="Q656" s="224" t="str">
        <f t="shared" si="49"/>
        <v/>
      </c>
    </row>
    <row r="657" spans="13:17" x14ac:dyDescent="0.3">
      <c r="M657" s="224" t="str">
        <f t="shared" si="46"/>
        <v/>
      </c>
      <c r="N657" s="224" t="str">
        <f t="shared" si="47"/>
        <v/>
      </c>
      <c r="O657" s="224" t="str">
        <f t="shared" si="48"/>
        <v/>
      </c>
      <c r="P657" s="224" t="str">
        <f>IF(M657&lt;&gt;"", COUNTIF($M$4:$M657, M657), "")</f>
        <v/>
      </c>
      <c r="Q657" s="224" t="str">
        <f t="shared" si="49"/>
        <v/>
      </c>
    </row>
    <row r="658" spans="13:17" x14ac:dyDescent="0.3">
      <c r="M658" s="224" t="str">
        <f t="shared" si="46"/>
        <v/>
      </c>
      <c r="N658" s="224" t="str">
        <f t="shared" si="47"/>
        <v/>
      </c>
      <c r="O658" s="224" t="str">
        <f t="shared" si="48"/>
        <v/>
      </c>
      <c r="P658" s="224" t="str">
        <f>IF(M658&lt;&gt;"", COUNTIF($M$4:$M658, M658), "")</f>
        <v/>
      </c>
      <c r="Q658" s="224" t="str">
        <f t="shared" si="49"/>
        <v/>
      </c>
    </row>
    <row r="659" spans="13:17" x14ac:dyDescent="0.3">
      <c r="M659" s="224" t="str">
        <f t="shared" si="46"/>
        <v/>
      </c>
      <c r="N659" s="224" t="str">
        <f t="shared" si="47"/>
        <v/>
      </c>
      <c r="O659" s="224" t="str">
        <f t="shared" si="48"/>
        <v/>
      </c>
      <c r="P659" s="224" t="str">
        <f>IF(M659&lt;&gt;"", COUNTIF($M$4:$M659, M659), "")</f>
        <v/>
      </c>
      <c r="Q659" s="224" t="str">
        <f t="shared" si="49"/>
        <v/>
      </c>
    </row>
    <row r="660" spans="13:17" x14ac:dyDescent="0.3">
      <c r="M660" s="224" t="str">
        <f t="shared" si="46"/>
        <v/>
      </c>
      <c r="N660" s="224" t="str">
        <f t="shared" si="47"/>
        <v/>
      </c>
      <c r="O660" s="224" t="str">
        <f t="shared" si="48"/>
        <v/>
      </c>
      <c r="P660" s="224" t="str">
        <f>IF(M660&lt;&gt;"", COUNTIF($M$4:$M660, M660), "")</f>
        <v/>
      </c>
      <c r="Q660" s="224" t="str">
        <f t="shared" si="49"/>
        <v/>
      </c>
    </row>
    <row r="661" spans="13:17" x14ac:dyDescent="0.3">
      <c r="M661" s="224" t="str">
        <f t="shared" si="46"/>
        <v/>
      </c>
      <c r="N661" s="224" t="str">
        <f t="shared" si="47"/>
        <v/>
      </c>
      <c r="O661" s="224" t="str">
        <f t="shared" si="48"/>
        <v/>
      </c>
      <c r="P661" s="224" t="str">
        <f>IF(M661&lt;&gt;"", COUNTIF($M$4:$M661, M661), "")</f>
        <v/>
      </c>
      <c r="Q661" s="224" t="str">
        <f t="shared" si="49"/>
        <v/>
      </c>
    </row>
    <row r="662" spans="13:17" x14ac:dyDescent="0.3">
      <c r="M662" s="224" t="str">
        <f t="shared" si="46"/>
        <v/>
      </c>
      <c r="N662" s="224" t="str">
        <f t="shared" si="47"/>
        <v/>
      </c>
      <c r="O662" s="224" t="str">
        <f t="shared" si="48"/>
        <v/>
      </c>
      <c r="P662" s="224" t="str">
        <f>IF(M662&lt;&gt;"", COUNTIF($M$4:$M662, M662), "")</f>
        <v/>
      </c>
      <c r="Q662" s="224" t="str">
        <f t="shared" si="49"/>
        <v/>
      </c>
    </row>
    <row r="663" spans="13:17" x14ac:dyDescent="0.3">
      <c r="M663" s="224" t="str">
        <f t="shared" si="46"/>
        <v/>
      </c>
      <c r="N663" s="224" t="str">
        <f t="shared" si="47"/>
        <v/>
      </c>
      <c r="O663" s="224" t="str">
        <f t="shared" si="48"/>
        <v/>
      </c>
      <c r="P663" s="224" t="str">
        <f>IF(M663&lt;&gt;"", COUNTIF($M$4:$M663, M663), "")</f>
        <v/>
      </c>
      <c r="Q663" s="224" t="str">
        <f t="shared" si="49"/>
        <v/>
      </c>
    </row>
    <row r="664" spans="13:17" x14ac:dyDescent="0.3">
      <c r="M664" s="224" t="str">
        <f t="shared" si="46"/>
        <v/>
      </c>
      <c r="N664" s="224" t="str">
        <f t="shared" si="47"/>
        <v/>
      </c>
      <c r="O664" s="224" t="str">
        <f t="shared" si="48"/>
        <v/>
      </c>
      <c r="P664" s="224" t="str">
        <f>IF(M664&lt;&gt;"", COUNTIF($M$4:$M664, M664), "")</f>
        <v/>
      </c>
      <c r="Q664" s="224" t="str">
        <f t="shared" si="49"/>
        <v/>
      </c>
    </row>
    <row r="665" spans="13:17" x14ac:dyDescent="0.3">
      <c r="M665" s="224" t="str">
        <f t="shared" si="46"/>
        <v/>
      </c>
      <c r="N665" s="224" t="str">
        <f t="shared" si="47"/>
        <v/>
      </c>
      <c r="O665" s="224" t="str">
        <f t="shared" si="48"/>
        <v/>
      </c>
      <c r="P665" s="224" t="str">
        <f>IF(M665&lt;&gt;"", COUNTIF($M$4:$M665, M665), "")</f>
        <v/>
      </c>
      <c r="Q665" s="224" t="str">
        <f t="shared" si="49"/>
        <v/>
      </c>
    </row>
    <row r="666" spans="13:17" x14ac:dyDescent="0.3">
      <c r="M666" s="224" t="str">
        <f t="shared" si="46"/>
        <v/>
      </c>
      <c r="N666" s="224" t="str">
        <f t="shared" si="47"/>
        <v/>
      </c>
      <c r="O666" s="224" t="str">
        <f t="shared" si="48"/>
        <v/>
      </c>
      <c r="P666" s="224" t="str">
        <f>IF(M666&lt;&gt;"", COUNTIF($M$4:$M666, M666), "")</f>
        <v/>
      </c>
      <c r="Q666" s="224" t="str">
        <f t="shared" si="49"/>
        <v/>
      </c>
    </row>
    <row r="667" spans="13:17" x14ac:dyDescent="0.3">
      <c r="M667" s="224" t="str">
        <f t="shared" si="46"/>
        <v/>
      </c>
      <c r="N667" s="224" t="str">
        <f t="shared" si="47"/>
        <v/>
      </c>
      <c r="O667" s="224" t="str">
        <f t="shared" si="48"/>
        <v/>
      </c>
      <c r="P667" s="224" t="str">
        <f>IF(M667&lt;&gt;"", COUNTIF($M$4:$M667, M667), "")</f>
        <v/>
      </c>
      <c r="Q667" s="224" t="str">
        <f t="shared" si="49"/>
        <v/>
      </c>
    </row>
    <row r="668" spans="13:17" x14ac:dyDescent="0.3">
      <c r="M668" s="224" t="str">
        <f t="shared" si="46"/>
        <v/>
      </c>
      <c r="N668" s="224" t="str">
        <f t="shared" si="47"/>
        <v/>
      </c>
      <c r="O668" s="224" t="str">
        <f t="shared" si="48"/>
        <v/>
      </c>
      <c r="P668" s="224" t="str">
        <f>IF(M668&lt;&gt;"", COUNTIF($M$4:$M668, M668), "")</f>
        <v/>
      </c>
      <c r="Q668" s="224" t="str">
        <f t="shared" si="49"/>
        <v/>
      </c>
    </row>
    <row r="669" spans="13:17" x14ac:dyDescent="0.3">
      <c r="M669" s="224" t="str">
        <f t="shared" si="46"/>
        <v/>
      </c>
      <c r="N669" s="224" t="str">
        <f t="shared" si="47"/>
        <v/>
      </c>
      <c r="O669" s="224" t="str">
        <f t="shared" si="48"/>
        <v/>
      </c>
      <c r="P669" s="224" t="str">
        <f>IF(M669&lt;&gt;"", COUNTIF($M$4:$M669, M669), "")</f>
        <v/>
      </c>
      <c r="Q669" s="224" t="str">
        <f t="shared" si="49"/>
        <v/>
      </c>
    </row>
    <row r="670" spans="13:17" x14ac:dyDescent="0.3">
      <c r="M670" s="224" t="str">
        <f t="shared" si="46"/>
        <v/>
      </c>
      <c r="N670" s="224" t="str">
        <f t="shared" si="47"/>
        <v/>
      </c>
      <c r="O670" s="224" t="str">
        <f t="shared" si="48"/>
        <v/>
      </c>
      <c r="P670" s="224" t="str">
        <f>IF(M670&lt;&gt;"", COUNTIF($M$4:$M670, M670), "")</f>
        <v/>
      </c>
      <c r="Q670" s="224" t="str">
        <f t="shared" si="49"/>
        <v/>
      </c>
    </row>
    <row r="671" spans="13:17" x14ac:dyDescent="0.3">
      <c r="M671" s="224" t="str">
        <f t="shared" si="46"/>
        <v/>
      </c>
      <c r="N671" s="224" t="str">
        <f t="shared" si="47"/>
        <v/>
      </c>
      <c r="O671" s="224" t="str">
        <f t="shared" si="48"/>
        <v/>
      </c>
      <c r="P671" s="224" t="str">
        <f>IF(M671&lt;&gt;"", COUNTIF($M$4:$M671, M671), "")</f>
        <v/>
      </c>
      <c r="Q671" s="224" t="str">
        <f t="shared" si="49"/>
        <v/>
      </c>
    </row>
    <row r="672" spans="13:17" x14ac:dyDescent="0.3">
      <c r="M672" s="224" t="str">
        <f t="shared" si="46"/>
        <v/>
      </c>
      <c r="N672" s="224" t="str">
        <f t="shared" si="47"/>
        <v/>
      </c>
      <c r="O672" s="224" t="str">
        <f t="shared" si="48"/>
        <v/>
      </c>
      <c r="P672" s="224" t="str">
        <f>IF(M672&lt;&gt;"", COUNTIF($M$4:$M672, M672), "")</f>
        <v/>
      </c>
      <c r="Q672" s="224" t="str">
        <f t="shared" si="49"/>
        <v/>
      </c>
    </row>
    <row r="673" spans="13:17" x14ac:dyDescent="0.3">
      <c r="M673" s="224" t="str">
        <f t="shared" si="46"/>
        <v/>
      </c>
      <c r="N673" s="224" t="str">
        <f t="shared" si="47"/>
        <v/>
      </c>
      <c r="O673" s="224" t="str">
        <f t="shared" si="48"/>
        <v/>
      </c>
      <c r="P673" s="224" t="str">
        <f>IF(M673&lt;&gt;"", COUNTIF($M$4:$M673, M673), "")</f>
        <v/>
      </c>
      <c r="Q673" s="224" t="str">
        <f t="shared" si="49"/>
        <v/>
      </c>
    </row>
    <row r="674" spans="13:17" x14ac:dyDescent="0.3">
      <c r="M674" s="224" t="str">
        <f t="shared" si="46"/>
        <v/>
      </c>
      <c r="N674" s="224" t="str">
        <f t="shared" si="47"/>
        <v/>
      </c>
      <c r="O674" s="224" t="str">
        <f t="shared" si="48"/>
        <v/>
      </c>
      <c r="P674" s="224" t="str">
        <f>IF(M674&lt;&gt;"", COUNTIF($M$4:$M674, M674), "")</f>
        <v/>
      </c>
      <c r="Q674" s="224" t="str">
        <f t="shared" si="49"/>
        <v/>
      </c>
    </row>
    <row r="675" spans="13:17" x14ac:dyDescent="0.3">
      <c r="M675" s="224" t="str">
        <f t="shared" si="46"/>
        <v/>
      </c>
      <c r="N675" s="224" t="str">
        <f t="shared" si="47"/>
        <v/>
      </c>
      <c r="O675" s="224" t="str">
        <f t="shared" si="48"/>
        <v/>
      </c>
      <c r="P675" s="224" t="str">
        <f>IF(M675&lt;&gt;"", COUNTIF($M$4:$M675, M675), "")</f>
        <v/>
      </c>
      <c r="Q675" s="224" t="str">
        <f t="shared" si="49"/>
        <v/>
      </c>
    </row>
    <row r="676" spans="13:17" x14ac:dyDescent="0.3">
      <c r="M676" s="224" t="str">
        <f t="shared" si="46"/>
        <v/>
      </c>
      <c r="N676" s="224" t="str">
        <f t="shared" si="47"/>
        <v/>
      </c>
      <c r="O676" s="224" t="str">
        <f t="shared" si="48"/>
        <v/>
      </c>
      <c r="P676" s="224" t="str">
        <f>IF(M676&lt;&gt;"", COUNTIF($M$4:$M676, M676), "")</f>
        <v/>
      </c>
      <c r="Q676" s="224" t="str">
        <f t="shared" si="49"/>
        <v/>
      </c>
    </row>
    <row r="677" spans="13:17" x14ac:dyDescent="0.3">
      <c r="M677" s="224" t="str">
        <f t="shared" si="46"/>
        <v/>
      </c>
      <c r="N677" s="224" t="str">
        <f t="shared" si="47"/>
        <v/>
      </c>
      <c r="O677" s="224" t="str">
        <f t="shared" si="48"/>
        <v/>
      </c>
      <c r="P677" s="224" t="str">
        <f>IF(M677&lt;&gt;"", COUNTIF($M$4:$M677, M677), "")</f>
        <v/>
      </c>
      <c r="Q677" s="224" t="str">
        <f t="shared" si="49"/>
        <v/>
      </c>
    </row>
    <row r="678" spans="13:17" x14ac:dyDescent="0.3">
      <c r="M678" s="224" t="str">
        <f t="shared" si="46"/>
        <v/>
      </c>
      <c r="N678" s="224" t="str">
        <f t="shared" si="47"/>
        <v/>
      </c>
      <c r="O678" s="224" t="str">
        <f t="shared" si="48"/>
        <v/>
      </c>
      <c r="P678" s="224" t="str">
        <f>IF(M678&lt;&gt;"", COUNTIF($M$4:$M678, M678), "")</f>
        <v/>
      </c>
      <c r="Q678" s="224" t="str">
        <f t="shared" si="49"/>
        <v/>
      </c>
    </row>
    <row r="679" spans="13:17" x14ac:dyDescent="0.3">
      <c r="M679" s="224" t="str">
        <f t="shared" si="46"/>
        <v/>
      </c>
      <c r="N679" s="224" t="str">
        <f t="shared" si="47"/>
        <v/>
      </c>
      <c r="O679" s="224" t="str">
        <f t="shared" si="48"/>
        <v/>
      </c>
      <c r="P679" s="224" t="str">
        <f>IF(M679&lt;&gt;"", COUNTIF($M$4:$M679, M679), "")</f>
        <v/>
      </c>
      <c r="Q679" s="224" t="str">
        <f t="shared" si="49"/>
        <v/>
      </c>
    </row>
    <row r="680" spans="13:17" x14ac:dyDescent="0.3">
      <c r="M680" s="224" t="str">
        <f t="shared" si="46"/>
        <v/>
      </c>
      <c r="N680" s="224" t="str">
        <f t="shared" si="47"/>
        <v/>
      </c>
      <c r="O680" s="224" t="str">
        <f t="shared" si="48"/>
        <v/>
      </c>
      <c r="P680" s="224" t="str">
        <f>IF(M680&lt;&gt;"", COUNTIF($M$4:$M680, M680), "")</f>
        <v/>
      </c>
      <c r="Q680" s="224" t="str">
        <f t="shared" si="49"/>
        <v/>
      </c>
    </row>
    <row r="681" spans="13:17" x14ac:dyDescent="0.3">
      <c r="M681" s="224" t="str">
        <f t="shared" si="46"/>
        <v/>
      </c>
      <c r="N681" s="224" t="str">
        <f t="shared" si="47"/>
        <v/>
      </c>
      <c r="O681" s="224" t="str">
        <f t="shared" si="48"/>
        <v/>
      </c>
      <c r="P681" s="224" t="str">
        <f>IF(M681&lt;&gt;"", COUNTIF($M$4:$M681, M681), "")</f>
        <v/>
      </c>
      <c r="Q681" s="224" t="str">
        <f t="shared" si="49"/>
        <v/>
      </c>
    </row>
    <row r="682" spans="13:17" x14ac:dyDescent="0.3">
      <c r="M682" s="224" t="str">
        <f t="shared" si="46"/>
        <v/>
      </c>
      <c r="N682" s="224" t="str">
        <f t="shared" si="47"/>
        <v/>
      </c>
      <c r="O682" s="224" t="str">
        <f t="shared" si="48"/>
        <v/>
      </c>
      <c r="P682" s="224" t="str">
        <f>IF(M682&lt;&gt;"", COUNTIF($M$4:$M682, M682), "")</f>
        <v/>
      </c>
      <c r="Q682" s="224" t="str">
        <f t="shared" si="49"/>
        <v/>
      </c>
    </row>
    <row r="683" spans="13:17" x14ac:dyDescent="0.3">
      <c r="M683" s="224" t="str">
        <f t="shared" si="46"/>
        <v/>
      </c>
      <c r="N683" s="224" t="str">
        <f t="shared" si="47"/>
        <v/>
      </c>
      <c r="O683" s="224" t="str">
        <f t="shared" si="48"/>
        <v/>
      </c>
      <c r="P683" s="224" t="str">
        <f>IF(M683&lt;&gt;"", COUNTIF($M$4:$M683, M683), "")</f>
        <v/>
      </c>
      <c r="Q683" s="224" t="str">
        <f t="shared" si="49"/>
        <v/>
      </c>
    </row>
    <row r="684" spans="13:17" x14ac:dyDescent="0.3">
      <c r="M684" s="224" t="str">
        <f t="shared" si="46"/>
        <v/>
      </c>
      <c r="N684" s="224" t="str">
        <f t="shared" si="47"/>
        <v/>
      </c>
      <c r="O684" s="224" t="str">
        <f t="shared" si="48"/>
        <v/>
      </c>
      <c r="P684" s="224" t="str">
        <f>IF(M684&lt;&gt;"", COUNTIF($M$4:$M684, M684), "")</f>
        <v/>
      </c>
      <c r="Q684" s="224" t="str">
        <f t="shared" si="49"/>
        <v/>
      </c>
    </row>
    <row r="685" spans="13:17" x14ac:dyDescent="0.3">
      <c r="M685" s="224" t="str">
        <f t="shared" si="46"/>
        <v/>
      </c>
      <c r="N685" s="224" t="str">
        <f t="shared" si="47"/>
        <v/>
      </c>
      <c r="O685" s="224" t="str">
        <f t="shared" si="48"/>
        <v/>
      </c>
      <c r="P685" s="224" t="str">
        <f>IF(M685&lt;&gt;"", COUNTIF($M$4:$M685, M685), "")</f>
        <v/>
      </c>
      <c r="Q685" s="224" t="str">
        <f t="shared" si="49"/>
        <v/>
      </c>
    </row>
    <row r="686" spans="13:17" x14ac:dyDescent="0.3">
      <c r="M686" s="224" t="str">
        <f t="shared" si="46"/>
        <v/>
      </c>
      <c r="N686" s="224" t="str">
        <f t="shared" si="47"/>
        <v/>
      </c>
      <c r="O686" s="224" t="str">
        <f t="shared" si="48"/>
        <v/>
      </c>
      <c r="P686" s="224" t="str">
        <f>IF(M686&lt;&gt;"", COUNTIF($M$4:$M686, M686), "")</f>
        <v/>
      </c>
      <c r="Q686" s="224" t="str">
        <f t="shared" si="49"/>
        <v/>
      </c>
    </row>
    <row r="687" spans="13:17" x14ac:dyDescent="0.3">
      <c r="M687" s="224" t="str">
        <f t="shared" si="46"/>
        <v/>
      </c>
      <c r="N687" s="224" t="str">
        <f t="shared" si="47"/>
        <v/>
      </c>
      <c r="O687" s="224" t="str">
        <f t="shared" si="48"/>
        <v/>
      </c>
      <c r="P687" s="224" t="str">
        <f>IF(M687&lt;&gt;"", COUNTIF($M$4:$M687, M687), "")</f>
        <v/>
      </c>
      <c r="Q687" s="224" t="str">
        <f t="shared" si="49"/>
        <v/>
      </c>
    </row>
    <row r="688" spans="13:17" x14ac:dyDescent="0.3">
      <c r="M688" s="224" t="str">
        <f t="shared" si="46"/>
        <v/>
      </c>
      <c r="N688" s="224" t="str">
        <f t="shared" si="47"/>
        <v/>
      </c>
      <c r="O688" s="224" t="str">
        <f t="shared" si="48"/>
        <v/>
      </c>
      <c r="P688" s="224" t="str">
        <f>IF(M688&lt;&gt;"", COUNTIF($M$4:$M688, M688), "")</f>
        <v/>
      </c>
      <c r="Q688" s="224" t="str">
        <f t="shared" si="49"/>
        <v/>
      </c>
    </row>
    <row r="689" spans="13:17" x14ac:dyDescent="0.3">
      <c r="M689" s="224" t="str">
        <f t="shared" si="46"/>
        <v/>
      </c>
      <c r="N689" s="224" t="str">
        <f t="shared" si="47"/>
        <v/>
      </c>
      <c r="O689" s="224" t="str">
        <f t="shared" si="48"/>
        <v/>
      </c>
      <c r="P689" s="224" t="str">
        <f>IF(M689&lt;&gt;"", COUNTIF($M$4:$M689, M689), "")</f>
        <v/>
      </c>
      <c r="Q689" s="224" t="str">
        <f t="shared" si="49"/>
        <v/>
      </c>
    </row>
    <row r="690" spans="13:17" x14ac:dyDescent="0.3">
      <c r="M690" s="224" t="str">
        <f t="shared" si="46"/>
        <v/>
      </c>
      <c r="N690" s="224" t="str">
        <f t="shared" si="47"/>
        <v/>
      </c>
      <c r="O690" s="224" t="str">
        <f t="shared" si="48"/>
        <v/>
      </c>
      <c r="P690" s="224" t="str">
        <f>IF(M690&lt;&gt;"", COUNTIF($M$4:$M690, M690), "")</f>
        <v/>
      </c>
      <c r="Q690" s="224" t="str">
        <f t="shared" si="49"/>
        <v/>
      </c>
    </row>
    <row r="691" spans="13:17" x14ac:dyDescent="0.3">
      <c r="M691" s="224" t="str">
        <f t="shared" si="46"/>
        <v/>
      </c>
      <c r="N691" s="224" t="str">
        <f t="shared" si="47"/>
        <v/>
      </c>
      <c r="O691" s="224" t="str">
        <f t="shared" si="48"/>
        <v/>
      </c>
      <c r="P691" s="224" t="str">
        <f>IF(M691&lt;&gt;"", COUNTIF($M$4:$M691, M691), "")</f>
        <v/>
      </c>
      <c r="Q691" s="224" t="str">
        <f t="shared" si="49"/>
        <v/>
      </c>
    </row>
    <row r="692" spans="13:17" x14ac:dyDescent="0.3">
      <c r="M692" s="224" t="str">
        <f t="shared" si="46"/>
        <v/>
      </c>
      <c r="N692" s="224" t="str">
        <f t="shared" si="47"/>
        <v/>
      </c>
      <c r="O692" s="224" t="str">
        <f t="shared" si="48"/>
        <v/>
      </c>
      <c r="P692" s="224" t="str">
        <f>IF(M692&lt;&gt;"", COUNTIF($M$4:$M692, M692), "")</f>
        <v/>
      </c>
      <c r="Q692" s="224" t="str">
        <f t="shared" si="49"/>
        <v/>
      </c>
    </row>
    <row r="693" spans="13:17" x14ac:dyDescent="0.3">
      <c r="M693" s="224" t="str">
        <f t="shared" si="46"/>
        <v/>
      </c>
      <c r="N693" s="224" t="str">
        <f t="shared" si="47"/>
        <v/>
      </c>
      <c r="O693" s="224" t="str">
        <f t="shared" si="48"/>
        <v/>
      </c>
      <c r="P693" s="224" t="str">
        <f>IF(M693&lt;&gt;"", COUNTIF($M$4:$M693, M693), "")</f>
        <v/>
      </c>
      <c r="Q693" s="224" t="str">
        <f t="shared" si="49"/>
        <v/>
      </c>
    </row>
    <row r="694" spans="13:17" x14ac:dyDescent="0.3">
      <c r="M694" s="224" t="str">
        <f t="shared" si="46"/>
        <v/>
      </c>
      <c r="N694" s="224" t="str">
        <f t="shared" si="47"/>
        <v/>
      </c>
      <c r="O694" s="224" t="str">
        <f t="shared" si="48"/>
        <v/>
      </c>
      <c r="P694" s="224" t="str">
        <f>IF(M694&lt;&gt;"", COUNTIF($M$4:$M694, M694), "")</f>
        <v/>
      </c>
      <c r="Q694" s="224" t="str">
        <f t="shared" si="49"/>
        <v/>
      </c>
    </row>
    <row r="695" spans="13:17" x14ac:dyDescent="0.3">
      <c r="M695" s="224" t="str">
        <f t="shared" si="46"/>
        <v/>
      </c>
      <c r="N695" s="224" t="str">
        <f t="shared" si="47"/>
        <v/>
      </c>
      <c r="O695" s="224" t="str">
        <f t="shared" si="48"/>
        <v/>
      </c>
      <c r="P695" s="224" t="str">
        <f>IF(M695&lt;&gt;"", COUNTIF($M$4:$M695, M695), "")</f>
        <v/>
      </c>
      <c r="Q695" s="224" t="str">
        <f t="shared" si="49"/>
        <v/>
      </c>
    </row>
    <row r="696" spans="13:17" x14ac:dyDescent="0.3">
      <c r="M696" s="224" t="str">
        <f t="shared" si="46"/>
        <v/>
      </c>
      <c r="N696" s="224" t="str">
        <f t="shared" si="47"/>
        <v/>
      </c>
      <c r="O696" s="224" t="str">
        <f t="shared" si="48"/>
        <v/>
      </c>
      <c r="P696" s="224" t="str">
        <f>IF(M696&lt;&gt;"", COUNTIF($M$4:$M696, M696), "")</f>
        <v/>
      </c>
      <c r="Q696" s="224" t="str">
        <f t="shared" si="49"/>
        <v/>
      </c>
    </row>
    <row r="697" spans="13:17" x14ac:dyDescent="0.3">
      <c r="M697" s="224" t="str">
        <f t="shared" si="46"/>
        <v/>
      </c>
      <c r="N697" s="224" t="str">
        <f t="shared" si="47"/>
        <v/>
      </c>
      <c r="O697" s="224" t="str">
        <f t="shared" si="48"/>
        <v/>
      </c>
      <c r="P697" s="224" t="str">
        <f>IF(M697&lt;&gt;"", COUNTIF($M$4:$M697, M697), "")</f>
        <v/>
      </c>
      <c r="Q697" s="224" t="str">
        <f t="shared" si="49"/>
        <v/>
      </c>
    </row>
    <row r="698" spans="13:17" x14ac:dyDescent="0.3">
      <c r="M698" s="224" t="str">
        <f t="shared" si="46"/>
        <v/>
      </c>
      <c r="N698" s="224" t="str">
        <f t="shared" si="47"/>
        <v/>
      </c>
      <c r="O698" s="224" t="str">
        <f t="shared" si="48"/>
        <v/>
      </c>
      <c r="P698" s="224" t="str">
        <f>IF(M698&lt;&gt;"", COUNTIF($M$4:$M698, M698), "")</f>
        <v/>
      </c>
      <c r="Q698" s="224" t="str">
        <f t="shared" si="49"/>
        <v/>
      </c>
    </row>
    <row r="699" spans="13:17" x14ac:dyDescent="0.3">
      <c r="M699" s="224" t="str">
        <f t="shared" si="46"/>
        <v/>
      </c>
      <c r="N699" s="224" t="str">
        <f t="shared" si="47"/>
        <v/>
      </c>
      <c r="O699" s="224" t="str">
        <f t="shared" si="48"/>
        <v/>
      </c>
      <c r="P699" s="224" t="str">
        <f>IF(M699&lt;&gt;"", COUNTIF($M$4:$M699, M699), "")</f>
        <v/>
      </c>
      <c r="Q699" s="224" t="str">
        <f t="shared" si="49"/>
        <v/>
      </c>
    </row>
    <row r="700" spans="13:17" x14ac:dyDescent="0.3">
      <c r="M700" s="224" t="str">
        <f t="shared" si="46"/>
        <v/>
      </c>
      <c r="N700" s="224" t="str">
        <f t="shared" si="47"/>
        <v/>
      </c>
      <c r="O700" s="224" t="str">
        <f t="shared" si="48"/>
        <v/>
      </c>
      <c r="P700" s="224" t="str">
        <f>IF(M700&lt;&gt;"", COUNTIF($M$4:$M700, M700), "")</f>
        <v/>
      </c>
      <c r="Q700" s="224" t="str">
        <f t="shared" si="49"/>
        <v/>
      </c>
    </row>
    <row r="701" spans="13:17" x14ac:dyDescent="0.3">
      <c r="M701" s="224" t="str">
        <f t="shared" si="46"/>
        <v/>
      </c>
      <c r="N701" s="224" t="str">
        <f t="shared" si="47"/>
        <v/>
      </c>
      <c r="O701" s="224" t="str">
        <f t="shared" si="48"/>
        <v/>
      </c>
      <c r="P701" s="224" t="str">
        <f>IF(M701&lt;&gt;"", COUNTIF($M$4:$M701, M701), "")</f>
        <v/>
      </c>
      <c r="Q701" s="224" t="str">
        <f t="shared" si="49"/>
        <v/>
      </c>
    </row>
    <row r="702" spans="13:17" x14ac:dyDescent="0.3">
      <c r="M702" s="224" t="str">
        <f t="shared" si="46"/>
        <v/>
      </c>
      <c r="N702" s="224" t="str">
        <f t="shared" si="47"/>
        <v/>
      </c>
      <c r="O702" s="224" t="str">
        <f t="shared" si="48"/>
        <v/>
      </c>
      <c r="P702" s="224" t="str">
        <f>IF(M702&lt;&gt;"", COUNTIF($M$4:$M702, M702), "")</f>
        <v/>
      </c>
      <c r="Q702" s="224" t="str">
        <f t="shared" si="49"/>
        <v/>
      </c>
    </row>
    <row r="703" spans="13:17" x14ac:dyDescent="0.3">
      <c r="M703" s="224" t="str">
        <f t="shared" si="46"/>
        <v/>
      </c>
      <c r="N703" s="224" t="str">
        <f t="shared" si="47"/>
        <v/>
      </c>
      <c r="O703" s="224" t="str">
        <f t="shared" si="48"/>
        <v/>
      </c>
      <c r="P703" s="224" t="str">
        <f>IF(M703&lt;&gt;"", COUNTIF($M$4:$M703, M703), "")</f>
        <v/>
      </c>
      <c r="Q703" s="224" t="str">
        <f t="shared" si="49"/>
        <v/>
      </c>
    </row>
    <row r="704" spans="13:17" x14ac:dyDescent="0.3">
      <c r="M704" s="224" t="str">
        <f t="shared" si="46"/>
        <v/>
      </c>
      <c r="N704" s="224" t="str">
        <f t="shared" si="47"/>
        <v/>
      </c>
      <c r="O704" s="224" t="str">
        <f t="shared" si="48"/>
        <v/>
      </c>
      <c r="P704" s="224" t="str">
        <f>IF(M704&lt;&gt;"", COUNTIF($M$4:$M704, M704), "")</f>
        <v/>
      </c>
      <c r="Q704" s="224" t="str">
        <f t="shared" si="49"/>
        <v/>
      </c>
    </row>
    <row r="705" spans="13:17" x14ac:dyDescent="0.3">
      <c r="M705" s="224" t="str">
        <f t="shared" si="46"/>
        <v/>
      </c>
      <c r="N705" s="224" t="str">
        <f t="shared" si="47"/>
        <v/>
      </c>
      <c r="O705" s="224" t="str">
        <f t="shared" si="48"/>
        <v/>
      </c>
      <c r="P705" s="224" t="str">
        <f>IF(M705&lt;&gt;"", COUNTIF($M$4:$M705, M705), "")</f>
        <v/>
      </c>
      <c r="Q705" s="224" t="str">
        <f t="shared" si="49"/>
        <v/>
      </c>
    </row>
    <row r="706" spans="13:17" x14ac:dyDescent="0.3">
      <c r="M706" s="224" t="str">
        <f t="shared" si="46"/>
        <v/>
      </c>
      <c r="N706" s="224" t="str">
        <f t="shared" si="47"/>
        <v/>
      </c>
      <c r="O706" s="224" t="str">
        <f t="shared" si="48"/>
        <v/>
      </c>
      <c r="P706" s="224" t="str">
        <f>IF(M706&lt;&gt;"", COUNTIF($M$4:$M706, M706), "")</f>
        <v/>
      </c>
      <c r="Q706" s="224" t="str">
        <f t="shared" si="49"/>
        <v/>
      </c>
    </row>
    <row r="707" spans="13:17" x14ac:dyDescent="0.3">
      <c r="M707" s="224" t="str">
        <f t="shared" si="46"/>
        <v/>
      </c>
      <c r="N707" s="224" t="str">
        <f t="shared" si="47"/>
        <v/>
      </c>
      <c r="O707" s="224" t="str">
        <f t="shared" si="48"/>
        <v/>
      </c>
      <c r="P707" s="224" t="str">
        <f>IF(M707&lt;&gt;"", COUNTIF($M$4:$M707, M707), "")</f>
        <v/>
      </c>
      <c r="Q707" s="224" t="str">
        <f t="shared" si="49"/>
        <v/>
      </c>
    </row>
    <row r="708" spans="13:17" x14ac:dyDescent="0.3">
      <c r="M708" s="224" t="str">
        <f t="shared" ref="M708:M771" si="50">IF(D708="", "", IF(ISNUMBER(SEARCH("Doors", D708)), "DOORS", IF(ISNUMBER(SEARCH("Eng Bay", D708)), "ENGINE BAY", IF(ISNUMBER(SEARCH("Engine", D708)), "ENGINE", IF(ISNUMBER(SEARCH("Exterior", D708)), "EXTERIOR", IF(ISNUMBER(SEARCH("Hood", D708)), "HOOD", IF(ISNUMBER(SEARCH("Int Roof", D708)), "ROOF", IF(ISNUMBER(SEARCH("Interior", D708)), "INTERIOR", IF(ISNUMBER(SEARCH("Lights", D708)), "LIGHTS", IF(ISNUMBER(SEARCH("Module", D708)), "MODULE", IF(ISNUMBER(SEARCH("SBelt", D708)), "SEATS &amp; SEATBELTS", IF(ISNUMBER(SEARCH("Seat", D708)), "SEATS &amp; SEATBELTS", IF(ISNUMBER(SEARCH("Susp.", D708)), "SUSPENSION", IF(ISNUMBER(SEARCH("Trans", D708)), "TRANSMISSION", IF(ISNUMBER(SEARCH("Trunk", D708)), "TRUNK", IF(ISNUMBER(SEARCH("Wheel", D708)), "WHEEL", ""))))))))))))))))</f>
        <v/>
      </c>
      <c r="N708" s="224" t="str">
        <f t="shared" ref="N708:N771" si="51">IF(M708&lt;&gt;"", COUNTIF($M$4:$M$1000, M708), "")</f>
        <v/>
      </c>
      <c r="O708" s="224" t="str">
        <f t="shared" ref="O708:O771" si="52">IF(N708="", "", IF(N708&gt;46, "Yes", "No"))</f>
        <v/>
      </c>
      <c r="P708" s="224" t="str">
        <f>IF(M708&lt;&gt;"", COUNTIF($M$4:$M708, M708), "")</f>
        <v/>
      </c>
      <c r="Q708" s="224" t="str">
        <f t="shared" ref="Q708:Q771" si="53">IF(P708="", "", IF(P708&gt;46, N708-46, IF(N708&gt;46, 46, N708)))</f>
        <v/>
      </c>
    </row>
    <row r="709" spans="13:17" x14ac:dyDescent="0.3">
      <c r="M709" s="224" t="str">
        <f t="shared" si="50"/>
        <v/>
      </c>
      <c r="N709" s="224" t="str">
        <f t="shared" si="51"/>
        <v/>
      </c>
      <c r="O709" s="224" t="str">
        <f t="shared" si="52"/>
        <v/>
      </c>
      <c r="P709" s="224" t="str">
        <f>IF(M709&lt;&gt;"", COUNTIF($M$4:$M709, M709), "")</f>
        <v/>
      </c>
      <c r="Q709" s="224" t="str">
        <f t="shared" si="53"/>
        <v/>
      </c>
    </row>
    <row r="710" spans="13:17" x14ac:dyDescent="0.3">
      <c r="M710" s="224" t="str">
        <f t="shared" si="50"/>
        <v/>
      </c>
      <c r="N710" s="224" t="str">
        <f t="shared" si="51"/>
        <v/>
      </c>
      <c r="O710" s="224" t="str">
        <f t="shared" si="52"/>
        <v/>
      </c>
      <c r="P710" s="224" t="str">
        <f>IF(M710&lt;&gt;"", COUNTIF($M$4:$M710, M710), "")</f>
        <v/>
      </c>
      <c r="Q710" s="224" t="str">
        <f t="shared" si="53"/>
        <v/>
      </c>
    </row>
    <row r="711" spans="13:17" x14ac:dyDescent="0.3">
      <c r="M711" s="224" t="str">
        <f t="shared" si="50"/>
        <v/>
      </c>
      <c r="N711" s="224" t="str">
        <f t="shared" si="51"/>
        <v/>
      </c>
      <c r="O711" s="224" t="str">
        <f t="shared" si="52"/>
        <v/>
      </c>
      <c r="P711" s="224" t="str">
        <f>IF(M711&lt;&gt;"", COUNTIF($M$4:$M711, M711), "")</f>
        <v/>
      </c>
      <c r="Q711" s="224" t="str">
        <f t="shared" si="53"/>
        <v/>
      </c>
    </row>
    <row r="712" spans="13:17" x14ac:dyDescent="0.3">
      <c r="M712" s="224" t="str">
        <f t="shared" si="50"/>
        <v/>
      </c>
      <c r="N712" s="224" t="str">
        <f t="shared" si="51"/>
        <v/>
      </c>
      <c r="O712" s="224" t="str">
        <f t="shared" si="52"/>
        <v/>
      </c>
      <c r="P712" s="224" t="str">
        <f>IF(M712&lt;&gt;"", COUNTIF($M$4:$M712, M712), "")</f>
        <v/>
      </c>
      <c r="Q712" s="224" t="str">
        <f t="shared" si="53"/>
        <v/>
      </c>
    </row>
    <row r="713" spans="13:17" x14ac:dyDescent="0.3">
      <c r="M713" s="224" t="str">
        <f t="shared" si="50"/>
        <v/>
      </c>
      <c r="N713" s="224" t="str">
        <f t="shared" si="51"/>
        <v/>
      </c>
      <c r="O713" s="224" t="str">
        <f t="shared" si="52"/>
        <v/>
      </c>
      <c r="P713" s="224" t="str">
        <f>IF(M713&lt;&gt;"", COUNTIF($M$4:$M713, M713), "")</f>
        <v/>
      </c>
      <c r="Q713" s="224" t="str">
        <f t="shared" si="53"/>
        <v/>
      </c>
    </row>
    <row r="714" spans="13:17" x14ac:dyDescent="0.3">
      <c r="M714" s="224" t="str">
        <f t="shared" si="50"/>
        <v/>
      </c>
      <c r="N714" s="224" t="str">
        <f t="shared" si="51"/>
        <v/>
      </c>
      <c r="O714" s="224" t="str">
        <f t="shared" si="52"/>
        <v/>
      </c>
      <c r="P714" s="224" t="str">
        <f>IF(M714&lt;&gt;"", COUNTIF($M$4:$M714, M714), "")</f>
        <v/>
      </c>
      <c r="Q714" s="224" t="str">
        <f t="shared" si="53"/>
        <v/>
      </c>
    </row>
    <row r="715" spans="13:17" x14ac:dyDescent="0.3">
      <c r="M715" s="224" t="str">
        <f t="shared" si="50"/>
        <v/>
      </c>
      <c r="N715" s="224" t="str">
        <f t="shared" si="51"/>
        <v/>
      </c>
      <c r="O715" s="224" t="str">
        <f t="shared" si="52"/>
        <v/>
      </c>
      <c r="P715" s="224" t="str">
        <f>IF(M715&lt;&gt;"", COUNTIF($M$4:$M715, M715), "")</f>
        <v/>
      </c>
      <c r="Q715" s="224" t="str">
        <f t="shared" si="53"/>
        <v/>
      </c>
    </row>
    <row r="716" spans="13:17" x14ac:dyDescent="0.3">
      <c r="M716" s="224" t="str">
        <f t="shared" si="50"/>
        <v/>
      </c>
      <c r="N716" s="224" t="str">
        <f t="shared" si="51"/>
        <v/>
      </c>
      <c r="O716" s="224" t="str">
        <f t="shared" si="52"/>
        <v/>
      </c>
      <c r="P716" s="224" t="str">
        <f>IF(M716&lt;&gt;"", COUNTIF($M$4:$M716, M716), "")</f>
        <v/>
      </c>
      <c r="Q716" s="224" t="str">
        <f t="shared" si="53"/>
        <v/>
      </c>
    </row>
    <row r="717" spans="13:17" x14ac:dyDescent="0.3">
      <c r="M717" s="224" t="str">
        <f t="shared" si="50"/>
        <v/>
      </c>
      <c r="N717" s="224" t="str">
        <f t="shared" si="51"/>
        <v/>
      </c>
      <c r="O717" s="224" t="str">
        <f t="shared" si="52"/>
        <v/>
      </c>
      <c r="P717" s="224" t="str">
        <f>IF(M717&lt;&gt;"", COUNTIF($M$4:$M717, M717), "")</f>
        <v/>
      </c>
      <c r="Q717" s="224" t="str">
        <f t="shared" si="53"/>
        <v/>
      </c>
    </row>
    <row r="718" spans="13:17" x14ac:dyDescent="0.3">
      <c r="M718" s="224" t="str">
        <f t="shared" si="50"/>
        <v/>
      </c>
      <c r="N718" s="224" t="str">
        <f t="shared" si="51"/>
        <v/>
      </c>
      <c r="O718" s="224" t="str">
        <f t="shared" si="52"/>
        <v/>
      </c>
      <c r="P718" s="224" t="str">
        <f>IF(M718&lt;&gt;"", COUNTIF($M$4:$M718, M718), "")</f>
        <v/>
      </c>
      <c r="Q718" s="224" t="str">
        <f t="shared" si="53"/>
        <v/>
      </c>
    </row>
    <row r="719" spans="13:17" x14ac:dyDescent="0.3">
      <c r="M719" s="224" t="str">
        <f t="shared" si="50"/>
        <v/>
      </c>
      <c r="N719" s="224" t="str">
        <f t="shared" si="51"/>
        <v/>
      </c>
      <c r="O719" s="224" t="str">
        <f t="shared" si="52"/>
        <v/>
      </c>
      <c r="P719" s="224" t="str">
        <f>IF(M719&lt;&gt;"", COUNTIF($M$4:$M719, M719), "")</f>
        <v/>
      </c>
      <c r="Q719" s="224" t="str">
        <f t="shared" si="53"/>
        <v/>
      </c>
    </row>
    <row r="720" spans="13:17" x14ac:dyDescent="0.3">
      <c r="M720" s="224" t="str">
        <f t="shared" si="50"/>
        <v/>
      </c>
      <c r="N720" s="224" t="str">
        <f t="shared" si="51"/>
        <v/>
      </c>
      <c r="O720" s="224" t="str">
        <f t="shared" si="52"/>
        <v/>
      </c>
      <c r="P720" s="224" t="str">
        <f>IF(M720&lt;&gt;"", COUNTIF($M$4:$M720, M720), "")</f>
        <v/>
      </c>
      <c r="Q720" s="224" t="str">
        <f t="shared" si="53"/>
        <v/>
      </c>
    </row>
    <row r="721" spans="13:17" x14ac:dyDescent="0.3">
      <c r="M721" s="224" t="str">
        <f t="shared" si="50"/>
        <v/>
      </c>
      <c r="N721" s="224" t="str">
        <f t="shared" si="51"/>
        <v/>
      </c>
      <c r="O721" s="224" t="str">
        <f t="shared" si="52"/>
        <v/>
      </c>
      <c r="P721" s="224" t="str">
        <f>IF(M721&lt;&gt;"", COUNTIF($M$4:$M721, M721), "")</f>
        <v/>
      </c>
      <c r="Q721" s="224" t="str">
        <f t="shared" si="53"/>
        <v/>
      </c>
    </row>
    <row r="722" spans="13:17" x14ac:dyDescent="0.3">
      <c r="M722" s="224" t="str">
        <f t="shared" si="50"/>
        <v/>
      </c>
      <c r="N722" s="224" t="str">
        <f t="shared" si="51"/>
        <v/>
      </c>
      <c r="O722" s="224" t="str">
        <f t="shared" si="52"/>
        <v/>
      </c>
      <c r="P722" s="224" t="str">
        <f>IF(M722&lt;&gt;"", COUNTIF($M$4:$M722, M722), "")</f>
        <v/>
      </c>
      <c r="Q722" s="224" t="str">
        <f t="shared" si="53"/>
        <v/>
      </c>
    </row>
    <row r="723" spans="13:17" x14ac:dyDescent="0.3">
      <c r="M723" s="224" t="str">
        <f t="shared" si="50"/>
        <v/>
      </c>
      <c r="N723" s="224" t="str">
        <f t="shared" si="51"/>
        <v/>
      </c>
      <c r="O723" s="224" t="str">
        <f t="shared" si="52"/>
        <v/>
      </c>
      <c r="P723" s="224" t="str">
        <f>IF(M723&lt;&gt;"", COUNTIF($M$4:$M723, M723), "")</f>
        <v/>
      </c>
      <c r="Q723" s="224" t="str">
        <f t="shared" si="53"/>
        <v/>
      </c>
    </row>
    <row r="724" spans="13:17" x14ac:dyDescent="0.3">
      <c r="M724" s="224" t="str">
        <f t="shared" si="50"/>
        <v/>
      </c>
      <c r="N724" s="224" t="str">
        <f t="shared" si="51"/>
        <v/>
      </c>
      <c r="O724" s="224" t="str">
        <f t="shared" si="52"/>
        <v/>
      </c>
      <c r="P724" s="224" t="str">
        <f>IF(M724&lt;&gt;"", COUNTIF($M$4:$M724, M724), "")</f>
        <v/>
      </c>
      <c r="Q724" s="224" t="str">
        <f t="shared" si="53"/>
        <v/>
      </c>
    </row>
    <row r="725" spans="13:17" x14ac:dyDescent="0.3">
      <c r="M725" s="224" t="str">
        <f t="shared" si="50"/>
        <v/>
      </c>
      <c r="N725" s="224" t="str">
        <f t="shared" si="51"/>
        <v/>
      </c>
      <c r="O725" s="224" t="str">
        <f t="shared" si="52"/>
        <v/>
      </c>
      <c r="P725" s="224" t="str">
        <f>IF(M725&lt;&gt;"", COUNTIF($M$4:$M725, M725), "")</f>
        <v/>
      </c>
      <c r="Q725" s="224" t="str">
        <f t="shared" si="53"/>
        <v/>
      </c>
    </row>
    <row r="726" spans="13:17" x14ac:dyDescent="0.3">
      <c r="M726" s="224" t="str">
        <f t="shared" si="50"/>
        <v/>
      </c>
      <c r="N726" s="224" t="str">
        <f t="shared" si="51"/>
        <v/>
      </c>
      <c r="O726" s="224" t="str">
        <f t="shared" si="52"/>
        <v/>
      </c>
      <c r="P726" s="224" t="str">
        <f>IF(M726&lt;&gt;"", COUNTIF($M$4:$M726, M726), "")</f>
        <v/>
      </c>
      <c r="Q726" s="224" t="str">
        <f t="shared" si="53"/>
        <v/>
      </c>
    </row>
    <row r="727" spans="13:17" x14ac:dyDescent="0.3">
      <c r="M727" s="224" t="str">
        <f t="shared" si="50"/>
        <v/>
      </c>
      <c r="N727" s="224" t="str">
        <f t="shared" si="51"/>
        <v/>
      </c>
      <c r="O727" s="224" t="str">
        <f t="shared" si="52"/>
        <v/>
      </c>
      <c r="P727" s="224" t="str">
        <f>IF(M727&lt;&gt;"", COUNTIF($M$4:$M727, M727), "")</f>
        <v/>
      </c>
      <c r="Q727" s="224" t="str">
        <f t="shared" si="53"/>
        <v/>
      </c>
    </row>
    <row r="728" spans="13:17" x14ac:dyDescent="0.3">
      <c r="M728" s="224" t="str">
        <f t="shared" si="50"/>
        <v/>
      </c>
      <c r="N728" s="224" t="str">
        <f t="shared" si="51"/>
        <v/>
      </c>
      <c r="O728" s="224" t="str">
        <f t="shared" si="52"/>
        <v/>
      </c>
      <c r="P728" s="224" t="str">
        <f>IF(M728&lt;&gt;"", COUNTIF($M$4:$M728, M728), "")</f>
        <v/>
      </c>
      <c r="Q728" s="224" t="str">
        <f t="shared" si="53"/>
        <v/>
      </c>
    </row>
    <row r="729" spans="13:17" x14ac:dyDescent="0.3">
      <c r="M729" s="224" t="str">
        <f t="shared" si="50"/>
        <v/>
      </c>
      <c r="N729" s="224" t="str">
        <f t="shared" si="51"/>
        <v/>
      </c>
      <c r="O729" s="224" t="str">
        <f t="shared" si="52"/>
        <v/>
      </c>
      <c r="P729" s="224" t="str">
        <f>IF(M729&lt;&gt;"", COUNTIF($M$4:$M729, M729), "")</f>
        <v/>
      </c>
      <c r="Q729" s="224" t="str">
        <f t="shared" si="53"/>
        <v/>
      </c>
    </row>
    <row r="730" spans="13:17" x14ac:dyDescent="0.3">
      <c r="M730" s="224" t="str">
        <f t="shared" si="50"/>
        <v/>
      </c>
      <c r="N730" s="224" t="str">
        <f t="shared" si="51"/>
        <v/>
      </c>
      <c r="O730" s="224" t="str">
        <f t="shared" si="52"/>
        <v/>
      </c>
      <c r="P730" s="224" t="str">
        <f>IF(M730&lt;&gt;"", COUNTIF($M$4:$M730, M730), "")</f>
        <v/>
      </c>
      <c r="Q730" s="224" t="str">
        <f t="shared" si="53"/>
        <v/>
      </c>
    </row>
    <row r="731" spans="13:17" x14ac:dyDescent="0.3">
      <c r="M731" s="224" t="str">
        <f t="shared" si="50"/>
        <v/>
      </c>
      <c r="N731" s="224" t="str">
        <f t="shared" si="51"/>
        <v/>
      </c>
      <c r="O731" s="224" t="str">
        <f t="shared" si="52"/>
        <v/>
      </c>
      <c r="P731" s="224" t="str">
        <f>IF(M731&lt;&gt;"", COUNTIF($M$4:$M731, M731), "")</f>
        <v/>
      </c>
      <c r="Q731" s="224" t="str">
        <f t="shared" si="53"/>
        <v/>
      </c>
    </row>
    <row r="732" spans="13:17" x14ac:dyDescent="0.3">
      <c r="M732" s="224" t="str">
        <f t="shared" si="50"/>
        <v/>
      </c>
      <c r="N732" s="224" t="str">
        <f t="shared" si="51"/>
        <v/>
      </c>
      <c r="O732" s="224" t="str">
        <f t="shared" si="52"/>
        <v/>
      </c>
      <c r="P732" s="224" t="str">
        <f>IF(M732&lt;&gt;"", COUNTIF($M$4:$M732, M732), "")</f>
        <v/>
      </c>
      <c r="Q732" s="224" t="str">
        <f t="shared" si="53"/>
        <v/>
      </c>
    </row>
    <row r="733" spans="13:17" x14ac:dyDescent="0.3">
      <c r="M733" s="224" t="str">
        <f t="shared" si="50"/>
        <v/>
      </c>
      <c r="N733" s="224" t="str">
        <f t="shared" si="51"/>
        <v/>
      </c>
      <c r="O733" s="224" t="str">
        <f t="shared" si="52"/>
        <v/>
      </c>
      <c r="P733" s="224" t="str">
        <f>IF(M733&lt;&gt;"", COUNTIF($M$4:$M733, M733), "")</f>
        <v/>
      </c>
      <c r="Q733" s="224" t="str">
        <f t="shared" si="53"/>
        <v/>
      </c>
    </row>
    <row r="734" spans="13:17" x14ac:dyDescent="0.3">
      <c r="M734" s="224" t="str">
        <f t="shared" si="50"/>
        <v/>
      </c>
      <c r="N734" s="224" t="str">
        <f t="shared" si="51"/>
        <v/>
      </c>
      <c r="O734" s="224" t="str">
        <f t="shared" si="52"/>
        <v/>
      </c>
      <c r="P734" s="224" t="str">
        <f>IF(M734&lt;&gt;"", COUNTIF($M$4:$M734, M734), "")</f>
        <v/>
      </c>
      <c r="Q734" s="224" t="str">
        <f t="shared" si="53"/>
        <v/>
      </c>
    </row>
    <row r="735" spans="13:17" x14ac:dyDescent="0.3">
      <c r="M735" s="224" t="str">
        <f t="shared" si="50"/>
        <v/>
      </c>
      <c r="N735" s="224" t="str">
        <f t="shared" si="51"/>
        <v/>
      </c>
      <c r="O735" s="224" t="str">
        <f t="shared" si="52"/>
        <v/>
      </c>
      <c r="P735" s="224" t="str">
        <f>IF(M735&lt;&gt;"", COUNTIF($M$4:$M735, M735), "")</f>
        <v/>
      </c>
      <c r="Q735" s="224" t="str">
        <f t="shared" si="53"/>
        <v/>
      </c>
    </row>
    <row r="736" spans="13:17" x14ac:dyDescent="0.3">
      <c r="M736" s="224" t="str">
        <f t="shared" si="50"/>
        <v/>
      </c>
      <c r="N736" s="224" t="str">
        <f t="shared" si="51"/>
        <v/>
      </c>
      <c r="O736" s="224" t="str">
        <f t="shared" si="52"/>
        <v/>
      </c>
      <c r="P736" s="224" t="str">
        <f>IF(M736&lt;&gt;"", COUNTIF($M$4:$M736, M736), "")</f>
        <v/>
      </c>
      <c r="Q736" s="224" t="str">
        <f t="shared" si="53"/>
        <v/>
      </c>
    </row>
    <row r="737" spans="13:17" x14ac:dyDescent="0.3">
      <c r="M737" s="224" t="str">
        <f t="shared" si="50"/>
        <v/>
      </c>
      <c r="N737" s="224" t="str">
        <f t="shared" si="51"/>
        <v/>
      </c>
      <c r="O737" s="224" t="str">
        <f t="shared" si="52"/>
        <v/>
      </c>
      <c r="P737" s="224" t="str">
        <f>IF(M737&lt;&gt;"", COUNTIF($M$4:$M737, M737), "")</f>
        <v/>
      </c>
      <c r="Q737" s="224" t="str">
        <f t="shared" si="53"/>
        <v/>
      </c>
    </row>
    <row r="738" spans="13:17" x14ac:dyDescent="0.3">
      <c r="M738" s="224" t="str">
        <f t="shared" si="50"/>
        <v/>
      </c>
      <c r="N738" s="224" t="str">
        <f t="shared" si="51"/>
        <v/>
      </c>
      <c r="O738" s="224" t="str">
        <f t="shared" si="52"/>
        <v/>
      </c>
      <c r="P738" s="224" t="str">
        <f>IF(M738&lt;&gt;"", COUNTIF($M$4:$M738, M738), "")</f>
        <v/>
      </c>
      <c r="Q738" s="224" t="str">
        <f t="shared" si="53"/>
        <v/>
      </c>
    </row>
    <row r="739" spans="13:17" x14ac:dyDescent="0.3">
      <c r="M739" s="224" t="str">
        <f t="shared" si="50"/>
        <v/>
      </c>
      <c r="N739" s="224" t="str">
        <f t="shared" si="51"/>
        <v/>
      </c>
      <c r="O739" s="224" t="str">
        <f t="shared" si="52"/>
        <v/>
      </c>
      <c r="P739" s="224" t="str">
        <f>IF(M739&lt;&gt;"", COUNTIF($M$4:$M739, M739), "")</f>
        <v/>
      </c>
      <c r="Q739" s="224" t="str">
        <f t="shared" si="53"/>
        <v/>
      </c>
    </row>
    <row r="740" spans="13:17" x14ac:dyDescent="0.3">
      <c r="M740" s="224" t="str">
        <f t="shared" si="50"/>
        <v/>
      </c>
      <c r="N740" s="224" t="str">
        <f t="shared" si="51"/>
        <v/>
      </c>
      <c r="O740" s="224" t="str">
        <f t="shared" si="52"/>
        <v/>
      </c>
      <c r="P740" s="224" t="str">
        <f>IF(M740&lt;&gt;"", COUNTIF($M$4:$M740, M740), "")</f>
        <v/>
      </c>
      <c r="Q740" s="224" t="str">
        <f t="shared" si="53"/>
        <v/>
      </c>
    </row>
    <row r="741" spans="13:17" x14ac:dyDescent="0.3">
      <c r="M741" s="224" t="str">
        <f t="shared" si="50"/>
        <v/>
      </c>
      <c r="N741" s="224" t="str">
        <f t="shared" si="51"/>
        <v/>
      </c>
      <c r="O741" s="224" t="str">
        <f t="shared" si="52"/>
        <v/>
      </c>
      <c r="P741" s="224" t="str">
        <f>IF(M741&lt;&gt;"", COUNTIF($M$4:$M741, M741), "")</f>
        <v/>
      </c>
      <c r="Q741" s="224" t="str">
        <f t="shared" si="53"/>
        <v/>
      </c>
    </row>
    <row r="742" spans="13:17" x14ac:dyDescent="0.3">
      <c r="M742" s="224" t="str">
        <f t="shared" si="50"/>
        <v/>
      </c>
      <c r="N742" s="224" t="str">
        <f t="shared" si="51"/>
        <v/>
      </c>
      <c r="O742" s="224" t="str">
        <f t="shared" si="52"/>
        <v/>
      </c>
      <c r="P742" s="224" t="str">
        <f>IF(M742&lt;&gt;"", COUNTIF($M$4:$M742, M742), "")</f>
        <v/>
      </c>
      <c r="Q742" s="224" t="str">
        <f t="shared" si="53"/>
        <v/>
      </c>
    </row>
    <row r="743" spans="13:17" x14ac:dyDescent="0.3">
      <c r="M743" s="224" t="str">
        <f t="shared" si="50"/>
        <v/>
      </c>
      <c r="N743" s="224" t="str">
        <f t="shared" si="51"/>
        <v/>
      </c>
      <c r="O743" s="224" t="str">
        <f t="shared" si="52"/>
        <v/>
      </c>
      <c r="P743" s="224" t="str">
        <f>IF(M743&lt;&gt;"", COUNTIF($M$4:$M743, M743), "")</f>
        <v/>
      </c>
      <c r="Q743" s="224" t="str">
        <f t="shared" si="53"/>
        <v/>
      </c>
    </row>
    <row r="744" spans="13:17" x14ac:dyDescent="0.3">
      <c r="M744" s="224" t="str">
        <f t="shared" si="50"/>
        <v/>
      </c>
      <c r="N744" s="224" t="str">
        <f t="shared" si="51"/>
        <v/>
      </c>
      <c r="O744" s="224" t="str">
        <f t="shared" si="52"/>
        <v/>
      </c>
      <c r="P744" s="224" t="str">
        <f>IF(M744&lt;&gt;"", COUNTIF($M$4:$M744, M744), "")</f>
        <v/>
      </c>
      <c r="Q744" s="224" t="str">
        <f t="shared" si="53"/>
        <v/>
      </c>
    </row>
    <row r="745" spans="13:17" x14ac:dyDescent="0.3">
      <c r="M745" s="224" t="str">
        <f t="shared" si="50"/>
        <v/>
      </c>
      <c r="N745" s="224" t="str">
        <f t="shared" si="51"/>
        <v/>
      </c>
      <c r="O745" s="224" t="str">
        <f t="shared" si="52"/>
        <v/>
      </c>
      <c r="P745" s="224" t="str">
        <f>IF(M745&lt;&gt;"", COUNTIF($M$4:$M745, M745), "")</f>
        <v/>
      </c>
      <c r="Q745" s="224" t="str">
        <f t="shared" si="53"/>
        <v/>
      </c>
    </row>
    <row r="746" spans="13:17" x14ac:dyDescent="0.3">
      <c r="M746" s="224" t="str">
        <f t="shared" si="50"/>
        <v/>
      </c>
      <c r="N746" s="224" t="str">
        <f t="shared" si="51"/>
        <v/>
      </c>
      <c r="O746" s="224" t="str">
        <f t="shared" si="52"/>
        <v/>
      </c>
      <c r="P746" s="224" t="str">
        <f>IF(M746&lt;&gt;"", COUNTIF($M$4:$M746, M746), "")</f>
        <v/>
      </c>
      <c r="Q746" s="224" t="str">
        <f t="shared" si="53"/>
        <v/>
      </c>
    </row>
    <row r="747" spans="13:17" x14ac:dyDescent="0.3">
      <c r="M747" s="224" t="str">
        <f t="shared" si="50"/>
        <v/>
      </c>
      <c r="N747" s="224" t="str">
        <f t="shared" si="51"/>
        <v/>
      </c>
      <c r="O747" s="224" t="str">
        <f t="shared" si="52"/>
        <v/>
      </c>
      <c r="P747" s="224" t="str">
        <f>IF(M747&lt;&gt;"", COUNTIF($M$4:$M747, M747), "")</f>
        <v/>
      </c>
      <c r="Q747" s="224" t="str">
        <f t="shared" si="53"/>
        <v/>
      </c>
    </row>
    <row r="748" spans="13:17" x14ac:dyDescent="0.3">
      <c r="M748" s="224" t="str">
        <f t="shared" si="50"/>
        <v/>
      </c>
      <c r="N748" s="224" t="str">
        <f t="shared" si="51"/>
        <v/>
      </c>
      <c r="O748" s="224" t="str">
        <f t="shared" si="52"/>
        <v/>
      </c>
      <c r="P748" s="224" t="str">
        <f>IF(M748&lt;&gt;"", COUNTIF($M$4:$M748, M748), "")</f>
        <v/>
      </c>
      <c r="Q748" s="224" t="str">
        <f t="shared" si="53"/>
        <v/>
      </c>
    </row>
    <row r="749" spans="13:17" x14ac:dyDescent="0.3">
      <c r="M749" s="224" t="str">
        <f t="shared" si="50"/>
        <v/>
      </c>
      <c r="N749" s="224" t="str">
        <f t="shared" si="51"/>
        <v/>
      </c>
      <c r="O749" s="224" t="str">
        <f t="shared" si="52"/>
        <v/>
      </c>
      <c r="P749" s="224" t="str">
        <f>IF(M749&lt;&gt;"", COUNTIF($M$4:$M749, M749), "")</f>
        <v/>
      </c>
      <c r="Q749" s="224" t="str">
        <f t="shared" si="53"/>
        <v/>
      </c>
    </row>
    <row r="750" spans="13:17" x14ac:dyDescent="0.3">
      <c r="M750" s="224" t="str">
        <f t="shared" si="50"/>
        <v/>
      </c>
      <c r="N750" s="224" t="str">
        <f t="shared" si="51"/>
        <v/>
      </c>
      <c r="O750" s="224" t="str">
        <f t="shared" si="52"/>
        <v/>
      </c>
      <c r="P750" s="224" t="str">
        <f>IF(M750&lt;&gt;"", COUNTIF($M$4:$M750, M750), "")</f>
        <v/>
      </c>
      <c r="Q750" s="224" t="str">
        <f t="shared" si="53"/>
        <v/>
      </c>
    </row>
    <row r="751" spans="13:17" x14ac:dyDescent="0.3">
      <c r="M751" s="224" t="str">
        <f t="shared" si="50"/>
        <v/>
      </c>
      <c r="N751" s="224" t="str">
        <f t="shared" si="51"/>
        <v/>
      </c>
      <c r="O751" s="224" t="str">
        <f t="shared" si="52"/>
        <v/>
      </c>
      <c r="P751" s="224" t="str">
        <f>IF(M751&lt;&gt;"", COUNTIF($M$4:$M751, M751), "")</f>
        <v/>
      </c>
      <c r="Q751" s="224" t="str">
        <f t="shared" si="53"/>
        <v/>
      </c>
    </row>
    <row r="752" spans="13:17" x14ac:dyDescent="0.3">
      <c r="M752" s="224" t="str">
        <f t="shared" si="50"/>
        <v/>
      </c>
      <c r="N752" s="224" t="str">
        <f t="shared" si="51"/>
        <v/>
      </c>
      <c r="O752" s="224" t="str">
        <f t="shared" si="52"/>
        <v/>
      </c>
      <c r="P752" s="224" t="str">
        <f>IF(M752&lt;&gt;"", COUNTIF($M$4:$M752, M752), "")</f>
        <v/>
      </c>
      <c r="Q752" s="224" t="str">
        <f t="shared" si="53"/>
        <v/>
      </c>
    </row>
    <row r="753" spans="13:17" x14ac:dyDescent="0.3">
      <c r="M753" s="224" t="str">
        <f t="shared" si="50"/>
        <v/>
      </c>
      <c r="N753" s="224" t="str">
        <f t="shared" si="51"/>
        <v/>
      </c>
      <c r="O753" s="224" t="str">
        <f t="shared" si="52"/>
        <v/>
      </c>
      <c r="P753" s="224" t="str">
        <f>IF(M753&lt;&gt;"", COUNTIF($M$4:$M753, M753), "")</f>
        <v/>
      </c>
      <c r="Q753" s="224" t="str">
        <f t="shared" si="53"/>
        <v/>
      </c>
    </row>
    <row r="754" spans="13:17" x14ac:dyDescent="0.3">
      <c r="M754" s="224" t="str">
        <f t="shared" si="50"/>
        <v/>
      </c>
      <c r="N754" s="224" t="str">
        <f t="shared" si="51"/>
        <v/>
      </c>
      <c r="O754" s="224" t="str">
        <f t="shared" si="52"/>
        <v/>
      </c>
      <c r="P754" s="224" t="str">
        <f>IF(M754&lt;&gt;"", COUNTIF($M$4:$M754, M754), "")</f>
        <v/>
      </c>
      <c r="Q754" s="224" t="str">
        <f t="shared" si="53"/>
        <v/>
      </c>
    </row>
    <row r="755" spans="13:17" x14ac:dyDescent="0.3">
      <c r="M755" s="224" t="str">
        <f t="shared" si="50"/>
        <v/>
      </c>
      <c r="N755" s="224" t="str">
        <f t="shared" si="51"/>
        <v/>
      </c>
      <c r="O755" s="224" t="str">
        <f t="shared" si="52"/>
        <v/>
      </c>
      <c r="P755" s="224" t="str">
        <f>IF(M755&lt;&gt;"", COUNTIF($M$4:$M755, M755), "")</f>
        <v/>
      </c>
      <c r="Q755" s="224" t="str">
        <f t="shared" si="53"/>
        <v/>
      </c>
    </row>
    <row r="756" spans="13:17" x14ac:dyDescent="0.3">
      <c r="M756" s="224" t="str">
        <f t="shared" si="50"/>
        <v/>
      </c>
      <c r="N756" s="224" t="str">
        <f t="shared" si="51"/>
        <v/>
      </c>
      <c r="O756" s="224" t="str">
        <f t="shared" si="52"/>
        <v/>
      </c>
      <c r="P756" s="224" t="str">
        <f>IF(M756&lt;&gt;"", COUNTIF($M$4:$M756, M756), "")</f>
        <v/>
      </c>
      <c r="Q756" s="224" t="str">
        <f t="shared" si="53"/>
        <v/>
      </c>
    </row>
    <row r="757" spans="13:17" x14ac:dyDescent="0.3">
      <c r="M757" s="224" t="str">
        <f t="shared" si="50"/>
        <v/>
      </c>
      <c r="N757" s="224" t="str">
        <f t="shared" si="51"/>
        <v/>
      </c>
      <c r="O757" s="224" t="str">
        <f t="shared" si="52"/>
        <v/>
      </c>
      <c r="P757" s="224" t="str">
        <f>IF(M757&lt;&gt;"", COUNTIF($M$4:$M757, M757), "")</f>
        <v/>
      </c>
      <c r="Q757" s="224" t="str">
        <f t="shared" si="53"/>
        <v/>
      </c>
    </row>
    <row r="758" spans="13:17" x14ac:dyDescent="0.3">
      <c r="M758" s="224" t="str">
        <f t="shared" si="50"/>
        <v/>
      </c>
      <c r="N758" s="224" t="str">
        <f t="shared" si="51"/>
        <v/>
      </c>
      <c r="O758" s="224" t="str">
        <f t="shared" si="52"/>
        <v/>
      </c>
      <c r="P758" s="224" t="str">
        <f>IF(M758&lt;&gt;"", COUNTIF($M$4:$M758, M758), "")</f>
        <v/>
      </c>
      <c r="Q758" s="224" t="str">
        <f t="shared" si="53"/>
        <v/>
      </c>
    </row>
    <row r="759" spans="13:17" x14ac:dyDescent="0.3">
      <c r="M759" s="224" t="str">
        <f t="shared" si="50"/>
        <v/>
      </c>
      <c r="N759" s="224" t="str">
        <f t="shared" si="51"/>
        <v/>
      </c>
      <c r="O759" s="224" t="str">
        <f t="shared" si="52"/>
        <v/>
      </c>
      <c r="P759" s="224" t="str">
        <f>IF(M759&lt;&gt;"", COUNTIF($M$4:$M759, M759), "")</f>
        <v/>
      </c>
      <c r="Q759" s="224" t="str">
        <f t="shared" si="53"/>
        <v/>
      </c>
    </row>
    <row r="760" spans="13:17" x14ac:dyDescent="0.3">
      <c r="M760" s="224" t="str">
        <f t="shared" si="50"/>
        <v/>
      </c>
      <c r="N760" s="224" t="str">
        <f t="shared" si="51"/>
        <v/>
      </c>
      <c r="O760" s="224" t="str">
        <f t="shared" si="52"/>
        <v/>
      </c>
      <c r="P760" s="224" t="str">
        <f>IF(M760&lt;&gt;"", COUNTIF($M$4:$M760, M760), "")</f>
        <v/>
      </c>
      <c r="Q760" s="224" t="str">
        <f t="shared" si="53"/>
        <v/>
      </c>
    </row>
    <row r="761" spans="13:17" x14ac:dyDescent="0.3">
      <c r="M761" s="224" t="str">
        <f t="shared" si="50"/>
        <v/>
      </c>
      <c r="N761" s="224" t="str">
        <f t="shared" si="51"/>
        <v/>
      </c>
      <c r="O761" s="224" t="str">
        <f t="shared" si="52"/>
        <v/>
      </c>
      <c r="P761" s="224" t="str">
        <f>IF(M761&lt;&gt;"", COUNTIF($M$4:$M761, M761), "")</f>
        <v/>
      </c>
      <c r="Q761" s="224" t="str">
        <f t="shared" si="53"/>
        <v/>
      </c>
    </row>
    <row r="762" spans="13:17" x14ac:dyDescent="0.3">
      <c r="M762" s="224" t="str">
        <f t="shared" si="50"/>
        <v/>
      </c>
      <c r="N762" s="224" t="str">
        <f t="shared" si="51"/>
        <v/>
      </c>
      <c r="O762" s="224" t="str">
        <f t="shared" si="52"/>
        <v/>
      </c>
      <c r="P762" s="224" t="str">
        <f>IF(M762&lt;&gt;"", COUNTIF($M$4:$M762, M762), "")</f>
        <v/>
      </c>
      <c r="Q762" s="224" t="str">
        <f t="shared" si="53"/>
        <v/>
      </c>
    </row>
    <row r="763" spans="13:17" x14ac:dyDescent="0.3">
      <c r="M763" s="224" t="str">
        <f t="shared" si="50"/>
        <v/>
      </c>
      <c r="N763" s="224" t="str">
        <f t="shared" si="51"/>
        <v/>
      </c>
      <c r="O763" s="224" t="str">
        <f t="shared" si="52"/>
        <v/>
      </c>
      <c r="P763" s="224" t="str">
        <f>IF(M763&lt;&gt;"", COUNTIF($M$4:$M763, M763), "")</f>
        <v/>
      </c>
      <c r="Q763" s="224" t="str">
        <f t="shared" si="53"/>
        <v/>
      </c>
    </row>
    <row r="764" spans="13:17" x14ac:dyDescent="0.3">
      <c r="M764" s="224" t="str">
        <f t="shared" si="50"/>
        <v/>
      </c>
      <c r="N764" s="224" t="str">
        <f t="shared" si="51"/>
        <v/>
      </c>
      <c r="O764" s="224" t="str">
        <f t="shared" si="52"/>
        <v/>
      </c>
      <c r="P764" s="224" t="str">
        <f>IF(M764&lt;&gt;"", COUNTIF($M$4:$M764, M764), "")</f>
        <v/>
      </c>
      <c r="Q764" s="224" t="str">
        <f t="shared" si="53"/>
        <v/>
      </c>
    </row>
    <row r="765" spans="13:17" x14ac:dyDescent="0.3">
      <c r="M765" s="224" t="str">
        <f t="shared" si="50"/>
        <v/>
      </c>
      <c r="N765" s="224" t="str">
        <f t="shared" si="51"/>
        <v/>
      </c>
      <c r="O765" s="224" t="str">
        <f t="shared" si="52"/>
        <v/>
      </c>
      <c r="P765" s="224" t="str">
        <f>IF(M765&lt;&gt;"", COUNTIF($M$4:$M765, M765), "")</f>
        <v/>
      </c>
      <c r="Q765" s="224" t="str">
        <f t="shared" si="53"/>
        <v/>
      </c>
    </row>
    <row r="766" spans="13:17" x14ac:dyDescent="0.3">
      <c r="M766" s="224" t="str">
        <f t="shared" si="50"/>
        <v/>
      </c>
      <c r="N766" s="224" t="str">
        <f t="shared" si="51"/>
        <v/>
      </c>
      <c r="O766" s="224" t="str">
        <f t="shared" si="52"/>
        <v/>
      </c>
      <c r="P766" s="224" t="str">
        <f>IF(M766&lt;&gt;"", COUNTIF($M$4:$M766, M766), "")</f>
        <v/>
      </c>
      <c r="Q766" s="224" t="str">
        <f t="shared" si="53"/>
        <v/>
      </c>
    </row>
    <row r="767" spans="13:17" x14ac:dyDescent="0.3">
      <c r="M767" s="224" t="str">
        <f t="shared" si="50"/>
        <v/>
      </c>
      <c r="N767" s="224" t="str">
        <f t="shared" si="51"/>
        <v/>
      </c>
      <c r="O767" s="224" t="str">
        <f t="shared" si="52"/>
        <v/>
      </c>
      <c r="P767" s="224" t="str">
        <f>IF(M767&lt;&gt;"", COUNTIF($M$4:$M767, M767), "")</f>
        <v/>
      </c>
      <c r="Q767" s="224" t="str">
        <f t="shared" si="53"/>
        <v/>
      </c>
    </row>
    <row r="768" spans="13:17" x14ac:dyDescent="0.3">
      <c r="M768" s="224" t="str">
        <f t="shared" si="50"/>
        <v/>
      </c>
      <c r="N768" s="224" t="str">
        <f t="shared" si="51"/>
        <v/>
      </c>
      <c r="O768" s="224" t="str">
        <f t="shared" si="52"/>
        <v/>
      </c>
      <c r="P768" s="224" t="str">
        <f>IF(M768&lt;&gt;"", COUNTIF($M$4:$M768, M768), "")</f>
        <v/>
      </c>
      <c r="Q768" s="224" t="str">
        <f t="shared" si="53"/>
        <v/>
      </c>
    </row>
    <row r="769" spans="13:17" x14ac:dyDescent="0.3">
      <c r="M769" s="224" t="str">
        <f t="shared" si="50"/>
        <v/>
      </c>
      <c r="N769" s="224" t="str">
        <f t="shared" si="51"/>
        <v/>
      </c>
      <c r="O769" s="224" t="str">
        <f t="shared" si="52"/>
        <v/>
      </c>
      <c r="P769" s="224" t="str">
        <f>IF(M769&lt;&gt;"", COUNTIF($M$4:$M769, M769), "")</f>
        <v/>
      </c>
      <c r="Q769" s="224" t="str">
        <f t="shared" si="53"/>
        <v/>
      </c>
    </row>
    <row r="770" spans="13:17" x14ac:dyDescent="0.3">
      <c r="M770" s="224" t="str">
        <f t="shared" si="50"/>
        <v/>
      </c>
      <c r="N770" s="224" t="str">
        <f t="shared" si="51"/>
        <v/>
      </c>
      <c r="O770" s="224" t="str">
        <f t="shared" si="52"/>
        <v/>
      </c>
      <c r="P770" s="224" t="str">
        <f>IF(M770&lt;&gt;"", COUNTIF($M$4:$M770, M770), "")</f>
        <v/>
      </c>
      <c r="Q770" s="224" t="str">
        <f t="shared" si="53"/>
        <v/>
      </c>
    </row>
    <row r="771" spans="13:17" x14ac:dyDescent="0.3">
      <c r="M771" s="224" t="str">
        <f t="shared" si="50"/>
        <v/>
      </c>
      <c r="N771" s="224" t="str">
        <f t="shared" si="51"/>
        <v/>
      </c>
      <c r="O771" s="224" t="str">
        <f t="shared" si="52"/>
        <v/>
      </c>
      <c r="P771" s="224" t="str">
        <f>IF(M771&lt;&gt;"", COUNTIF($M$4:$M771, M771), "")</f>
        <v/>
      </c>
      <c r="Q771" s="224" t="str">
        <f t="shared" si="53"/>
        <v/>
      </c>
    </row>
    <row r="772" spans="13:17" x14ac:dyDescent="0.3">
      <c r="M772" s="224" t="str">
        <f t="shared" ref="M772:M835" si="54">IF(D772="", "", IF(ISNUMBER(SEARCH("Doors", D772)), "DOORS", IF(ISNUMBER(SEARCH("Eng Bay", D772)), "ENGINE BAY", IF(ISNUMBER(SEARCH("Engine", D772)), "ENGINE", IF(ISNUMBER(SEARCH("Exterior", D772)), "EXTERIOR", IF(ISNUMBER(SEARCH("Hood", D772)), "HOOD", IF(ISNUMBER(SEARCH("Int Roof", D772)), "ROOF", IF(ISNUMBER(SEARCH("Interior", D772)), "INTERIOR", IF(ISNUMBER(SEARCH("Lights", D772)), "LIGHTS", IF(ISNUMBER(SEARCH("Module", D772)), "MODULE", IF(ISNUMBER(SEARCH("SBelt", D772)), "SEATS &amp; SEATBELTS", IF(ISNUMBER(SEARCH("Seat", D772)), "SEATS &amp; SEATBELTS", IF(ISNUMBER(SEARCH("Susp.", D772)), "SUSPENSION", IF(ISNUMBER(SEARCH("Trans", D772)), "TRANSMISSION", IF(ISNUMBER(SEARCH("Trunk", D772)), "TRUNK", IF(ISNUMBER(SEARCH("Wheel", D772)), "WHEEL", ""))))))))))))))))</f>
        <v/>
      </c>
      <c r="N772" s="224" t="str">
        <f t="shared" ref="N772:N835" si="55">IF(M772&lt;&gt;"", COUNTIF($M$4:$M$1000, M772), "")</f>
        <v/>
      </c>
      <c r="O772" s="224" t="str">
        <f t="shared" ref="O772:O835" si="56">IF(N772="", "", IF(N772&gt;46, "Yes", "No"))</f>
        <v/>
      </c>
      <c r="P772" s="224" t="str">
        <f>IF(M772&lt;&gt;"", COUNTIF($M$4:$M772, M772), "")</f>
        <v/>
      </c>
      <c r="Q772" s="224" t="str">
        <f t="shared" ref="Q772:Q835" si="57">IF(P772="", "", IF(P772&gt;46, N772-46, IF(N772&gt;46, 46, N772)))</f>
        <v/>
      </c>
    </row>
    <row r="773" spans="13:17" x14ac:dyDescent="0.3">
      <c r="M773" s="224" t="str">
        <f t="shared" si="54"/>
        <v/>
      </c>
      <c r="N773" s="224" t="str">
        <f t="shared" si="55"/>
        <v/>
      </c>
      <c r="O773" s="224" t="str">
        <f t="shared" si="56"/>
        <v/>
      </c>
      <c r="P773" s="224" t="str">
        <f>IF(M773&lt;&gt;"", COUNTIF($M$4:$M773, M773), "")</f>
        <v/>
      </c>
      <c r="Q773" s="224" t="str">
        <f t="shared" si="57"/>
        <v/>
      </c>
    </row>
    <row r="774" spans="13:17" x14ac:dyDescent="0.3">
      <c r="M774" s="224" t="str">
        <f t="shared" si="54"/>
        <v/>
      </c>
      <c r="N774" s="224" t="str">
        <f t="shared" si="55"/>
        <v/>
      </c>
      <c r="O774" s="224" t="str">
        <f t="shared" si="56"/>
        <v/>
      </c>
      <c r="P774" s="224" t="str">
        <f>IF(M774&lt;&gt;"", COUNTIF($M$4:$M774, M774), "")</f>
        <v/>
      </c>
      <c r="Q774" s="224" t="str">
        <f t="shared" si="57"/>
        <v/>
      </c>
    </row>
    <row r="775" spans="13:17" x14ac:dyDescent="0.3">
      <c r="M775" s="224" t="str">
        <f t="shared" si="54"/>
        <v/>
      </c>
      <c r="N775" s="224" t="str">
        <f t="shared" si="55"/>
        <v/>
      </c>
      <c r="O775" s="224" t="str">
        <f t="shared" si="56"/>
        <v/>
      </c>
      <c r="P775" s="224" t="str">
        <f>IF(M775&lt;&gt;"", COUNTIF($M$4:$M775, M775), "")</f>
        <v/>
      </c>
      <c r="Q775" s="224" t="str">
        <f t="shared" si="57"/>
        <v/>
      </c>
    </row>
    <row r="776" spans="13:17" x14ac:dyDescent="0.3">
      <c r="M776" s="224" t="str">
        <f t="shared" si="54"/>
        <v/>
      </c>
      <c r="N776" s="224" t="str">
        <f t="shared" si="55"/>
        <v/>
      </c>
      <c r="O776" s="224" t="str">
        <f t="shared" si="56"/>
        <v/>
      </c>
      <c r="P776" s="224" t="str">
        <f>IF(M776&lt;&gt;"", COUNTIF($M$4:$M776, M776), "")</f>
        <v/>
      </c>
      <c r="Q776" s="224" t="str">
        <f t="shared" si="57"/>
        <v/>
      </c>
    </row>
    <row r="777" spans="13:17" x14ac:dyDescent="0.3">
      <c r="M777" s="224" t="str">
        <f t="shared" si="54"/>
        <v/>
      </c>
      <c r="N777" s="224" t="str">
        <f t="shared" si="55"/>
        <v/>
      </c>
      <c r="O777" s="224" t="str">
        <f t="shared" si="56"/>
        <v/>
      </c>
      <c r="P777" s="224" t="str">
        <f>IF(M777&lt;&gt;"", COUNTIF($M$4:$M777, M777), "")</f>
        <v/>
      </c>
      <c r="Q777" s="224" t="str">
        <f t="shared" si="57"/>
        <v/>
      </c>
    </row>
    <row r="778" spans="13:17" x14ac:dyDescent="0.3">
      <c r="M778" s="224" t="str">
        <f t="shared" si="54"/>
        <v/>
      </c>
      <c r="N778" s="224" t="str">
        <f t="shared" si="55"/>
        <v/>
      </c>
      <c r="O778" s="224" t="str">
        <f t="shared" si="56"/>
        <v/>
      </c>
      <c r="P778" s="224" t="str">
        <f>IF(M778&lt;&gt;"", COUNTIF($M$4:$M778, M778), "")</f>
        <v/>
      </c>
      <c r="Q778" s="224" t="str">
        <f t="shared" si="57"/>
        <v/>
      </c>
    </row>
    <row r="779" spans="13:17" x14ac:dyDescent="0.3">
      <c r="M779" s="224" t="str">
        <f t="shared" si="54"/>
        <v/>
      </c>
      <c r="N779" s="224" t="str">
        <f t="shared" si="55"/>
        <v/>
      </c>
      <c r="O779" s="224" t="str">
        <f t="shared" si="56"/>
        <v/>
      </c>
      <c r="P779" s="224" t="str">
        <f>IF(M779&lt;&gt;"", COUNTIF($M$4:$M779, M779), "")</f>
        <v/>
      </c>
      <c r="Q779" s="224" t="str">
        <f t="shared" si="57"/>
        <v/>
      </c>
    </row>
    <row r="780" spans="13:17" x14ac:dyDescent="0.3">
      <c r="M780" s="224" t="str">
        <f t="shared" si="54"/>
        <v/>
      </c>
      <c r="N780" s="224" t="str">
        <f t="shared" si="55"/>
        <v/>
      </c>
      <c r="O780" s="224" t="str">
        <f t="shared" si="56"/>
        <v/>
      </c>
      <c r="P780" s="224" t="str">
        <f>IF(M780&lt;&gt;"", COUNTIF($M$4:$M780, M780), "")</f>
        <v/>
      </c>
      <c r="Q780" s="224" t="str">
        <f t="shared" si="57"/>
        <v/>
      </c>
    </row>
    <row r="781" spans="13:17" x14ac:dyDescent="0.3">
      <c r="M781" s="224" t="str">
        <f t="shared" si="54"/>
        <v/>
      </c>
      <c r="N781" s="224" t="str">
        <f t="shared" si="55"/>
        <v/>
      </c>
      <c r="O781" s="224" t="str">
        <f t="shared" si="56"/>
        <v/>
      </c>
      <c r="P781" s="224" t="str">
        <f>IF(M781&lt;&gt;"", COUNTIF($M$4:$M781, M781), "")</f>
        <v/>
      </c>
      <c r="Q781" s="224" t="str">
        <f t="shared" si="57"/>
        <v/>
      </c>
    </row>
    <row r="782" spans="13:17" x14ac:dyDescent="0.3">
      <c r="M782" s="224" t="str">
        <f t="shared" si="54"/>
        <v/>
      </c>
      <c r="N782" s="224" t="str">
        <f t="shared" si="55"/>
        <v/>
      </c>
      <c r="O782" s="224" t="str">
        <f t="shared" si="56"/>
        <v/>
      </c>
      <c r="P782" s="224" t="str">
        <f>IF(M782&lt;&gt;"", COUNTIF($M$4:$M782, M782), "")</f>
        <v/>
      </c>
      <c r="Q782" s="224" t="str">
        <f t="shared" si="57"/>
        <v/>
      </c>
    </row>
    <row r="783" spans="13:17" x14ac:dyDescent="0.3">
      <c r="M783" s="224" t="str">
        <f t="shared" si="54"/>
        <v/>
      </c>
      <c r="N783" s="224" t="str">
        <f t="shared" si="55"/>
        <v/>
      </c>
      <c r="O783" s="224" t="str">
        <f t="shared" si="56"/>
        <v/>
      </c>
      <c r="P783" s="224" t="str">
        <f>IF(M783&lt;&gt;"", COUNTIF($M$4:$M783, M783), "")</f>
        <v/>
      </c>
      <c r="Q783" s="224" t="str">
        <f t="shared" si="57"/>
        <v/>
      </c>
    </row>
    <row r="784" spans="13:17" x14ac:dyDescent="0.3">
      <c r="M784" s="224" t="str">
        <f t="shared" si="54"/>
        <v/>
      </c>
      <c r="N784" s="224" t="str">
        <f t="shared" si="55"/>
        <v/>
      </c>
      <c r="O784" s="224" t="str">
        <f t="shared" si="56"/>
        <v/>
      </c>
      <c r="P784" s="224" t="str">
        <f>IF(M784&lt;&gt;"", COUNTIF($M$4:$M784, M784), "")</f>
        <v/>
      </c>
      <c r="Q784" s="224" t="str">
        <f t="shared" si="57"/>
        <v/>
      </c>
    </row>
    <row r="785" spans="13:17" x14ac:dyDescent="0.3">
      <c r="M785" s="224" t="str">
        <f t="shared" si="54"/>
        <v/>
      </c>
      <c r="N785" s="224" t="str">
        <f t="shared" si="55"/>
        <v/>
      </c>
      <c r="O785" s="224" t="str">
        <f t="shared" si="56"/>
        <v/>
      </c>
      <c r="P785" s="224" t="str">
        <f>IF(M785&lt;&gt;"", COUNTIF($M$4:$M785, M785), "")</f>
        <v/>
      </c>
      <c r="Q785" s="224" t="str">
        <f t="shared" si="57"/>
        <v/>
      </c>
    </row>
    <row r="786" spans="13:17" x14ac:dyDescent="0.3">
      <c r="M786" s="224" t="str">
        <f t="shared" si="54"/>
        <v/>
      </c>
      <c r="N786" s="224" t="str">
        <f t="shared" si="55"/>
        <v/>
      </c>
      <c r="O786" s="224" t="str">
        <f t="shared" si="56"/>
        <v/>
      </c>
      <c r="P786" s="224" t="str">
        <f>IF(M786&lt;&gt;"", COUNTIF($M$4:$M786, M786), "")</f>
        <v/>
      </c>
      <c r="Q786" s="224" t="str">
        <f t="shared" si="57"/>
        <v/>
      </c>
    </row>
    <row r="787" spans="13:17" x14ac:dyDescent="0.3">
      <c r="M787" s="224" t="str">
        <f t="shared" si="54"/>
        <v/>
      </c>
      <c r="N787" s="224" t="str">
        <f t="shared" si="55"/>
        <v/>
      </c>
      <c r="O787" s="224" t="str">
        <f t="shared" si="56"/>
        <v/>
      </c>
      <c r="P787" s="224" t="str">
        <f>IF(M787&lt;&gt;"", COUNTIF($M$4:$M787, M787), "")</f>
        <v/>
      </c>
      <c r="Q787" s="224" t="str">
        <f t="shared" si="57"/>
        <v/>
      </c>
    </row>
    <row r="788" spans="13:17" x14ac:dyDescent="0.3">
      <c r="M788" s="224" t="str">
        <f t="shared" si="54"/>
        <v/>
      </c>
      <c r="N788" s="224" t="str">
        <f t="shared" si="55"/>
        <v/>
      </c>
      <c r="O788" s="224" t="str">
        <f t="shared" si="56"/>
        <v/>
      </c>
      <c r="P788" s="224" t="str">
        <f>IF(M788&lt;&gt;"", COUNTIF($M$4:$M788, M788), "")</f>
        <v/>
      </c>
      <c r="Q788" s="224" t="str">
        <f t="shared" si="57"/>
        <v/>
      </c>
    </row>
    <row r="789" spans="13:17" x14ac:dyDescent="0.3">
      <c r="M789" s="224" t="str">
        <f t="shared" si="54"/>
        <v/>
      </c>
      <c r="N789" s="224" t="str">
        <f t="shared" si="55"/>
        <v/>
      </c>
      <c r="O789" s="224" t="str">
        <f t="shared" si="56"/>
        <v/>
      </c>
      <c r="P789" s="224" t="str">
        <f>IF(M789&lt;&gt;"", COUNTIF($M$4:$M789, M789), "")</f>
        <v/>
      </c>
      <c r="Q789" s="224" t="str">
        <f t="shared" si="57"/>
        <v/>
      </c>
    </row>
    <row r="790" spans="13:17" x14ac:dyDescent="0.3">
      <c r="M790" s="224" t="str">
        <f t="shared" si="54"/>
        <v/>
      </c>
      <c r="N790" s="224" t="str">
        <f t="shared" si="55"/>
        <v/>
      </c>
      <c r="O790" s="224" t="str">
        <f t="shared" si="56"/>
        <v/>
      </c>
      <c r="P790" s="224" t="str">
        <f>IF(M790&lt;&gt;"", COUNTIF($M$4:$M790, M790), "")</f>
        <v/>
      </c>
      <c r="Q790" s="224" t="str">
        <f t="shared" si="57"/>
        <v/>
      </c>
    </row>
    <row r="791" spans="13:17" x14ac:dyDescent="0.3">
      <c r="M791" s="224" t="str">
        <f t="shared" si="54"/>
        <v/>
      </c>
      <c r="N791" s="224" t="str">
        <f t="shared" si="55"/>
        <v/>
      </c>
      <c r="O791" s="224" t="str">
        <f t="shared" si="56"/>
        <v/>
      </c>
      <c r="P791" s="224" t="str">
        <f>IF(M791&lt;&gt;"", COUNTIF($M$4:$M791, M791), "")</f>
        <v/>
      </c>
      <c r="Q791" s="224" t="str">
        <f t="shared" si="57"/>
        <v/>
      </c>
    </row>
    <row r="792" spans="13:17" x14ac:dyDescent="0.3">
      <c r="M792" s="224" t="str">
        <f t="shared" si="54"/>
        <v/>
      </c>
      <c r="N792" s="224" t="str">
        <f t="shared" si="55"/>
        <v/>
      </c>
      <c r="O792" s="224" t="str">
        <f t="shared" si="56"/>
        <v/>
      </c>
      <c r="P792" s="224" t="str">
        <f>IF(M792&lt;&gt;"", COUNTIF($M$4:$M792, M792), "")</f>
        <v/>
      </c>
      <c r="Q792" s="224" t="str">
        <f t="shared" si="57"/>
        <v/>
      </c>
    </row>
    <row r="793" spans="13:17" x14ac:dyDescent="0.3">
      <c r="M793" s="224" t="str">
        <f t="shared" si="54"/>
        <v/>
      </c>
      <c r="N793" s="224" t="str">
        <f t="shared" si="55"/>
        <v/>
      </c>
      <c r="O793" s="224" t="str">
        <f t="shared" si="56"/>
        <v/>
      </c>
      <c r="P793" s="224" t="str">
        <f>IF(M793&lt;&gt;"", COUNTIF($M$4:$M793, M793), "")</f>
        <v/>
      </c>
      <c r="Q793" s="224" t="str">
        <f t="shared" si="57"/>
        <v/>
      </c>
    </row>
    <row r="794" spans="13:17" x14ac:dyDescent="0.3">
      <c r="M794" s="224" t="str">
        <f t="shared" si="54"/>
        <v/>
      </c>
      <c r="N794" s="224" t="str">
        <f t="shared" si="55"/>
        <v/>
      </c>
      <c r="O794" s="224" t="str">
        <f t="shared" si="56"/>
        <v/>
      </c>
      <c r="P794" s="224" t="str">
        <f>IF(M794&lt;&gt;"", COUNTIF($M$4:$M794, M794), "")</f>
        <v/>
      </c>
      <c r="Q794" s="224" t="str">
        <f t="shared" si="57"/>
        <v/>
      </c>
    </row>
    <row r="795" spans="13:17" x14ac:dyDescent="0.3">
      <c r="M795" s="224" t="str">
        <f t="shared" si="54"/>
        <v/>
      </c>
      <c r="N795" s="224" t="str">
        <f t="shared" si="55"/>
        <v/>
      </c>
      <c r="O795" s="224" t="str">
        <f t="shared" si="56"/>
        <v/>
      </c>
      <c r="P795" s="224" t="str">
        <f>IF(M795&lt;&gt;"", COUNTIF($M$4:$M795, M795), "")</f>
        <v/>
      </c>
      <c r="Q795" s="224" t="str">
        <f t="shared" si="57"/>
        <v/>
      </c>
    </row>
    <row r="796" spans="13:17" x14ac:dyDescent="0.3">
      <c r="M796" s="224" t="str">
        <f t="shared" si="54"/>
        <v/>
      </c>
      <c r="N796" s="224" t="str">
        <f t="shared" si="55"/>
        <v/>
      </c>
      <c r="O796" s="224" t="str">
        <f t="shared" si="56"/>
        <v/>
      </c>
      <c r="P796" s="224" t="str">
        <f>IF(M796&lt;&gt;"", COUNTIF($M$4:$M796, M796), "")</f>
        <v/>
      </c>
      <c r="Q796" s="224" t="str">
        <f t="shared" si="57"/>
        <v/>
      </c>
    </row>
    <row r="797" spans="13:17" x14ac:dyDescent="0.3">
      <c r="M797" s="224" t="str">
        <f t="shared" si="54"/>
        <v/>
      </c>
      <c r="N797" s="224" t="str">
        <f t="shared" si="55"/>
        <v/>
      </c>
      <c r="O797" s="224" t="str">
        <f t="shared" si="56"/>
        <v/>
      </c>
      <c r="P797" s="224" t="str">
        <f>IF(M797&lt;&gt;"", COUNTIF($M$4:$M797, M797), "")</f>
        <v/>
      </c>
      <c r="Q797" s="224" t="str">
        <f t="shared" si="57"/>
        <v/>
      </c>
    </row>
    <row r="798" spans="13:17" x14ac:dyDescent="0.3">
      <c r="M798" s="224" t="str">
        <f t="shared" si="54"/>
        <v/>
      </c>
      <c r="N798" s="224" t="str">
        <f t="shared" si="55"/>
        <v/>
      </c>
      <c r="O798" s="224" t="str">
        <f t="shared" si="56"/>
        <v/>
      </c>
      <c r="P798" s="224" t="str">
        <f>IF(M798&lt;&gt;"", COUNTIF($M$4:$M798, M798), "")</f>
        <v/>
      </c>
      <c r="Q798" s="224" t="str">
        <f t="shared" si="57"/>
        <v/>
      </c>
    </row>
    <row r="799" spans="13:17" x14ac:dyDescent="0.3">
      <c r="M799" s="224" t="str">
        <f t="shared" si="54"/>
        <v/>
      </c>
      <c r="N799" s="224" t="str">
        <f t="shared" si="55"/>
        <v/>
      </c>
      <c r="O799" s="224" t="str">
        <f t="shared" si="56"/>
        <v/>
      </c>
      <c r="P799" s="224" t="str">
        <f>IF(M799&lt;&gt;"", COUNTIF($M$4:$M799, M799), "")</f>
        <v/>
      </c>
      <c r="Q799" s="224" t="str">
        <f t="shared" si="57"/>
        <v/>
      </c>
    </row>
    <row r="800" spans="13:17" x14ac:dyDescent="0.3">
      <c r="M800" s="224" t="str">
        <f t="shared" si="54"/>
        <v/>
      </c>
      <c r="N800" s="224" t="str">
        <f t="shared" si="55"/>
        <v/>
      </c>
      <c r="O800" s="224" t="str">
        <f t="shared" si="56"/>
        <v/>
      </c>
      <c r="P800" s="224" t="str">
        <f>IF(M800&lt;&gt;"", COUNTIF($M$4:$M800, M800), "")</f>
        <v/>
      </c>
      <c r="Q800" s="224" t="str">
        <f t="shared" si="57"/>
        <v/>
      </c>
    </row>
    <row r="801" spans="13:17" x14ac:dyDescent="0.3">
      <c r="M801" s="224" t="str">
        <f t="shared" si="54"/>
        <v/>
      </c>
      <c r="N801" s="224" t="str">
        <f t="shared" si="55"/>
        <v/>
      </c>
      <c r="O801" s="224" t="str">
        <f t="shared" si="56"/>
        <v/>
      </c>
      <c r="P801" s="224" t="str">
        <f>IF(M801&lt;&gt;"", COUNTIF($M$4:$M801, M801), "")</f>
        <v/>
      </c>
      <c r="Q801" s="224" t="str">
        <f t="shared" si="57"/>
        <v/>
      </c>
    </row>
    <row r="802" spans="13:17" x14ac:dyDescent="0.3">
      <c r="M802" s="224" t="str">
        <f t="shared" si="54"/>
        <v/>
      </c>
      <c r="N802" s="224" t="str">
        <f t="shared" si="55"/>
        <v/>
      </c>
      <c r="O802" s="224" t="str">
        <f t="shared" si="56"/>
        <v/>
      </c>
      <c r="P802" s="224" t="str">
        <f>IF(M802&lt;&gt;"", COUNTIF($M$4:$M802, M802), "")</f>
        <v/>
      </c>
      <c r="Q802" s="224" t="str">
        <f t="shared" si="57"/>
        <v/>
      </c>
    </row>
    <row r="803" spans="13:17" x14ac:dyDescent="0.3">
      <c r="M803" s="224" t="str">
        <f t="shared" si="54"/>
        <v/>
      </c>
      <c r="N803" s="224" t="str">
        <f t="shared" si="55"/>
        <v/>
      </c>
      <c r="O803" s="224" t="str">
        <f t="shared" si="56"/>
        <v/>
      </c>
      <c r="P803" s="224" t="str">
        <f>IF(M803&lt;&gt;"", COUNTIF($M$4:$M803, M803), "")</f>
        <v/>
      </c>
      <c r="Q803" s="224" t="str">
        <f t="shared" si="57"/>
        <v/>
      </c>
    </row>
    <row r="804" spans="13:17" x14ac:dyDescent="0.3">
      <c r="M804" s="224" t="str">
        <f t="shared" si="54"/>
        <v/>
      </c>
      <c r="N804" s="224" t="str">
        <f t="shared" si="55"/>
        <v/>
      </c>
      <c r="O804" s="224" t="str">
        <f t="shared" si="56"/>
        <v/>
      </c>
      <c r="P804" s="224" t="str">
        <f>IF(M804&lt;&gt;"", COUNTIF($M$4:$M804, M804), "")</f>
        <v/>
      </c>
      <c r="Q804" s="224" t="str">
        <f t="shared" si="57"/>
        <v/>
      </c>
    </row>
    <row r="805" spans="13:17" x14ac:dyDescent="0.3">
      <c r="M805" s="224" t="str">
        <f t="shared" si="54"/>
        <v/>
      </c>
      <c r="N805" s="224" t="str">
        <f t="shared" si="55"/>
        <v/>
      </c>
      <c r="O805" s="224" t="str">
        <f t="shared" si="56"/>
        <v/>
      </c>
      <c r="P805" s="224" t="str">
        <f>IF(M805&lt;&gt;"", COUNTIF($M$4:$M805, M805), "")</f>
        <v/>
      </c>
      <c r="Q805" s="224" t="str">
        <f t="shared" si="57"/>
        <v/>
      </c>
    </row>
    <row r="806" spans="13:17" x14ac:dyDescent="0.3">
      <c r="M806" s="224" t="str">
        <f t="shared" si="54"/>
        <v/>
      </c>
      <c r="N806" s="224" t="str">
        <f t="shared" si="55"/>
        <v/>
      </c>
      <c r="O806" s="224" t="str">
        <f t="shared" si="56"/>
        <v/>
      </c>
      <c r="P806" s="224" t="str">
        <f>IF(M806&lt;&gt;"", COUNTIF($M$4:$M806, M806), "")</f>
        <v/>
      </c>
      <c r="Q806" s="224" t="str">
        <f t="shared" si="57"/>
        <v/>
      </c>
    </row>
    <row r="807" spans="13:17" x14ac:dyDescent="0.3">
      <c r="M807" s="224" t="str">
        <f t="shared" si="54"/>
        <v/>
      </c>
      <c r="N807" s="224" t="str">
        <f t="shared" si="55"/>
        <v/>
      </c>
      <c r="O807" s="224" t="str">
        <f t="shared" si="56"/>
        <v/>
      </c>
      <c r="P807" s="224" t="str">
        <f>IF(M807&lt;&gt;"", COUNTIF($M$4:$M807, M807), "")</f>
        <v/>
      </c>
      <c r="Q807" s="224" t="str">
        <f t="shared" si="57"/>
        <v/>
      </c>
    </row>
    <row r="808" spans="13:17" x14ac:dyDescent="0.3">
      <c r="M808" s="224" t="str">
        <f t="shared" si="54"/>
        <v/>
      </c>
      <c r="N808" s="224" t="str">
        <f t="shared" si="55"/>
        <v/>
      </c>
      <c r="O808" s="224" t="str">
        <f t="shared" si="56"/>
        <v/>
      </c>
      <c r="P808" s="224" t="str">
        <f>IF(M808&lt;&gt;"", COUNTIF($M$4:$M808, M808), "")</f>
        <v/>
      </c>
      <c r="Q808" s="224" t="str">
        <f t="shared" si="57"/>
        <v/>
      </c>
    </row>
    <row r="809" spans="13:17" x14ac:dyDescent="0.3">
      <c r="M809" s="224" t="str">
        <f t="shared" si="54"/>
        <v/>
      </c>
      <c r="N809" s="224" t="str">
        <f t="shared" si="55"/>
        <v/>
      </c>
      <c r="O809" s="224" t="str">
        <f t="shared" si="56"/>
        <v/>
      </c>
      <c r="P809" s="224" t="str">
        <f>IF(M809&lt;&gt;"", COUNTIF($M$4:$M809, M809), "")</f>
        <v/>
      </c>
      <c r="Q809" s="224" t="str">
        <f t="shared" si="57"/>
        <v/>
      </c>
    </row>
    <row r="810" spans="13:17" x14ac:dyDescent="0.3">
      <c r="M810" s="224" t="str">
        <f t="shared" si="54"/>
        <v/>
      </c>
      <c r="N810" s="224" t="str">
        <f t="shared" si="55"/>
        <v/>
      </c>
      <c r="O810" s="224" t="str">
        <f t="shared" si="56"/>
        <v/>
      </c>
      <c r="P810" s="224" t="str">
        <f>IF(M810&lt;&gt;"", COUNTIF($M$4:$M810, M810), "")</f>
        <v/>
      </c>
      <c r="Q810" s="224" t="str">
        <f t="shared" si="57"/>
        <v/>
      </c>
    </row>
    <row r="811" spans="13:17" x14ac:dyDescent="0.3">
      <c r="M811" s="224" t="str">
        <f t="shared" si="54"/>
        <v/>
      </c>
      <c r="N811" s="224" t="str">
        <f t="shared" si="55"/>
        <v/>
      </c>
      <c r="O811" s="224" t="str">
        <f t="shared" si="56"/>
        <v/>
      </c>
      <c r="P811" s="224" t="str">
        <f>IF(M811&lt;&gt;"", COUNTIF($M$4:$M811, M811), "")</f>
        <v/>
      </c>
      <c r="Q811" s="224" t="str">
        <f t="shared" si="57"/>
        <v/>
      </c>
    </row>
    <row r="812" spans="13:17" x14ac:dyDescent="0.3">
      <c r="M812" s="224" t="str">
        <f t="shared" si="54"/>
        <v/>
      </c>
      <c r="N812" s="224" t="str">
        <f t="shared" si="55"/>
        <v/>
      </c>
      <c r="O812" s="224" t="str">
        <f t="shared" si="56"/>
        <v/>
      </c>
      <c r="P812" s="224" t="str">
        <f>IF(M812&lt;&gt;"", COUNTIF($M$4:$M812, M812), "")</f>
        <v/>
      </c>
      <c r="Q812" s="224" t="str">
        <f t="shared" si="57"/>
        <v/>
      </c>
    </row>
    <row r="813" spans="13:17" x14ac:dyDescent="0.3">
      <c r="M813" s="224" t="str">
        <f t="shared" si="54"/>
        <v/>
      </c>
      <c r="N813" s="224" t="str">
        <f t="shared" si="55"/>
        <v/>
      </c>
      <c r="O813" s="224" t="str">
        <f t="shared" si="56"/>
        <v/>
      </c>
      <c r="P813" s="224" t="str">
        <f>IF(M813&lt;&gt;"", COUNTIF($M$4:$M813, M813), "")</f>
        <v/>
      </c>
      <c r="Q813" s="224" t="str">
        <f t="shared" si="57"/>
        <v/>
      </c>
    </row>
    <row r="814" spans="13:17" x14ac:dyDescent="0.3">
      <c r="M814" s="224" t="str">
        <f t="shared" si="54"/>
        <v/>
      </c>
      <c r="N814" s="224" t="str">
        <f t="shared" si="55"/>
        <v/>
      </c>
      <c r="O814" s="224" t="str">
        <f t="shared" si="56"/>
        <v/>
      </c>
      <c r="P814" s="224" t="str">
        <f>IF(M814&lt;&gt;"", COUNTIF($M$4:$M814, M814), "")</f>
        <v/>
      </c>
      <c r="Q814" s="224" t="str">
        <f t="shared" si="57"/>
        <v/>
      </c>
    </row>
    <row r="815" spans="13:17" x14ac:dyDescent="0.3">
      <c r="M815" s="224" t="str">
        <f t="shared" si="54"/>
        <v/>
      </c>
      <c r="N815" s="224" t="str">
        <f t="shared" si="55"/>
        <v/>
      </c>
      <c r="O815" s="224" t="str">
        <f t="shared" si="56"/>
        <v/>
      </c>
      <c r="P815" s="224" t="str">
        <f>IF(M815&lt;&gt;"", COUNTIF($M$4:$M815, M815), "")</f>
        <v/>
      </c>
      <c r="Q815" s="224" t="str">
        <f t="shared" si="57"/>
        <v/>
      </c>
    </row>
    <row r="816" spans="13:17" x14ac:dyDescent="0.3">
      <c r="M816" s="224" t="str">
        <f t="shared" si="54"/>
        <v/>
      </c>
      <c r="N816" s="224" t="str">
        <f t="shared" si="55"/>
        <v/>
      </c>
      <c r="O816" s="224" t="str">
        <f t="shared" si="56"/>
        <v/>
      </c>
      <c r="P816" s="224" t="str">
        <f>IF(M816&lt;&gt;"", COUNTIF($M$4:$M816, M816), "")</f>
        <v/>
      </c>
      <c r="Q816" s="224" t="str">
        <f t="shared" si="57"/>
        <v/>
      </c>
    </row>
    <row r="817" spans="13:17" x14ac:dyDescent="0.3">
      <c r="M817" s="224" t="str">
        <f t="shared" si="54"/>
        <v/>
      </c>
      <c r="N817" s="224" t="str">
        <f t="shared" si="55"/>
        <v/>
      </c>
      <c r="O817" s="224" t="str">
        <f t="shared" si="56"/>
        <v/>
      </c>
      <c r="P817" s="224" t="str">
        <f>IF(M817&lt;&gt;"", COUNTIF($M$4:$M817, M817), "")</f>
        <v/>
      </c>
      <c r="Q817" s="224" t="str">
        <f t="shared" si="57"/>
        <v/>
      </c>
    </row>
    <row r="818" spans="13:17" x14ac:dyDescent="0.3">
      <c r="M818" s="224" t="str">
        <f t="shared" si="54"/>
        <v/>
      </c>
      <c r="N818" s="224" t="str">
        <f t="shared" si="55"/>
        <v/>
      </c>
      <c r="O818" s="224" t="str">
        <f t="shared" si="56"/>
        <v/>
      </c>
      <c r="P818" s="224" t="str">
        <f>IF(M818&lt;&gt;"", COUNTIF($M$4:$M818, M818), "")</f>
        <v/>
      </c>
      <c r="Q818" s="224" t="str">
        <f t="shared" si="57"/>
        <v/>
      </c>
    </row>
    <row r="819" spans="13:17" x14ac:dyDescent="0.3">
      <c r="M819" s="224" t="str">
        <f t="shared" si="54"/>
        <v/>
      </c>
      <c r="N819" s="224" t="str">
        <f t="shared" si="55"/>
        <v/>
      </c>
      <c r="O819" s="224" t="str">
        <f t="shared" si="56"/>
        <v/>
      </c>
      <c r="P819" s="224" t="str">
        <f>IF(M819&lt;&gt;"", COUNTIF($M$4:$M819, M819), "")</f>
        <v/>
      </c>
      <c r="Q819" s="224" t="str">
        <f t="shared" si="57"/>
        <v/>
      </c>
    </row>
    <row r="820" spans="13:17" x14ac:dyDescent="0.3">
      <c r="M820" s="224" t="str">
        <f t="shared" si="54"/>
        <v/>
      </c>
      <c r="N820" s="224" t="str">
        <f t="shared" si="55"/>
        <v/>
      </c>
      <c r="O820" s="224" t="str">
        <f t="shared" si="56"/>
        <v/>
      </c>
      <c r="P820" s="224" t="str">
        <f>IF(M820&lt;&gt;"", COUNTIF($M$4:$M820, M820), "")</f>
        <v/>
      </c>
      <c r="Q820" s="224" t="str">
        <f t="shared" si="57"/>
        <v/>
      </c>
    </row>
    <row r="821" spans="13:17" x14ac:dyDescent="0.3">
      <c r="M821" s="224" t="str">
        <f t="shared" si="54"/>
        <v/>
      </c>
      <c r="N821" s="224" t="str">
        <f t="shared" si="55"/>
        <v/>
      </c>
      <c r="O821" s="224" t="str">
        <f t="shared" si="56"/>
        <v/>
      </c>
      <c r="P821" s="224" t="str">
        <f>IF(M821&lt;&gt;"", COUNTIF($M$4:$M821, M821), "")</f>
        <v/>
      </c>
      <c r="Q821" s="224" t="str">
        <f t="shared" si="57"/>
        <v/>
      </c>
    </row>
    <row r="822" spans="13:17" x14ac:dyDescent="0.3">
      <c r="M822" s="224" t="str">
        <f t="shared" si="54"/>
        <v/>
      </c>
      <c r="N822" s="224" t="str">
        <f t="shared" si="55"/>
        <v/>
      </c>
      <c r="O822" s="224" t="str">
        <f t="shared" si="56"/>
        <v/>
      </c>
      <c r="P822" s="224" t="str">
        <f>IF(M822&lt;&gt;"", COUNTIF($M$4:$M822, M822), "")</f>
        <v/>
      </c>
      <c r="Q822" s="224" t="str">
        <f t="shared" si="57"/>
        <v/>
      </c>
    </row>
    <row r="823" spans="13:17" x14ac:dyDescent="0.3">
      <c r="M823" s="224" t="str">
        <f t="shared" si="54"/>
        <v/>
      </c>
      <c r="N823" s="224" t="str">
        <f t="shared" si="55"/>
        <v/>
      </c>
      <c r="O823" s="224" t="str">
        <f t="shared" si="56"/>
        <v/>
      </c>
      <c r="P823" s="224" t="str">
        <f>IF(M823&lt;&gt;"", COUNTIF($M$4:$M823, M823), "")</f>
        <v/>
      </c>
      <c r="Q823" s="224" t="str">
        <f t="shared" si="57"/>
        <v/>
      </c>
    </row>
    <row r="824" spans="13:17" x14ac:dyDescent="0.3">
      <c r="M824" s="224" t="str">
        <f t="shared" si="54"/>
        <v/>
      </c>
      <c r="N824" s="224" t="str">
        <f t="shared" si="55"/>
        <v/>
      </c>
      <c r="O824" s="224" t="str">
        <f t="shared" si="56"/>
        <v/>
      </c>
      <c r="P824" s="224" t="str">
        <f>IF(M824&lt;&gt;"", COUNTIF($M$4:$M824, M824), "")</f>
        <v/>
      </c>
      <c r="Q824" s="224" t="str">
        <f t="shared" si="57"/>
        <v/>
      </c>
    </row>
    <row r="825" spans="13:17" x14ac:dyDescent="0.3">
      <c r="M825" s="224" t="str">
        <f t="shared" si="54"/>
        <v/>
      </c>
      <c r="N825" s="224" t="str">
        <f t="shared" si="55"/>
        <v/>
      </c>
      <c r="O825" s="224" t="str">
        <f t="shared" si="56"/>
        <v/>
      </c>
      <c r="P825" s="224" t="str">
        <f>IF(M825&lt;&gt;"", COUNTIF($M$4:$M825, M825), "")</f>
        <v/>
      </c>
      <c r="Q825" s="224" t="str">
        <f t="shared" si="57"/>
        <v/>
      </c>
    </row>
    <row r="826" spans="13:17" x14ac:dyDescent="0.3">
      <c r="M826" s="224" t="str">
        <f t="shared" si="54"/>
        <v/>
      </c>
      <c r="N826" s="224" t="str">
        <f t="shared" si="55"/>
        <v/>
      </c>
      <c r="O826" s="224" t="str">
        <f t="shared" si="56"/>
        <v/>
      </c>
      <c r="P826" s="224" t="str">
        <f>IF(M826&lt;&gt;"", COUNTIF($M$4:$M826, M826), "")</f>
        <v/>
      </c>
      <c r="Q826" s="224" t="str">
        <f t="shared" si="57"/>
        <v/>
      </c>
    </row>
    <row r="827" spans="13:17" x14ac:dyDescent="0.3">
      <c r="M827" s="224" t="str">
        <f t="shared" si="54"/>
        <v/>
      </c>
      <c r="N827" s="224" t="str">
        <f t="shared" si="55"/>
        <v/>
      </c>
      <c r="O827" s="224" t="str">
        <f t="shared" si="56"/>
        <v/>
      </c>
      <c r="P827" s="224" t="str">
        <f>IF(M827&lt;&gt;"", COUNTIF($M$4:$M827, M827), "")</f>
        <v/>
      </c>
      <c r="Q827" s="224" t="str">
        <f t="shared" si="57"/>
        <v/>
      </c>
    </row>
    <row r="828" spans="13:17" x14ac:dyDescent="0.3">
      <c r="M828" s="224" t="str">
        <f t="shared" si="54"/>
        <v/>
      </c>
      <c r="N828" s="224" t="str">
        <f t="shared" si="55"/>
        <v/>
      </c>
      <c r="O828" s="224" t="str">
        <f t="shared" si="56"/>
        <v/>
      </c>
      <c r="P828" s="224" t="str">
        <f>IF(M828&lt;&gt;"", COUNTIF($M$4:$M828, M828), "")</f>
        <v/>
      </c>
      <c r="Q828" s="224" t="str">
        <f t="shared" si="57"/>
        <v/>
      </c>
    </row>
    <row r="829" spans="13:17" x14ac:dyDescent="0.3">
      <c r="M829" s="224" t="str">
        <f t="shared" si="54"/>
        <v/>
      </c>
      <c r="N829" s="224" t="str">
        <f t="shared" si="55"/>
        <v/>
      </c>
      <c r="O829" s="224" t="str">
        <f t="shared" si="56"/>
        <v/>
      </c>
      <c r="P829" s="224" t="str">
        <f>IF(M829&lt;&gt;"", COUNTIF($M$4:$M829, M829), "")</f>
        <v/>
      </c>
      <c r="Q829" s="224" t="str">
        <f t="shared" si="57"/>
        <v/>
      </c>
    </row>
    <row r="830" spans="13:17" x14ac:dyDescent="0.3">
      <c r="M830" s="224" t="str">
        <f t="shared" si="54"/>
        <v/>
      </c>
      <c r="N830" s="224" t="str">
        <f t="shared" si="55"/>
        <v/>
      </c>
      <c r="O830" s="224" t="str">
        <f t="shared" si="56"/>
        <v/>
      </c>
      <c r="P830" s="224" t="str">
        <f>IF(M830&lt;&gt;"", COUNTIF($M$4:$M830, M830), "")</f>
        <v/>
      </c>
      <c r="Q830" s="224" t="str">
        <f t="shared" si="57"/>
        <v/>
      </c>
    </row>
    <row r="831" spans="13:17" x14ac:dyDescent="0.3">
      <c r="M831" s="224" t="str">
        <f t="shared" si="54"/>
        <v/>
      </c>
      <c r="N831" s="224" t="str">
        <f t="shared" si="55"/>
        <v/>
      </c>
      <c r="O831" s="224" t="str">
        <f t="shared" si="56"/>
        <v/>
      </c>
      <c r="P831" s="224" t="str">
        <f>IF(M831&lt;&gt;"", COUNTIF($M$4:$M831, M831), "")</f>
        <v/>
      </c>
      <c r="Q831" s="224" t="str">
        <f t="shared" si="57"/>
        <v/>
      </c>
    </row>
    <row r="832" spans="13:17" x14ac:dyDescent="0.3">
      <c r="M832" s="224" t="str">
        <f t="shared" si="54"/>
        <v/>
      </c>
      <c r="N832" s="224" t="str">
        <f t="shared" si="55"/>
        <v/>
      </c>
      <c r="O832" s="224" t="str">
        <f t="shared" si="56"/>
        <v/>
      </c>
      <c r="P832" s="224" t="str">
        <f>IF(M832&lt;&gt;"", COUNTIF($M$4:$M832, M832), "")</f>
        <v/>
      </c>
      <c r="Q832" s="224" t="str">
        <f t="shared" si="57"/>
        <v/>
      </c>
    </row>
    <row r="833" spans="13:17" x14ac:dyDescent="0.3">
      <c r="M833" s="224" t="str">
        <f t="shared" si="54"/>
        <v/>
      </c>
      <c r="N833" s="224" t="str">
        <f t="shared" si="55"/>
        <v/>
      </c>
      <c r="O833" s="224" t="str">
        <f t="shared" si="56"/>
        <v/>
      </c>
      <c r="P833" s="224" t="str">
        <f>IF(M833&lt;&gt;"", COUNTIF($M$4:$M833, M833), "")</f>
        <v/>
      </c>
      <c r="Q833" s="224" t="str">
        <f t="shared" si="57"/>
        <v/>
      </c>
    </row>
    <row r="834" spans="13:17" x14ac:dyDescent="0.3">
      <c r="M834" s="224" t="str">
        <f t="shared" si="54"/>
        <v/>
      </c>
      <c r="N834" s="224" t="str">
        <f t="shared" si="55"/>
        <v/>
      </c>
      <c r="O834" s="224" t="str">
        <f t="shared" si="56"/>
        <v/>
      </c>
      <c r="P834" s="224" t="str">
        <f>IF(M834&lt;&gt;"", COUNTIF($M$4:$M834, M834), "")</f>
        <v/>
      </c>
      <c r="Q834" s="224" t="str">
        <f t="shared" si="57"/>
        <v/>
      </c>
    </row>
    <row r="835" spans="13:17" x14ac:dyDescent="0.3">
      <c r="M835" s="224" t="str">
        <f t="shared" si="54"/>
        <v/>
      </c>
      <c r="N835" s="224" t="str">
        <f t="shared" si="55"/>
        <v/>
      </c>
      <c r="O835" s="224" t="str">
        <f t="shared" si="56"/>
        <v/>
      </c>
      <c r="P835" s="224" t="str">
        <f>IF(M835&lt;&gt;"", COUNTIF($M$4:$M835, M835), "")</f>
        <v/>
      </c>
      <c r="Q835" s="224" t="str">
        <f t="shared" si="57"/>
        <v/>
      </c>
    </row>
    <row r="836" spans="13:17" x14ac:dyDescent="0.3">
      <c r="M836" s="224" t="str">
        <f t="shared" ref="M836:M899" si="58">IF(D836="", "", IF(ISNUMBER(SEARCH("Doors", D836)), "DOORS", IF(ISNUMBER(SEARCH("Eng Bay", D836)), "ENGINE BAY", IF(ISNUMBER(SEARCH("Engine", D836)), "ENGINE", IF(ISNUMBER(SEARCH("Exterior", D836)), "EXTERIOR", IF(ISNUMBER(SEARCH("Hood", D836)), "HOOD", IF(ISNUMBER(SEARCH("Int Roof", D836)), "ROOF", IF(ISNUMBER(SEARCH("Interior", D836)), "INTERIOR", IF(ISNUMBER(SEARCH("Lights", D836)), "LIGHTS", IF(ISNUMBER(SEARCH("Module", D836)), "MODULE", IF(ISNUMBER(SEARCH("SBelt", D836)), "SEATS &amp; SEATBELTS", IF(ISNUMBER(SEARCH("Seat", D836)), "SEATS &amp; SEATBELTS", IF(ISNUMBER(SEARCH("Susp.", D836)), "SUSPENSION", IF(ISNUMBER(SEARCH("Trans", D836)), "TRANSMISSION", IF(ISNUMBER(SEARCH("Trunk", D836)), "TRUNK", IF(ISNUMBER(SEARCH("Wheel", D836)), "WHEEL", ""))))))))))))))))</f>
        <v/>
      </c>
      <c r="N836" s="224" t="str">
        <f t="shared" ref="N836:N899" si="59">IF(M836&lt;&gt;"", COUNTIF($M$4:$M$1000, M836), "")</f>
        <v/>
      </c>
      <c r="O836" s="224" t="str">
        <f t="shared" ref="O836:O899" si="60">IF(N836="", "", IF(N836&gt;46, "Yes", "No"))</f>
        <v/>
      </c>
      <c r="P836" s="224" t="str">
        <f>IF(M836&lt;&gt;"", COUNTIF($M$4:$M836, M836), "")</f>
        <v/>
      </c>
      <c r="Q836" s="224" t="str">
        <f t="shared" ref="Q836:Q899" si="61">IF(P836="", "", IF(P836&gt;46, N836-46, IF(N836&gt;46, 46, N836)))</f>
        <v/>
      </c>
    </row>
    <row r="837" spans="13:17" x14ac:dyDescent="0.3">
      <c r="M837" s="224" t="str">
        <f t="shared" si="58"/>
        <v/>
      </c>
      <c r="N837" s="224" t="str">
        <f t="shared" si="59"/>
        <v/>
      </c>
      <c r="O837" s="224" t="str">
        <f t="shared" si="60"/>
        <v/>
      </c>
      <c r="P837" s="224" t="str">
        <f>IF(M837&lt;&gt;"", COUNTIF($M$4:$M837, M837), "")</f>
        <v/>
      </c>
      <c r="Q837" s="224" t="str">
        <f t="shared" si="61"/>
        <v/>
      </c>
    </row>
    <row r="838" spans="13:17" x14ac:dyDescent="0.3">
      <c r="M838" s="224" t="str">
        <f t="shared" si="58"/>
        <v/>
      </c>
      <c r="N838" s="224" t="str">
        <f t="shared" si="59"/>
        <v/>
      </c>
      <c r="O838" s="224" t="str">
        <f t="shared" si="60"/>
        <v/>
      </c>
      <c r="P838" s="224" t="str">
        <f>IF(M838&lt;&gt;"", COUNTIF($M$4:$M838, M838), "")</f>
        <v/>
      </c>
      <c r="Q838" s="224" t="str">
        <f t="shared" si="61"/>
        <v/>
      </c>
    </row>
    <row r="839" spans="13:17" x14ac:dyDescent="0.3">
      <c r="M839" s="224" t="str">
        <f t="shared" si="58"/>
        <v/>
      </c>
      <c r="N839" s="224" t="str">
        <f t="shared" si="59"/>
        <v/>
      </c>
      <c r="O839" s="224" t="str">
        <f t="shared" si="60"/>
        <v/>
      </c>
      <c r="P839" s="224" t="str">
        <f>IF(M839&lt;&gt;"", COUNTIF($M$4:$M839, M839), "")</f>
        <v/>
      </c>
      <c r="Q839" s="224" t="str">
        <f t="shared" si="61"/>
        <v/>
      </c>
    </row>
    <row r="840" spans="13:17" x14ac:dyDescent="0.3">
      <c r="M840" s="224" t="str">
        <f t="shared" si="58"/>
        <v/>
      </c>
      <c r="N840" s="224" t="str">
        <f t="shared" si="59"/>
        <v/>
      </c>
      <c r="O840" s="224" t="str">
        <f t="shared" si="60"/>
        <v/>
      </c>
      <c r="P840" s="224" t="str">
        <f>IF(M840&lt;&gt;"", COUNTIF($M$4:$M840, M840), "")</f>
        <v/>
      </c>
      <c r="Q840" s="224" t="str">
        <f t="shared" si="61"/>
        <v/>
      </c>
    </row>
    <row r="841" spans="13:17" x14ac:dyDescent="0.3">
      <c r="M841" s="224" t="str">
        <f t="shared" si="58"/>
        <v/>
      </c>
      <c r="N841" s="224" t="str">
        <f t="shared" si="59"/>
        <v/>
      </c>
      <c r="O841" s="224" t="str">
        <f t="shared" si="60"/>
        <v/>
      </c>
      <c r="P841" s="224" t="str">
        <f>IF(M841&lt;&gt;"", COUNTIF($M$4:$M841, M841), "")</f>
        <v/>
      </c>
      <c r="Q841" s="224" t="str">
        <f t="shared" si="61"/>
        <v/>
      </c>
    </row>
    <row r="842" spans="13:17" x14ac:dyDescent="0.3">
      <c r="M842" s="224" t="str">
        <f t="shared" si="58"/>
        <v/>
      </c>
      <c r="N842" s="224" t="str">
        <f t="shared" si="59"/>
        <v/>
      </c>
      <c r="O842" s="224" t="str">
        <f t="shared" si="60"/>
        <v/>
      </c>
      <c r="P842" s="224" t="str">
        <f>IF(M842&lt;&gt;"", COUNTIF($M$4:$M842, M842), "")</f>
        <v/>
      </c>
      <c r="Q842" s="224" t="str">
        <f t="shared" si="61"/>
        <v/>
      </c>
    </row>
    <row r="843" spans="13:17" x14ac:dyDescent="0.3">
      <c r="M843" s="224" t="str">
        <f t="shared" si="58"/>
        <v/>
      </c>
      <c r="N843" s="224" t="str">
        <f t="shared" si="59"/>
        <v/>
      </c>
      <c r="O843" s="224" t="str">
        <f t="shared" si="60"/>
        <v/>
      </c>
      <c r="P843" s="224" t="str">
        <f>IF(M843&lt;&gt;"", COUNTIF($M$4:$M843, M843), "")</f>
        <v/>
      </c>
      <c r="Q843" s="224" t="str">
        <f t="shared" si="61"/>
        <v/>
      </c>
    </row>
    <row r="844" spans="13:17" x14ac:dyDescent="0.3">
      <c r="M844" s="224" t="str">
        <f t="shared" si="58"/>
        <v/>
      </c>
      <c r="N844" s="224" t="str">
        <f t="shared" si="59"/>
        <v/>
      </c>
      <c r="O844" s="224" t="str">
        <f t="shared" si="60"/>
        <v/>
      </c>
      <c r="P844" s="224" t="str">
        <f>IF(M844&lt;&gt;"", COUNTIF($M$4:$M844, M844), "")</f>
        <v/>
      </c>
      <c r="Q844" s="224" t="str">
        <f t="shared" si="61"/>
        <v/>
      </c>
    </row>
    <row r="845" spans="13:17" x14ac:dyDescent="0.3">
      <c r="M845" s="224" t="str">
        <f t="shared" si="58"/>
        <v/>
      </c>
      <c r="N845" s="224" t="str">
        <f t="shared" si="59"/>
        <v/>
      </c>
      <c r="O845" s="224" t="str">
        <f t="shared" si="60"/>
        <v/>
      </c>
      <c r="P845" s="224" t="str">
        <f>IF(M845&lt;&gt;"", COUNTIF($M$4:$M845, M845), "")</f>
        <v/>
      </c>
      <c r="Q845" s="224" t="str">
        <f t="shared" si="61"/>
        <v/>
      </c>
    </row>
    <row r="846" spans="13:17" x14ac:dyDescent="0.3">
      <c r="M846" s="224" t="str">
        <f t="shared" si="58"/>
        <v/>
      </c>
      <c r="N846" s="224" t="str">
        <f t="shared" si="59"/>
        <v/>
      </c>
      <c r="O846" s="224" t="str">
        <f t="shared" si="60"/>
        <v/>
      </c>
      <c r="P846" s="224" t="str">
        <f>IF(M846&lt;&gt;"", COUNTIF($M$4:$M846, M846), "")</f>
        <v/>
      </c>
      <c r="Q846" s="224" t="str">
        <f t="shared" si="61"/>
        <v/>
      </c>
    </row>
    <row r="847" spans="13:17" x14ac:dyDescent="0.3">
      <c r="M847" s="224" t="str">
        <f t="shared" si="58"/>
        <v/>
      </c>
      <c r="N847" s="224" t="str">
        <f t="shared" si="59"/>
        <v/>
      </c>
      <c r="O847" s="224" t="str">
        <f t="shared" si="60"/>
        <v/>
      </c>
      <c r="P847" s="224" t="str">
        <f>IF(M847&lt;&gt;"", COUNTIF($M$4:$M847, M847), "")</f>
        <v/>
      </c>
      <c r="Q847" s="224" t="str">
        <f t="shared" si="61"/>
        <v/>
      </c>
    </row>
    <row r="848" spans="13:17" x14ac:dyDescent="0.3">
      <c r="M848" s="224" t="str">
        <f t="shared" si="58"/>
        <v/>
      </c>
      <c r="N848" s="224" t="str">
        <f t="shared" si="59"/>
        <v/>
      </c>
      <c r="O848" s="224" t="str">
        <f t="shared" si="60"/>
        <v/>
      </c>
      <c r="P848" s="224" t="str">
        <f>IF(M848&lt;&gt;"", COUNTIF($M$4:$M848, M848), "")</f>
        <v/>
      </c>
      <c r="Q848" s="224" t="str">
        <f t="shared" si="61"/>
        <v/>
      </c>
    </row>
    <row r="849" spans="13:17" x14ac:dyDescent="0.3">
      <c r="M849" s="224" t="str">
        <f t="shared" si="58"/>
        <v/>
      </c>
      <c r="N849" s="224" t="str">
        <f t="shared" si="59"/>
        <v/>
      </c>
      <c r="O849" s="224" t="str">
        <f t="shared" si="60"/>
        <v/>
      </c>
      <c r="P849" s="224" t="str">
        <f>IF(M849&lt;&gt;"", COUNTIF($M$4:$M849, M849), "")</f>
        <v/>
      </c>
      <c r="Q849" s="224" t="str">
        <f t="shared" si="61"/>
        <v/>
      </c>
    </row>
    <row r="850" spans="13:17" x14ac:dyDescent="0.3">
      <c r="M850" s="224" t="str">
        <f t="shared" si="58"/>
        <v/>
      </c>
      <c r="N850" s="224" t="str">
        <f t="shared" si="59"/>
        <v/>
      </c>
      <c r="O850" s="224" t="str">
        <f t="shared" si="60"/>
        <v/>
      </c>
      <c r="P850" s="224" t="str">
        <f>IF(M850&lt;&gt;"", COUNTIF($M$4:$M850, M850), "")</f>
        <v/>
      </c>
      <c r="Q850" s="224" t="str">
        <f t="shared" si="61"/>
        <v/>
      </c>
    </row>
    <row r="851" spans="13:17" x14ac:dyDescent="0.3">
      <c r="M851" s="224" t="str">
        <f t="shared" si="58"/>
        <v/>
      </c>
      <c r="N851" s="224" t="str">
        <f t="shared" si="59"/>
        <v/>
      </c>
      <c r="O851" s="224" t="str">
        <f t="shared" si="60"/>
        <v/>
      </c>
      <c r="P851" s="224" t="str">
        <f>IF(M851&lt;&gt;"", COUNTIF($M$4:$M851, M851), "")</f>
        <v/>
      </c>
      <c r="Q851" s="224" t="str">
        <f t="shared" si="61"/>
        <v/>
      </c>
    </row>
    <row r="852" spans="13:17" x14ac:dyDescent="0.3">
      <c r="M852" s="224" t="str">
        <f t="shared" si="58"/>
        <v/>
      </c>
      <c r="N852" s="224" t="str">
        <f t="shared" si="59"/>
        <v/>
      </c>
      <c r="O852" s="224" t="str">
        <f t="shared" si="60"/>
        <v/>
      </c>
      <c r="P852" s="224" t="str">
        <f>IF(M852&lt;&gt;"", COUNTIF($M$4:$M852, M852), "")</f>
        <v/>
      </c>
      <c r="Q852" s="224" t="str">
        <f t="shared" si="61"/>
        <v/>
      </c>
    </row>
    <row r="853" spans="13:17" x14ac:dyDescent="0.3">
      <c r="M853" s="224" t="str">
        <f t="shared" si="58"/>
        <v/>
      </c>
      <c r="N853" s="224" t="str">
        <f t="shared" si="59"/>
        <v/>
      </c>
      <c r="O853" s="224" t="str">
        <f t="shared" si="60"/>
        <v/>
      </c>
      <c r="P853" s="224" t="str">
        <f>IF(M853&lt;&gt;"", COUNTIF($M$4:$M853, M853), "")</f>
        <v/>
      </c>
      <c r="Q853" s="224" t="str">
        <f t="shared" si="61"/>
        <v/>
      </c>
    </row>
    <row r="854" spans="13:17" x14ac:dyDescent="0.3">
      <c r="M854" s="224" t="str">
        <f t="shared" si="58"/>
        <v/>
      </c>
      <c r="N854" s="224" t="str">
        <f t="shared" si="59"/>
        <v/>
      </c>
      <c r="O854" s="224" t="str">
        <f t="shared" si="60"/>
        <v/>
      </c>
      <c r="P854" s="224" t="str">
        <f>IF(M854&lt;&gt;"", COUNTIF($M$4:$M854, M854), "")</f>
        <v/>
      </c>
      <c r="Q854" s="224" t="str">
        <f t="shared" si="61"/>
        <v/>
      </c>
    </row>
    <row r="855" spans="13:17" x14ac:dyDescent="0.3">
      <c r="M855" s="224" t="str">
        <f t="shared" si="58"/>
        <v/>
      </c>
      <c r="N855" s="224" t="str">
        <f t="shared" si="59"/>
        <v/>
      </c>
      <c r="O855" s="224" t="str">
        <f t="shared" si="60"/>
        <v/>
      </c>
      <c r="P855" s="224" t="str">
        <f>IF(M855&lt;&gt;"", COUNTIF($M$4:$M855, M855), "")</f>
        <v/>
      </c>
      <c r="Q855" s="224" t="str">
        <f t="shared" si="61"/>
        <v/>
      </c>
    </row>
    <row r="856" spans="13:17" x14ac:dyDescent="0.3">
      <c r="M856" s="224" t="str">
        <f t="shared" si="58"/>
        <v/>
      </c>
      <c r="N856" s="224" t="str">
        <f t="shared" si="59"/>
        <v/>
      </c>
      <c r="O856" s="224" t="str">
        <f t="shared" si="60"/>
        <v/>
      </c>
      <c r="P856" s="224" t="str">
        <f>IF(M856&lt;&gt;"", COUNTIF($M$4:$M856, M856), "")</f>
        <v/>
      </c>
      <c r="Q856" s="224" t="str">
        <f t="shared" si="61"/>
        <v/>
      </c>
    </row>
    <row r="857" spans="13:17" x14ac:dyDescent="0.3">
      <c r="M857" s="224" t="str">
        <f t="shared" si="58"/>
        <v/>
      </c>
      <c r="N857" s="224" t="str">
        <f t="shared" si="59"/>
        <v/>
      </c>
      <c r="O857" s="224" t="str">
        <f t="shared" si="60"/>
        <v/>
      </c>
      <c r="P857" s="224" t="str">
        <f>IF(M857&lt;&gt;"", COUNTIF($M$4:$M857, M857), "")</f>
        <v/>
      </c>
      <c r="Q857" s="224" t="str">
        <f t="shared" si="61"/>
        <v/>
      </c>
    </row>
    <row r="858" spans="13:17" x14ac:dyDescent="0.3">
      <c r="M858" s="224" t="str">
        <f t="shared" si="58"/>
        <v/>
      </c>
      <c r="N858" s="224" t="str">
        <f t="shared" si="59"/>
        <v/>
      </c>
      <c r="O858" s="224" t="str">
        <f t="shared" si="60"/>
        <v/>
      </c>
      <c r="P858" s="224" t="str">
        <f>IF(M858&lt;&gt;"", COUNTIF($M$4:$M858, M858), "")</f>
        <v/>
      </c>
      <c r="Q858" s="224" t="str">
        <f t="shared" si="61"/>
        <v/>
      </c>
    </row>
    <row r="859" spans="13:17" x14ac:dyDescent="0.3">
      <c r="M859" s="224" t="str">
        <f t="shared" si="58"/>
        <v/>
      </c>
      <c r="N859" s="224" t="str">
        <f t="shared" si="59"/>
        <v/>
      </c>
      <c r="O859" s="224" t="str">
        <f t="shared" si="60"/>
        <v/>
      </c>
      <c r="P859" s="224" t="str">
        <f>IF(M859&lt;&gt;"", COUNTIF($M$4:$M859, M859), "")</f>
        <v/>
      </c>
      <c r="Q859" s="224" t="str">
        <f t="shared" si="61"/>
        <v/>
      </c>
    </row>
    <row r="860" spans="13:17" x14ac:dyDescent="0.3">
      <c r="M860" s="224" t="str">
        <f t="shared" si="58"/>
        <v/>
      </c>
      <c r="N860" s="224" t="str">
        <f t="shared" si="59"/>
        <v/>
      </c>
      <c r="O860" s="224" t="str">
        <f t="shared" si="60"/>
        <v/>
      </c>
      <c r="P860" s="224" t="str">
        <f>IF(M860&lt;&gt;"", COUNTIF($M$4:$M860, M860), "")</f>
        <v/>
      </c>
      <c r="Q860" s="224" t="str">
        <f t="shared" si="61"/>
        <v/>
      </c>
    </row>
    <row r="861" spans="13:17" x14ac:dyDescent="0.3">
      <c r="M861" s="224" t="str">
        <f t="shared" si="58"/>
        <v/>
      </c>
      <c r="N861" s="224" t="str">
        <f t="shared" si="59"/>
        <v/>
      </c>
      <c r="O861" s="224" t="str">
        <f t="shared" si="60"/>
        <v/>
      </c>
      <c r="P861" s="224" t="str">
        <f>IF(M861&lt;&gt;"", COUNTIF($M$4:$M861, M861), "")</f>
        <v/>
      </c>
      <c r="Q861" s="224" t="str">
        <f t="shared" si="61"/>
        <v/>
      </c>
    </row>
    <row r="862" spans="13:17" x14ac:dyDescent="0.3">
      <c r="M862" s="224" t="str">
        <f t="shared" si="58"/>
        <v/>
      </c>
      <c r="N862" s="224" t="str">
        <f t="shared" si="59"/>
        <v/>
      </c>
      <c r="O862" s="224" t="str">
        <f t="shared" si="60"/>
        <v/>
      </c>
      <c r="P862" s="224" t="str">
        <f>IF(M862&lt;&gt;"", COUNTIF($M$4:$M862, M862), "")</f>
        <v/>
      </c>
      <c r="Q862" s="224" t="str">
        <f t="shared" si="61"/>
        <v/>
      </c>
    </row>
    <row r="863" spans="13:17" x14ac:dyDescent="0.3">
      <c r="M863" s="224" t="str">
        <f t="shared" si="58"/>
        <v/>
      </c>
      <c r="N863" s="224" t="str">
        <f t="shared" si="59"/>
        <v/>
      </c>
      <c r="O863" s="224" t="str">
        <f t="shared" si="60"/>
        <v/>
      </c>
      <c r="P863" s="224" t="str">
        <f>IF(M863&lt;&gt;"", COUNTIF($M$4:$M863, M863), "")</f>
        <v/>
      </c>
      <c r="Q863" s="224" t="str">
        <f t="shared" si="61"/>
        <v/>
      </c>
    </row>
    <row r="864" spans="13:17" x14ac:dyDescent="0.3">
      <c r="M864" s="224" t="str">
        <f t="shared" si="58"/>
        <v/>
      </c>
      <c r="N864" s="224" t="str">
        <f t="shared" si="59"/>
        <v/>
      </c>
      <c r="O864" s="224" t="str">
        <f t="shared" si="60"/>
        <v/>
      </c>
      <c r="P864" s="224" t="str">
        <f>IF(M864&lt;&gt;"", COUNTIF($M$4:$M864, M864), "")</f>
        <v/>
      </c>
      <c r="Q864" s="224" t="str">
        <f t="shared" si="61"/>
        <v/>
      </c>
    </row>
    <row r="865" spans="13:17" x14ac:dyDescent="0.3">
      <c r="M865" s="224" t="str">
        <f t="shared" si="58"/>
        <v/>
      </c>
      <c r="N865" s="224" t="str">
        <f t="shared" si="59"/>
        <v/>
      </c>
      <c r="O865" s="224" t="str">
        <f t="shared" si="60"/>
        <v/>
      </c>
      <c r="P865" s="224" t="str">
        <f>IF(M865&lt;&gt;"", COUNTIF($M$4:$M865, M865), "")</f>
        <v/>
      </c>
      <c r="Q865" s="224" t="str">
        <f t="shared" si="61"/>
        <v/>
      </c>
    </row>
    <row r="866" spans="13:17" x14ac:dyDescent="0.3">
      <c r="M866" s="224" t="str">
        <f t="shared" si="58"/>
        <v/>
      </c>
      <c r="N866" s="224" t="str">
        <f t="shared" si="59"/>
        <v/>
      </c>
      <c r="O866" s="224" t="str">
        <f t="shared" si="60"/>
        <v/>
      </c>
      <c r="P866" s="224" t="str">
        <f>IF(M866&lt;&gt;"", COUNTIF($M$4:$M866, M866), "")</f>
        <v/>
      </c>
      <c r="Q866" s="224" t="str">
        <f t="shared" si="61"/>
        <v/>
      </c>
    </row>
    <row r="867" spans="13:17" x14ac:dyDescent="0.3">
      <c r="M867" s="224" t="str">
        <f t="shared" si="58"/>
        <v/>
      </c>
      <c r="N867" s="224" t="str">
        <f t="shared" si="59"/>
        <v/>
      </c>
      <c r="O867" s="224" t="str">
        <f t="shared" si="60"/>
        <v/>
      </c>
      <c r="P867" s="224" t="str">
        <f>IF(M867&lt;&gt;"", COUNTIF($M$4:$M867, M867), "")</f>
        <v/>
      </c>
      <c r="Q867" s="224" t="str">
        <f t="shared" si="61"/>
        <v/>
      </c>
    </row>
    <row r="868" spans="13:17" x14ac:dyDescent="0.3">
      <c r="M868" s="224" t="str">
        <f t="shared" si="58"/>
        <v/>
      </c>
      <c r="N868" s="224" t="str">
        <f t="shared" si="59"/>
        <v/>
      </c>
      <c r="O868" s="224" t="str">
        <f t="shared" si="60"/>
        <v/>
      </c>
      <c r="P868" s="224" t="str">
        <f>IF(M868&lt;&gt;"", COUNTIF($M$4:$M868, M868), "")</f>
        <v/>
      </c>
      <c r="Q868" s="224" t="str">
        <f t="shared" si="61"/>
        <v/>
      </c>
    </row>
    <row r="869" spans="13:17" x14ac:dyDescent="0.3">
      <c r="M869" s="224" t="str">
        <f t="shared" si="58"/>
        <v/>
      </c>
      <c r="N869" s="224" t="str">
        <f t="shared" si="59"/>
        <v/>
      </c>
      <c r="O869" s="224" t="str">
        <f t="shared" si="60"/>
        <v/>
      </c>
      <c r="P869" s="224" t="str">
        <f>IF(M869&lt;&gt;"", COUNTIF($M$4:$M869, M869), "")</f>
        <v/>
      </c>
      <c r="Q869" s="224" t="str">
        <f t="shared" si="61"/>
        <v/>
      </c>
    </row>
    <row r="870" spans="13:17" x14ac:dyDescent="0.3">
      <c r="M870" s="224" t="str">
        <f t="shared" si="58"/>
        <v/>
      </c>
      <c r="N870" s="224" t="str">
        <f t="shared" si="59"/>
        <v/>
      </c>
      <c r="O870" s="224" t="str">
        <f t="shared" si="60"/>
        <v/>
      </c>
      <c r="P870" s="224" t="str">
        <f>IF(M870&lt;&gt;"", COUNTIF($M$4:$M870, M870), "")</f>
        <v/>
      </c>
      <c r="Q870" s="224" t="str">
        <f t="shared" si="61"/>
        <v/>
      </c>
    </row>
    <row r="871" spans="13:17" x14ac:dyDescent="0.3">
      <c r="M871" s="224" t="str">
        <f t="shared" si="58"/>
        <v/>
      </c>
      <c r="N871" s="224" t="str">
        <f t="shared" si="59"/>
        <v/>
      </c>
      <c r="O871" s="224" t="str">
        <f t="shared" si="60"/>
        <v/>
      </c>
      <c r="P871" s="224" t="str">
        <f>IF(M871&lt;&gt;"", COUNTIF($M$4:$M871, M871), "")</f>
        <v/>
      </c>
      <c r="Q871" s="224" t="str">
        <f t="shared" si="61"/>
        <v/>
      </c>
    </row>
    <row r="872" spans="13:17" x14ac:dyDescent="0.3">
      <c r="M872" s="224" t="str">
        <f t="shared" si="58"/>
        <v/>
      </c>
      <c r="N872" s="224" t="str">
        <f t="shared" si="59"/>
        <v/>
      </c>
      <c r="O872" s="224" t="str">
        <f t="shared" si="60"/>
        <v/>
      </c>
      <c r="P872" s="224" t="str">
        <f>IF(M872&lt;&gt;"", COUNTIF($M$4:$M872, M872), "")</f>
        <v/>
      </c>
      <c r="Q872" s="224" t="str">
        <f t="shared" si="61"/>
        <v/>
      </c>
    </row>
    <row r="873" spans="13:17" x14ac:dyDescent="0.3">
      <c r="M873" s="224" t="str">
        <f t="shared" si="58"/>
        <v/>
      </c>
      <c r="N873" s="224" t="str">
        <f t="shared" si="59"/>
        <v/>
      </c>
      <c r="O873" s="224" t="str">
        <f t="shared" si="60"/>
        <v/>
      </c>
      <c r="P873" s="224" t="str">
        <f>IF(M873&lt;&gt;"", COUNTIF($M$4:$M873, M873), "")</f>
        <v/>
      </c>
      <c r="Q873" s="224" t="str">
        <f t="shared" si="61"/>
        <v/>
      </c>
    </row>
    <row r="874" spans="13:17" x14ac:dyDescent="0.3">
      <c r="M874" s="224" t="str">
        <f t="shared" si="58"/>
        <v/>
      </c>
      <c r="N874" s="224" t="str">
        <f t="shared" si="59"/>
        <v/>
      </c>
      <c r="O874" s="224" t="str">
        <f t="shared" si="60"/>
        <v/>
      </c>
      <c r="P874" s="224" t="str">
        <f>IF(M874&lt;&gt;"", COUNTIF($M$4:$M874, M874), "")</f>
        <v/>
      </c>
      <c r="Q874" s="224" t="str">
        <f t="shared" si="61"/>
        <v/>
      </c>
    </row>
    <row r="875" spans="13:17" x14ac:dyDescent="0.3">
      <c r="M875" s="224" t="str">
        <f t="shared" si="58"/>
        <v/>
      </c>
      <c r="N875" s="224" t="str">
        <f t="shared" si="59"/>
        <v/>
      </c>
      <c r="O875" s="224" t="str">
        <f t="shared" si="60"/>
        <v/>
      </c>
      <c r="P875" s="224" t="str">
        <f>IF(M875&lt;&gt;"", COUNTIF($M$4:$M875, M875), "")</f>
        <v/>
      </c>
      <c r="Q875" s="224" t="str">
        <f t="shared" si="61"/>
        <v/>
      </c>
    </row>
    <row r="876" spans="13:17" x14ac:dyDescent="0.3">
      <c r="M876" s="224" t="str">
        <f t="shared" si="58"/>
        <v/>
      </c>
      <c r="N876" s="224" t="str">
        <f t="shared" si="59"/>
        <v/>
      </c>
      <c r="O876" s="224" t="str">
        <f t="shared" si="60"/>
        <v/>
      </c>
      <c r="P876" s="224" t="str">
        <f>IF(M876&lt;&gt;"", COUNTIF($M$4:$M876, M876), "")</f>
        <v/>
      </c>
      <c r="Q876" s="224" t="str">
        <f t="shared" si="61"/>
        <v/>
      </c>
    </row>
    <row r="877" spans="13:17" x14ac:dyDescent="0.3">
      <c r="M877" s="224" t="str">
        <f t="shared" si="58"/>
        <v/>
      </c>
      <c r="N877" s="224" t="str">
        <f t="shared" si="59"/>
        <v/>
      </c>
      <c r="O877" s="224" t="str">
        <f t="shared" si="60"/>
        <v/>
      </c>
      <c r="P877" s="224" t="str">
        <f>IF(M877&lt;&gt;"", COUNTIF($M$4:$M877, M877), "")</f>
        <v/>
      </c>
      <c r="Q877" s="224" t="str">
        <f t="shared" si="61"/>
        <v/>
      </c>
    </row>
    <row r="878" spans="13:17" x14ac:dyDescent="0.3">
      <c r="M878" s="224" t="str">
        <f t="shared" si="58"/>
        <v/>
      </c>
      <c r="N878" s="224" t="str">
        <f t="shared" si="59"/>
        <v/>
      </c>
      <c r="O878" s="224" t="str">
        <f t="shared" si="60"/>
        <v/>
      </c>
      <c r="P878" s="224" t="str">
        <f>IF(M878&lt;&gt;"", COUNTIF($M$4:$M878, M878), "")</f>
        <v/>
      </c>
      <c r="Q878" s="224" t="str">
        <f t="shared" si="61"/>
        <v/>
      </c>
    </row>
    <row r="879" spans="13:17" x14ac:dyDescent="0.3">
      <c r="M879" s="224" t="str">
        <f t="shared" si="58"/>
        <v/>
      </c>
      <c r="N879" s="224" t="str">
        <f t="shared" si="59"/>
        <v/>
      </c>
      <c r="O879" s="224" t="str">
        <f t="shared" si="60"/>
        <v/>
      </c>
      <c r="P879" s="224" t="str">
        <f>IF(M879&lt;&gt;"", COUNTIF($M$4:$M879, M879), "")</f>
        <v/>
      </c>
      <c r="Q879" s="224" t="str">
        <f t="shared" si="61"/>
        <v/>
      </c>
    </row>
    <row r="880" spans="13:17" x14ac:dyDescent="0.3">
      <c r="M880" s="224" t="str">
        <f t="shared" si="58"/>
        <v/>
      </c>
      <c r="N880" s="224" t="str">
        <f t="shared" si="59"/>
        <v/>
      </c>
      <c r="O880" s="224" t="str">
        <f t="shared" si="60"/>
        <v/>
      </c>
      <c r="P880" s="224" t="str">
        <f>IF(M880&lt;&gt;"", COUNTIF($M$4:$M880, M880), "")</f>
        <v/>
      </c>
      <c r="Q880" s="224" t="str">
        <f t="shared" si="61"/>
        <v/>
      </c>
    </row>
    <row r="881" spans="13:17" x14ac:dyDescent="0.3">
      <c r="M881" s="224" t="str">
        <f t="shared" si="58"/>
        <v/>
      </c>
      <c r="N881" s="224" t="str">
        <f t="shared" si="59"/>
        <v/>
      </c>
      <c r="O881" s="224" t="str">
        <f t="shared" si="60"/>
        <v/>
      </c>
      <c r="P881" s="224" t="str">
        <f>IF(M881&lt;&gt;"", COUNTIF($M$4:$M881, M881), "")</f>
        <v/>
      </c>
      <c r="Q881" s="224" t="str">
        <f t="shared" si="61"/>
        <v/>
      </c>
    </row>
    <row r="882" spans="13:17" x14ac:dyDescent="0.3">
      <c r="M882" s="224" t="str">
        <f t="shared" si="58"/>
        <v/>
      </c>
      <c r="N882" s="224" t="str">
        <f t="shared" si="59"/>
        <v/>
      </c>
      <c r="O882" s="224" t="str">
        <f t="shared" si="60"/>
        <v/>
      </c>
      <c r="P882" s="224" t="str">
        <f>IF(M882&lt;&gt;"", COUNTIF($M$4:$M882, M882), "")</f>
        <v/>
      </c>
      <c r="Q882" s="224" t="str">
        <f t="shared" si="61"/>
        <v/>
      </c>
    </row>
    <row r="883" spans="13:17" x14ac:dyDescent="0.3">
      <c r="M883" s="224" t="str">
        <f t="shared" si="58"/>
        <v/>
      </c>
      <c r="N883" s="224" t="str">
        <f t="shared" si="59"/>
        <v/>
      </c>
      <c r="O883" s="224" t="str">
        <f t="shared" si="60"/>
        <v/>
      </c>
      <c r="P883" s="224" t="str">
        <f>IF(M883&lt;&gt;"", COUNTIF($M$4:$M883, M883), "")</f>
        <v/>
      </c>
      <c r="Q883" s="224" t="str">
        <f t="shared" si="61"/>
        <v/>
      </c>
    </row>
    <row r="884" spans="13:17" x14ac:dyDescent="0.3">
      <c r="M884" s="224" t="str">
        <f t="shared" si="58"/>
        <v/>
      </c>
      <c r="N884" s="224" t="str">
        <f t="shared" si="59"/>
        <v/>
      </c>
      <c r="O884" s="224" t="str">
        <f t="shared" si="60"/>
        <v/>
      </c>
      <c r="P884" s="224" t="str">
        <f>IF(M884&lt;&gt;"", COUNTIF($M$4:$M884, M884), "")</f>
        <v/>
      </c>
      <c r="Q884" s="224" t="str">
        <f t="shared" si="61"/>
        <v/>
      </c>
    </row>
    <row r="885" spans="13:17" x14ac:dyDescent="0.3">
      <c r="M885" s="224" t="str">
        <f t="shared" si="58"/>
        <v/>
      </c>
      <c r="N885" s="224" t="str">
        <f t="shared" si="59"/>
        <v/>
      </c>
      <c r="O885" s="224" t="str">
        <f t="shared" si="60"/>
        <v/>
      </c>
      <c r="P885" s="224" t="str">
        <f>IF(M885&lt;&gt;"", COUNTIF($M$4:$M885, M885), "")</f>
        <v/>
      </c>
      <c r="Q885" s="224" t="str">
        <f t="shared" si="61"/>
        <v/>
      </c>
    </row>
    <row r="886" spans="13:17" x14ac:dyDescent="0.3">
      <c r="M886" s="224" t="str">
        <f t="shared" si="58"/>
        <v/>
      </c>
      <c r="N886" s="224" t="str">
        <f t="shared" si="59"/>
        <v/>
      </c>
      <c r="O886" s="224" t="str">
        <f t="shared" si="60"/>
        <v/>
      </c>
      <c r="P886" s="224" t="str">
        <f>IF(M886&lt;&gt;"", COUNTIF($M$4:$M886, M886), "")</f>
        <v/>
      </c>
      <c r="Q886" s="224" t="str">
        <f t="shared" si="61"/>
        <v/>
      </c>
    </row>
    <row r="887" spans="13:17" x14ac:dyDescent="0.3">
      <c r="M887" s="224" t="str">
        <f t="shared" si="58"/>
        <v/>
      </c>
      <c r="N887" s="224" t="str">
        <f t="shared" si="59"/>
        <v/>
      </c>
      <c r="O887" s="224" t="str">
        <f t="shared" si="60"/>
        <v/>
      </c>
      <c r="P887" s="224" t="str">
        <f>IF(M887&lt;&gt;"", COUNTIF($M$4:$M887, M887), "")</f>
        <v/>
      </c>
      <c r="Q887" s="224" t="str">
        <f t="shared" si="61"/>
        <v/>
      </c>
    </row>
    <row r="888" spans="13:17" x14ac:dyDescent="0.3">
      <c r="M888" s="224" t="str">
        <f t="shared" si="58"/>
        <v/>
      </c>
      <c r="N888" s="224" t="str">
        <f t="shared" si="59"/>
        <v/>
      </c>
      <c r="O888" s="224" t="str">
        <f t="shared" si="60"/>
        <v/>
      </c>
      <c r="P888" s="224" t="str">
        <f>IF(M888&lt;&gt;"", COUNTIF($M$4:$M888, M888), "")</f>
        <v/>
      </c>
      <c r="Q888" s="224" t="str">
        <f t="shared" si="61"/>
        <v/>
      </c>
    </row>
    <row r="889" spans="13:17" x14ac:dyDescent="0.3">
      <c r="M889" s="224" t="str">
        <f t="shared" si="58"/>
        <v/>
      </c>
      <c r="N889" s="224" t="str">
        <f t="shared" si="59"/>
        <v/>
      </c>
      <c r="O889" s="224" t="str">
        <f t="shared" si="60"/>
        <v/>
      </c>
      <c r="P889" s="224" t="str">
        <f>IF(M889&lt;&gt;"", COUNTIF($M$4:$M889, M889), "")</f>
        <v/>
      </c>
      <c r="Q889" s="224" t="str">
        <f t="shared" si="61"/>
        <v/>
      </c>
    </row>
    <row r="890" spans="13:17" x14ac:dyDescent="0.3">
      <c r="M890" s="224" t="str">
        <f t="shared" si="58"/>
        <v/>
      </c>
      <c r="N890" s="224" t="str">
        <f t="shared" si="59"/>
        <v/>
      </c>
      <c r="O890" s="224" t="str">
        <f t="shared" si="60"/>
        <v/>
      </c>
      <c r="P890" s="224" t="str">
        <f>IF(M890&lt;&gt;"", COUNTIF($M$4:$M890, M890), "")</f>
        <v/>
      </c>
      <c r="Q890" s="224" t="str">
        <f t="shared" si="61"/>
        <v/>
      </c>
    </row>
    <row r="891" spans="13:17" x14ac:dyDescent="0.3">
      <c r="M891" s="224" t="str">
        <f t="shared" si="58"/>
        <v/>
      </c>
      <c r="N891" s="224" t="str">
        <f t="shared" si="59"/>
        <v/>
      </c>
      <c r="O891" s="224" t="str">
        <f t="shared" si="60"/>
        <v/>
      </c>
      <c r="P891" s="224" t="str">
        <f>IF(M891&lt;&gt;"", COUNTIF($M$4:$M891, M891), "")</f>
        <v/>
      </c>
      <c r="Q891" s="224" t="str">
        <f t="shared" si="61"/>
        <v/>
      </c>
    </row>
    <row r="892" spans="13:17" x14ac:dyDescent="0.3">
      <c r="M892" s="224" t="str">
        <f t="shared" si="58"/>
        <v/>
      </c>
      <c r="N892" s="224" t="str">
        <f t="shared" si="59"/>
        <v/>
      </c>
      <c r="O892" s="224" t="str">
        <f t="shared" si="60"/>
        <v/>
      </c>
      <c r="P892" s="224" t="str">
        <f>IF(M892&lt;&gt;"", COUNTIF($M$4:$M892, M892), "")</f>
        <v/>
      </c>
      <c r="Q892" s="224" t="str">
        <f t="shared" si="61"/>
        <v/>
      </c>
    </row>
    <row r="893" spans="13:17" x14ac:dyDescent="0.3">
      <c r="M893" s="224" t="str">
        <f t="shared" si="58"/>
        <v/>
      </c>
      <c r="N893" s="224" t="str">
        <f t="shared" si="59"/>
        <v/>
      </c>
      <c r="O893" s="224" t="str">
        <f t="shared" si="60"/>
        <v/>
      </c>
      <c r="P893" s="224" t="str">
        <f>IF(M893&lt;&gt;"", COUNTIF($M$4:$M893, M893), "")</f>
        <v/>
      </c>
      <c r="Q893" s="224" t="str">
        <f t="shared" si="61"/>
        <v/>
      </c>
    </row>
    <row r="894" spans="13:17" x14ac:dyDescent="0.3">
      <c r="M894" s="224" t="str">
        <f t="shared" si="58"/>
        <v/>
      </c>
      <c r="N894" s="224" t="str">
        <f t="shared" si="59"/>
        <v/>
      </c>
      <c r="O894" s="224" t="str">
        <f t="shared" si="60"/>
        <v/>
      </c>
      <c r="P894" s="224" t="str">
        <f>IF(M894&lt;&gt;"", COUNTIF($M$4:$M894, M894), "")</f>
        <v/>
      </c>
      <c r="Q894" s="224" t="str">
        <f t="shared" si="61"/>
        <v/>
      </c>
    </row>
    <row r="895" spans="13:17" x14ac:dyDescent="0.3">
      <c r="M895" s="224" t="str">
        <f t="shared" si="58"/>
        <v/>
      </c>
      <c r="N895" s="224" t="str">
        <f t="shared" si="59"/>
        <v/>
      </c>
      <c r="O895" s="224" t="str">
        <f t="shared" si="60"/>
        <v/>
      </c>
      <c r="P895" s="224" t="str">
        <f>IF(M895&lt;&gt;"", COUNTIF($M$4:$M895, M895), "")</f>
        <v/>
      </c>
      <c r="Q895" s="224" t="str">
        <f t="shared" si="61"/>
        <v/>
      </c>
    </row>
    <row r="896" spans="13:17" x14ac:dyDescent="0.3">
      <c r="M896" s="224" t="str">
        <f t="shared" si="58"/>
        <v/>
      </c>
      <c r="N896" s="224" t="str">
        <f t="shared" si="59"/>
        <v/>
      </c>
      <c r="O896" s="224" t="str">
        <f t="shared" si="60"/>
        <v/>
      </c>
      <c r="P896" s="224" t="str">
        <f>IF(M896&lt;&gt;"", COUNTIF($M$4:$M896, M896), "")</f>
        <v/>
      </c>
      <c r="Q896" s="224" t="str">
        <f t="shared" si="61"/>
        <v/>
      </c>
    </row>
    <row r="897" spans="13:17" x14ac:dyDescent="0.3">
      <c r="M897" s="224" t="str">
        <f t="shared" si="58"/>
        <v/>
      </c>
      <c r="N897" s="224" t="str">
        <f t="shared" si="59"/>
        <v/>
      </c>
      <c r="O897" s="224" t="str">
        <f t="shared" si="60"/>
        <v/>
      </c>
      <c r="P897" s="224" t="str">
        <f>IF(M897&lt;&gt;"", COUNTIF($M$4:$M897, M897), "")</f>
        <v/>
      </c>
      <c r="Q897" s="224" t="str">
        <f t="shared" si="61"/>
        <v/>
      </c>
    </row>
    <row r="898" spans="13:17" x14ac:dyDescent="0.3">
      <c r="M898" s="224" t="str">
        <f t="shared" si="58"/>
        <v/>
      </c>
      <c r="N898" s="224" t="str">
        <f t="shared" si="59"/>
        <v/>
      </c>
      <c r="O898" s="224" t="str">
        <f t="shared" si="60"/>
        <v/>
      </c>
      <c r="P898" s="224" t="str">
        <f>IF(M898&lt;&gt;"", COUNTIF($M$4:$M898, M898), "")</f>
        <v/>
      </c>
      <c r="Q898" s="224" t="str">
        <f t="shared" si="61"/>
        <v/>
      </c>
    </row>
    <row r="899" spans="13:17" x14ac:dyDescent="0.3">
      <c r="M899" s="224" t="str">
        <f t="shared" si="58"/>
        <v/>
      </c>
      <c r="N899" s="224" t="str">
        <f t="shared" si="59"/>
        <v/>
      </c>
      <c r="O899" s="224" t="str">
        <f t="shared" si="60"/>
        <v/>
      </c>
      <c r="P899" s="224" t="str">
        <f>IF(M899&lt;&gt;"", COUNTIF($M$4:$M899, M899), "")</f>
        <v/>
      </c>
      <c r="Q899" s="224" t="str">
        <f t="shared" si="61"/>
        <v/>
      </c>
    </row>
    <row r="900" spans="13:17" x14ac:dyDescent="0.3">
      <c r="M900" s="224" t="str">
        <f t="shared" ref="M900:M963" si="62">IF(D900="", "", IF(ISNUMBER(SEARCH("Doors", D900)), "DOORS", IF(ISNUMBER(SEARCH("Eng Bay", D900)), "ENGINE BAY", IF(ISNUMBER(SEARCH("Engine", D900)), "ENGINE", IF(ISNUMBER(SEARCH("Exterior", D900)), "EXTERIOR", IF(ISNUMBER(SEARCH("Hood", D900)), "HOOD", IF(ISNUMBER(SEARCH("Int Roof", D900)), "ROOF", IF(ISNUMBER(SEARCH("Interior", D900)), "INTERIOR", IF(ISNUMBER(SEARCH("Lights", D900)), "LIGHTS", IF(ISNUMBER(SEARCH("Module", D900)), "MODULE", IF(ISNUMBER(SEARCH("SBelt", D900)), "SEATS &amp; SEATBELTS", IF(ISNUMBER(SEARCH("Seat", D900)), "SEATS &amp; SEATBELTS", IF(ISNUMBER(SEARCH("Susp.", D900)), "SUSPENSION", IF(ISNUMBER(SEARCH("Trans", D900)), "TRANSMISSION", IF(ISNUMBER(SEARCH("Trunk", D900)), "TRUNK", IF(ISNUMBER(SEARCH("Wheel", D900)), "WHEEL", ""))))))))))))))))</f>
        <v/>
      </c>
      <c r="N900" s="224" t="str">
        <f t="shared" ref="N900:N963" si="63">IF(M900&lt;&gt;"", COUNTIF($M$4:$M$1000, M900), "")</f>
        <v/>
      </c>
      <c r="O900" s="224" t="str">
        <f t="shared" ref="O900:O963" si="64">IF(N900="", "", IF(N900&gt;46, "Yes", "No"))</f>
        <v/>
      </c>
      <c r="P900" s="224" t="str">
        <f>IF(M900&lt;&gt;"", COUNTIF($M$4:$M900, M900), "")</f>
        <v/>
      </c>
      <c r="Q900" s="224" t="str">
        <f t="shared" ref="Q900:Q963" si="65">IF(P900="", "", IF(P900&gt;46, N900-46, IF(N900&gt;46, 46, N900)))</f>
        <v/>
      </c>
    </row>
    <row r="901" spans="13:17" x14ac:dyDescent="0.3">
      <c r="M901" s="224" t="str">
        <f t="shared" si="62"/>
        <v/>
      </c>
      <c r="N901" s="224" t="str">
        <f t="shared" si="63"/>
        <v/>
      </c>
      <c r="O901" s="224" t="str">
        <f t="shared" si="64"/>
        <v/>
      </c>
      <c r="P901" s="224" t="str">
        <f>IF(M901&lt;&gt;"", COUNTIF($M$4:$M901, M901), "")</f>
        <v/>
      </c>
      <c r="Q901" s="224" t="str">
        <f t="shared" si="65"/>
        <v/>
      </c>
    </row>
    <row r="902" spans="13:17" x14ac:dyDescent="0.3">
      <c r="M902" s="224" t="str">
        <f t="shared" si="62"/>
        <v/>
      </c>
      <c r="N902" s="224" t="str">
        <f t="shared" si="63"/>
        <v/>
      </c>
      <c r="O902" s="224" t="str">
        <f t="shared" si="64"/>
        <v/>
      </c>
      <c r="P902" s="224" t="str">
        <f>IF(M902&lt;&gt;"", COUNTIF($M$4:$M902, M902), "")</f>
        <v/>
      </c>
      <c r="Q902" s="224" t="str">
        <f t="shared" si="65"/>
        <v/>
      </c>
    </row>
    <row r="903" spans="13:17" x14ac:dyDescent="0.3">
      <c r="M903" s="224" t="str">
        <f t="shared" si="62"/>
        <v/>
      </c>
      <c r="N903" s="224" t="str">
        <f t="shared" si="63"/>
        <v/>
      </c>
      <c r="O903" s="224" t="str">
        <f t="shared" si="64"/>
        <v/>
      </c>
      <c r="P903" s="224" t="str">
        <f>IF(M903&lt;&gt;"", COUNTIF($M$4:$M903, M903), "")</f>
        <v/>
      </c>
      <c r="Q903" s="224" t="str">
        <f t="shared" si="65"/>
        <v/>
      </c>
    </row>
    <row r="904" spans="13:17" x14ac:dyDescent="0.3">
      <c r="M904" s="224" t="str">
        <f t="shared" si="62"/>
        <v/>
      </c>
      <c r="N904" s="224" t="str">
        <f t="shared" si="63"/>
        <v/>
      </c>
      <c r="O904" s="224" t="str">
        <f t="shared" si="64"/>
        <v/>
      </c>
      <c r="P904" s="224" t="str">
        <f>IF(M904&lt;&gt;"", COUNTIF($M$4:$M904, M904), "")</f>
        <v/>
      </c>
      <c r="Q904" s="224" t="str">
        <f t="shared" si="65"/>
        <v/>
      </c>
    </row>
    <row r="905" spans="13:17" x14ac:dyDescent="0.3">
      <c r="M905" s="224" t="str">
        <f t="shared" si="62"/>
        <v/>
      </c>
      <c r="N905" s="224" t="str">
        <f t="shared" si="63"/>
        <v/>
      </c>
      <c r="O905" s="224" t="str">
        <f t="shared" si="64"/>
        <v/>
      </c>
      <c r="P905" s="224" t="str">
        <f>IF(M905&lt;&gt;"", COUNTIF($M$4:$M905, M905), "")</f>
        <v/>
      </c>
      <c r="Q905" s="224" t="str">
        <f t="shared" si="65"/>
        <v/>
      </c>
    </row>
    <row r="906" spans="13:17" x14ac:dyDescent="0.3">
      <c r="M906" s="224" t="str">
        <f t="shared" si="62"/>
        <v/>
      </c>
      <c r="N906" s="224" t="str">
        <f t="shared" si="63"/>
        <v/>
      </c>
      <c r="O906" s="224" t="str">
        <f t="shared" si="64"/>
        <v/>
      </c>
      <c r="P906" s="224" t="str">
        <f>IF(M906&lt;&gt;"", COUNTIF($M$4:$M906, M906), "")</f>
        <v/>
      </c>
      <c r="Q906" s="224" t="str">
        <f t="shared" si="65"/>
        <v/>
      </c>
    </row>
    <row r="907" spans="13:17" x14ac:dyDescent="0.3">
      <c r="M907" s="224" t="str">
        <f t="shared" si="62"/>
        <v/>
      </c>
      <c r="N907" s="224" t="str">
        <f t="shared" si="63"/>
        <v/>
      </c>
      <c r="O907" s="224" t="str">
        <f t="shared" si="64"/>
        <v/>
      </c>
      <c r="P907" s="224" t="str">
        <f>IF(M907&lt;&gt;"", COUNTIF($M$4:$M907, M907), "")</f>
        <v/>
      </c>
      <c r="Q907" s="224" t="str">
        <f t="shared" si="65"/>
        <v/>
      </c>
    </row>
    <row r="908" spans="13:17" x14ac:dyDescent="0.3">
      <c r="M908" s="224" t="str">
        <f t="shared" si="62"/>
        <v/>
      </c>
      <c r="N908" s="224" t="str">
        <f t="shared" si="63"/>
        <v/>
      </c>
      <c r="O908" s="224" t="str">
        <f t="shared" si="64"/>
        <v/>
      </c>
      <c r="P908" s="224" t="str">
        <f>IF(M908&lt;&gt;"", COUNTIF($M$4:$M908, M908), "")</f>
        <v/>
      </c>
      <c r="Q908" s="224" t="str">
        <f t="shared" si="65"/>
        <v/>
      </c>
    </row>
    <row r="909" spans="13:17" x14ac:dyDescent="0.3">
      <c r="M909" s="224" t="str">
        <f t="shared" si="62"/>
        <v/>
      </c>
      <c r="N909" s="224" t="str">
        <f t="shared" si="63"/>
        <v/>
      </c>
      <c r="O909" s="224" t="str">
        <f t="shared" si="64"/>
        <v/>
      </c>
      <c r="P909" s="224" t="str">
        <f>IF(M909&lt;&gt;"", COUNTIF($M$4:$M909, M909), "")</f>
        <v/>
      </c>
      <c r="Q909" s="224" t="str">
        <f t="shared" si="65"/>
        <v/>
      </c>
    </row>
    <row r="910" spans="13:17" x14ac:dyDescent="0.3">
      <c r="M910" s="224" t="str">
        <f t="shared" si="62"/>
        <v/>
      </c>
      <c r="N910" s="224" t="str">
        <f t="shared" si="63"/>
        <v/>
      </c>
      <c r="O910" s="224" t="str">
        <f t="shared" si="64"/>
        <v/>
      </c>
      <c r="P910" s="224" t="str">
        <f>IF(M910&lt;&gt;"", COUNTIF($M$4:$M910, M910), "")</f>
        <v/>
      </c>
      <c r="Q910" s="224" t="str">
        <f t="shared" si="65"/>
        <v/>
      </c>
    </row>
    <row r="911" spans="13:17" x14ac:dyDescent="0.3">
      <c r="M911" s="224" t="str">
        <f t="shared" si="62"/>
        <v/>
      </c>
      <c r="N911" s="224" t="str">
        <f t="shared" si="63"/>
        <v/>
      </c>
      <c r="O911" s="224" t="str">
        <f t="shared" si="64"/>
        <v/>
      </c>
      <c r="P911" s="224" t="str">
        <f>IF(M911&lt;&gt;"", COUNTIF($M$4:$M911, M911), "")</f>
        <v/>
      </c>
      <c r="Q911" s="224" t="str">
        <f t="shared" si="65"/>
        <v/>
      </c>
    </row>
    <row r="912" spans="13:17" x14ac:dyDescent="0.3">
      <c r="M912" s="224" t="str">
        <f t="shared" si="62"/>
        <v/>
      </c>
      <c r="N912" s="224" t="str">
        <f t="shared" si="63"/>
        <v/>
      </c>
      <c r="O912" s="224" t="str">
        <f t="shared" si="64"/>
        <v/>
      </c>
      <c r="P912" s="224" t="str">
        <f>IF(M912&lt;&gt;"", COUNTIF($M$4:$M912, M912), "")</f>
        <v/>
      </c>
      <c r="Q912" s="224" t="str">
        <f t="shared" si="65"/>
        <v/>
      </c>
    </row>
    <row r="913" spans="13:17" x14ac:dyDescent="0.3">
      <c r="M913" s="224" t="str">
        <f t="shared" si="62"/>
        <v/>
      </c>
      <c r="N913" s="224" t="str">
        <f t="shared" si="63"/>
        <v/>
      </c>
      <c r="O913" s="224" t="str">
        <f t="shared" si="64"/>
        <v/>
      </c>
      <c r="P913" s="224" t="str">
        <f>IF(M913&lt;&gt;"", COUNTIF($M$4:$M913, M913), "")</f>
        <v/>
      </c>
      <c r="Q913" s="224" t="str">
        <f t="shared" si="65"/>
        <v/>
      </c>
    </row>
    <row r="914" spans="13:17" x14ac:dyDescent="0.3">
      <c r="M914" s="224" t="str">
        <f t="shared" si="62"/>
        <v/>
      </c>
      <c r="N914" s="224" t="str">
        <f t="shared" si="63"/>
        <v/>
      </c>
      <c r="O914" s="224" t="str">
        <f t="shared" si="64"/>
        <v/>
      </c>
      <c r="P914" s="224" t="str">
        <f>IF(M914&lt;&gt;"", COUNTIF($M$4:$M914, M914), "")</f>
        <v/>
      </c>
      <c r="Q914" s="224" t="str">
        <f t="shared" si="65"/>
        <v/>
      </c>
    </row>
    <row r="915" spans="13:17" x14ac:dyDescent="0.3">
      <c r="M915" s="224" t="str">
        <f t="shared" si="62"/>
        <v/>
      </c>
      <c r="N915" s="224" t="str">
        <f t="shared" si="63"/>
        <v/>
      </c>
      <c r="O915" s="224" t="str">
        <f t="shared" si="64"/>
        <v/>
      </c>
      <c r="P915" s="224" t="str">
        <f>IF(M915&lt;&gt;"", COUNTIF($M$4:$M915, M915), "")</f>
        <v/>
      </c>
      <c r="Q915" s="224" t="str">
        <f t="shared" si="65"/>
        <v/>
      </c>
    </row>
    <row r="916" spans="13:17" x14ac:dyDescent="0.3">
      <c r="M916" s="224" t="str">
        <f t="shared" si="62"/>
        <v/>
      </c>
      <c r="N916" s="224" t="str">
        <f t="shared" si="63"/>
        <v/>
      </c>
      <c r="O916" s="224" t="str">
        <f t="shared" si="64"/>
        <v/>
      </c>
      <c r="P916" s="224" t="str">
        <f>IF(M916&lt;&gt;"", COUNTIF($M$4:$M916, M916), "")</f>
        <v/>
      </c>
      <c r="Q916" s="224" t="str">
        <f t="shared" si="65"/>
        <v/>
      </c>
    </row>
    <row r="917" spans="13:17" x14ac:dyDescent="0.3">
      <c r="M917" s="224" t="str">
        <f t="shared" si="62"/>
        <v/>
      </c>
      <c r="N917" s="224" t="str">
        <f t="shared" si="63"/>
        <v/>
      </c>
      <c r="O917" s="224" t="str">
        <f t="shared" si="64"/>
        <v/>
      </c>
      <c r="P917" s="224" t="str">
        <f>IF(M917&lt;&gt;"", COUNTIF($M$4:$M917, M917), "")</f>
        <v/>
      </c>
      <c r="Q917" s="224" t="str">
        <f t="shared" si="65"/>
        <v/>
      </c>
    </row>
    <row r="918" spans="13:17" x14ac:dyDescent="0.3">
      <c r="M918" s="224" t="str">
        <f t="shared" si="62"/>
        <v/>
      </c>
      <c r="N918" s="224" t="str">
        <f t="shared" si="63"/>
        <v/>
      </c>
      <c r="O918" s="224" t="str">
        <f t="shared" si="64"/>
        <v/>
      </c>
      <c r="P918" s="224" t="str">
        <f>IF(M918&lt;&gt;"", COUNTIF($M$4:$M918, M918), "")</f>
        <v/>
      </c>
      <c r="Q918" s="224" t="str">
        <f t="shared" si="65"/>
        <v/>
      </c>
    </row>
    <row r="919" spans="13:17" x14ac:dyDescent="0.3">
      <c r="M919" s="224" t="str">
        <f t="shared" si="62"/>
        <v/>
      </c>
      <c r="N919" s="224" t="str">
        <f t="shared" si="63"/>
        <v/>
      </c>
      <c r="O919" s="224" t="str">
        <f t="shared" si="64"/>
        <v/>
      </c>
      <c r="P919" s="224" t="str">
        <f>IF(M919&lt;&gt;"", COUNTIF($M$4:$M919, M919), "")</f>
        <v/>
      </c>
      <c r="Q919" s="224" t="str">
        <f t="shared" si="65"/>
        <v/>
      </c>
    </row>
    <row r="920" spans="13:17" x14ac:dyDescent="0.3">
      <c r="M920" s="224" t="str">
        <f t="shared" si="62"/>
        <v/>
      </c>
      <c r="N920" s="224" t="str">
        <f t="shared" si="63"/>
        <v/>
      </c>
      <c r="O920" s="224" t="str">
        <f t="shared" si="64"/>
        <v/>
      </c>
      <c r="P920" s="224" t="str">
        <f>IF(M920&lt;&gt;"", COUNTIF($M$4:$M920, M920), "")</f>
        <v/>
      </c>
      <c r="Q920" s="224" t="str">
        <f t="shared" si="65"/>
        <v/>
      </c>
    </row>
    <row r="921" spans="13:17" x14ac:dyDescent="0.3">
      <c r="M921" s="224" t="str">
        <f t="shared" si="62"/>
        <v/>
      </c>
      <c r="N921" s="224" t="str">
        <f t="shared" si="63"/>
        <v/>
      </c>
      <c r="O921" s="224" t="str">
        <f t="shared" si="64"/>
        <v/>
      </c>
      <c r="P921" s="224" t="str">
        <f>IF(M921&lt;&gt;"", COUNTIF($M$4:$M921, M921), "")</f>
        <v/>
      </c>
      <c r="Q921" s="224" t="str">
        <f t="shared" si="65"/>
        <v/>
      </c>
    </row>
    <row r="922" spans="13:17" x14ac:dyDescent="0.3">
      <c r="M922" s="224" t="str">
        <f t="shared" si="62"/>
        <v/>
      </c>
      <c r="N922" s="224" t="str">
        <f t="shared" si="63"/>
        <v/>
      </c>
      <c r="O922" s="224" t="str">
        <f t="shared" si="64"/>
        <v/>
      </c>
      <c r="P922" s="224" t="str">
        <f>IF(M922&lt;&gt;"", COUNTIF($M$4:$M922, M922), "")</f>
        <v/>
      </c>
      <c r="Q922" s="224" t="str">
        <f t="shared" si="65"/>
        <v/>
      </c>
    </row>
    <row r="923" spans="13:17" x14ac:dyDescent="0.3">
      <c r="M923" s="224" t="str">
        <f t="shared" si="62"/>
        <v/>
      </c>
      <c r="N923" s="224" t="str">
        <f t="shared" si="63"/>
        <v/>
      </c>
      <c r="O923" s="224" t="str">
        <f t="shared" si="64"/>
        <v/>
      </c>
      <c r="P923" s="224" t="str">
        <f>IF(M923&lt;&gt;"", COUNTIF($M$4:$M923, M923), "")</f>
        <v/>
      </c>
      <c r="Q923" s="224" t="str">
        <f t="shared" si="65"/>
        <v/>
      </c>
    </row>
    <row r="924" spans="13:17" x14ac:dyDescent="0.3">
      <c r="M924" s="224" t="str">
        <f t="shared" si="62"/>
        <v/>
      </c>
      <c r="N924" s="224" t="str">
        <f t="shared" si="63"/>
        <v/>
      </c>
      <c r="O924" s="224" t="str">
        <f t="shared" si="64"/>
        <v/>
      </c>
      <c r="P924" s="224" t="str">
        <f>IF(M924&lt;&gt;"", COUNTIF($M$4:$M924, M924), "")</f>
        <v/>
      </c>
      <c r="Q924" s="224" t="str">
        <f t="shared" si="65"/>
        <v/>
      </c>
    </row>
    <row r="925" spans="13:17" x14ac:dyDescent="0.3">
      <c r="M925" s="224" t="str">
        <f t="shared" si="62"/>
        <v/>
      </c>
      <c r="N925" s="224" t="str">
        <f t="shared" si="63"/>
        <v/>
      </c>
      <c r="O925" s="224" t="str">
        <f t="shared" si="64"/>
        <v/>
      </c>
      <c r="P925" s="224" t="str">
        <f>IF(M925&lt;&gt;"", COUNTIF($M$4:$M925, M925), "")</f>
        <v/>
      </c>
      <c r="Q925" s="224" t="str">
        <f t="shared" si="65"/>
        <v/>
      </c>
    </row>
    <row r="926" spans="13:17" x14ac:dyDescent="0.3">
      <c r="M926" s="224" t="str">
        <f t="shared" si="62"/>
        <v/>
      </c>
      <c r="N926" s="224" t="str">
        <f t="shared" si="63"/>
        <v/>
      </c>
      <c r="O926" s="224" t="str">
        <f t="shared" si="64"/>
        <v/>
      </c>
      <c r="P926" s="224" t="str">
        <f>IF(M926&lt;&gt;"", COUNTIF($M$4:$M926, M926), "")</f>
        <v/>
      </c>
      <c r="Q926" s="224" t="str">
        <f t="shared" si="65"/>
        <v/>
      </c>
    </row>
    <row r="927" spans="13:17" x14ac:dyDescent="0.3">
      <c r="M927" s="224" t="str">
        <f t="shared" si="62"/>
        <v/>
      </c>
      <c r="N927" s="224" t="str">
        <f t="shared" si="63"/>
        <v/>
      </c>
      <c r="O927" s="224" t="str">
        <f t="shared" si="64"/>
        <v/>
      </c>
      <c r="P927" s="224" t="str">
        <f>IF(M927&lt;&gt;"", COUNTIF($M$4:$M927, M927), "")</f>
        <v/>
      </c>
      <c r="Q927" s="224" t="str">
        <f t="shared" si="65"/>
        <v/>
      </c>
    </row>
    <row r="928" spans="13:17" x14ac:dyDescent="0.3">
      <c r="M928" s="224" t="str">
        <f t="shared" si="62"/>
        <v/>
      </c>
      <c r="N928" s="224" t="str">
        <f t="shared" si="63"/>
        <v/>
      </c>
      <c r="O928" s="224" t="str">
        <f t="shared" si="64"/>
        <v/>
      </c>
      <c r="P928" s="224" t="str">
        <f>IF(M928&lt;&gt;"", COUNTIF($M$4:$M928, M928), "")</f>
        <v/>
      </c>
      <c r="Q928" s="224" t="str">
        <f t="shared" si="65"/>
        <v/>
      </c>
    </row>
    <row r="929" spans="13:17" x14ac:dyDescent="0.3">
      <c r="M929" s="224" t="str">
        <f t="shared" si="62"/>
        <v/>
      </c>
      <c r="N929" s="224" t="str">
        <f t="shared" si="63"/>
        <v/>
      </c>
      <c r="O929" s="224" t="str">
        <f t="shared" si="64"/>
        <v/>
      </c>
      <c r="P929" s="224" t="str">
        <f>IF(M929&lt;&gt;"", COUNTIF($M$4:$M929, M929), "")</f>
        <v/>
      </c>
      <c r="Q929" s="224" t="str">
        <f t="shared" si="65"/>
        <v/>
      </c>
    </row>
    <row r="930" spans="13:17" x14ac:dyDescent="0.3">
      <c r="M930" s="224" t="str">
        <f t="shared" si="62"/>
        <v/>
      </c>
      <c r="N930" s="224" t="str">
        <f t="shared" si="63"/>
        <v/>
      </c>
      <c r="O930" s="224" t="str">
        <f t="shared" si="64"/>
        <v/>
      </c>
      <c r="P930" s="224" t="str">
        <f>IF(M930&lt;&gt;"", COUNTIF($M$4:$M930, M930), "")</f>
        <v/>
      </c>
      <c r="Q930" s="224" t="str">
        <f t="shared" si="65"/>
        <v/>
      </c>
    </row>
    <row r="931" spans="13:17" x14ac:dyDescent="0.3">
      <c r="M931" s="224" t="str">
        <f t="shared" si="62"/>
        <v/>
      </c>
      <c r="N931" s="224" t="str">
        <f t="shared" si="63"/>
        <v/>
      </c>
      <c r="O931" s="224" t="str">
        <f t="shared" si="64"/>
        <v/>
      </c>
      <c r="P931" s="224" t="str">
        <f>IF(M931&lt;&gt;"", COUNTIF($M$4:$M931, M931), "")</f>
        <v/>
      </c>
      <c r="Q931" s="224" t="str">
        <f t="shared" si="65"/>
        <v/>
      </c>
    </row>
    <row r="932" spans="13:17" x14ac:dyDescent="0.3">
      <c r="M932" s="224" t="str">
        <f t="shared" si="62"/>
        <v/>
      </c>
      <c r="N932" s="224" t="str">
        <f t="shared" si="63"/>
        <v/>
      </c>
      <c r="O932" s="224" t="str">
        <f t="shared" si="64"/>
        <v/>
      </c>
      <c r="P932" s="224" t="str">
        <f>IF(M932&lt;&gt;"", COUNTIF($M$4:$M932, M932), "")</f>
        <v/>
      </c>
      <c r="Q932" s="224" t="str">
        <f t="shared" si="65"/>
        <v/>
      </c>
    </row>
    <row r="933" spans="13:17" x14ac:dyDescent="0.3">
      <c r="M933" s="224" t="str">
        <f t="shared" si="62"/>
        <v/>
      </c>
      <c r="N933" s="224" t="str">
        <f t="shared" si="63"/>
        <v/>
      </c>
      <c r="O933" s="224" t="str">
        <f t="shared" si="64"/>
        <v/>
      </c>
      <c r="P933" s="224" t="str">
        <f>IF(M933&lt;&gt;"", COUNTIF($M$4:$M933, M933), "")</f>
        <v/>
      </c>
      <c r="Q933" s="224" t="str">
        <f t="shared" si="65"/>
        <v/>
      </c>
    </row>
    <row r="934" spans="13:17" x14ac:dyDescent="0.3">
      <c r="M934" s="224" t="str">
        <f t="shared" si="62"/>
        <v/>
      </c>
      <c r="N934" s="224" t="str">
        <f t="shared" si="63"/>
        <v/>
      </c>
      <c r="O934" s="224" t="str">
        <f t="shared" si="64"/>
        <v/>
      </c>
      <c r="P934" s="224" t="str">
        <f>IF(M934&lt;&gt;"", COUNTIF($M$4:$M934, M934), "")</f>
        <v/>
      </c>
      <c r="Q934" s="224" t="str">
        <f t="shared" si="65"/>
        <v/>
      </c>
    </row>
    <row r="935" spans="13:17" x14ac:dyDescent="0.3">
      <c r="M935" s="224" t="str">
        <f t="shared" si="62"/>
        <v/>
      </c>
      <c r="N935" s="224" t="str">
        <f t="shared" si="63"/>
        <v/>
      </c>
      <c r="O935" s="224" t="str">
        <f t="shared" si="64"/>
        <v/>
      </c>
      <c r="P935" s="224" t="str">
        <f>IF(M935&lt;&gt;"", COUNTIF($M$4:$M935, M935), "")</f>
        <v/>
      </c>
      <c r="Q935" s="224" t="str">
        <f t="shared" si="65"/>
        <v/>
      </c>
    </row>
    <row r="936" spans="13:17" x14ac:dyDescent="0.3">
      <c r="M936" s="224" t="str">
        <f t="shared" si="62"/>
        <v/>
      </c>
      <c r="N936" s="224" t="str">
        <f t="shared" si="63"/>
        <v/>
      </c>
      <c r="O936" s="224" t="str">
        <f t="shared" si="64"/>
        <v/>
      </c>
      <c r="P936" s="224" t="str">
        <f>IF(M936&lt;&gt;"", COUNTIF($M$4:$M936, M936), "")</f>
        <v/>
      </c>
      <c r="Q936" s="224" t="str">
        <f t="shared" si="65"/>
        <v/>
      </c>
    </row>
    <row r="937" spans="13:17" x14ac:dyDescent="0.3">
      <c r="M937" s="224" t="str">
        <f t="shared" si="62"/>
        <v/>
      </c>
      <c r="N937" s="224" t="str">
        <f t="shared" si="63"/>
        <v/>
      </c>
      <c r="O937" s="224" t="str">
        <f t="shared" si="64"/>
        <v/>
      </c>
      <c r="P937" s="224" t="str">
        <f>IF(M937&lt;&gt;"", COUNTIF($M$4:$M937, M937), "")</f>
        <v/>
      </c>
      <c r="Q937" s="224" t="str">
        <f t="shared" si="65"/>
        <v/>
      </c>
    </row>
    <row r="938" spans="13:17" x14ac:dyDescent="0.3">
      <c r="M938" s="224" t="str">
        <f t="shared" si="62"/>
        <v/>
      </c>
      <c r="N938" s="224" t="str">
        <f t="shared" si="63"/>
        <v/>
      </c>
      <c r="O938" s="224" t="str">
        <f t="shared" si="64"/>
        <v/>
      </c>
      <c r="P938" s="224" t="str">
        <f>IF(M938&lt;&gt;"", COUNTIF($M$4:$M938, M938), "")</f>
        <v/>
      </c>
      <c r="Q938" s="224" t="str">
        <f t="shared" si="65"/>
        <v/>
      </c>
    </row>
    <row r="939" spans="13:17" x14ac:dyDescent="0.3">
      <c r="M939" s="224" t="str">
        <f t="shared" si="62"/>
        <v/>
      </c>
      <c r="N939" s="224" t="str">
        <f t="shared" si="63"/>
        <v/>
      </c>
      <c r="O939" s="224" t="str">
        <f t="shared" si="64"/>
        <v/>
      </c>
      <c r="P939" s="224" t="str">
        <f>IF(M939&lt;&gt;"", COUNTIF($M$4:$M939, M939), "")</f>
        <v/>
      </c>
      <c r="Q939" s="224" t="str">
        <f t="shared" si="65"/>
        <v/>
      </c>
    </row>
    <row r="940" spans="13:17" x14ac:dyDescent="0.3">
      <c r="M940" s="224" t="str">
        <f t="shared" si="62"/>
        <v/>
      </c>
      <c r="N940" s="224" t="str">
        <f t="shared" si="63"/>
        <v/>
      </c>
      <c r="O940" s="224" t="str">
        <f t="shared" si="64"/>
        <v/>
      </c>
      <c r="P940" s="224" t="str">
        <f>IF(M940&lt;&gt;"", COUNTIF($M$4:$M940, M940), "")</f>
        <v/>
      </c>
      <c r="Q940" s="224" t="str">
        <f t="shared" si="65"/>
        <v/>
      </c>
    </row>
    <row r="941" spans="13:17" x14ac:dyDescent="0.3">
      <c r="M941" s="224" t="str">
        <f t="shared" si="62"/>
        <v/>
      </c>
      <c r="N941" s="224" t="str">
        <f t="shared" si="63"/>
        <v/>
      </c>
      <c r="O941" s="224" t="str">
        <f t="shared" si="64"/>
        <v/>
      </c>
      <c r="P941" s="224" t="str">
        <f>IF(M941&lt;&gt;"", COUNTIF($M$4:$M941, M941), "")</f>
        <v/>
      </c>
      <c r="Q941" s="224" t="str">
        <f t="shared" si="65"/>
        <v/>
      </c>
    </row>
    <row r="942" spans="13:17" x14ac:dyDescent="0.3">
      <c r="M942" s="224" t="str">
        <f t="shared" si="62"/>
        <v/>
      </c>
      <c r="N942" s="224" t="str">
        <f t="shared" si="63"/>
        <v/>
      </c>
      <c r="O942" s="224" t="str">
        <f t="shared" si="64"/>
        <v/>
      </c>
      <c r="P942" s="224" t="str">
        <f>IF(M942&lt;&gt;"", COUNTIF($M$4:$M942, M942), "")</f>
        <v/>
      </c>
      <c r="Q942" s="224" t="str">
        <f t="shared" si="65"/>
        <v/>
      </c>
    </row>
    <row r="943" spans="13:17" x14ac:dyDescent="0.3">
      <c r="M943" s="224" t="str">
        <f t="shared" si="62"/>
        <v/>
      </c>
      <c r="N943" s="224" t="str">
        <f t="shared" si="63"/>
        <v/>
      </c>
      <c r="O943" s="224" t="str">
        <f t="shared" si="64"/>
        <v/>
      </c>
      <c r="P943" s="224" t="str">
        <f>IF(M943&lt;&gt;"", COUNTIF($M$4:$M943, M943), "")</f>
        <v/>
      </c>
      <c r="Q943" s="224" t="str">
        <f t="shared" si="65"/>
        <v/>
      </c>
    </row>
    <row r="944" spans="13:17" x14ac:dyDescent="0.3">
      <c r="M944" s="224" t="str">
        <f t="shared" si="62"/>
        <v/>
      </c>
      <c r="N944" s="224" t="str">
        <f t="shared" si="63"/>
        <v/>
      </c>
      <c r="O944" s="224" t="str">
        <f t="shared" si="64"/>
        <v/>
      </c>
      <c r="P944" s="224" t="str">
        <f>IF(M944&lt;&gt;"", COUNTIF($M$4:$M944, M944), "")</f>
        <v/>
      </c>
      <c r="Q944" s="224" t="str">
        <f t="shared" si="65"/>
        <v/>
      </c>
    </row>
    <row r="945" spans="13:17" x14ac:dyDescent="0.3">
      <c r="M945" s="224" t="str">
        <f t="shared" si="62"/>
        <v/>
      </c>
      <c r="N945" s="224" t="str">
        <f t="shared" si="63"/>
        <v/>
      </c>
      <c r="O945" s="224" t="str">
        <f t="shared" si="64"/>
        <v/>
      </c>
      <c r="P945" s="224" t="str">
        <f>IF(M945&lt;&gt;"", COUNTIF($M$4:$M945, M945), "")</f>
        <v/>
      </c>
      <c r="Q945" s="224" t="str">
        <f t="shared" si="65"/>
        <v/>
      </c>
    </row>
    <row r="946" spans="13:17" x14ac:dyDescent="0.3">
      <c r="M946" s="224" t="str">
        <f t="shared" si="62"/>
        <v/>
      </c>
      <c r="N946" s="224" t="str">
        <f t="shared" si="63"/>
        <v/>
      </c>
      <c r="O946" s="224" t="str">
        <f t="shared" si="64"/>
        <v/>
      </c>
      <c r="P946" s="224" t="str">
        <f>IF(M946&lt;&gt;"", COUNTIF($M$4:$M946, M946), "")</f>
        <v/>
      </c>
      <c r="Q946" s="224" t="str">
        <f t="shared" si="65"/>
        <v/>
      </c>
    </row>
    <row r="947" spans="13:17" x14ac:dyDescent="0.3">
      <c r="M947" s="224" t="str">
        <f t="shared" si="62"/>
        <v/>
      </c>
      <c r="N947" s="224" t="str">
        <f t="shared" si="63"/>
        <v/>
      </c>
      <c r="O947" s="224" t="str">
        <f t="shared" si="64"/>
        <v/>
      </c>
      <c r="P947" s="224" t="str">
        <f>IF(M947&lt;&gt;"", COUNTIF($M$4:$M947, M947), "")</f>
        <v/>
      </c>
      <c r="Q947" s="224" t="str">
        <f t="shared" si="65"/>
        <v/>
      </c>
    </row>
    <row r="948" spans="13:17" x14ac:dyDescent="0.3">
      <c r="M948" s="224" t="str">
        <f t="shared" si="62"/>
        <v/>
      </c>
      <c r="N948" s="224" t="str">
        <f t="shared" si="63"/>
        <v/>
      </c>
      <c r="O948" s="224" t="str">
        <f t="shared" si="64"/>
        <v/>
      </c>
      <c r="P948" s="224" t="str">
        <f>IF(M948&lt;&gt;"", COUNTIF($M$4:$M948, M948), "")</f>
        <v/>
      </c>
      <c r="Q948" s="224" t="str">
        <f t="shared" si="65"/>
        <v/>
      </c>
    </row>
    <row r="949" spans="13:17" x14ac:dyDescent="0.3">
      <c r="M949" s="224" t="str">
        <f t="shared" si="62"/>
        <v/>
      </c>
      <c r="N949" s="224" t="str">
        <f t="shared" si="63"/>
        <v/>
      </c>
      <c r="O949" s="224" t="str">
        <f t="shared" si="64"/>
        <v/>
      </c>
      <c r="P949" s="224" t="str">
        <f>IF(M949&lt;&gt;"", COUNTIF($M$4:$M949, M949), "")</f>
        <v/>
      </c>
      <c r="Q949" s="224" t="str">
        <f t="shared" si="65"/>
        <v/>
      </c>
    </row>
    <row r="950" spans="13:17" x14ac:dyDescent="0.3">
      <c r="M950" s="224" t="str">
        <f t="shared" si="62"/>
        <v/>
      </c>
      <c r="N950" s="224" t="str">
        <f t="shared" si="63"/>
        <v/>
      </c>
      <c r="O950" s="224" t="str">
        <f t="shared" si="64"/>
        <v/>
      </c>
      <c r="P950" s="224" t="str">
        <f>IF(M950&lt;&gt;"", COUNTIF($M$4:$M950, M950), "")</f>
        <v/>
      </c>
      <c r="Q950" s="224" t="str">
        <f t="shared" si="65"/>
        <v/>
      </c>
    </row>
    <row r="951" spans="13:17" x14ac:dyDescent="0.3">
      <c r="M951" s="224" t="str">
        <f t="shared" si="62"/>
        <v/>
      </c>
      <c r="N951" s="224" t="str">
        <f t="shared" si="63"/>
        <v/>
      </c>
      <c r="O951" s="224" t="str">
        <f t="shared" si="64"/>
        <v/>
      </c>
      <c r="P951" s="224" t="str">
        <f>IF(M951&lt;&gt;"", COUNTIF($M$4:$M951, M951), "")</f>
        <v/>
      </c>
      <c r="Q951" s="224" t="str">
        <f t="shared" si="65"/>
        <v/>
      </c>
    </row>
    <row r="952" spans="13:17" x14ac:dyDescent="0.3">
      <c r="M952" s="224" t="str">
        <f t="shared" si="62"/>
        <v/>
      </c>
      <c r="N952" s="224" t="str">
        <f t="shared" si="63"/>
        <v/>
      </c>
      <c r="O952" s="224" t="str">
        <f t="shared" si="64"/>
        <v/>
      </c>
      <c r="P952" s="224" t="str">
        <f>IF(M952&lt;&gt;"", COUNTIF($M$4:$M952, M952), "")</f>
        <v/>
      </c>
      <c r="Q952" s="224" t="str">
        <f t="shared" si="65"/>
        <v/>
      </c>
    </row>
    <row r="953" spans="13:17" x14ac:dyDescent="0.3">
      <c r="M953" s="224" t="str">
        <f t="shared" si="62"/>
        <v/>
      </c>
      <c r="N953" s="224" t="str">
        <f t="shared" si="63"/>
        <v/>
      </c>
      <c r="O953" s="224" t="str">
        <f t="shared" si="64"/>
        <v/>
      </c>
      <c r="P953" s="224" t="str">
        <f>IF(M953&lt;&gt;"", COUNTIF($M$4:$M953, M953), "")</f>
        <v/>
      </c>
      <c r="Q953" s="224" t="str">
        <f t="shared" si="65"/>
        <v/>
      </c>
    </row>
    <row r="954" spans="13:17" x14ac:dyDescent="0.3">
      <c r="M954" s="224" t="str">
        <f t="shared" si="62"/>
        <v/>
      </c>
      <c r="N954" s="224" t="str">
        <f t="shared" si="63"/>
        <v/>
      </c>
      <c r="O954" s="224" t="str">
        <f t="shared" si="64"/>
        <v/>
      </c>
      <c r="P954" s="224" t="str">
        <f>IF(M954&lt;&gt;"", COUNTIF($M$4:$M954, M954), "")</f>
        <v/>
      </c>
      <c r="Q954" s="224" t="str">
        <f t="shared" si="65"/>
        <v/>
      </c>
    </row>
    <row r="955" spans="13:17" x14ac:dyDescent="0.3">
      <c r="M955" s="224" t="str">
        <f t="shared" si="62"/>
        <v/>
      </c>
      <c r="N955" s="224" t="str">
        <f t="shared" si="63"/>
        <v/>
      </c>
      <c r="O955" s="224" t="str">
        <f t="shared" si="64"/>
        <v/>
      </c>
      <c r="P955" s="224" t="str">
        <f>IF(M955&lt;&gt;"", COUNTIF($M$4:$M955, M955), "")</f>
        <v/>
      </c>
      <c r="Q955" s="224" t="str">
        <f t="shared" si="65"/>
        <v/>
      </c>
    </row>
    <row r="956" spans="13:17" x14ac:dyDescent="0.3">
      <c r="M956" s="224" t="str">
        <f t="shared" si="62"/>
        <v/>
      </c>
      <c r="N956" s="224" t="str">
        <f t="shared" si="63"/>
        <v/>
      </c>
      <c r="O956" s="224" t="str">
        <f t="shared" si="64"/>
        <v/>
      </c>
      <c r="P956" s="224" t="str">
        <f>IF(M956&lt;&gt;"", COUNTIF($M$4:$M956, M956), "")</f>
        <v/>
      </c>
      <c r="Q956" s="224" t="str">
        <f t="shared" si="65"/>
        <v/>
      </c>
    </row>
    <row r="957" spans="13:17" x14ac:dyDescent="0.3">
      <c r="M957" s="224" t="str">
        <f t="shared" si="62"/>
        <v/>
      </c>
      <c r="N957" s="224" t="str">
        <f t="shared" si="63"/>
        <v/>
      </c>
      <c r="O957" s="224" t="str">
        <f t="shared" si="64"/>
        <v/>
      </c>
      <c r="P957" s="224" t="str">
        <f>IF(M957&lt;&gt;"", COUNTIF($M$4:$M957, M957), "")</f>
        <v/>
      </c>
      <c r="Q957" s="224" t="str">
        <f t="shared" si="65"/>
        <v/>
      </c>
    </row>
    <row r="958" spans="13:17" x14ac:dyDescent="0.3">
      <c r="M958" s="224" t="str">
        <f t="shared" si="62"/>
        <v/>
      </c>
      <c r="N958" s="224" t="str">
        <f t="shared" si="63"/>
        <v/>
      </c>
      <c r="O958" s="224" t="str">
        <f t="shared" si="64"/>
        <v/>
      </c>
      <c r="P958" s="224" t="str">
        <f>IF(M958&lt;&gt;"", COUNTIF($M$4:$M958, M958), "")</f>
        <v/>
      </c>
      <c r="Q958" s="224" t="str">
        <f t="shared" si="65"/>
        <v/>
      </c>
    </row>
    <row r="959" spans="13:17" x14ac:dyDescent="0.3">
      <c r="M959" s="224" t="str">
        <f t="shared" si="62"/>
        <v/>
      </c>
      <c r="N959" s="224" t="str">
        <f t="shared" si="63"/>
        <v/>
      </c>
      <c r="O959" s="224" t="str">
        <f t="shared" si="64"/>
        <v/>
      </c>
      <c r="P959" s="224" t="str">
        <f>IF(M959&lt;&gt;"", COUNTIF($M$4:$M959, M959), "")</f>
        <v/>
      </c>
      <c r="Q959" s="224" t="str">
        <f t="shared" si="65"/>
        <v/>
      </c>
    </row>
    <row r="960" spans="13:17" x14ac:dyDescent="0.3">
      <c r="M960" s="224" t="str">
        <f t="shared" si="62"/>
        <v/>
      </c>
      <c r="N960" s="224" t="str">
        <f t="shared" si="63"/>
        <v/>
      </c>
      <c r="O960" s="224" t="str">
        <f t="shared" si="64"/>
        <v/>
      </c>
      <c r="P960" s="224" t="str">
        <f>IF(M960&lt;&gt;"", COUNTIF($M$4:$M960, M960), "")</f>
        <v/>
      </c>
      <c r="Q960" s="224" t="str">
        <f t="shared" si="65"/>
        <v/>
      </c>
    </row>
    <row r="961" spans="13:17" x14ac:dyDescent="0.3">
      <c r="M961" s="224" t="str">
        <f t="shared" si="62"/>
        <v/>
      </c>
      <c r="N961" s="224" t="str">
        <f t="shared" si="63"/>
        <v/>
      </c>
      <c r="O961" s="224" t="str">
        <f t="shared" si="64"/>
        <v/>
      </c>
      <c r="P961" s="224" t="str">
        <f>IF(M961&lt;&gt;"", COUNTIF($M$4:$M961, M961), "")</f>
        <v/>
      </c>
      <c r="Q961" s="224" t="str">
        <f t="shared" si="65"/>
        <v/>
      </c>
    </row>
    <row r="962" spans="13:17" x14ac:dyDescent="0.3">
      <c r="M962" s="224" t="str">
        <f t="shared" si="62"/>
        <v/>
      </c>
      <c r="N962" s="224" t="str">
        <f t="shared" si="63"/>
        <v/>
      </c>
      <c r="O962" s="224" t="str">
        <f t="shared" si="64"/>
        <v/>
      </c>
      <c r="P962" s="224" t="str">
        <f>IF(M962&lt;&gt;"", COUNTIF($M$4:$M962, M962), "")</f>
        <v/>
      </c>
      <c r="Q962" s="224" t="str">
        <f t="shared" si="65"/>
        <v/>
      </c>
    </row>
    <row r="963" spans="13:17" x14ac:dyDescent="0.3">
      <c r="M963" s="224" t="str">
        <f t="shared" si="62"/>
        <v/>
      </c>
      <c r="N963" s="224" t="str">
        <f t="shared" si="63"/>
        <v/>
      </c>
      <c r="O963" s="224" t="str">
        <f t="shared" si="64"/>
        <v/>
      </c>
      <c r="P963" s="224" t="str">
        <f>IF(M963&lt;&gt;"", COUNTIF($M$4:$M963, M963), "")</f>
        <v/>
      </c>
      <c r="Q963" s="224" t="str">
        <f t="shared" si="65"/>
        <v/>
      </c>
    </row>
    <row r="964" spans="13:17" x14ac:dyDescent="0.3">
      <c r="M964" s="224" t="str">
        <f t="shared" ref="M964:M1000" si="66">IF(D964="", "", IF(ISNUMBER(SEARCH("Doors", D964)), "DOORS", IF(ISNUMBER(SEARCH("Eng Bay", D964)), "ENGINE BAY", IF(ISNUMBER(SEARCH("Engine", D964)), "ENGINE", IF(ISNUMBER(SEARCH("Exterior", D964)), "EXTERIOR", IF(ISNUMBER(SEARCH("Hood", D964)), "HOOD", IF(ISNUMBER(SEARCH("Int Roof", D964)), "ROOF", IF(ISNUMBER(SEARCH("Interior", D964)), "INTERIOR", IF(ISNUMBER(SEARCH("Lights", D964)), "LIGHTS", IF(ISNUMBER(SEARCH("Module", D964)), "MODULE", IF(ISNUMBER(SEARCH("SBelt", D964)), "SEATS &amp; SEATBELTS", IF(ISNUMBER(SEARCH("Seat", D964)), "SEATS &amp; SEATBELTS", IF(ISNUMBER(SEARCH("Susp.", D964)), "SUSPENSION", IF(ISNUMBER(SEARCH("Trans", D964)), "TRANSMISSION", IF(ISNUMBER(SEARCH("Trunk", D964)), "TRUNK", IF(ISNUMBER(SEARCH("Wheel", D964)), "WHEEL", ""))))))))))))))))</f>
        <v/>
      </c>
      <c r="N964" s="224" t="str">
        <f t="shared" ref="N964:N1000" si="67">IF(M964&lt;&gt;"", COUNTIF($M$4:$M$1000, M964), "")</f>
        <v/>
      </c>
      <c r="O964" s="224" t="str">
        <f t="shared" ref="O964:O1000" si="68">IF(N964="", "", IF(N964&gt;46, "Yes", "No"))</f>
        <v/>
      </c>
      <c r="P964" s="224" t="str">
        <f>IF(M964&lt;&gt;"", COUNTIF($M$4:$M964, M964), "")</f>
        <v/>
      </c>
      <c r="Q964" s="224" t="str">
        <f t="shared" ref="Q964:Q1000" si="69">IF(P964="", "", IF(P964&gt;46, N964-46, IF(N964&gt;46, 46, N964)))</f>
        <v/>
      </c>
    </row>
    <row r="965" spans="13:17" x14ac:dyDescent="0.3">
      <c r="M965" s="224" t="str">
        <f t="shared" si="66"/>
        <v/>
      </c>
      <c r="N965" s="224" t="str">
        <f t="shared" si="67"/>
        <v/>
      </c>
      <c r="O965" s="224" t="str">
        <f t="shared" si="68"/>
        <v/>
      </c>
      <c r="P965" s="224" t="str">
        <f>IF(M965&lt;&gt;"", COUNTIF($M$4:$M965, M965), "")</f>
        <v/>
      </c>
      <c r="Q965" s="224" t="str">
        <f t="shared" si="69"/>
        <v/>
      </c>
    </row>
    <row r="966" spans="13:17" x14ac:dyDescent="0.3">
      <c r="M966" s="224" t="str">
        <f t="shared" si="66"/>
        <v/>
      </c>
      <c r="N966" s="224" t="str">
        <f t="shared" si="67"/>
        <v/>
      </c>
      <c r="O966" s="224" t="str">
        <f t="shared" si="68"/>
        <v/>
      </c>
      <c r="P966" s="224" t="str">
        <f>IF(M966&lt;&gt;"", COUNTIF($M$4:$M966, M966), "")</f>
        <v/>
      </c>
      <c r="Q966" s="224" t="str">
        <f t="shared" si="69"/>
        <v/>
      </c>
    </row>
    <row r="967" spans="13:17" x14ac:dyDescent="0.3">
      <c r="M967" s="224" t="str">
        <f t="shared" si="66"/>
        <v/>
      </c>
      <c r="N967" s="224" t="str">
        <f t="shared" si="67"/>
        <v/>
      </c>
      <c r="O967" s="224" t="str">
        <f t="shared" si="68"/>
        <v/>
      </c>
      <c r="P967" s="224" t="str">
        <f>IF(M967&lt;&gt;"", COUNTIF($M$4:$M967, M967), "")</f>
        <v/>
      </c>
      <c r="Q967" s="224" t="str">
        <f t="shared" si="69"/>
        <v/>
      </c>
    </row>
    <row r="968" spans="13:17" x14ac:dyDescent="0.3">
      <c r="M968" s="224" t="str">
        <f t="shared" si="66"/>
        <v/>
      </c>
      <c r="N968" s="224" t="str">
        <f t="shared" si="67"/>
        <v/>
      </c>
      <c r="O968" s="224" t="str">
        <f t="shared" si="68"/>
        <v/>
      </c>
      <c r="P968" s="224" t="str">
        <f>IF(M968&lt;&gt;"", COUNTIF($M$4:$M968, M968), "")</f>
        <v/>
      </c>
      <c r="Q968" s="224" t="str">
        <f t="shared" si="69"/>
        <v/>
      </c>
    </row>
    <row r="969" spans="13:17" x14ac:dyDescent="0.3">
      <c r="M969" s="224" t="str">
        <f t="shared" si="66"/>
        <v/>
      </c>
      <c r="N969" s="224" t="str">
        <f t="shared" si="67"/>
        <v/>
      </c>
      <c r="O969" s="224" t="str">
        <f t="shared" si="68"/>
        <v/>
      </c>
      <c r="P969" s="224" t="str">
        <f>IF(M969&lt;&gt;"", COUNTIF($M$4:$M969, M969), "")</f>
        <v/>
      </c>
      <c r="Q969" s="224" t="str">
        <f t="shared" si="69"/>
        <v/>
      </c>
    </row>
    <row r="970" spans="13:17" x14ac:dyDescent="0.3">
      <c r="M970" s="224" t="str">
        <f t="shared" si="66"/>
        <v/>
      </c>
      <c r="N970" s="224" t="str">
        <f t="shared" si="67"/>
        <v/>
      </c>
      <c r="O970" s="224" t="str">
        <f t="shared" si="68"/>
        <v/>
      </c>
      <c r="P970" s="224" t="str">
        <f>IF(M970&lt;&gt;"", COUNTIF($M$4:$M970, M970), "")</f>
        <v/>
      </c>
      <c r="Q970" s="224" t="str">
        <f t="shared" si="69"/>
        <v/>
      </c>
    </row>
    <row r="971" spans="13:17" x14ac:dyDescent="0.3">
      <c r="M971" s="224" t="str">
        <f t="shared" si="66"/>
        <v/>
      </c>
      <c r="N971" s="224" t="str">
        <f t="shared" si="67"/>
        <v/>
      </c>
      <c r="O971" s="224" t="str">
        <f t="shared" si="68"/>
        <v/>
      </c>
      <c r="P971" s="224" t="str">
        <f>IF(M971&lt;&gt;"", COUNTIF($M$4:$M971, M971), "")</f>
        <v/>
      </c>
      <c r="Q971" s="224" t="str">
        <f t="shared" si="69"/>
        <v/>
      </c>
    </row>
    <row r="972" spans="13:17" x14ac:dyDescent="0.3">
      <c r="M972" s="224" t="str">
        <f t="shared" si="66"/>
        <v/>
      </c>
      <c r="N972" s="224" t="str">
        <f t="shared" si="67"/>
        <v/>
      </c>
      <c r="O972" s="224" t="str">
        <f t="shared" si="68"/>
        <v/>
      </c>
      <c r="P972" s="224" t="str">
        <f>IF(M972&lt;&gt;"", COUNTIF($M$4:$M972, M972), "")</f>
        <v/>
      </c>
      <c r="Q972" s="224" t="str">
        <f t="shared" si="69"/>
        <v/>
      </c>
    </row>
    <row r="973" spans="13:17" x14ac:dyDescent="0.3">
      <c r="M973" s="224" t="str">
        <f t="shared" si="66"/>
        <v/>
      </c>
      <c r="N973" s="224" t="str">
        <f t="shared" si="67"/>
        <v/>
      </c>
      <c r="O973" s="224" t="str">
        <f t="shared" si="68"/>
        <v/>
      </c>
      <c r="P973" s="224" t="str">
        <f>IF(M973&lt;&gt;"", COUNTIF($M$4:$M973, M973), "")</f>
        <v/>
      </c>
      <c r="Q973" s="224" t="str">
        <f t="shared" si="69"/>
        <v/>
      </c>
    </row>
    <row r="974" spans="13:17" x14ac:dyDescent="0.3">
      <c r="M974" s="224" t="str">
        <f t="shared" si="66"/>
        <v/>
      </c>
      <c r="N974" s="224" t="str">
        <f t="shared" si="67"/>
        <v/>
      </c>
      <c r="O974" s="224" t="str">
        <f t="shared" si="68"/>
        <v/>
      </c>
      <c r="P974" s="224" t="str">
        <f>IF(M974&lt;&gt;"", COUNTIF($M$4:$M974, M974), "")</f>
        <v/>
      </c>
      <c r="Q974" s="224" t="str">
        <f t="shared" si="69"/>
        <v/>
      </c>
    </row>
    <row r="975" spans="13:17" x14ac:dyDescent="0.3">
      <c r="M975" s="224" t="str">
        <f t="shared" si="66"/>
        <v/>
      </c>
      <c r="N975" s="224" t="str">
        <f t="shared" si="67"/>
        <v/>
      </c>
      <c r="O975" s="224" t="str">
        <f t="shared" si="68"/>
        <v/>
      </c>
      <c r="P975" s="224" t="str">
        <f>IF(M975&lt;&gt;"", COUNTIF($M$4:$M975, M975), "")</f>
        <v/>
      </c>
      <c r="Q975" s="224" t="str">
        <f t="shared" si="69"/>
        <v/>
      </c>
    </row>
    <row r="976" spans="13:17" x14ac:dyDescent="0.3">
      <c r="M976" s="224" t="str">
        <f t="shared" si="66"/>
        <v/>
      </c>
      <c r="N976" s="224" t="str">
        <f t="shared" si="67"/>
        <v/>
      </c>
      <c r="O976" s="224" t="str">
        <f t="shared" si="68"/>
        <v/>
      </c>
      <c r="P976" s="224" t="str">
        <f>IF(M976&lt;&gt;"", COUNTIF($M$4:$M976, M976), "")</f>
        <v/>
      </c>
      <c r="Q976" s="224" t="str">
        <f t="shared" si="69"/>
        <v/>
      </c>
    </row>
    <row r="977" spans="13:17" x14ac:dyDescent="0.3">
      <c r="M977" s="224" t="str">
        <f t="shared" si="66"/>
        <v/>
      </c>
      <c r="N977" s="224" t="str">
        <f t="shared" si="67"/>
        <v/>
      </c>
      <c r="O977" s="224" t="str">
        <f t="shared" si="68"/>
        <v/>
      </c>
      <c r="P977" s="224" t="str">
        <f>IF(M977&lt;&gt;"", COUNTIF($M$4:$M977, M977), "")</f>
        <v/>
      </c>
      <c r="Q977" s="224" t="str">
        <f t="shared" si="69"/>
        <v/>
      </c>
    </row>
    <row r="978" spans="13:17" x14ac:dyDescent="0.3">
      <c r="M978" s="224" t="str">
        <f t="shared" si="66"/>
        <v/>
      </c>
      <c r="N978" s="224" t="str">
        <f t="shared" si="67"/>
        <v/>
      </c>
      <c r="O978" s="224" t="str">
        <f t="shared" si="68"/>
        <v/>
      </c>
      <c r="P978" s="224" t="str">
        <f>IF(M978&lt;&gt;"", COUNTIF($M$4:$M978, M978), "")</f>
        <v/>
      </c>
      <c r="Q978" s="224" t="str">
        <f t="shared" si="69"/>
        <v/>
      </c>
    </row>
    <row r="979" spans="13:17" x14ac:dyDescent="0.3">
      <c r="M979" s="224" t="str">
        <f t="shared" si="66"/>
        <v/>
      </c>
      <c r="N979" s="224" t="str">
        <f t="shared" si="67"/>
        <v/>
      </c>
      <c r="O979" s="224" t="str">
        <f t="shared" si="68"/>
        <v/>
      </c>
      <c r="P979" s="224" t="str">
        <f>IF(M979&lt;&gt;"", COUNTIF($M$4:$M979, M979), "")</f>
        <v/>
      </c>
      <c r="Q979" s="224" t="str">
        <f t="shared" si="69"/>
        <v/>
      </c>
    </row>
    <row r="980" spans="13:17" x14ac:dyDescent="0.3">
      <c r="M980" s="224" t="str">
        <f t="shared" si="66"/>
        <v/>
      </c>
      <c r="N980" s="224" t="str">
        <f t="shared" si="67"/>
        <v/>
      </c>
      <c r="O980" s="224" t="str">
        <f t="shared" si="68"/>
        <v/>
      </c>
      <c r="P980" s="224" t="str">
        <f>IF(M980&lt;&gt;"", COUNTIF($M$4:$M980, M980), "")</f>
        <v/>
      </c>
      <c r="Q980" s="224" t="str">
        <f t="shared" si="69"/>
        <v/>
      </c>
    </row>
    <row r="981" spans="13:17" x14ac:dyDescent="0.3">
      <c r="M981" s="224" t="str">
        <f t="shared" si="66"/>
        <v/>
      </c>
      <c r="N981" s="224" t="str">
        <f t="shared" si="67"/>
        <v/>
      </c>
      <c r="O981" s="224" t="str">
        <f t="shared" si="68"/>
        <v/>
      </c>
      <c r="P981" s="224" t="str">
        <f>IF(M981&lt;&gt;"", COUNTIF($M$4:$M981, M981), "")</f>
        <v/>
      </c>
      <c r="Q981" s="224" t="str">
        <f t="shared" si="69"/>
        <v/>
      </c>
    </row>
    <row r="982" spans="13:17" x14ac:dyDescent="0.3">
      <c r="M982" s="224" t="str">
        <f t="shared" si="66"/>
        <v/>
      </c>
      <c r="N982" s="224" t="str">
        <f t="shared" si="67"/>
        <v/>
      </c>
      <c r="O982" s="224" t="str">
        <f t="shared" si="68"/>
        <v/>
      </c>
      <c r="P982" s="224" t="str">
        <f>IF(M982&lt;&gt;"", COUNTIF($M$4:$M982, M982), "")</f>
        <v/>
      </c>
      <c r="Q982" s="224" t="str">
        <f t="shared" si="69"/>
        <v/>
      </c>
    </row>
    <row r="983" spans="13:17" x14ac:dyDescent="0.3">
      <c r="M983" s="224" t="str">
        <f t="shared" si="66"/>
        <v/>
      </c>
      <c r="N983" s="224" t="str">
        <f t="shared" si="67"/>
        <v/>
      </c>
      <c r="O983" s="224" t="str">
        <f t="shared" si="68"/>
        <v/>
      </c>
      <c r="P983" s="224" t="str">
        <f>IF(M983&lt;&gt;"", COUNTIF($M$4:$M983, M983), "")</f>
        <v/>
      </c>
      <c r="Q983" s="224" t="str">
        <f t="shared" si="69"/>
        <v/>
      </c>
    </row>
    <row r="984" spans="13:17" x14ac:dyDescent="0.3">
      <c r="M984" s="224" t="str">
        <f t="shared" si="66"/>
        <v/>
      </c>
      <c r="N984" s="224" t="str">
        <f t="shared" si="67"/>
        <v/>
      </c>
      <c r="O984" s="224" t="str">
        <f t="shared" si="68"/>
        <v/>
      </c>
      <c r="P984" s="224" t="str">
        <f>IF(M984&lt;&gt;"", COUNTIF($M$4:$M984, M984), "")</f>
        <v/>
      </c>
      <c r="Q984" s="224" t="str">
        <f t="shared" si="69"/>
        <v/>
      </c>
    </row>
    <row r="985" spans="13:17" x14ac:dyDescent="0.3">
      <c r="M985" s="224" t="str">
        <f t="shared" si="66"/>
        <v/>
      </c>
      <c r="N985" s="224" t="str">
        <f t="shared" si="67"/>
        <v/>
      </c>
      <c r="O985" s="224" t="str">
        <f t="shared" si="68"/>
        <v/>
      </c>
      <c r="P985" s="224" t="str">
        <f>IF(M985&lt;&gt;"", COUNTIF($M$4:$M985, M985), "")</f>
        <v/>
      </c>
      <c r="Q985" s="224" t="str">
        <f t="shared" si="69"/>
        <v/>
      </c>
    </row>
    <row r="986" spans="13:17" x14ac:dyDescent="0.3">
      <c r="M986" s="224" t="str">
        <f t="shared" si="66"/>
        <v/>
      </c>
      <c r="N986" s="224" t="str">
        <f t="shared" si="67"/>
        <v/>
      </c>
      <c r="O986" s="224" t="str">
        <f t="shared" si="68"/>
        <v/>
      </c>
      <c r="P986" s="224" t="str">
        <f>IF(M986&lt;&gt;"", COUNTIF($M$4:$M986, M986), "")</f>
        <v/>
      </c>
      <c r="Q986" s="224" t="str">
        <f t="shared" si="69"/>
        <v/>
      </c>
    </row>
    <row r="987" spans="13:17" x14ac:dyDescent="0.3">
      <c r="M987" s="224" t="str">
        <f t="shared" si="66"/>
        <v/>
      </c>
      <c r="N987" s="224" t="str">
        <f t="shared" si="67"/>
        <v/>
      </c>
      <c r="O987" s="224" t="str">
        <f t="shared" si="68"/>
        <v/>
      </c>
      <c r="P987" s="224" t="str">
        <f>IF(M987&lt;&gt;"", COUNTIF($M$4:$M987, M987), "")</f>
        <v/>
      </c>
      <c r="Q987" s="224" t="str">
        <f t="shared" si="69"/>
        <v/>
      </c>
    </row>
    <row r="988" spans="13:17" x14ac:dyDescent="0.3">
      <c r="M988" s="224" t="str">
        <f t="shared" si="66"/>
        <v/>
      </c>
      <c r="N988" s="224" t="str">
        <f t="shared" si="67"/>
        <v/>
      </c>
      <c r="O988" s="224" t="str">
        <f t="shared" si="68"/>
        <v/>
      </c>
      <c r="P988" s="224" t="str">
        <f>IF(M988&lt;&gt;"", COUNTIF($M$4:$M988, M988), "")</f>
        <v/>
      </c>
      <c r="Q988" s="224" t="str">
        <f t="shared" si="69"/>
        <v/>
      </c>
    </row>
    <row r="989" spans="13:17" x14ac:dyDescent="0.3">
      <c r="M989" s="224" t="str">
        <f t="shared" si="66"/>
        <v/>
      </c>
      <c r="N989" s="224" t="str">
        <f t="shared" si="67"/>
        <v/>
      </c>
      <c r="O989" s="224" t="str">
        <f t="shared" si="68"/>
        <v/>
      </c>
      <c r="P989" s="224" t="str">
        <f>IF(M989&lt;&gt;"", COUNTIF($M$4:$M989, M989), "")</f>
        <v/>
      </c>
      <c r="Q989" s="224" t="str">
        <f t="shared" si="69"/>
        <v/>
      </c>
    </row>
    <row r="990" spans="13:17" x14ac:dyDescent="0.3">
      <c r="M990" s="224" t="str">
        <f t="shared" si="66"/>
        <v/>
      </c>
      <c r="N990" s="224" t="str">
        <f t="shared" si="67"/>
        <v/>
      </c>
      <c r="O990" s="224" t="str">
        <f t="shared" si="68"/>
        <v/>
      </c>
      <c r="P990" s="224" t="str">
        <f>IF(M990&lt;&gt;"", COUNTIF($M$4:$M990, M990), "")</f>
        <v/>
      </c>
      <c r="Q990" s="224" t="str">
        <f t="shared" si="69"/>
        <v/>
      </c>
    </row>
    <row r="991" spans="13:17" x14ac:dyDescent="0.3">
      <c r="M991" s="224" t="str">
        <f t="shared" si="66"/>
        <v/>
      </c>
      <c r="N991" s="224" t="str">
        <f t="shared" si="67"/>
        <v/>
      </c>
      <c r="O991" s="224" t="str">
        <f t="shared" si="68"/>
        <v/>
      </c>
      <c r="P991" s="224" t="str">
        <f>IF(M991&lt;&gt;"", COUNTIF($M$4:$M991, M991), "")</f>
        <v/>
      </c>
      <c r="Q991" s="224" t="str">
        <f t="shared" si="69"/>
        <v/>
      </c>
    </row>
    <row r="992" spans="13:17" x14ac:dyDescent="0.3">
      <c r="M992" s="224" t="str">
        <f t="shared" si="66"/>
        <v/>
      </c>
      <c r="N992" s="224" t="str">
        <f t="shared" si="67"/>
        <v/>
      </c>
      <c r="O992" s="224" t="str">
        <f t="shared" si="68"/>
        <v/>
      </c>
      <c r="P992" s="224" t="str">
        <f>IF(M992&lt;&gt;"", COUNTIF($M$4:$M992, M992), "")</f>
        <v/>
      </c>
      <c r="Q992" s="224" t="str">
        <f t="shared" si="69"/>
        <v/>
      </c>
    </row>
    <row r="993" spans="13:17" x14ac:dyDescent="0.3">
      <c r="M993" s="224" t="str">
        <f t="shared" si="66"/>
        <v/>
      </c>
      <c r="N993" s="224" t="str">
        <f t="shared" si="67"/>
        <v/>
      </c>
      <c r="O993" s="224" t="str">
        <f t="shared" si="68"/>
        <v/>
      </c>
      <c r="P993" s="224" t="str">
        <f>IF(M993&lt;&gt;"", COUNTIF($M$4:$M993, M993), "")</f>
        <v/>
      </c>
      <c r="Q993" s="224" t="str">
        <f t="shared" si="69"/>
        <v/>
      </c>
    </row>
    <row r="994" spans="13:17" x14ac:dyDescent="0.3">
      <c r="M994" s="224" t="str">
        <f t="shared" si="66"/>
        <v/>
      </c>
      <c r="N994" s="224" t="str">
        <f t="shared" si="67"/>
        <v/>
      </c>
      <c r="O994" s="224" t="str">
        <f t="shared" si="68"/>
        <v/>
      </c>
      <c r="P994" s="224" t="str">
        <f>IF(M994&lt;&gt;"", COUNTIF($M$4:$M994, M994), "")</f>
        <v/>
      </c>
      <c r="Q994" s="224" t="str">
        <f t="shared" si="69"/>
        <v/>
      </c>
    </row>
    <row r="995" spans="13:17" x14ac:dyDescent="0.3">
      <c r="M995" s="224" t="str">
        <f t="shared" si="66"/>
        <v/>
      </c>
      <c r="N995" s="224" t="str">
        <f t="shared" si="67"/>
        <v/>
      </c>
      <c r="O995" s="224" t="str">
        <f t="shared" si="68"/>
        <v/>
      </c>
      <c r="P995" s="224" t="str">
        <f>IF(M995&lt;&gt;"", COUNTIF($M$4:$M995, M995), "")</f>
        <v/>
      </c>
      <c r="Q995" s="224" t="str">
        <f t="shared" si="69"/>
        <v/>
      </c>
    </row>
    <row r="996" spans="13:17" x14ac:dyDescent="0.3">
      <c r="M996" s="224" t="str">
        <f t="shared" si="66"/>
        <v/>
      </c>
      <c r="N996" s="224" t="str">
        <f t="shared" si="67"/>
        <v/>
      </c>
      <c r="O996" s="224" t="str">
        <f t="shared" si="68"/>
        <v/>
      </c>
      <c r="P996" s="224" t="str">
        <f>IF(M996&lt;&gt;"", COUNTIF($M$4:$M996, M996), "")</f>
        <v/>
      </c>
      <c r="Q996" s="224" t="str">
        <f t="shared" si="69"/>
        <v/>
      </c>
    </row>
    <row r="997" spans="13:17" x14ac:dyDescent="0.3">
      <c r="M997" s="224" t="str">
        <f t="shared" si="66"/>
        <v/>
      </c>
      <c r="N997" s="224" t="str">
        <f t="shared" si="67"/>
        <v/>
      </c>
      <c r="O997" s="224" t="str">
        <f t="shared" si="68"/>
        <v/>
      </c>
      <c r="P997" s="224" t="str">
        <f>IF(M997&lt;&gt;"", COUNTIF($M$4:$M997, M997), "")</f>
        <v/>
      </c>
      <c r="Q997" s="224" t="str">
        <f t="shared" si="69"/>
        <v/>
      </c>
    </row>
    <row r="998" spans="13:17" x14ac:dyDescent="0.3">
      <c r="M998" s="224" t="str">
        <f t="shared" si="66"/>
        <v/>
      </c>
      <c r="N998" s="224" t="str">
        <f t="shared" si="67"/>
        <v/>
      </c>
      <c r="O998" s="224" t="str">
        <f t="shared" si="68"/>
        <v/>
      </c>
      <c r="P998" s="224" t="str">
        <f>IF(M998&lt;&gt;"", COUNTIF($M$4:$M998, M998), "")</f>
        <v/>
      </c>
      <c r="Q998" s="224" t="str">
        <f t="shared" si="69"/>
        <v/>
      </c>
    </row>
    <row r="999" spans="13:17" x14ac:dyDescent="0.3">
      <c r="M999" s="224" t="str">
        <f t="shared" si="66"/>
        <v/>
      </c>
      <c r="N999" s="224" t="str">
        <f t="shared" si="67"/>
        <v/>
      </c>
      <c r="O999" s="224" t="str">
        <f t="shared" si="68"/>
        <v/>
      </c>
      <c r="P999" s="224" t="str">
        <f>IF(M999&lt;&gt;"", COUNTIF($M$4:$M999, M999), "")</f>
        <v/>
      </c>
      <c r="Q999" s="224" t="str">
        <f t="shared" si="69"/>
        <v/>
      </c>
    </row>
    <row r="1000" spans="13:17" x14ac:dyDescent="0.3">
      <c r="M1000" s="224" t="str">
        <f t="shared" si="66"/>
        <v/>
      </c>
      <c r="N1000" s="224" t="str">
        <f t="shared" si="67"/>
        <v/>
      </c>
      <c r="O1000" s="224" t="str">
        <f t="shared" si="68"/>
        <v/>
      </c>
      <c r="P1000" s="224" t="str">
        <f>IF(M1000&lt;&gt;"", COUNTIF($M$4:$M1000, M1000), "")</f>
        <v/>
      </c>
      <c r="Q1000" s="224" t="str">
        <f t="shared" si="69"/>
        <v/>
      </c>
    </row>
  </sheetData>
  <mergeCells count="15">
    <mergeCell ref="L297:L307"/>
    <mergeCell ref="L308:L328"/>
    <mergeCell ref="L329:L333"/>
    <mergeCell ref="L126:L171"/>
    <mergeCell ref="L172:L183"/>
    <mergeCell ref="L184:L198"/>
    <mergeCell ref="L199:L243"/>
    <mergeCell ref="L244:L262"/>
    <mergeCell ref="L263:L296"/>
    <mergeCell ref="L122:L125"/>
    <mergeCell ref="L4:L39"/>
    <mergeCell ref="L40:L50"/>
    <mergeCell ref="L51:L89"/>
    <mergeCell ref="L90:L115"/>
    <mergeCell ref="L116:L121"/>
  </mergeCells>
  <conditionalFormatting sqref="A2:K2 A3:XFD3 A4:K73 A272:K333 A271:J271 A75:K249 A251:K270">
    <cfRule type="expression" dxfId="817" priority="3">
      <formula>_xlfn.ISFORMULA(A2)</formula>
    </cfRule>
  </conditionalFormatting>
  <conditionalFormatting sqref="A74:K74 A250:K250">
    <cfRule type="expression" dxfId="816" priority="2">
      <formula>_xlfn.ISFORMULA(A74)</formula>
    </cfRule>
  </conditionalFormatting>
  <conditionalFormatting sqref="K271">
    <cfRule type="expression" dxfId="815" priority="1">
      <formula>_xlfn.ISFORMULA(K271)</formula>
    </cfRule>
  </conditionalFormatting>
  <pageMargins left="0.7" right="0.7" top="0.75" bottom="0.75" header="0.3" footer="0.3"/>
  <pageSetup scale="56" fitToHeight="0" orientation="landscape" horizontalDpi="4294967293" r:id="rId1"/>
  <rowBreaks count="13" manualBreakCount="13">
    <brk id="39" max="16383" man="1"/>
    <brk id="50" max="16383" man="1"/>
    <brk id="89" max="16383" man="1"/>
    <brk id="115" max="16383" man="1"/>
    <brk id="121" max="16383" man="1"/>
    <brk id="125" max="16383" man="1"/>
    <brk id="183" max="16383" man="1"/>
    <brk id="198" max="16383" man="1"/>
    <brk id="243" max="16383" man="1"/>
    <brk id="262" max="16383" man="1"/>
    <brk id="296" max="16383" man="1"/>
    <brk id="307" max="16383" man="1"/>
    <brk id="328"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758CF-A47F-4557-BEB0-07D27EEF5E48}">
  <sheetPr codeName="Sheet8">
    <pageSetUpPr fitToPage="1"/>
  </sheetPr>
  <dimension ref="A1:F34"/>
  <sheetViews>
    <sheetView showGridLines="0" workbookViewId="0">
      <selection activeCell="B9" sqref="B9"/>
    </sheetView>
  </sheetViews>
  <sheetFormatPr defaultRowHeight="15" x14ac:dyDescent="0.25"/>
  <cols>
    <col min="2" max="2" width="82.140625" customWidth="1"/>
    <col min="3" max="3" width="73.7109375" customWidth="1"/>
    <col min="4" max="4" width="10.7109375" customWidth="1"/>
    <col min="5" max="6" width="26.5703125" customWidth="1"/>
  </cols>
  <sheetData>
    <row r="1" spans="1:6" s="224" customFormat="1" ht="20.25" thickTop="1" thickBot="1" x14ac:dyDescent="0.35">
      <c r="A1" s="225" t="str">
        <f>'1A. Template Prep'!C2</f>
        <v>1270. 14 BMW X5 SUV (F15) 4.4TT (N63) Auto (Sophisto Gray) AWD (71781)</v>
      </c>
      <c r="B1" s="226"/>
      <c r="C1" s="227"/>
    </row>
    <row r="2" spans="1:6" s="224" customFormat="1" ht="20.25" thickTop="1" thickBot="1" x14ac:dyDescent="0.35">
      <c r="A2" s="243"/>
      <c r="B2" s="243"/>
      <c r="C2" s="243"/>
    </row>
    <row r="3" spans="1:6" s="179" customFormat="1" ht="19.5" thickBot="1" x14ac:dyDescent="0.35">
      <c r="B3" s="244" t="s">
        <v>2586</v>
      </c>
      <c r="C3" s="245"/>
      <c r="D3" s="246"/>
    </row>
    <row r="4" spans="1:6" s="179" customFormat="1" ht="19.5" thickBot="1" x14ac:dyDescent="0.35">
      <c r="B4" s="181" t="s">
        <v>258</v>
      </c>
      <c r="C4" s="182" t="s">
        <v>2587</v>
      </c>
      <c r="D4" s="182"/>
      <c r="E4" s="182"/>
      <c r="F4" s="183"/>
    </row>
    <row r="5" spans="1:6" s="179" customFormat="1" ht="18.75" x14ac:dyDescent="0.3">
      <c r="A5" s="184">
        <v>1</v>
      </c>
      <c r="B5" s="258" t="s">
        <v>580</v>
      </c>
      <c r="C5" s="259" t="s">
        <v>2901</v>
      </c>
      <c r="D5" s="260"/>
      <c r="E5" s="261"/>
      <c r="F5" s="262"/>
    </row>
    <row r="6" spans="1:6" s="179" customFormat="1" ht="18.75" x14ac:dyDescent="0.3">
      <c r="A6" s="184">
        <v>2</v>
      </c>
      <c r="B6" s="263" t="s">
        <v>682</v>
      </c>
      <c r="C6" s="264" t="s">
        <v>2906</v>
      </c>
      <c r="D6" s="265"/>
      <c r="E6" s="265"/>
      <c r="F6" s="266"/>
    </row>
    <row r="7" spans="1:6" s="179" customFormat="1" ht="18.75" x14ac:dyDescent="0.3">
      <c r="A7" s="184">
        <v>3</v>
      </c>
      <c r="B7" s="263" t="s">
        <v>689</v>
      </c>
      <c r="C7" s="264" t="s">
        <v>2908</v>
      </c>
      <c r="D7" s="265"/>
      <c r="E7" s="265"/>
      <c r="F7" s="266"/>
    </row>
    <row r="8" spans="1:6" s="179" customFormat="1" ht="18.75" x14ac:dyDescent="0.3">
      <c r="A8" s="184">
        <v>4</v>
      </c>
      <c r="B8" s="263" t="s">
        <v>695</v>
      </c>
      <c r="C8" s="264" t="s">
        <v>2909</v>
      </c>
      <c r="D8" s="265"/>
      <c r="E8" s="265"/>
      <c r="F8" s="266"/>
    </row>
    <row r="9" spans="1:6" s="179" customFormat="1" ht="18.75" x14ac:dyDescent="0.3">
      <c r="A9" s="184">
        <v>5</v>
      </c>
      <c r="B9" s="263"/>
      <c r="C9" s="264"/>
      <c r="D9" s="265"/>
      <c r="E9" s="265"/>
      <c r="F9" s="266"/>
    </row>
    <row r="10" spans="1:6" s="179" customFormat="1" ht="18.75" x14ac:dyDescent="0.3">
      <c r="A10" s="184">
        <v>6</v>
      </c>
      <c r="B10" s="263"/>
      <c r="C10" s="264"/>
      <c r="D10" s="267"/>
      <c r="E10" s="265"/>
      <c r="F10" s="266"/>
    </row>
    <row r="11" spans="1:6" s="179" customFormat="1" ht="18.75" x14ac:dyDescent="0.3">
      <c r="A11" s="184">
        <v>7</v>
      </c>
      <c r="B11" s="263"/>
      <c r="C11" s="264"/>
      <c r="D11" s="265"/>
      <c r="E11" s="265"/>
      <c r="F11" s="266"/>
    </row>
    <row r="12" spans="1:6" s="179" customFormat="1" ht="18.75" x14ac:dyDescent="0.3">
      <c r="A12" s="184">
        <v>8</v>
      </c>
      <c r="B12" s="263"/>
      <c r="C12" s="264"/>
      <c r="D12" s="265"/>
      <c r="E12" s="265"/>
      <c r="F12" s="266"/>
    </row>
    <row r="13" spans="1:6" s="179" customFormat="1" ht="18.75" x14ac:dyDescent="0.3">
      <c r="A13" s="184">
        <v>9</v>
      </c>
      <c r="B13" s="263"/>
      <c r="C13" s="264"/>
      <c r="D13" s="265"/>
      <c r="E13" s="265"/>
      <c r="F13" s="266"/>
    </row>
    <row r="14" spans="1:6" s="179" customFormat="1" ht="18.75" x14ac:dyDescent="0.3">
      <c r="A14" s="184">
        <v>10</v>
      </c>
      <c r="B14" s="263"/>
      <c r="C14" s="264"/>
      <c r="D14" s="265"/>
      <c r="E14" s="265"/>
      <c r="F14" s="266"/>
    </row>
    <row r="15" spans="1:6" s="179" customFormat="1" ht="18.75" x14ac:dyDescent="0.3">
      <c r="A15" s="184">
        <v>11</v>
      </c>
      <c r="B15" s="263"/>
      <c r="C15" s="264"/>
      <c r="D15" s="265"/>
      <c r="E15" s="265"/>
      <c r="F15" s="266"/>
    </row>
    <row r="16" spans="1:6" s="179" customFormat="1" ht="18.75" x14ac:dyDescent="0.3">
      <c r="A16" s="184">
        <v>12</v>
      </c>
      <c r="B16" s="263"/>
      <c r="C16" s="264"/>
      <c r="D16" s="265"/>
      <c r="E16" s="265"/>
      <c r="F16" s="266"/>
    </row>
    <row r="17" spans="1:6" s="179" customFormat="1" ht="18.75" x14ac:dyDescent="0.3">
      <c r="A17" s="184">
        <v>13</v>
      </c>
      <c r="B17" s="263"/>
      <c r="C17" s="264"/>
      <c r="D17" s="265"/>
      <c r="E17" s="265"/>
      <c r="F17" s="266"/>
    </row>
    <row r="18" spans="1:6" s="179" customFormat="1" ht="18.75" x14ac:dyDescent="0.3">
      <c r="A18" s="184">
        <v>14</v>
      </c>
      <c r="B18" s="263"/>
      <c r="C18" s="264"/>
      <c r="D18" s="265"/>
      <c r="E18" s="265"/>
      <c r="F18" s="266"/>
    </row>
    <row r="19" spans="1:6" s="179" customFormat="1" ht="18.75" x14ac:dyDescent="0.3">
      <c r="A19" s="184">
        <v>15</v>
      </c>
      <c r="B19" s="263"/>
      <c r="C19" s="264"/>
      <c r="D19" s="265"/>
      <c r="E19" s="265"/>
      <c r="F19" s="266"/>
    </row>
    <row r="20" spans="1:6" s="179" customFormat="1" ht="18.75" x14ac:dyDescent="0.3">
      <c r="A20" s="184">
        <v>16</v>
      </c>
      <c r="B20" s="263"/>
      <c r="C20" s="264"/>
      <c r="D20" s="265"/>
      <c r="E20" s="265"/>
      <c r="F20" s="266"/>
    </row>
    <row r="21" spans="1:6" s="179" customFormat="1" ht="18.75" x14ac:dyDescent="0.3">
      <c r="A21" s="184">
        <v>17</v>
      </c>
      <c r="B21" s="263"/>
      <c r="C21" s="264"/>
      <c r="D21" s="265"/>
      <c r="E21" s="265"/>
      <c r="F21" s="266"/>
    </row>
    <row r="22" spans="1:6" s="179" customFormat="1" ht="18.75" x14ac:dyDescent="0.3">
      <c r="A22" s="184">
        <v>18</v>
      </c>
      <c r="B22" s="263"/>
      <c r="C22" s="264"/>
      <c r="D22" s="265"/>
      <c r="E22" s="265"/>
      <c r="F22" s="266"/>
    </row>
    <row r="23" spans="1:6" s="179" customFormat="1" ht="18.75" x14ac:dyDescent="0.3">
      <c r="A23" s="184">
        <v>19</v>
      </c>
      <c r="B23" s="263"/>
      <c r="C23" s="264"/>
      <c r="D23" s="265"/>
      <c r="E23" s="265"/>
      <c r="F23" s="266"/>
    </row>
    <row r="24" spans="1:6" s="179" customFormat="1" ht="18.75" x14ac:dyDescent="0.3">
      <c r="A24" s="184">
        <v>20</v>
      </c>
      <c r="B24" s="263"/>
      <c r="C24" s="264"/>
      <c r="D24" s="265"/>
      <c r="E24" s="265"/>
      <c r="F24" s="266"/>
    </row>
    <row r="25" spans="1:6" s="179" customFormat="1" ht="18.75" x14ac:dyDescent="0.3">
      <c r="A25" s="184">
        <v>21</v>
      </c>
      <c r="B25" s="263"/>
      <c r="C25" s="264"/>
      <c r="D25" s="265"/>
      <c r="E25" s="265"/>
      <c r="F25" s="266"/>
    </row>
    <row r="26" spans="1:6" s="179" customFormat="1" ht="18.75" x14ac:dyDescent="0.3">
      <c r="A26" s="184">
        <v>22</v>
      </c>
      <c r="B26" s="263"/>
      <c r="C26" s="264"/>
      <c r="D26" s="265"/>
      <c r="E26" s="265"/>
      <c r="F26" s="266"/>
    </row>
    <row r="27" spans="1:6" s="179" customFormat="1" ht="18.75" x14ac:dyDescent="0.3">
      <c r="A27" s="184">
        <v>23</v>
      </c>
      <c r="B27" s="263"/>
      <c r="C27" s="264"/>
      <c r="D27" s="265"/>
      <c r="E27" s="265"/>
      <c r="F27" s="266"/>
    </row>
    <row r="28" spans="1:6" s="179" customFormat="1" ht="18.75" x14ac:dyDescent="0.3">
      <c r="A28" s="184">
        <v>24</v>
      </c>
      <c r="B28" s="263"/>
      <c r="C28" s="264"/>
      <c r="D28" s="265"/>
      <c r="E28" s="265"/>
      <c r="F28" s="266"/>
    </row>
    <row r="29" spans="1:6" s="179" customFormat="1" ht="18.75" x14ac:dyDescent="0.3">
      <c r="A29" s="184">
        <v>25</v>
      </c>
      <c r="B29" s="263"/>
      <c r="C29" s="264"/>
      <c r="D29" s="265"/>
      <c r="E29" s="265"/>
      <c r="F29" s="266"/>
    </row>
    <row r="30" spans="1:6" s="179" customFormat="1" ht="18.75" x14ac:dyDescent="0.3">
      <c r="A30" s="184">
        <v>26</v>
      </c>
      <c r="B30" s="263"/>
      <c r="C30" s="264"/>
      <c r="D30" s="265"/>
      <c r="E30" s="265"/>
      <c r="F30" s="266"/>
    </row>
    <row r="31" spans="1:6" s="179" customFormat="1" ht="18.75" x14ac:dyDescent="0.3">
      <c r="A31" s="184">
        <v>27</v>
      </c>
      <c r="B31" s="263"/>
      <c r="C31" s="264"/>
      <c r="D31" s="265"/>
      <c r="E31" s="265"/>
      <c r="F31" s="266"/>
    </row>
    <row r="32" spans="1:6" s="179" customFormat="1" ht="18.75" x14ac:dyDescent="0.3">
      <c r="A32" s="184">
        <v>28</v>
      </c>
      <c r="B32" s="263"/>
      <c r="C32" s="264"/>
      <c r="D32" s="265"/>
      <c r="E32" s="265"/>
      <c r="F32" s="266"/>
    </row>
    <row r="33" spans="1:6" s="179" customFormat="1" ht="18.75" x14ac:dyDescent="0.3">
      <c r="A33" s="184">
        <v>29</v>
      </c>
      <c r="B33" s="263"/>
      <c r="C33" s="264"/>
      <c r="D33" s="265"/>
      <c r="E33" s="265"/>
      <c r="F33" s="266"/>
    </row>
    <row r="34" spans="1:6" s="179" customFormat="1" ht="18.75" x14ac:dyDescent="0.3">
      <c r="A34" s="184">
        <v>30</v>
      </c>
      <c r="B34" s="263"/>
      <c r="C34" s="264"/>
      <c r="D34" s="265"/>
      <c r="E34" s="265"/>
      <c r="F34" s="266"/>
    </row>
  </sheetData>
  <conditionalFormatting sqref="B5:F15">
    <cfRule type="expression" dxfId="814" priority="7">
      <formula>MOD(ROW(),2)</formula>
    </cfRule>
  </conditionalFormatting>
  <conditionalFormatting sqref="B16:F19">
    <cfRule type="expression" dxfId="813" priority="6">
      <formula>MOD(ROW(),2)</formula>
    </cfRule>
  </conditionalFormatting>
  <conditionalFormatting sqref="B20:F21">
    <cfRule type="expression" dxfId="812" priority="5">
      <formula>MOD(ROW(),2)</formula>
    </cfRule>
  </conditionalFormatting>
  <conditionalFormatting sqref="B22:F23">
    <cfRule type="expression" dxfId="811" priority="4">
      <formula>MOD(ROW(),2)</formula>
    </cfRule>
  </conditionalFormatting>
  <conditionalFormatting sqref="B24:F24">
    <cfRule type="expression" dxfId="810" priority="3">
      <formula>MOD(ROW(),2)</formula>
    </cfRule>
  </conditionalFormatting>
  <conditionalFormatting sqref="B25:F25 B27:F27 B29:F29 B31:F31 B33:F33">
    <cfRule type="expression" dxfId="809" priority="2">
      <formula>MOD(ROW(),2)</formula>
    </cfRule>
  </conditionalFormatting>
  <conditionalFormatting sqref="B26:F26 B28:F28 B30:F30 B32:F32 B34:F34">
    <cfRule type="expression" dxfId="808" priority="1">
      <formula>MOD(ROW(),2)</formula>
    </cfRule>
  </conditionalFormatting>
  <pageMargins left="0.7" right="0.7" top="0.75" bottom="0.75" header="0.3" footer="0.3"/>
  <pageSetup scale="53"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CBFA8-68CB-42FA-BECC-1712D39E1E0C}">
  <sheetPr codeName="Sheet9">
    <pageSetUpPr fitToPage="1"/>
  </sheetPr>
  <dimension ref="A1:D23"/>
  <sheetViews>
    <sheetView workbookViewId="0">
      <selection activeCell="C32" sqref="C32"/>
    </sheetView>
  </sheetViews>
  <sheetFormatPr defaultRowHeight="15" x14ac:dyDescent="0.25"/>
  <cols>
    <col min="2" max="2" width="46.42578125" customWidth="1"/>
    <col min="3" max="3" width="80.7109375" customWidth="1"/>
    <col min="4" max="4" width="31.7109375" customWidth="1"/>
  </cols>
  <sheetData>
    <row r="1" spans="1:4" ht="15.75" thickBot="1" x14ac:dyDescent="0.3">
      <c r="A1" s="173" t="str">
        <f>'1A. Template Prep'!C2</f>
        <v>1270. 14 BMW X5 SUV (F15) 4.4TT (N63) Auto (Sophisto Gray) AWD (71781)</v>
      </c>
      <c r="B1" s="174"/>
      <c r="C1" s="65"/>
    </row>
    <row r="2" spans="1:4" ht="15.75" thickBot="1" x14ac:dyDescent="0.3">
      <c r="C2" s="81"/>
    </row>
    <row r="3" spans="1:4" ht="15.75" thickBot="1" x14ac:dyDescent="0.3">
      <c r="B3" s="112" t="s">
        <v>1891</v>
      </c>
      <c r="C3" s="81"/>
    </row>
    <row r="4" spans="1:4" ht="15.75" thickBot="1" x14ac:dyDescent="0.3">
      <c r="B4" s="31" t="s">
        <v>1892</v>
      </c>
      <c r="C4" s="113" t="s">
        <v>1979</v>
      </c>
    </row>
    <row r="5" spans="1:4" ht="15.75" thickBot="1" x14ac:dyDescent="0.3">
      <c r="B5" s="31" t="s">
        <v>1893</v>
      </c>
      <c r="C5" s="114">
        <v>14.5038</v>
      </c>
      <c r="D5" s="115"/>
    </row>
    <row r="6" spans="1:4" ht="15.75" thickBot="1" x14ac:dyDescent="0.3">
      <c r="B6" s="31"/>
      <c r="C6" s="116" t="s">
        <v>1894</v>
      </c>
      <c r="D6" s="117" t="s">
        <v>1895</v>
      </c>
    </row>
    <row r="7" spans="1:4" ht="15.75" thickBot="1" x14ac:dyDescent="0.3">
      <c r="B7" s="31" t="s">
        <v>1896</v>
      </c>
      <c r="C7" s="118">
        <v>14</v>
      </c>
      <c r="D7" s="157">
        <f>IF(C7="Not Specified","Not Specified",C7*$C$5)</f>
        <v>203.0532</v>
      </c>
    </row>
    <row r="8" spans="1:4" ht="15.75" thickBot="1" x14ac:dyDescent="0.3">
      <c r="B8" s="31" t="s">
        <v>1897</v>
      </c>
      <c r="C8" s="118">
        <v>16</v>
      </c>
      <c r="D8" s="157">
        <f>IF(C8="Not Specified","Not Specified",C8*$C$5)</f>
        <v>232.0608</v>
      </c>
    </row>
    <row r="9" spans="1:4" ht="15.75" thickBot="1" x14ac:dyDescent="0.3">
      <c r="B9" s="31" t="s">
        <v>1898</v>
      </c>
      <c r="C9" s="118" t="s">
        <v>1919</v>
      </c>
      <c r="D9" s="157" t="str">
        <f>IF(C9="Not Specified","Not Specified",C9*$C$5)</f>
        <v>Not Specified</v>
      </c>
    </row>
    <row r="10" spans="1:4" ht="15.75" thickBot="1" x14ac:dyDescent="0.3">
      <c r="B10" s="31" t="s">
        <v>1899</v>
      </c>
      <c r="C10" s="118">
        <v>2</v>
      </c>
      <c r="D10" s="157">
        <f>IF(C10="Not Specified","Not Specified",C10*$C$5)</f>
        <v>29.0076</v>
      </c>
    </row>
    <row r="11" spans="1:4" x14ac:dyDescent="0.25">
      <c r="C11" s="81"/>
    </row>
    <row r="12" spans="1:4" ht="15.75" thickBot="1" x14ac:dyDescent="0.3">
      <c r="C12" s="81"/>
    </row>
    <row r="13" spans="1:4" ht="15.75" thickBot="1" x14ac:dyDescent="0.3">
      <c r="B13" s="120" t="s">
        <v>1900</v>
      </c>
      <c r="C13" s="121" t="s">
        <v>1901</v>
      </c>
      <c r="D13" s="117" t="s">
        <v>1902</v>
      </c>
    </row>
    <row r="14" spans="1:4" x14ac:dyDescent="0.25">
      <c r="B14" s="122">
        <v>1</v>
      </c>
      <c r="C14" s="123"/>
      <c r="D14" s="124"/>
    </row>
    <row r="15" spans="1:4" x14ac:dyDescent="0.25">
      <c r="B15" s="125">
        <v>2</v>
      </c>
      <c r="C15" s="29"/>
      <c r="D15" s="126"/>
    </row>
    <row r="16" spans="1:4" x14ac:dyDescent="0.25">
      <c r="B16" s="125">
        <v>3</v>
      </c>
      <c r="C16" s="29"/>
      <c r="D16" s="126"/>
    </row>
    <row r="17" spans="2:4" x14ac:dyDescent="0.25">
      <c r="B17" s="127">
        <v>4</v>
      </c>
      <c r="C17" s="29"/>
      <c r="D17" s="126"/>
    </row>
    <row r="18" spans="2:4" x14ac:dyDescent="0.25">
      <c r="B18" s="125">
        <v>5</v>
      </c>
      <c r="C18" s="29"/>
      <c r="D18" s="126"/>
    </row>
    <row r="19" spans="2:4" x14ac:dyDescent="0.25">
      <c r="B19" s="125">
        <v>6</v>
      </c>
      <c r="C19" s="29"/>
      <c r="D19" s="126"/>
    </row>
    <row r="20" spans="2:4" x14ac:dyDescent="0.25">
      <c r="B20" s="125">
        <v>7</v>
      </c>
      <c r="C20" s="29"/>
      <c r="D20" s="126"/>
    </row>
    <row r="21" spans="2:4" ht="15.75" thickBot="1" x14ac:dyDescent="0.3">
      <c r="B21" s="128">
        <v>8</v>
      </c>
      <c r="C21" s="129"/>
      <c r="D21" s="130"/>
    </row>
    <row r="23" spans="2:4" x14ac:dyDescent="0.25">
      <c r="B23" t="s">
        <v>1903</v>
      </c>
    </row>
  </sheetData>
  <pageMargins left="0.7" right="0.7" top="0.75" bottom="0.75" header="0.3" footer="0.3"/>
  <pageSetup scale="72" orientation="landscape" horizont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59EA7-3361-487B-BA0E-8B7F5BFF73CA}">
  <sheetPr codeName="Sheet23"/>
  <dimension ref="A1:B20"/>
  <sheetViews>
    <sheetView view="pageLayout" topLeftCell="A15" zoomScaleNormal="100" workbookViewId="0"/>
  </sheetViews>
  <sheetFormatPr defaultColWidth="9.140625" defaultRowHeight="23.25" x14ac:dyDescent="0.35"/>
  <cols>
    <col min="1" max="1" width="50.85546875" style="217" customWidth="1"/>
    <col min="2" max="2" width="50.85546875" style="220" customWidth="1"/>
    <col min="3" max="3" width="1.85546875" customWidth="1"/>
  </cols>
  <sheetData>
    <row r="1" spans="1:2" ht="148.5" customHeight="1" x14ac:dyDescent="0.25">
      <c r="A1" s="221" t="str">
        <f>'1A. Template Prep'!$C$2</f>
        <v>1270. 14 BMW X5 SUV (F15) 4.4TT (N63) Auto (Sophisto Gray) AWD (71781)</v>
      </c>
      <c r="B1" s="221" t="str">
        <f>'1A. Template Prep'!$C$2</f>
        <v>1270. 14 BMW X5 SUV (F15) 4.4TT (N63) Auto (Sophisto Gray) AWD (71781)</v>
      </c>
    </row>
    <row r="2" spans="1:2" ht="148.5" customHeight="1" x14ac:dyDescent="0.25">
      <c r="A2" s="221" t="str">
        <f>'1A. Template Prep'!$C$2</f>
        <v>1270. 14 BMW X5 SUV (F15) 4.4TT (N63) Auto (Sophisto Gray) AWD (71781)</v>
      </c>
      <c r="B2" s="221" t="str">
        <f>'1A. Template Prep'!$C$2</f>
        <v>1270. 14 BMW X5 SUV (F15) 4.4TT (N63) Auto (Sophisto Gray) AWD (71781)</v>
      </c>
    </row>
    <row r="3" spans="1:2" ht="148.5" customHeight="1" x14ac:dyDescent="0.25">
      <c r="A3" s="221" t="str">
        <f>'1A. Template Prep'!$C$2</f>
        <v>1270. 14 BMW X5 SUV (F15) 4.4TT (N63) Auto (Sophisto Gray) AWD (71781)</v>
      </c>
      <c r="B3" s="221" t="str">
        <f>'1A. Template Prep'!$C$2</f>
        <v>1270. 14 BMW X5 SUV (F15) 4.4TT (N63) Auto (Sophisto Gray) AWD (71781)</v>
      </c>
    </row>
    <row r="4" spans="1:2" ht="148.5" customHeight="1" x14ac:dyDescent="0.25">
      <c r="A4" s="221" t="str">
        <f>'1A. Template Prep'!$C$2</f>
        <v>1270. 14 BMW X5 SUV (F15) 4.4TT (N63) Auto (Sophisto Gray) AWD (71781)</v>
      </c>
      <c r="B4" s="221" t="str">
        <f>'1A. Template Prep'!$C$2</f>
        <v>1270. 14 BMW X5 SUV (F15) 4.4TT (N63) Auto (Sophisto Gray) AWD (71781)</v>
      </c>
    </row>
    <row r="5" spans="1:2" ht="148.5" customHeight="1" x14ac:dyDescent="0.25">
      <c r="A5" s="221" t="str">
        <f>'1A. Template Prep'!$C$2</f>
        <v>1270. 14 BMW X5 SUV (F15) 4.4TT (N63) Auto (Sophisto Gray) AWD (71781)</v>
      </c>
      <c r="B5" s="221" t="str">
        <f>'1A. Template Prep'!$C$2</f>
        <v>1270. 14 BMW X5 SUV (F15) 4.4TT (N63) Auto (Sophisto Gray) AWD (71781)</v>
      </c>
    </row>
    <row r="6" spans="1:2" ht="148.5" customHeight="1" x14ac:dyDescent="0.25">
      <c r="A6" s="221" t="str">
        <f>'1A. Template Prep'!$C$2</f>
        <v>1270. 14 BMW X5 SUV (F15) 4.4TT (N63) Auto (Sophisto Gray) AWD (71781)</v>
      </c>
      <c r="B6" s="221" t="str">
        <f>'1A. Template Prep'!$C$2</f>
        <v>1270. 14 BMW X5 SUV (F15) 4.4TT (N63) Auto (Sophisto Gray) AWD (71781)</v>
      </c>
    </row>
    <row r="7" spans="1:2" ht="148.5" customHeight="1" x14ac:dyDescent="0.25">
      <c r="A7" s="221" t="str">
        <f>'1A. Template Prep'!$C$2</f>
        <v>1270. 14 BMW X5 SUV (F15) 4.4TT (N63) Auto (Sophisto Gray) AWD (71781)</v>
      </c>
      <c r="B7" s="221" t="str">
        <f>'1A. Template Prep'!$C$2</f>
        <v>1270. 14 BMW X5 SUV (F15) 4.4TT (N63) Auto (Sophisto Gray) AWD (71781)</v>
      </c>
    </row>
    <row r="8" spans="1:2" ht="148.5" customHeight="1" x14ac:dyDescent="0.25">
      <c r="A8" s="221" t="str">
        <f>'1A. Template Prep'!$C$2</f>
        <v>1270. 14 BMW X5 SUV (F15) 4.4TT (N63) Auto (Sophisto Gray) AWD (71781)</v>
      </c>
      <c r="B8" s="221" t="str">
        <f>'1A. Template Prep'!$C$2</f>
        <v>1270. 14 BMW X5 SUV (F15) 4.4TT (N63) Auto (Sophisto Gray) AWD (71781)</v>
      </c>
    </row>
    <row r="9" spans="1:2" ht="148.5" customHeight="1" x14ac:dyDescent="0.25">
      <c r="A9" s="221" t="str">
        <f>'1A. Template Prep'!$C$2</f>
        <v>1270. 14 BMW X5 SUV (F15) 4.4TT (N63) Auto (Sophisto Gray) AWD (71781)</v>
      </c>
      <c r="B9" s="221" t="str">
        <f>'1A. Template Prep'!$C$2</f>
        <v>1270. 14 BMW X5 SUV (F15) 4.4TT (N63) Auto (Sophisto Gray) AWD (71781)</v>
      </c>
    </row>
    <row r="10" spans="1:2" ht="148.5" customHeight="1" x14ac:dyDescent="0.25">
      <c r="A10" s="221" t="str">
        <f>'1A. Template Prep'!$C$2</f>
        <v>1270. 14 BMW X5 SUV (F15) 4.4TT (N63) Auto (Sophisto Gray) AWD (71781)</v>
      </c>
      <c r="B10" s="221" t="str">
        <f>'1A. Template Prep'!$C$2</f>
        <v>1270. 14 BMW X5 SUV (F15) 4.4TT (N63) Auto (Sophisto Gray) AWD (71781)</v>
      </c>
    </row>
    <row r="11" spans="1:2" ht="148.5" customHeight="1" x14ac:dyDescent="0.25">
      <c r="A11" s="221" t="str">
        <f>'1A. Template Prep'!$C$2</f>
        <v>1270. 14 BMW X5 SUV (F15) 4.4TT (N63) Auto (Sophisto Gray) AWD (71781)</v>
      </c>
      <c r="B11" s="221" t="str">
        <f>'1A. Template Prep'!$C$2</f>
        <v>1270. 14 BMW X5 SUV (F15) 4.4TT (N63) Auto (Sophisto Gray) AWD (71781)</v>
      </c>
    </row>
    <row r="12" spans="1:2" ht="148.5" customHeight="1" x14ac:dyDescent="0.25">
      <c r="A12" s="221" t="str">
        <f>'1A. Template Prep'!$C$2</f>
        <v>1270. 14 BMW X5 SUV (F15) 4.4TT (N63) Auto (Sophisto Gray) AWD (71781)</v>
      </c>
      <c r="B12" s="221" t="str">
        <f>'1A. Template Prep'!$C$2</f>
        <v>1270. 14 BMW X5 SUV (F15) 4.4TT (N63) Auto (Sophisto Gray) AWD (71781)</v>
      </c>
    </row>
    <row r="13" spans="1:2" ht="148.5" customHeight="1" x14ac:dyDescent="0.25">
      <c r="A13" s="221" t="str">
        <f>'1A. Template Prep'!$C$2</f>
        <v>1270. 14 BMW X5 SUV (F15) 4.4TT (N63) Auto (Sophisto Gray) AWD (71781)</v>
      </c>
      <c r="B13" s="221" t="str">
        <f>'1A. Template Prep'!$C$2</f>
        <v>1270. 14 BMW X5 SUV (F15) 4.4TT (N63) Auto (Sophisto Gray) AWD (71781)</v>
      </c>
    </row>
    <row r="14" spans="1:2" ht="148.5" customHeight="1" x14ac:dyDescent="0.25">
      <c r="A14" s="221" t="str">
        <f>'1A. Template Prep'!$C$2</f>
        <v>1270. 14 BMW X5 SUV (F15) 4.4TT (N63) Auto (Sophisto Gray) AWD (71781)</v>
      </c>
      <c r="B14" s="221" t="str">
        <f>'1A. Template Prep'!$C$2</f>
        <v>1270. 14 BMW X5 SUV (F15) 4.4TT (N63) Auto (Sophisto Gray) AWD (71781)</v>
      </c>
    </row>
    <row r="15" spans="1:2" ht="148.5" customHeight="1" x14ac:dyDescent="0.25">
      <c r="A15" s="221" t="str">
        <f>'1A. Template Prep'!$C$2</f>
        <v>1270. 14 BMW X5 SUV (F15) 4.4TT (N63) Auto (Sophisto Gray) AWD (71781)</v>
      </c>
      <c r="B15" s="221" t="str">
        <f>'1A. Template Prep'!$C$2</f>
        <v>1270. 14 BMW X5 SUV (F15) 4.4TT (N63) Auto (Sophisto Gray) AWD (71781)</v>
      </c>
    </row>
    <row r="16" spans="1:2" ht="148.5" customHeight="1" x14ac:dyDescent="0.25">
      <c r="A16" s="221" t="str">
        <f>'1A. Template Prep'!$C$2</f>
        <v>1270. 14 BMW X5 SUV (F15) 4.4TT (N63) Auto (Sophisto Gray) AWD (71781)</v>
      </c>
      <c r="B16" s="221" t="str">
        <f>'1A. Template Prep'!$C$2</f>
        <v>1270. 14 BMW X5 SUV (F15) 4.4TT (N63) Auto (Sophisto Gray) AWD (71781)</v>
      </c>
    </row>
    <row r="17" spans="1:2" ht="148.5" customHeight="1" x14ac:dyDescent="0.25">
      <c r="A17" s="221" t="str">
        <f>'1A. Template Prep'!$C$2</f>
        <v>1270. 14 BMW X5 SUV (F15) 4.4TT (N63) Auto (Sophisto Gray) AWD (71781)</v>
      </c>
      <c r="B17" s="221" t="str">
        <f>'1A. Template Prep'!$C$2</f>
        <v>1270. 14 BMW X5 SUV (F15) 4.4TT (N63) Auto (Sophisto Gray) AWD (71781)</v>
      </c>
    </row>
    <row r="18" spans="1:2" ht="148.5" customHeight="1" x14ac:dyDescent="0.25">
      <c r="A18" s="221" t="str">
        <f>'1A. Template Prep'!$C$2</f>
        <v>1270. 14 BMW X5 SUV (F15) 4.4TT (N63) Auto (Sophisto Gray) AWD (71781)</v>
      </c>
      <c r="B18" s="221" t="str">
        <f>'1A. Template Prep'!$C$2</f>
        <v>1270. 14 BMW X5 SUV (F15) 4.4TT (N63) Auto (Sophisto Gray) AWD (71781)</v>
      </c>
    </row>
    <row r="19" spans="1:2" ht="148.5" customHeight="1" x14ac:dyDescent="0.25">
      <c r="A19" s="221" t="str">
        <f>'1A. Template Prep'!$C$2</f>
        <v>1270. 14 BMW X5 SUV (F15) 4.4TT (N63) Auto (Sophisto Gray) AWD (71781)</v>
      </c>
      <c r="B19" s="221" t="str">
        <f>'1A. Template Prep'!$C$2</f>
        <v>1270. 14 BMW X5 SUV (F15) 4.4TT (N63) Auto (Sophisto Gray) AWD (71781)</v>
      </c>
    </row>
    <row r="20" spans="1:2" ht="148.5" customHeight="1" x14ac:dyDescent="0.25">
      <c r="A20" s="221" t="str">
        <f>'1A. Template Prep'!$C$2</f>
        <v>1270. 14 BMW X5 SUV (F15) 4.4TT (N63) Auto (Sophisto Gray) AWD (71781)</v>
      </c>
      <c r="B20" s="221" t="str">
        <f>'1A. Template Prep'!$C$2</f>
        <v>1270. 14 BMW X5 SUV (F15) 4.4TT (N63) Auto (Sophisto Gray) AWD (71781)</v>
      </c>
    </row>
  </sheetData>
  <pageMargins left="0.25" right="0" top="0.5" bottom="0.5" header="0" footer="0"/>
  <pageSetup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9DBBF-7885-4A5D-951F-36C4B4DED2E9}">
  <sheetPr codeName="Sheet24"/>
  <dimension ref="A1:B10"/>
  <sheetViews>
    <sheetView view="pageLayout" zoomScaleNormal="100" workbookViewId="0"/>
  </sheetViews>
  <sheetFormatPr defaultColWidth="9.140625" defaultRowHeight="23.25" x14ac:dyDescent="0.35"/>
  <cols>
    <col min="1" max="1" width="50.85546875" style="217" customWidth="1"/>
    <col min="2" max="2" width="50.85546875" style="220" customWidth="1"/>
    <col min="3" max="3" width="1.85546875" customWidth="1"/>
  </cols>
  <sheetData>
    <row r="1" spans="1:2" ht="148.5" customHeight="1" x14ac:dyDescent="0.25">
      <c r="A1" s="222" t="s">
        <v>2912</v>
      </c>
      <c r="B1" s="223" t="s">
        <v>2917</v>
      </c>
    </row>
    <row r="2" spans="1:2" ht="148.5" customHeight="1" x14ac:dyDescent="0.25">
      <c r="A2" s="222" t="s">
        <v>2913</v>
      </c>
      <c r="B2" s="223" t="s">
        <v>2918</v>
      </c>
    </row>
    <row r="3" spans="1:2" ht="148.5" customHeight="1" x14ac:dyDescent="0.25">
      <c r="A3" s="222" t="s">
        <v>2914</v>
      </c>
      <c r="B3" s="223" t="s">
        <v>2919</v>
      </c>
    </row>
    <row r="4" spans="1:2" ht="148.5" customHeight="1" x14ac:dyDescent="0.25">
      <c r="A4" s="222" t="s">
        <v>2915</v>
      </c>
      <c r="B4" s="223" t="s">
        <v>2920</v>
      </c>
    </row>
    <row r="5" spans="1:2" ht="148.5" customHeight="1" x14ac:dyDescent="0.25">
      <c r="A5" s="222" t="s">
        <v>2916</v>
      </c>
      <c r="B5" s="223" t="s">
        <v>2921</v>
      </c>
    </row>
    <row r="6" spans="1:2" ht="148.5" customHeight="1" x14ac:dyDescent="0.25">
      <c r="A6" s="222" t="s">
        <v>2922</v>
      </c>
      <c r="B6" s="223"/>
    </row>
    <row r="7" spans="1:2" ht="148.5" customHeight="1" x14ac:dyDescent="0.25">
      <c r="A7" s="222" t="s">
        <v>2923</v>
      </c>
      <c r="B7" s="223"/>
    </row>
    <row r="8" spans="1:2" ht="148.5" customHeight="1" x14ac:dyDescent="0.25">
      <c r="A8" s="222" t="s">
        <v>2926</v>
      </c>
      <c r="B8" s="223"/>
    </row>
    <row r="9" spans="1:2" ht="148.5" customHeight="1" x14ac:dyDescent="0.25">
      <c r="A9" s="222"/>
      <c r="B9" s="223"/>
    </row>
    <row r="10" spans="1:2" ht="148.5" customHeight="1" x14ac:dyDescent="0.25">
      <c r="A10" s="222"/>
      <c r="B10" s="223"/>
    </row>
  </sheetData>
  <pageMargins left="0.25" right="0" top="0.5" bottom="0.5" header="0" footer="0"/>
  <pageSetup orientation="portrait" horizontalDpi="4294967293" r:id="rId1"/>
  <headerFooter>
    <oddHeader>&amp;L&amp;"-,Bold"&amp;12 &amp;U1270. 14 BMW X5 SUV (F15) 4.4TT (N63) Auto (Sophisto Gray) AWD (71781)</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004CD-19BA-4FAC-A8D1-F8604A6E28AD}">
  <sheetPr codeName="Sheet10"/>
  <dimension ref="A1:AZ565"/>
  <sheetViews>
    <sheetView topLeftCell="L1" workbookViewId="0">
      <pane ySplit="3" topLeftCell="A263" activePane="bottomLeft" state="frozen"/>
      <selection activeCell="H1" sqref="H1"/>
      <selection pane="bottomLeft" activeCell="R292" sqref="R292"/>
    </sheetView>
  </sheetViews>
  <sheetFormatPr defaultRowHeight="15" outlineLevelCol="1" x14ac:dyDescent="0.25"/>
  <cols>
    <col min="1" max="1" width="12.5703125" style="332" customWidth="1" outlineLevel="1"/>
    <col min="2" max="2" width="15.28515625" style="332" customWidth="1" outlineLevel="1" collapsed="1"/>
    <col min="3" max="3" width="15.7109375" style="332" customWidth="1" outlineLevel="1" collapsed="1"/>
    <col min="4" max="5" width="12.5703125" style="332" customWidth="1" outlineLevel="1" collapsed="1"/>
    <col min="6" max="6" width="38.42578125" style="332" customWidth="1" outlineLevel="1" collapsed="1"/>
    <col min="7" max="7" width="24.42578125" style="332" customWidth="1" outlineLevel="1" collapsed="1"/>
    <col min="8" max="9" width="32.5703125" style="332" bestFit="1" customWidth="1"/>
    <col min="10" max="10" width="36.28515625" style="332" customWidth="1" outlineLevel="1"/>
    <col min="11" max="11" width="87.85546875" style="332" customWidth="1" outlineLevel="1" collapsed="1"/>
    <col min="12" max="12" width="88.85546875" style="332" customWidth="1" outlineLevel="1" collapsed="1"/>
    <col min="13" max="17" width="5.28515625" style="332" customWidth="1"/>
    <col min="18" max="18" width="87.85546875" style="332" bestFit="1" customWidth="1"/>
    <col min="19" max="19" width="91.85546875" style="332" bestFit="1" customWidth="1"/>
    <col min="20" max="20" width="8.140625" style="332" bestFit="1" customWidth="1"/>
    <col min="21" max="21" width="24.7109375" style="332" customWidth="1" outlineLevel="1"/>
    <col min="22" max="22" width="10.140625" style="332" bestFit="1" customWidth="1"/>
    <col min="23" max="23" width="6.7109375" bestFit="1" customWidth="1"/>
    <col min="24" max="24" width="7.5703125" style="332" bestFit="1" customWidth="1"/>
    <col min="25" max="25" width="7.140625" style="332" bestFit="1" customWidth="1"/>
    <col min="26" max="26" width="13.5703125" style="332" bestFit="1" customWidth="1"/>
    <col min="27" max="27" width="82.42578125" style="332" bestFit="1" customWidth="1"/>
    <col min="28" max="28" width="26.28515625" style="332" bestFit="1" customWidth="1"/>
    <col min="29" max="29" width="10" style="332" bestFit="1" customWidth="1"/>
    <col min="30" max="30" width="56.85546875" style="332" bestFit="1" customWidth="1"/>
    <col min="31" max="31" width="56.140625" style="332" customWidth="1" outlineLevel="1"/>
    <col min="32" max="32" width="51.140625" style="332" customWidth="1" outlineLevel="1" collapsed="1"/>
    <col min="33" max="33" width="69" style="332" bestFit="1" customWidth="1"/>
    <col min="34" max="34" width="15.7109375" style="332" customWidth="1" outlineLevel="1"/>
    <col min="35" max="35" width="16.5703125" style="332" customWidth="1" outlineLevel="1" collapsed="1"/>
    <col min="36" max="36" width="46.5703125" style="332" customWidth="1" outlineLevel="1" collapsed="1"/>
    <col min="37" max="37" width="20.28515625" style="332" customWidth="1" outlineLevel="1" collapsed="1"/>
    <col min="38" max="38" width="89.42578125" style="332" customWidth="1" outlineLevel="1" collapsed="1"/>
    <col min="39" max="39" width="26.28515625" style="332" bestFit="1" customWidth="1"/>
    <col min="40" max="40" width="50" style="332" customWidth="1" outlineLevel="1"/>
    <col min="41" max="41" width="20.140625" style="332" customWidth="1" outlineLevel="1" collapsed="1"/>
    <col min="42" max="42" width="5.85546875" style="332" customWidth="1" outlineLevel="1" collapsed="1"/>
    <col min="43" max="43" width="19.5703125" style="332" customWidth="1" outlineLevel="1" collapsed="1"/>
    <col min="44" max="44" width="11.5703125" style="332" customWidth="1" outlineLevel="1" collapsed="1"/>
    <col min="45" max="45" width="12.42578125" style="332" customWidth="1" outlineLevel="1" collapsed="1"/>
    <col min="46" max="46" width="29.7109375" style="332" customWidth="1" outlineLevel="1" collapsed="1"/>
    <col min="47" max="47" width="8.42578125" style="332" customWidth="1" outlineLevel="1" collapsed="1"/>
    <col min="48" max="48" width="37.28515625" style="332" customWidth="1" outlineLevel="1" collapsed="1"/>
    <col min="49" max="49" width="9.85546875" style="332" customWidth="1" outlineLevel="1" collapsed="1"/>
    <col min="50" max="50" width="44.85546875" style="332" customWidth="1" outlineLevel="1" collapsed="1"/>
    <col min="51" max="51" width="10.28515625" style="332" customWidth="1"/>
    <col min="52" max="16384" width="9.140625" style="332"/>
  </cols>
  <sheetData>
    <row r="1" spans="1:51" ht="47.25" customHeight="1" thickTop="1" thickBot="1" x14ac:dyDescent="0.3">
      <c r="H1" s="333" t="s">
        <v>2936</v>
      </c>
      <c r="M1" s="459"/>
      <c r="W1" s="332"/>
    </row>
    <row r="2" spans="1:51" s="337" customFormat="1" ht="16.5" thickTop="1" thickBot="1" x14ac:dyDescent="0.3">
      <c r="A2" s="334" t="s">
        <v>1768</v>
      </c>
      <c r="B2" s="334" t="s">
        <v>1768</v>
      </c>
      <c r="C2" s="334" t="s">
        <v>1768</v>
      </c>
      <c r="D2" s="334" t="s">
        <v>1768</v>
      </c>
      <c r="E2" s="334" t="s">
        <v>1768</v>
      </c>
      <c r="F2" s="335" t="s">
        <v>1770</v>
      </c>
      <c r="G2" s="336" t="s">
        <v>1770</v>
      </c>
      <c r="H2" s="334" t="s">
        <v>1771</v>
      </c>
      <c r="I2" s="334" t="s">
        <v>1771</v>
      </c>
      <c r="J2" s="334" t="s">
        <v>1768</v>
      </c>
      <c r="K2" s="334" t="s">
        <v>1773</v>
      </c>
      <c r="L2" s="334" t="s">
        <v>1768</v>
      </c>
      <c r="M2" s="336" t="s">
        <v>1769</v>
      </c>
      <c r="N2" s="334" t="s">
        <v>1769</v>
      </c>
      <c r="O2" s="334" t="s">
        <v>1769</v>
      </c>
      <c r="P2" s="334" t="s">
        <v>1769</v>
      </c>
      <c r="Q2" s="334"/>
      <c r="R2" s="334" t="s">
        <v>1769</v>
      </c>
      <c r="S2" s="334" t="s">
        <v>1769</v>
      </c>
      <c r="T2" s="334" t="s">
        <v>1769</v>
      </c>
      <c r="U2" s="334" t="s">
        <v>2596</v>
      </c>
      <c r="V2" s="334" t="s">
        <v>1769</v>
      </c>
      <c r="W2" s="334" t="s">
        <v>1769</v>
      </c>
      <c r="X2" s="334" t="s">
        <v>1769</v>
      </c>
      <c r="Y2" s="334" t="s">
        <v>1769</v>
      </c>
      <c r="Z2" s="336" t="s">
        <v>1769</v>
      </c>
      <c r="AA2" s="335" t="s">
        <v>1769</v>
      </c>
      <c r="AB2" s="334" t="s">
        <v>1772</v>
      </c>
      <c r="AC2" s="334" t="s">
        <v>1769</v>
      </c>
      <c r="AD2" s="334" t="s">
        <v>2598</v>
      </c>
      <c r="AE2" s="334" t="s">
        <v>2597</v>
      </c>
      <c r="AF2" s="334" t="s">
        <v>2597</v>
      </c>
      <c r="AG2" s="334" t="s">
        <v>1769</v>
      </c>
      <c r="AH2" s="334" t="s">
        <v>1768</v>
      </c>
      <c r="AI2" s="334" t="s">
        <v>1768</v>
      </c>
      <c r="AJ2" s="334" t="s">
        <v>1768</v>
      </c>
      <c r="AK2" s="334" t="s">
        <v>1768</v>
      </c>
      <c r="AL2" s="334" t="s">
        <v>1768</v>
      </c>
      <c r="AM2" s="334" t="s">
        <v>1774</v>
      </c>
      <c r="AN2" s="334" t="s">
        <v>2599</v>
      </c>
      <c r="AO2" s="334" t="s">
        <v>2599</v>
      </c>
      <c r="AP2" s="334" t="s">
        <v>2599</v>
      </c>
      <c r="AQ2" s="334" t="s">
        <v>2599</v>
      </c>
      <c r="AR2" s="334" t="s">
        <v>2599</v>
      </c>
      <c r="AS2" s="334" t="s">
        <v>2599</v>
      </c>
      <c r="AT2" s="334" t="s">
        <v>2599</v>
      </c>
      <c r="AU2" s="334" t="s">
        <v>2599</v>
      </c>
      <c r="AV2" s="334" t="s">
        <v>2599</v>
      </c>
      <c r="AW2" s="334" t="s">
        <v>2599</v>
      </c>
      <c r="AX2" s="334" t="s">
        <v>2599</v>
      </c>
      <c r="AY2" s="334" t="s">
        <v>2599</v>
      </c>
    </row>
    <row r="3" spans="1:51" s="344" customFormat="1" ht="16.5" thickTop="1" thickBot="1" x14ac:dyDescent="0.3">
      <c r="A3" s="338" t="s">
        <v>924</v>
      </c>
      <c r="B3" s="339" t="s">
        <v>925</v>
      </c>
      <c r="C3" s="339" t="s">
        <v>436</v>
      </c>
      <c r="D3" s="339" t="s">
        <v>437</v>
      </c>
      <c r="E3" s="339" t="s">
        <v>438</v>
      </c>
      <c r="F3" s="339" t="s">
        <v>441</v>
      </c>
      <c r="G3" s="339" t="s">
        <v>261</v>
      </c>
      <c r="H3" s="339" t="s">
        <v>855</v>
      </c>
      <c r="I3" s="339" t="s">
        <v>442</v>
      </c>
      <c r="J3" s="339" t="s">
        <v>926</v>
      </c>
      <c r="K3" s="339" t="s">
        <v>463</v>
      </c>
      <c r="L3" s="339" t="s">
        <v>927</v>
      </c>
      <c r="M3" s="339" t="s">
        <v>928</v>
      </c>
      <c r="N3" s="339" t="s">
        <v>3234</v>
      </c>
      <c r="O3" s="339" t="s">
        <v>3233</v>
      </c>
      <c r="P3" s="339" t="s">
        <v>3232</v>
      </c>
      <c r="Q3" s="339" t="s">
        <v>3235</v>
      </c>
      <c r="R3" s="339" t="s">
        <v>1904</v>
      </c>
      <c r="S3" s="339" t="s">
        <v>110</v>
      </c>
      <c r="T3" s="339" t="s">
        <v>931</v>
      </c>
      <c r="U3" s="340" t="s">
        <v>921</v>
      </c>
      <c r="V3" s="339" t="s">
        <v>444</v>
      </c>
      <c r="W3" s="339" t="s">
        <v>434</v>
      </c>
      <c r="X3" s="339" t="s">
        <v>445</v>
      </c>
      <c r="Y3" s="339" t="s">
        <v>446</v>
      </c>
      <c r="Z3" s="339" t="s">
        <v>932</v>
      </c>
      <c r="AA3" s="341" t="s">
        <v>447</v>
      </c>
      <c r="AB3" s="339" t="s">
        <v>448</v>
      </c>
      <c r="AC3" s="339" t="s">
        <v>449</v>
      </c>
      <c r="AD3" s="339" t="s">
        <v>874</v>
      </c>
      <c r="AE3" s="339" t="s">
        <v>450</v>
      </c>
      <c r="AF3" s="339" t="s">
        <v>451</v>
      </c>
      <c r="AG3" s="339" t="s">
        <v>452</v>
      </c>
      <c r="AH3" s="339" t="s">
        <v>439</v>
      </c>
      <c r="AI3" s="339" t="s">
        <v>440</v>
      </c>
      <c r="AJ3" s="342" t="s">
        <v>453</v>
      </c>
      <c r="AK3" s="342" t="s">
        <v>454</v>
      </c>
      <c r="AL3" s="342" t="s">
        <v>248</v>
      </c>
      <c r="AM3" s="339" t="s">
        <v>455</v>
      </c>
      <c r="AN3" s="339" t="s">
        <v>443</v>
      </c>
      <c r="AO3" s="339" t="s">
        <v>456</v>
      </c>
      <c r="AP3" s="339" t="s">
        <v>91</v>
      </c>
      <c r="AQ3" s="339" t="s">
        <v>457</v>
      </c>
      <c r="AR3" s="339" t="s">
        <v>435</v>
      </c>
      <c r="AS3" s="339" t="s">
        <v>247</v>
      </c>
      <c r="AT3" s="339" t="s">
        <v>458</v>
      </c>
      <c r="AU3" s="339" t="s">
        <v>459</v>
      </c>
      <c r="AV3" s="339" t="s">
        <v>460</v>
      </c>
      <c r="AW3" s="339" t="s">
        <v>461</v>
      </c>
      <c r="AX3" s="339" t="s">
        <v>462</v>
      </c>
      <c r="AY3" s="343" t="s">
        <v>1905</v>
      </c>
    </row>
    <row r="4" spans="1:51" s="337" customFormat="1" ht="15.75" thickTop="1" x14ac:dyDescent="0.25">
      <c r="A4" s="345" t="str">
        <f t="shared" ref="A4:A67" si="0">IF(W4&lt;&gt;"",W4,"")</f>
        <v/>
      </c>
      <c r="B4" s="345" t="str">
        <f t="shared" ref="B4:B67" si="1">IF(AR4&lt;&gt;"",AR4,"")</f>
        <v/>
      </c>
      <c r="C4" s="345"/>
      <c r="D4" s="345"/>
      <c r="E4" s="345" t="str">
        <f t="shared" ref="E4:E67" si="2">IF(B4&lt;&gt;"",COUNTIF($B$4:$B$592,B4),"")</f>
        <v/>
      </c>
      <c r="F4" s="346"/>
      <c r="G4" s="346"/>
      <c r="H4" s="347" t="s">
        <v>850</v>
      </c>
      <c r="I4" s="347" t="s">
        <v>856</v>
      </c>
      <c r="J4" s="347" t="s">
        <v>933</v>
      </c>
      <c r="K4" s="347" t="s">
        <v>464</v>
      </c>
      <c r="L4" s="347" t="str">
        <f t="shared" ref="L4:L67" si="3">CONCATENATE(W4,". ",R4)</f>
        <v>. Scuff Plates SET 4</v>
      </c>
      <c r="M4" s="460" t="str">
        <f>IF(N4&lt;&gt;"",HYPERLINK(N4,"Pic"),"")</f>
        <v/>
      </c>
      <c r="N4" s="357" t="str" cm="1">
        <f t="array" ref="N4">IF(INDEX(W:W, ROW())&lt;&gt;"", _xlfn.XLOOKUP(INDEX(W:W, ROW()), '5A. Picture Formulas'!$B$3:$B$500, '5A. Picture Formulas'!$CR$3:$CR$500), "")</f>
        <v/>
      </c>
      <c r="O4" s="348" t="str">
        <f>IF(P4&lt;&gt;"",HYPERLINK(P4,"E.G."),"")</f>
        <v/>
      </c>
      <c r="P4" s="348" t="s">
        <v>875</v>
      </c>
      <c r="Q4" s="348" t="str">
        <f>IF(P4&lt;&gt;"",P4,IF(N4&lt;&gt;"",N4,""))</f>
        <v/>
      </c>
      <c r="R4" s="347" t="s">
        <v>934</v>
      </c>
      <c r="S4" s="347"/>
      <c r="T4" s="347">
        <v>100</v>
      </c>
      <c r="U4" s="349">
        <f t="shared" ref="U4:U67" si="4">IF(ISTEXT(T4), T4, IFERROR(AVERAGEIF(K:K, K4, T:T), ""))</f>
        <v>80</v>
      </c>
      <c r="V4" s="347"/>
      <c r="W4" s="34"/>
      <c r="X4" s="347"/>
      <c r="Y4" s="347"/>
      <c r="Z4" s="346"/>
      <c r="AA4" s="347"/>
      <c r="AB4" s="347"/>
      <c r="AC4" s="347"/>
      <c r="AD4" s="347" t="str">
        <f t="shared" ref="AD4:AD67" si="5">_xlfn.TEXTJOIN(" | ",TRUE,AE4,AF4)</f>
        <v>SET4, if some bad sell SET2, toss singles</v>
      </c>
      <c r="AE4" s="347" t="s">
        <v>761</v>
      </c>
      <c r="AF4" s="347"/>
      <c r="AG4" s="347"/>
      <c r="AH4" s="347" t="s">
        <v>935</v>
      </c>
      <c r="AI4" s="350">
        <v>44683</v>
      </c>
      <c r="AJ4" s="351" t="s">
        <v>936</v>
      </c>
      <c r="AK4" s="351" t="s">
        <v>57</v>
      </c>
      <c r="AL4" s="351" t="s">
        <v>937</v>
      </c>
      <c r="AM4" s="347"/>
      <c r="AN4" s="347" t="s">
        <v>938</v>
      </c>
      <c r="AO4" s="347"/>
      <c r="AP4" s="347"/>
      <c r="AQ4" s="347"/>
      <c r="AR4" s="347" t="str">
        <f t="shared" ref="AR4:AR67" si="6">IF(AO4&lt;&gt;"",CONCATENATE(AO4,AP4,AQ4),"")</f>
        <v/>
      </c>
      <c r="AS4" s="347"/>
      <c r="AT4" s="347"/>
      <c r="AU4" s="347"/>
      <c r="AV4" s="347" t="str">
        <f t="shared" ref="AV4:AV67" si="7">IF(AS4&lt;&gt;"",_xlfn.TEXTJOIN("-",TRUE,AS4,AT4,AU4),"")</f>
        <v/>
      </c>
      <c r="AW4" s="347"/>
      <c r="AX4" s="347" t="str">
        <f t="shared" ref="AX4:AX67" si="8">IF(AW4&lt;&gt;"",_xlfn.TEXTJOIN("-",TRUE,AV4,AW4),"")</f>
        <v/>
      </c>
      <c r="AY4" s="352"/>
    </row>
    <row r="5" spans="1:51" s="337" customFormat="1" ht="15.75" thickTop="1" x14ac:dyDescent="0.25">
      <c r="A5" s="345" t="str">
        <f t="shared" si="0"/>
        <v/>
      </c>
      <c r="B5" s="345" t="str">
        <f t="shared" si="1"/>
        <v/>
      </c>
      <c r="C5" s="345"/>
      <c r="D5" s="345"/>
      <c r="E5" s="345" t="str">
        <f t="shared" si="2"/>
        <v/>
      </c>
      <c r="F5" s="346"/>
      <c r="G5" s="346"/>
      <c r="H5" s="347" t="s">
        <v>850</v>
      </c>
      <c r="I5" s="347" t="s">
        <v>856</v>
      </c>
      <c r="J5" s="347" t="s">
        <v>933</v>
      </c>
      <c r="K5" s="347" t="s">
        <v>464</v>
      </c>
      <c r="L5" s="347" t="str">
        <f t="shared" si="3"/>
        <v>. Scuff Plates SET 2</v>
      </c>
      <c r="M5" s="460" t="str">
        <f t="shared" ref="M5:M68" si="9">IF(N5&lt;&gt;"",HYPERLINK(N5,"Pic"),"")</f>
        <v/>
      </c>
      <c r="N5" s="357" t="str" cm="1">
        <f t="array" ref="N5">IF(INDEX(W:W, ROW())&lt;&gt;"", _xlfn.XLOOKUP(INDEX(W:W, ROW()), '5A. Picture Formulas'!$B$3:$B$500, '5A. Picture Formulas'!$CR$3:$CR$500), "")</f>
        <v/>
      </c>
      <c r="O5" s="348" t="str">
        <f t="shared" ref="O5:O67" si="10">IF(P5&lt;&gt;"",HYPERLINK(P5,"E.G."),"")</f>
        <v/>
      </c>
      <c r="P5" s="348" t="s">
        <v>875</v>
      </c>
      <c r="Q5" s="348" t="str">
        <f t="shared" ref="Q5:Q68" si="11">IF(P5&lt;&gt;"",P5,IF(N5&lt;&gt;"",N5,""))</f>
        <v/>
      </c>
      <c r="R5" s="347" t="s">
        <v>939</v>
      </c>
      <c r="S5" s="347"/>
      <c r="T5" s="347">
        <v>60</v>
      </c>
      <c r="U5" s="349">
        <f t="shared" si="4"/>
        <v>80</v>
      </c>
      <c r="V5" s="347"/>
      <c r="W5" s="34"/>
      <c r="X5" s="347"/>
      <c r="Y5" s="347"/>
      <c r="Z5" s="346"/>
      <c r="AA5" s="347"/>
      <c r="AB5" s="347"/>
      <c r="AC5" s="347"/>
      <c r="AD5" s="347" t="str">
        <f t="shared" si="5"/>
        <v>SET4, if some bad sell SET2, toss singles</v>
      </c>
      <c r="AE5" s="347" t="s">
        <v>761</v>
      </c>
      <c r="AF5" s="347"/>
      <c r="AG5" s="347"/>
      <c r="AH5" s="347" t="s">
        <v>935</v>
      </c>
      <c r="AI5" s="350">
        <v>44683</v>
      </c>
      <c r="AJ5" s="351" t="s">
        <v>936</v>
      </c>
      <c r="AK5" s="351" t="s">
        <v>57</v>
      </c>
      <c r="AL5" s="351" t="s">
        <v>937</v>
      </c>
      <c r="AM5" s="347"/>
      <c r="AN5" s="347" t="s">
        <v>938</v>
      </c>
      <c r="AO5" s="347"/>
      <c r="AP5" s="347"/>
      <c r="AQ5" s="347"/>
      <c r="AR5" s="347" t="str">
        <f t="shared" si="6"/>
        <v/>
      </c>
      <c r="AS5" s="347"/>
      <c r="AT5" s="347"/>
      <c r="AU5" s="347"/>
      <c r="AV5" s="347" t="str">
        <f t="shared" si="7"/>
        <v/>
      </c>
      <c r="AW5" s="347"/>
      <c r="AX5" s="347" t="str">
        <f t="shared" si="8"/>
        <v/>
      </c>
      <c r="AY5" s="352"/>
    </row>
    <row r="6" spans="1:51" s="337" customFormat="1" ht="15.75" thickTop="1" x14ac:dyDescent="0.25">
      <c r="A6" s="353" t="str">
        <f t="shared" si="0"/>
        <v>A266</v>
      </c>
      <c r="B6" s="353" t="str">
        <f t="shared" si="1"/>
        <v>129-52061</v>
      </c>
      <c r="C6" s="353" t="s">
        <v>940</v>
      </c>
      <c r="D6" s="353"/>
      <c r="E6" s="353">
        <f t="shared" si="2"/>
        <v>2</v>
      </c>
      <c r="F6" s="354" t="s">
        <v>2888</v>
      </c>
      <c r="G6" s="354" t="s">
        <v>941</v>
      </c>
      <c r="H6" s="355" t="s">
        <v>850</v>
      </c>
      <c r="I6" s="355" t="s">
        <v>857</v>
      </c>
      <c r="J6" s="355" t="s">
        <v>942</v>
      </c>
      <c r="K6" s="355" t="s">
        <v>465</v>
      </c>
      <c r="L6" s="355" t="str">
        <f t="shared" si="3"/>
        <v>A266. Door Handle, Exterior - FRONT - LEFT</v>
      </c>
      <c r="M6" s="460" t="str">
        <f t="shared" si="9"/>
        <v>Pic</v>
      </c>
      <c r="N6" s="357" t="str" cm="1">
        <f t="array" ref="N6">IF(INDEX(W:W, ROW())&lt;&gt;"", _xlfn.XLOOKUP(INDEX(W:W, ROW()), '5A. Picture Formulas'!$B$3:$B$500, '5A. Picture Formulas'!$CR$3:$CR$500), "")</f>
        <v>https://viking-pictures.s3.us-west-1.amazonaws.com/AA1188/140+(1).JPG</v>
      </c>
      <c r="O6" s="356" t="str">
        <f t="shared" si="10"/>
        <v>E.G.</v>
      </c>
      <c r="P6" s="357" t="s">
        <v>943</v>
      </c>
      <c r="Q6" s="348" t="str">
        <f t="shared" si="11"/>
        <v>https://viking-pictures.s3.us-west-1.amazonaws.com/AA1155/A47.+Door+Handle%2C+Exterior+-+FRONT+-+LEFT+(1).JPG</v>
      </c>
      <c r="R6" s="355" t="s">
        <v>465</v>
      </c>
      <c r="S6" s="355" t="s">
        <v>944</v>
      </c>
      <c r="T6" s="358">
        <v>150</v>
      </c>
      <c r="U6" s="359">
        <f t="shared" si="4"/>
        <v>135</v>
      </c>
      <c r="V6" s="354">
        <v>140</v>
      </c>
      <c r="W6" s="254" t="s">
        <v>3169</v>
      </c>
      <c r="X6" s="354" t="s">
        <v>448</v>
      </c>
      <c r="Y6" s="354"/>
      <c r="Z6" s="354" t="s">
        <v>259</v>
      </c>
      <c r="AA6" s="360" t="s">
        <v>945</v>
      </c>
      <c r="AB6" s="355" t="s">
        <v>3139</v>
      </c>
      <c r="AC6" s="355"/>
      <c r="AD6" s="355" t="str">
        <f t="shared" si="5"/>
        <v>on base w/ cable, remove lock cyl &amp; put w/ SET A</v>
      </c>
      <c r="AE6" s="355" t="s">
        <v>762</v>
      </c>
      <c r="AF6" s="355"/>
      <c r="AG6" s="355" t="s">
        <v>946</v>
      </c>
      <c r="AH6" s="355" t="s">
        <v>935</v>
      </c>
      <c r="AI6" s="361">
        <v>44670</v>
      </c>
      <c r="AJ6" s="362" t="s">
        <v>936</v>
      </c>
      <c r="AK6" s="362" t="s">
        <v>57</v>
      </c>
      <c r="AL6" s="362" t="s">
        <v>937</v>
      </c>
      <c r="AM6" s="355" t="s">
        <v>2889</v>
      </c>
      <c r="AN6" s="354" t="s">
        <v>947</v>
      </c>
      <c r="AO6" s="354">
        <v>129</v>
      </c>
      <c r="AP6" s="355" t="s">
        <v>91</v>
      </c>
      <c r="AQ6" s="355">
        <v>52061</v>
      </c>
      <c r="AR6" s="355" t="str">
        <f t="shared" si="6"/>
        <v>129-52061</v>
      </c>
      <c r="AS6" s="355"/>
      <c r="AT6" s="355"/>
      <c r="AU6" s="355"/>
      <c r="AV6" s="355" t="str">
        <f t="shared" si="7"/>
        <v/>
      </c>
      <c r="AW6" s="355"/>
      <c r="AX6" s="355" t="str">
        <f t="shared" si="8"/>
        <v/>
      </c>
      <c r="AY6" s="363"/>
    </row>
    <row r="7" spans="1:51" s="337" customFormat="1" ht="15.75" thickTop="1" x14ac:dyDescent="0.25">
      <c r="A7" s="353" t="str">
        <f t="shared" si="0"/>
        <v/>
      </c>
      <c r="B7" s="353" t="str">
        <f t="shared" si="1"/>
        <v>129-52063</v>
      </c>
      <c r="C7" s="353" t="s">
        <v>948</v>
      </c>
      <c r="D7" s="353"/>
      <c r="E7" s="353">
        <f t="shared" si="2"/>
        <v>2</v>
      </c>
      <c r="F7" s="354" t="s">
        <v>2888</v>
      </c>
      <c r="G7" s="354" t="s">
        <v>941</v>
      </c>
      <c r="H7" s="355" t="s">
        <v>850</v>
      </c>
      <c r="I7" s="355" t="s">
        <v>857</v>
      </c>
      <c r="J7" s="355" t="s">
        <v>942</v>
      </c>
      <c r="K7" s="355" t="s">
        <v>465</v>
      </c>
      <c r="L7" s="355" t="str">
        <f t="shared" si="3"/>
        <v>. Door Handle, Exterior - FRONT - LEFT</v>
      </c>
      <c r="M7" s="460" t="str">
        <f t="shared" si="9"/>
        <v/>
      </c>
      <c r="N7" s="357" t="str" cm="1">
        <f t="array" ref="N7">IF(INDEX(W:W, ROW())&lt;&gt;"", _xlfn.XLOOKUP(INDEX(W:W, ROW()), '5A. Picture Formulas'!$B$3:$B$500, '5A. Picture Formulas'!$CR$3:$CR$500), "")</f>
        <v/>
      </c>
      <c r="O7" s="364" t="str">
        <f t="shared" si="10"/>
        <v/>
      </c>
      <c r="P7" s="364" t="s">
        <v>875</v>
      </c>
      <c r="Q7" s="348" t="str">
        <f t="shared" si="11"/>
        <v/>
      </c>
      <c r="R7" s="355" t="s">
        <v>465</v>
      </c>
      <c r="S7" s="355" t="s">
        <v>949</v>
      </c>
      <c r="T7" s="358">
        <v>120</v>
      </c>
      <c r="U7" s="359">
        <f t="shared" si="4"/>
        <v>135</v>
      </c>
      <c r="V7" s="354"/>
      <c r="W7" s="254"/>
      <c r="X7" s="354"/>
      <c r="Y7" s="354"/>
      <c r="Z7" s="354" t="s">
        <v>259</v>
      </c>
      <c r="AA7" s="355" t="s">
        <v>950</v>
      </c>
      <c r="AB7" s="355" t="s">
        <v>2889</v>
      </c>
      <c r="AC7" s="355"/>
      <c r="AD7" s="355" t="str">
        <f t="shared" si="5"/>
        <v>on base w/ cable, remove lock cyl &amp; put w/ SET A</v>
      </c>
      <c r="AE7" s="355" t="s">
        <v>762</v>
      </c>
      <c r="AF7" s="355"/>
      <c r="AG7" s="355" t="s">
        <v>946</v>
      </c>
      <c r="AH7" s="355" t="s">
        <v>935</v>
      </c>
      <c r="AI7" s="361">
        <v>44670</v>
      </c>
      <c r="AJ7" s="362" t="s">
        <v>936</v>
      </c>
      <c r="AK7" s="362" t="s">
        <v>57</v>
      </c>
      <c r="AL7" s="362" t="s">
        <v>937</v>
      </c>
      <c r="AM7" s="355" t="s">
        <v>2889</v>
      </c>
      <c r="AN7" s="354" t="s">
        <v>947</v>
      </c>
      <c r="AO7" s="354">
        <v>129</v>
      </c>
      <c r="AP7" s="355" t="s">
        <v>91</v>
      </c>
      <c r="AQ7" s="355">
        <v>52063</v>
      </c>
      <c r="AR7" s="355" t="str">
        <f t="shared" si="6"/>
        <v>129-52063</v>
      </c>
      <c r="AS7" s="355"/>
      <c r="AT7" s="355"/>
      <c r="AU7" s="355"/>
      <c r="AV7" s="355" t="str">
        <f t="shared" si="7"/>
        <v/>
      </c>
      <c r="AW7" s="355"/>
      <c r="AX7" s="355" t="str">
        <f t="shared" si="8"/>
        <v/>
      </c>
      <c r="AY7" s="363"/>
    </row>
    <row r="8" spans="1:51" s="337" customFormat="1" ht="15.75" thickTop="1" x14ac:dyDescent="0.25">
      <c r="A8" s="345" t="str">
        <f t="shared" si="0"/>
        <v>A148</v>
      </c>
      <c r="B8" s="345" t="str">
        <f t="shared" si="1"/>
        <v>285-999723</v>
      </c>
      <c r="C8" s="345"/>
      <c r="D8" s="345"/>
      <c r="E8" s="345">
        <f t="shared" si="2"/>
        <v>1</v>
      </c>
      <c r="F8" s="346"/>
      <c r="G8" s="346"/>
      <c r="H8" s="347" t="s">
        <v>850</v>
      </c>
      <c r="I8" s="347" t="s">
        <v>857</v>
      </c>
      <c r="J8" s="347" t="s">
        <v>951</v>
      </c>
      <c r="K8" s="347" t="s">
        <v>466</v>
      </c>
      <c r="L8" s="347" t="str">
        <f t="shared" si="3"/>
        <v>A148. Door Latch, FRONT - LEFT Soft Close WITH Actuator SET 2</v>
      </c>
      <c r="M8" s="460" t="str">
        <f t="shared" si="9"/>
        <v>Pic</v>
      </c>
      <c r="N8" s="357" t="str" cm="1">
        <f t="array" ref="N8">IF(INDEX(W:W, ROW())&lt;&gt;"", _xlfn.XLOOKUP(INDEX(W:W, ROW()), '5A. Picture Formulas'!$B$3:$B$500, '5A. Picture Formulas'!$CR$3:$CR$500), "")</f>
        <v>https://viking-pictures.s3.us-west-1.amazonaws.com/AA1188/63+(1).JPG</v>
      </c>
      <c r="O8" s="365" t="str">
        <f t="shared" si="10"/>
        <v/>
      </c>
      <c r="P8" s="366"/>
      <c r="Q8" s="348" t="str">
        <f t="shared" si="11"/>
        <v>https://viking-pictures.s3.us-west-1.amazonaws.com/AA1188/63+(1).JPG</v>
      </c>
      <c r="R8" s="347" t="s">
        <v>466</v>
      </c>
      <c r="S8" s="347" t="s">
        <v>953</v>
      </c>
      <c r="T8" s="367">
        <v>250</v>
      </c>
      <c r="U8" s="349">
        <f t="shared" si="4"/>
        <v>250</v>
      </c>
      <c r="V8" s="368">
        <v>63</v>
      </c>
      <c r="W8" s="37" t="s">
        <v>2969</v>
      </c>
      <c r="X8" s="368" t="s">
        <v>2949</v>
      </c>
      <c r="Y8" s="368"/>
      <c r="Z8" s="346" t="s">
        <v>259</v>
      </c>
      <c r="AA8" s="369" t="s">
        <v>954</v>
      </c>
      <c r="AB8" s="347"/>
      <c r="AC8" s="347"/>
      <c r="AD8" s="347" t="str">
        <f t="shared" si="5"/>
        <v>w/ cable + white actuator motor | toss both if 1 bad</v>
      </c>
      <c r="AE8" s="347" t="s">
        <v>955</v>
      </c>
      <c r="AF8" s="347" t="s">
        <v>763</v>
      </c>
      <c r="AG8" s="347"/>
      <c r="AH8" s="347" t="s">
        <v>935</v>
      </c>
      <c r="AI8" s="350">
        <v>44670</v>
      </c>
      <c r="AJ8" s="351" t="s">
        <v>936</v>
      </c>
      <c r="AK8" s="351" t="s">
        <v>57</v>
      </c>
      <c r="AL8" s="351" t="s">
        <v>937</v>
      </c>
      <c r="AM8" s="347"/>
      <c r="AN8" s="368" t="s">
        <v>956</v>
      </c>
      <c r="AO8" s="346">
        <v>285</v>
      </c>
      <c r="AP8" s="347" t="s">
        <v>91</v>
      </c>
      <c r="AQ8" s="347">
        <v>999723</v>
      </c>
      <c r="AR8" s="347" t="str">
        <f t="shared" si="6"/>
        <v>285-999723</v>
      </c>
      <c r="AS8" s="347"/>
      <c r="AT8" s="347"/>
      <c r="AU8" s="347"/>
      <c r="AV8" s="347" t="str">
        <f t="shared" si="7"/>
        <v/>
      </c>
      <c r="AW8" s="347"/>
      <c r="AX8" s="347" t="str">
        <f t="shared" si="8"/>
        <v/>
      </c>
      <c r="AY8" s="352"/>
    </row>
    <row r="9" spans="1:51" s="337" customFormat="1" ht="15.75" thickTop="1" x14ac:dyDescent="0.25">
      <c r="A9" s="345" t="str">
        <f t="shared" si="0"/>
        <v/>
      </c>
      <c r="B9" s="345" t="str">
        <f t="shared" si="1"/>
        <v>285-999717</v>
      </c>
      <c r="C9" s="345"/>
      <c r="D9" s="345"/>
      <c r="E9" s="345">
        <f t="shared" si="2"/>
        <v>1</v>
      </c>
      <c r="F9" s="346"/>
      <c r="G9" s="346"/>
      <c r="H9" s="347" t="s">
        <v>850</v>
      </c>
      <c r="I9" s="347" t="s">
        <v>857</v>
      </c>
      <c r="J9" s="347" t="s">
        <v>951</v>
      </c>
      <c r="K9" s="347" t="s">
        <v>467</v>
      </c>
      <c r="L9" s="347" t="str">
        <f t="shared" si="3"/>
        <v>. Door Latch, FRONT - LEFT WITHOUT Soft Close</v>
      </c>
      <c r="M9" s="460" t="str">
        <f t="shared" si="9"/>
        <v/>
      </c>
      <c r="N9" s="357" t="str" cm="1">
        <f t="array" ref="N9">IF(INDEX(W:W, ROW())&lt;&gt;"", _xlfn.XLOOKUP(INDEX(W:W, ROW()), '5A. Picture Formulas'!$B$3:$B$500, '5A. Picture Formulas'!$CR$3:$CR$500), "")</f>
        <v/>
      </c>
      <c r="O9" s="348" t="str">
        <f t="shared" si="10"/>
        <v/>
      </c>
      <c r="P9" s="348" t="s">
        <v>875</v>
      </c>
      <c r="Q9" s="348" t="str">
        <f t="shared" si="11"/>
        <v/>
      </c>
      <c r="R9" s="347" t="s">
        <v>467</v>
      </c>
      <c r="S9" s="347" t="s">
        <v>957</v>
      </c>
      <c r="T9" s="367">
        <v>78</v>
      </c>
      <c r="U9" s="349">
        <f t="shared" si="4"/>
        <v>78</v>
      </c>
      <c r="V9" s="368"/>
      <c r="W9" s="37"/>
      <c r="X9" s="368"/>
      <c r="Y9" s="368"/>
      <c r="Z9" s="346" t="s">
        <v>259</v>
      </c>
      <c r="AA9" s="347" t="s">
        <v>958</v>
      </c>
      <c r="AB9" s="347"/>
      <c r="AC9" s="347"/>
      <c r="AD9" s="347" t="str">
        <f t="shared" si="5"/>
        <v>w/ cable</v>
      </c>
      <c r="AE9" s="347" t="s">
        <v>764</v>
      </c>
      <c r="AF9" s="347"/>
      <c r="AG9" s="347"/>
      <c r="AH9" s="347" t="s">
        <v>935</v>
      </c>
      <c r="AI9" s="350">
        <v>44670</v>
      </c>
      <c r="AJ9" s="351" t="s">
        <v>936</v>
      </c>
      <c r="AK9" s="351" t="s">
        <v>57</v>
      </c>
      <c r="AL9" s="351" t="s">
        <v>937</v>
      </c>
      <c r="AM9" s="347"/>
      <c r="AN9" s="368" t="s">
        <v>956</v>
      </c>
      <c r="AO9" s="346">
        <v>285</v>
      </c>
      <c r="AP9" s="347" t="s">
        <v>91</v>
      </c>
      <c r="AQ9" s="347">
        <v>999717</v>
      </c>
      <c r="AR9" s="347" t="str">
        <f t="shared" si="6"/>
        <v>285-999717</v>
      </c>
      <c r="AS9" s="347"/>
      <c r="AT9" s="347"/>
      <c r="AU9" s="347"/>
      <c r="AV9" s="347" t="str">
        <f t="shared" si="7"/>
        <v/>
      </c>
      <c r="AW9" s="347"/>
      <c r="AX9" s="347" t="str">
        <f t="shared" si="8"/>
        <v/>
      </c>
      <c r="AY9" s="352"/>
    </row>
    <row r="10" spans="1:51" s="337" customFormat="1" ht="15.75" thickTop="1" x14ac:dyDescent="0.25">
      <c r="A10" s="345" t="str">
        <f t="shared" si="0"/>
        <v/>
      </c>
      <c r="B10" s="345" t="str">
        <f t="shared" si="1"/>
        <v/>
      </c>
      <c r="C10" s="345"/>
      <c r="D10" s="345"/>
      <c r="E10" s="345" t="str">
        <f t="shared" si="2"/>
        <v/>
      </c>
      <c r="F10" s="346"/>
      <c r="G10" s="346"/>
      <c r="H10" s="347" t="s">
        <v>850</v>
      </c>
      <c r="I10" s="347" t="s">
        <v>857</v>
      </c>
      <c r="J10" s="347" t="s">
        <v>959</v>
      </c>
      <c r="K10" s="347" t="s">
        <v>468</v>
      </c>
      <c r="L10" s="347" t="str">
        <f t="shared" si="3"/>
        <v>. Door Lock Cylinder - LEFT FRONT (put in module box for SET A)</v>
      </c>
      <c r="M10" s="460" t="str">
        <f t="shared" si="9"/>
        <v/>
      </c>
      <c r="N10" s="357" t="str" cm="1">
        <f t="array" ref="N10">IF(INDEX(W:W, ROW())&lt;&gt;"", _xlfn.XLOOKUP(INDEX(W:W, ROW()), '5A. Picture Formulas'!$B$3:$B$500, '5A. Picture Formulas'!$CR$3:$CR$500), "")</f>
        <v/>
      </c>
      <c r="O10" s="348" t="str">
        <f t="shared" si="10"/>
        <v/>
      </c>
      <c r="P10" s="348" t="s">
        <v>875</v>
      </c>
      <c r="Q10" s="348" t="str">
        <f t="shared" si="11"/>
        <v/>
      </c>
      <c r="R10" s="347" t="s">
        <v>468</v>
      </c>
      <c r="S10" s="347"/>
      <c r="T10" s="367" t="s">
        <v>923</v>
      </c>
      <c r="U10" s="349" t="str">
        <f t="shared" si="4"/>
        <v>SET A</v>
      </c>
      <c r="V10" s="347"/>
      <c r="W10" s="34"/>
      <c r="X10" s="347"/>
      <c r="Y10" s="347"/>
      <c r="Z10" s="346"/>
      <c r="AA10" s="347"/>
      <c r="AB10" s="347"/>
      <c r="AC10" s="347"/>
      <c r="AD10" s="347" t="str">
        <f t="shared" si="5"/>
        <v/>
      </c>
      <c r="AE10" s="347"/>
      <c r="AF10" s="347"/>
      <c r="AG10" s="347" t="s">
        <v>960</v>
      </c>
      <c r="AH10" s="347" t="s">
        <v>935</v>
      </c>
      <c r="AI10" s="350">
        <v>44684</v>
      </c>
      <c r="AJ10" s="351" t="s">
        <v>936</v>
      </c>
      <c r="AK10" s="351" t="s">
        <v>57</v>
      </c>
      <c r="AL10" s="351" t="s">
        <v>937</v>
      </c>
      <c r="AM10" s="347"/>
      <c r="AN10" s="347" t="s">
        <v>938</v>
      </c>
      <c r="AO10" s="347"/>
      <c r="AP10" s="347"/>
      <c r="AQ10" s="347"/>
      <c r="AR10" s="347" t="str">
        <f t="shared" si="6"/>
        <v/>
      </c>
      <c r="AS10" s="347"/>
      <c r="AT10" s="347"/>
      <c r="AU10" s="347"/>
      <c r="AV10" s="347" t="str">
        <f t="shared" si="7"/>
        <v/>
      </c>
      <c r="AW10" s="347"/>
      <c r="AX10" s="347" t="str">
        <f t="shared" si="8"/>
        <v/>
      </c>
      <c r="AY10" s="352"/>
    </row>
    <row r="11" spans="1:51" s="337" customFormat="1" ht="15.75" thickTop="1" x14ac:dyDescent="0.25">
      <c r="A11" s="353" t="str">
        <f t="shared" si="0"/>
        <v>A262</v>
      </c>
      <c r="B11" s="353" t="str">
        <f t="shared" si="1"/>
        <v>128-11745</v>
      </c>
      <c r="C11" s="353"/>
      <c r="D11" s="353"/>
      <c r="E11" s="353">
        <f t="shared" si="2"/>
        <v>1</v>
      </c>
      <c r="F11" s="354" t="s">
        <v>2890</v>
      </c>
      <c r="G11" s="354" t="s">
        <v>941</v>
      </c>
      <c r="H11" s="355" t="s">
        <v>850</v>
      </c>
      <c r="I11" s="355" t="s">
        <v>857</v>
      </c>
      <c r="J11" s="355" t="s">
        <v>961</v>
      </c>
      <c r="K11" s="355" t="s">
        <v>469</v>
      </c>
      <c r="L11" s="355" t="str">
        <f t="shared" si="3"/>
        <v>A262. Mirror, Door - FRONT LEFT</v>
      </c>
      <c r="M11" s="460" t="str">
        <f t="shared" si="9"/>
        <v>Pic</v>
      </c>
      <c r="N11" s="357" t="str" cm="1">
        <f t="array" ref="N11">IF(INDEX(W:W, ROW())&lt;&gt;"", _xlfn.XLOOKUP(INDEX(W:W, ROW()), '5A. Picture Formulas'!$B$3:$B$500, '5A. Picture Formulas'!$CR$3:$CR$500), "")</f>
        <v>https://viking-pictures.s3.us-west-1.amazonaws.com/AA1188/134+(1).JPG</v>
      </c>
      <c r="O11" s="364" t="str">
        <f t="shared" si="10"/>
        <v/>
      </c>
      <c r="P11" s="364"/>
      <c r="Q11" s="348" t="str">
        <f t="shared" si="11"/>
        <v>https://viking-pictures.s3.us-west-1.amazonaws.com/AA1188/134+(1).JPG</v>
      </c>
      <c r="R11" s="355" t="s">
        <v>469</v>
      </c>
      <c r="S11" s="355" t="s">
        <v>962</v>
      </c>
      <c r="T11" s="358">
        <v>1000</v>
      </c>
      <c r="U11" s="359">
        <f t="shared" si="4"/>
        <v>790</v>
      </c>
      <c r="V11" s="354">
        <v>134</v>
      </c>
      <c r="W11" s="254" t="s">
        <v>3162</v>
      </c>
      <c r="X11" s="354" t="s">
        <v>448</v>
      </c>
      <c r="Y11" s="354"/>
      <c r="Z11" s="354" t="s">
        <v>259</v>
      </c>
      <c r="AA11" s="355" t="s">
        <v>3163</v>
      </c>
      <c r="AB11" s="355" t="s">
        <v>3167</v>
      </c>
      <c r="AC11" s="355"/>
      <c r="AD11" s="355" t="str">
        <f t="shared" si="5"/>
        <v/>
      </c>
      <c r="AE11" s="355"/>
      <c r="AF11" s="355"/>
      <c r="AG11" s="355"/>
      <c r="AH11" s="355" t="s">
        <v>935</v>
      </c>
      <c r="AI11" s="361">
        <v>44670</v>
      </c>
      <c r="AJ11" s="362" t="s">
        <v>936</v>
      </c>
      <c r="AK11" s="362" t="s">
        <v>57</v>
      </c>
      <c r="AL11" s="362" t="s">
        <v>937</v>
      </c>
      <c r="AM11" s="355" t="s">
        <v>2892</v>
      </c>
      <c r="AN11" s="354" t="s">
        <v>947</v>
      </c>
      <c r="AO11" s="354">
        <v>128</v>
      </c>
      <c r="AP11" s="355" t="s">
        <v>91</v>
      </c>
      <c r="AQ11" s="355">
        <v>11745</v>
      </c>
      <c r="AR11" s="355" t="str">
        <f t="shared" si="6"/>
        <v>128-11745</v>
      </c>
      <c r="AS11" s="355"/>
      <c r="AT11" s="355"/>
      <c r="AU11" s="355"/>
      <c r="AV11" s="355" t="str">
        <f t="shared" si="7"/>
        <v/>
      </c>
      <c r="AW11" s="355"/>
      <c r="AX11" s="355" t="str">
        <f t="shared" si="8"/>
        <v/>
      </c>
      <c r="AY11" s="363"/>
    </row>
    <row r="12" spans="1:51" s="337" customFormat="1" ht="15.75" thickTop="1" x14ac:dyDescent="0.25">
      <c r="A12" s="353" t="str">
        <f t="shared" si="0"/>
        <v/>
      </c>
      <c r="B12" s="353" t="str">
        <f t="shared" si="1"/>
        <v>128-11751</v>
      </c>
      <c r="C12" s="353"/>
      <c r="D12" s="353"/>
      <c r="E12" s="353">
        <f t="shared" si="2"/>
        <v>1</v>
      </c>
      <c r="F12" s="354" t="s">
        <v>2890</v>
      </c>
      <c r="G12" s="354" t="s">
        <v>941</v>
      </c>
      <c r="H12" s="355" t="s">
        <v>850</v>
      </c>
      <c r="I12" s="355" t="s">
        <v>857</v>
      </c>
      <c r="J12" s="355" t="s">
        <v>961</v>
      </c>
      <c r="K12" s="355" t="s">
        <v>469</v>
      </c>
      <c r="L12" s="355" t="str">
        <f t="shared" si="3"/>
        <v>. Mirror, Door - FRONT LEFT</v>
      </c>
      <c r="M12" s="460" t="str">
        <f t="shared" si="9"/>
        <v/>
      </c>
      <c r="N12" s="357" t="str" cm="1">
        <f t="array" ref="N12">IF(INDEX(W:W, ROW())&lt;&gt;"", _xlfn.XLOOKUP(INDEX(W:W, ROW()), '5A. Picture Formulas'!$B$3:$B$500, '5A. Picture Formulas'!$CR$3:$CR$500), "")</f>
        <v/>
      </c>
      <c r="O12" s="364" t="str">
        <f t="shared" si="10"/>
        <v/>
      </c>
      <c r="P12" s="364" t="s">
        <v>875</v>
      </c>
      <c r="Q12" s="348" t="str">
        <f t="shared" si="11"/>
        <v/>
      </c>
      <c r="R12" s="355" t="s">
        <v>469</v>
      </c>
      <c r="S12" s="355" t="s">
        <v>963</v>
      </c>
      <c r="T12" s="358">
        <v>1000</v>
      </c>
      <c r="U12" s="359">
        <f t="shared" si="4"/>
        <v>790</v>
      </c>
      <c r="V12" s="354"/>
      <c r="W12" s="254"/>
      <c r="X12" s="354"/>
      <c r="Y12" s="354"/>
      <c r="Z12" s="354"/>
      <c r="AA12" s="355"/>
      <c r="AB12" s="355" t="s">
        <v>2891</v>
      </c>
      <c r="AC12" s="355"/>
      <c r="AD12" s="355" t="str">
        <f t="shared" si="5"/>
        <v/>
      </c>
      <c r="AE12" s="355"/>
      <c r="AF12" s="355"/>
      <c r="AG12" s="355"/>
      <c r="AH12" s="355" t="s">
        <v>935</v>
      </c>
      <c r="AI12" s="361">
        <v>44670</v>
      </c>
      <c r="AJ12" s="362" t="s">
        <v>936</v>
      </c>
      <c r="AK12" s="362" t="s">
        <v>57</v>
      </c>
      <c r="AL12" s="362" t="s">
        <v>937</v>
      </c>
      <c r="AM12" s="355" t="s">
        <v>2892</v>
      </c>
      <c r="AN12" s="354" t="s">
        <v>947</v>
      </c>
      <c r="AO12" s="354">
        <v>128</v>
      </c>
      <c r="AP12" s="355" t="s">
        <v>91</v>
      </c>
      <c r="AQ12" s="355">
        <v>11751</v>
      </c>
      <c r="AR12" s="355" t="str">
        <f t="shared" si="6"/>
        <v>128-11751</v>
      </c>
      <c r="AS12" s="355"/>
      <c r="AT12" s="355"/>
      <c r="AU12" s="355"/>
      <c r="AV12" s="355" t="str">
        <f t="shared" si="7"/>
        <v/>
      </c>
      <c r="AW12" s="355"/>
      <c r="AX12" s="355" t="str">
        <f t="shared" si="8"/>
        <v/>
      </c>
      <c r="AY12" s="363"/>
    </row>
    <row r="13" spans="1:51" s="337" customFormat="1" ht="15.75" thickTop="1" x14ac:dyDescent="0.25">
      <c r="A13" s="353" t="str">
        <f t="shared" si="0"/>
        <v/>
      </c>
      <c r="B13" s="353" t="str">
        <f t="shared" si="1"/>
        <v>128-11753</v>
      </c>
      <c r="C13" s="353"/>
      <c r="D13" s="353"/>
      <c r="E13" s="353">
        <f t="shared" si="2"/>
        <v>1</v>
      </c>
      <c r="F13" s="354" t="s">
        <v>2890</v>
      </c>
      <c r="G13" s="354" t="s">
        <v>941</v>
      </c>
      <c r="H13" s="355" t="s">
        <v>850</v>
      </c>
      <c r="I13" s="355" t="s">
        <v>857</v>
      </c>
      <c r="J13" s="355" t="s">
        <v>961</v>
      </c>
      <c r="K13" s="355" t="s">
        <v>469</v>
      </c>
      <c r="L13" s="355" t="str">
        <f t="shared" si="3"/>
        <v>. Mirror, Door - FRONT LEFT</v>
      </c>
      <c r="M13" s="460" t="str">
        <f t="shared" si="9"/>
        <v/>
      </c>
      <c r="N13" s="357" t="str" cm="1">
        <f t="array" ref="N13">IF(INDEX(W:W, ROW())&lt;&gt;"", _xlfn.XLOOKUP(INDEX(W:W, ROW()), '5A. Picture Formulas'!$B$3:$B$500, '5A. Picture Formulas'!$CR$3:$CR$500), "")</f>
        <v/>
      </c>
      <c r="O13" s="364" t="str">
        <f t="shared" si="10"/>
        <v/>
      </c>
      <c r="P13" s="364" t="s">
        <v>875</v>
      </c>
      <c r="Q13" s="348" t="str">
        <f t="shared" si="11"/>
        <v/>
      </c>
      <c r="R13" s="355" t="s">
        <v>469</v>
      </c>
      <c r="S13" s="355" t="s">
        <v>964</v>
      </c>
      <c r="T13" s="358">
        <v>750</v>
      </c>
      <c r="U13" s="359">
        <f t="shared" si="4"/>
        <v>790</v>
      </c>
      <c r="V13" s="354"/>
      <c r="W13" s="254"/>
      <c r="X13" s="354"/>
      <c r="Y13" s="354"/>
      <c r="Z13" s="354"/>
      <c r="AA13" s="355"/>
      <c r="AB13" s="355" t="s">
        <v>2891</v>
      </c>
      <c r="AC13" s="355"/>
      <c r="AD13" s="355" t="str">
        <f t="shared" si="5"/>
        <v/>
      </c>
      <c r="AE13" s="355"/>
      <c r="AF13" s="355"/>
      <c r="AG13" s="355"/>
      <c r="AH13" s="355" t="s">
        <v>935</v>
      </c>
      <c r="AI13" s="361">
        <v>44670</v>
      </c>
      <c r="AJ13" s="362" t="s">
        <v>936</v>
      </c>
      <c r="AK13" s="362" t="s">
        <v>57</v>
      </c>
      <c r="AL13" s="362" t="s">
        <v>937</v>
      </c>
      <c r="AM13" s="355" t="s">
        <v>2892</v>
      </c>
      <c r="AN13" s="354" t="s">
        <v>947</v>
      </c>
      <c r="AO13" s="354">
        <v>128</v>
      </c>
      <c r="AP13" s="355" t="s">
        <v>91</v>
      </c>
      <c r="AQ13" s="355">
        <v>11753</v>
      </c>
      <c r="AR13" s="355" t="str">
        <f t="shared" si="6"/>
        <v>128-11753</v>
      </c>
      <c r="AS13" s="355"/>
      <c r="AT13" s="355"/>
      <c r="AU13" s="355"/>
      <c r="AV13" s="355" t="str">
        <f t="shared" si="7"/>
        <v/>
      </c>
      <c r="AW13" s="355"/>
      <c r="AX13" s="355" t="str">
        <f t="shared" si="8"/>
        <v/>
      </c>
      <c r="AY13" s="363"/>
    </row>
    <row r="14" spans="1:51" s="337" customFormat="1" ht="15.75" thickTop="1" x14ac:dyDescent="0.25">
      <c r="A14" s="353" t="str">
        <f t="shared" si="0"/>
        <v/>
      </c>
      <c r="B14" s="353" t="str">
        <f t="shared" si="1"/>
        <v>128-11755</v>
      </c>
      <c r="C14" s="353"/>
      <c r="D14" s="353"/>
      <c r="E14" s="353">
        <f t="shared" si="2"/>
        <v>1</v>
      </c>
      <c r="F14" s="354" t="s">
        <v>2890</v>
      </c>
      <c r="G14" s="354" t="s">
        <v>941</v>
      </c>
      <c r="H14" s="355" t="s">
        <v>850</v>
      </c>
      <c r="I14" s="355" t="s">
        <v>857</v>
      </c>
      <c r="J14" s="355" t="s">
        <v>961</v>
      </c>
      <c r="K14" s="355" t="s">
        <v>469</v>
      </c>
      <c r="L14" s="355" t="str">
        <f t="shared" si="3"/>
        <v>. Mirror, Door - FRONT LEFT</v>
      </c>
      <c r="M14" s="460" t="str">
        <f t="shared" si="9"/>
        <v/>
      </c>
      <c r="N14" s="357" t="str" cm="1">
        <f t="array" ref="N14">IF(INDEX(W:W, ROW())&lt;&gt;"", _xlfn.XLOOKUP(INDEX(W:W, ROW()), '5A. Picture Formulas'!$B$3:$B$500, '5A. Picture Formulas'!$CR$3:$CR$500), "")</f>
        <v/>
      </c>
      <c r="O14" s="364" t="str">
        <f t="shared" si="10"/>
        <v/>
      </c>
      <c r="P14" s="364" t="s">
        <v>875</v>
      </c>
      <c r="Q14" s="348" t="str">
        <f t="shared" si="11"/>
        <v/>
      </c>
      <c r="R14" s="355" t="s">
        <v>469</v>
      </c>
      <c r="S14" s="355" t="s">
        <v>965</v>
      </c>
      <c r="T14" s="358">
        <v>750</v>
      </c>
      <c r="U14" s="359">
        <f t="shared" si="4"/>
        <v>790</v>
      </c>
      <c r="V14" s="354"/>
      <c r="W14" s="254"/>
      <c r="X14" s="354"/>
      <c r="Y14" s="354"/>
      <c r="Z14" s="354"/>
      <c r="AA14" s="355"/>
      <c r="AB14" s="355" t="s">
        <v>2891</v>
      </c>
      <c r="AC14" s="355"/>
      <c r="AD14" s="355" t="str">
        <f t="shared" si="5"/>
        <v/>
      </c>
      <c r="AE14" s="355"/>
      <c r="AF14" s="355"/>
      <c r="AG14" s="355"/>
      <c r="AH14" s="355" t="s">
        <v>935</v>
      </c>
      <c r="AI14" s="361">
        <v>44670</v>
      </c>
      <c r="AJ14" s="362" t="s">
        <v>936</v>
      </c>
      <c r="AK14" s="362" t="s">
        <v>57</v>
      </c>
      <c r="AL14" s="362" t="s">
        <v>937</v>
      </c>
      <c r="AM14" s="355" t="s">
        <v>2892</v>
      </c>
      <c r="AN14" s="354" t="s">
        <v>947</v>
      </c>
      <c r="AO14" s="354">
        <v>128</v>
      </c>
      <c r="AP14" s="355" t="s">
        <v>91</v>
      </c>
      <c r="AQ14" s="355">
        <v>11755</v>
      </c>
      <c r="AR14" s="355" t="str">
        <f t="shared" si="6"/>
        <v>128-11755</v>
      </c>
      <c r="AS14" s="355"/>
      <c r="AT14" s="355"/>
      <c r="AU14" s="355"/>
      <c r="AV14" s="355" t="str">
        <f t="shared" si="7"/>
        <v/>
      </c>
      <c r="AW14" s="355"/>
      <c r="AX14" s="355" t="str">
        <f t="shared" si="8"/>
        <v/>
      </c>
      <c r="AY14" s="363"/>
    </row>
    <row r="15" spans="1:51" s="337" customFormat="1" ht="15.75" thickTop="1" x14ac:dyDescent="0.25">
      <c r="A15" s="353" t="str">
        <f t="shared" si="0"/>
        <v/>
      </c>
      <c r="B15" s="353" t="str">
        <f t="shared" si="1"/>
        <v>128-11757</v>
      </c>
      <c r="C15" s="353"/>
      <c r="D15" s="353"/>
      <c r="E15" s="353">
        <f t="shared" si="2"/>
        <v>1</v>
      </c>
      <c r="F15" s="354" t="s">
        <v>2890</v>
      </c>
      <c r="G15" s="354" t="s">
        <v>941</v>
      </c>
      <c r="H15" s="355" t="s">
        <v>850</v>
      </c>
      <c r="I15" s="355" t="s">
        <v>857</v>
      </c>
      <c r="J15" s="355" t="s">
        <v>961</v>
      </c>
      <c r="K15" s="355" t="s">
        <v>469</v>
      </c>
      <c r="L15" s="355" t="str">
        <f t="shared" si="3"/>
        <v>. Mirror, Door - FRONT LEFT</v>
      </c>
      <c r="M15" s="460" t="str">
        <f t="shared" si="9"/>
        <v/>
      </c>
      <c r="N15" s="357" t="str" cm="1">
        <f t="array" ref="N15">IF(INDEX(W:W, ROW())&lt;&gt;"", _xlfn.XLOOKUP(INDEX(W:W, ROW()), '5A. Picture Formulas'!$B$3:$B$500, '5A. Picture Formulas'!$CR$3:$CR$500), "")</f>
        <v/>
      </c>
      <c r="O15" s="364" t="str">
        <f t="shared" si="10"/>
        <v/>
      </c>
      <c r="P15" s="364" t="s">
        <v>875</v>
      </c>
      <c r="Q15" s="348" t="str">
        <f t="shared" si="11"/>
        <v/>
      </c>
      <c r="R15" s="355" t="s">
        <v>469</v>
      </c>
      <c r="S15" s="355" t="s">
        <v>966</v>
      </c>
      <c r="T15" s="358">
        <v>800</v>
      </c>
      <c r="U15" s="359">
        <f t="shared" si="4"/>
        <v>790</v>
      </c>
      <c r="V15" s="354"/>
      <c r="W15" s="254"/>
      <c r="X15" s="354"/>
      <c r="Y15" s="354"/>
      <c r="Z15" s="354"/>
      <c r="AA15" s="355"/>
      <c r="AB15" s="355" t="s">
        <v>2891</v>
      </c>
      <c r="AC15" s="355"/>
      <c r="AD15" s="355" t="str">
        <f t="shared" si="5"/>
        <v/>
      </c>
      <c r="AE15" s="355"/>
      <c r="AF15" s="355"/>
      <c r="AG15" s="355"/>
      <c r="AH15" s="355" t="s">
        <v>935</v>
      </c>
      <c r="AI15" s="361">
        <v>44670</v>
      </c>
      <c r="AJ15" s="362" t="s">
        <v>936</v>
      </c>
      <c r="AK15" s="362" t="s">
        <v>57</v>
      </c>
      <c r="AL15" s="362" t="s">
        <v>937</v>
      </c>
      <c r="AM15" s="355" t="s">
        <v>2892</v>
      </c>
      <c r="AN15" s="354" t="s">
        <v>947</v>
      </c>
      <c r="AO15" s="354">
        <v>128</v>
      </c>
      <c r="AP15" s="355" t="s">
        <v>91</v>
      </c>
      <c r="AQ15" s="355">
        <v>11757</v>
      </c>
      <c r="AR15" s="355" t="str">
        <f t="shared" si="6"/>
        <v>128-11757</v>
      </c>
      <c r="AS15" s="355"/>
      <c r="AT15" s="355"/>
      <c r="AU15" s="355"/>
      <c r="AV15" s="355" t="str">
        <f t="shared" si="7"/>
        <v/>
      </c>
      <c r="AW15" s="355"/>
      <c r="AX15" s="355" t="str">
        <f t="shared" si="8"/>
        <v/>
      </c>
      <c r="AY15" s="363"/>
    </row>
    <row r="16" spans="1:51" s="337" customFormat="1" ht="15.75" thickTop="1" x14ac:dyDescent="0.25">
      <c r="A16" s="353" t="str">
        <f t="shared" si="0"/>
        <v/>
      </c>
      <c r="B16" s="353" t="str">
        <f t="shared" si="1"/>
        <v>128-11759</v>
      </c>
      <c r="C16" s="353"/>
      <c r="D16" s="353"/>
      <c r="E16" s="353">
        <f t="shared" si="2"/>
        <v>1</v>
      </c>
      <c r="F16" s="354" t="s">
        <v>2890</v>
      </c>
      <c r="G16" s="354" t="s">
        <v>941</v>
      </c>
      <c r="H16" s="355" t="s">
        <v>850</v>
      </c>
      <c r="I16" s="355" t="s">
        <v>857</v>
      </c>
      <c r="J16" s="355" t="s">
        <v>961</v>
      </c>
      <c r="K16" s="355" t="s">
        <v>469</v>
      </c>
      <c r="L16" s="355" t="str">
        <f t="shared" si="3"/>
        <v>. Mirror, Door - FRONT LEFT</v>
      </c>
      <c r="M16" s="460" t="str">
        <f t="shared" si="9"/>
        <v/>
      </c>
      <c r="N16" s="357" t="str" cm="1">
        <f t="array" ref="N16">IF(INDEX(W:W, ROW())&lt;&gt;"", _xlfn.XLOOKUP(INDEX(W:W, ROW()), '5A. Picture Formulas'!$B$3:$B$500, '5A. Picture Formulas'!$CR$3:$CR$500), "")</f>
        <v/>
      </c>
      <c r="O16" s="364" t="str">
        <f t="shared" si="10"/>
        <v/>
      </c>
      <c r="P16" s="364" t="s">
        <v>875</v>
      </c>
      <c r="Q16" s="348" t="str">
        <f t="shared" si="11"/>
        <v/>
      </c>
      <c r="R16" s="355" t="s">
        <v>469</v>
      </c>
      <c r="S16" s="355" t="s">
        <v>967</v>
      </c>
      <c r="T16" s="358">
        <v>800</v>
      </c>
      <c r="U16" s="359">
        <f t="shared" si="4"/>
        <v>790</v>
      </c>
      <c r="V16" s="354"/>
      <c r="W16" s="254"/>
      <c r="X16" s="354"/>
      <c r="Y16" s="354"/>
      <c r="Z16" s="354"/>
      <c r="AA16" s="355"/>
      <c r="AB16" s="355" t="s">
        <v>2891</v>
      </c>
      <c r="AC16" s="355"/>
      <c r="AD16" s="355" t="str">
        <f t="shared" si="5"/>
        <v/>
      </c>
      <c r="AE16" s="355"/>
      <c r="AF16" s="355"/>
      <c r="AG16" s="355"/>
      <c r="AH16" s="355" t="s">
        <v>935</v>
      </c>
      <c r="AI16" s="361">
        <v>44670</v>
      </c>
      <c r="AJ16" s="362" t="s">
        <v>936</v>
      </c>
      <c r="AK16" s="362" t="s">
        <v>57</v>
      </c>
      <c r="AL16" s="362" t="s">
        <v>937</v>
      </c>
      <c r="AM16" s="355" t="s">
        <v>2892</v>
      </c>
      <c r="AN16" s="354" t="s">
        <v>947</v>
      </c>
      <c r="AO16" s="354">
        <v>128</v>
      </c>
      <c r="AP16" s="355" t="s">
        <v>91</v>
      </c>
      <c r="AQ16" s="355">
        <v>11759</v>
      </c>
      <c r="AR16" s="355" t="str">
        <f t="shared" si="6"/>
        <v>128-11759</v>
      </c>
      <c r="AS16" s="355"/>
      <c r="AT16" s="355"/>
      <c r="AU16" s="355"/>
      <c r="AV16" s="355" t="str">
        <f t="shared" si="7"/>
        <v/>
      </c>
      <c r="AW16" s="355"/>
      <c r="AX16" s="355" t="str">
        <f t="shared" si="8"/>
        <v/>
      </c>
      <c r="AY16" s="363"/>
    </row>
    <row r="17" spans="1:51" s="337" customFormat="1" ht="15.75" thickTop="1" x14ac:dyDescent="0.25">
      <c r="A17" s="353" t="str">
        <f t="shared" si="0"/>
        <v/>
      </c>
      <c r="B17" s="353" t="str">
        <f t="shared" si="1"/>
        <v>128-11761</v>
      </c>
      <c r="C17" s="353"/>
      <c r="D17" s="353"/>
      <c r="E17" s="353">
        <f t="shared" si="2"/>
        <v>1</v>
      </c>
      <c r="F17" s="354" t="s">
        <v>2890</v>
      </c>
      <c r="G17" s="354" t="s">
        <v>941</v>
      </c>
      <c r="H17" s="355" t="s">
        <v>850</v>
      </c>
      <c r="I17" s="355" t="s">
        <v>857</v>
      </c>
      <c r="J17" s="355" t="s">
        <v>961</v>
      </c>
      <c r="K17" s="355" t="s">
        <v>469</v>
      </c>
      <c r="L17" s="355" t="str">
        <f t="shared" si="3"/>
        <v>. Mirror, Door - FRONT LEFT</v>
      </c>
      <c r="M17" s="460" t="str">
        <f t="shared" si="9"/>
        <v/>
      </c>
      <c r="N17" s="357" t="str" cm="1">
        <f t="array" ref="N17">IF(INDEX(W:W, ROW())&lt;&gt;"", _xlfn.XLOOKUP(INDEX(W:W, ROW()), '5A. Picture Formulas'!$B$3:$B$500, '5A. Picture Formulas'!$CR$3:$CR$500), "")</f>
        <v/>
      </c>
      <c r="O17" s="364" t="str">
        <f t="shared" si="10"/>
        <v/>
      </c>
      <c r="P17" s="364" t="s">
        <v>875</v>
      </c>
      <c r="Q17" s="348" t="str">
        <f t="shared" si="11"/>
        <v/>
      </c>
      <c r="R17" s="355" t="s">
        <v>469</v>
      </c>
      <c r="S17" s="355" t="s">
        <v>968</v>
      </c>
      <c r="T17" s="358">
        <v>700</v>
      </c>
      <c r="U17" s="359">
        <f t="shared" si="4"/>
        <v>790</v>
      </c>
      <c r="V17" s="354"/>
      <c r="W17" s="254"/>
      <c r="X17" s="354"/>
      <c r="Y17" s="354"/>
      <c r="Z17" s="354"/>
      <c r="AA17" s="355"/>
      <c r="AB17" s="355" t="s">
        <v>2891</v>
      </c>
      <c r="AC17" s="355"/>
      <c r="AD17" s="355" t="str">
        <f t="shared" si="5"/>
        <v/>
      </c>
      <c r="AE17" s="355"/>
      <c r="AF17" s="355"/>
      <c r="AG17" s="355"/>
      <c r="AH17" s="355" t="s">
        <v>935</v>
      </c>
      <c r="AI17" s="361">
        <v>44670</v>
      </c>
      <c r="AJ17" s="362" t="s">
        <v>936</v>
      </c>
      <c r="AK17" s="362" t="s">
        <v>57</v>
      </c>
      <c r="AL17" s="362" t="s">
        <v>937</v>
      </c>
      <c r="AM17" s="355" t="s">
        <v>2892</v>
      </c>
      <c r="AN17" s="354" t="s">
        <v>947</v>
      </c>
      <c r="AO17" s="354">
        <v>128</v>
      </c>
      <c r="AP17" s="355" t="s">
        <v>91</v>
      </c>
      <c r="AQ17" s="355">
        <v>11761</v>
      </c>
      <c r="AR17" s="355" t="str">
        <f t="shared" si="6"/>
        <v>128-11761</v>
      </c>
      <c r="AS17" s="355"/>
      <c r="AT17" s="355"/>
      <c r="AU17" s="355"/>
      <c r="AV17" s="355" t="str">
        <f t="shared" si="7"/>
        <v/>
      </c>
      <c r="AW17" s="355"/>
      <c r="AX17" s="355" t="str">
        <f t="shared" si="8"/>
        <v/>
      </c>
      <c r="AY17" s="363"/>
    </row>
    <row r="18" spans="1:51" s="337" customFormat="1" ht="15.75" thickTop="1" x14ac:dyDescent="0.25">
      <c r="A18" s="353" t="str">
        <f t="shared" si="0"/>
        <v/>
      </c>
      <c r="B18" s="353" t="str">
        <f t="shared" si="1"/>
        <v>128-11763</v>
      </c>
      <c r="C18" s="353"/>
      <c r="D18" s="353"/>
      <c r="E18" s="353">
        <f t="shared" si="2"/>
        <v>1</v>
      </c>
      <c r="F18" s="354" t="s">
        <v>2890</v>
      </c>
      <c r="G18" s="354" t="s">
        <v>941</v>
      </c>
      <c r="H18" s="355" t="s">
        <v>850</v>
      </c>
      <c r="I18" s="355" t="s">
        <v>857</v>
      </c>
      <c r="J18" s="355" t="s">
        <v>961</v>
      </c>
      <c r="K18" s="355" t="s">
        <v>469</v>
      </c>
      <c r="L18" s="355" t="str">
        <f t="shared" si="3"/>
        <v>. Mirror, Door - FRONT LEFT</v>
      </c>
      <c r="M18" s="460" t="str">
        <f t="shared" si="9"/>
        <v/>
      </c>
      <c r="N18" s="357" t="str" cm="1">
        <f t="array" ref="N18">IF(INDEX(W:W, ROW())&lt;&gt;"", _xlfn.XLOOKUP(INDEX(W:W, ROW()), '5A. Picture Formulas'!$B$3:$B$500, '5A. Picture Formulas'!$CR$3:$CR$500), "")</f>
        <v/>
      </c>
      <c r="O18" s="356" t="str">
        <f t="shared" si="10"/>
        <v>E.G.</v>
      </c>
      <c r="P18" s="357" t="s">
        <v>969</v>
      </c>
      <c r="Q18" s="348" t="str">
        <f t="shared" si="11"/>
        <v>https://viking-pictures.s3.us-west-1.amazonaws.com/AA1155/A116.+Mirror%2C+Door+-+FRONT+LEFT+(1).JPG</v>
      </c>
      <c r="R18" s="355" t="s">
        <v>469</v>
      </c>
      <c r="S18" s="355" t="s">
        <v>970</v>
      </c>
      <c r="T18" s="358">
        <v>700</v>
      </c>
      <c r="U18" s="359">
        <f t="shared" si="4"/>
        <v>790</v>
      </c>
      <c r="V18" s="354"/>
      <c r="W18" s="254"/>
      <c r="X18" s="354"/>
      <c r="Y18" s="354"/>
      <c r="Z18" s="354" t="s">
        <v>259</v>
      </c>
      <c r="AA18" s="360" t="s">
        <v>971</v>
      </c>
      <c r="AB18" s="355" t="s">
        <v>2891</v>
      </c>
      <c r="AC18" s="355"/>
      <c r="AD18" s="355" t="str">
        <f t="shared" si="5"/>
        <v/>
      </c>
      <c r="AE18" s="355"/>
      <c r="AF18" s="355"/>
      <c r="AG18" s="355"/>
      <c r="AH18" s="355" t="s">
        <v>935</v>
      </c>
      <c r="AI18" s="361">
        <v>44670</v>
      </c>
      <c r="AJ18" s="362" t="s">
        <v>936</v>
      </c>
      <c r="AK18" s="362" t="s">
        <v>57</v>
      </c>
      <c r="AL18" s="362" t="s">
        <v>937</v>
      </c>
      <c r="AM18" s="355" t="s">
        <v>2892</v>
      </c>
      <c r="AN18" s="354" t="s">
        <v>947</v>
      </c>
      <c r="AO18" s="354">
        <v>128</v>
      </c>
      <c r="AP18" s="355" t="s">
        <v>91</v>
      </c>
      <c r="AQ18" s="355">
        <v>11763</v>
      </c>
      <c r="AR18" s="355" t="str">
        <f t="shared" si="6"/>
        <v>128-11763</v>
      </c>
      <c r="AS18" s="355"/>
      <c r="AT18" s="355"/>
      <c r="AU18" s="355"/>
      <c r="AV18" s="355" t="str">
        <f t="shared" si="7"/>
        <v/>
      </c>
      <c r="AW18" s="355"/>
      <c r="AX18" s="355" t="str">
        <f t="shared" si="8"/>
        <v/>
      </c>
      <c r="AY18" s="363"/>
    </row>
    <row r="19" spans="1:51" s="337" customFormat="1" ht="15.75" thickTop="1" x14ac:dyDescent="0.25">
      <c r="A19" s="353" t="str">
        <f t="shared" si="0"/>
        <v/>
      </c>
      <c r="B19" s="353" t="str">
        <f t="shared" si="1"/>
        <v>128-11765</v>
      </c>
      <c r="C19" s="353"/>
      <c r="D19" s="353"/>
      <c r="E19" s="353">
        <f t="shared" si="2"/>
        <v>1</v>
      </c>
      <c r="F19" s="354" t="s">
        <v>2890</v>
      </c>
      <c r="G19" s="354" t="s">
        <v>941</v>
      </c>
      <c r="H19" s="355" t="s">
        <v>850</v>
      </c>
      <c r="I19" s="355" t="s">
        <v>857</v>
      </c>
      <c r="J19" s="355" t="s">
        <v>961</v>
      </c>
      <c r="K19" s="355" t="s">
        <v>469</v>
      </c>
      <c r="L19" s="355" t="str">
        <f t="shared" si="3"/>
        <v>. Mirror, Door - FRONT LEFT</v>
      </c>
      <c r="M19" s="460" t="str">
        <f t="shared" si="9"/>
        <v/>
      </c>
      <c r="N19" s="357" t="str" cm="1">
        <f t="array" ref="N19">IF(INDEX(W:W, ROW())&lt;&gt;"", _xlfn.XLOOKUP(INDEX(W:W, ROW()), '5A. Picture Formulas'!$B$3:$B$500, '5A. Picture Formulas'!$CR$3:$CR$500), "")</f>
        <v/>
      </c>
      <c r="O19" s="364" t="str">
        <f t="shared" si="10"/>
        <v/>
      </c>
      <c r="P19" s="364" t="s">
        <v>875</v>
      </c>
      <c r="Q19" s="348" t="str">
        <f t="shared" si="11"/>
        <v/>
      </c>
      <c r="R19" s="355" t="s">
        <v>469</v>
      </c>
      <c r="S19" s="355" t="s">
        <v>972</v>
      </c>
      <c r="T19" s="358">
        <v>700</v>
      </c>
      <c r="U19" s="359">
        <f t="shared" si="4"/>
        <v>790</v>
      </c>
      <c r="V19" s="354"/>
      <c r="W19" s="254"/>
      <c r="X19" s="354"/>
      <c r="Y19" s="354"/>
      <c r="Z19" s="354"/>
      <c r="AA19" s="355"/>
      <c r="AB19" s="355" t="s">
        <v>2891</v>
      </c>
      <c r="AC19" s="355"/>
      <c r="AD19" s="355" t="str">
        <f t="shared" si="5"/>
        <v/>
      </c>
      <c r="AE19" s="355"/>
      <c r="AF19" s="355"/>
      <c r="AG19" s="355"/>
      <c r="AH19" s="355" t="s">
        <v>935</v>
      </c>
      <c r="AI19" s="361">
        <v>44670</v>
      </c>
      <c r="AJ19" s="362" t="s">
        <v>936</v>
      </c>
      <c r="AK19" s="362" t="s">
        <v>57</v>
      </c>
      <c r="AL19" s="362" t="s">
        <v>937</v>
      </c>
      <c r="AM19" s="355" t="s">
        <v>2892</v>
      </c>
      <c r="AN19" s="354" t="s">
        <v>947</v>
      </c>
      <c r="AO19" s="354">
        <v>128</v>
      </c>
      <c r="AP19" s="355" t="s">
        <v>91</v>
      </c>
      <c r="AQ19" s="355">
        <v>11765</v>
      </c>
      <c r="AR19" s="355" t="str">
        <f t="shared" si="6"/>
        <v>128-11765</v>
      </c>
      <c r="AS19" s="355"/>
      <c r="AT19" s="355"/>
      <c r="AU19" s="355"/>
      <c r="AV19" s="355" t="str">
        <f t="shared" si="7"/>
        <v/>
      </c>
      <c r="AW19" s="355"/>
      <c r="AX19" s="355" t="str">
        <f t="shared" si="8"/>
        <v/>
      </c>
      <c r="AY19" s="363"/>
    </row>
    <row r="20" spans="1:51" s="337" customFormat="1" ht="15.75" thickTop="1" x14ac:dyDescent="0.25">
      <c r="A20" s="353" t="str">
        <f t="shared" si="0"/>
        <v/>
      </c>
      <c r="B20" s="353" t="str">
        <f t="shared" si="1"/>
        <v>128-11767</v>
      </c>
      <c r="C20" s="353"/>
      <c r="D20" s="353"/>
      <c r="E20" s="353">
        <f t="shared" si="2"/>
        <v>1</v>
      </c>
      <c r="F20" s="354" t="s">
        <v>2890</v>
      </c>
      <c r="G20" s="354" t="s">
        <v>941</v>
      </c>
      <c r="H20" s="355" t="s">
        <v>850</v>
      </c>
      <c r="I20" s="355" t="s">
        <v>857</v>
      </c>
      <c r="J20" s="355" t="s">
        <v>961</v>
      </c>
      <c r="K20" s="355" t="s">
        <v>469</v>
      </c>
      <c r="L20" s="355" t="str">
        <f t="shared" si="3"/>
        <v>. Mirror, Door - FRONT LEFT</v>
      </c>
      <c r="M20" s="460" t="str">
        <f t="shared" si="9"/>
        <v/>
      </c>
      <c r="N20" s="357" t="str" cm="1">
        <f t="array" ref="N20">IF(INDEX(W:W, ROW())&lt;&gt;"", _xlfn.XLOOKUP(INDEX(W:W, ROW()), '5A. Picture Formulas'!$B$3:$B$500, '5A. Picture Formulas'!$CR$3:$CR$500), "")</f>
        <v/>
      </c>
      <c r="O20" s="364" t="str">
        <f t="shared" si="10"/>
        <v/>
      </c>
      <c r="P20" s="364" t="s">
        <v>875</v>
      </c>
      <c r="Q20" s="348" t="str">
        <f t="shared" si="11"/>
        <v/>
      </c>
      <c r="R20" s="355" t="s">
        <v>469</v>
      </c>
      <c r="S20" s="355" t="s">
        <v>973</v>
      </c>
      <c r="T20" s="358">
        <v>700</v>
      </c>
      <c r="U20" s="359">
        <f t="shared" si="4"/>
        <v>790</v>
      </c>
      <c r="V20" s="354"/>
      <c r="W20" s="254"/>
      <c r="X20" s="354"/>
      <c r="Y20" s="354"/>
      <c r="Z20" s="354"/>
      <c r="AA20" s="355"/>
      <c r="AB20" s="355" t="s">
        <v>2891</v>
      </c>
      <c r="AC20" s="355"/>
      <c r="AD20" s="355" t="str">
        <f t="shared" si="5"/>
        <v/>
      </c>
      <c r="AE20" s="355"/>
      <c r="AF20" s="355"/>
      <c r="AG20" s="355"/>
      <c r="AH20" s="355" t="s">
        <v>935</v>
      </c>
      <c r="AI20" s="361">
        <v>44670</v>
      </c>
      <c r="AJ20" s="362" t="s">
        <v>936</v>
      </c>
      <c r="AK20" s="362" t="s">
        <v>57</v>
      </c>
      <c r="AL20" s="362" t="s">
        <v>937</v>
      </c>
      <c r="AM20" s="355" t="s">
        <v>2892</v>
      </c>
      <c r="AN20" s="354" t="s">
        <v>947</v>
      </c>
      <c r="AO20" s="354">
        <v>128</v>
      </c>
      <c r="AP20" s="355" t="s">
        <v>91</v>
      </c>
      <c r="AQ20" s="355">
        <v>11767</v>
      </c>
      <c r="AR20" s="355" t="str">
        <f t="shared" si="6"/>
        <v>128-11767</v>
      </c>
      <c r="AS20" s="355"/>
      <c r="AT20" s="355"/>
      <c r="AU20" s="355"/>
      <c r="AV20" s="355" t="str">
        <f t="shared" si="7"/>
        <v/>
      </c>
      <c r="AW20" s="355"/>
      <c r="AX20" s="355" t="str">
        <f t="shared" si="8"/>
        <v/>
      </c>
      <c r="AY20" s="363"/>
    </row>
    <row r="21" spans="1:51" s="337" customFormat="1" ht="15.75" thickTop="1" x14ac:dyDescent="0.25">
      <c r="A21" s="370" t="str">
        <f t="shared" si="0"/>
        <v>A173</v>
      </c>
      <c r="B21" s="370" t="str">
        <f t="shared" si="1"/>
        <v>641-54182</v>
      </c>
      <c r="C21" s="370"/>
      <c r="D21" s="370"/>
      <c r="E21" s="370">
        <f t="shared" si="2"/>
        <v>1</v>
      </c>
      <c r="F21" s="371" t="s">
        <v>2893</v>
      </c>
      <c r="G21" s="371" t="s">
        <v>941</v>
      </c>
      <c r="H21" s="372" t="s">
        <v>850</v>
      </c>
      <c r="I21" s="372" t="s">
        <v>857</v>
      </c>
      <c r="J21" s="372" t="s">
        <v>974</v>
      </c>
      <c r="K21" s="372" t="s">
        <v>470</v>
      </c>
      <c r="L21" s="372" t="str">
        <f t="shared" si="3"/>
        <v>A173. Switch, Window Master</v>
      </c>
      <c r="M21" s="460" t="str">
        <f t="shared" si="9"/>
        <v>Pic</v>
      </c>
      <c r="N21" s="357" t="str" cm="1">
        <f t="array" ref="N21">IF(INDEX(W:W, ROW())&lt;&gt;"", _xlfn.XLOOKUP(INDEX(W:W, ROW()), '5A. Picture Formulas'!$B$3:$B$500, '5A. Picture Formulas'!$CR$3:$CR$500), "")</f>
        <v>https://viking-pictures.s3.us-west-1.amazonaws.com/AA1188/85+(1).JPG</v>
      </c>
      <c r="O21" s="373" t="str">
        <f t="shared" si="10"/>
        <v>E.G.</v>
      </c>
      <c r="P21" s="374" t="s">
        <v>975</v>
      </c>
      <c r="Q21" s="348" t="str">
        <f t="shared" si="11"/>
        <v>https://viking-pictures.s3.us-west-1.amazonaws.com/AA1155/A58.+Switch%2C+Window+Master+(1).JPG</v>
      </c>
      <c r="R21" s="372" t="s">
        <v>470</v>
      </c>
      <c r="S21" s="372" t="s">
        <v>976</v>
      </c>
      <c r="T21" s="372">
        <v>45</v>
      </c>
      <c r="U21" s="375">
        <f t="shared" si="4"/>
        <v>45</v>
      </c>
      <c r="V21" s="371">
        <v>85</v>
      </c>
      <c r="W21" s="301" t="s">
        <v>3005</v>
      </c>
      <c r="X21" s="371" t="s">
        <v>2951</v>
      </c>
      <c r="Y21" s="371"/>
      <c r="Z21" s="371" t="s">
        <v>259</v>
      </c>
      <c r="AA21" s="376" t="s">
        <v>977</v>
      </c>
      <c r="AB21" s="372"/>
      <c r="AC21" s="372"/>
      <c r="AD21" s="372" t="str">
        <f t="shared" si="5"/>
        <v>remove &amp; toss trim</v>
      </c>
      <c r="AE21" s="372" t="s">
        <v>765</v>
      </c>
      <c r="AF21" s="372"/>
      <c r="AG21" s="372"/>
      <c r="AH21" s="372" t="s">
        <v>935</v>
      </c>
      <c r="AI21" s="377">
        <v>45218</v>
      </c>
      <c r="AJ21" s="378" t="s">
        <v>936</v>
      </c>
      <c r="AK21" s="378" t="s">
        <v>57</v>
      </c>
      <c r="AL21" s="378" t="s">
        <v>937</v>
      </c>
      <c r="AM21" s="372"/>
      <c r="AN21" s="371" t="s">
        <v>947</v>
      </c>
      <c r="AO21" s="371" t="s">
        <v>978</v>
      </c>
      <c r="AP21" s="372" t="s">
        <v>91</v>
      </c>
      <c r="AQ21" s="372">
        <v>54182</v>
      </c>
      <c r="AR21" s="372" t="str">
        <f t="shared" si="6"/>
        <v>641-54182</v>
      </c>
      <c r="AS21" s="372"/>
      <c r="AT21" s="372"/>
      <c r="AU21" s="372"/>
      <c r="AV21" s="372" t="str">
        <f t="shared" si="7"/>
        <v/>
      </c>
      <c r="AW21" s="372"/>
      <c r="AX21" s="372" t="str">
        <f t="shared" si="8"/>
        <v/>
      </c>
      <c r="AY21" s="379"/>
    </row>
    <row r="22" spans="1:51" s="337" customFormat="1" ht="15.75" thickTop="1" x14ac:dyDescent="0.25">
      <c r="A22" s="370" t="str">
        <f t="shared" si="0"/>
        <v/>
      </c>
      <c r="B22" s="370" t="str">
        <f t="shared" si="1"/>
        <v>641-54183</v>
      </c>
      <c r="C22" s="370"/>
      <c r="D22" s="370"/>
      <c r="E22" s="370">
        <f t="shared" si="2"/>
        <v>1</v>
      </c>
      <c r="F22" s="371" t="s">
        <v>2893</v>
      </c>
      <c r="G22" s="371" t="s">
        <v>941</v>
      </c>
      <c r="H22" s="372" t="s">
        <v>850</v>
      </c>
      <c r="I22" s="372" t="s">
        <v>857</v>
      </c>
      <c r="J22" s="372" t="s">
        <v>974</v>
      </c>
      <c r="K22" s="372" t="s">
        <v>470</v>
      </c>
      <c r="L22" s="372" t="str">
        <f t="shared" si="3"/>
        <v>. Switch, Window Master</v>
      </c>
      <c r="M22" s="460" t="str">
        <f t="shared" si="9"/>
        <v/>
      </c>
      <c r="N22" s="357" t="str" cm="1">
        <f t="array" ref="N22">IF(INDEX(W:W, ROW())&lt;&gt;"", _xlfn.XLOOKUP(INDEX(W:W, ROW()), '5A. Picture Formulas'!$B$3:$B$500, '5A. Picture Formulas'!$CR$3:$CR$500), "")</f>
        <v/>
      </c>
      <c r="O22" s="380" t="str">
        <f t="shared" si="10"/>
        <v/>
      </c>
      <c r="P22" s="380" t="s">
        <v>875</v>
      </c>
      <c r="Q22" s="348" t="str">
        <f t="shared" si="11"/>
        <v/>
      </c>
      <c r="R22" s="372" t="s">
        <v>470</v>
      </c>
      <c r="S22" s="372" t="s">
        <v>979</v>
      </c>
      <c r="T22" s="372">
        <v>45</v>
      </c>
      <c r="U22" s="375">
        <f t="shared" si="4"/>
        <v>45</v>
      </c>
      <c r="V22" s="371"/>
      <c r="W22" s="301"/>
      <c r="X22" s="371"/>
      <c r="Y22" s="371"/>
      <c r="Z22" s="371" t="s">
        <v>259</v>
      </c>
      <c r="AA22" s="372" t="s">
        <v>980</v>
      </c>
      <c r="AB22" s="372"/>
      <c r="AC22" s="372"/>
      <c r="AD22" s="372" t="str">
        <f t="shared" si="5"/>
        <v>remove &amp; toss trim</v>
      </c>
      <c r="AE22" s="372" t="s">
        <v>765</v>
      </c>
      <c r="AF22" s="372"/>
      <c r="AG22" s="372"/>
      <c r="AH22" s="372" t="s">
        <v>935</v>
      </c>
      <c r="AI22" s="377">
        <v>45218</v>
      </c>
      <c r="AJ22" s="378" t="s">
        <v>936</v>
      </c>
      <c r="AK22" s="378" t="s">
        <v>57</v>
      </c>
      <c r="AL22" s="378" t="s">
        <v>937</v>
      </c>
      <c r="AM22" s="372"/>
      <c r="AN22" s="371" t="s">
        <v>947</v>
      </c>
      <c r="AO22" s="371" t="s">
        <v>978</v>
      </c>
      <c r="AP22" s="372" t="s">
        <v>91</v>
      </c>
      <c r="AQ22" s="372">
        <v>54183</v>
      </c>
      <c r="AR22" s="372" t="str">
        <f t="shared" si="6"/>
        <v>641-54183</v>
      </c>
      <c r="AS22" s="372"/>
      <c r="AT22" s="372"/>
      <c r="AU22" s="372"/>
      <c r="AV22" s="372" t="str">
        <f t="shared" si="7"/>
        <v/>
      </c>
      <c r="AW22" s="372"/>
      <c r="AX22" s="372" t="str">
        <f t="shared" si="8"/>
        <v/>
      </c>
      <c r="AY22" s="379"/>
    </row>
    <row r="23" spans="1:51" s="337" customFormat="1" ht="15.75" thickTop="1" x14ac:dyDescent="0.25">
      <c r="A23" s="345" t="str">
        <f t="shared" si="0"/>
        <v/>
      </c>
      <c r="B23" s="345" t="str">
        <f t="shared" si="1"/>
        <v/>
      </c>
      <c r="C23" s="345"/>
      <c r="D23" s="345"/>
      <c r="E23" s="345" t="str">
        <f t="shared" si="2"/>
        <v/>
      </c>
      <c r="F23" s="346"/>
      <c r="G23" s="381"/>
      <c r="H23" s="345" t="s">
        <v>851</v>
      </c>
      <c r="I23" s="345" t="s">
        <v>857</v>
      </c>
      <c r="J23" s="345" t="s">
        <v>882</v>
      </c>
      <c r="K23" s="345" t="s">
        <v>882</v>
      </c>
      <c r="L23" s="345" t="str">
        <f t="shared" si="3"/>
        <v>. Door Handle, Interior</v>
      </c>
      <c r="M23" s="460" t="str">
        <f t="shared" si="9"/>
        <v/>
      </c>
      <c r="N23" s="357" t="str" cm="1">
        <f t="array" ref="N23">IF(INDEX(W:W, ROW())&lt;&gt;"", _xlfn.XLOOKUP(INDEX(W:W, ROW()), '5A. Picture Formulas'!$B$3:$B$500, '5A. Picture Formulas'!$CR$3:$CR$500), "")</f>
        <v/>
      </c>
      <c r="O23" s="382" t="str">
        <f t="shared" si="10"/>
        <v/>
      </c>
      <c r="P23" s="382" t="s">
        <v>875</v>
      </c>
      <c r="Q23" s="348" t="str">
        <f t="shared" si="11"/>
        <v/>
      </c>
      <c r="R23" s="345" t="s">
        <v>882</v>
      </c>
      <c r="S23" s="345"/>
      <c r="T23" s="345"/>
      <c r="U23" s="383" t="str">
        <f t="shared" si="4"/>
        <v/>
      </c>
      <c r="V23" s="345"/>
      <c r="W23" s="39"/>
      <c r="X23" s="345"/>
      <c r="Y23" s="345"/>
      <c r="Z23" s="381"/>
      <c r="AA23" s="345"/>
      <c r="AB23" s="345"/>
      <c r="AC23" s="345"/>
      <c r="AD23" s="345" t="str">
        <f t="shared" si="5"/>
        <v>if trim doesn't remove easy put handle w/ trim SET</v>
      </c>
      <c r="AE23" s="345" t="s">
        <v>911</v>
      </c>
      <c r="AF23" s="345"/>
      <c r="AG23" s="345"/>
      <c r="AH23" s="345" t="s">
        <v>935</v>
      </c>
      <c r="AI23" s="384">
        <v>44670</v>
      </c>
      <c r="AJ23" s="385" t="s">
        <v>936</v>
      </c>
      <c r="AK23" s="385" t="s">
        <v>57</v>
      </c>
      <c r="AL23" s="385" t="s">
        <v>937</v>
      </c>
      <c r="AM23" s="345"/>
      <c r="AN23" s="345" t="s">
        <v>938</v>
      </c>
      <c r="AO23" s="345"/>
      <c r="AP23" s="345"/>
      <c r="AQ23" s="345"/>
      <c r="AR23" s="347" t="str">
        <f t="shared" si="6"/>
        <v/>
      </c>
      <c r="AS23" s="345"/>
      <c r="AT23" s="345"/>
      <c r="AU23" s="345"/>
      <c r="AV23" s="345" t="str">
        <f t="shared" si="7"/>
        <v/>
      </c>
      <c r="AW23" s="345"/>
      <c r="AX23" s="345" t="str">
        <f t="shared" si="8"/>
        <v/>
      </c>
      <c r="AY23" s="352"/>
    </row>
    <row r="24" spans="1:51" s="337" customFormat="1" ht="15.75" thickTop="1" x14ac:dyDescent="0.25">
      <c r="A24" s="345" t="str">
        <f t="shared" si="0"/>
        <v/>
      </c>
      <c r="B24" s="345" t="str">
        <f t="shared" si="1"/>
        <v/>
      </c>
      <c r="C24" s="345"/>
      <c r="D24" s="345"/>
      <c r="E24" s="345" t="str">
        <f t="shared" si="2"/>
        <v/>
      </c>
      <c r="F24" s="346"/>
      <c r="G24" s="381"/>
      <c r="H24" s="345" t="s">
        <v>851</v>
      </c>
      <c r="I24" s="345" t="s">
        <v>857</v>
      </c>
      <c r="J24" s="345" t="s">
        <v>974</v>
      </c>
      <c r="K24" s="345" t="s">
        <v>471</v>
      </c>
      <c r="L24" s="345" t="str">
        <f t="shared" si="3"/>
        <v>. Door Lock Unlock Switch, FRONT - LEFT</v>
      </c>
      <c r="M24" s="460" t="str">
        <f t="shared" si="9"/>
        <v/>
      </c>
      <c r="N24" s="357" t="str" cm="1">
        <f t="array" ref="N24">IF(INDEX(W:W, ROW())&lt;&gt;"", _xlfn.XLOOKUP(INDEX(W:W, ROW()), '5A. Picture Formulas'!$B$3:$B$500, '5A. Picture Formulas'!$CR$3:$CR$500), "")</f>
        <v/>
      </c>
      <c r="O24" s="382" t="str">
        <f t="shared" si="10"/>
        <v/>
      </c>
      <c r="P24" s="382" t="s">
        <v>875</v>
      </c>
      <c r="Q24" s="348" t="str">
        <f t="shared" si="11"/>
        <v/>
      </c>
      <c r="R24" s="345" t="s">
        <v>471</v>
      </c>
      <c r="S24" s="345"/>
      <c r="T24" s="345"/>
      <c r="U24" s="383" t="str">
        <f t="shared" si="4"/>
        <v/>
      </c>
      <c r="V24" s="386"/>
      <c r="W24" s="42"/>
      <c r="X24" s="386"/>
      <c r="Y24" s="386"/>
      <c r="Z24" s="381"/>
      <c r="AA24" s="345"/>
      <c r="AB24" s="345"/>
      <c r="AC24" s="345"/>
      <c r="AD24" s="345" t="str">
        <f t="shared" si="5"/>
        <v/>
      </c>
      <c r="AE24" s="345"/>
      <c r="AF24" s="345"/>
      <c r="AG24" s="345"/>
      <c r="AH24" s="345" t="s">
        <v>981</v>
      </c>
      <c r="AI24" s="384">
        <v>44936</v>
      </c>
      <c r="AJ24" s="385" t="s">
        <v>936</v>
      </c>
      <c r="AK24" s="385" t="s">
        <v>57</v>
      </c>
      <c r="AL24" s="385" t="s">
        <v>937</v>
      </c>
      <c r="AM24" s="345"/>
      <c r="AN24" s="386" t="s">
        <v>982</v>
      </c>
      <c r="AO24" s="345"/>
      <c r="AP24" s="345" t="s">
        <v>91</v>
      </c>
      <c r="AQ24" s="345"/>
      <c r="AR24" s="347" t="str">
        <f t="shared" si="6"/>
        <v/>
      </c>
      <c r="AS24" s="345"/>
      <c r="AT24" s="345"/>
      <c r="AU24" s="345"/>
      <c r="AV24" s="345" t="str">
        <f t="shared" si="7"/>
        <v/>
      </c>
      <c r="AW24" s="345"/>
      <c r="AX24" s="345" t="str">
        <f t="shared" si="8"/>
        <v/>
      </c>
      <c r="AY24" s="352"/>
    </row>
    <row r="25" spans="1:51" s="337" customFormat="1" ht="15.75" thickTop="1" x14ac:dyDescent="0.25">
      <c r="A25" s="345" t="str">
        <f t="shared" si="0"/>
        <v/>
      </c>
      <c r="B25" s="345" t="str">
        <f t="shared" si="1"/>
        <v/>
      </c>
      <c r="C25" s="345"/>
      <c r="D25" s="345"/>
      <c r="E25" s="345" t="str">
        <f t="shared" si="2"/>
        <v/>
      </c>
      <c r="F25" s="346"/>
      <c r="G25" s="381"/>
      <c r="H25" s="345" t="s">
        <v>851</v>
      </c>
      <c r="I25" s="345" t="s">
        <v>857</v>
      </c>
      <c r="J25" s="345" t="s">
        <v>472</v>
      </c>
      <c r="K25" s="345" t="s">
        <v>472</v>
      </c>
      <c r="L25" s="345" t="str">
        <f t="shared" si="3"/>
        <v>. Door Panel</v>
      </c>
      <c r="M25" s="460" t="str">
        <f t="shared" si="9"/>
        <v/>
      </c>
      <c r="N25" s="357" t="str" cm="1">
        <f t="array" ref="N25">IF(INDEX(W:W, ROW())&lt;&gt;"", _xlfn.XLOOKUP(INDEX(W:W, ROW()), '5A. Picture Formulas'!$B$3:$B$500, '5A. Picture Formulas'!$CR$3:$CR$500), "")</f>
        <v/>
      </c>
      <c r="O25" s="382" t="str">
        <f t="shared" si="10"/>
        <v/>
      </c>
      <c r="P25" s="382" t="s">
        <v>875</v>
      </c>
      <c r="Q25" s="348" t="str">
        <f t="shared" si="11"/>
        <v/>
      </c>
      <c r="R25" s="345" t="s">
        <v>472</v>
      </c>
      <c r="S25" s="345"/>
      <c r="T25" s="345"/>
      <c r="U25" s="383" t="str">
        <f t="shared" si="4"/>
        <v/>
      </c>
      <c r="V25" s="345"/>
      <c r="W25" s="39"/>
      <c r="X25" s="345"/>
      <c r="Y25" s="345"/>
      <c r="Z25" s="381"/>
      <c r="AA25" s="345"/>
      <c r="AB25" s="345"/>
      <c r="AC25" s="345"/>
      <c r="AD25" s="345" t="str">
        <f t="shared" si="5"/>
        <v/>
      </c>
      <c r="AE25" s="345"/>
      <c r="AF25" s="345"/>
      <c r="AG25" s="345"/>
      <c r="AH25" s="345" t="s">
        <v>935</v>
      </c>
      <c r="AI25" s="384">
        <v>44670</v>
      </c>
      <c r="AJ25" s="385" t="s">
        <v>936</v>
      </c>
      <c r="AK25" s="385" t="s">
        <v>57</v>
      </c>
      <c r="AL25" s="385" t="s">
        <v>937</v>
      </c>
      <c r="AM25" s="345"/>
      <c r="AN25" s="345" t="s">
        <v>938</v>
      </c>
      <c r="AO25" s="345"/>
      <c r="AP25" s="345"/>
      <c r="AQ25" s="345"/>
      <c r="AR25" s="347" t="str">
        <f t="shared" si="6"/>
        <v/>
      </c>
      <c r="AS25" s="345"/>
      <c r="AT25" s="345"/>
      <c r="AU25" s="345"/>
      <c r="AV25" s="345" t="str">
        <f t="shared" si="7"/>
        <v/>
      </c>
      <c r="AW25" s="345"/>
      <c r="AX25" s="345" t="str">
        <f t="shared" si="8"/>
        <v/>
      </c>
      <c r="AY25" s="352"/>
    </row>
    <row r="26" spans="1:51" s="337" customFormat="1" ht="15.75" thickTop="1" x14ac:dyDescent="0.25">
      <c r="A26" s="345" t="str">
        <f t="shared" si="0"/>
        <v/>
      </c>
      <c r="B26" s="345" t="str">
        <f t="shared" si="1"/>
        <v/>
      </c>
      <c r="C26" s="345"/>
      <c r="D26" s="345"/>
      <c r="E26" s="345" t="str">
        <f t="shared" si="2"/>
        <v/>
      </c>
      <c r="F26" s="346"/>
      <c r="G26" s="381"/>
      <c r="H26" s="345" t="s">
        <v>851</v>
      </c>
      <c r="I26" s="345" t="s">
        <v>857</v>
      </c>
      <c r="J26" s="345" t="s">
        <v>974</v>
      </c>
      <c r="K26" s="345" t="s">
        <v>473</v>
      </c>
      <c r="L26" s="345" t="str">
        <f t="shared" si="3"/>
        <v>. Trunk Release Switch</v>
      </c>
      <c r="M26" s="460" t="str">
        <f t="shared" si="9"/>
        <v/>
      </c>
      <c r="N26" s="357" t="str" cm="1">
        <f t="array" ref="N26">IF(INDEX(W:W, ROW())&lt;&gt;"", _xlfn.XLOOKUP(INDEX(W:W, ROW()), '5A. Picture Formulas'!$B$3:$B$500, '5A. Picture Formulas'!$CR$3:$CR$500), "")</f>
        <v/>
      </c>
      <c r="O26" s="382" t="str">
        <f t="shared" si="10"/>
        <v/>
      </c>
      <c r="P26" s="382" t="s">
        <v>875</v>
      </c>
      <c r="Q26" s="348" t="str">
        <f t="shared" si="11"/>
        <v/>
      </c>
      <c r="R26" s="345" t="s">
        <v>473</v>
      </c>
      <c r="S26" s="345"/>
      <c r="T26" s="345"/>
      <c r="U26" s="383" t="str">
        <f t="shared" si="4"/>
        <v/>
      </c>
      <c r="V26" s="386"/>
      <c r="W26" s="42"/>
      <c r="X26" s="386"/>
      <c r="Y26" s="386"/>
      <c r="Z26" s="381"/>
      <c r="AA26" s="345"/>
      <c r="AB26" s="345"/>
      <c r="AC26" s="345"/>
      <c r="AD26" s="345" t="str">
        <f t="shared" si="5"/>
        <v>front left door mounted</v>
      </c>
      <c r="AE26" s="345"/>
      <c r="AF26" s="345" t="s">
        <v>766</v>
      </c>
      <c r="AG26" s="345"/>
      <c r="AH26" s="345" t="s">
        <v>50</v>
      </c>
      <c r="AI26" s="384">
        <v>44928</v>
      </c>
      <c r="AJ26" s="385" t="s">
        <v>936</v>
      </c>
      <c r="AK26" s="385" t="s">
        <v>57</v>
      </c>
      <c r="AL26" s="385" t="s">
        <v>937</v>
      </c>
      <c r="AM26" s="345"/>
      <c r="AN26" s="386" t="s">
        <v>982</v>
      </c>
      <c r="AO26" s="345"/>
      <c r="AP26" s="345" t="s">
        <v>91</v>
      </c>
      <c r="AQ26" s="345"/>
      <c r="AR26" s="347" t="str">
        <f t="shared" si="6"/>
        <v/>
      </c>
      <c r="AS26" s="345"/>
      <c r="AT26" s="345"/>
      <c r="AU26" s="345"/>
      <c r="AV26" s="345" t="str">
        <f t="shared" si="7"/>
        <v/>
      </c>
      <c r="AW26" s="345"/>
      <c r="AX26" s="345" t="str">
        <f t="shared" si="8"/>
        <v/>
      </c>
      <c r="AY26" s="352"/>
    </row>
    <row r="27" spans="1:51" s="337" customFormat="1" ht="15.75" thickTop="1" x14ac:dyDescent="0.25">
      <c r="A27" s="345" t="str">
        <f t="shared" si="0"/>
        <v/>
      </c>
      <c r="B27" s="345" t="str">
        <f t="shared" si="1"/>
        <v/>
      </c>
      <c r="C27" s="345"/>
      <c r="D27" s="345"/>
      <c r="E27" s="345" t="str">
        <f t="shared" si="2"/>
        <v/>
      </c>
      <c r="F27" s="346"/>
      <c r="G27" s="381"/>
      <c r="H27" s="345" t="s">
        <v>851</v>
      </c>
      <c r="I27" s="345" t="s">
        <v>857</v>
      </c>
      <c r="J27" s="345" t="s">
        <v>474</v>
      </c>
      <c r="K27" s="345" t="s">
        <v>474</v>
      </c>
      <c r="L27" s="345" t="str">
        <f t="shared" si="3"/>
        <v>. Window Motor &amp; Regulator</v>
      </c>
      <c r="M27" s="460" t="str">
        <f t="shared" si="9"/>
        <v/>
      </c>
      <c r="N27" s="357" t="str" cm="1">
        <f t="array" ref="N27">IF(INDEX(W:W, ROW())&lt;&gt;"", _xlfn.XLOOKUP(INDEX(W:W, ROW()), '5A. Picture Formulas'!$B$3:$B$500, '5A. Picture Formulas'!$CR$3:$CR$500), "")</f>
        <v/>
      </c>
      <c r="O27" s="382" t="str">
        <f t="shared" si="10"/>
        <v/>
      </c>
      <c r="P27" s="382" t="s">
        <v>875</v>
      </c>
      <c r="Q27" s="348" t="str">
        <f t="shared" si="11"/>
        <v/>
      </c>
      <c r="R27" s="345" t="s">
        <v>474</v>
      </c>
      <c r="S27" s="345"/>
      <c r="T27" s="345"/>
      <c r="U27" s="383" t="str">
        <f t="shared" si="4"/>
        <v/>
      </c>
      <c r="V27" s="381"/>
      <c r="W27" s="43"/>
      <c r="X27" s="381"/>
      <c r="Y27" s="381"/>
      <c r="Z27" s="381"/>
      <c r="AA27" s="345"/>
      <c r="AB27" s="345"/>
      <c r="AC27" s="345"/>
      <c r="AD27" s="345" t="str">
        <f t="shared" si="5"/>
        <v/>
      </c>
      <c r="AE27" s="345"/>
      <c r="AF27" s="345"/>
      <c r="AG27" s="345"/>
      <c r="AH27" s="345" t="s">
        <v>935</v>
      </c>
      <c r="AI27" s="384">
        <v>44670</v>
      </c>
      <c r="AJ27" s="385" t="s">
        <v>936</v>
      </c>
      <c r="AK27" s="385" t="s">
        <v>57</v>
      </c>
      <c r="AL27" s="385" t="s">
        <v>937</v>
      </c>
      <c r="AM27" s="345"/>
      <c r="AN27" s="381" t="s">
        <v>947</v>
      </c>
      <c r="AO27" s="345"/>
      <c r="AP27" s="345" t="s">
        <v>91</v>
      </c>
      <c r="AQ27" s="345"/>
      <c r="AR27" s="347" t="str">
        <f t="shared" si="6"/>
        <v/>
      </c>
      <c r="AS27" s="345"/>
      <c r="AT27" s="345"/>
      <c r="AU27" s="345"/>
      <c r="AV27" s="345" t="str">
        <f t="shared" si="7"/>
        <v/>
      </c>
      <c r="AW27" s="345"/>
      <c r="AX27" s="345" t="str">
        <f t="shared" si="8"/>
        <v/>
      </c>
      <c r="AY27" s="352"/>
    </row>
    <row r="28" spans="1:51" s="337" customFormat="1" ht="15.75" thickTop="1" x14ac:dyDescent="0.25">
      <c r="A28" s="353" t="str">
        <f t="shared" si="0"/>
        <v>A265</v>
      </c>
      <c r="B28" s="353" t="str">
        <f t="shared" si="1"/>
        <v>129-52061</v>
      </c>
      <c r="C28" s="353" t="s">
        <v>983</v>
      </c>
      <c r="D28" s="353"/>
      <c r="E28" s="353">
        <f t="shared" si="2"/>
        <v>2</v>
      </c>
      <c r="F28" s="354" t="s">
        <v>2888</v>
      </c>
      <c r="G28" s="354" t="s">
        <v>941</v>
      </c>
      <c r="H28" s="355" t="s">
        <v>850</v>
      </c>
      <c r="I28" s="355" t="s">
        <v>858</v>
      </c>
      <c r="J28" s="355" t="s">
        <v>942</v>
      </c>
      <c r="K28" s="355" t="s">
        <v>475</v>
      </c>
      <c r="L28" s="355" t="str">
        <f t="shared" si="3"/>
        <v>A265. Door Handle, Exterior - REAR - LEFT</v>
      </c>
      <c r="M28" s="460" t="str">
        <f t="shared" si="9"/>
        <v>Pic</v>
      </c>
      <c r="N28" s="357" t="str" cm="1">
        <f t="array" ref="N28">IF(INDEX(W:W, ROW())&lt;&gt;"", _xlfn.XLOOKUP(INDEX(W:W, ROW()), '5A. Picture Formulas'!$B$3:$B$500, '5A. Picture Formulas'!$CR$3:$CR$500), "")</f>
        <v>https://viking-pictures.s3.us-west-1.amazonaws.com/AA1188/136+(1).JPG</v>
      </c>
      <c r="O28" s="356" t="str">
        <f t="shared" si="10"/>
        <v>E.G.</v>
      </c>
      <c r="P28" s="357" t="s">
        <v>984</v>
      </c>
      <c r="Q28" s="348" t="str">
        <f t="shared" si="11"/>
        <v>https://viking-pictures.s3.us-west-1.amazonaws.com/AA1155/A49.+Door+Handle%2C+Exterior+-+REAR+-+LEFT+(1).JPG</v>
      </c>
      <c r="R28" s="355" t="s">
        <v>475</v>
      </c>
      <c r="S28" s="355" t="s">
        <v>944</v>
      </c>
      <c r="T28" s="358">
        <v>140</v>
      </c>
      <c r="U28" s="359">
        <f t="shared" si="4"/>
        <v>130</v>
      </c>
      <c r="V28" s="354">
        <v>136</v>
      </c>
      <c r="W28" s="254" t="s">
        <v>3168</v>
      </c>
      <c r="X28" s="354" t="s">
        <v>448</v>
      </c>
      <c r="Y28" s="354"/>
      <c r="Z28" s="354" t="s">
        <v>259</v>
      </c>
      <c r="AA28" s="360" t="s">
        <v>945</v>
      </c>
      <c r="AB28" s="355" t="s">
        <v>3139</v>
      </c>
      <c r="AC28" s="355"/>
      <c r="AD28" s="355" t="str">
        <f t="shared" si="5"/>
        <v>on base w/ cable</v>
      </c>
      <c r="AE28" s="355" t="s">
        <v>767</v>
      </c>
      <c r="AF28" s="355"/>
      <c r="AG28" s="355" t="s">
        <v>946</v>
      </c>
      <c r="AH28" s="355" t="s">
        <v>935</v>
      </c>
      <c r="AI28" s="361">
        <v>44670</v>
      </c>
      <c r="AJ28" s="362" t="s">
        <v>936</v>
      </c>
      <c r="AK28" s="362" t="s">
        <v>57</v>
      </c>
      <c r="AL28" s="362" t="s">
        <v>937</v>
      </c>
      <c r="AM28" s="355"/>
      <c r="AN28" s="354" t="s">
        <v>947</v>
      </c>
      <c r="AO28" s="354" t="s">
        <v>985</v>
      </c>
      <c r="AP28" s="355" t="s">
        <v>91</v>
      </c>
      <c r="AQ28" s="355">
        <v>52061</v>
      </c>
      <c r="AR28" s="355" t="str">
        <f t="shared" si="6"/>
        <v>129-52061</v>
      </c>
      <c r="AS28" s="355"/>
      <c r="AT28" s="355"/>
      <c r="AU28" s="355"/>
      <c r="AV28" s="355" t="str">
        <f t="shared" si="7"/>
        <v/>
      </c>
      <c r="AW28" s="355"/>
      <c r="AX28" s="355" t="str">
        <f t="shared" si="8"/>
        <v/>
      </c>
      <c r="AY28" s="363"/>
    </row>
    <row r="29" spans="1:51" s="337" customFormat="1" ht="15.75" thickTop="1" x14ac:dyDescent="0.25">
      <c r="A29" s="353" t="str">
        <f t="shared" si="0"/>
        <v/>
      </c>
      <c r="B29" s="353" t="str">
        <f t="shared" si="1"/>
        <v>129-52063</v>
      </c>
      <c r="C29" s="353" t="s">
        <v>986</v>
      </c>
      <c r="D29" s="353"/>
      <c r="E29" s="353">
        <f t="shared" si="2"/>
        <v>2</v>
      </c>
      <c r="F29" s="354" t="s">
        <v>2888</v>
      </c>
      <c r="G29" s="354" t="s">
        <v>941</v>
      </c>
      <c r="H29" s="355" t="s">
        <v>850</v>
      </c>
      <c r="I29" s="355" t="s">
        <v>858</v>
      </c>
      <c r="J29" s="355" t="s">
        <v>942</v>
      </c>
      <c r="K29" s="355" t="s">
        <v>475</v>
      </c>
      <c r="L29" s="355" t="str">
        <f t="shared" si="3"/>
        <v>. Door Handle, Exterior - REAR - LEFT</v>
      </c>
      <c r="M29" s="460" t="str">
        <f t="shared" si="9"/>
        <v/>
      </c>
      <c r="N29" s="357" t="str" cm="1">
        <f t="array" ref="N29">IF(INDEX(W:W, ROW())&lt;&gt;"", _xlfn.XLOOKUP(INDEX(W:W, ROW()), '5A. Picture Formulas'!$B$3:$B$500, '5A. Picture Formulas'!$CR$3:$CR$500), "")</f>
        <v/>
      </c>
      <c r="O29" s="364" t="str">
        <f t="shared" si="10"/>
        <v/>
      </c>
      <c r="P29" s="364" t="s">
        <v>875</v>
      </c>
      <c r="Q29" s="348" t="str">
        <f t="shared" si="11"/>
        <v/>
      </c>
      <c r="R29" s="355" t="s">
        <v>475</v>
      </c>
      <c r="S29" s="355" t="s">
        <v>949</v>
      </c>
      <c r="T29" s="358">
        <v>120</v>
      </c>
      <c r="U29" s="359">
        <f t="shared" si="4"/>
        <v>130</v>
      </c>
      <c r="V29" s="354"/>
      <c r="W29" s="254"/>
      <c r="X29" s="354"/>
      <c r="Y29" s="354"/>
      <c r="Z29" s="354" t="s">
        <v>259</v>
      </c>
      <c r="AA29" s="355" t="s">
        <v>950</v>
      </c>
      <c r="AB29" s="355" t="s">
        <v>2889</v>
      </c>
      <c r="AC29" s="355"/>
      <c r="AD29" s="355" t="str">
        <f t="shared" si="5"/>
        <v>on base w/ cable</v>
      </c>
      <c r="AE29" s="355" t="s">
        <v>767</v>
      </c>
      <c r="AF29" s="355"/>
      <c r="AG29" s="355" t="s">
        <v>987</v>
      </c>
      <c r="AH29" s="355" t="s">
        <v>935</v>
      </c>
      <c r="AI29" s="361">
        <v>44670</v>
      </c>
      <c r="AJ29" s="362" t="s">
        <v>936</v>
      </c>
      <c r="AK29" s="362" t="s">
        <v>57</v>
      </c>
      <c r="AL29" s="362" t="s">
        <v>937</v>
      </c>
      <c r="AM29" s="355"/>
      <c r="AN29" s="354" t="s">
        <v>947</v>
      </c>
      <c r="AO29" s="354" t="s">
        <v>985</v>
      </c>
      <c r="AP29" s="355" t="s">
        <v>91</v>
      </c>
      <c r="AQ29" s="355">
        <v>52063</v>
      </c>
      <c r="AR29" s="355" t="str">
        <f t="shared" si="6"/>
        <v>129-52063</v>
      </c>
      <c r="AS29" s="355"/>
      <c r="AT29" s="355"/>
      <c r="AU29" s="355"/>
      <c r="AV29" s="355" t="str">
        <f t="shared" si="7"/>
        <v/>
      </c>
      <c r="AW29" s="355"/>
      <c r="AX29" s="355" t="str">
        <f t="shared" si="8"/>
        <v/>
      </c>
      <c r="AY29" s="363"/>
    </row>
    <row r="30" spans="1:51" s="337" customFormat="1" ht="15.75" thickTop="1" x14ac:dyDescent="0.25">
      <c r="A30" s="345" t="str">
        <f t="shared" si="0"/>
        <v>A143</v>
      </c>
      <c r="B30" s="345" t="str">
        <f t="shared" si="1"/>
        <v>286-999771</v>
      </c>
      <c r="C30" s="345"/>
      <c r="D30" s="345"/>
      <c r="E30" s="345">
        <f t="shared" si="2"/>
        <v>1</v>
      </c>
      <c r="F30" s="346"/>
      <c r="G30" s="346"/>
      <c r="H30" s="347" t="s">
        <v>850</v>
      </c>
      <c r="I30" s="347" t="s">
        <v>858</v>
      </c>
      <c r="J30" s="347" t="s">
        <v>951</v>
      </c>
      <c r="K30" s="347" t="s">
        <v>476</v>
      </c>
      <c r="L30" s="347" t="str">
        <f t="shared" si="3"/>
        <v>A143. Door Latch, REAR - LEFT Soft Close WITH Actuator SET 2</v>
      </c>
      <c r="M30" s="460" t="str">
        <f t="shared" si="9"/>
        <v>Pic</v>
      </c>
      <c r="N30" s="357" t="str" cm="1">
        <f t="array" ref="N30">IF(INDEX(W:W, ROW())&lt;&gt;"", _xlfn.XLOOKUP(INDEX(W:W, ROW()), '5A. Picture Formulas'!$B$3:$B$500, '5A. Picture Formulas'!$CR$3:$CR$500), "")</f>
        <v>https://viking-pictures.s3.us-west-1.amazonaws.com/AA1188/55+(1).JPG</v>
      </c>
      <c r="O30" s="365" t="str">
        <f t="shared" si="10"/>
        <v/>
      </c>
      <c r="P30" s="366"/>
      <c r="Q30" s="348" t="str">
        <f t="shared" si="11"/>
        <v>https://viking-pictures.s3.us-west-1.amazonaws.com/AA1188/55+(1).JPG</v>
      </c>
      <c r="R30" s="347" t="s">
        <v>476</v>
      </c>
      <c r="S30" s="347" t="s">
        <v>953</v>
      </c>
      <c r="T30" s="367">
        <v>245</v>
      </c>
      <c r="U30" s="349">
        <f t="shared" si="4"/>
        <v>245</v>
      </c>
      <c r="V30" s="346">
        <v>55</v>
      </c>
      <c r="W30" s="33" t="s">
        <v>2965</v>
      </c>
      <c r="X30" s="346" t="s">
        <v>2949</v>
      </c>
      <c r="Y30" s="346"/>
      <c r="Z30" s="346" t="s">
        <v>259</v>
      </c>
      <c r="AA30" s="369" t="s">
        <v>989</v>
      </c>
      <c r="AB30" s="347"/>
      <c r="AC30" s="347"/>
      <c r="AD30" s="347" t="str">
        <f t="shared" si="5"/>
        <v>w/ cable + white actuator motor | toss both if 1 bad</v>
      </c>
      <c r="AE30" s="347" t="s">
        <v>955</v>
      </c>
      <c r="AF30" s="347" t="s">
        <v>763</v>
      </c>
      <c r="AG30" s="347"/>
      <c r="AH30" s="347" t="s">
        <v>935</v>
      </c>
      <c r="AI30" s="350">
        <v>44670</v>
      </c>
      <c r="AJ30" s="351" t="s">
        <v>936</v>
      </c>
      <c r="AK30" s="351" t="s">
        <v>57</v>
      </c>
      <c r="AL30" s="351" t="s">
        <v>937</v>
      </c>
      <c r="AM30" s="347"/>
      <c r="AN30" s="346" t="s">
        <v>947</v>
      </c>
      <c r="AO30" s="346">
        <v>286</v>
      </c>
      <c r="AP30" s="347" t="s">
        <v>91</v>
      </c>
      <c r="AQ30" s="347">
        <v>999771</v>
      </c>
      <c r="AR30" s="347" t="str">
        <f t="shared" si="6"/>
        <v>286-999771</v>
      </c>
      <c r="AS30" s="347"/>
      <c r="AT30" s="347"/>
      <c r="AU30" s="347"/>
      <c r="AV30" s="347" t="str">
        <f t="shared" si="7"/>
        <v/>
      </c>
      <c r="AW30" s="347"/>
      <c r="AX30" s="347" t="str">
        <f t="shared" si="8"/>
        <v/>
      </c>
      <c r="AY30" s="352"/>
    </row>
    <row r="31" spans="1:51" s="337" customFormat="1" ht="15.75" thickTop="1" x14ac:dyDescent="0.25">
      <c r="A31" s="345" t="str">
        <f t="shared" si="0"/>
        <v/>
      </c>
      <c r="B31" s="345" t="str">
        <f t="shared" si="1"/>
        <v>286-999763</v>
      </c>
      <c r="C31" s="345"/>
      <c r="D31" s="345"/>
      <c r="E31" s="345">
        <f t="shared" si="2"/>
        <v>1</v>
      </c>
      <c r="F31" s="346"/>
      <c r="G31" s="346"/>
      <c r="H31" s="347" t="s">
        <v>850</v>
      </c>
      <c r="I31" s="347" t="s">
        <v>858</v>
      </c>
      <c r="J31" s="347" t="s">
        <v>951</v>
      </c>
      <c r="K31" s="347" t="s">
        <v>477</v>
      </c>
      <c r="L31" s="347" t="str">
        <f t="shared" si="3"/>
        <v>. Door Latch, REAR - LEFT WITHOUT Soft Close</v>
      </c>
      <c r="M31" s="460" t="str">
        <f t="shared" si="9"/>
        <v/>
      </c>
      <c r="N31" s="357" t="str" cm="1">
        <f t="array" ref="N31">IF(INDEX(W:W, ROW())&lt;&gt;"", _xlfn.XLOOKUP(INDEX(W:W, ROW()), '5A. Picture Formulas'!$B$3:$B$500, '5A. Picture Formulas'!$CR$3:$CR$500), "")</f>
        <v/>
      </c>
      <c r="O31" s="348" t="str">
        <f t="shared" si="10"/>
        <v/>
      </c>
      <c r="P31" s="348" t="s">
        <v>875</v>
      </c>
      <c r="Q31" s="348" t="str">
        <f t="shared" si="11"/>
        <v/>
      </c>
      <c r="R31" s="347" t="s">
        <v>477</v>
      </c>
      <c r="S31" s="347" t="s">
        <v>957</v>
      </c>
      <c r="T31" s="367">
        <v>75</v>
      </c>
      <c r="U31" s="349">
        <f t="shared" si="4"/>
        <v>75</v>
      </c>
      <c r="V31" s="346"/>
      <c r="W31" s="33"/>
      <c r="X31" s="346"/>
      <c r="Y31" s="346"/>
      <c r="Z31" s="346" t="s">
        <v>259</v>
      </c>
      <c r="AA31" s="347" t="s">
        <v>990</v>
      </c>
      <c r="AB31" s="347"/>
      <c r="AC31" s="347"/>
      <c r="AD31" s="347" t="str">
        <f t="shared" si="5"/>
        <v>w/ cable</v>
      </c>
      <c r="AE31" s="347" t="s">
        <v>764</v>
      </c>
      <c r="AF31" s="347"/>
      <c r="AG31" s="347"/>
      <c r="AH31" s="347" t="s">
        <v>935</v>
      </c>
      <c r="AI31" s="350">
        <v>44670</v>
      </c>
      <c r="AJ31" s="351" t="s">
        <v>936</v>
      </c>
      <c r="AK31" s="351" t="s">
        <v>57</v>
      </c>
      <c r="AL31" s="351" t="s">
        <v>937</v>
      </c>
      <c r="AM31" s="347"/>
      <c r="AN31" s="346" t="s">
        <v>947</v>
      </c>
      <c r="AO31" s="346">
        <v>286</v>
      </c>
      <c r="AP31" s="347" t="s">
        <v>91</v>
      </c>
      <c r="AQ31" s="347">
        <v>999763</v>
      </c>
      <c r="AR31" s="347" t="str">
        <f t="shared" si="6"/>
        <v>286-999763</v>
      </c>
      <c r="AS31" s="347"/>
      <c r="AT31" s="347"/>
      <c r="AU31" s="347"/>
      <c r="AV31" s="347" t="str">
        <f t="shared" si="7"/>
        <v/>
      </c>
      <c r="AW31" s="347"/>
      <c r="AX31" s="347" t="str">
        <f t="shared" si="8"/>
        <v/>
      </c>
      <c r="AY31" s="352"/>
    </row>
    <row r="32" spans="1:51" s="337" customFormat="1" ht="15.75" thickTop="1" x14ac:dyDescent="0.25">
      <c r="A32" s="345" t="str">
        <f t="shared" si="0"/>
        <v>A161</v>
      </c>
      <c r="B32" s="345" t="str">
        <f t="shared" si="1"/>
        <v>263-999496</v>
      </c>
      <c r="C32" s="345"/>
      <c r="D32" s="345"/>
      <c r="E32" s="345">
        <f t="shared" si="2"/>
        <v>1</v>
      </c>
      <c r="F32" s="346"/>
      <c r="G32" s="346"/>
      <c r="H32" s="347" t="s">
        <v>850</v>
      </c>
      <c r="I32" s="347" t="s">
        <v>858</v>
      </c>
      <c r="J32" s="347" t="s">
        <v>991</v>
      </c>
      <c r="K32" s="347" t="s">
        <v>478</v>
      </c>
      <c r="L32" s="347" t="str">
        <f t="shared" si="3"/>
        <v>A161. Window Sun Shade, REAR - LEFT</v>
      </c>
      <c r="M32" s="460" t="str">
        <f t="shared" si="9"/>
        <v>Pic</v>
      </c>
      <c r="N32" s="357" t="str" cm="1">
        <f t="array" ref="N32">IF(INDEX(W:W, ROW())&lt;&gt;"", _xlfn.XLOOKUP(INDEX(W:W, ROW()), '5A. Picture Formulas'!$B$3:$B$500, '5A. Picture Formulas'!$CR$3:$CR$500), "")</f>
        <v>https://viking-pictures.s3.us-west-1.amazonaws.com/AA1188/73+(1).JPG</v>
      </c>
      <c r="O32" s="348" t="str">
        <f t="shared" si="10"/>
        <v/>
      </c>
      <c r="P32" s="348" t="s">
        <v>875</v>
      </c>
      <c r="Q32" s="348" t="str">
        <f t="shared" si="11"/>
        <v>https://viking-pictures.s3.us-west-1.amazonaws.com/AA1188/73+(1).JPG</v>
      </c>
      <c r="R32" s="347" t="s">
        <v>478</v>
      </c>
      <c r="S32" s="347"/>
      <c r="T32" s="347">
        <v>190</v>
      </c>
      <c r="U32" s="349">
        <f t="shared" si="4"/>
        <v>190</v>
      </c>
      <c r="V32" s="368">
        <v>73</v>
      </c>
      <c r="W32" s="37" t="s">
        <v>2985</v>
      </c>
      <c r="X32" s="368" t="s">
        <v>2949</v>
      </c>
      <c r="Y32" s="368"/>
      <c r="Z32" s="387" t="s">
        <v>2946</v>
      </c>
      <c r="AA32" s="369">
        <v>1184744</v>
      </c>
      <c r="AB32" s="347"/>
      <c r="AC32" s="347"/>
      <c r="AD32" s="347" t="str">
        <f t="shared" si="5"/>
        <v/>
      </c>
      <c r="AE32" s="347"/>
      <c r="AF32" s="347"/>
      <c r="AG32" s="347"/>
      <c r="AH32" s="347" t="s">
        <v>981</v>
      </c>
      <c r="AI32" s="350">
        <v>44811</v>
      </c>
      <c r="AJ32" s="351" t="s">
        <v>936</v>
      </c>
      <c r="AK32" s="351" t="s">
        <v>57</v>
      </c>
      <c r="AL32" s="351" t="s">
        <v>937</v>
      </c>
      <c r="AM32" s="347"/>
      <c r="AN32" s="368" t="s">
        <v>956</v>
      </c>
      <c r="AO32" s="346" t="s">
        <v>992</v>
      </c>
      <c r="AP32" s="347" t="s">
        <v>91</v>
      </c>
      <c r="AQ32" s="347">
        <v>999496</v>
      </c>
      <c r="AR32" s="347" t="str">
        <f t="shared" si="6"/>
        <v>263-999496</v>
      </c>
      <c r="AS32" s="347"/>
      <c r="AT32" s="347"/>
      <c r="AU32" s="347"/>
      <c r="AV32" s="347" t="str">
        <f t="shared" si="7"/>
        <v/>
      </c>
      <c r="AW32" s="347"/>
      <c r="AX32" s="347" t="str">
        <f t="shared" si="8"/>
        <v/>
      </c>
      <c r="AY32" s="352" t="s">
        <v>2984</v>
      </c>
    </row>
    <row r="33" spans="1:51" s="337" customFormat="1" ht="15.75" thickTop="1" x14ac:dyDescent="0.25">
      <c r="A33" s="345" t="str">
        <f t="shared" si="0"/>
        <v/>
      </c>
      <c r="B33" s="345" t="str">
        <f t="shared" si="1"/>
        <v/>
      </c>
      <c r="C33" s="345"/>
      <c r="D33" s="345"/>
      <c r="E33" s="345" t="str">
        <f t="shared" si="2"/>
        <v/>
      </c>
      <c r="F33" s="346"/>
      <c r="G33" s="381"/>
      <c r="H33" s="345" t="s">
        <v>851</v>
      </c>
      <c r="I33" s="345" t="s">
        <v>858</v>
      </c>
      <c r="J33" s="345" t="s">
        <v>882</v>
      </c>
      <c r="K33" s="345" t="s">
        <v>882</v>
      </c>
      <c r="L33" s="345" t="str">
        <f t="shared" si="3"/>
        <v>. Door Handle, Interior</v>
      </c>
      <c r="M33" s="460" t="str">
        <f t="shared" si="9"/>
        <v/>
      </c>
      <c r="N33" s="357" t="str" cm="1">
        <f t="array" ref="N33">IF(INDEX(W:W, ROW())&lt;&gt;"", _xlfn.XLOOKUP(INDEX(W:W, ROW()), '5A. Picture Formulas'!$B$3:$B$500, '5A. Picture Formulas'!$CR$3:$CR$500), "")</f>
        <v/>
      </c>
      <c r="O33" s="382" t="str">
        <f t="shared" si="10"/>
        <v/>
      </c>
      <c r="P33" s="382" t="s">
        <v>875</v>
      </c>
      <c r="Q33" s="348" t="str">
        <f t="shared" si="11"/>
        <v/>
      </c>
      <c r="R33" s="345" t="s">
        <v>882</v>
      </c>
      <c r="S33" s="345"/>
      <c r="T33" s="345"/>
      <c r="U33" s="383" t="str">
        <f t="shared" si="4"/>
        <v/>
      </c>
      <c r="V33" s="345"/>
      <c r="W33" s="39"/>
      <c r="X33" s="345"/>
      <c r="Y33" s="345"/>
      <c r="Z33" s="381"/>
      <c r="AA33" s="345"/>
      <c r="AB33" s="345"/>
      <c r="AC33" s="345"/>
      <c r="AD33" s="345" t="str">
        <f t="shared" si="5"/>
        <v>if trim doesn't remove easy put handle w/ trim SET</v>
      </c>
      <c r="AE33" s="345" t="s">
        <v>911</v>
      </c>
      <c r="AF33" s="345"/>
      <c r="AG33" s="345"/>
      <c r="AH33" s="345" t="s">
        <v>935</v>
      </c>
      <c r="AI33" s="384">
        <v>44670</v>
      </c>
      <c r="AJ33" s="385" t="s">
        <v>936</v>
      </c>
      <c r="AK33" s="385" t="s">
        <v>57</v>
      </c>
      <c r="AL33" s="385" t="s">
        <v>937</v>
      </c>
      <c r="AM33" s="345"/>
      <c r="AN33" s="345" t="s">
        <v>938</v>
      </c>
      <c r="AO33" s="345"/>
      <c r="AP33" s="345"/>
      <c r="AQ33" s="345"/>
      <c r="AR33" s="347" t="str">
        <f t="shared" si="6"/>
        <v/>
      </c>
      <c r="AS33" s="345"/>
      <c r="AT33" s="345"/>
      <c r="AU33" s="345"/>
      <c r="AV33" s="345" t="str">
        <f t="shared" si="7"/>
        <v/>
      </c>
      <c r="AW33" s="345"/>
      <c r="AX33" s="345" t="str">
        <f t="shared" si="8"/>
        <v/>
      </c>
      <c r="AY33" s="352"/>
    </row>
    <row r="34" spans="1:51" s="337" customFormat="1" ht="15.75" thickTop="1" x14ac:dyDescent="0.25">
      <c r="A34" s="345" t="str">
        <f t="shared" si="0"/>
        <v/>
      </c>
      <c r="B34" s="345" t="str">
        <f t="shared" si="1"/>
        <v/>
      </c>
      <c r="C34" s="345"/>
      <c r="D34" s="345"/>
      <c r="E34" s="345" t="str">
        <f t="shared" si="2"/>
        <v/>
      </c>
      <c r="F34" s="346"/>
      <c r="G34" s="381"/>
      <c r="H34" s="345" t="s">
        <v>851</v>
      </c>
      <c r="I34" s="345" t="s">
        <v>858</v>
      </c>
      <c r="J34" s="345" t="s">
        <v>472</v>
      </c>
      <c r="K34" s="345" t="s">
        <v>472</v>
      </c>
      <c r="L34" s="345" t="str">
        <f t="shared" si="3"/>
        <v>. Door Panel</v>
      </c>
      <c r="M34" s="460" t="str">
        <f t="shared" si="9"/>
        <v/>
      </c>
      <c r="N34" s="357" t="str" cm="1">
        <f t="array" ref="N34">IF(INDEX(W:W, ROW())&lt;&gt;"", _xlfn.XLOOKUP(INDEX(W:W, ROW()), '5A. Picture Formulas'!$B$3:$B$500, '5A. Picture Formulas'!$CR$3:$CR$500), "")</f>
        <v/>
      </c>
      <c r="O34" s="382" t="str">
        <f t="shared" si="10"/>
        <v/>
      </c>
      <c r="P34" s="382" t="s">
        <v>875</v>
      </c>
      <c r="Q34" s="348" t="str">
        <f t="shared" si="11"/>
        <v/>
      </c>
      <c r="R34" s="345" t="s">
        <v>472</v>
      </c>
      <c r="S34" s="345"/>
      <c r="T34" s="345"/>
      <c r="U34" s="383" t="str">
        <f t="shared" si="4"/>
        <v/>
      </c>
      <c r="V34" s="345"/>
      <c r="W34" s="39"/>
      <c r="X34" s="345"/>
      <c r="Y34" s="345"/>
      <c r="Z34" s="381"/>
      <c r="AA34" s="345"/>
      <c r="AB34" s="345"/>
      <c r="AC34" s="345"/>
      <c r="AD34" s="345" t="str">
        <f t="shared" si="5"/>
        <v/>
      </c>
      <c r="AE34" s="345"/>
      <c r="AF34" s="345"/>
      <c r="AG34" s="345"/>
      <c r="AH34" s="345" t="s">
        <v>935</v>
      </c>
      <c r="AI34" s="384">
        <v>44670</v>
      </c>
      <c r="AJ34" s="385" t="s">
        <v>936</v>
      </c>
      <c r="AK34" s="385" t="s">
        <v>57</v>
      </c>
      <c r="AL34" s="385" t="s">
        <v>937</v>
      </c>
      <c r="AM34" s="345"/>
      <c r="AN34" s="345" t="s">
        <v>938</v>
      </c>
      <c r="AO34" s="345"/>
      <c r="AP34" s="345"/>
      <c r="AQ34" s="345"/>
      <c r="AR34" s="347" t="str">
        <f t="shared" si="6"/>
        <v/>
      </c>
      <c r="AS34" s="345"/>
      <c r="AT34" s="345"/>
      <c r="AU34" s="345"/>
      <c r="AV34" s="345" t="str">
        <f t="shared" si="7"/>
        <v/>
      </c>
      <c r="AW34" s="345"/>
      <c r="AX34" s="345" t="str">
        <f t="shared" si="8"/>
        <v/>
      </c>
      <c r="AY34" s="352"/>
    </row>
    <row r="35" spans="1:51" s="337" customFormat="1" ht="15.75" thickTop="1" x14ac:dyDescent="0.25">
      <c r="A35" s="345" t="str">
        <f t="shared" si="0"/>
        <v/>
      </c>
      <c r="B35" s="345" t="str">
        <f t="shared" si="1"/>
        <v/>
      </c>
      <c r="C35" s="345"/>
      <c r="D35" s="345"/>
      <c r="E35" s="345" t="str">
        <f t="shared" si="2"/>
        <v/>
      </c>
      <c r="F35" s="346"/>
      <c r="G35" s="381"/>
      <c r="H35" s="345" t="s">
        <v>851</v>
      </c>
      <c r="I35" s="345" t="s">
        <v>858</v>
      </c>
      <c r="J35" s="345" t="s">
        <v>974</v>
      </c>
      <c r="K35" s="345" t="s">
        <v>479</v>
      </c>
      <c r="L35" s="345" t="str">
        <f t="shared" si="3"/>
        <v>. Switch, Window</v>
      </c>
      <c r="M35" s="460" t="str">
        <f t="shared" si="9"/>
        <v/>
      </c>
      <c r="N35" s="357" t="str" cm="1">
        <f t="array" ref="N35">IF(INDEX(W:W, ROW())&lt;&gt;"", _xlfn.XLOOKUP(INDEX(W:W, ROW()), '5A. Picture Formulas'!$B$3:$B$500, '5A. Picture Formulas'!$CR$3:$CR$500), "")</f>
        <v/>
      </c>
      <c r="O35" s="382" t="str">
        <f t="shared" si="10"/>
        <v/>
      </c>
      <c r="P35" s="382" t="s">
        <v>875</v>
      </c>
      <c r="Q35" s="348" t="str">
        <f t="shared" si="11"/>
        <v/>
      </c>
      <c r="R35" s="345" t="s">
        <v>479</v>
      </c>
      <c r="S35" s="345"/>
      <c r="T35" s="345"/>
      <c r="U35" s="383" t="str">
        <f t="shared" si="4"/>
        <v/>
      </c>
      <c r="V35" s="345"/>
      <c r="W35" s="39"/>
      <c r="X35" s="345"/>
      <c r="Y35" s="345"/>
      <c r="Z35" s="381"/>
      <c r="AA35" s="345"/>
      <c r="AB35" s="345"/>
      <c r="AC35" s="345"/>
      <c r="AD35" s="345" t="str">
        <f t="shared" si="5"/>
        <v/>
      </c>
      <c r="AE35" s="345"/>
      <c r="AF35" s="345"/>
      <c r="AG35" s="345"/>
      <c r="AH35" s="345" t="s">
        <v>935</v>
      </c>
      <c r="AI35" s="384">
        <v>44670</v>
      </c>
      <c r="AJ35" s="385" t="s">
        <v>936</v>
      </c>
      <c r="AK35" s="385" t="s">
        <v>57</v>
      </c>
      <c r="AL35" s="385" t="s">
        <v>937</v>
      </c>
      <c r="AM35" s="345"/>
      <c r="AN35" s="345" t="s">
        <v>938</v>
      </c>
      <c r="AO35" s="345"/>
      <c r="AP35" s="345"/>
      <c r="AQ35" s="345"/>
      <c r="AR35" s="347" t="str">
        <f t="shared" si="6"/>
        <v/>
      </c>
      <c r="AS35" s="345"/>
      <c r="AT35" s="345"/>
      <c r="AU35" s="345"/>
      <c r="AV35" s="345" t="str">
        <f t="shared" si="7"/>
        <v/>
      </c>
      <c r="AW35" s="345"/>
      <c r="AX35" s="345" t="str">
        <f t="shared" si="8"/>
        <v/>
      </c>
      <c r="AY35" s="352"/>
    </row>
    <row r="36" spans="1:51" s="337" customFormat="1" ht="15.75" thickTop="1" x14ac:dyDescent="0.25">
      <c r="A36" s="345" t="str">
        <f t="shared" si="0"/>
        <v/>
      </c>
      <c r="B36" s="345" t="str">
        <f t="shared" si="1"/>
        <v/>
      </c>
      <c r="C36" s="345"/>
      <c r="D36" s="345"/>
      <c r="E36" s="345" t="str">
        <f t="shared" si="2"/>
        <v/>
      </c>
      <c r="F36" s="346"/>
      <c r="G36" s="381"/>
      <c r="H36" s="345" t="s">
        <v>851</v>
      </c>
      <c r="I36" s="345" t="s">
        <v>858</v>
      </c>
      <c r="J36" s="345" t="s">
        <v>474</v>
      </c>
      <c r="K36" s="345" t="s">
        <v>474</v>
      </c>
      <c r="L36" s="345" t="str">
        <f t="shared" si="3"/>
        <v>. Window Motor &amp; Regulator</v>
      </c>
      <c r="M36" s="460" t="str">
        <f t="shared" si="9"/>
        <v/>
      </c>
      <c r="N36" s="357" t="str" cm="1">
        <f t="array" ref="N36">IF(INDEX(W:W, ROW())&lt;&gt;"", _xlfn.XLOOKUP(INDEX(W:W, ROW()), '5A. Picture Formulas'!$B$3:$B$500, '5A. Picture Formulas'!$CR$3:$CR$500), "")</f>
        <v/>
      </c>
      <c r="O36" s="382" t="str">
        <f t="shared" si="10"/>
        <v/>
      </c>
      <c r="P36" s="382" t="s">
        <v>875</v>
      </c>
      <c r="Q36" s="348" t="str">
        <f t="shared" si="11"/>
        <v/>
      </c>
      <c r="R36" s="345" t="s">
        <v>474</v>
      </c>
      <c r="S36" s="345"/>
      <c r="T36" s="345"/>
      <c r="U36" s="383" t="str">
        <f t="shared" si="4"/>
        <v/>
      </c>
      <c r="V36" s="381"/>
      <c r="W36" s="43"/>
      <c r="X36" s="381"/>
      <c r="Y36" s="381"/>
      <c r="Z36" s="381"/>
      <c r="AA36" s="345"/>
      <c r="AB36" s="345"/>
      <c r="AC36" s="345"/>
      <c r="AD36" s="345" t="str">
        <f t="shared" si="5"/>
        <v/>
      </c>
      <c r="AE36" s="345"/>
      <c r="AF36" s="345"/>
      <c r="AG36" s="345"/>
      <c r="AH36" s="345" t="s">
        <v>935</v>
      </c>
      <c r="AI36" s="384">
        <v>44670</v>
      </c>
      <c r="AJ36" s="385" t="s">
        <v>936</v>
      </c>
      <c r="AK36" s="385" t="s">
        <v>57</v>
      </c>
      <c r="AL36" s="385" t="s">
        <v>937</v>
      </c>
      <c r="AM36" s="345"/>
      <c r="AN36" s="381" t="s">
        <v>947</v>
      </c>
      <c r="AO36" s="345"/>
      <c r="AP36" s="345" t="s">
        <v>91</v>
      </c>
      <c r="AQ36" s="345"/>
      <c r="AR36" s="347" t="str">
        <f t="shared" si="6"/>
        <v/>
      </c>
      <c r="AS36" s="345"/>
      <c r="AT36" s="345"/>
      <c r="AU36" s="345"/>
      <c r="AV36" s="345" t="str">
        <f t="shared" si="7"/>
        <v/>
      </c>
      <c r="AW36" s="345"/>
      <c r="AX36" s="345" t="str">
        <f t="shared" si="8"/>
        <v/>
      </c>
      <c r="AY36" s="352"/>
    </row>
    <row r="37" spans="1:51" s="337" customFormat="1" ht="15.75" thickTop="1" x14ac:dyDescent="0.25">
      <c r="A37" s="353" t="str">
        <f t="shared" si="0"/>
        <v>A267</v>
      </c>
      <c r="B37" s="353" t="str">
        <f t="shared" si="1"/>
        <v>129-52060</v>
      </c>
      <c r="C37" s="353" t="s">
        <v>993</v>
      </c>
      <c r="D37" s="353"/>
      <c r="E37" s="353">
        <f t="shared" si="2"/>
        <v>2</v>
      </c>
      <c r="F37" s="354" t="s">
        <v>2888</v>
      </c>
      <c r="G37" s="354" t="s">
        <v>941</v>
      </c>
      <c r="H37" s="355" t="s">
        <v>850</v>
      </c>
      <c r="I37" s="355" t="s">
        <v>859</v>
      </c>
      <c r="J37" s="355" t="s">
        <v>942</v>
      </c>
      <c r="K37" s="355" t="s">
        <v>480</v>
      </c>
      <c r="L37" s="355" t="str">
        <f t="shared" si="3"/>
        <v>A267. Door Handle, Exterior - FRONT - RIGHT</v>
      </c>
      <c r="M37" s="460" t="str">
        <f t="shared" si="9"/>
        <v>Pic</v>
      </c>
      <c r="N37" s="357" t="str" cm="1">
        <f t="array" ref="N37">IF(INDEX(W:W, ROW())&lt;&gt;"", _xlfn.XLOOKUP(INDEX(W:W, ROW()), '5A. Picture Formulas'!$B$3:$B$500, '5A. Picture Formulas'!$CR$3:$CR$500), "")</f>
        <v>https://viking-pictures.s3.us-west-1.amazonaws.com/AA1188/138+(1).JPG</v>
      </c>
      <c r="O37" s="356" t="str">
        <f t="shared" si="10"/>
        <v>E.G.</v>
      </c>
      <c r="P37" s="357" t="s">
        <v>994</v>
      </c>
      <c r="Q37" s="348" t="str">
        <f t="shared" si="11"/>
        <v>https://viking-pictures.s3.us-west-1.amazonaws.com/AA1155/A118.+Door+Handle%2C+Exterior+-+FRONT+-+RIGHT+(1).JPG</v>
      </c>
      <c r="R37" s="355" t="s">
        <v>480</v>
      </c>
      <c r="S37" s="355" t="s">
        <v>944</v>
      </c>
      <c r="T37" s="358">
        <v>175</v>
      </c>
      <c r="U37" s="359">
        <f t="shared" si="4"/>
        <v>157.5</v>
      </c>
      <c r="V37" s="354">
        <v>138</v>
      </c>
      <c r="W37" s="254" t="s">
        <v>3171</v>
      </c>
      <c r="X37" s="354" t="s">
        <v>448</v>
      </c>
      <c r="Y37" s="354"/>
      <c r="Z37" s="354" t="s">
        <v>259</v>
      </c>
      <c r="AA37" s="360" t="s">
        <v>995</v>
      </c>
      <c r="AB37" s="355" t="s">
        <v>3170</v>
      </c>
      <c r="AC37" s="355"/>
      <c r="AD37" s="355" t="str">
        <f t="shared" si="5"/>
        <v>on base w/ cable</v>
      </c>
      <c r="AE37" s="355" t="s">
        <v>767</v>
      </c>
      <c r="AF37" s="355"/>
      <c r="AG37" s="355" t="s">
        <v>996</v>
      </c>
      <c r="AH37" s="355" t="s">
        <v>935</v>
      </c>
      <c r="AI37" s="361">
        <v>44670</v>
      </c>
      <c r="AJ37" s="362" t="s">
        <v>936</v>
      </c>
      <c r="AK37" s="362" t="s">
        <v>57</v>
      </c>
      <c r="AL37" s="362" t="s">
        <v>937</v>
      </c>
      <c r="AM37" s="355"/>
      <c r="AN37" s="354" t="s">
        <v>947</v>
      </c>
      <c r="AO37" s="354" t="s">
        <v>985</v>
      </c>
      <c r="AP37" s="355" t="s">
        <v>91</v>
      </c>
      <c r="AQ37" s="355">
        <v>52060</v>
      </c>
      <c r="AR37" s="355" t="str">
        <f t="shared" si="6"/>
        <v>129-52060</v>
      </c>
      <c r="AS37" s="355"/>
      <c r="AT37" s="355"/>
      <c r="AU37" s="355"/>
      <c r="AV37" s="355" t="str">
        <f t="shared" si="7"/>
        <v/>
      </c>
      <c r="AW37" s="355"/>
      <c r="AX37" s="355" t="str">
        <f t="shared" si="8"/>
        <v/>
      </c>
      <c r="AY37" s="363"/>
    </row>
    <row r="38" spans="1:51" s="337" customFormat="1" ht="15.75" thickTop="1" x14ac:dyDescent="0.25">
      <c r="A38" s="353" t="str">
        <f t="shared" si="0"/>
        <v/>
      </c>
      <c r="B38" s="353" t="str">
        <f t="shared" si="1"/>
        <v>129-52062</v>
      </c>
      <c r="C38" s="353" t="s">
        <v>997</v>
      </c>
      <c r="D38" s="353"/>
      <c r="E38" s="353">
        <f t="shared" si="2"/>
        <v>2</v>
      </c>
      <c r="F38" s="354" t="s">
        <v>2888</v>
      </c>
      <c r="G38" s="354" t="s">
        <v>941</v>
      </c>
      <c r="H38" s="355" t="s">
        <v>850</v>
      </c>
      <c r="I38" s="355" t="s">
        <v>859</v>
      </c>
      <c r="J38" s="355" t="s">
        <v>942</v>
      </c>
      <c r="K38" s="355" t="s">
        <v>480</v>
      </c>
      <c r="L38" s="355" t="str">
        <f t="shared" si="3"/>
        <v>. Door Handle, Exterior - FRONT - RIGHT</v>
      </c>
      <c r="M38" s="460" t="str">
        <f t="shared" si="9"/>
        <v/>
      </c>
      <c r="N38" s="357" t="str" cm="1">
        <f t="array" ref="N38">IF(INDEX(W:W, ROW())&lt;&gt;"", _xlfn.XLOOKUP(INDEX(W:W, ROW()), '5A. Picture Formulas'!$B$3:$B$500, '5A. Picture Formulas'!$CR$3:$CR$500), "")</f>
        <v/>
      </c>
      <c r="O38" s="364" t="str">
        <f t="shared" si="10"/>
        <v/>
      </c>
      <c r="P38" s="364" t="s">
        <v>875</v>
      </c>
      <c r="Q38" s="348" t="str">
        <f t="shared" si="11"/>
        <v/>
      </c>
      <c r="R38" s="355" t="s">
        <v>480</v>
      </c>
      <c r="S38" s="355" t="s">
        <v>949</v>
      </c>
      <c r="T38" s="358">
        <v>140</v>
      </c>
      <c r="U38" s="359">
        <f t="shared" si="4"/>
        <v>157.5</v>
      </c>
      <c r="V38" s="354"/>
      <c r="W38" s="254"/>
      <c r="X38" s="354"/>
      <c r="Y38" s="354"/>
      <c r="Z38" s="354" t="s">
        <v>259</v>
      </c>
      <c r="AA38" s="355" t="s">
        <v>998</v>
      </c>
      <c r="AB38" s="355" t="s">
        <v>2895</v>
      </c>
      <c r="AC38" s="355"/>
      <c r="AD38" s="355" t="str">
        <f t="shared" si="5"/>
        <v>on base w/ cable</v>
      </c>
      <c r="AE38" s="355" t="s">
        <v>767</v>
      </c>
      <c r="AF38" s="355"/>
      <c r="AG38" s="355" t="s">
        <v>996</v>
      </c>
      <c r="AH38" s="355" t="s">
        <v>935</v>
      </c>
      <c r="AI38" s="361">
        <v>44670</v>
      </c>
      <c r="AJ38" s="362" t="s">
        <v>936</v>
      </c>
      <c r="AK38" s="362" t="s">
        <v>57</v>
      </c>
      <c r="AL38" s="362" t="s">
        <v>937</v>
      </c>
      <c r="AM38" s="355"/>
      <c r="AN38" s="354" t="s">
        <v>947</v>
      </c>
      <c r="AO38" s="354" t="s">
        <v>985</v>
      </c>
      <c r="AP38" s="355" t="s">
        <v>91</v>
      </c>
      <c r="AQ38" s="355">
        <v>52062</v>
      </c>
      <c r="AR38" s="355" t="str">
        <f t="shared" si="6"/>
        <v>129-52062</v>
      </c>
      <c r="AS38" s="355"/>
      <c r="AT38" s="355"/>
      <c r="AU38" s="355"/>
      <c r="AV38" s="355" t="str">
        <f t="shared" si="7"/>
        <v/>
      </c>
      <c r="AW38" s="355"/>
      <c r="AX38" s="355" t="str">
        <f t="shared" si="8"/>
        <v/>
      </c>
      <c r="AY38" s="363"/>
    </row>
    <row r="39" spans="1:51" s="337" customFormat="1" ht="15.75" thickTop="1" x14ac:dyDescent="0.25">
      <c r="A39" s="345" t="str">
        <f t="shared" si="0"/>
        <v>A147</v>
      </c>
      <c r="B39" s="345" t="str">
        <f t="shared" si="1"/>
        <v>285-999722</v>
      </c>
      <c r="C39" s="345"/>
      <c r="D39" s="345"/>
      <c r="E39" s="345">
        <f t="shared" si="2"/>
        <v>1</v>
      </c>
      <c r="F39" s="346"/>
      <c r="G39" s="346"/>
      <c r="H39" s="347" t="s">
        <v>850</v>
      </c>
      <c r="I39" s="347" t="s">
        <v>859</v>
      </c>
      <c r="J39" s="347" t="s">
        <v>951</v>
      </c>
      <c r="K39" s="347" t="s">
        <v>481</v>
      </c>
      <c r="L39" s="347" t="str">
        <f t="shared" si="3"/>
        <v>A147. Door Latch, FRONT - RIGHT Soft Close WITH Actuator SET 2</v>
      </c>
      <c r="M39" s="460" t="str">
        <f t="shared" si="9"/>
        <v>Pic</v>
      </c>
      <c r="N39" s="357" t="str" cm="1">
        <f t="array" ref="N39">IF(INDEX(W:W, ROW())&lt;&gt;"", _xlfn.XLOOKUP(INDEX(W:W, ROW()), '5A. Picture Formulas'!$B$3:$B$500, '5A. Picture Formulas'!$CR$3:$CR$500), "")</f>
        <v>https://viking-pictures.s3.us-west-1.amazonaws.com/AA1188/61+(1).JPG</v>
      </c>
      <c r="O39" s="365" t="str">
        <f t="shared" si="10"/>
        <v/>
      </c>
      <c r="P39" s="366"/>
      <c r="Q39" s="348" t="str">
        <f t="shared" si="11"/>
        <v>https://viking-pictures.s3.us-west-1.amazonaws.com/AA1188/61+(1).JPG</v>
      </c>
      <c r="R39" s="347" t="s">
        <v>481</v>
      </c>
      <c r="S39" s="347" t="s">
        <v>953</v>
      </c>
      <c r="T39" s="367">
        <v>250</v>
      </c>
      <c r="U39" s="349">
        <f t="shared" si="4"/>
        <v>250</v>
      </c>
      <c r="V39" s="346">
        <v>61</v>
      </c>
      <c r="W39" s="33" t="s">
        <v>2968</v>
      </c>
      <c r="X39" s="346" t="s">
        <v>2949</v>
      </c>
      <c r="Y39" s="346"/>
      <c r="Z39" s="346" t="s">
        <v>259</v>
      </c>
      <c r="AA39" s="369" t="s">
        <v>1000</v>
      </c>
      <c r="AB39" s="347"/>
      <c r="AC39" s="347"/>
      <c r="AD39" s="347" t="str">
        <f t="shared" si="5"/>
        <v>w/ cable + white actuator motor | toss both if 1 bad</v>
      </c>
      <c r="AE39" s="347" t="s">
        <v>955</v>
      </c>
      <c r="AF39" s="347" t="s">
        <v>763</v>
      </c>
      <c r="AG39" s="347"/>
      <c r="AH39" s="347" t="s">
        <v>935</v>
      </c>
      <c r="AI39" s="350">
        <v>44670</v>
      </c>
      <c r="AJ39" s="351" t="s">
        <v>936</v>
      </c>
      <c r="AK39" s="351" t="s">
        <v>57</v>
      </c>
      <c r="AL39" s="351" t="s">
        <v>937</v>
      </c>
      <c r="AM39" s="347"/>
      <c r="AN39" s="346" t="s">
        <v>947</v>
      </c>
      <c r="AO39" s="346">
        <v>285</v>
      </c>
      <c r="AP39" s="347" t="s">
        <v>91</v>
      </c>
      <c r="AQ39" s="347">
        <v>999722</v>
      </c>
      <c r="AR39" s="347" t="str">
        <f t="shared" si="6"/>
        <v>285-999722</v>
      </c>
      <c r="AS39" s="347"/>
      <c r="AT39" s="347"/>
      <c r="AU39" s="347"/>
      <c r="AV39" s="347" t="str">
        <f t="shared" si="7"/>
        <v/>
      </c>
      <c r="AW39" s="347"/>
      <c r="AX39" s="347" t="str">
        <f t="shared" si="8"/>
        <v/>
      </c>
      <c r="AY39" s="352"/>
    </row>
    <row r="40" spans="1:51" s="337" customFormat="1" ht="15.75" thickTop="1" x14ac:dyDescent="0.25">
      <c r="A40" s="345" t="str">
        <f t="shared" si="0"/>
        <v/>
      </c>
      <c r="B40" s="345" t="str">
        <f t="shared" si="1"/>
        <v>285-999716</v>
      </c>
      <c r="C40" s="345"/>
      <c r="D40" s="345"/>
      <c r="E40" s="345">
        <f t="shared" si="2"/>
        <v>1</v>
      </c>
      <c r="F40" s="346"/>
      <c r="G40" s="346"/>
      <c r="H40" s="347" t="s">
        <v>850</v>
      </c>
      <c r="I40" s="347" t="s">
        <v>859</v>
      </c>
      <c r="J40" s="347" t="s">
        <v>951</v>
      </c>
      <c r="K40" s="347" t="s">
        <v>482</v>
      </c>
      <c r="L40" s="347" t="str">
        <f t="shared" si="3"/>
        <v>. Door Latch, FRONT - RIGHT WITHOUT Soft Close</v>
      </c>
      <c r="M40" s="460" t="str">
        <f t="shared" si="9"/>
        <v/>
      </c>
      <c r="N40" s="357" t="str" cm="1">
        <f t="array" ref="N40">IF(INDEX(W:W, ROW())&lt;&gt;"", _xlfn.XLOOKUP(INDEX(W:W, ROW()), '5A. Picture Formulas'!$B$3:$B$500, '5A. Picture Formulas'!$CR$3:$CR$500), "")</f>
        <v/>
      </c>
      <c r="O40" s="348" t="str">
        <f t="shared" si="10"/>
        <v/>
      </c>
      <c r="P40" s="348" t="s">
        <v>875</v>
      </c>
      <c r="Q40" s="348" t="str">
        <f t="shared" si="11"/>
        <v/>
      </c>
      <c r="R40" s="347" t="s">
        <v>482</v>
      </c>
      <c r="S40" s="347" t="s">
        <v>957</v>
      </c>
      <c r="T40" s="367">
        <v>78</v>
      </c>
      <c r="U40" s="349">
        <f t="shared" si="4"/>
        <v>78</v>
      </c>
      <c r="V40" s="346"/>
      <c r="W40" s="33"/>
      <c r="X40" s="346"/>
      <c r="Y40" s="346"/>
      <c r="Z40" s="346" t="s">
        <v>259</v>
      </c>
      <c r="AA40" s="347" t="s">
        <v>1001</v>
      </c>
      <c r="AB40" s="347"/>
      <c r="AC40" s="347"/>
      <c r="AD40" s="347" t="str">
        <f t="shared" si="5"/>
        <v>w/ cable</v>
      </c>
      <c r="AE40" s="347" t="s">
        <v>764</v>
      </c>
      <c r="AF40" s="347"/>
      <c r="AG40" s="347"/>
      <c r="AH40" s="347" t="s">
        <v>935</v>
      </c>
      <c r="AI40" s="350">
        <v>44670</v>
      </c>
      <c r="AJ40" s="351" t="s">
        <v>936</v>
      </c>
      <c r="AK40" s="351" t="s">
        <v>57</v>
      </c>
      <c r="AL40" s="351" t="s">
        <v>937</v>
      </c>
      <c r="AM40" s="347"/>
      <c r="AN40" s="346" t="s">
        <v>947</v>
      </c>
      <c r="AO40" s="346">
        <v>285</v>
      </c>
      <c r="AP40" s="347" t="s">
        <v>91</v>
      </c>
      <c r="AQ40" s="347">
        <v>999716</v>
      </c>
      <c r="AR40" s="347" t="str">
        <f t="shared" si="6"/>
        <v>285-999716</v>
      </c>
      <c r="AS40" s="347"/>
      <c r="AT40" s="347"/>
      <c r="AU40" s="347"/>
      <c r="AV40" s="347" t="str">
        <f t="shared" si="7"/>
        <v/>
      </c>
      <c r="AW40" s="347"/>
      <c r="AX40" s="347" t="str">
        <f t="shared" si="8"/>
        <v/>
      </c>
      <c r="AY40" s="352"/>
    </row>
    <row r="41" spans="1:51" s="337" customFormat="1" ht="15.75" thickTop="1" x14ac:dyDescent="0.25">
      <c r="A41" s="353" t="str">
        <f t="shared" si="0"/>
        <v>A263</v>
      </c>
      <c r="B41" s="353" t="str">
        <f t="shared" si="1"/>
        <v>128-11744</v>
      </c>
      <c r="C41" s="353"/>
      <c r="D41" s="353"/>
      <c r="E41" s="353">
        <f t="shared" si="2"/>
        <v>1</v>
      </c>
      <c r="F41" s="354" t="s">
        <v>2890</v>
      </c>
      <c r="G41" s="354" t="s">
        <v>941</v>
      </c>
      <c r="H41" s="355" t="s">
        <v>850</v>
      </c>
      <c r="I41" s="355" t="s">
        <v>859</v>
      </c>
      <c r="J41" s="355" t="s">
        <v>961</v>
      </c>
      <c r="K41" s="355" t="s">
        <v>483</v>
      </c>
      <c r="L41" s="355" t="str">
        <f t="shared" si="3"/>
        <v>A263. Mirror, Door - FRONT RIGHT</v>
      </c>
      <c r="M41" s="460" t="str">
        <f t="shared" si="9"/>
        <v>Pic</v>
      </c>
      <c r="N41" s="357" t="str" cm="1">
        <f t="array" ref="N41">IF(INDEX(W:W, ROW())&lt;&gt;"", _xlfn.XLOOKUP(INDEX(W:W, ROW()), '5A. Picture Formulas'!$B$3:$B$500, '5A. Picture Formulas'!$CR$3:$CR$500), "")</f>
        <v>https://viking-pictures.s3.us-west-1.amazonaws.com/AA1188/144+(1).JPG</v>
      </c>
      <c r="O41" s="364" t="str">
        <f t="shared" si="10"/>
        <v/>
      </c>
      <c r="P41" s="364" t="s">
        <v>875</v>
      </c>
      <c r="Q41" s="348" t="str">
        <f t="shared" si="11"/>
        <v>https://viking-pictures.s3.us-west-1.amazonaws.com/AA1188/144+(1).JPG</v>
      </c>
      <c r="R41" s="355" t="s">
        <v>483</v>
      </c>
      <c r="S41" s="355" t="s">
        <v>962</v>
      </c>
      <c r="T41" s="358">
        <v>1000</v>
      </c>
      <c r="U41" s="359">
        <f t="shared" si="4"/>
        <v>790</v>
      </c>
      <c r="V41" s="354">
        <v>144</v>
      </c>
      <c r="W41" s="254" t="s">
        <v>3164</v>
      </c>
      <c r="X41" s="354" t="s">
        <v>448</v>
      </c>
      <c r="Y41" s="354"/>
      <c r="Z41" s="346" t="s">
        <v>259</v>
      </c>
      <c r="AA41" s="355" t="s">
        <v>3165</v>
      </c>
      <c r="AB41" s="355" t="s">
        <v>2891</v>
      </c>
      <c r="AC41" s="355"/>
      <c r="AD41" s="355" t="str">
        <f t="shared" si="5"/>
        <v/>
      </c>
      <c r="AE41" s="355"/>
      <c r="AF41" s="355"/>
      <c r="AG41" s="355"/>
      <c r="AH41" s="355" t="s">
        <v>935</v>
      </c>
      <c r="AI41" s="361">
        <v>44670</v>
      </c>
      <c r="AJ41" s="362" t="s">
        <v>936</v>
      </c>
      <c r="AK41" s="362" t="s">
        <v>57</v>
      </c>
      <c r="AL41" s="362" t="s">
        <v>937</v>
      </c>
      <c r="AM41" s="355" t="s">
        <v>2896</v>
      </c>
      <c r="AN41" s="354" t="s">
        <v>947</v>
      </c>
      <c r="AO41" s="354">
        <v>128</v>
      </c>
      <c r="AP41" s="355" t="s">
        <v>91</v>
      </c>
      <c r="AQ41" s="355">
        <v>11744</v>
      </c>
      <c r="AR41" s="355" t="str">
        <f t="shared" si="6"/>
        <v>128-11744</v>
      </c>
      <c r="AS41" s="355"/>
      <c r="AT41" s="355"/>
      <c r="AU41" s="355"/>
      <c r="AV41" s="355" t="str">
        <f t="shared" si="7"/>
        <v/>
      </c>
      <c r="AW41" s="355"/>
      <c r="AX41" s="355" t="str">
        <f t="shared" si="8"/>
        <v/>
      </c>
      <c r="AY41" s="363"/>
    </row>
    <row r="42" spans="1:51" s="337" customFormat="1" ht="15.75" thickTop="1" x14ac:dyDescent="0.25">
      <c r="A42" s="353" t="str">
        <f t="shared" si="0"/>
        <v/>
      </c>
      <c r="B42" s="353" t="str">
        <f t="shared" si="1"/>
        <v>128-11750</v>
      </c>
      <c r="C42" s="353"/>
      <c r="D42" s="353"/>
      <c r="E42" s="353">
        <f t="shared" si="2"/>
        <v>1</v>
      </c>
      <c r="F42" s="354" t="s">
        <v>2890</v>
      </c>
      <c r="G42" s="354" t="s">
        <v>941</v>
      </c>
      <c r="H42" s="355" t="s">
        <v>850</v>
      </c>
      <c r="I42" s="355" t="s">
        <v>859</v>
      </c>
      <c r="J42" s="355" t="s">
        <v>961</v>
      </c>
      <c r="K42" s="355" t="s">
        <v>483</v>
      </c>
      <c r="L42" s="355" t="str">
        <f t="shared" si="3"/>
        <v>. Mirror, Door - FRONT RIGHT</v>
      </c>
      <c r="M42" s="460" t="str">
        <f t="shared" si="9"/>
        <v/>
      </c>
      <c r="N42" s="357" t="str" cm="1">
        <f t="array" ref="N42">IF(INDEX(W:W, ROW())&lt;&gt;"", _xlfn.XLOOKUP(INDEX(W:W, ROW()), '5A. Picture Formulas'!$B$3:$B$500, '5A. Picture Formulas'!$CR$3:$CR$500), "")</f>
        <v/>
      </c>
      <c r="O42" s="364" t="str">
        <f t="shared" si="10"/>
        <v/>
      </c>
      <c r="P42" s="364" t="s">
        <v>875</v>
      </c>
      <c r="Q42" s="348" t="str">
        <f t="shared" si="11"/>
        <v/>
      </c>
      <c r="R42" s="355" t="s">
        <v>483</v>
      </c>
      <c r="S42" s="355" t="s">
        <v>963</v>
      </c>
      <c r="T42" s="358">
        <v>1000</v>
      </c>
      <c r="U42" s="359">
        <f t="shared" si="4"/>
        <v>790</v>
      </c>
      <c r="V42" s="354"/>
      <c r="W42" s="254"/>
      <c r="X42" s="354"/>
      <c r="Y42" s="354"/>
      <c r="Z42" s="354"/>
      <c r="AA42" s="355"/>
      <c r="AB42" s="355" t="s">
        <v>2891</v>
      </c>
      <c r="AC42" s="355"/>
      <c r="AD42" s="355" t="str">
        <f t="shared" si="5"/>
        <v/>
      </c>
      <c r="AE42" s="355"/>
      <c r="AF42" s="355"/>
      <c r="AG42" s="355"/>
      <c r="AH42" s="355" t="s">
        <v>935</v>
      </c>
      <c r="AI42" s="361">
        <v>44670</v>
      </c>
      <c r="AJ42" s="362" t="s">
        <v>936</v>
      </c>
      <c r="AK42" s="362" t="s">
        <v>57</v>
      </c>
      <c r="AL42" s="362" t="s">
        <v>937</v>
      </c>
      <c r="AM42" s="355" t="s">
        <v>2896</v>
      </c>
      <c r="AN42" s="354" t="s">
        <v>947</v>
      </c>
      <c r="AO42" s="354">
        <v>128</v>
      </c>
      <c r="AP42" s="355" t="s">
        <v>91</v>
      </c>
      <c r="AQ42" s="355">
        <v>11750</v>
      </c>
      <c r="AR42" s="355" t="str">
        <f t="shared" si="6"/>
        <v>128-11750</v>
      </c>
      <c r="AS42" s="355"/>
      <c r="AT42" s="355"/>
      <c r="AU42" s="355"/>
      <c r="AV42" s="355" t="str">
        <f t="shared" si="7"/>
        <v/>
      </c>
      <c r="AW42" s="355"/>
      <c r="AX42" s="355" t="str">
        <f t="shared" si="8"/>
        <v/>
      </c>
      <c r="AY42" s="363"/>
    </row>
    <row r="43" spans="1:51" s="337" customFormat="1" ht="15.75" thickTop="1" x14ac:dyDescent="0.25">
      <c r="A43" s="353" t="str">
        <f t="shared" si="0"/>
        <v/>
      </c>
      <c r="B43" s="353" t="str">
        <f t="shared" si="1"/>
        <v>128-11752</v>
      </c>
      <c r="C43" s="353"/>
      <c r="D43" s="353"/>
      <c r="E43" s="353">
        <f t="shared" si="2"/>
        <v>1</v>
      </c>
      <c r="F43" s="354" t="s">
        <v>2890</v>
      </c>
      <c r="G43" s="354" t="s">
        <v>941</v>
      </c>
      <c r="H43" s="355" t="s">
        <v>850</v>
      </c>
      <c r="I43" s="355" t="s">
        <v>859</v>
      </c>
      <c r="J43" s="355" t="s">
        <v>961</v>
      </c>
      <c r="K43" s="355" t="s">
        <v>483</v>
      </c>
      <c r="L43" s="355" t="str">
        <f t="shared" si="3"/>
        <v>. Mirror, Door - FRONT RIGHT</v>
      </c>
      <c r="M43" s="460" t="str">
        <f t="shared" si="9"/>
        <v/>
      </c>
      <c r="N43" s="357" t="str" cm="1">
        <f t="array" ref="N43">IF(INDEX(W:W, ROW())&lt;&gt;"", _xlfn.XLOOKUP(INDEX(W:W, ROW()), '5A. Picture Formulas'!$B$3:$B$500, '5A. Picture Formulas'!$CR$3:$CR$500), "")</f>
        <v/>
      </c>
      <c r="O43" s="364" t="str">
        <f t="shared" si="10"/>
        <v/>
      </c>
      <c r="P43" s="364" t="s">
        <v>875</v>
      </c>
      <c r="Q43" s="348" t="str">
        <f t="shared" si="11"/>
        <v/>
      </c>
      <c r="R43" s="355" t="s">
        <v>483</v>
      </c>
      <c r="S43" s="355" t="s">
        <v>964</v>
      </c>
      <c r="T43" s="358">
        <v>750</v>
      </c>
      <c r="U43" s="359">
        <f t="shared" si="4"/>
        <v>790</v>
      </c>
      <c r="V43" s="354"/>
      <c r="W43" s="254"/>
      <c r="X43" s="354"/>
      <c r="Y43" s="354"/>
      <c r="Z43" s="354"/>
      <c r="AA43" s="355"/>
      <c r="AB43" s="355" t="s">
        <v>2891</v>
      </c>
      <c r="AC43" s="355"/>
      <c r="AD43" s="355" t="str">
        <f t="shared" si="5"/>
        <v/>
      </c>
      <c r="AE43" s="355"/>
      <c r="AF43" s="355"/>
      <c r="AG43" s="355"/>
      <c r="AH43" s="355" t="s">
        <v>935</v>
      </c>
      <c r="AI43" s="361">
        <v>44670</v>
      </c>
      <c r="AJ43" s="362" t="s">
        <v>936</v>
      </c>
      <c r="AK43" s="362" t="s">
        <v>57</v>
      </c>
      <c r="AL43" s="362" t="s">
        <v>937</v>
      </c>
      <c r="AM43" s="355" t="s">
        <v>2896</v>
      </c>
      <c r="AN43" s="354" t="s">
        <v>947</v>
      </c>
      <c r="AO43" s="354">
        <v>128</v>
      </c>
      <c r="AP43" s="355" t="s">
        <v>91</v>
      </c>
      <c r="AQ43" s="355">
        <v>11752</v>
      </c>
      <c r="AR43" s="355" t="str">
        <f t="shared" si="6"/>
        <v>128-11752</v>
      </c>
      <c r="AS43" s="355"/>
      <c r="AT43" s="355"/>
      <c r="AU43" s="355"/>
      <c r="AV43" s="355" t="str">
        <f t="shared" si="7"/>
        <v/>
      </c>
      <c r="AW43" s="355"/>
      <c r="AX43" s="355" t="str">
        <f t="shared" si="8"/>
        <v/>
      </c>
      <c r="AY43" s="363"/>
    </row>
    <row r="44" spans="1:51" s="337" customFormat="1" ht="15.75" thickTop="1" x14ac:dyDescent="0.25">
      <c r="A44" s="353" t="str">
        <f t="shared" si="0"/>
        <v/>
      </c>
      <c r="B44" s="353" t="str">
        <f t="shared" si="1"/>
        <v>128-11754</v>
      </c>
      <c r="C44" s="353"/>
      <c r="D44" s="353"/>
      <c r="E44" s="353">
        <f t="shared" si="2"/>
        <v>1</v>
      </c>
      <c r="F44" s="354" t="s">
        <v>2890</v>
      </c>
      <c r="G44" s="354" t="s">
        <v>941</v>
      </c>
      <c r="H44" s="355" t="s">
        <v>850</v>
      </c>
      <c r="I44" s="355" t="s">
        <v>859</v>
      </c>
      <c r="J44" s="355" t="s">
        <v>961</v>
      </c>
      <c r="K44" s="355" t="s">
        <v>483</v>
      </c>
      <c r="L44" s="355" t="str">
        <f t="shared" si="3"/>
        <v>. Mirror, Door - FRONT RIGHT</v>
      </c>
      <c r="M44" s="460" t="str">
        <f t="shared" si="9"/>
        <v/>
      </c>
      <c r="N44" s="357" t="str" cm="1">
        <f t="array" ref="N44">IF(INDEX(W:W, ROW())&lt;&gt;"", _xlfn.XLOOKUP(INDEX(W:W, ROW()), '5A. Picture Formulas'!$B$3:$B$500, '5A. Picture Formulas'!$CR$3:$CR$500), "")</f>
        <v/>
      </c>
      <c r="O44" s="364" t="str">
        <f t="shared" si="10"/>
        <v/>
      </c>
      <c r="P44" s="364" t="s">
        <v>875</v>
      </c>
      <c r="Q44" s="348" t="str">
        <f t="shared" si="11"/>
        <v/>
      </c>
      <c r="R44" s="355" t="s">
        <v>483</v>
      </c>
      <c r="S44" s="355" t="s">
        <v>965</v>
      </c>
      <c r="T44" s="358">
        <v>750</v>
      </c>
      <c r="U44" s="359">
        <f t="shared" si="4"/>
        <v>790</v>
      </c>
      <c r="V44" s="354"/>
      <c r="W44" s="254"/>
      <c r="X44" s="354"/>
      <c r="Y44" s="354"/>
      <c r="Z44" s="354"/>
      <c r="AA44" s="355"/>
      <c r="AB44" s="355" t="s">
        <v>2891</v>
      </c>
      <c r="AC44" s="355"/>
      <c r="AD44" s="355" t="str">
        <f t="shared" si="5"/>
        <v/>
      </c>
      <c r="AE44" s="355"/>
      <c r="AF44" s="355"/>
      <c r="AG44" s="355"/>
      <c r="AH44" s="355" t="s">
        <v>935</v>
      </c>
      <c r="AI44" s="361">
        <v>44670</v>
      </c>
      <c r="AJ44" s="362" t="s">
        <v>936</v>
      </c>
      <c r="AK44" s="362" t="s">
        <v>57</v>
      </c>
      <c r="AL44" s="362" t="s">
        <v>937</v>
      </c>
      <c r="AM44" s="355" t="s">
        <v>2896</v>
      </c>
      <c r="AN44" s="354" t="s">
        <v>947</v>
      </c>
      <c r="AO44" s="354">
        <v>128</v>
      </c>
      <c r="AP44" s="355" t="s">
        <v>91</v>
      </c>
      <c r="AQ44" s="355">
        <v>11754</v>
      </c>
      <c r="AR44" s="355" t="str">
        <f t="shared" si="6"/>
        <v>128-11754</v>
      </c>
      <c r="AS44" s="355"/>
      <c r="AT44" s="355"/>
      <c r="AU44" s="355"/>
      <c r="AV44" s="355" t="str">
        <f t="shared" si="7"/>
        <v/>
      </c>
      <c r="AW44" s="355"/>
      <c r="AX44" s="355" t="str">
        <f t="shared" si="8"/>
        <v/>
      </c>
      <c r="AY44" s="363"/>
    </row>
    <row r="45" spans="1:51" s="337" customFormat="1" ht="15.75" thickTop="1" x14ac:dyDescent="0.25">
      <c r="A45" s="353" t="str">
        <f t="shared" si="0"/>
        <v/>
      </c>
      <c r="B45" s="353" t="str">
        <f t="shared" si="1"/>
        <v>128-11756</v>
      </c>
      <c r="C45" s="353"/>
      <c r="D45" s="353"/>
      <c r="E45" s="353">
        <f t="shared" si="2"/>
        <v>1</v>
      </c>
      <c r="F45" s="354" t="s">
        <v>2890</v>
      </c>
      <c r="G45" s="354" t="s">
        <v>941</v>
      </c>
      <c r="H45" s="355" t="s">
        <v>850</v>
      </c>
      <c r="I45" s="355" t="s">
        <v>859</v>
      </c>
      <c r="J45" s="355" t="s">
        <v>961</v>
      </c>
      <c r="K45" s="355" t="s">
        <v>483</v>
      </c>
      <c r="L45" s="355" t="str">
        <f t="shared" si="3"/>
        <v>. Mirror, Door - FRONT RIGHT</v>
      </c>
      <c r="M45" s="460" t="str">
        <f t="shared" si="9"/>
        <v/>
      </c>
      <c r="N45" s="357" t="str" cm="1">
        <f t="array" ref="N45">IF(INDEX(W:W, ROW())&lt;&gt;"", _xlfn.XLOOKUP(INDEX(W:W, ROW()), '5A. Picture Formulas'!$B$3:$B$500, '5A. Picture Formulas'!$CR$3:$CR$500), "")</f>
        <v/>
      </c>
      <c r="O45" s="364" t="str">
        <f t="shared" si="10"/>
        <v/>
      </c>
      <c r="P45" s="364" t="s">
        <v>875</v>
      </c>
      <c r="Q45" s="348" t="str">
        <f t="shared" si="11"/>
        <v/>
      </c>
      <c r="R45" s="355" t="s">
        <v>483</v>
      </c>
      <c r="S45" s="355" t="s">
        <v>966</v>
      </c>
      <c r="T45" s="358">
        <v>800</v>
      </c>
      <c r="U45" s="359">
        <f t="shared" si="4"/>
        <v>790</v>
      </c>
      <c r="V45" s="354"/>
      <c r="W45" s="254"/>
      <c r="X45" s="354"/>
      <c r="Y45" s="354"/>
      <c r="Z45" s="354"/>
      <c r="AA45" s="355"/>
      <c r="AB45" s="355" t="s">
        <v>2891</v>
      </c>
      <c r="AC45" s="355"/>
      <c r="AD45" s="355" t="str">
        <f t="shared" si="5"/>
        <v/>
      </c>
      <c r="AE45" s="355"/>
      <c r="AF45" s="355"/>
      <c r="AG45" s="355"/>
      <c r="AH45" s="355" t="s">
        <v>935</v>
      </c>
      <c r="AI45" s="361">
        <v>44670</v>
      </c>
      <c r="AJ45" s="362" t="s">
        <v>936</v>
      </c>
      <c r="AK45" s="362" t="s">
        <v>57</v>
      </c>
      <c r="AL45" s="362" t="s">
        <v>937</v>
      </c>
      <c r="AM45" s="355" t="s">
        <v>2896</v>
      </c>
      <c r="AN45" s="354" t="s">
        <v>947</v>
      </c>
      <c r="AO45" s="354">
        <v>128</v>
      </c>
      <c r="AP45" s="355" t="s">
        <v>91</v>
      </c>
      <c r="AQ45" s="355">
        <v>11756</v>
      </c>
      <c r="AR45" s="355" t="str">
        <f t="shared" si="6"/>
        <v>128-11756</v>
      </c>
      <c r="AS45" s="355"/>
      <c r="AT45" s="355"/>
      <c r="AU45" s="355"/>
      <c r="AV45" s="355" t="str">
        <f t="shared" si="7"/>
        <v/>
      </c>
      <c r="AW45" s="355"/>
      <c r="AX45" s="355" t="str">
        <f t="shared" si="8"/>
        <v/>
      </c>
      <c r="AY45" s="363"/>
    </row>
    <row r="46" spans="1:51" s="337" customFormat="1" ht="15.75" thickTop="1" x14ac:dyDescent="0.25">
      <c r="A46" s="353" t="str">
        <f t="shared" si="0"/>
        <v/>
      </c>
      <c r="B46" s="353" t="str">
        <f t="shared" si="1"/>
        <v>128-11758</v>
      </c>
      <c r="C46" s="353"/>
      <c r="D46" s="353"/>
      <c r="E46" s="353">
        <f t="shared" si="2"/>
        <v>1</v>
      </c>
      <c r="F46" s="354" t="s">
        <v>2890</v>
      </c>
      <c r="G46" s="354" t="s">
        <v>941</v>
      </c>
      <c r="H46" s="355" t="s">
        <v>850</v>
      </c>
      <c r="I46" s="355" t="s">
        <v>859</v>
      </c>
      <c r="J46" s="355" t="s">
        <v>961</v>
      </c>
      <c r="K46" s="355" t="s">
        <v>483</v>
      </c>
      <c r="L46" s="355" t="str">
        <f t="shared" si="3"/>
        <v>. Mirror, Door - FRONT RIGHT</v>
      </c>
      <c r="M46" s="460" t="str">
        <f t="shared" si="9"/>
        <v/>
      </c>
      <c r="N46" s="357" t="str" cm="1">
        <f t="array" ref="N46">IF(INDEX(W:W, ROW())&lt;&gt;"", _xlfn.XLOOKUP(INDEX(W:W, ROW()), '5A. Picture Formulas'!$B$3:$B$500, '5A. Picture Formulas'!$CR$3:$CR$500), "")</f>
        <v/>
      </c>
      <c r="O46" s="364" t="str">
        <f t="shared" si="10"/>
        <v/>
      </c>
      <c r="P46" s="364" t="s">
        <v>875</v>
      </c>
      <c r="Q46" s="348" t="str">
        <f t="shared" si="11"/>
        <v/>
      </c>
      <c r="R46" s="355" t="s">
        <v>483</v>
      </c>
      <c r="S46" s="355" t="s">
        <v>967</v>
      </c>
      <c r="T46" s="358">
        <v>800</v>
      </c>
      <c r="U46" s="359">
        <f t="shared" si="4"/>
        <v>790</v>
      </c>
      <c r="V46" s="354"/>
      <c r="W46" s="254"/>
      <c r="X46" s="354"/>
      <c r="Y46" s="354"/>
      <c r="Z46" s="354"/>
      <c r="AA46" s="355"/>
      <c r="AB46" s="355" t="s">
        <v>2891</v>
      </c>
      <c r="AC46" s="355"/>
      <c r="AD46" s="355" t="str">
        <f t="shared" si="5"/>
        <v/>
      </c>
      <c r="AE46" s="355"/>
      <c r="AF46" s="355"/>
      <c r="AG46" s="355"/>
      <c r="AH46" s="355" t="s">
        <v>935</v>
      </c>
      <c r="AI46" s="361">
        <v>44670</v>
      </c>
      <c r="AJ46" s="362" t="s">
        <v>936</v>
      </c>
      <c r="AK46" s="362" t="s">
        <v>57</v>
      </c>
      <c r="AL46" s="362" t="s">
        <v>937</v>
      </c>
      <c r="AM46" s="355" t="s">
        <v>2896</v>
      </c>
      <c r="AN46" s="354" t="s">
        <v>947</v>
      </c>
      <c r="AO46" s="354">
        <v>128</v>
      </c>
      <c r="AP46" s="355" t="s">
        <v>91</v>
      </c>
      <c r="AQ46" s="355">
        <v>11758</v>
      </c>
      <c r="AR46" s="355" t="str">
        <f t="shared" si="6"/>
        <v>128-11758</v>
      </c>
      <c r="AS46" s="355"/>
      <c r="AT46" s="355"/>
      <c r="AU46" s="355"/>
      <c r="AV46" s="355" t="str">
        <f t="shared" si="7"/>
        <v/>
      </c>
      <c r="AW46" s="355"/>
      <c r="AX46" s="355" t="str">
        <f t="shared" si="8"/>
        <v/>
      </c>
      <c r="AY46" s="363"/>
    </row>
    <row r="47" spans="1:51" s="337" customFormat="1" ht="15.75" thickTop="1" x14ac:dyDescent="0.25">
      <c r="A47" s="353" t="str">
        <f t="shared" si="0"/>
        <v/>
      </c>
      <c r="B47" s="353" t="str">
        <f t="shared" si="1"/>
        <v>128-11760</v>
      </c>
      <c r="C47" s="353"/>
      <c r="D47" s="353"/>
      <c r="E47" s="353">
        <f t="shared" si="2"/>
        <v>1</v>
      </c>
      <c r="F47" s="354" t="s">
        <v>2890</v>
      </c>
      <c r="G47" s="354" t="s">
        <v>941</v>
      </c>
      <c r="H47" s="355" t="s">
        <v>850</v>
      </c>
      <c r="I47" s="355" t="s">
        <v>859</v>
      </c>
      <c r="J47" s="355" t="s">
        <v>961</v>
      </c>
      <c r="K47" s="355" t="s">
        <v>483</v>
      </c>
      <c r="L47" s="355" t="str">
        <f t="shared" si="3"/>
        <v>. Mirror, Door - FRONT RIGHT</v>
      </c>
      <c r="M47" s="460" t="str">
        <f t="shared" si="9"/>
        <v/>
      </c>
      <c r="N47" s="357" t="str" cm="1">
        <f t="array" ref="N47">IF(INDEX(W:W, ROW())&lt;&gt;"", _xlfn.XLOOKUP(INDEX(W:W, ROW()), '5A. Picture Formulas'!$B$3:$B$500, '5A. Picture Formulas'!$CR$3:$CR$500), "")</f>
        <v/>
      </c>
      <c r="O47" s="364" t="str">
        <f t="shared" si="10"/>
        <v/>
      </c>
      <c r="P47" s="364" t="s">
        <v>875</v>
      </c>
      <c r="Q47" s="348" t="str">
        <f t="shared" si="11"/>
        <v/>
      </c>
      <c r="R47" s="355" t="s">
        <v>483</v>
      </c>
      <c r="S47" s="355" t="s">
        <v>968</v>
      </c>
      <c r="T47" s="358">
        <v>700</v>
      </c>
      <c r="U47" s="359">
        <f t="shared" si="4"/>
        <v>790</v>
      </c>
      <c r="V47" s="354"/>
      <c r="W47" s="254"/>
      <c r="X47" s="354"/>
      <c r="Y47" s="354"/>
      <c r="Z47" s="354"/>
      <c r="AA47" s="355"/>
      <c r="AB47" s="355" t="s">
        <v>2891</v>
      </c>
      <c r="AC47" s="355"/>
      <c r="AD47" s="355" t="str">
        <f t="shared" si="5"/>
        <v/>
      </c>
      <c r="AE47" s="355"/>
      <c r="AF47" s="355"/>
      <c r="AG47" s="355"/>
      <c r="AH47" s="355" t="s">
        <v>935</v>
      </c>
      <c r="AI47" s="361">
        <v>44670</v>
      </c>
      <c r="AJ47" s="362" t="s">
        <v>936</v>
      </c>
      <c r="AK47" s="362" t="s">
        <v>57</v>
      </c>
      <c r="AL47" s="362" t="s">
        <v>937</v>
      </c>
      <c r="AM47" s="355" t="s">
        <v>2896</v>
      </c>
      <c r="AN47" s="354" t="s">
        <v>947</v>
      </c>
      <c r="AO47" s="354">
        <v>128</v>
      </c>
      <c r="AP47" s="355" t="s">
        <v>91</v>
      </c>
      <c r="AQ47" s="355">
        <v>11760</v>
      </c>
      <c r="AR47" s="355" t="str">
        <f t="shared" si="6"/>
        <v>128-11760</v>
      </c>
      <c r="AS47" s="355"/>
      <c r="AT47" s="355"/>
      <c r="AU47" s="355"/>
      <c r="AV47" s="355" t="str">
        <f t="shared" si="7"/>
        <v/>
      </c>
      <c r="AW47" s="355"/>
      <c r="AX47" s="355" t="str">
        <f t="shared" si="8"/>
        <v/>
      </c>
      <c r="AY47" s="363"/>
    </row>
    <row r="48" spans="1:51" s="337" customFormat="1" ht="15.75" thickTop="1" x14ac:dyDescent="0.25">
      <c r="A48" s="353" t="str">
        <f t="shared" si="0"/>
        <v/>
      </c>
      <c r="B48" s="353" t="str">
        <f t="shared" si="1"/>
        <v>128-11762</v>
      </c>
      <c r="C48" s="353"/>
      <c r="D48" s="353"/>
      <c r="E48" s="353">
        <f t="shared" si="2"/>
        <v>1</v>
      </c>
      <c r="F48" s="354" t="s">
        <v>2890</v>
      </c>
      <c r="G48" s="354" t="s">
        <v>941</v>
      </c>
      <c r="H48" s="355" t="s">
        <v>850</v>
      </c>
      <c r="I48" s="355" t="s">
        <v>859</v>
      </c>
      <c r="J48" s="355" t="s">
        <v>961</v>
      </c>
      <c r="K48" s="355" t="s">
        <v>483</v>
      </c>
      <c r="L48" s="355" t="str">
        <f t="shared" si="3"/>
        <v>. Mirror, Door - FRONT RIGHT</v>
      </c>
      <c r="M48" s="460" t="str">
        <f t="shared" si="9"/>
        <v/>
      </c>
      <c r="N48" s="357" t="str" cm="1">
        <f t="array" ref="N48">IF(INDEX(W:W, ROW())&lt;&gt;"", _xlfn.XLOOKUP(INDEX(W:W, ROW()), '5A. Picture Formulas'!$B$3:$B$500, '5A. Picture Formulas'!$CR$3:$CR$500), "")</f>
        <v/>
      </c>
      <c r="O48" s="356" t="str">
        <f t="shared" si="10"/>
        <v>E.G.</v>
      </c>
      <c r="P48" s="357" t="s">
        <v>1002</v>
      </c>
      <c r="Q48" s="348" t="str">
        <f t="shared" si="11"/>
        <v>https://viking-pictures.s3.us-west-1.amazonaws.com/AA1155/A111.+Mirror%2C+Door+-+FRONT+RIGHT+(1).JPG</v>
      </c>
      <c r="R48" s="355" t="s">
        <v>483</v>
      </c>
      <c r="S48" s="355" t="s">
        <v>970</v>
      </c>
      <c r="T48" s="358">
        <v>700</v>
      </c>
      <c r="U48" s="359">
        <f t="shared" si="4"/>
        <v>790</v>
      </c>
      <c r="V48" s="354"/>
      <c r="W48" s="254"/>
      <c r="X48" s="354"/>
      <c r="Y48" s="354"/>
      <c r="Z48" s="354" t="s">
        <v>259</v>
      </c>
      <c r="AA48" s="360" t="s">
        <v>1003</v>
      </c>
      <c r="AB48" s="355" t="s">
        <v>2891</v>
      </c>
      <c r="AC48" s="355"/>
      <c r="AD48" s="355" t="str">
        <f t="shared" si="5"/>
        <v/>
      </c>
      <c r="AE48" s="355"/>
      <c r="AF48" s="355"/>
      <c r="AG48" s="355"/>
      <c r="AH48" s="355" t="s">
        <v>935</v>
      </c>
      <c r="AI48" s="361">
        <v>44670</v>
      </c>
      <c r="AJ48" s="362" t="s">
        <v>936</v>
      </c>
      <c r="AK48" s="362" t="s">
        <v>57</v>
      </c>
      <c r="AL48" s="362" t="s">
        <v>937</v>
      </c>
      <c r="AM48" s="355" t="s">
        <v>2896</v>
      </c>
      <c r="AN48" s="354" t="s">
        <v>947</v>
      </c>
      <c r="AO48" s="354">
        <v>128</v>
      </c>
      <c r="AP48" s="355" t="s">
        <v>91</v>
      </c>
      <c r="AQ48" s="355">
        <v>11762</v>
      </c>
      <c r="AR48" s="355" t="str">
        <f t="shared" si="6"/>
        <v>128-11762</v>
      </c>
      <c r="AS48" s="355"/>
      <c r="AT48" s="355"/>
      <c r="AU48" s="355"/>
      <c r="AV48" s="355" t="str">
        <f t="shared" si="7"/>
        <v/>
      </c>
      <c r="AW48" s="355"/>
      <c r="AX48" s="355" t="str">
        <f t="shared" si="8"/>
        <v/>
      </c>
      <c r="AY48" s="363"/>
    </row>
    <row r="49" spans="1:51" s="337" customFormat="1" ht="15.75" thickTop="1" x14ac:dyDescent="0.25">
      <c r="A49" s="353" t="str">
        <f t="shared" si="0"/>
        <v/>
      </c>
      <c r="B49" s="353" t="str">
        <f t="shared" si="1"/>
        <v>128-11764</v>
      </c>
      <c r="C49" s="353"/>
      <c r="D49" s="353"/>
      <c r="E49" s="353">
        <f t="shared" si="2"/>
        <v>1</v>
      </c>
      <c r="F49" s="354" t="s">
        <v>2890</v>
      </c>
      <c r="G49" s="354" t="s">
        <v>941</v>
      </c>
      <c r="H49" s="355" t="s">
        <v>850</v>
      </c>
      <c r="I49" s="355" t="s">
        <v>859</v>
      </c>
      <c r="J49" s="355" t="s">
        <v>961</v>
      </c>
      <c r="K49" s="355" t="s">
        <v>483</v>
      </c>
      <c r="L49" s="355" t="str">
        <f t="shared" si="3"/>
        <v>. Mirror, Door - FRONT RIGHT</v>
      </c>
      <c r="M49" s="460" t="str">
        <f t="shared" si="9"/>
        <v/>
      </c>
      <c r="N49" s="357" t="str" cm="1">
        <f t="array" ref="N49">IF(INDEX(W:W, ROW())&lt;&gt;"", _xlfn.XLOOKUP(INDEX(W:W, ROW()), '5A. Picture Formulas'!$B$3:$B$500, '5A. Picture Formulas'!$CR$3:$CR$500), "")</f>
        <v/>
      </c>
      <c r="O49" s="364" t="str">
        <f t="shared" si="10"/>
        <v/>
      </c>
      <c r="P49" s="364" t="s">
        <v>875</v>
      </c>
      <c r="Q49" s="348" t="str">
        <f t="shared" si="11"/>
        <v/>
      </c>
      <c r="R49" s="355" t="s">
        <v>483</v>
      </c>
      <c r="S49" s="355" t="s">
        <v>972</v>
      </c>
      <c r="T49" s="358">
        <v>700</v>
      </c>
      <c r="U49" s="359">
        <f t="shared" si="4"/>
        <v>790</v>
      </c>
      <c r="V49" s="354"/>
      <c r="W49" s="254"/>
      <c r="X49" s="354"/>
      <c r="Y49" s="354"/>
      <c r="Z49" s="354"/>
      <c r="AA49" s="355"/>
      <c r="AB49" s="355" t="s">
        <v>2891</v>
      </c>
      <c r="AC49" s="355"/>
      <c r="AD49" s="355" t="str">
        <f t="shared" si="5"/>
        <v/>
      </c>
      <c r="AE49" s="355"/>
      <c r="AF49" s="355"/>
      <c r="AG49" s="355"/>
      <c r="AH49" s="355" t="s">
        <v>935</v>
      </c>
      <c r="AI49" s="361">
        <v>44670</v>
      </c>
      <c r="AJ49" s="362" t="s">
        <v>936</v>
      </c>
      <c r="AK49" s="362" t="s">
        <v>57</v>
      </c>
      <c r="AL49" s="362" t="s">
        <v>937</v>
      </c>
      <c r="AM49" s="355" t="s">
        <v>2896</v>
      </c>
      <c r="AN49" s="354" t="s">
        <v>947</v>
      </c>
      <c r="AO49" s="354">
        <v>128</v>
      </c>
      <c r="AP49" s="355" t="s">
        <v>91</v>
      </c>
      <c r="AQ49" s="355">
        <v>11764</v>
      </c>
      <c r="AR49" s="355" t="str">
        <f t="shared" si="6"/>
        <v>128-11764</v>
      </c>
      <c r="AS49" s="355"/>
      <c r="AT49" s="355"/>
      <c r="AU49" s="355"/>
      <c r="AV49" s="355" t="str">
        <f t="shared" si="7"/>
        <v/>
      </c>
      <c r="AW49" s="355"/>
      <c r="AX49" s="355" t="str">
        <f t="shared" si="8"/>
        <v/>
      </c>
      <c r="AY49" s="363"/>
    </row>
    <row r="50" spans="1:51" s="337" customFormat="1" ht="15.75" thickTop="1" x14ac:dyDescent="0.25">
      <c r="A50" s="353" t="str">
        <f t="shared" si="0"/>
        <v/>
      </c>
      <c r="B50" s="353" t="str">
        <f t="shared" si="1"/>
        <v>128-11766</v>
      </c>
      <c r="C50" s="353"/>
      <c r="D50" s="353"/>
      <c r="E50" s="353">
        <f t="shared" si="2"/>
        <v>1</v>
      </c>
      <c r="F50" s="354" t="s">
        <v>2890</v>
      </c>
      <c r="G50" s="354" t="s">
        <v>941</v>
      </c>
      <c r="H50" s="355" t="s">
        <v>850</v>
      </c>
      <c r="I50" s="355" t="s">
        <v>859</v>
      </c>
      <c r="J50" s="355" t="s">
        <v>961</v>
      </c>
      <c r="K50" s="355" t="s">
        <v>483</v>
      </c>
      <c r="L50" s="355" t="str">
        <f t="shared" si="3"/>
        <v>. Mirror, Door - FRONT RIGHT</v>
      </c>
      <c r="M50" s="460" t="str">
        <f t="shared" si="9"/>
        <v/>
      </c>
      <c r="N50" s="357" t="str" cm="1">
        <f t="array" ref="N50">IF(INDEX(W:W, ROW())&lt;&gt;"", _xlfn.XLOOKUP(INDEX(W:W, ROW()), '5A. Picture Formulas'!$B$3:$B$500, '5A. Picture Formulas'!$CR$3:$CR$500), "")</f>
        <v/>
      </c>
      <c r="O50" s="364" t="str">
        <f t="shared" si="10"/>
        <v/>
      </c>
      <c r="P50" s="364" t="s">
        <v>875</v>
      </c>
      <c r="Q50" s="348" t="str">
        <f t="shared" si="11"/>
        <v/>
      </c>
      <c r="R50" s="355" t="s">
        <v>483</v>
      </c>
      <c r="S50" s="355" t="s">
        <v>973</v>
      </c>
      <c r="T50" s="358">
        <v>700</v>
      </c>
      <c r="U50" s="359">
        <f t="shared" si="4"/>
        <v>790</v>
      </c>
      <c r="V50" s="354"/>
      <c r="W50" s="254"/>
      <c r="X50" s="354"/>
      <c r="Y50" s="354"/>
      <c r="Z50" s="354"/>
      <c r="AA50" s="355"/>
      <c r="AB50" s="355" t="s">
        <v>2891</v>
      </c>
      <c r="AC50" s="355"/>
      <c r="AD50" s="355" t="str">
        <f t="shared" si="5"/>
        <v/>
      </c>
      <c r="AE50" s="355"/>
      <c r="AF50" s="355"/>
      <c r="AG50" s="355"/>
      <c r="AH50" s="355" t="s">
        <v>935</v>
      </c>
      <c r="AI50" s="361">
        <v>44670</v>
      </c>
      <c r="AJ50" s="362" t="s">
        <v>936</v>
      </c>
      <c r="AK50" s="362" t="s">
        <v>57</v>
      </c>
      <c r="AL50" s="362" t="s">
        <v>937</v>
      </c>
      <c r="AM50" s="355" t="s">
        <v>2896</v>
      </c>
      <c r="AN50" s="354" t="s">
        <v>947</v>
      </c>
      <c r="AO50" s="354">
        <v>128</v>
      </c>
      <c r="AP50" s="355" t="s">
        <v>91</v>
      </c>
      <c r="AQ50" s="355">
        <v>11766</v>
      </c>
      <c r="AR50" s="355" t="str">
        <f t="shared" si="6"/>
        <v>128-11766</v>
      </c>
      <c r="AS50" s="355"/>
      <c r="AT50" s="355"/>
      <c r="AU50" s="355"/>
      <c r="AV50" s="355" t="str">
        <f t="shared" si="7"/>
        <v/>
      </c>
      <c r="AW50" s="355"/>
      <c r="AX50" s="355" t="str">
        <f t="shared" si="8"/>
        <v/>
      </c>
      <c r="AY50" s="363"/>
    </row>
    <row r="51" spans="1:51" s="337" customFormat="1" ht="15.75" thickTop="1" x14ac:dyDescent="0.25">
      <c r="A51" s="345" t="str">
        <f t="shared" si="0"/>
        <v/>
      </c>
      <c r="B51" s="345" t="str">
        <f t="shared" si="1"/>
        <v/>
      </c>
      <c r="C51" s="345"/>
      <c r="D51" s="345"/>
      <c r="E51" s="345" t="str">
        <f t="shared" si="2"/>
        <v/>
      </c>
      <c r="F51" s="346"/>
      <c r="G51" s="381"/>
      <c r="H51" s="345" t="s">
        <v>851</v>
      </c>
      <c r="I51" s="345" t="s">
        <v>859</v>
      </c>
      <c r="J51" s="345" t="s">
        <v>882</v>
      </c>
      <c r="K51" s="345" t="s">
        <v>882</v>
      </c>
      <c r="L51" s="345" t="str">
        <f t="shared" si="3"/>
        <v>. Door Handle, Interior</v>
      </c>
      <c r="M51" s="460" t="str">
        <f t="shared" si="9"/>
        <v/>
      </c>
      <c r="N51" s="357" t="str" cm="1">
        <f t="array" ref="N51">IF(INDEX(W:W, ROW())&lt;&gt;"", _xlfn.XLOOKUP(INDEX(W:W, ROW()), '5A. Picture Formulas'!$B$3:$B$500, '5A. Picture Formulas'!$CR$3:$CR$500), "")</f>
        <v/>
      </c>
      <c r="O51" s="382" t="str">
        <f t="shared" si="10"/>
        <v/>
      </c>
      <c r="P51" s="382" t="s">
        <v>875</v>
      </c>
      <c r="Q51" s="348" t="str">
        <f t="shared" si="11"/>
        <v/>
      </c>
      <c r="R51" s="345" t="s">
        <v>882</v>
      </c>
      <c r="S51" s="345"/>
      <c r="T51" s="345"/>
      <c r="U51" s="383" t="str">
        <f t="shared" si="4"/>
        <v/>
      </c>
      <c r="V51" s="345"/>
      <c r="W51" s="39"/>
      <c r="X51" s="345"/>
      <c r="Y51" s="345"/>
      <c r="Z51" s="381"/>
      <c r="AA51" s="345"/>
      <c r="AB51" s="345"/>
      <c r="AC51" s="345"/>
      <c r="AD51" s="345" t="str">
        <f t="shared" si="5"/>
        <v>if trim doesn't remove easy put handle w/ trim SET</v>
      </c>
      <c r="AE51" s="345" t="s">
        <v>911</v>
      </c>
      <c r="AF51" s="345"/>
      <c r="AG51" s="345"/>
      <c r="AH51" s="345" t="s">
        <v>935</v>
      </c>
      <c r="AI51" s="384">
        <v>44670</v>
      </c>
      <c r="AJ51" s="385" t="s">
        <v>936</v>
      </c>
      <c r="AK51" s="385" t="s">
        <v>57</v>
      </c>
      <c r="AL51" s="385" t="s">
        <v>937</v>
      </c>
      <c r="AM51" s="345"/>
      <c r="AN51" s="345" t="s">
        <v>938</v>
      </c>
      <c r="AO51" s="345"/>
      <c r="AP51" s="345"/>
      <c r="AQ51" s="345"/>
      <c r="AR51" s="347" t="str">
        <f t="shared" si="6"/>
        <v/>
      </c>
      <c r="AS51" s="345"/>
      <c r="AT51" s="345"/>
      <c r="AU51" s="345"/>
      <c r="AV51" s="345" t="str">
        <f t="shared" si="7"/>
        <v/>
      </c>
      <c r="AW51" s="345"/>
      <c r="AX51" s="345" t="str">
        <f t="shared" si="8"/>
        <v/>
      </c>
      <c r="AY51" s="352"/>
    </row>
    <row r="52" spans="1:51" s="337" customFormat="1" ht="15.75" thickTop="1" x14ac:dyDescent="0.25">
      <c r="A52" s="345" t="str">
        <f t="shared" si="0"/>
        <v/>
      </c>
      <c r="B52" s="345" t="str">
        <f t="shared" si="1"/>
        <v/>
      </c>
      <c r="C52" s="345"/>
      <c r="D52" s="345"/>
      <c r="E52" s="345" t="str">
        <f t="shared" si="2"/>
        <v/>
      </c>
      <c r="F52" s="346"/>
      <c r="G52" s="381"/>
      <c r="H52" s="345" t="s">
        <v>851</v>
      </c>
      <c r="I52" s="345" t="s">
        <v>859</v>
      </c>
      <c r="J52" s="345" t="s">
        <v>472</v>
      </c>
      <c r="K52" s="345" t="s">
        <v>472</v>
      </c>
      <c r="L52" s="345" t="str">
        <f t="shared" si="3"/>
        <v>. Door Panel</v>
      </c>
      <c r="M52" s="460" t="str">
        <f t="shared" si="9"/>
        <v/>
      </c>
      <c r="N52" s="357" t="str" cm="1">
        <f t="array" ref="N52">IF(INDEX(W:W, ROW())&lt;&gt;"", _xlfn.XLOOKUP(INDEX(W:W, ROW()), '5A. Picture Formulas'!$B$3:$B$500, '5A. Picture Formulas'!$CR$3:$CR$500), "")</f>
        <v/>
      </c>
      <c r="O52" s="382" t="str">
        <f t="shared" si="10"/>
        <v/>
      </c>
      <c r="P52" s="382" t="s">
        <v>875</v>
      </c>
      <c r="Q52" s="348" t="str">
        <f t="shared" si="11"/>
        <v/>
      </c>
      <c r="R52" s="345" t="s">
        <v>472</v>
      </c>
      <c r="S52" s="345"/>
      <c r="T52" s="345"/>
      <c r="U52" s="383" t="str">
        <f t="shared" si="4"/>
        <v/>
      </c>
      <c r="V52" s="345"/>
      <c r="W52" s="39"/>
      <c r="X52" s="345"/>
      <c r="Y52" s="345"/>
      <c r="Z52" s="381"/>
      <c r="AA52" s="345"/>
      <c r="AB52" s="345"/>
      <c r="AC52" s="345"/>
      <c r="AD52" s="345" t="str">
        <f t="shared" si="5"/>
        <v/>
      </c>
      <c r="AE52" s="345"/>
      <c r="AF52" s="345"/>
      <c r="AG52" s="345"/>
      <c r="AH52" s="345" t="s">
        <v>935</v>
      </c>
      <c r="AI52" s="384">
        <v>44670</v>
      </c>
      <c r="AJ52" s="385" t="s">
        <v>936</v>
      </c>
      <c r="AK52" s="385" t="s">
        <v>57</v>
      </c>
      <c r="AL52" s="385" t="s">
        <v>937</v>
      </c>
      <c r="AM52" s="345"/>
      <c r="AN52" s="345" t="s">
        <v>938</v>
      </c>
      <c r="AO52" s="345"/>
      <c r="AP52" s="345"/>
      <c r="AQ52" s="345"/>
      <c r="AR52" s="347" t="str">
        <f t="shared" si="6"/>
        <v/>
      </c>
      <c r="AS52" s="345"/>
      <c r="AT52" s="345"/>
      <c r="AU52" s="345"/>
      <c r="AV52" s="345" t="str">
        <f t="shared" si="7"/>
        <v/>
      </c>
      <c r="AW52" s="345"/>
      <c r="AX52" s="345" t="str">
        <f t="shared" si="8"/>
        <v/>
      </c>
      <c r="AY52" s="352"/>
    </row>
    <row r="53" spans="1:51" s="337" customFormat="1" ht="15.75" thickTop="1" x14ac:dyDescent="0.25">
      <c r="A53" s="345" t="str">
        <f t="shared" si="0"/>
        <v/>
      </c>
      <c r="B53" s="345" t="str">
        <f t="shared" si="1"/>
        <v/>
      </c>
      <c r="C53" s="345"/>
      <c r="D53" s="345"/>
      <c r="E53" s="345" t="str">
        <f t="shared" si="2"/>
        <v/>
      </c>
      <c r="F53" s="346"/>
      <c r="G53" s="381"/>
      <c r="H53" s="345" t="s">
        <v>851</v>
      </c>
      <c r="I53" s="345" t="s">
        <v>859</v>
      </c>
      <c r="J53" s="345" t="s">
        <v>974</v>
      </c>
      <c r="K53" s="345" t="s">
        <v>479</v>
      </c>
      <c r="L53" s="345" t="str">
        <f t="shared" si="3"/>
        <v>. Switch, Window</v>
      </c>
      <c r="M53" s="460" t="str">
        <f t="shared" si="9"/>
        <v/>
      </c>
      <c r="N53" s="357" t="str" cm="1">
        <f t="array" ref="N53">IF(INDEX(W:W, ROW())&lt;&gt;"", _xlfn.XLOOKUP(INDEX(W:W, ROW()), '5A. Picture Formulas'!$B$3:$B$500, '5A. Picture Formulas'!$CR$3:$CR$500), "")</f>
        <v/>
      </c>
      <c r="O53" s="382" t="str">
        <f t="shared" si="10"/>
        <v/>
      </c>
      <c r="P53" s="382" t="s">
        <v>875</v>
      </c>
      <c r="Q53" s="348" t="str">
        <f t="shared" si="11"/>
        <v/>
      </c>
      <c r="R53" s="345" t="s">
        <v>479</v>
      </c>
      <c r="S53" s="345"/>
      <c r="T53" s="345"/>
      <c r="U53" s="383" t="str">
        <f t="shared" si="4"/>
        <v/>
      </c>
      <c r="V53" s="345"/>
      <c r="W53" s="39"/>
      <c r="X53" s="345"/>
      <c r="Y53" s="345"/>
      <c r="Z53" s="381"/>
      <c r="AA53" s="345"/>
      <c r="AB53" s="345"/>
      <c r="AC53" s="345"/>
      <c r="AD53" s="345" t="str">
        <f t="shared" si="5"/>
        <v/>
      </c>
      <c r="AE53" s="345"/>
      <c r="AF53" s="345"/>
      <c r="AG53" s="345"/>
      <c r="AH53" s="345" t="s">
        <v>935</v>
      </c>
      <c r="AI53" s="384">
        <v>44670</v>
      </c>
      <c r="AJ53" s="385" t="s">
        <v>936</v>
      </c>
      <c r="AK53" s="385" t="s">
        <v>57</v>
      </c>
      <c r="AL53" s="385" t="s">
        <v>937</v>
      </c>
      <c r="AM53" s="345"/>
      <c r="AN53" s="345" t="s">
        <v>938</v>
      </c>
      <c r="AO53" s="345"/>
      <c r="AP53" s="345"/>
      <c r="AQ53" s="345"/>
      <c r="AR53" s="347" t="str">
        <f t="shared" si="6"/>
        <v/>
      </c>
      <c r="AS53" s="345"/>
      <c r="AT53" s="345"/>
      <c r="AU53" s="345"/>
      <c r="AV53" s="345" t="str">
        <f t="shared" si="7"/>
        <v/>
      </c>
      <c r="AW53" s="345"/>
      <c r="AX53" s="345" t="str">
        <f t="shared" si="8"/>
        <v/>
      </c>
      <c r="AY53" s="352"/>
    </row>
    <row r="54" spans="1:51" s="337" customFormat="1" ht="15.75" thickTop="1" x14ac:dyDescent="0.25">
      <c r="A54" s="345" t="str">
        <f t="shared" si="0"/>
        <v/>
      </c>
      <c r="B54" s="345" t="str">
        <f t="shared" si="1"/>
        <v/>
      </c>
      <c r="C54" s="345"/>
      <c r="D54" s="345"/>
      <c r="E54" s="345" t="str">
        <f t="shared" si="2"/>
        <v/>
      </c>
      <c r="F54" s="346"/>
      <c r="G54" s="381"/>
      <c r="H54" s="345" t="s">
        <v>851</v>
      </c>
      <c r="I54" s="345" t="s">
        <v>859</v>
      </c>
      <c r="J54" s="345" t="s">
        <v>474</v>
      </c>
      <c r="K54" s="345" t="s">
        <v>474</v>
      </c>
      <c r="L54" s="345" t="str">
        <f t="shared" si="3"/>
        <v>. Window Motor &amp; Regulator</v>
      </c>
      <c r="M54" s="460" t="str">
        <f t="shared" si="9"/>
        <v/>
      </c>
      <c r="N54" s="357" t="str" cm="1">
        <f t="array" ref="N54">IF(INDEX(W:W, ROW())&lt;&gt;"", _xlfn.XLOOKUP(INDEX(W:W, ROW()), '5A. Picture Formulas'!$B$3:$B$500, '5A. Picture Formulas'!$CR$3:$CR$500), "")</f>
        <v/>
      </c>
      <c r="O54" s="382" t="str">
        <f t="shared" si="10"/>
        <v/>
      </c>
      <c r="P54" s="382" t="s">
        <v>875</v>
      </c>
      <c r="Q54" s="348" t="str">
        <f t="shared" si="11"/>
        <v/>
      </c>
      <c r="R54" s="345" t="s">
        <v>474</v>
      </c>
      <c r="S54" s="345"/>
      <c r="T54" s="345"/>
      <c r="U54" s="383" t="str">
        <f t="shared" si="4"/>
        <v/>
      </c>
      <c r="V54" s="381"/>
      <c r="W54" s="43"/>
      <c r="X54" s="381"/>
      <c r="Y54" s="381"/>
      <c r="Z54" s="381"/>
      <c r="AA54" s="345"/>
      <c r="AB54" s="345"/>
      <c r="AC54" s="345"/>
      <c r="AD54" s="345" t="str">
        <f t="shared" si="5"/>
        <v/>
      </c>
      <c r="AE54" s="345"/>
      <c r="AF54" s="345"/>
      <c r="AG54" s="345"/>
      <c r="AH54" s="345" t="s">
        <v>935</v>
      </c>
      <c r="AI54" s="384">
        <v>44670</v>
      </c>
      <c r="AJ54" s="385" t="s">
        <v>936</v>
      </c>
      <c r="AK54" s="385" t="s">
        <v>57</v>
      </c>
      <c r="AL54" s="385" t="s">
        <v>937</v>
      </c>
      <c r="AM54" s="345"/>
      <c r="AN54" s="381" t="s">
        <v>947</v>
      </c>
      <c r="AO54" s="345"/>
      <c r="AP54" s="345" t="s">
        <v>91</v>
      </c>
      <c r="AQ54" s="345"/>
      <c r="AR54" s="347" t="str">
        <f t="shared" si="6"/>
        <v/>
      </c>
      <c r="AS54" s="345"/>
      <c r="AT54" s="345"/>
      <c r="AU54" s="345"/>
      <c r="AV54" s="345" t="str">
        <f t="shared" si="7"/>
        <v/>
      </c>
      <c r="AW54" s="345"/>
      <c r="AX54" s="345" t="str">
        <f t="shared" si="8"/>
        <v/>
      </c>
      <c r="AY54" s="352"/>
    </row>
    <row r="55" spans="1:51" s="337" customFormat="1" ht="15.75" thickTop="1" x14ac:dyDescent="0.25">
      <c r="A55" s="353" t="str">
        <f t="shared" si="0"/>
        <v>A268</v>
      </c>
      <c r="B55" s="353" t="str">
        <f t="shared" si="1"/>
        <v>129-52060</v>
      </c>
      <c r="C55" s="353" t="s">
        <v>1004</v>
      </c>
      <c r="D55" s="353"/>
      <c r="E55" s="353">
        <f t="shared" si="2"/>
        <v>2</v>
      </c>
      <c r="F55" s="354" t="s">
        <v>2888</v>
      </c>
      <c r="G55" s="354" t="s">
        <v>941</v>
      </c>
      <c r="H55" s="355" t="s">
        <v>850</v>
      </c>
      <c r="I55" s="355" t="s">
        <v>860</v>
      </c>
      <c r="J55" s="355" t="s">
        <v>942</v>
      </c>
      <c r="K55" s="355" t="s">
        <v>484</v>
      </c>
      <c r="L55" s="355" t="str">
        <f t="shared" si="3"/>
        <v>A268. Door Handle, Exterior - REAR - RIGHT</v>
      </c>
      <c r="M55" s="460" t="str">
        <f t="shared" si="9"/>
        <v>Pic</v>
      </c>
      <c r="N55" s="357" t="str" cm="1">
        <f t="array" ref="N55">IF(INDEX(W:W, ROW())&lt;&gt;"", _xlfn.XLOOKUP(INDEX(W:W, ROW()), '5A. Picture Formulas'!$B$3:$B$500, '5A. Picture Formulas'!$CR$3:$CR$500), "")</f>
        <v>https://viking-pictures.s3.us-west-1.amazonaws.com/AA1188/142+(1).JPG</v>
      </c>
      <c r="O55" s="356" t="str">
        <f t="shared" si="10"/>
        <v>E.G.</v>
      </c>
      <c r="P55" s="357" t="s">
        <v>1005</v>
      </c>
      <c r="Q55" s="348" t="str">
        <f t="shared" si="11"/>
        <v>https://viking-pictures.s3.us-west-1.amazonaws.com/AA1155/A52.+Door+Handle%2C+Exterior+-+REAR+-+RIGHT+(1).JPG</v>
      </c>
      <c r="R55" s="355" t="s">
        <v>484</v>
      </c>
      <c r="S55" s="355" t="s">
        <v>944</v>
      </c>
      <c r="T55" s="358">
        <v>175</v>
      </c>
      <c r="U55" s="359">
        <f t="shared" si="4"/>
        <v>157.5</v>
      </c>
      <c r="V55" s="354">
        <v>142</v>
      </c>
      <c r="W55" s="254" t="s">
        <v>3172</v>
      </c>
      <c r="X55" s="354" t="s">
        <v>448</v>
      </c>
      <c r="Y55" s="354"/>
      <c r="Z55" s="354" t="s">
        <v>259</v>
      </c>
      <c r="AA55" s="360" t="s">
        <v>995</v>
      </c>
      <c r="AB55" s="355" t="s">
        <v>3139</v>
      </c>
      <c r="AC55" s="355"/>
      <c r="AD55" s="355" t="str">
        <f t="shared" si="5"/>
        <v>on base w/ cable</v>
      </c>
      <c r="AE55" s="355" t="s">
        <v>767</v>
      </c>
      <c r="AF55" s="355"/>
      <c r="AG55" s="355" t="s">
        <v>996</v>
      </c>
      <c r="AH55" s="355" t="s">
        <v>935</v>
      </c>
      <c r="AI55" s="361">
        <v>44670</v>
      </c>
      <c r="AJ55" s="362" t="s">
        <v>936</v>
      </c>
      <c r="AK55" s="362" t="s">
        <v>57</v>
      </c>
      <c r="AL55" s="362" t="s">
        <v>937</v>
      </c>
      <c r="AM55" s="355" t="s">
        <v>2897</v>
      </c>
      <c r="AN55" s="354" t="s">
        <v>947</v>
      </c>
      <c r="AO55" s="354" t="s">
        <v>985</v>
      </c>
      <c r="AP55" s="355" t="s">
        <v>91</v>
      </c>
      <c r="AQ55" s="355">
        <v>52060</v>
      </c>
      <c r="AR55" s="355" t="str">
        <f t="shared" si="6"/>
        <v>129-52060</v>
      </c>
      <c r="AS55" s="355"/>
      <c r="AT55" s="355"/>
      <c r="AU55" s="355"/>
      <c r="AV55" s="355" t="str">
        <f t="shared" si="7"/>
        <v/>
      </c>
      <c r="AW55" s="355"/>
      <c r="AX55" s="355" t="str">
        <f t="shared" si="8"/>
        <v/>
      </c>
      <c r="AY55" s="363"/>
    </row>
    <row r="56" spans="1:51" s="337" customFormat="1" ht="15.75" thickTop="1" x14ac:dyDescent="0.25">
      <c r="A56" s="353" t="str">
        <f t="shared" si="0"/>
        <v/>
      </c>
      <c r="B56" s="353" t="str">
        <f t="shared" si="1"/>
        <v>129-52062</v>
      </c>
      <c r="C56" s="353" t="s">
        <v>1006</v>
      </c>
      <c r="D56" s="353"/>
      <c r="E56" s="353">
        <f t="shared" si="2"/>
        <v>2</v>
      </c>
      <c r="F56" s="354" t="s">
        <v>2888</v>
      </c>
      <c r="G56" s="354" t="s">
        <v>941</v>
      </c>
      <c r="H56" s="355" t="s">
        <v>850</v>
      </c>
      <c r="I56" s="355" t="s">
        <v>860</v>
      </c>
      <c r="J56" s="355" t="s">
        <v>942</v>
      </c>
      <c r="K56" s="355" t="s">
        <v>484</v>
      </c>
      <c r="L56" s="355" t="str">
        <f t="shared" si="3"/>
        <v>. Door Handle, Exterior - REAR - RIGHT</v>
      </c>
      <c r="M56" s="460" t="str">
        <f t="shared" si="9"/>
        <v/>
      </c>
      <c r="N56" s="357" t="str" cm="1">
        <f t="array" ref="N56">IF(INDEX(W:W, ROW())&lt;&gt;"", _xlfn.XLOOKUP(INDEX(W:W, ROW()), '5A. Picture Formulas'!$B$3:$B$500, '5A. Picture Formulas'!$CR$3:$CR$500), "")</f>
        <v/>
      </c>
      <c r="O56" s="364" t="str">
        <f t="shared" si="10"/>
        <v/>
      </c>
      <c r="P56" s="364" t="s">
        <v>875</v>
      </c>
      <c r="Q56" s="348" t="str">
        <f t="shared" si="11"/>
        <v/>
      </c>
      <c r="R56" s="355" t="s">
        <v>484</v>
      </c>
      <c r="S56" s="355" t="s">
        <v>949</v>
      </c>
      <c r="T56" s="358">
        <v>140</v>
      </c>
      <c r="U56" s="359">
        <f t="shared" si="4"/>
        <v>157.5</v>
      </c>
      <c r="V56" s="354"/>
      <c r="W56" s="254"/>
      <c r="X56" s="354"/>
      <c r="Y56" s="354"/>
      <c r="Z56" s="354" t="s">
        <v>259</v>
      </c>
      <c r="AA56" s="355" t="s">
        <v>998</v>
      </c>
      <c r="AB56" s="355"/>
      <c r="AC56" s="355"/>
      <c r="AD56" s="355" t="str">
        <f t="shared" si="5"/>
        <v>on base w/ cable</v>
      </c>
      <c r="AE56" s="355" t="s">
        <v>767</v>
      </c>
      <c r="AF56" s="355"/>
      <c r="AG56" s="355" t="s">
        <v>996</v>
      </c>
      <c r="AH56" s="355" t="s">
        <v>935</v>
      </c>
      <c r="AI56" s="361">
        <v>44670</v>
      </c>
      <c r="AJ56" s="362" t="s">
        <v>936</v>
      </c>
      <c r="AK56" s="362" t="s">
        <v>57</v>
      </c>
      <c r="AL56" s="362" t="s">
        <v>937</v>
      </c>
      <c r="AM56" s="355" t="s">
        <v>2897</v>
      </c>
      <c r="AN56" s="354" t="s">
        <v>947</v>
      </c>
      <c r="AO56" s="354" t="s">
        <v>985</v>
      </c>
      <c r="AP56" s="355" t="s">
        <v>91</v>
      </c>
      <c r="AQ56" s="355">
        <v>52062</v>
      </c>
      <c r="AR56" s="355" t="str">
        <f t="shared" si="6"/>
        <v>129-52062</v>
      </c>
      <c r="AS56" s="355"/>
      <c r="AT56" s="355"/>
      <c r="AU56" s="355"/>
      <c r="AV56" s="355" t="str">
        <f t="shared" si="7"/>
        <v/>
      </c>
      <c r="AW56" s="355"/>
      <c r="AX56" s="355" t="str">
        <f t="shared" si="8"/>
        <v/>
      </c>
      <c r="AY56" s="363"/>
    </row>
    <row r="57" spans="1:51" s="337" customFormat="1" ht="15.75" thickTop="1" x14ac:dyDescent="0.25">
      <c r="A57" s="345" t="str">
        <f t="shared" si="0"/>
        <v>A146</v>
      </c>
      <c r="B57" s="345" t="str">
        <f t="shared" si="1"/>
        <v>286-999770</v>
      </c>
      <c r="C57" s="345"/>
      <c r="D57" s="345"/>
      <c r="E57" s="345">
        <f t="shared" si="2"/>
        <v>1</v>
      </c>
      <c r="F57" s="346"/>
      <c r="G57" s="346"/>
      <c r="H57" s="347" t="s">
        <v>850</v>
      </c>
      <c r="I57" s="347" t="s">
        <v>860</v>
      </c>
      <c r="J57" s="347" t="s">
        <v>951</v>
      </c>
      <c r="K57" s="347" t="s">
        <v>485</v>
      </c>
      <c r="L57" s="347" t="str">
        <f t="shared" si="3"/>
        <v>A146. Door Latch, REAR - RIGHT Soft Close WITH Actuator SET 2</v>
      </c>
      <c r="M57" s="460" t="str">
        <f t="shared" si="9"/>
        <v>Pic</v>
      </c>
      <c r="N57" s="357" t="str" cm="1">
        <f t="array" ref="N57">IF(INDEX(W:W, ROW())&lt;&gt;"", _xlfn.XLOOKUP(INDEX(W:W, ROW()), '5A. Picture Formulas'!$B$3:$B$500, '5A. Picture Formulas'!$CR$3:$CR$500), "")</f>
        <v>https://viking-pictures.s3.us-west-1.amazonaws.com/AA1188/58+(1).JPG</v>
      </c>
      <c r="O57" s="365" t="str">
        <f t="shared" si="10"/>
        <v/>
      </c>
      <c r="P57" s="366"/>
      <c r="Q57" s="348" t="str">
        <f t="shared" si="11"/>
        <v>https://viking-pictures.s3.us-west-1.amazonaws.com/AA1188/58+(1).JPG</v>
      </c>
      <c r="R57" s="347" t="s">
        <v>485</v>
      </c>
      <c r="S57" s="347" t="s">
        <v>953</v>
      </c>
      <c r="T57" s="367">
        <v>245</v>
      </c>
      <c r="U57" s="349">
        <f t="shared" si="4"/>
        <v>245</v>
      </c>
      <c r="V57" s="346">
        <v>58</v>
      </c>
      <c r="W57" s="33" t="s">
        <v>2967</v>
      </c>
      <c r="X57" s="346" t="s">
        <v>2949</v>
      </c>
      <c r="Y57" s="346"/>
      <c r="Z57" s="346" t="s">
        <v>259</v>
      </c>
      <c r="AA57" s="369" t="s">
        <v>1008</v>
      </c>
      <c r="AB57" s="347"/>
      <c r="AC57" s="347"/>
      <c r="AD57" s="347" t="str">
        <f t="shared" si="5"/>
        <v>w/ cable + white actuator motor | toss both if 1 bad</v>
      </c>
      <c r="AE57" s="347" t="s">
        <v>955</v>
      </c>
      <c r="AF57" s="347" t="s">
        <v>763</v>
      </c>
      <c r="AG57" s="347"/>
      <c r="AH57" s="347" t="s">
        <v>935</v>
      </c>
      <c r="AI57" s="350">
        <v>44670</v>
      </c>
      <c r="AJ57" s="351" t="s">
        <v>936</v>
      </c>
      <c r="AK57" s="351" t="s">
        <v>57</v>
      </c>
      <c r="AL57" s="351" t="s">
        <v>937</v>
      </c>
      <c r="AM57" s="347"/>
      <c r="AN57" s="346" t="s">
        <v>947</v>
      </c>
      <c r="AO57" s="346">
        <v>286</v>
      </c>
      <c r="AP57" s="347" t="s">
        <v>91</v>
      </c>
      <c r="AQ57" s="347">
        <v>999770</v>
      </c>
      <c r="AR57" s="347" t="str">
        <f t="shared" si="6"/>
        <v>286-999770</v>
      </c>
      <c r="AS57" s="347"/>
      <c r="AT57" s="347"/>
      <c r="AU57" s="347"/>
      <c r="AV57" s="347" t="str">
        <f t="shared" si="7"/>
        <v/>
      </c>
      <c r="AW57" s="347"/>
      <c r="AX57" s="347" t="str">
        <f t="shared" si="8"/>
        <v/>
      </c>
      <c r="AY57" s="352"/>
    </row>
    <row r="58" spans="1:51" s="337" customFormat="1" ht="15.75" thickTop="1" x14ac:dyDescent="0.25">
      <c r="A58" s="345" t="str">
        <f t="shared" si="0"/>
        <v/>
      </c>
      <c r="B58" s="345" t="str">
        <f t="shared" si="1"/>
        <v>286-999762</v>
      </c>
      <c r="C58" s="345"/>
      <c r="D58" s="345"/>
      <c r="E58" s="345">
        <f t="shared" si="2"/>
        <v>1</v>
      </c>
      <c r="F58" s="346"/>
      <c r="G58" s="346"/>
      <c r="H58" s="347" t="s">
        <v>850</v>
      </c>
      <c r="I58" s="347" t="s">
        <v>860</v>
      </c>
      <c r="J58" s="347" t="s">
        <v>951</v>
      </c>
      <c r="K58" s="347" t="s">
        <v>486</v>
      </c>
      <c r="L58" s="347" t="str">
        <f t="shared" si="3"/>
        <v>. Door Latch, REAR - RIGHT WITHOUT Soft Close</v>
      </c>
      <c r="M58" s="460" t="str">
        <f t="shared" si="9"/>
        <v/>
      </c>
      <c r="N58" s="357" t="str" cm="1">
        <f t="array" ref="N58">IF(INDEX(W:W, ROW())&lt;&gt;"", _xlfn.XLOOKUP(INDEX(W:W, ROW()), '5A. Picture Formulas'!$B$3:$B$500, '5A. Picture Formulas'!$CR$3:$CR$500), "")</f>
        <v/>
      </c>
      <c r="O58" s="348" t="str">
        <f t="shared" si="10"/>
        <v/>
      </c>
      <c r="P58" s="348" t="s">
        <v>875</v>
      </c>
      <c r="Q58" s="348" t="str">
        <f t="shared" si="11"/>
        <v/>
      </c>
      <c r="R58" s="347" t="s">
        <v>486</v>
      </c>
      <c r="S58" s="347" t="s">
        <v>957</v>
      </c>
      <c r="T58" s="367">
        <v>75</v>
      </c>
      <c r="U58" s="349">
        <f t="shared" si="4"/>
        <v>75</v>
      </c>
      <c r="V58" s="346"/>
      <c r="W58" s="33"/>
      <c r="X58" s="346"/>
      <c r="Y58" s="346"/>
      <c r="Z58" s="346" t="s">
        <v>259</v>
      </c>
      <c r="AA58" s="347" t="s">
        <v>1009</v>
      </c>
      <c r="AB58" s="347"/>
      <c r="AC58" s="347"/>
      <c r="AD58" s="347" t="str">
        <f t="shared" si="5"/>
        <v>w/ cable</v>
      </c>
      <c r="AE58" s="347" t="s">
        <v>764</v>
      </c>
      <c r="AF58" s="347"/>
      <c r="AG58" s="347"/>
      <c r="AH58" s="347" t="s">
        <v>935</v>
      </c>
      <c r="AI58" s="350">
        <v>44670</v>
      </c>
      <c r="AJ58" s="351" t="s">
        <v>936</v>
      </c>
      <c r="AK58" s="351" t="s">
        <v>57</v>
      </c>
      <c r="AL58" s="351" t="s">
        <v>937</v>
      </c>
      <c r="AM58" s="347"/>
      <c r="AN58" s="346" t="s">
        <v>947</v>
      </c>
      <c r="AO58" s="346">
        <v>286</v>
      </c>
      <c r="AP58" s="347" t="s">
        <v>91</v>
      </c>
      <c r="AQ58" s="347">
        <v>999762</v>
      </c>
      <c r="AR58" s="347" t="str">
        <f t="shared" si="6"/>
        <v>286-999762</v>
      </c>
      <c r="AS58" s="347"/>
      <c r="AT58" s="347"/>
      <c r="AU58" s="347"/>
      <c r="AV58" s="347" t="str">
        <f t="shared" si="7"/>
        <v/>
      </c>
      <c r="AW58" s="347"/>
      <c r="AX58" s="347" t="str">
        <f t="shared" si="8"/>
        <v/>
      </c>
      <c r="AY58" s="352"/>
    </row>
    <row r="59" spans="1:51" s="337" customFormat="1" ht="15.75" thickTop="1" x14ac:dyDescent="0.25">
      <c r="A59" s="345" t="str">
        <f t="shared" si="0"/>
        <v>A140</v>
      </c>
      <c r="B59" s="345" t="str">
        <f t="shared" si="1"/>
        <v>263-999495</v>
      </c>
      <c r="C59" s="345"/>
      <c r="D59" s="345"/>
      <c r="E59" s="345">
        <f t="shared" si="2"/>
        <v>1</v>
      </c>
      <c r="F59" s="346"/>
      <c r="G59" s="346"/>
      <c r="H59" s="347" t="s">
        <v>850</v>
      </c>
      <c r="I59" s="347" t="s">
        <v>860</v>
      </c>
      <c r="J59" s="347" t="s">
        <v>991</v>
      </c>
      <c r="K59" s="347" t="s">
        <v>487</v>
      </c>
      <c r="L59" s="347" t="str">
        <f t="shared" si="3"/>
        <v>A140. Window Sun Shade, REAR - RIGHT</v>
      </c>
      <c r="M59" s="460" t="str">
        <f t="shared" si="9"/>
        <v>Pic</v>
      </c>
      <c r="N59" s="357" t="str" cm="1">
        <f t="array" ref="N59">IF(INDEX(W:W, ROW())&lt;&gt;"", _xlfn.XLOOKUP(INDEX(W:W, ROW()), '5A. Picture Formulas'!$B$3:$B$500, '5A. Picture Formulas'!$CR$3:$CR$500), "")</f>
        <v>https://viking-pictures.s3.us-west-1.amazonaws.com/AA1188/52+(1).JPG</v>
      </c>
      <c r="O59" s="348" t="str">
        <f t="shared" si="10"/>
        <v/>
      </c>
      <c r="P59" s="348" t="s">
        <v>875</v>
      </c>
      <c r="Q59" s="348" t="str">
        <f t="shared" si="11"/>
        <v>https://viking-pictures.s3.us-west-1.amazonaws.com/AA1188/52+(1).JPG</v>
      </c>
      <c r="R59" s="347" t="s">
        <v>487</v>
      </c>
      <c r="S59" s="347"/>
      <c r="T59" s="347">
        <v>190</v>
      </c>
      <c r="U59" s="349">
        <f t="shared" si="4"/>
        <v>190</v>
      </c>
      <c r="V59" s="346">
        <v>52</v>
      </c>
      <c r="W59" s="33" t="s">
        <v>2962</v>
      </c>
      <c r="X59" s="346" t="s">
        <v>2938</v>
      </c>
      <c r="Y59" s="346"/>
      <c r="Z59" s="387" t="s">
        <v>2946</v>
      </c>
      <c r="AA59" s="369">
        <v>1191543</v>
      </c>
      <c r="AB59" s="347"/>
      <c r="AC59" s="347"/>
      <c r="AD59" s="347" t="str">
        <f t="shared" si="5"/>
        <v/>
      </c>
      <c r="AE59" s="347"/>
      <c r="AF59" s="347"/>
      <c r="AG59" s="347"/>
      <c r="AH59" s="347" t="s">
        <v>935</v>
      </c>
      <c r="AI59" s="350">
        <v>45208</v>
      </c>
      <c r="AJ59" s="351" t="s">
        <v>936</v>
      </c>
      <c r="AK59" s="351" t="s">
        <v>57</v>
      </c>
      <c r="AL59" s="351" t="s">
        <v>937</v>
      </c>
      <c r="AM59" s="347"/>
      <c r="AN59" s="346" t="s">
        <v>947</v>
      </c>
      <c r="AO59" s="346" t="s">
        <v>992</v>
      </c>
      <c r="AP59" s="347" t="s">
        <v>91</v>
      </c>
      <c r="AQ59" s="347">
        <v>999495</v>
      </c>
      <c r="AR59" s="347" t="str">
        <f t="shared" si="6"/>
        <v>263-999495</v>
      </c>
      <c r="AS59" s="347"/>
      <c r="AT59" s="347"/>
      <c r="AU59" s="347"/>
      <c r="AV59" s="347" t="str">
        <f t="shared" si="7"/>
        <v/>
      </c>
      <c r="AW59" s="347"/>
      <c r="AX59" s="347" t="str">
        <f t="shared" si="8"/>
        <v/>
      </c>
      <c r="AY59" s="352" t="s">
        <v>2984</v>
      </c>
    </row>
    <row r="60" spans="1:51" s="337" customFormat="1" ht="15.75" thickTop="1" x14ac:dyDescent="0.25">
      <c r="A60" s="345" t="str">
        <f t="shared" si="0"/>
        <v/>
      </c>
      <c r="B60" s="345" t="str">
        <f t="shared" si="1"/>
        <v/>
      </c>
      <c r="C60" s="345"/>
      <c r="D60" s="345"/>
      <c r="E60" s="345" t="str">
        <f t="shared" si="2"/>
        <v/>
      </c>
      <c r="F60" s="346"/>
      <c r="G60" s="381"/>
      <c r="H60" s="345" t="s">
        <v>851</v>
      </c>
      <c r="I60" s="345" t="s">
        <v>860</v>
      </c>
      <c r="J60" s="345" t="s">
        <v>882</v>
      </c>
      <c r="K60" s="345" t="s">
        <v>882</v>
      </c>
      <c r="L60" s="345" t="str">
        <f t="shared" si="3"/>
        <v>. Door Handle, Interior</v>
      </c>
      <c r="M60" s="460" t="str">
        <f t="shared" si="9"/>
        <v/>
      </c>
      <c r="N60" s="357" t="str" cm="1">
        <f t="array" ref="N60">IF(INDEX(W:W, ROW())&lt;&gt;"", _xlfn.XLOOKUP(INDEX(W:W, ROW()), '5A. Picture Formulas'!$B$3:$B$500, '5A. Picture Formulas'!$CR$3:$CR$500), "")</f>
        <v/>
      </c>
      <c r="O60" s="382" t="str">
        <f t="shared" si="10"/>
        <v/>
      </c>
      <c r="P60" s="382" t="s">
        <v>875</v>
      </c>
      <c r="Q60" s="348" t="str">
        <f t="shared" si="11"/>
        <v/>
      </c>
      <c r="R60" s="345" t="s">
        <v>882</v>
      </c>
      <c r="S60" s="345"/>
      <c r="T60" s="345"/>
      <c r="U60" s="383" t="str">
        <f t="shared" si="4"/>
        <v/>
      </c>
      <c r="V60" s="345"/>
      <c r="W60" s="39"/>
      <c r="X60" s="345"/>
      <c r="Y60" s="345"/>
      <c r="Z60" s="381"/>
      <c r="AA60" s="345"/>
      <c r="AB60" s="345"/>
      <c r="AC60" s="345"/>
      <c r="AD60" s="345" t="str">
        <f t="shared" si="5"/>
        <v>if trim doesn't remove easy put handle w/ trim SET</v>
      </c>
      <c r="AE60" s="345" t="s">
        <v>911</v>
      </c>
      <c r="AF60" s="345"/>
      <c r="AG60" s="345"/>
      <c r="AH60" s="345" t="s">
        <v>935</v>
      </c>
      <c r="AI60" s="384">
        <v>44670</v>
      </c>
      <c r="AJ60" s="385" t="s">
        <v>936</v>
      </c>
      <c r="AK60" s="385" t="s">
        <v>57</v>
      </c>
      <c r="AL60" s="385" t="s">
        <v>937</v>
      </c>
      <c r="AM60" s="345"/>
      <c r="AN60" s="345" t="s">
        <v>938</v>
      </c>
      <c r="AO60" s="345"/>
      <c r="AP60" s="345"/>
      <c r="AQ60" s="345"/>
      <c r="AR60" s="347" t="str">
        <f t="shared" si="6"/>
        <v/>
      </c>
      <c r="AS60" s="345"/>
      <c r="AT60" s="345"/>
      <c r="AU60" s="345"/>
      <c r="AV60" s="345" t="str">
        <f t="shared" si="7"/>
        <v/>
      </c>
      <c r="AW60" s="345"/>
      <c r="AX60" s="345" t="str">
        <f t="shared" si="8"/>
        <v/>
      </c>
      <c r="AY60" s="352"/>
    </row>
    <row r="61" spans="1:51" s="337" customFormat="1" ht="15.75" thickTop="1" x14ac:dyDescent="0.25">
      <c r="A61" s="345" t="str">
        <f t="shared" si="0"/>
        <v/>
      </c>
      <c r="B61" s="345" t="str">
        <f t="shared" si="1"/>
        <v/>
      </c>
      <c r="C61" s="345"/>
      <c r="D61" s="345"/>
      <c r="E61" s="345" t="str">
        <f t="shared" si="2"/>
        <v/>
      </c>
      <c r="F61" s="346"/>
      <c r="G61" s="381"/>
      <c r="H61" s="345" t="s">
        <v>851</v>
      </c>
      <c r="I61" s="345" t="s">
        <v>860</v>
      </c>
      <c r="J61" s="345" t="s">
        <v>472</v>
      </c>
      <c r="K61" s="345" t="s">
        <v>472</v>
      </c>
      <c r="L61" s="345" t="str">
        <f t="shared" si="3"/>
        <v>. Door Panel</v>
      </c>
      <c r="M61" s="460" t="str">
        <f t="shared" si="9"/>
        <v/>
      </c>
      <c r="N61" s="357" t="str" cm="1">
        <f t="array" ref="N61">IF(INDEX(W:W, ROW())&lt;&gt;"", _xlfn.XLOOKUP(INDEX(W:W, ROW()), '5A. Picture Formulas'!$B$3:$B$500, '5A. Picture Formulas'!$CR$3:$CR$500), "")</f>
        <v/>
      </c>
      <c r="O61" s="382" t="str">
        <f t="shared" si="10"/>
        <v/>
      </c>
      <c r="P61" s="382" t="s">
        <v>875</v>
      </c>
      <c r="Q61" s="348" t="str">
        <f t="shared" si="11"/>
        <v/>
      </c>
      <c r="R61" s="345" t="s">
        <v>472</v>
      </c>
      <c r="S61" s="345"/>
      <c r="T61" s="345"/>
      <c r="U61" s="383" t="str">
        <f t="shared" si="4"/>
        <v/>
      </c>
      <c r="V61" s="345"/>
      <c r="W61" s="39"/>
      <c r="X61" s="345"/>
      <c r="Y61" s="345"/>
      <c r="Z61" s="381"/>
      <c r="AA61" s="345"/>
      <c r="AB61" s="345"/>
      <c r="AC61" s="345"/>
      <c r="AD61" s="345" t="str">
        <f t="shared" si="5"/>
        <v/>
      </c>
      <c r="AE61" s="345"/>
      <c r="AF61" s="345"/>
      <c r="AG61" s="345"/>
      <c r="AH61" s="345" t="s">
        <v>935</v>
      </c>
      <c r="AI61" s="384">
        <v>44670</v>
      </c>
      <c r="AJ61" s="385" t="s">
        <v>936</v>
      </c>
      <c r="AK61" s="385" t="s">
        <v>57</v>
      </c>
      <c r="AL61" s="385" t="s">
        <v>937</v>
      </c>
      <c r="AM61" s="345"/>
      <c r="AN61" s="345" t="s">
        <v>938</v>
      </c>
      <c r="AO61" s="345"/>
      <c r="AP61" s="345"/>
      <c r="AQ61" s="345"/>
      <c r="AR61" s="347" t="str">
        <f t="shared" si="6"/>
        <v/>
      </c>
      <c r="AS61" s="345"/>
      <c r="AT61" s="345"/>
      <c r="AU61" s="345"/>
      <c r="AV61" s="345" t="str">
        <f t="shared" si="7"/>
        <v/>
      </c>
      <c r="AW61" s="345"/>
      <c r="AX61" s="345" t="str">
        <f t="shared" si="8"/>
        <v/>
      </c>
      <c r="AY61" s="352"/>
    </row>
    <row r="62" spans="1:51" s="337" customFormat="1" ht="15.75" thickTop="1" x14ac:dyDescent="0.25">
      <c r="A62" s="345" t="str">
        <f t="shared" si="0"/>
        <v/>
      </c>
      <c r="B62" s="345" t="str">
        <f t="shared" si="1"/>
        <v/>
      </c>
      <c r="C62" s="345"/>
      <c r="D62" s="345"/>
      <c r="E62" s="345" t="str">
        <f t="shared" si="2"/>
        <v/>
      </c>
      <c r="F62" s="346"/>
      <c r="G62" s="381"/>
      <c r="H62" s="345" t="s">
        <v>851</v>
      </c>
      <c r="I62" s="345" t="s">
        <v>860</v>
      </c>
      <c r="J62" s="345" t="s">
        <v>974</v>
      </c>
      <c r="K62" s="345" t="s">
        <v>479</v>
      </c>
      <c r="L62" s="345" t="str">
        <f t="shared" si="3"/>
        <v>. Switch, Window</v>
      </c>
      <c r="M62" s="460" t="str">
        <f t="shared" si="9"/>
        <v/>
      </c>
      <c r="N62" s="357" t="str" cm="1">
        <f t="array" ref="N62">IF(INDEX(W:W, ROW())&lt;&gt;"", _xlfn.XLOOKUP(INDEX(W:W, ROW()), '5A. Picture Formulas'!$B$3:$B$500, '5A. Picture Formulas'!$CR$3:$CR$500), "")</f>
        <v/>
      </c>
      <c r="O62" s="382" t="str">
        <f t="shared" si="10"/>
        <v/>
      </c>
      <c r="P62" s="382" t="s">
        <v>875</v>
      </c>
      <c r="Q62" s="348" t="str">
        <f t="shared" si="11"/>
        <v/>
      </c>
      <c r="R62" s="345" t="s">
        <v>479</v>
      </c>
      <c r="S62" s="345"/>
      <c r="T62" s="345"/>
      <c r="U62" s="383" t="str">
        <f t="shared" si="4"/>
        <v/>
      </c>
      <c r="V62" s="345"/>
      <c r="W62" s="39"/>
      <c r="X62" s="345"/>
      <c r="Y62" s="345"/>
      <c r="Z62" s="381"/>
      <c r="AA62" s="345"/>
      <c r="AB62" s="345"/>
      <c r="AC62" s="345"/>
      <c r="AD62" s="345" t="str">
        <f t="shared" si="5"/>
        <v/>
      </c>
      <c r="AE62" s="345"/>
      <c r="AF62" s="345"/>
      <c r="AG62" s="345"/>
      <c r="AH62" s="345" t="s">
        <v>935</v>
      </c>
      <c r="AI62" s="384">
        <v>44670</v>
      </c>
      <c r="AJ62" s="385" t="s">
        <v>936</v>
      </c>
      <c r="AK62" s="385" t="s">
        <v>57</v>
      </c>
      <c r="AL62" s="385" t="s">
        <v>937</v>
      </c>
      <c r="AM62" s="345"/>
      <c r="AN62" s="345" t="s">
        <v>938</v>
      </c>
      <c r="AO62" s="345"/>
      <c r="AP62" s="345"/>
      <c r="AQ62" s="345"/>
      <c r="AR62" s="347" t="str">
        <f t="shared" si="6"/>
        <v/>
      </c>
      <c r="AS62" s="345"/>
      <c r="AT62" s="345"/>
      <c r="AU62" s="345"/>
      <c r="AV62" s="345" t="str">
        <f t="shared" si="7"/>
        <v/>
      </c>
      <c r="AW62" s="345"/>
      <c r="AX62" s="345" t="str">
        <f t="shared" si="8"/>
        <v/>
      </c>
      <c r="AY62" s="352"/>
    </row>
    <row r="63" spans="1:51" s="337" customFormat="1" ht="15.75" thickTop="1" x14ac:dyDescent="0.25">
      <c r="A63" s="345" t="str">
        <f t="shared" si="0"/>
        <v/>
      </c>
      <c r="B63" s="345" t="str">
        <f t="shared" si="1"/>
        <v/>
      </c>
      <c r="C63" s="345"/>
      <c r="D63" s="345"/>
      <c r="E63" s="345" t="str">
        <f t="shared" si="2"/>
        <v/>
      </c>
      <c r="F63" s="346"/>
      <c r="G63" s="381"/>
      <c r="H63" s="345" t="s">
        <v>851</v>
      </c>
      <c r="I63" s="345" t="s">
        <v>860</v>
      </c>
      <c r="J63" s="345" t="s">
        <v>474</v>
      </c>
      <c r="K63" s="345" t="s">
        <v>474</v>
      </c>
      <c r="L63" s="345" t="str">
        <f t="shared" si="3"/>
        <v>. Window Motor &amp; Regulator</v>
      </c>
      <c r="M63" s="460" t="str">
        <f t="shared" si="9"/>
        <v/>
      </c>
      <c r="N63" s="357" t="str" cm="1">
        <f t="array" ref="N63">IF(INDEX(W:W, ROW())&lt;&gt;"", _xlfn.XLOOKUP(INDEX(W:W, ROW()), '5A. Picture Formulas'!$B$3:$B$500, '5A. Picture Formulas'!$CR$3:$CR$500), "")</f>
        <v/>
      </c>
      <c r="O63" s="382" t="str">
        <f t="shared" si="10"/>
        <v/>
      </c>
      <c r="P63" s="382" t="s">
        <v>875</v>
      </c>
      <c r="Q63" s="348" t="str">
        <f t="shared" si="11"/>
        <v/>
      </c>
      <c r="R63" s="345" t="s">
        <v>474</v>
      </c>
      <c r="S63" s="345"/>
      <c r="T63" s="345"/>
      <c r="U63" s="383" t="str">
        <f t="shared" si="4"/>
        <v/>
      </c>
      <c r="V63" s="381"/>
      <c r="W63" s="43"/>
      <c r="X63" s="381"/>
      <c r="Y63" s="381"/>
      <c r="Z63" s="381"/>
      <c r="AA63" s="345"/>
      <c r="AB63" s="345"/>
      <c r="AC63" s="345"/>
      <c r="AD63" s="345" t="str">
        <f t="shared" si="5"/>
        <v/>
      </c>
      <c r="AE63" s="345"/>
      <c r="AF63" s="345"/>
      <c r="AG63" s="345"/>
      <c r="AH63" s="345" t="s">
        <v>935</v>
      </c>
      <c r="AI63" s="384">
        <v>44670</v>
      </c>
      <c r="AJ63" s="385" t="s">
        <v>936</v>
      </c>
      <c r="AK63" s="385" t="s">
        <v>57</v>
      </c>
      <c r="AL63" s="385" t="s">
        <v>937</v>
      </c>
      <c r="AM63" s="345"/>
      <c r="AN63" s="381" t="s">
        <v>947</v>
      </c>
      <c r="AO63" s="345"/>
      <c r="AP63" s="345" t="s">
        <v>91</v>
      </c>
      <c r="AQ63" s="345"/>
      <c r="AR63" s="347" t="str">
        <f t="shared" si="6"/>
        <v/>
      </c>
      <c r="AS63" s="345"/>
      <c r="AT63" s="345"/>
      <c r="AU63" s="345"/>
      <c r="AV63" s="345" t="str">
        <f t="shared" si="7"/>
        <v/>
      </c>
      <c r="AW63" s="345"/>
      <c r="AX63" s="345" t="str">
        <f t="shared" si="8"/>
        <v/>
      </c>
      <c r="AY63" s="352"/>
    </row>
    <row r="64" spans="1:51" s="337" customFormat="1" ht="15.75" thickTop="1" x14ac:dyDescent="0.25">
      <c r="A64" s="345" t="str">
        <f t="shared" si="0"/>
        <v/>
      </c>
      <c r="B64" s="345" t="str">
        <f t="shared" si="1"/>
        <v>545-53674</v>
      </c>
      <c r="C64" s="345"/>
      <c r="D64" s="345"/>
      <c r="E64" s="345">
        <f t="shared" si="2"/>
        <v>1</v>
      </c>
      <c r="F64" s="346"/>
      <c r="G64" s="346"/>
      <c r="H64" s="347" t="s">
        <v>850</v>
      </c>
      <c r="I64" s="347" t="s">
        <v>861</v>
      </c>
      <c r="J64" s="347" t="s">
        <v>526</v>
      </c>
      <c r="K64" s="347" t="s">
        <v>526</v>
      </c>
      <c r="L64" s="347" t="str">
        <f t="shared" si="3"/>
        <v>. ABS Pump &amp; Module</v>
      </c>
      <c r="M64" s="460" t="str">
        <f t="shared" si="9"/>
        <v/>
      </c>
      <c r="N64" s="357" t="str" cm="1">
        <f t="array" ref="N64">IF(INDEX(W:W, ROW())&lt;&gt;"", _xlfn.XLOOKUP(INDEX(W:W, ROW()), '5A. Picture Formulas'!$B$3:$B$500, '5A. Picture Formulas'!$CR$3:$CR$500), "")</f>
        <v/>
      </c>
      <c r="O64" s="348" t="str">
        <f t="shared" si="10"/>
        <v/>
      </c>
      <c r="P64" s="348" t="s">
        <v>875</v>
      </c>
      <c r="Q64" s="348" t="str">
        <f t="shared" si="11"/>
        <v/>
      </c>
      <c r="R64" s="347" t="s">
        <v>526</v>
      </c>
      <c r="S64" s="347" t="s">
        <v>1723</v>
      </c>
      <c r="T64" s="349">
        <v>400</v>
      </c>
      <c r="U64" s="349">
        <f t="shared" si="4"/>
        <v>257.5</v>
      </c>
      <c r="V64" s="346"/>
      <c r="W64" s="33"/>
      <c r="X64" s="346"/>
      <c r="Y64" s="346"/>
      <c r="Z64" s="346"/>
      <c r="AA64" s="347"/>
      <c r="AB64" s="347"/>
      <c r="AC64" s="347"/>
      <c r="AD64" s="347" t="str">
        <f t="shared" si="5"/>
        <v/>
      </c>
      <c r="AE64" s="347"/>
      <c r="AF64" s="347"/>
      <c r="AG64" s="388"/>
      <c r="AH64" s="347" t="s">
        <v>935</v>
      </c>
      <c r="AI64" s="350">
        <v>44680</v>
      </c>
      <c r="AJ64" s="351" t="s">
        <v>1724</v>
      </c>
      <c r="AK64" s="351" t="s">
        <v>57</v>
      </c>
      <c r="AL64" s="351" t="s">
        <v>1725</v>
      </c>
      <c r="AM64" s="347"/>
      <c r="AN64" s="346" t="s">
        <v>947</v>
      </c>
      <c r="AO64" s="346" t="s">
        <v>1726</v>
      </c>
      <c r="AP64" s="347" t="s">
        <v>91</v>
      </c>
      <c r="AQ64" s="347">
        <v>53674</v>
      </c>
      <c r="AR64" s="347" t="str">
        <f t="shared" si="6"/>
        <v>545-53674</v>
      </c>
      <c r="AS64" s="347"/>
      <c r="AT64" s="347"/>
      <c r="AU64" s="347"/>
      <c r="AV64" s="347" t="str">
        <f t="shared" si="7"/>
        <v/>
      </c>
      <c r="AW64" s="347"/>
      <c r="AX64" s="347" t="str">
        <f t="shared" si="8"/>
        <v/>
      </c>
      <c r="AY64" s="352"/>
    </row>
    <row r="65" spans="1:51" s="337" customFormat="1" ht="15.75" thickTop="1" x14ac:dyDescent="0.25">
      <c r="A65" s="345" t="str">
        <f t="shared" si="0"/>
        <v>A125</v>
      </c>
      <c r="B65" s="345" t="str">
        <f t="shared" si="1"/>
        <v>545-53340</v>
      </c>
      <c r="C65" s="345"/>
      <c r="D65" s="345"/>
      <c r="E65" s="345">
        <f t="shared" si="2"/>
        <v>1</v>
      </c>
      <c r="F65" s="346"/>
      <c r="G65" s="346"/>
      <c r="H65" s="347" t="s">
        <v>850</v>
      </c>
      <c r="I65" s="347" t="s">
        <v>861</v>
      </c>
      <c r="J65" s="347" t="s">
        <v>526</v>
      </c>
      <c r="K65" s="347" t="s">
        <v>526</v>
      </c>
      <c r="L65" s="347" t="str">
        <f t="shared" si="3"/>
        <v>A125. ABS Pump &amp; Module</v>
      </c>
      <c r="M65" s="460" t="str">
        <f t="shared" si="9"/>
        <v>Pic</v>
      </c>
      <c r="N65" s="357" t="str" cm="1">
        <f t="array" ref="N65">IF(INDEX(W:W, ROW())&lt;&gt;"", _xlfn.XLOOKUP(INDEX(W:W, ROW()), '5A. Picture Formulas'!$B$3:$B$500, '5A. Picture Formulas'!$CR$3:$CR$500), "")</f>
        <v>https://viking-pictures.s3.us-west-1.amazonaws.com/AA1188/37+(1).JPG</v>
      </c>
      <c r="O65" s="365" t="str">
        <f t="shared" si="10"/>
        <v>E.G.</v>
      </c>
      <c r="P65" s="366" t="s">
        <v>1727</v>
      </c>
      <c r="Q65" s="348" t="str">
        <f t="shared" si="11"/>
        <v>https://viking-pictures.s3.us-west-1.amazonaws.com/AA1155/A16.+ABS+Pump+%26+Module+(1).JPG</v>
      </c>
      <c r="R65" s="347" t="s">
        <v>526</v>
      </c>
      <c r="S65" s="347" t="s">
        <v>1728</v>
      </c>
      <c r="T65" s="349">
        <v>115</v>
      </c>
      <c r="U65" s="349">
        <f t="shared" si="4"/>
        <v>257.5</v>
      </c>
      <c r="V65" s="346">
        <v>37</v>
      </c>
      <c r="W65" s="33" t="s">
        <v>2939</v>
      </c>
      <c r="X65" s="346" t="s">
        <v>2938</v>
      </c>
      <c r="Y65" s="346"/>
      <c r="Z65" s="346" t="s">
        <v>260</v>
      </c>
      <c r="AA65" s="369" t="s">
        <v>2940</v>
      </c>
      <c r="AB65" s="347"/>
      <c r="AC65" s="347"/>
      <c r="AD65" s="347" t="str">
        <f t="shared" si="5"/>
        <v/>
      </c>
      <c r="AE65" s="347"/>
      <c r="AF65" s="347"/>
      <c r="AG65" s="388"/>
      <c r="AH65" s="347" t="s">
        <v>935</v>
      </c>
      <c r="AI65" s="350">
        <v>44680</v>
      </c>
      <c r="AJ65" s="351" t="s">
        <v>1724</v>
      </c>
      <c r="AK65" s="351" t="s">
        <v>57</v>
      </c>
      <c r="AL65" s="351" t="s">
        <v>1725</v>
      </c>
      <c r="AM65" s="347"/>
      <c r="AN65" s="346" t="s">
        <v>947</v>
      </c>
      <c r="AO65" s="346" t="s">
        <v>1726</v>
      </c>
      <c r="AP65" s="347" t="s">
        <v>91</v>
      </c>
      <c r="AQ65" s="347">
        <v>53340</v>
      </c>
      <c r="AR65" s="347" t="str">
        <f t="shared" si="6"/>
        <v>545-53340</v>
      </c>
      <c r="AS65" s="347"/>
      <c r="AT65" s="347"/>
      <c r="AU65" s="347"/>
      <c r="AV65" s="347" t="str">
        <f t="shared" si="7"/>
        <v/>
      </c>
      <c r="AW65" s="347"/>
      <c r="AX65" s="347" t="str">
        <f t="shared" si="8"/>
        <v/>
      </c>
      <c r="AY65" s="352"/>
    </row>
    <row r="66" spans="1:51" s="337" customFormat="1" ht="15.75" thickTop="1" x14ac:dyDescent="0.25">
      <c r="A66" s="345" t="str">
        <f t="shared" si="0"/>
        <v/>
      </c>
      <c r="B66" s="345" t="str">
        <f t="shared" si="1"/>
        <v>613-998926</v>
      </c>
      <c r="C66" s="345"/>
      <c r="D66" s="345"/>
      <c r="E66" s="345">
        <f t="shared" si="2"/>
        <v>1</v>
      </c>
      <c r="F66" s="346"/>
      <c r="G66" s="346"/>
      <c r="H66" s="347" t="s">
        <v>850</v>
      </c>
      <c r="I66" s="347" t="s">
        <v>861</v>
      </c>
      <c r="J66" s="347" t="s">
        <v>1012</v>
      </c>
      <c r="K66" s="347" t="s">
        <v>527</v>
      </c>
      <c r="L66" s="347" t="str">
        <f t="shared" si="3"/>
        <v>. Horns SET 2</v>
      </c>
      <c r="M66" s="460" t="str">
        <f t="shared" si="9"/>
        <v/>
      </c>
      <c r="N66" s="357" t="str" cm="1">
        <f t="array" ref="N66">IF(INDEX(W:W, ROW())&lt;&gt;"", _xlfn.XLOOKUP(INDEX(W:W, ROW()), '5A. Picture Formulas'!$B$3:$B$500, '5A. Picture Formulas'!$CR$3:$CR$500), "")</f>
        <v/>
      </c>
      <c r="O66" s="348" t="str">
        <f t="shared" si="10"/>
        <v/>
      </c>
      <c r="P66" s="348" t="s">
        <v>875</v>
      </c>
      <c r="Q66" s="348" t="str">
        <f t="shared" si="11"/>
        <v/>
      </c>
      <c r="R66" s="347" t="s">
        <v>527</v>
      </c>
      <c r="S66" s="347"/>
      <c r="T66" s="349">
        <v>75</v>
      </c>
      <c r="U66" s="349">
        <f t="shared" si="4"/>
        <v>75</v>
      </c>
      <c r="V66" s="368"/>
      <c r="W66" s="37"/>
      <c r="X66" s="368"/>
      <c r="Y66" s="368"/>
      <c r="Z66" s="346"/>
      <c r="AA66" s="347"/>
      <c r="AB66" s="347"/>
      <c r="AC66" s="347"/>
      <c r="AD66" s="347" t="str">
        <f t="shared" si="5"/>
        <v>Metal brackets ON, toss both if 1 bad</v>
      </c>
      <c r="AE66" s="347" t="s">
        <v>776</v>
      </c>
      <c r="AF66" s="347"/>
      <c r="AG66" s="388" t="s">
        <v>1013</v>
      </c>
      <c r="AH66" s="347" t="s">
        <v>935</v>
      </c>
      <c r="AI66" s="350">
        <v>44684</v>
      </c>
      <c r="AJ66" s="351" t="s">
        <v>936</v>
      </c>
      <c r="AK66" s="351" t="s">
        <v>57</v>
      </c>
      <c r="AL66" s="351" t="s">
        <v>937</v>
      </c>
      <c r="AM66" s="347"/>
      <c r="AN66" s="368" t="s">
        <v>956</v>
      </c>
      <c r="AO66" s="346">
        <v>613</v>
      </c>
      <c r="AP66" s="347" t="s">
        <v>91</v>
      </c>
      <c r="AQ66" s="347">
        <v>998926</v>
      </c>
      <c r="AR66" s="347" t="str">
        <f t="shared" si="6"/>
        <v>613-998926</v>
      </c>
      <c r="AS66" s="347"/>
      <c r="AT66" s="347"/>
      <c r="AU66" s="347"/>
      <c r="AV66" s="347" t="str">
        <f t="shared" si="7"/>
        <v/>
      </c>
      <c r="AW66" s="347"/>
      <c r="AX66" s="347" t="str">
        <f t="shared" si="8"/>
        <v/>
      </c>
      <c r="AY66" s="352"/>
    </row>
    <row r="67" spans="1:51" s="337" customFormat="1" ht="15.75" thickTop="1" x14ac:dyDescent="0.25">
      <c r="A67" s="345" t="str">
        <f t="shared" si="0"/>
        <v>A243</v>
      </c>
      <c r="B67" s="345" t="str">
        <f t="shared" si="1"/>
        <v>317-50196</v>
      </c>
      <c r="C67" s="345"/>
      <c r="D67" s="345"/>
      <c r="E67" s="345">
        <f t="shared" si="2"/>
        <v>1</v>
      </c>
      <c r="F67" s="346"/>
      <c r="G67" s="346"/>
      <c r="H67" s="347" t="s">
        <v>850</v>
      </c>
      <c r="I67" s="347" t="s">
        <v>861</v>
      </c>
      <c r="J67" s="347" t="s">
        <v>528</v>
      </c>
      <c r="K67" s="347" t="s">
        <v>529</v>
      </c>
      <c r="L67" s="347" t="str">
        <f t="shared" si="3"/>
        <v>A243. Intercooler - LEFT with Hoses</v>
      </c>
      <c r="M67" s="460" t="str">
        <f t="shared" si="9"/>
        <v>Pic</v>
      </c>
      <c r="N67" s="357" t="str" cm="1">
        <f t="array" ref="N67">IF(INDEX(W:W, ROW())&lt;&gt;"", _xlfn.XLOOKUP(INDEX(W:W, ROW()), '5A. Picture Formulas'!$B$3:$B$500, '5A. Picture Formulas'!$CR$3:$CR$500), "")</f>
        <v>https://viking-pictures.s3.us-west-1.amazonaws.com/AA1188/33+(1).JPG</v>
      </c>
      <c r="O67" s="348" t="str">
        <f t="shared" si="10"/>
        <v/>
      </c>
      <c r="P67" s="348" t="s">
        <v>875</v>
      </c>
      <c r="Q67" s="348" t="str">
        <f t="shared" si="11"/>
        <v>https://viking-pictures.s3.us-west-1.amazonaws.com/AA1188/33+(1).JPG</v>
      </c>
      <c r="R67" s="347" t="s">
        <v>529</v>
      </c>
      <c r="S67" s="347"/>
      <c r="T67" s="349">
        <v>75</v>
      </c>
      <c r="U67" s="349">
        <f t="shared" si="4"/>
        <v>75</v>
      </c>
      <c r="V67" s="368">
        <v>33</v>
      </c>
      <c r="W67" s="37" t="s">
        <v>3131</v>
      </c>
      <c r="X67" s="346" t="s">
        <v>3071</v>
      </c>
      <c r="Y67" s="368"/>
      <c r="Z67" s="346" t="s">
        <v>259</v>
      </c>
      <c r="AA67" s="347" t="s">
        <v>1730</v>
      </c>
      <c r="AB67" s="347"/>
      <c r="AC67" s="347"/>
      <c r="AD67" s="347" t="str">
        <f t="shared" si="5"/>
        <v>rubber hoses ON - toss if bad/missing, sell/tag SINGLE</v>
      </c>
      <c r="AE67" s="347" t="s">
        <v>777</v>
      </c>
      <c r="AF67" s="347"/>
      <c r="AG67" s="388"/>
      <c r="AH67" s="347" t="s">
        <v>935</v>
      </c>
      <c r="AI67" s="350">
        <v>45245</v>
      </c>
      <c r="AJ67" s="351" t="s">
        <v>249</v>
      </c>
      <c r="AK67" s="351" t="s">
        <v>57</v>
      </c>
      <c r="AL67" s="351" t="s">
        <v>249</v>
      </c>
      <c r="AM67" s="347"/>
      <c r="AN67" s="368" t="s">
        <v>982</v>
      </c>
      <c r="AO67" s="346" t="s">
        <v>1731</v>
      </c>
      <c r="AP67" s="347" t="s">
        <v>91</v>
      </c>
      <c r="AQ67" s="347">
        <v>50196</v>
      </c>
      <c r="AR67" s="347" t="str">
        <f t="shared" si="6"/>
        <v>317-50196</v>
      </c>
      <c r="AS67" s="347"/>
      <c r="AT67" s="347"/>
      <c r="AU67" s="347"/>
      <c r="AV67" s="347" t="str">
        <f t="shared" si="7"/>
        <v/>
      </c>
      <c r="AW67" s="347"/>
      <c r="AX67" s="347" t="str">
        <f t="shared" si="8"/>
        <v/>
      </c>
      <c r="AY67" s="352"/>
    </row>
    <row r="68" spans="1:51" s="337" customFormat="1" ht="15.75" thickTop="1" x14ac:dyDescent="0.25">
      <c r="A68" s="345" t="str">
        <f t="shared" ref="A68:A131" si="12">IF(W68&lt;&gt;"",W68,"")</f>
        <v>A238</v>
      </c>
      <c r="B68" s="345" t="str">
        <f t="shared" ref="B68:B131" si="13">IF(AR68&lt;&gt;"",AR68,"")</f>
        <v>317-50195</v>
      </c>
      <c r="C68" s="345"/>
      <c r="D68" s="345"/>
      <c r="E68" s="345">
        <f t="shared" ref="E68:E131" si="14">IF(B68&lt;&gt;"",COUNTIF($B$4:$B$592,B68),"")</f>
        <v>1</v>
      </c>
      <c r="F68" s="346"/>
      <c r="G68" s="346"/>
      <c r="H68" s="347" t="s">
        <v>850</v>
      </c>
      <c r="I68" s="347" t="s">
        <v>861</v>
      </c>
      <c r="J68" s="347" t="s">
        <v>528</v>
      </c>
      <c r="K68" s="347" t="s">
        <v>530</v>
      </c>
      <c r="L68" s="347" t="str">
        <f t="shared" ref="L68:L131" si="15">CONCATENATE(W68,". ",R68)</f>
        <v>A238. Intercooler - RIGHT with Hoses</v>
      </c>
      <c r="M68" s="460" t="str">
        <f t="shared" si="9"/>
        <v>Pic</v>
      </c>
      <c r="N68" s="357" t="str" cm="1">
        <f t="array" ref="N68">IF(INDEX(W:W, ROW())&lt;&gt;"", _xlfn.XLOOKUP(INDEX(W:W, ROW()), '5A. Picture Formulas'!$B$3:$B$500, '5A. Picture Formulas'!$CR$3:$CR$500), "")</f>
        <v>https://viking-pictures.s3.us-west-1.amazonaws.com/AA1188/27+(1).JPG</v>
      </c>
      <c r="O68" s="348" t="str">
        <f t="shared" ref="O68:O131" si="16">IF(P68&lt;&gt;"",HYPERLINK(P68,"E.G."),"")</f>
        <v/>
      </c>
      <c r="P68" s="348" t="s">
        <v>875</v>
      </c>
      <c r="Q68" s="348" t="str">
        <f t="shared" si="11"/>
        <v>https://viking-pictures.s3.us-west-1.amazonaws.com/AA1188/27+(1).JPG</v>
      </c>
      <c r="R68" s="347" t="s">
        <v>530</v>
      </c>
      <c r="S68" s="347"/>
      <c r="T68" s="349">
        <v>75</v>
      </c>
      <c r="U68" s="349">
        <f t="shared" ref="U68:U131" si="17">IF(ISTEXT(T68), T68, IFERROR(AVERAGEIF(K:K, K68, T:T), ""))</f>
        <v>75</v>
      </c>
      <c r="V68" s="368">
        <v>27</v>
      </c>
      <c r="W68" s="37" t="s">
        <v>3126</v>
      </c>
      <c r="X68" s="346" t="s">
        <v>3071</v>
      </c>
      <c r="Y68" s="368"/>
      <c r="Z68" s="346" t="s">
        <v>259</v>
      </c>
      <c r="AA68" s="347" t="s">
        <v>1732</v>
      </c>
      <c r="AB68" s="347"/>
      <c r="AC68" s="347"/>
      <c r="AD68" s="347" t="str">
        <f t="shared" ref="AD68:AD131" si="18">_xlfn.TEXTJOIN(" | ",TRUE,AE68,AF68)</f>
        <v>rubber hoses ON - toss if bad/missing, sell/tag SINGLE</v>
      </c>
      <c r="AE68" s="347" t="s">
        <v>777</v>
      </c>
      <c r="AF68" s="347"/>
      <c r="AG68" s="388"/>
      <c r="AH68" s="347" t="s">
        <v>935</v>
      </c>
      <c r="AI68" s="350">
        <v>45245</v>
      </c>
      <c r="AJ68" s="351" t="s">
        <v>249</v>
      </c>
      <c r="AK68" s="351" t="s">
        <v>57</v>
      </c>
      <c r="AL68" s="351" t="s">
        <v>249</v>
      </c>
      <c r="AM68" s="347"/>
      <c r="AN68" s="368" t="s">
        <v>982</v>
      </c>
      <c r="AO68" s="346" t="s">
        <v>1731</v>
      </c>
      <c r="AP68" s="347" t="s">
        <v>91</v>
      </c>
      <c r="AQ68" s="347">
        <v>50195</v>
      </c>
      <c r="AR68" s="347" t="str">
        <f t="shared" ref="AR68:AR131" si="19">IF(AO68&lt;&gt;"",CONCATENATE(AO68,AP68,AQ68),"")</f>
        <v>317-50195</v>
      </c>
      <c r="AS68" s="347"/>
      <c r="AT68" s="347"/>
      <c r="AU68" s="347"/>
      <c r="AV68" s="347" t="str">
        <f t="shared" ref="AV68:AV131" si="20">IF(AS68&lt;&gt;"",_xlfn.TEXTJOIN("-",TRUE,AS68,AT68,AU68),"")</f>
        <v/>
      </c>
      <c r="AW68" s="347"/>
      <c r="AX68" s="347" t="str">
        <f t="shared" ref="AX68:AX131" si="21">IF(AW68&lt;&gt;"",_xlfn.TEXTJOIN("-",TRUE,AV68,AW68),"")</f>
        <v/>
      </c>
      <c r="AY68" s="352"/>
    </row>
    <row r="69" spans="1:51" s="337" customFormat="1" ht="15.75" thickTop="1" x14ac:dyDescent="0.25">
      <c r="A69" s="345" t="str">
        <f t="shared" si="12"/>
        <v>A241</v>
      </c>
      <c r="B69" s="345" t="str">
        <f t="shared" si="13"/>
        <v>540-59227</v>
      </c>
      <c r="C69" s="345"/>
      <c r="D69" s="345"/>
      <c r="E69" s="345">
        <f t="shared" si="14"/>
        <v>1</v>
      </c>
      <c r="F69" s="346"/>
      <c r="G69" s="346"/>
      <c r="H69" s="347" t="s">
        <v>850</v>
      </c>
      <c r="I69" s="347" t="s">
        <v>861</v>
      </c>
      <c r="J69" s="347" t="s">
        <v>1733</v>
      </c>
      <c r="K69" s="347" t="s">
        <v>531</v>
      </c>
      <c r="L69" s="347" t="str">
        <f t="shared" si="15"/>
        <v>A241. Power Brake Booster + Master Cylinder + Reservoir + Cap</v>
      </c>
      <c r="M69" s="460" t="str">
        <f t="shared" ref="M69:M132" si="22">IF(N69&lt;&gt;"",HYPERLINK(N69,"Pic"),"")</f>
        <v>Pic</v>
      </c>
      <c r="N69" s="357" t="str" cm="1">
        <f t="array" ref="N69">IF(INDEX(W:W, ROW())&lt;&gt;"", _xlfn.XLOOKUP(INDEX(W:W, ROW()), '5A. Picture Formulas'!$B$3:$B$500, '5A. Picture Formulas'!$CR$3:$CR$500), "")</f>
        <v>https://viking-pictures.s3.us-west-1.amazonaws.com/AA1188/31+(1).JPG</v>
      </c>
      <c r="O69" s="365" t="str">
        <f>IF(P69&lt;&gt;"",HYPERLINK(P69,"E.G."),"")</f>
        <v>E.G.</v>
      </c>
      <c r="P69" s="366" t="s">
        <v>1734</v>
      </c>
      <c r="Q69" s="348" t="str">
        <f t="shared" ref="Q69:Q132" si="23">IF(P69&lt;&gt;"",P69,IF(N69&lt;&gt;"",N69,""))</f>
        <v>https://viking-pictures.s3.us-west-1.amazonaws.com/AA1155/A103.+Power+Brake+Booster+%2B+Master+Cylinder+%2B+Reservoir+%2B+Cap+(1).JPG</v>
      </c>
      <c r="R69" s="347" t="s">
        <v>531</v>
      </c>
      <c r="S69" s="347"/>
      <c r="T69" s="347">
        <v>130</v>
      </c>
      <c r="U69" s="349">
        <f t="shared" si="17"/>
        <v>130</v>
      </c>
      <c r="V69" s="346">
        <v>31</v>
      </c>
      <c r="W69" s="33" t="s">
        <v>3129</v>
      </c>
      <c r="X69" s="346" t="s">
        <v>3071</v>
      </c>
      <c r="Y69" s="346"/>
      <c r="Z69" s="346" t="s">
        <v>259</v>
      </c>
      <c r="AA69" s="369" t="s">
        <v>1735</v>
      </c>
      <c r="AB69" s="347"/>
      <c r="AC69" s="347"/>
      <c r="AD69" s="347" t="str">
        <f t="shared" si="18"/>
        <v/>
      </c>
      <c r="AE69" s="347"/>
      <c r="AF69" s="347"/>
      <c r="AG69" s="388" t="s">
        <v>1736</v>
      </c>
      <c r="AH69" s="347" t="s">
        <v>935</v>
      </c>
      <c r="AI69" s="350">
        <v>44680</v>
      </c>
      <c r="AJ69" s="351" t="s">
        <v>1724</v>
      </c>
      <c r="AK69" s="351" t="s">
        <v>57</v>
      </c>
      <c r="AL69" s="351" t="s">
        <v>1725</v>
      </c>
      <c r="AM69" s="347"/>
      <c r="AN69" s="346" t="s">
        <v>947</v>
      </c>
      <c r="AO69" s="346" t="s">
        <v>1737</v>
      </c>
      <c r="AP69" s="347" t="s">
        <v>91</v>
      </c>
      <c r="AQ69" s="347">
        <v>59227</v>
      </c>
      <c r="AR69" s="347" t="str">
        <f t="shared" si="19"/>
        <v>540-59227</v>
      </c>
      <c r="AS69" s="347"/>
      <c r="AT69" s="347"/>
      <c r="AU69" s="347"/>
      <c r="AV69" s="347" t="str">
        <f t="shared" si="20"/>
        <v/>
      </c>
      <c r="AW69" s="347"/>
      <c r="AX69" s="347" t="str">
        <f t="shared" si="21"/>
        <v/>
      </c>
      <c r="AY69" s="352"/>
    </row>
    <row r="70" spans="1:51" s="337" customFormat="1" ht="15.75" thickTop="1" x14ac:dyDescent="0.25">
      <c r="A70" s="345" t="str">
        <f t="shared" si="12"/>
        <v>A155</v>
      </c>
      <c r="B70" s="345" t="str">
        <f t="shared" si="13"/>
        <v/>
      </c>
      <c r="C70" s="345"/>
      <c r="D70" s="345"/>
      <c r="E70" s="345" t="str">
        <f t="shared" si="14"/>
        <v/>
      </c>
      <c r="F70" s="346"/>
      <c r="G70" s="346"/>
      <c r="H70" s="347" t="s">
        <v>850</v>
      </c>
      <c r="I70" s="347" t="s">
        <v>861</v>
      </c>
      <c r="J70" s="347" t="s">
        <v>1014</v>
      </c>
      <c r="K70" s="347" t="s">
        <v>532</v>
      </c>
      <c r="L70" s="347" t="str">
        <f t="shared" si="15"/>
        <v>A155. Windshield Washer Spray Nozzles &amp; Rubber Hose</v>
      </c>
      <c r="M70" s="460" t="str">
        <f t="shared" si="22"/>
        <v>Pic</v>
      </c>
      <c r="N70" s="357" t="str" cm="1">
        <f t="array" ref="N70">IF(INDEX(W:W, ROW())&lt;&gt;"", _xlfn.XLOOKUP(INDEX(W:W, ROW()), '5A. Picture Formulas'!$B$3:$B$500, '5A. Picture Formulas'!$CR$3:$CR$500), "")</f>
        <v>https://viking-pictures.s3.us-west-1.amazonaws.com/AA1188/66+(1).JPG</v>
      </c>
      <c r="O70" s="365" t="str">
        <f t="shared" si="16"/>
        <v>E.G.</v>
      </c>
      <c r="P70" s="366" t="s">
        <v>1015</v>
      </c>
      <c r="Q70" s="348" t="str">
        <f t="shared" si="23"/>
        <v>https://viking-pictures.s3.us-west-1.amazonaws.com/AA1155/A42.+Windshield+Washer+Spray+Nozzles+%26+Rubber+Hose+(1).JPG</v>
      </c>
      <c r="R70" s="347" t="s">
        <v>532</v>
      </c>
      <c r="S70" s="347"/>
      <c r="T70" s="349">
        <v>125</v>
      </c>
      <c r="U70" s="349">
        <f t="shared" si="17"/>
        <v>125</v>
      </c>
      <c r="V70" s="347">
        <v>66</v>
      </c>
      <c r="W70" s="34" t="s">
        <v>2977</v>
      </c>
      <c r="X70" s="347" t="s">
        <v>2949</v>
      </c>
      <c r="Y70" s="347"/>
      <c r="Z70" s="346" t="s">
        <v>259</v>
      </c>
      <c r="AA70" s="369">
        <v>7292659</v>
      </c>
      <c r="AB70" s="347"/>
      <c r="AC70" s="347"/>
      <c r="AD70" s="347" t="str">
        <f t="shared" si="18"/>
        <v>toss both if 1 bad</v>
      </c>
      <c r="AE70" s="347" t="s">
        <v>763</v>
      </c>
      <c r="AF70" s="347"/>
      <c r="AG70" s="388"/>
      <c r="AH70" s="347" t="s">
        <v>935</v>
      </c>
      <c r="AI70" s="350">
        <v>45248</v>
      </c>
      <c r="AJ70" s="351" t="s">
        <v>936</v>
      </c>
      <c r="AK70" s="351" t="s">
        <v>57</v>
      </c>
      <c r="AL70" s="351" t="s">
        <v>937</v>
      </c>
      <c r="AM70" s="347"/>
      <c r="AN70" s="347" t="s">
        <v>938</v>
      </c>
      <c r="AO70" s="347"/>
      <c r="AP70" s="347"/>
      <c r="AQ70" s="347"/>
      <c r="AR70" s="347" t="str">
        <f t="shared" si="19"/>
        <v/>
      </c>
      <c r="AS70" s="347" t="s">
        <v>89</v>
      </c>
      <c r="AT70" s="347" t="s">
        <v>1016</v>
      </c>
      <c r="AU70" s="347" t="s">
        <v>1017</v>
      </c>
      <c r="AV70" s="347" t="str">
        <f t="shared" si="20"/>
        <v>F15-14-18-ALL</v>
      </c>
      <c r="AW70" s="347" t="s">
        <v>1018</v>
      </c>
      <c r="AX70" s="347" t="str">
        <f t="shared" si="21"/>
        <v>F15-14-18-ALL-Viking10</v>
      </c>
      <c r="AY70" s="352"/>
    </row>
    <row r="71" spans="1:51" s="337" customFormat="1" ht="15.75" thickTop="1" x14ac:dyDescent="0.25">
      <c r="A71" s="345" t="str">
        <f t="shared" si="12"/>
        <v>A157</v>
      </c>
      <c r="B71" s="345" t="str">
        <f t="shared" si="13"/>
        <v>626-997571</v>
      </c>
      <c r="C71" s="345"/>
      <c r="D71" s="345"/>
      <c r="E71" s="345">
        <f t="shared" si="14"/>
        <v>1</v>
      </c>
      <c r="F71" s="346"/>
      <c r="G71" s="346"/>
      <c r="H71" s="347" t="s">
        <v>850</v>
      </c>
      <c r="I71" s="347" t="s">
        <v>861</v>
      </c>
      <c r="J71" s="347" t="s">
        <v>1019</v>
      </c>
      <c r="K71" s="347" t="s">
        <v>533</v>
      </c>
      <c r="L71" s="347" t="str">
        <f t="shared" si="15"/>
        <v>A157. Wiper Arms, FRONT SET 2</v>
      </c>
      <c r="M71" s="460" t="str">
        <f t="shared" si="22"/>
        <v>Pic</v>
      </c>
      <c r="N71" s="357" t="str" cm="1">
        <f t="array" ref="N71">IF(INDEX(W:W, ROW())&lt;&gt;"", _xlfn.XLOOKUP(INDEX(W:W, ROW()), '5A. Picture Formulas'!$B$3:$B$500, '5A. Picture Formulas'!$CR$3:$CR$500), "")</f>
        <v>https://viking-pictures.s3.us-west-1.amazonaws.com/AA1188/69+(1).JPG</v>
      </c>
      <c r="O71" s="365" t="str">
        <f t="shared" si="16"/>
        <v/>
      </c>
      <c r="P71" s="366"/>
      <c r="Q71" s="348" t="str">
        <f t="shared" si="23"/>
        <v>https://viking-pictures.s3.us-west-1.amazonaws.com/AA1188/69+(1).JPG</v>
      </c>
      <c r="R71" s="347" t="s">
        <v>533</v>
      </c>
      <c r="S71" s="347"/>
      <c r="T71" s="349">
        <v>100</v>
      </c>
      <c r="U71" s="349">
        <f t="shared" si="17"/>
        <v>100</v>
      </c>
      <c r="V71" s="346">
        <v>69</v>
      </c>
      <c r="W71" s="33" t="s">
        <v>2980</v>
      </c>
      <c r="X71" s="346" t="s">
        <v>2949</v>
      </c>
      <c r="Y71" s="346"/>
      <c r="Z71" s="346" t="s">
        <v>259</v>
      </c>
      <c r="AA71" s="369" t="s">
        <v>1021</v>
      </c>
      <c r="AB71" s="347"/>
      <c r="AC71" s="347"/>
      <c r="AD71" s="347" t="str">
        <f t="shared" si="18"/>
        <v>toss both if 1 bad</v>
      </c>
      <c r="AE71" s="347" t="s">
        <v>763</v>
      </c>
      <c r="AF71" s="347"/>
      <c r="AG71" s="388"/>
      <c r="AH71" s="347" t="s">
        <v>935</v>
      </c>
      <c r="AI71" s="350">
        <v>44674</v>
      </c>
      <c r="AJ71" s="351" t="s">
        <v>936</v>
      </c>
      <c r="AK71" s="351" t="s">
        <v>57</v>
      </c>
      <c r="AL71" s="351" t="s">
        <v>937</v>
      </c>
      <c r="AM71" s="347"/>
      <c r="AN71" s="346" t="s">
        <v>947</v>
      </c>
      <c r="AO71" s="346" t="s">
        <v>1022</v>
      </c>
      <c r="AP71" s="347" t="s">
        <v>91</v>
      </c>
      <c r="AQ71" s="347">
        <v>997571</v>
      </c>
      <c r="AR71" s="347" t="str">
        <f t="shared" si="19"/>
        <v>626-997571</v>
      </c>
      <c r="AS71" s="347"/>
      <c r="AT71" s="347"/>
      <c r="AU71" s="347"/>
      <c r="AV71" s="347" t="str">
        <f t="shared" si="20"/>
        <v/>
      </c>
      <c r="AW71" s="347"/>
      <c r="AX71" s="347" t="str">
        <f t="shared" si="21"/>
        <v/>
      </c>
      <c r="AY71" s="352"/>
    </row>
    <row r="72" spans="1:51" s="337" customFormat="1" ht="15.75" thickTop="1" x14ac:dyDescent="0.25">
      <c r="A72" s="345" t="str">
        <f t="shared" si="12"/>
        <v/>
      </c>
      <c r="B72" s="345" t="str">
        <f t="shared" si="13"/>
        <v/>
      </c>
      <c r="C72" s="345"/>
      <c r="D72" s="345"/>
      <c r="E72" s="345" t="str">
        <f t="shared" si="14"/>
        <v/>
      </c>
      <c r="F72" s="346"/>
      <c r="G72" s="381"/>
      <c r="H72" s="345" t="s">
        <v>851</v>
      </c>
      <c r="I72" s="345" t="s">
        <v>861</v>
      </c>
      <c r="J72" s="345" t="s">
        <v>1023</v>
      </c>
      <c r="K72" s="345" t="s">
        <v>534</v>
      </c>
      <c r="L72" s="345" t="str">
        <f t="shared" si="15"/>
        <v>. Coolant Expansion Reservoir Tank &amp; Cap</v>
      </c>
      <c r="M72" s="460" t="str">
        <f t="shared" si="22"/>
        <v/>
      </c>
      <c r="N72" s="357" t="str" cm="1">
        <f t="array" ref="N72">IF(INDEX(W:W, ROW())&lt;&gt;"", _xlfn.XLOOKUP(INDEX(W:W, ROW()), '5A. Picture Formulas'!$B$3:$B$500, '5A. Picture Formulas'!$CR$3:$CR$500), "")</f>
        <v/>
      </c>
      <c r="O72" s="382" t="str">
        <f t="shared" si="16"/>
        <v/>
      </c>
      <c r="P72" s="382" t="s">
        <v>875</v>
      </c>
      <c r="Q72" s="348" t="str">
        <f t="shared" si="23"/>
        <v/>
      </c>
      <c r="R72" s="345" t="s">
        <v>534</v>
      </c>
      <c r="S72" s="345"/>
      <c r="T72" s="383"/>
      <c r="U72" s="383" t="str">
        <f t="shared" si="17"/>
        <v/>
      </c>
      <c r="V72" s="386"/>
      <c r="W72" s="42"/>
      <c r="X72" s="386"/>
      <c r="Y72" s="386"/>
      <c r="Z72" s="381"/>
      <c r="AA72" s="345"/>
      <c r="AB72" s="345"/>
      <c r="AC72" s="345"/>
      <c r="AD72" s="345" t="str">
        <f t="shared" si="18"/>
        <v/>
      </c>
      <c r="AE72" s="345"/>
      <c r="AF72" s="345"/>
      <c r="AG72" s="389"/>
      <c r="AH72" s="345" t="s">
        <v>935</v>
      </c>
      <c r="AI72" s="384">
        <v>44683</v>
      </c>
      <c r="AJ72" s="385" t="s">
        <v>936</v>
      </c>
      <c r="AK72" s="385" t="s">
        <v>57</v>
      </c>
      <c r="AL72" s="385" t="s">
        <v>937</v>
      </c>
      <c r="AM72" s="345"/>
      <c r="AN72" s="386" t="s">
        <v>956</v>
      </c>
      <c r="AO72" s="345"/>
      <c r="AP72" s="345" t="s">
        <v>91</v>
      </c>
      <c r="AQ72" s="345"/>
      <c r="AR72" s="347" t="str">
        <f t="shared" si="19"/>
        <v/>
      </c>
      <c r="AS72" s="345"/>
      <c r="AT72" s="345"/>
      <c r="AU72" s="345"/>
      <c r="AV72" s="345" t="str">
        <f t="shared" si="20"/>
        <v/>
      </c>
      <c r="AW72" s="345"/>
      <c r="AX72" s="345" t="str">
        <f t="shared" si="21"/>
        <v/>
      </c>
      <c r="AY72" s="352"/>
    </row>
    <row r="73" spans="1:51" s="337" customFormat="1" ht="15.75" thickTop="1" x14ac:dyDescent="0.25">
      <c r="A73" s="345" t="str">
        <f t="shared" si="12"/>
        <v/>
      </c>
      <c r="B73" s="345" t="str">
        <f t="shared" si="13"/>
        <v/>
      </c>
      <c r="C73" s="345"/>
      <c r="D73" s="345"/>
      <c r="E73" s="345" t="str">
        <f t="shared" si="14"/>
        <v/>
      </c>
      <c r="F73" s="346"/>
      <c r="G73" s="381"/>
      <c r="H73" s="345" t="s">
        <v>851</v>
      </c>
      <c r="I73" s="345" t="s">
        <v>861</v>
      </c>
      <c r="J73" s="345" t="s">
        <v>1024</v>
      </c>
      <c r="K73" s="345" t="s">
        <v>535</v>
      </c>
      <c r="L73" s="345" t="str">
        <f t="shared" si="15"/>
        <v>. Support Cross Bars, Engine Bays</v>
      </c>
      <c r="M73" s="460" t="str">
        <f t="shared" si="22"/>
        <v/>
      </c>
      <c r="N73" s="357" t="str" cm="1">
        <f t="array" ref="N73">IF(INDEX(W:W, ROW())&lt;&gt;"", _xlfn.XLOOKUP(INDEX(W:W, ROW()), '5A. Picture Formulas'!$B$3:$B$500, '5A. Picture Formulas'!$CR$3:$CR$500), "")</f>
        <v/>
      </c>
      <c r="O73" s="382" t="str">
        <f t="shared" si="16"/>
        <v/>
      </c>
      <c r="P73" s="382" t="s">
        <v>875</v>
      </c>
      <c r="Q73" s="348" t="str">
        <f t="shared" si="23"/>
        <v/>
      </c>
      <c r="R73" s="345" t="s">
        <v>535</v>
      </c>
      <c r="S73" s="345"/>
      <c r="T73" s="345"/>
      <c r="U73" s="383" t="str">
        <f t="shared" si="17"/>
        <v/>
      </c>
      <c r="V73" s="345"/>
      <c r="W73" s="39"/>
      <c r="X73" s="345"/>
      <c r="Y73" s="345"/>
      <c r="Z73" s="381"/>
      <c r="AA73" s="345"/>
      <c r="AB73" s="345"/>
      <c r="AC73" s="345"/>
      <c r="AD73" s="345" t="str">
        <f t="shared" si="18"/>
        <v>all aluminum big long one &amp; 2 smaller identical ones</v>
      </c>
      <c r="AE73" s="345"/>
      <c r="AF73" s="345" t="s">
        <v>778</v>
      </c>
      <c r="AG73" s="345"/>
      <c r="AH73" s="345" t="s">
        <v>935</v>
      </c>
      <c r="AI73" s="384">
        <v>44684</v>
      </c>
      <c r="AJ73" s="385" t="s">
        <v>936</v>
      </c>
      <c r="AK73" s="385" t="s">
        <v>57</v>
      </c>
      <c r="AL73" s="385" t="s">
        <v>937</v>
      </c>
      <c r="AM73" s="345"/>
      <c r="AN73" s="345" t="s">
        <v>938</v>
      </c>
      <c r="AO73" s="345"/>
      <c r="AP73" s="345"/>
      <c r="AQ73" s="345"/>
      <c r="AR73" s="347" t="str">
        <f t="shared" si="19"/>
        <v/>
      </c>
      <c r="AS73" s="345"/>
      <c r="AT73" s="345"/>
      <c r="AU73" s="345"/>
      <c r="AV73" s="345" t="str">
        <f t="shared" si="20"/>
        <v/>
      </c>
      <c r="AW73" s="345"/>
      <c r="AX73" s="345" t="str">
        <f t="shared" si="21"/>
        <v/>
      </c>
      <c r="AY73" s="352"/>
    </row>
    <row r="74" spans="1:51" s="337" customFormat="1" ht="15.75" thickTop="1" x14ac:dyDescent="0.25">
      <c r="A74" s="345" t="str">
        <f t="shared" si="12"/>
        <v/>
      </c>
      <c r="B74" s="345" t="str">
        <f t="shared" si="13"/>
        <v/>
      </c>
      <c r="C74" s="345"/>
      <c r="D74" s="345"/>
      <c r="E74" s="345" t="str">
        <f t="shared" si="14"/>
        <v/>
      </c>
      <c r="F74" s="346"/>
      <c r="G74" s="381"/>
      <c r="H74" s="345" t="s">
        <v>851</v>
      </c>
      <c r="I74" s="345" t="s">
        <v>861</v>
      </c>
      <c r="J74" s="345" t="s">
        <v>1025</v>
      </c>
      <c r="K74" s="345" t="s">
        <v>536</v>
      </c>
      <c r="L74" s="345" t="str">
        <f t="shared" si="15"/>
        <v>. Water Heater Coolant Control Valve Solenoid Pump</v>
      </c>
      <c r="M74" s="460" t="str">
        <f t="shared" si="22"/>
        <v/>
      </c>
      <c r="N74" s="357" t="str" cm="1">
        <f t="array" ref="N74">IF(INDEX(W:W, ROW())&lt;&gt;"", _xlfn.XLOOKUP(INDEX(W:W, ROW()), '5A. Picture Formulas'!$B$3:$B$500, '5A. Picture Formulas'!$CR$3:$CR$500), "")</f>
        <v/>
      </c>
      <c r="O74" s="382" t="str">
        <f t="shared" si="16"/>
        <v/>
      </c>
      <c r="P74" s="382" t="s">
        <v>875</v>
      </c>
      <c r="Q74" s="348" t="str">
        <f t="shared" si="23"/>
        <v/>
      </c>
      <c r="R74" s="345" t="s">
        <v>536</v>
      </c>
      <c r="S74" s="345"/>
      <c r="T74" s="383"/>
      <c r="U74" s="383" t="str">
        <f t="shared" si="17"/>
        <v/>
      </c>
      <c r="V74" s="345"/>
      <c r="W74" s="39"/>
      <c r="X74" s="345"/>
      <c r="Y74" s="345"/>
      <c r="Z74" s="381"/>
      <c r="AA74" s="345"/>
      <c r="AB74" s="345"/>
      <c r="AC74" s="345"/>
      <c r="AD74" s="345" t="str">
        <f t="shared" si="18"/>
        <v>small black w/ 2 solenoids &amp; 3 tubes coming off it</v>
      </c>
      <c r="AE74" s="345"/>
      <c r="AF74" s="345" t="s">
        <v>779</v>
      </c>
      <c r="AG74" s="389"/>
      <c r="AH74" s="345" t="s">
        <v>935</v>
      </c>
      <c r="AI74" s="384">
        <v>44683</v>
      </c>
      <c r="AJ74" s="385" t="s">
        <v>936</v>
      </c>
      <c r="AK74" s="385" t="s">
        <v>57</v>
      </c>
      <c r="AL74" s="385" t="s">
        <v>937</v>
      </c>
      <c r="AM74" s="345"/>
      <c r="AN74" s="345" t="s">
        <v>938</v>
      </c>
      <c r="AO74" s="345"/>
      <c r="AP74" s="345"/>
      <c r="AQ74" s="345"/>
      <c r="AR74" s="347" t="str">
        <f t="shared" si="19"/>
        <v/>
      </c>
      <c r="AS74" s="345"/>
      <c r="AT74" s="345"/>
      <c r="AU74" s="345"/>
      <c r="AV74" s="345" t="str">
        <f t="shared" si="20"/>
        <v/>
      </c>
      <c r="AW74" s="345"/>
      <c r="AX74" s="345" t="str">
        <f t="shared" si="21"/>
        <v/>
      </c>
      <c r="AY74" s="352"/>
    </row>
    <row r="75" spans="1:51" s="337" customFormat="1" ht="15.75" thickTop="1" x14ac:dyDescent="0.25">
      <c r="A75" s="345" t="str">
        <f t="shared" si="12"/>
        <v/>
      </c>
      <c r="B75" s="345" t="str">
        <f t="shared" si="13"/>
        <v/>
      </c>
      <c r="C75" s="345"/>
      <c r="D75" s="345"/>
      <c r="E75" s="345" t="str">
        <f t="shared" si="14"/>
        <v/>
      </c>
      <c r="F75" s="346"/>
      <c r="G75" s="381"/>
      <c r="H75" s="345" t="s">
        <v>851</v>
      </c>
      <c r="I75" s="345" t="s">
        <v>861</v>
      </c>
      <c r="J75" s="345" t="s">
        <v>1026</v>
      </c>
      <c r="K75" s="345" t="s">
        <v>537</v>
      </c>
      <c r="L75" s="345" t="str">
        <f t="shared" si="15"/>
        <v>. Wiper Motor &amp; Transmission Linkage</v>
      </c>
      <c r="M75" s="460" t="str">
        <f t="shared" si="22"/>
        <v/>
      </c>
      <c r="N75" s="357" t="str" cm="1">
        <f t="array" ref="N75">IF(INDEX(W:W, ROW())&lt;&gt;"", _xlfn.XLOOKUP(INDEX(W:W, ROW()), '5A. Picture Formulas'!$B$3:$B$500, '5A. Picture Formulas'!$CR$3:$CR$500), "")</f>
        <v/>
      </c>
      <c r="O75" s="382" t="str">
        <f t="shared" si="16"/>
        <v/>
      </c>
      <c r="P75" s="382" t="s">
        <v>875</v>
      </c>
      <c r="Q75" s="348" t="str">
        <f t="shared" si="23"/>
        <v/>
      </c>
      <c r="R75" s="345" t="s">
        <v>537</v>
      </c>
      <c r="S75" s="345"/>
      <c r="T75" s="383"/>
      <c r="U75" s="383" t="str">
        <f t="shared" si="17"/>
        <v/>
      </c>
      <c r="V75" s="381"/>
      <c r="W75" s="43"/>
      <c r="X75" s="381"/>
      <c r="Y75" s="381"/>
      <c r="Z75" s="381"/>
      <c r="AA75" s="345"/>
      <c r="AB75" s="345"/>
      <c r="AC75" s="345"/>
      <c r="AD75" s="345" t="str">
        <f t="shared" si="18"/>
        <v/>
      </c>
      <c r="AE75" s="345"/>
      <c r="AF75" s="345"/>
      <c r="AG75" s="389"/>
      <c r="AH75" s="345" t="s">
        <v>935</v>
      </c>
      <c r="AI75" s="384">
        <v>44674</v>
      </c>
      <c r="AJ75" s="385" t="s">
        <v>936</v>
      </c>
      <c r="AK75" s="385" t="s">
        <v>57</v>
      </c>
      <c r="AL75" s="385" t="s">
        <v>937</v>
      </c>
      <c r="AM75" s="345"/>
      <c r="AN75" s="381" t="s">
        <v>947</v>
      </c>
      <c r="AO75" s="345"/>
      <c r="AP75" s="345" t="s">
        <v>91</v>
      </c>
      <c r="AQ75" s="345"/>
      <c r="AR75" s="347" t="str">
        <f t="shared" si="19"/>
        <v/>
      </c>
      <c r="AS75" s="345"/>
      <c r="AT75" s="345"/>
      <c r="AU75" s="345"/>
      <c r="AV75" s="345" t="str">
        <f t="shared" si="20"/>
        <v/>
      </c>
      <c r="AW75" s="345"/>
      <c r="AX75" s="345" t="str">
        <f t="shared" si="21"/>
        <v/>
      </c>
      <c r="AY75" s="352"/>
    </row>
    <row r="76" spans="1:51" s="337" customFormat="1" ht="15.75" thickTop="1" x14ac:dyDescent="0.25">
      <c r="A76" s="345" t="str">
        <f t="shared" si="12"/>
        <v>A223</v>
      </c>
      <c r="B76" s="345" t="str">
        <f t="shared" si="13"/>
        <v>601-61009</v>
      </c>
      <c r="C76" s="345"/>
      <c r="D76" s="345"/>
      <c r="E76" s="345">
        <f t="shared" si="14"/>
        <v>1</v>
      </c>
      <c r="F76" s="346"/>
      <c r="G76" s="346"/>
      <c r="H76" s="347" t="s">
        <v>850</v>
      </c>
      <c r="I76" s="347" t="s">
        <v>412</v>
      </c>
      <c r="J76" s="347" t="s">
        <v>488</v>
      </c>
      <c r="K76" s="347" t="s">
        <v>488</v>
      </c>
      <c r="L76" s="347" t="str">
        <f t="shared" si="15"/>
        <v>A223. Alternator</v>
      </c>
      <c r="M76" s="460" t="str">
        <f t="shared" si="22"/>
        <v>Pic</v>
      </c>
      <c r="N76" s="357" t="str" cm="1">
        <f t="array" ref="N76">IF(INDEX(W:W, ROW())&lt;&gt;"", _xlfn.XLOOKUP(INDEX(W:W, ROW()), '5A. Picture Formulas'!$B$3:$B$500, '5A. Picture Formulas'!$CR$3:$CR$500), "")</f>
        <v>https://viking-pictures.s3.us-west-1.amazonaws.com/AA1188/16+(1).JPG</v>
      </c>
      <c r="O76" s="348" t="str">
        <f t="shared" si="16"/>
        <v/>
      </c>
      <c r="P76" s="348" t="s">
        <v>875</v>
      </c>
      <c r="Q76" s="348" t="str">
        <f t="shared" si="23"/>
        <v>https://viking-pictures.s3.us-west-1.amazonaws.com/AA1188/16+(1).JPG</v>
      </c>
      <c r="R76" s="347" t="s">
        <v>488</v>
      </c>
      <c r="S76" s="347"/>
      <c r="T76" s="347">
        <v>100</v>
      </c>
      <c r="U76" s="349">
        <f t="shared" si="17"/>
        <v>100</v>
      </c>
      <c r="V76" s="346">
        <v>16</v>
      </c>
      <c r="W76" s="33" t="s">
        <v>3101</v>
      </c>
      <c r="X76" s="346" t="s">
        <v>3071</v>
      </c>
      <c r="Y76" s="346"/>
      <c r="Z76" s="346" t="s">
        <v>259</v>
      </c>
      <c r="AA76" s="347" t="s">
        <v>1640</v>
      </c>
      <c r="AB76" s="347"/>
      <c r="AC76" s="347"/>
      <c r="AD76" s="347" t="str">
        <f t="shared" si="18"/>
        <v/>
      </c>
      <c r="AE76" s="347"/>
      <c r="AF76" s="347"/>
      <c r="AG76" s="347"/>
      <c r="AH76" s="347" t="s">
        <v>935</v>
      </c>
      <c r="AI76" s="350">
        <v>45245</v>
      </c>
      <c r="AJ76" s="351" t="s">
        <v>249</v>
      </c>
      <c r="AK76" s="351" t="s">
        <v>57</v>
      </c>
      <c r="AL76" s="351" t="s">
        <v>249</v>
      </c>
      <c r="AM76" s="347"/>
      <c r="AN76" s="346" t="s">
        <v>947</v>
      </c>
      <c r="AO76" s="346" t="s">
        <v>1641</v>
      </c>
      <c r="AP76" s="347" t="s">
        <v>91</v>
      </c>
      <c r="AQ76" s="347">
        <v>61009</v>
      </c>
      <c r="AR76" s="347" t="str">
        <f t="shared" si="19"/>
        <v>601-61009</v>
      </c>
      <c r="AS76" s="347"/>
      <c r="AT76" s="347"/>
      <c r="AU76" s="347"/>
      <c r="AV76" s="347" t="str">
        <f t="shared" si="20"/>
        <v/>
      </c>
      <c r="AW76" s="347"/>
      <c r="AX76" s="347" t="str">
        <f t="shared" si="21"/>
        <v/>
      </c>
      <c r="AY76" s="352"/>
    </row>
    <row r="77" spans="1:51" s="337" customFormat="1" ht="15.75" thickTop="1" x14ac:dyDescent="0.25">
      <c r="A77" s="345" t="str">
        <f t="shared" si="12"/>
        <v>A279</v>
      </c>
      <c r="B77" s="345" t="str">
        <f t="shared" si="13"/>
        <v>351-998912</v>
      </c>
      <c r="C77" s="345"/>
      <c r="D77" s="345"/>
      <c r="E77" s="345">
        <f t="shared" si="14"/>
        <v>3</v>
      </c>
      <c r="F77" s="346"/>
      <c r="G77" s="346"/>
      <c r="H77" s="347" t="s">
        <v>850</v>
      </c>
      <c r="I77" s="347" t="s">
        <v>412</v>
      </c>
      <c r="J77" s="347" t="s">
        <v>890</v>
      </c>
      <c r="K77" s="347" t="s">
        <v>890</v>
      </c>
      <c r="L77" s="347" t="str">
        <f t="shared" si="15"/>
        <v>A279. Engine Cover SET 2</v>
      </c>
      <c r="M77" s="460" t="str">
        <f t="shared" si="22"/>
        <v>Pic</v>
      </c>
      <c r="N77" s="357" t="str" cm="1">
        <f t="array" ref="N77">IF(INDEX(W:W, ROW())&lt;&gt;"", _xlfn.XLOOKUP(INDEX(W:W, ROW()), '5A. Picture Formulas'!$B$3:$B$500, '5A. Picture Formulas'!$CR$3:$CR$500), "")</f>
        <v>https://viking-pictures.s3.us-west-1.amazonaws.com/AA1188/150+(1).JPG</v>
      </c>
      <c r="O77" s="348" t="str">
        <f t="shared" si="16"/>
        <v/>
      </c>
      <c r="P77" s="348" t="s">
        <v>875</v>
      </c>
      <c r="Q77" s="348" t="str">
        <f t="shared" si="23"/>
        <v>https://viking-pictures.s3.us-west-1.amazonaws.com/AA1188/150+(1).JPG</v>
      </c>
      <c r="R77" s="347" t="s">
        <v>1707</v>
      </c>
      <c r="S77" s="347"/>
      <c r="T77" s="347">
        <v>225</v>
      </c>
      <c r="U77" s="349">
        <f t="shared" si="17"/>
        <v>166.66666666666666</v>
      </c>
      <c r="V77" s="368">
        <v>150</v>
      </c>
      <c r="W77" s="37" t="s">
        <v>3196</v>
      </c>
      <c r="X77" s="368" t="s">
        <v>448</v>
      </c>
      <c r="Y77" s="368"/>
      <c r="Z77" s="346" t="s">
        <v>259</v>
      </c>
      <c r="AA77" s="347" t="s">
        <v>1708</v>
      </c>
      <c r="AB77" s="347" t="s">
        <v>3195</v>
      </c>
      <c r="AC77" s="347"/>
      <c r="AD77" s="347" t="str">
        <f t="shared" si="18"/>
        <v>SET2, single if 1 bad</v>
      </c>
      <c r="AE77" s="347" t="s">
        <v>876</v>
      </c>
      <c r="AF77" s="347"/>
      <c r="AG77" s="347"/>
      <c r="AH77" s="347" t="s">
        <v>935</v>
      </c>
      <c r="AI77" s="350">
        <v>45244</v>
      </c>
      <c r="AJ77" s="351" t="s">
        <v>249</v>
      </c>
      <c r="AK77" s="351" t="s">
        <v>57</v>
      </c>
      <c r="AL77" s="351" t="s">
        <v>249</v>
      </c>
      <c r="AM77" s="347"/>
      <c r="AN77" s="368" t="s">
        <v>956</v>
      </c>
      <c r="AO77" s="346">
        <v>351</v>
      </c>
      <c r="AP77" s="347" t="s">
        <v>91</v>
      </c>
      <c r="AQ77" s="347">
        <v>998912</v>
      </c>
      <c r="AR77" s="347" t="str">
        <f t="shared" si="19"/>
        <v>351-998912</v>
      </c>
      <c r="AS77" s="347"/>
      <c r="AT77" s="347"/>
      <c r="AU77" s="347"/>
      <c r="AV77" s="347" t="str">
        <f t="shared" si="20"/>
        <v/>
      </c>
      <c r="AW77" s="347"/>
      <c r="AX77" s="347" t="str">
        <f t="shared" si="21"/>
        <v/>
      </c>
      <c r="AY77" s="352"/>
    </row>
    <row r="78" spans="1:51" s="337" customFormat="1" ht="15.75" thickTop="1" x14ac:dyDescent="0.25">
      <c r="A78" s="345" t="str">
        <f t="shared" si="12"/>
        <v/>
      </c>
      <c r="B78" s="345" t="str">
        <f t="shared" si="13"/>
        <v>351-998912</v>
      </c>
      <c r="C78" s="345"/>
      <c r="D78" s="345"/>
      <c r="E78" s="345">
        <f t="shared" si="14"/>
        <v>3</v>
      </c>
      <c r="F78" s="346"/>
      <c r="G78" s="346"/>
      <c r="H78" s="347" t="s">
        <v>850</v>
      </c>
      <c r="I78" s="347" t="s">
        <v>412</v>
      </c>
      <c r="J78" s="347" t="s">
        <v>890</v>
      </c>
      <c r="K78" s="347" t="s">
        <v>890</v>
      </c>
      <c r="L78" s="347" t="str">
        <f t="shared" si="15"/>
        <v>. Engine Cover, Primary</v>
      </c>
      <c r="M78" s="460" t="str">
        <f t="shared" si="22"/>
        <v/>
      </c>
      <c r="N78" s="357" t="str" cm="1">
        <f t="array" ref="N78">IF(INDEX(W:W, ROW())&lt;&gt;"", _xlfn.XLOOKUP(INDEX(W:W, ROW()), '5A. Picture Formulas'!$B$3:$B$500, '5A. Picture Formulas'!$CR$3:$CR$500), "")</f>
        <v/>
      </c>
      <c r="O78" s="348" t="str">
        <f t="shared" si="16"/>
        <v/>
      </c>
      <c r="P78" s="348" t="s">
        <v>875</v>
      </c>
      <c r="Q78" s="348" t="str">
        <f t="shared" si="23"/>
        <v/>
      </c>
      <c r="R78" s="347" t="s">
        <v>1710</v>
      </c>
      <c r="S78" s="347"/>
      <c r="T78" s="347">
        <v>150</v>
      </c>
      <c r="U78" s="349">
        <f t="shared" si="17"/>
        <v>166.66666666666666</v>
      </c>
      <c r="V78" s="368"/>
      <c r="W78" s="37"/>
      <c r="X78" s="368"/>
      <c r="Y78" s="368"/>
      <c r="Z78" s="346" t="s">
        <v>259</v>
      </c>
      <c r="AA78" s="347" t="s">
        <v>1708</v>
      </c>
      <c r="AB78" s="347"/>
      <c r="AC78" s="347"/>
      <c r="AD78" s="347" t="str">
        <f t="shared" si="18"/>
        <v/>
      </c>
      <c r="AE78" s="347"/>
      <c r="AF78" s="347"/>
      <c r="AG78" s="347"/>
      <c r="AH78" s="347" t="s">
        <v>935</v>
      </c>
      <c r="AI78" s="350">
        <v>45244</v>
      </c>
      <c r="AJ78" s="351" t="s">
        <v>249</v>
      </c>
      <c r="AK78" s="351" t="s">
        <v>57</v>
      </c>
      <c r="AL78" s="351" t="s">
        <v>249</v>
      </c>
      <c r="AM78" s="347"/>
      <c r="AN78" s="368" t="s">
        <v>956</v>
      </c>
      <c r="AO78" s="346">
        <v>351</v>
      </c>
      <c r="AP78" s="347" t="s">
        <v>91</v>
      </c>
      <c r="AQ78" s="347">
        <v>998912</v>
      </c>
      <c r="AR78" s="347" t="str">
        <f t="shared" si="19"/>
        <v>351-998912</v>
      </c>
      <c r="AS78" s="347"/>
      <c r="AT78" s="347"/>
      <c r="AU78" s="347"/>
      <c r="AV78" s="347" t="str">
        <f t="shared" si="20"/>
        <v/>
      </c>
      <c r="AW78" s="347"/>
      <c r="AX78" s="347" t="str">
        <f t="shared" si="21"/>
        <v/>
      </c>
      <c r="AY78" s="352"/>
    </row>
    <row r="79" spans="1:51" s="337" customFormat="1" ht="15.75" thickTop="1" x14ac:dyDescent="0.25">
      <c r="A79" s="345" t="str">
        <f t="shared" si="12"/>
        <v/>
      </c>
      <c r="B79" s="345" t="str">
        <f t="shared" si="13"/>
        <v>351-998912</v>
      </c>
      <c r="C79" s="345"/>
      <c r="D79" s="345"/>
      <c r="E79" s="345">
        <f t="shared" si="14"/>
        <v>3</v>
      </c>
      <c r="F79" s="346"/>
      <c r="G79" s="346"/>
      <c r="H79" s="347" t="s">
        <v>850</v>
      </c>
      <c r="I79" s="347" t="s">
        <v>412</v>
      </c>
      <c r="J79" s="347" t="s">
        <v>890</v>
      </c>
      <c r="K79" s="347" t="s">
        <v>890</v>
      </c>
      <c r="L79" s="347" t="str">
        <f t="shared" si="15"/>
        <v>. Engine Cover, Trim Piece With Emblem</v>
      </c>
      <c r="M79" s="460" t="str">
        <f t="shared" si="22"/>
        <v/>
      </c>
      <c r="N79" s="357" t="str" cm="1">
        <f t="array" ref="N79">IF(INDEX(W:W, ROW())&lt;&gt;"", _xlfn.XLOOKUP(INDEX(W:W, ROW()), '5A. Picture Formulas'!$B$3:$B$500, '5A. Picture Formulas'!$CR$3:$CR$500), "")</f>
        <v/>
      </c>
      <c r="O79" s="348" t="str">
        <f t="shared" si="16"/>
        <v/>
      </c>
      <c r="P79" s="348" t="s">
        <v>875</v>
      </c>
      <c r="Q79" s="348" t="str">
        <f t="shared" si="23"/>
        <v/>
      </c>
      <c r="R79" s="347" t="s">
        <v>1711</v>
      </c>
      <c r="S79" s="347"/>
      <c r="T79" s="347">
        <v>125</v>
      </c>
      <c r="U79" s="349">
        <f t="shared" si="17"/>
        <v>166.66666666666666</v>
      </c>
      <c r="V79" s="368"/>
      <c r="W79" s="37"/>
      <c r="X79" s="368"/>
      <c r="Y79" s="368"/>
      <c r="Z79" s="346" t="s">
        <v>259</v>
      </c>
      <c r="AA79" s="347" t="s">
        <v>1218</v>
      </c>
      <c r="AB79" s="347"/>
      <c r="AC79" s="347"/>
      <c r="AD79" s="347" t="str">
        <f t="shared" si="18"/>
        <v>located on air filter box (toss that, but keep trim)</v>
      </c>
      <c r="AE79" s="347"/>
      <c r="AF79" s="347" t="s">
        <v>1712</v>
      </c>
      <c r="AG79" s="347"/>
      <c r="AH79" s="347" t="s">
        <v>935</v>
      </c>
      <c r="AI79" s="350">
        <v>45244</v>
      </c>
      <c r="AJ79" s="351" t="s">
        <v>249</v>
      </c>
      <c r="AK79" s="351" t="s">
        <v>57</v>
      </c>
      <c r="AL79" s="351" t="s">
        <v>249</v>
      </c>
      <c r="AM79" s="347"/>
      <c r="AN79" s="368" t="s">
        <v>956</v>
      </c>
      <c r="AO79" s="346">
        <v>351</v>
      </c>
      <c r="AP79" s="347" t="s">
        <v>91</v>
      </c>
      <c r="AQ79" s="347">
        <v>998912</v>
      </c>
      <c r="AR79" s="347" t="str">
        <f t="shared" si="19"/>
        <v>351-998912</v>
      </c>
      <c r="AS79" s="347"/>
      <c r="AT79" s="347"/>
      <c r="AU79" s="347"/>
      <c r="AV79" s="347" t="str">
        <f t="shared" si="20"/>
        <v/>
      </c>
      <c r="AW79" s="347"/>
      <c r="AX79" s="347" t="str">
        <f t="shared" si="21"/>
        <v/>
      </c>
      <c r="AY79" s="352"/>
    </row>
    <row r="80" spans="1:51" s="337" customFormat="1" ht="15.75" thickTop="1" x14ac:dyDescent="0.25">
      <c r="A80" s="345" t="str">
        <f t="shared" si="12"/>
        <v>A133</v>
      </c>
      <c r="B80" s="345" t="str">
        <f t="shared" si="13"/>
        <v/>
      </c>
      <c r="C80" s="345"/>
      <c r="D80" s="345"/>
      <c r="E80" s="345" t="str">
        <f t="shared" si="14"/>
        <v/>
      </c>
      <c r="F80" s="346"/>
      <c r="G80" s="346"/>
      <c r="H80" s="347" t="s">
        <v>850</v>
      </c>
      <c r="I80" s="347" t="s">
        <v>412</v>
      </c>
      <c r="J80" s="347" t="s">
        <v>1642</v>
      </c>
      <c r="K80" s="347" t="s">
        <v>489</v>
      </c>
      <c r="L80" s="347" t="str">
        <f t="shared" si="15"/>
        <v>A133. Engine Motor Mount SET 2</v>
      </c>
      <c r="M80" s="460" t="str">
        <f t="shared" si="22"/>
        <v>Pic</v>
      </c>
      <c r="N80" s="357" t="str" cm="1">
        <f t="array" ref="N80">IF(INDEX(W:W, ROW())&lt;&gt;"", _xlfn.XLOOKUP(INDEX(W:W, ROW()), '5A. Picture Formulas'!$B$3:$B$500, '5A. Picture Formulas'!$CR$3:$CR$500), "")</f>
        <v>https://viking-pictures.s3.us-west-1.amazonaws.com/AA1188/40+(1).JPG</v>
      </c>
      <c r="O80" s="348" t="str">
        <f t="shared" si="16"/>
        <v/>
      </c>
      <c r="P80" s="348" t="s">
        <v>875</v>
      </c>
      <c r="Q80" s="348" t="str">
        <f t="shared" si="23"/>
        <v>https://viking-pictures.s3.us-west-1.amazonaws.com/AA1188/40+(1).JPG</v>
      </c>
      <c r="R80" s="347" t="s">
        <v>489</v>
      </c>
      <c r="S80" s="347"/>
      <c r="T80" s="349">
        <v>65</v>
      </c>
      <c r="U80" s="349">
        <f t="shared" si="17"/>
        <v>65</v>
      </c>
      <c r="V80" s="347">
        <v>40</v>
      </c>
      <c r="W80" s="34" t="s">
        <v>2953</v>
      </c>
      <c r="X80" s="347" t="s">
        <v>2938</v>
      </c>
      <c r="Y80" s="347"/>
      <c r="Z80" s="346" t="s">
        <v>259</v>
      </c>
      <c r="AA80" s="347">
        <v>6780653</v>
      </c>
      <c r="AB80" s="347"/>
      <c r="AC80" s="347"/>
      <c r="AD80" s="347" t="str">
        <f t="shared" si="18"/>
        <v>SET2, toss both if 1 bad | black metal w/ rubber, leaks=toss</v>
      </c>
      <c r="AE80" s="347" t="s">
        <v>1643</v>
      </c>
      <c r="AF80" s="347" t="s">
        <v>1644</v>
      </c>
      <c r="AG80" s="347"/>
      <c r="AH80" s="347" t="s">
        <v>935</v>
      </c>
      <c r="AI80" s="350">
        <v>45244</v>
      </c>
      <c r="AJ80" s="351" t="s">
        <v>249</v>
      </c>
      <c r="AK80" s="351" t="s">
        <v>57</v>
      </c>
      <c r="AL80" s="351" t="s">
        <v>249</v>
      </c>
      <c r="AM80" s="347"/>
      <c r="AN80" s="347" t="s">
        <v>938</v>
      </c>
      <c r="AO80" s="347"/>
      <c r="AP80" s="347"/>
      <c r="AQ80" s="347"/>
      <c r="AR80" s="347" t="str">
        <f t="shared" si="19"/>
        <v/>
      </c>
      <c r="AS80" s="347"/>
      <c r="AT80" s="347"/>
      <c r="AU80" s="347"/>
      <c r="AV80" s="347" t="str">
        <f t="shared" si="20"/>
        <v/>
      </c>
      <c r="AW80" s="347"/>
      <c r="AX80" s="347" t="str">
        <f t="shared" si="21"/>
        <v/>
      </c>
      <c r="AY80" s="352"/>
    </row>
    <row r="81" spans="1:51" s="337" customFormat="1" ht="15.75" thickTop="1" x14ac:dyDescent="0.25">
      <c r="A81" s="345" t="str">
        <f t="shared" si="12"/>
        <v>A126</v>
      </c>
      <c r="B81" s="345" t="str">
        <f t="shared" si="13"/>
        <v/>
      </c>
      <c r="C81" s="345"/>
      <c r="D81" s="345"/>
      <c r="E81" s="345" t="str">
        <f t="shared" si="14"/>
        <v/>
      </c>
      <c r="F81" s="346"/>
      <c r="G81" s="346"/>
      <c r="H81" s="347" t="s">
        <v>850</v>
      </c>
      <c r="I81" s="347" t="s">
        <v>412</v>
      </c>
      <c r="J81" s="347" t="s">
        <v>1010</v>
      </c>
      <c r="K81" s="347" t="s">
        <v>490</v>
      </c>
      <c r="L81" s="347" t="str">
        <f t="shared" si="15"/>
        <v>A126. Engine Oil Level Sensor</v>
      </c>
      <c r="M81" s="460" t="str">
        <f t="shared" si="22"/>
        <v>Pic</v>
      </c>
      <c r="N81" s="357" t="str" cm="1">
        <f t="array" ref="N81">IF(INDEX(W:W, ROW())&lt;&gt;"", _xlfn.XLOOKUP(INDEX(W:W, ROW()), '5A. Picture Formulas'!$B$3:$B$500, '5A. Picture Formulas'!$CR$3:$CR$500), "")</f>
        <v>https://viking-pictures.s3.us-west-1.amazonaws.com/AA1188/38+(1).JPG</v>
      </c>
      <c r="O81" s="348" t="str">
        <f t="shared" si="16"/>
        <v/>
      </c>
      <c r="P81" s="348" t="s">
        <v>875</v>
      </c>
      <c r="Q81" s="348" t="str">
        <f t="shared" si="23"/>
        <v>https://viking-pictures.s3.us-west-1.amazonaws.com/AA1188/38+(1).JPG</v>
      </c>
      <c r="R81" s="347" t="s">
        <v>490</v>
      </c>
      <c r="S81" s="347"/>
      <c r="T81" s="347">
        <v>75</v>
      </c>
      <c r="U81" s="349">
        <f t="shared" si="17"/>
        <v>75</v>
      </c>
      <c r="V81" s="347">
        <v>38</v>
      </c>
      <c r="W81" s="34" t="s">
        <v>2941</v>
      </c>
      <c r="X81" s="347" t="s">
        <v>2938</v>
      </c>
      <c r="Y81" s="347"/>
      <c r="Z81" s="346" t="s">
        <v>260</v>
      </c>
      <c r="AA81" s="347">
        <v>8608780</v>
      </c>
      <c r="AB81" s="347"/>
      <c r="AC81" s="347"/>
      <c r="AD81" s="347" t="str">
        <f t="shared" si="18"/>
        <v/>
      </c>
      <c r="AE81" s="347"/>
      <c r="AF81" s="347"/>
      <c r="AG81" s="347"/>
      <c r="AH81" s="347" t="s">
        <v>935</v>
      </c>
      <c r="AI81" s="350">
        <v>45244</v>
      </c>
      <c r="AJ81" s="351" t="s">
        <v>1645</v>
      </c>
      <c r="AK81" s="351" t="s">
        <v>57</v>
      </c>
      <c r="AL81" s="351" t="s">
        <v>1646</v>
      </c>
      <c r="AM81" s="347"/>
      <c r="AN81" s="347" t="s">
        <v>938</v>
      </c>
      <c r="AO81" s="347"/>
      <c r="AP81" s="347"/>
      <c r="AQ81" s="347"/>
      <c r="AR81" s="347" t="str">
        <f t="shared" si="19"/>
        <v/>
      </c>
      <c r="AS81" s="347" t="s">
        <v>89</v>
      </c>
      <c r="AT81" s="347" t="s">
        <v>1645</v>
      </c>
      <c r="AU81" s="347" t="s">
        <v>1017</v>
      </c>
      <c r="AV81" s="347" t="str">
        <f t="shared" si="20"/>
        <v>F15-14-18 3.0T N55 &amp; 4.4TT N63T-ALL</v>
      </c>
      <c r="AW81" s="347" t="s">
        <v>1647</v>
      </c>
      <c r="AX81" s="347" t="str">
        <f t="shared" si="21"/>
        <v>F15-14-18 3.0T N55 &amp; 4.4TT N63T-ALL-Viking1</v>
      </c>
      <c r="AY81" s="352"/>
    </row>
    <row r="82" spans="1:51" s="337" customFormat="1" ht="15.75" thickTop="1" x14ac:dyDescent="0.25">
      <c r="A82" s="390" t="str">
        <f t="shared" si="12"/>
        <v/>
      </c>
      <c r="B82" s="390" t="str">
        <f t="shared" si="13"/>
        <v>322-67465</v>
      </c>
      <c r="C82" s="390"/>
      <c r="D82" s="390"/>
      <c r="E82" s="390">
        <f t="shared" si="14"/>
        <v>3</v>
      </c>
      <c r="F82" s="391" t="s">
        <v>848</v>
      </c>
      <c r="G82" s="391"/>
      <c r="H82" s="392" t="s">
        <v>850</v>
      </c>
      <c r="I82" s="392" t="s">
        <v>412</v>
      </c>
      <c r="J82" s="392" t="s">
        <v>872</v>
      </c>
      <c r="K82" s="392" t="s">
        <v>872</v>
      </c>
      <c r="L82" s="392" t="str">
        <f t="shared" si="15"/>
        <v>. Fuel Injector SET 4</v>
      </c>
      <c r="M82" s="460" t="str">
        <f t="shared" si="22"/>
        <v/>
      </c>
      <c r="N82" s="357" t="str" cm="1">
        <f t="array" ref="N82">IF(INDEX(W:W, ROW())&lt;&gt;"", _xlfn.XLOOKUP(INDEX(W:W, ROW()), '5A. Picture Formulas'!$B$3:$B$500, '5A. Picture Formulas'!$CR$3:$CR$500), "")</f>
        <v/>
      </c>
      <c r="O82" s="393" t="str">
        <f t="shared" si="16"/>
        <v/>
      </c>
      <c r="P82" s="393" t="s">
        <v>875</v>
      </c>
      <c r="Q82" s="348" t="str">
        <f t="shared" si="23"/>
        <v/>
      </c>
      <c r="R82" s="392" t="s">
        <v>1651</v>
      </c>
      <c r="S82" s="392"/>
      <c r="T82" s="392">
        <v>250</v>
      </c>
      <c r="U82" s="394">
        <f t="shared" si="17"/>
        <v>300</v>
      </c>
      <c r="V82" s="391"/>
      <c r="W82" s="103"/>
      <c r="X82" s="391"/>
      <c r="Y82" s="391"/>
      <c r="Z82" s="391"/>
      <c r="AA82" s="392"/>
      <c r="AB82" s="392"/>
      <c r="AC82" s="392"/>
      <c r="AD82" s="392" t="str">
        <f t="shared" si="18"/>
        <v>note broken caps</v>
      </c>
      <c r="AE82" s="392"/>
      <c r="AF82" s="392" t="s">
        <v>1649</v>
      </c>
      <c r="AG82" s="392"/>
      <c r="AH82" s="392" t="s">
        <v>935</v>
      </c>
      <c r="AI82" s="395">
        <v>45244</v>
      </c>
      <c r="AJ82" s="396" t="s">
        <v>249</v>
      </c>
      <c r="AK82" s="396" t="s">
        <v>57</v>
      </c>
      <c r="AL82" s="396" t="s">
        <v>249</v>
      </c>
      <c r="AM82" s="392" t="s">
        <v>848</v>
      </c>
      <c r="AN82" s="391" t="s">
        <v>947</v>
      </c>
      <c r="AO82" s="391" t="s">
        <v>1650</v>
      </c>
      <c r="AP82" s="392" t="s">
        <v>91</v>
      </c>
      <c r="AQ82" s="392">
        <v>67465</v>
      </c>
      <c r="AR82" s="392" t="str">
        <f t="shared" si="19"/>
        <v>322-67465</v>
      </c>
      <c r="AS82" s="392"/>
      <c r="AT82" s="392"/>
      <c r="AU82" s="392"/>
      <c r="AV82" s="392" t="str">
        <f t="shared" si="20"/>
        <v/>
      </c>
      <c r="AW82" s="392"/>
      <c r="AX82" s="392" t="str">
        <f t="shared" si="21"/>
        <v/>
      </c>
      <c r="AY82" s="397"/>
    </row>
    <row r="83" spans="1:51" s="337" customFormat="1" ht="15.75" thickTop="1" x14ac:dyDescent="0.25">
      <c r="A83" s="390" t="str">
        <f t="shared" si="12"/>
        <v>A206</v>
      </c>
      <c r="B83" s="390" t="str">
        <f t="shared" si="13"/>
        <v>322-67465</v>
      </c>
      <c r="C83" s="390"/>
      <c r="D83" s="390"/>
      <c r="E83" s="390">
        <f t="shared" si="14"/>
        <v>3</v>
      </c>
      <c r="F83" s="391" t="s">
        <v>848</v>
      </c>
      <c r="G83" s="391"/>
      <c r="H83" s="392" t="s">
        <v>850</v>
      </c>
      <c r="I83" s="392" t="s">
        <v>412</v>
      </c>
      <c r="J83" s="392" t="s">
        <v>872</v>
      </c>
      <c r="K83" s="392" t="s">
        <v>872</v>
      </c>
      <c r="L83" s="392" t="str">
        <f t="shared" si="15"/>
        <v>A206. Fuel Injector SET 8</v>
      </c>
      <c r="M83" s="460" t="str">
        <f t="shared" si="22"/>
        <v>Pic</v>
      </c>
      <c r="N83" s="357" t="str" cm="1">
        <f t="array" ref="N83">IF(INDEX(W:W, ROW())&lt;&gt;"", _xlfn.XLOOKUP(INDEX(W:W, ROW()), '5A. Picture Formulas'!$B$3:$B$500, '5A. Picture Formulas'!$CR$3:$CR$500), "")</f>
        <v>https://viking-pictures.s3.us-west-1.amazonaws.com/AA1188/118+(1).JPG</v>
      </c>
      <c r="O83" s="393" t="str">
        <f t="shared" si="16"/>
        <v/>
      </c>
      <c r="P83" s="393" t="s">
        <v>875</v>
      </c>
      <c r="Q83" s="348" t="str">
        <f t="shared" si="23"/>
        <v>https://viking-pictures.s3.us-west-1.amazonaws.com/AA1188/118+(1).JPG</v>
      </c>
      <c r="R83" s="392" t="s">
        <v>1648</v>
      </c>
      <c r="S83" s="392"/>
      <c r="T83" s="392">
        <v>600</v>
      </c>
      <c r="U83" s="394">
        <f t="shared" si="17"/>
        <v>300</v>
      </c>
      <c r="V83" s="391">
        <v>118</v>
      </c>
      <c r="W83" s="103" t="s">
        <v>3063</v>
      </c>
      <c r="X83" s="391" t="s">
        <v>2950</v>
      </c>
      <c r="Y83" s="391"/>
      <c r="Z83" s="391" t="s">
        <v>260</v>
      </c>
      <c r="AA83" s="392"/>
      <c r="AB83" s="392"/>
      <c r="AC83" s="392"/>
      <c r="AD83" s="392" t="str">
        <f t="shared" si="18"/>
        <v>SET 8, sell SET 4 &amp; singles if 1 bad | note broken caps</v>
      </c>
      <c r="AE83" s="392" t="s">
        <v>912</v>
      </c>
      <c r="AF83" s="392" t="s">
        <v>1649</v>
      </c>
      <c r="AG83" s="392"/>
      <c r="AH83" s="392" t="s">
        <v>935</v>
      </c>
      <c r="AI83" s="395">
        <v>45244</v>
      </c>
      <c r="AJ83" s="396" t="s">
        <v>249</v>
      </c>
      <c r="AK83" s="396" t="s">
        <v>57</v>
      </c>
      <c r="AL83" s="396" t="s">
        <v>249</v>
      </c>
      <c r="AM83" s="392" t="s">
        <v>848</v>
      </c>
      <c r="AN83" s="391" t="s">
        <v>947</v>
      </c>
      <c r="AO83" s="391" t="s">
        <v>1650</v>
      </c>
      <c r="AP83" s="392" t="s">
        <v>91</v>
      </c>
      <c r="AQ83" s="392">
        <v>67465</v>
      </c>
      <c r="AR83" s="392" t="str">
        <f t="shared" si="19"/>
        <v>322-67465</v>
      </c>
      <c r="AS83" s="392"/>
      <c r="AT83" s="392"/>
      <c r="AU83" s="392"/>
      <c r="AV83" s="392" t="str">
        <f t="shared" si="20"/>
        <v/>
      </c>
      <c r="AW83" s="392"/>
      <c r="AX83" s="392" t="str">
        <f t="shared" si="21"/>
        <v/>
      </c>
      <c r="AY83" s="397"/>
    </row>
    <row r="84" spans="1:51" s="337" customFormat="1" ht="15.75" thickTop="1" x14ac:dyDescent="0.25">
      <c r="A84" s="390" t="str">
        <f t="shared" si="12"/>
        <v/>
      </c>
      <c r="B84" s="390" t="str">
        <f t="shared" si="13"/>
        <v>322-67465</v>
      </c>
      <c r="C84" s="390"/>
      <c r="D84" s="390"/>
      <c r="E84" s="390">
        <f t="shared" si="14"/>
        <v>3</v>
      </c>
      <c r="F84" s="391" t="s">
        <v>848</v>
      </c>
      <c r="G84" s="391"/>
      <c r="H84" s="392" t="s">
        <v>850</v>
      </c>
      <c r="I84" s="392" t="s">
        <v>412</v>
      </c>
      <c r="J84" s="392" t="s">
        <v>872</v>
      </c>
      <c r="K84" s="392" t="s">
        <v>872</v>
      </c>
      <c r="L84" s="392" t="str">
        <f t="shared" si="15"/>
        <v>. Fuel Injector SINGLE</v>
      </c>
      <c r="M84" s="460" t="str">
        <f t="shared" si="22"/>
        <v/>
      </c>
      <c r="N84" s="357" t="str" cm="1">
        <f t="array" ref="N84">IF(INDEX(W:W, ROW())&lt;&gt;"", _xlfn.XLOOKUP(INDEX(W:W, ROW()), '5A. Picture Formulas'!$B$3:$B$500, '5A. Picture Formulas'!$CR$3:$CR$500), "")</f>
        <v/>
      </c>
      <c r="O84" s="393" t="str">
        <f t="shared" si="16"/>
        <v/>
      </c>
      <c r="P84" s="393" t="s">
        <v>875</v>
      </c>
      <c r="Q84" s="348" t="str">
        <f t="shared" si="23"/>
        <v/>
      </c>
      <c r="R84" s="392" t="s">
        <v>1652</v>
      </c>
      <c r="S84" s="392"/>
      <c r="T84" s="392">
        <v>50</v>
      </c>
      <c r="U84" s="394">
        <f t="shared" si="17"/>
        <v>300</v>
      </c>
      <c r="V84" s="391"/>
      <c r="W84" s="103"/>
      <c r="X84" s="391"/>
      <c r="Y84" s="391"/>
      <c r="Z84" s="391"/>
      <c r="AA84" s="392"/>
      <c r="AB84" s="392"/>
      <c r="AC84" s="392"/>
      <c r="AD84" s="392" t="str">
        <f t="shared" si="18"/>
        <v>note broken caps</v>
      </c>
      <c r="AE84" s="392"/>
      <c r="AF84" s="392" t="s">
        <v>1649</v>
      </c>
      <c r="AG84" s="392"/>
      <c r="AH84" s="392" t="s">
        <v>935</v>
      </c>
      <c r="AI84" s="395">
        <v>45244</v>
      </c>
      <c r="AJ84" s="396" t="s">
        <v>249</v>
      </c>
      <c r="AK84" s="396" t="s">
        <v>57</v>
      </c>
      <c r="AL84" s="396" t="s">
        <v>249</v>
      </c>
      <c r="AM84" s="392" t="s">
        <v>848</v>
      </c>
      <c r="AN84" s="391" t="s">
        <v>947</v>
      </c>
      <c r="AO84" s="391" t="s">
        <v>1650</v>
      </c>
      <c r="AP84" s="392" t="s">
        <v>91</v>
      </c>
      <c r="AQ84" s="392">
        <v>67465</v>
      </c>
      <c r="AR84" s="392" t="str">
        <f t="shared" si="19"/>
        <v>322-67465</v>
      </c>
      <c r="AS84" s="392"/>
      <c r="AT84" s="392"/>
      <c r="AU84" s="392"/>
      <c r="AV84" s="392" t="str">
        <f t="shared" si="20"/>
        <v/>
      </c>
      <c r="AW84" s="392"/>
      <c r="AX84" s="392" t="str">
        <f t="shared" si="21"/>
        <v/>
      </c>
      <c r="AY84" s="397"/>
    </row>
    <row r="85" spans="1:51" s="337" customFormat="1" ht="15.75" thickTop="1" x14ac:dyDescent="0.25">
      <c r="A85" s="345" t="str">
        <f t="shared" si="12"/>
        <v>A139</v>
      </c>
      <c r="B85" s="345" t="str">
        <f t="shared" si="13"/>
        <v>323-59473</v>
      </c>
      <c r="C85" s="345"/>
      <c r="D85" s="345" t="str">
        <f>W85</f>
        <v>A139</v>
      </c>
      <c r="E85" s="345">
        <f t="shared" si="14"/>
        <v>4</v>
      </c>
      <c r="F85" s="346"/>
      <c r="G85" s="346"/>
      <c r="H85" s="347" t="s">
        <v>850</v>
      </c>
      <c r="I85" s="347" t="s">
        <v>412</v>
      </c>
      <c r="J85" s="347" t="s">
        <v>1653</v>
      </c>
      <c r="K85" s="34" t="s">
        <v>4189</v>
      </c>
      <c r="L85" s="347" t="str">
        <f t="shared" si="15"/>
        <v>A139. Fuel Pump, High Pressure LEFT/RIGHT (plug w/ all rounded corners)</v>
      </c>
      <c r="M85" s="460" t="str">
        <f t="shared" si="22"/>
        <v>Pic</v>
      </c>
      <c r="N85" s="357" t="str" cm="1">
        <f t="array" ref="N85">IF(INDEX(W:W, ROW())&lt;&gt;"", _xlfn.XLOOKUP(INDEX(W:W, ROW()), '5A. Picture Formulas'!$B$3:$B$500, '5A. Picture Formulas'!$CR$3:$CR$500), "")</f>
        <v>https://viking-pictures.s3.us-west-1.amazonaws.com/AA1188/51+(1).JPG</v>
      </c>
      <c r="O85" s="348" t="str">
        <f t="shared" si="16"/>
        <v/>
      </c>
      <c r="P85" s="348" t="s">
        <v>875</v>
      </c>
      <c r="Q85" s="348" t="str">
        <f t="shared" si="23"/>
        <v>https://viking-pictures.s3.us-west-1.amazonaws.com/AA1188/51+(1).JPG</v>
      </c>
      <c r="R85" s="34" t="s">
        <v>4189</v>
      </c>
      <c r="S85" s="347"/>
      <c r="T85" s="347">
        <v>95</v>
      </c>
      <c r="U85" s="349">
        <f t="shared" si="17"/>
        <v>95</v>
      </c>
      <c r="V85" s="346">
        <v>51</v>
      </c>
      <c r="W85" s="33" t="s">
        <v>2961</v>
      </c>
      <c r="X85" s="346" t="s">
        <v>2938</v>
      </c>
      <c r="Y85" s="346"/>
      <c r="Z85" s="346" t="s">
        <v>259</v>
      </c>
      <c r="AA85" s="347" t="s">
        <v>1654</v>
      </c>
      <c r="AB85" s="347"/>
      <c r="AC85" s="347"/>
      <c r="AD85" s="347" t="str">
        <f t="shared" si="18"/>
        <v>with roller cap, tag as SINGLE | 2 per car (identical)</v>
      </c>
      <c r="AE85" s="347" t="s">
        <v>1655</v>
      </c>
      <c r="AF85" s="347" t="s">
        <v>1352</v>
      </c>
      <c r="AG85" s="347" t="s">
        <v>1357</v>
      </c>
      <c r="AH85" s="347" t="s">
        <v>935</v>
      </c>
      <c r="AI85" s="350">
        <v>45245</v>
      </c>
      <c r="AJ85" s="351" t="s">
        <v>249</v>
      </c>
      <c r="AK85" s="351" t="s">
        <v>57</v>
      </c>
      <c r="AL85" s="351" t="s">
        <v>249</v>
      </c>
      <c r="AM85" s="347"/>
      <c r="AN85" s="346" t="s">
        <v>947</v>
      </c>
      <c r="AO85" s="346" t="s">
        <v>1656</v>
      </c>
      <c r="AP85" s="347" t="s">
        <v>91</v>
      </c>
      <c r="AQ85" s="347">
        <v>59473</v>
      </c>
      <c r="AR85" s="347" t="str">
        <f t="shared" si="19"/>
        <v>323-59473</v>
      </c>
      <c r="AS85" s="347"/>
      <c r="AT85" s="347"/>
      <c r="AU85" s="347"/>
      <c r="AV85" s="347" t="str">
        <f t="shared" si="20"/>
        <v/>
      </c>
      <c r="AW85" s="347"/>
      <c r="AX85" s="347" t="str">
        <f t="shared" si="21"/>
        <v/>
      </c>
      <c r="AY85" s="352"/>
    </row>
    <row r="86" spans="1:51" s="337" customFormat="1" ht="15.75" thickTop="1" x14ac:dyDescent="0.25">
      <c r="A86" s="345" t="str">
        <f t="shared" si="12"/>
        <v/>
      </c>
      <c r="B86" s="345" t="str">
        <f t="shared" si="13"/>
        <v>323-59473</v>
      </c>
      <c r="C86" s="345"/>
      <c r="D86" s="345">
        <f>W86</f>
        <v>0</v>
      </c>
      <c r="E86" s="345">
        <f t="shared" si="14"/>
        <v>4</v>
      </c>
      <c r="F86" s="346"/>
      <c r="G86" s="346"/>
      <c r="H86" s="347" t="s">
        <v>850</v>
      </c>
      <c r="I86" s="347" t="s">
        <v>412</v>
      </c>
      <c r="J86" s="347" t="s">
        <v>1653</v>
      </c>
      <c r="K86" s="34" t="s">
        <v>4190</v>
      </c>
      <c r="L86" s="347" t="str">
        <f t="shared" si="15"/>
        <v>. Fuel Pump, High Pressure LEFT/RIGHT (plug with 1 flat side)</v>
      </c>
      <c r="M86" s="460" t="str">
        <f t="shared" si="22"/>
        <v/>
      </c>
      <c r="N86" s="357" t="str" cm="1">
        <f t="array" ref="N86">IF(INDEX(W:W, ROW())&lt;&gt;"", _xlfn.XLOOKUP(INDEX(W:W, ROW()), '5A. Picture Formulas'!$B$3:$B$500, '5A. Picture Formulas'!$CR$3:$CR$500), "")</f>
        <v/>
      </c>
      <c r="O86" s="348" t="str">
        <f t="shared" si="16"/>
        <v/>
      </c>
      <c r="P86" s="348" t="s">
        <v>875</v>
      </c>
      <c r="Q86" s="348" t="str">
        <f t="shared" si="23"/>
        <v/>
      </c>
      <c r="R86" s="34" t="s">
        <v>4190</v>
      </c>
      <c r="S86" s="347"/>
      <c r="T86" s="347">
        <v>95</v>
      </c>
      <c r="U86" s="349">
        <f t="shared" si="17"/>
        <v>95</v>
      </c>
      <c r="V86" s="346"/>
      <c r="W86" s="33"/>
      <c r="X86" s="346"/>
      <c r="Y86" s="346"/>
      <c r="Z86" s="346" t="s">
        <v>259</v>
      </c>
      <c r="AA86" s="347" t="s">
        <v>1654</v>
      </c>
      <c r="AB86" s="347"/>
      <c r="AC86" s="347"/>
      <c r="AD86" s="347" t="str">
        <f t="shared" si="18"/>
        <v>with roller cap, tag as SINGLE | 2 per car (identical)</v>
      </c>
      <c r="AE86" s="347" t="s">
        <v>1655</v>
      </c>
      <c r="AF86" s="347" t="s">
        <v>1352</v>
      </c>
      <c r="AG86" s="347" t="s">
        <v>1353</v>
      </c>
      <c r="AH86" s="347" t="s">
        <v>935</v>
      </c>
      <c r="AI86" s="350">
        <v>45245</v>
      </c>
      <c r="AJ86" s="351" t="s">
        <v>249</v>
      </c>
      <c r="AK86" s="351" t="s">
        <v>57</v>
      </c>
      <c r="AL86" s="351" t="s">
        <v>249</v>
      </c>
      <c r="AM86" s="347"/>
      <c r="AN86" s="346" t="s">
        <v>947</v>
      </c>
      <c r="AO86" s="346" t="s">
        <v>1656</v>
      </c>
      <c r="AP86" s="347" t="s">
        <v>91</v>
      </c>
      <c r="AQ86" s="347">
        <v>59473</v>
      </c>
      <c r="AR86" s="347" t="str">
        <f t="shared" si="19"/>
        <v>323-59473</v>
      </c>
      <c r="AS86" s="347"/>
      <c r="AT86" s="347"/>
      <c r="AU86" s="347"/>
      <c r="AV86" s="347" t="str">
        <f t="shared" si="20"/>
        <v/>
      </c>
      <c r="AW86" s="347"/>
      <c r="AX86" s="347" t="str">
        <f t="shared" si="21"/>
        <v/>
      </c>
      <c r="AY86" s="352"/>
    </row>
    <row r="87" spans="1:51" s="337" customFormat="1" ht="15.75" thickTop="1" x14ac:dyDescent="0.25">
      <c r="A87" s="345" t="str">
        <f t="shared" si="12"/>
        <v/>
      </c>
      <c r="B87" s="345" t="str">
        <f t="shared" si="13"/>
        <v>323-59473</v>
      </c>
      <c r="C87" s="345"/>
      <c r="D87" s="345">
        <f>W87</f>
        <v>0</v>
      </c>
      <c r="E87" s="345">
        <f t="shared" si="14"/>
        <v>4</v>
      </c>
      <c r="F87" s="346"/>
      <c r="G87" s="346"/>
      <c r="H87" s="347" t="s">
        <v>850</v>
      </c>
      <c r="I87" s="347" t="s">
        <v>412</v>
      </c>
      <c r="J87" s="347" t="s">
        <v>1653</v>
      </c>
      <c r="K87" s="34" t="s">
        <v>4190</v>
      </c>
      <c r="L87" s="347" t="str">
        <f t="shared" si="15"/>
        <v>. Fuel Pump, High Pressure LEFT/RIGHT (plug with 1 flat side)</v>
      </c>
      <c r="M87" s="460" t="str">
        <f t="shared" si="22"/>
        <v/>
      </c>
      <c r="N87" s="357" t="str" cm="1">
        <f t="array" ref="N87">IF(INDEX(W:W, ROW())&lt;&gt;"", _xlfn.XLOOKUP(INDEX(W:W, ROW()), '5A. Picture Formulas'!$B$3:$B$500, '5A. Picture Formulas'!$CR$3:$CR$500), "")</f>
        <v/>
      </c>
      <c r="O87" s="348" t="str">
        <f t="shared" si="16"/>
        <v/>
      </c>
      <c r="P87" s="348" t="s">
        <v>875</v>
      </c>
      <c r="Q87" s="348" t="str">
        <f t="shared" si="23"/>
        <v/>
      </c>
      <c r="R87" s="34" t="s">
        <v>4190</v>
      </c>
      <c r="S87" s="347"/>
      <c r="T87" s="347">
        <v>95</v>
      </c>
      <c r="U87" s="349">
        <f t="shared" si="17"/>
        <v>95</v>
      </c>
      <c r="V87" s="346"/>
      <c r="W87" s="33"/>
      <c r="X87" s="346"/>
      <c r="Y87" s="346"/>
      <c r="Z87" s="346" t="s">
        <v>259</v>
      </c>
      <c r="AA87" s="347" t="s">
        <v>1654</v>
      </c>
      <c r="AB87" s="347"/>
      <c r="AC87" s="347"/>
      <c r="AD87" s="347" t="str">
        <f t="shared" si="18"/>
        <v>with roller cap, tag as SINGLE | 2 per car (identical)</v>
      </c>
      <c r="AE87" s="347" t="s">
        <v>1655</v>
      </c>
      <c r="AF87" s="347" t="s">
        <v>1352</v>
      </c>
      <c r="AG87" s="347" t="s">
        <v>1357</v>
      </c>
      <c r="AH87" s="347" t="s">
        <v>935</v>
      </c>
      <c r="AI87" s="350">
        <v>45245</v>
      </c>
      <c r="AJ87" s="351" t="s">
        <v>249</v>
      </c>
      <c r="AK87" s="351" t="s">
        <v>57</v>
      </c>
      <c r="AL87" s="351" t="s">
        <v>249</v>
      </c>
      <c r="AM87" s="347"/>
      <c r="AN87" s="346" t="s">
        <v>947</v>
      </c>
      <c r="AO87" s="346" t="s">
        <v>1656</v>
      </c>
      <c r="AP87" s="347" t="s">
        <v>91</v>
      </c>
      <c r="AQ87" s="347">
        <v>59473</v>
      </c>
      <c r="AR87" s="347" t="str">
        <f t="shared" si="19"/>
        <v>323-59473</v>
      </c>
      <c r="AS87" s="347"/>
      <c r="AT87" s="347"/>
      <c r="AU87" s="347"/>
      <c r="AV87" s="347" t="str">
        <f t="shared" si="20"/>
        <v/>
      </c>
      <c r="AW87" s="347"/>
      <c r="AX87" s="347" t="str">
        <f t="shared" si="21"/>
        <v/>
      </c>
      <c r="AY87" s="352"/>
    </row>
    <row r="88" spans="1:51" s="337" customFormat="1" ht="15.75" thickTop="1" x14ac:dyDescent="0.25">
      <c r="A88" s="345" t="str">
        <f t="shared" si="12"/>
        <v>A129</v>
      </c>
      <c r="B88" s="345" t="str">
        <f t="shared" si="13"/>
        <v>323-59473</v>
      </c>
      <c r="C88" s="345"/>
      <c r="D88" s="345" t="str">
        <f>W88</f>
        <v>A129</v>
      </c>
      <c r="E88" s="345">
        <f t="shared" si="14"/>
        <v>4</v>
      </c>
      <c r="F88" s="346"/>
      <c r="G88" s="346"/>
      <c r="H88" s="347" t="s">
        <v>850</v>
      </c>
      <c r="I88" s="347" t="s">
        <v>412</v>
      </c>
      <c r="J88" s="347" t="s">
        <v>1653</v>
      </c>
      <c r="K88" s="34" t="s">
        <v>4189</v>
      </c>
      <c r="L88" s="347" t="str">
        <f t="shared" si="15"/>
        <v>A129. Fuel Pump, High Pressure LEFT/RIGHT (plug w/ all rounded corners)</v>
      </c>
      <c r="M88" s="460" t="str">
        <f t="shared" si="22"/>
        <v>Pic</v>
      </c>
      <c r="N88" s="357" t="str" cm="1">
        <f t="array" ref="N88">IF(INDEX(W:W, ROW())&lt;&gt;"", _xlfn.XLOOKUP(INDEX(W:W, ROW()), '5A. Picture Formulas'!$B$3:$B$500, '5A. Picture Formulas'!$CR$3:$CR$500), "")</f>
        <v>https://viking-pictures.s3.us-west-1.amazonaws.com/AA1188/42+(1).JPG</v>
      </c>
      <c r="O88" s="348" t="str">
        <f t="shared" si="16"/>
        <v/>
      </c>
      <c r="P88" s="348" t="s">
        <v>875</v>
      </c>
      <c r="Q88" s="348" t="str">
        <f t="shared" si="23"/>
        <v>https://viking-pictures.s3.us-west-1.amazonaws.com/AA1188/42+(1).JPG</v>
      </c>
      <c r="R88" s="34" t="s">
        <v>4189</v>
      </c>
      <c r="S88" s="347"/>
      <c r="T88" s="347">
        <v>95</v>
      </c>
      <c r="U88" s="349">
        <f t="shared" si="17"/>
        <v>95</v>
      </c>
      <c r="V88" s="346">
        <v>42</v>
      </c>
      <c r="W88" s="33" t="s">
        <v>2944</v>
      </c>
      <c r="X88" s="346" t="s">
        <v>2938</v>
      </c>
      <c r="Y88" s="346"/>
      <c r="Z88" s="346" t="s">
        <v>259</v>
      </c>
      <c r="AA88" s="347" t="s">
        <v>1654</v>
      </c>
      <c r="AB88" s="347"/>
      <c r="AC88" s="347"/>
      <c r="AD88" s="347" t="str">
        <f t="shared" si="18"/>
        <v>with roller cap, tag as SINGLE | 2 per car (identical)</v>
      </c>
      <c r="AE88" s="347" t="s">
        <v>1655</v>
      </c>
      <c r="AF88" s="347" t="s">
        <v>1352</v>
      </c>
      <c r="AG88" s="347" t="s">
        <v>1353</v>
      </c>
      <c r="AH88" s="347" t="s">
        <v>935</v>
      </c>
      <c r="AI88" s="350">
        <v>45245</v>
      </c>
      <c r="AJ88" s="351" t="s">
        <v>249</v>
      </c>
      <c r="AK88" s="351" t="s">
        <v>57</v>
      </c>
      <c r="AL88" s="351" t="s">
        <v>249</v>
      </c>
      <c r="AM88" s="347"/>
      <c r="AN88" s="346" t="s">
        <v>947</v>
      </c>
      <c r="AO88" s="346" t="s">
        <v>1656</v>
      </c>
      <c r="AP88" s="347" t="s">
        <v>91</v>
      </c>
      <c r="AQ88" s="347">
        <v>59473</v>
      </c>
      <c r="AR88" s="347" t="str">
        <f t="shared" si="19"/>
        <v>323-59473</v>
      </c>
      <c r="AS88" s="347"/>
      <c r="AT88" s="347"/>
      <c r="AU88" s="347"/>
      <c r="AV88" s="347" t="str">
        <f t="shared" si="20"/>
        <v/>
      </c>
      <c r="AW88" s="347"/>
      <c r="AX88" s="347" t="str">
        <f t="shared" si="21"/>
        <v/>
      </c>
      <c r="AY88" s="352"/>
    </row>
    <row r="89" spans="1:51" s="337" customFormat="1" ht="15.75" thickTop="1" x14ac:dyDescent="0.25">
      <c r="A89" s="345" t="str">
        <f t="shared" si="12"/>
        <v>A138</v>
      </c>
      <c r="B89" s="345" t="str">
        <f t="shared" si="13"/>
        <v/>
      </c>
      <c r="C89" s="345"/>
      <c r="D89" s="345"/>
      <c r="E89" s="345" t="str">
        <f t="shared" si="14"/>
        <v/>
      </c>
      <c r="F89" s="346"/>
      <c r="G89" s="346"/>
      <c r="H89" s="347" t="s">
        <v>850</v>
      </c>
      <c r="I89" s="347" t="s">
        <v>412</v>
      </c>
      <c r="J89" s="347" t="s">
        <v>492</v>
      </c>
      <c r="K89" s="347" t="s">
        <v>493</v>
      </c>
      <c r="L89" s="347" t="str">
        <f t="shared" si="15"/>
        <v>A138. Fuel Rail - LEFT</v>
      </c>
      <c r="M89" s="460" t="str">
        <f t="shared" si="22"/>
        <v>Pic</v>
      </c>
      <c r="N89" s="357" t="str" cm="1">
        <f t="array" ref="N89">IF(INDEX(W:W, ROW())&lt;&gt;"", _xlfn.XLOOKUP(INDEX(W:W, ROW()), '5A. Picture Formulas'!$B$3:$B$500, '5A. Picture Formulas'!$CR$3:$CR$500), "")</f>
        <v>https://viking-pictures.s3.us-west-1.amazonaws.com/AA1188/50+(1).JPG</v>
      </c>
      <c r="O89" s="348" t="str">
        <f t="shared" si="16"/>
        <v/>
      </c>
      <c r="P89" s="348" t="s">
        <v>875</v>
      </c>
      <c r="Q89" s="348" t="str">
        <f t="shared" si="23"/>
        <v>https://viking-pictures.s3.us-west-1.amazonaws.com/AA1188/50+(1).JPG</v>
      </c>
      <c r="R89" s="347" t="s">
        <v>493</v>
      </c>
      <c r="S89" s="347"/>
      <c r="T89" s="347">
        <v>120</v>
      </c>
      <c r="U89" s="349">
        <f t="shared" si="17"/>
        <v>120</v>
      </c>
      <c r="V89" s="347">
        <v>50</v>
      </c>
      <c r="W89" s="34" t="s">
        <v>2960</v>
      </c>
      <c r="X89" s="347" t="s">
        <v>2938</v>
      </c>
      <c r="Y89" s="347"/>
      <c r="Z89" s="346" t="s">
        <v>259</v>
      </c>
      <c r="AA89" s="347" t="s">
        <v>1657</v>
      </c>
      <c r="AB89" s="347"/>
      <c r="AC89" s="347"/>
      <c r="AD89" s="347" t="str">
        <f t="shared" si="18"/>
        <v>tag as SINGLE</v>
      </c>
      <c r="AE89" s="347" t="s">
        <v>768</v>
      </c>
      <c r="AF89" s="347"/>
      <c r="AG89" s="347"/>
      <c r="AH89" s="347" t="s">
        <v>935</v>
      </c>
      <c r="AI89" s="350">
        <v>45245</v>
      </c>
      <c r="AJ89" s="351" t="s">
        <v>249</v>
      </c>
      <c r="AK89" s="351" t="s">
        <v>57</v>
      </c>
      <c r="AL89" s="351" t="s">
        <v>249</v>
      </c>
      <c r="AM89" s="347"/>
      <c r="AN89" s="347" t="s">
        <v>938</v>
      </c>
      <c r="AO89" s="347"/>
      <c r="AP89" s="347"/>
      <c r="AQ89" s="347"/>
      <c r="AR89" s="347" t="str">
        <f t="shared" si="19"/>
        <v/>
      </c>
      <c r="AS89" s="347" t="s">
        <v>89</v>
      </c>
      <c r="AT89" s="347" t="s">
        <v>249</v>
      </c>
      <c r="AU89" s="347" t="s">
        <v>1017</v>
      </c>
      <c r="AV89" s="347" t="str">
        <f t="shared" si="20"/>
        <v>F15-14-18 4.4TT N63T-ALL</v>
      </c>
      <c r="AW89" s="347" t="s">
        <v>1658</v>
      </c>
      <c r="AX89" s="347" t="str">
        <f t="shared" si="21"/>
        <v>F15-14-18 4.4TT N63T-ALL-Viking3</v>
      </c>
      <c r="AY89" s="352"/>
    </row>
    <row r="90" spans="1:51" s="337" customFormat="1" ht="15.75" thickTop="1" x14ac:dyDescent="0.25">
      <c r="A90" s="345" t="str">
        <f t="shared" si="12"/>
        <v>A128</v>
      </c>
      <c r="B90" s="345" t="str">
        <f t="shared" si="13"/>
        <v/>
      </c>
      <c r="C90" s="345"/>
      <c r="D90" s="345"/>
      <c r="E90" s="345" t="str">
        <f t="shared" si="14"/>
        <v/>
      </c>
      <c r="F90" s="346"/>
      <c r="G90" s="346"/>
      <c r="H90" s="347" t="s">
        <v>850</v>
      </c>
      <c r="I90" s="347" t="s">
        <v>412</v>
      </c>
      <c r="J90" s="347" t="s">
        <v>492</v>
      </c>
      <c r="K90" s="347" t="s">
        <v>494</v>
      </c>
      <c r="L90" s="347" t="str">
        <f t="shared" si="15"/>
        <v>A128. Fuel Rail - RIGHT</v>
      </c>
      <c r="M90" s="460" t="str">
        <f t="shared" si="22"/>
        <v>Pic</v>
      </c>
      <c r="N90" s="357" t="str" cm="1">
        <f t="array" ref="N90">IF(INDEX(W:W, ROW())&lt;&gt;"", _xlfn.XLOOKUP(INDEX(W:W, ROW()), '5A. Picture Formulas'!$B$3:$B$500, '5A. Picture Formulas'!$CR$3:$CR$500), "")</f>
        <v>https://viking-pictures.s3.us-west-1.amazonaws.com/AA1188/41+(1).JPG</v>
      </c>
      <c r="O90" s="348" t="str">
        <f t="shared" si="16"/>
        <v/>
      </c>
      <c r="P90" s="348" t="s">
        <v>875</v>
      </c>
      <c r="Q90" s="348" t="str">
        <f t="shared" si="23"/>
        <v>https://viking-pictures.s3.us-west-1.amazonaws.com/AA1188/41+(1).JPG</v>
      </c>
      <c r="R90" s="347" t="s">
        <v>494</v>
      </c>
      <c r="S90" s="347"/>
      <c r="T90" s="347">
        <v>120</v>
      </c>
      <c r="U90" s="349">
        <f t="shared" si="17"/>
        <v>120</v>
      </c>
      <c r="V90" s="347">
        <v>41</v>
      </c>
      <c r="W90" s="34" t="s">
        <v>2943</v>
      </c>
      <c r="X90" s="347" t="s">
        <v>2938</v>
      </c>
      <c r="Y90" s="347"/>
      <c r="Z90" s="346" t="s">
        <v>259</v>
      </c>
      <c r="AA90" s="347" t="s">
        <v>1659</v>
      </c>
      <c r="AB90" s="347"/>
      <c r="AC90" s="347"/>
      <c r="AD90" s="347" t="str">
        <f t="shared" si="18"/>
        <v>tag as SINGLE</v>
      </c>
      <c r="AE90" s="347" t="s">
        <v>768</v>
      </c>
      <c r="AF90" s="347"/>
      <c r="AG90" s="347"/>
      <c r="AH90" s="347" t="s">
        <v>935</v>
      </c>
      <c r="AI90" s="350">
        <v>45245</v>
      </c>
      <c r="AJ90" s="351" t="s">
        <v>249</v>
      </c>
      <c r="AK90" s="351" t="s">
        <v>57</v>
      </c>
      <c r="AL90" s="351" t="s">
        <v>249</v>
      </c>
      <c r="AM90" s="347"/>
      <c r="AN90" s="347" t="s">
        <v>938</v>
      </c>
      <c r="AO90" s="347"/>
      <c r="AP90" s="347"/>
      <c r="AQ90" s="347"/>
      <c r="AR90" s="347" t="str">
        <f t="shared" si="19"/>
        <v/>
      </c>
      <c r="AS90" s="347" t="s">
        <v>89</v>
      </c>
      <c r="AT90" s="347" t="s">
        <v>249</v>
      </c>
      <c r="AU90" s="347" t="s">
        <v>1017</v>
      </c>
      <c r="AV90" s="347" t="str">
        <f t="shared" si="20"/>
        <v>F15-14-18 4.4TT N63T-ALL</v>
      </c>
      <c r="AW90" s="347" t="s">
        <v>1660</v>
      </c>
      <c r="AX90" s="347" t="str">
        <f t="shared" si="21"/>
        <v>F15-14-18 4.4TT N63T-ALL-Viking4</v>
      </c>
      <c r="AY90" s="352"/>
    </row>
    <row r="91" spans="1:51" s="337" customFormat="1" ht="15.75" thickTop="1" x14ac:dyDescent="0.25">
      <c r="A91" s="345" t="str">
        <f t="shared" si="12"/>
        <v/>
      </c>
      <c r="B91" s="345" t="str">
        <f t="shared" si="13"/>
        <v>610-58805</v>
      </c>
      <c r="C91" s="345"/>
      <c r="D91" s="345"/>
      <c r="E91" s="345">
        <f t="shared" si="14"/>
        <v>3</v>
      </c>
      <c r="F91" s="346"/>
      <c r="G91" s="346"/>
      <c r="H91" s="347" t="s">
        <v>850</v>
      </c>
      <c r="I91" s="347" t="s">
        <v>412</v>
      </c>
      <c r="J91" s="347" t="s">
        <v>883</v>
      </c>
      <c r="K91" s="347" t="s">
        <v>885</v>
      </c>
      <c r="L91" s="347" t="str">
        <f t="shared" si="15"/>
        <v>. Ignition Coil SINGLE (Delphi)</v>
      </c>
      <c r="M91" s="460" t="str">
        <f t="shared" si="22"/>
        <v/>
      </c>
      <c r="N91" s="357" t="str" cm="1">
        <f t="array" ref="N91">IF(INDEX(W:W, ROW())&lt;&gt;"", _xlfn.XLOOKUP(INDEX(W:W, ROW()), '5A. Picture Formulas'!$B$3:$B$500, '5A. Picture Formulas'!$CR$3:$CR$500), "")</f>
        <v/>
      </c>
      <c r="O91" s="348" t="str">
        <f t="shared" si="16"/>
        <v/>
      </c>
      <c r="P91" s="348" t="s">
        <v>875</v>
      </c>
      <c r="Q91" s="348" t="str">
        <f t="shared" si="23"/>
        <v/>
      </c>
      <c r="R91" s="347" t="s">
        <v>1669</v>
      </c>
      <c r="S91" s="347" t="s">
        <v>1666</v>
      </c>
      <c r="T91" s="347">
        <v>55</v>
      </c>
      <c r="U91" s="349">
        <f t="shared" si="17"/>
        <v>125</v>
      </c>
      <c r="V91" s="346"/>
      <c r="W91" s="33"/>
      <c r="X91" s="346"/>
      <c r="Y91" s="346"/>
      <c r="Z91" s="346" t="s">
        <v>259</v>
      </c>
      <c r="AA91" s="347" t="s">
        <v>1667</v>
      </c>
      <c r="AB91" s="347"/>
      <c r="AC91" s="347"/>
      <c r="AD91" s="347" t="str">
        <f t="shared" si="18"/>
        <v/>
      </c>
      <c r="AE91" s="347"/>
      <c r="AF91" s="347"/>
      <c r="AG91" s="347"/>
      <c r="AH91" s="347" t="s">
        <v>935</v>
      </c>
      <c r="AI91" s="350">
        <v>45245</v>
      </c>
      <c r="AJ91" s="351" t="s">
        <v>249</v>
      </c>
      <c r="AK91" s="351" t="s">
        <v>57</v>
      </c>
      <c r="AL91" s="351" t="s">
        <v>249</v>
      </c>
      <c r="AM91" s="347"/>
      <c r="AN91" s="346" t="s">
        <v>947</v>
      </c>
      <c r="AO91" s="346" t="s">
        <v>1664</v>
      </c>
      <c r="AP91" s="347" t="s">
        <v>91</v>
      </c>
      <c r="AQ91" s="347">
        <v>58805</v>
      </c>
      <c r="AR91" s="347" t="str">
        <f t="shared" si="19"/>
        <v>610-58805</v>
      </c>
      <c r="AS91" s="347"/>
      <c r="AT91" s="347"/>
      <c r="AU91" s="347"/>
      <c r="AV91" s="347" t="str">
        <f t="shared" si="20"/>
        <v/>
      </c>
      <c r="AW91" s="347"/>
      <c r="AX91" s="347" t="str">
        <f t="shared" si="21"/>
        <v/>
      </c>
      <c r="AY91" s="352"/>
    </row>
    <row r="92" spans="1:51" s="337" customFormat="1" ht="15.75" thickTop="1" x14ac:dyDescent="0.25">
      <c r="A92" s="345" t="str">
        <f t="shared" si="12"/>
        <v/>
      </c>
      <c r="B92" s="345" t="str">
        <f t="shared" si="13"/>
        <v>610-58805</v>
      </c>
      <c r="C92" s="345"/>
      <c r="D92" s="345"/>
      <c r="E92" s="345">
        <f t="shared" si="14"/>
        <v>3</v>
      </c>
      <c r="F92" s="346"/>
      <c r="G92" s="346"/>
      <c r="H92" s="347" t="s">
        <v>850</v>
      </c>
      <c r="I92" s="347" t="s">
        <v>412</v>
      </c>
      <c r="J92" s="347" t="s">
        <v>883</v>
      </c>
      <c r="K92" s="347" t="s">
        <v>885</v>
      </c>
      <c r="L92" s="347" t="str">
        <f t="shared" si="15"/>
        <v>. Ignition Coils SET 4 (Delphi)</v>
      </c>
      <c r="M92" s="460" t="str">
        <f t="shared" si="22"/>
        <v/>
      </c>
      <c r="N92" s="357" t="str" cm="1">
        <f t="array" ref="N92">IF(INDEX(W:W, ROW())&lt;&gt;"", _xlfn.XLOOKUP(INDEX(W:W, ROW()), '5A. Picture Formulas'!$B$3:$B$500, '5A. Picture Formulas'!$CR$3:$CR$500), "")</f>
        <v/>
      </c>
      <c r="O92" s="348" t="str">
        <f t="shared" si="16"/>
        <v/>
      </c>
      <c r="P92" s="348" t="s">
        <v>875</v>
      </c>
      <c r="Q92" s="348" t="str">
        <f t="shared" si="23"/>
        <v/>
      </c>
      <c r="R92" s="347" t="s">
        <v>1668</v>
      </c>
      <c r="S92" s="347" t="s">
        <v>1666</v>
      </c>
      <c r="T92" s="347">
        <v>120</v>
      </c>
      <c r="U92" s="349">
        <f t="shared" si="17"/>
        <v>125</v>
      </c>
      <c r="V92" s="346"/>
      <c r="W92" s="33"/>
      <c r="X92" s="346"/>
      <c r="Y92" s="346"/>
      <c r="Z92" s="346" t="s">
        <v>259</v>
      </c>
      <c r="AA92" s="347" t="s">
        <v>1667</v>
      </c>
      <c r="AB92" s="347"/>
      <c r="AC92" s="347"/>
      <c r="AD92" s="347" t="str">
        <f t="shared" si="18"/>
        <v/>
      </c>
      <c r="AE92" s="347"/>
      <c r="AF92" s="347"/>
      <c r="AG92" s="347"/>
      <c r="AH92" s="347" t="s">
        <v>935</v>
      </c>
      <c r="AI92" s="350">
        <v>45245</v>
      </c>
      <c r="AJ92" s="351" t="s">
        <v>249</v>
      </c>
      <c r="AK92" s="351" t="s">
        <v>57</v>
      </c>
      <c r="AL92" s="351" t="s">
        <v>249</v>
      </c>
      <c r="AM92" s="347"/>
      <c r="AN92" s="346" t="s">
        <v>947</v>
      </c>
      <c r="AO92" s="346" t="s">
        <v>1664</v>
      </c>
      <c r="AP92" s="347" t="s">
        <v>91</v>
      </c>
      <c r="AQ92" s="347">
        <v>58805</v>
      </c>
      <c r="AR92" s="347" t="str">
        <f t="shared" si="19"/>
        <v>610-58805</v>
      </c>
      <c r="AS92" s="347"/>
      <c r="AT92" s="347"/>
      <c r="AU92" s="347"/>
      <c r="AV92" s="347" t="str">
        <f t="shared" si="20"/>
        <v/>
      </c>
      <c r="AW92" s="347"/>
      <c r="AX92" s="347" t="str">
        <f t="shared" si="21"/>
        <v/>
      </c>
      <c r="AY92" s="352"/>
    </row>
    <row r="93" spans="1:51" s="337" customFormat="1" ht="15.75" thickTop="1" x14ac:dyDescent="0.25">
      <c r="A93" s="345" t="str">
        <f t="shared" si="12"/>
        <v/>
      </c>
      <c r="B93" s="345" t="str">
        <f t="shared" si="13"/>
        <v>610-50126</v>
      </c>
      <c r="C93" s="345"/>
      <c r="D93" s="345"/>
      <c r="E93" s="345">
        <f t="shared" si="14"/>
        <v>1</v>
      </c>
      <c r="F93" s="346"/>
      <c r="G93" s="346"/>
      <c r="H93" s="347" t="s">
        <v>850</v>
      </c>
      <c r="I93" s="347" t="s">
        <v>412</v>
      </c>
      <c r="J93" s="347" t="s">
        <v>883</v>
      </c>
      <c r="K93" s="347" t="s">
        <v>884</v>
      </c>
      <c r="L93" s="347" t="str">
        <f t="shared" si="15"/>
        <v>. Ignition Coils SET 8 (Bosch)</v>
      </c>
      <c r="M93" s="460" t="str">
        <f t="shared" si="22"/>
        <v/>
      </c>
      <c r="N93" s="357" t="str" cm="1">
        <f t="array" ref="N93">IF(INDEX(W:W, ROW())&lt;&gt;"", _xlfn.XLOOKUP(INDEX(W:W, ROW()), '5A. Picture Formulas'!$B$3:$B$500, '5A. Picture Formulas'!$CR$3:$CR$500), "")</f>
        <v/>
      </c>
      <c r="O93" s="348" t="str">
        <f t="shared" si="16"/>
        <v/>
      </c>
      <c r="P93" s="348" t="s">
        <v>875</v>
      </c>
      <c r="Q93" s="348" t="str">
        <f t="shared" si="23"/>
        <v/>
      </c>
      <c r="R93" s="347" t="s">
        <v>1662</v>
      </c>
      <c r="S93" s="347" t="s">
        <v>1663</v>
      </c>
      <c r="T93" s="347">
        <v>75</v>
      </c>
      <c r="U93" s="349">
        <f t="shared" si="17"/>
        <v>60</v>
      </c>
      <c r="V93" s="346"/>
      <c r="W93" s="33"/>
      <c r="X93" s="346"/>
      <c r="Y93" s="346"/>
      <c r="Z93" s="346" t="s">
        <v>260</v>
      </c>
      <c r="AA93" s="347"/>
      <c r="AB93" s="347"/>
      <c r="AC93" s="347"/>
      <c r="AD93" s="347" t="str">
        <f t="shared" si="18"/>
        <v>SET 8, if 1 bad toss all</v>
      </c>
      <c r="AE93" s="347" t="s">
        <v>769</v>
      </c>
      <c r="AF93" s="347"/>
      <c r="AG93" s="347"/>
      <c r="AH93" s="347" t="s">
        <v>935</v>
      </c>
      <c r="AI93" s="350">
        <v>45245</v>
      </c>
      <c r="AJ93" s="351" t="s">
        <v>249</v>
      </c>
      <c r="AK93" s="351" t="s">
        <v>57</v>
      </c>
      <c r="AL93" s="351" t="s">
        <v>249</v>
      </c>
      <c r="AM93" s="347"/>
      <c r="AN93" s="346" t="s">
        <v>947</v>
      </c>
      <c r="AO93" s="346" t="s">
        <v>1664</v>
      </c>
      <c r="AP93" s="347" t="s">
        <v>91</v>
      </c>
      <c r="AQ93" s="347">
        <v>50126</v>
      </c>
      <c r="AR93" s="347" t="str">
        <f t="shared" si="19"/>
        <v>610-50126</v>
      </c>
      <c r="AS93" s="347"/>
      <c r="AT93" s="347"/>
      <c r="AU93" s="347"/>
      <c r="AV93" s="347" t="str">
        <f t="shared" si="20"/>
        <v/>
      </c>
      <c r="AW93" s="347"/>
      <c r="AX93" s="347" t="str">
        <f t="shared" si="21"/>
        <v/>
      </c>
      <c r="AY93" s="352"/>
    </row>
    <row r="94" spans="1:51" s="337" customFormat="1" ht="15.75" thickTop="1" x14ac:dyDescent="0.25">
      <c r="A94" s="345" t="str">
        <f t="shared" si="12"/>
        <v/>
      </c>
      <c r="B94" s="345" t="str">
        <f t="shared" si="13"/>
        <v>610-58805</v>
      </c>
      <c r="C94" s="345"/>
      <c r="D94" s="345"/>
      <c r="E94" s="345">
        <f t="shared" si="14"/>
        <v>3</v>
      </c>
      <c r="F94" s="346"/>
      <c r="G94" s="346"/>
      <c r="H94" s="347" t="s">
        <v>850</v>
      </c>
      <c r="I94" s="347" t="s">
        <v>412</v>
      </c>
      <c r="J94" s="347" t="s">
        <v>883</v>
      </c>
      <c r="K94" s="347" t="s">
        <v>885</v>
      </c>
      <c r="L94" s="347" t="str">
        <f t="shared" si="15"/>
        <v>. Ignition Coils SET 8 (Delphi)</v>
      </c>
      <c r="M94" s="460" t="str">
        <f t="shared" si="22"/>
        <v/>
      </c>
      <c r="N94" s="357" t="str" cm="1">
        <f t="array" ref="N94">IF(INDEX(W:W, ROW())&lt;&gt;"", _xlfn.XLOOKUP(INDEX(W:W, ROW()), '5A. Picture Formulas'!$B$3:$B$500, '5A. Picture Formulas'!$CR$3:$CR$500), "")</f>
        <v/>
      </c>
      <c r="O94" s="348" t="str">
        <f t="shared" si="16"/>
        <v/>
      </c>
      <c r="P94" s="348" t="s">
        <v>875</v>
      </c>
      <c r="Q94" s="348" t="str">
        <f t="shared" si="23"/>
        <v/>
      </c>
      <c r="R94" s="347" t="s">
        <v>1665</v>
      </c>
      <c r="S94" s="347" t="s">
        <v>1666</v>
      </c>
      <c r="T94" s="347">
        <v>200</v>
      </c>
      <c r="U94" s="349">
        <f t="shared" si="17"/>
        <v>125</v>
      </c>
      <c r="V94" s="346"/>
      <c r="W94" s="33"/>
      <c r="X94" s="346"/>
      <c r="Y94" s="346"/>
      <c r="Z94" s="346" t="s">
        <v>259</v>
      </c>
      <c r="AA94" s="347" t="s">
        <v>1667</v>
      </c>
      <c r="AB94" s="347"/>
      <c r="AC94" s="347"/>
      <c r="AD94" s="347" t="str">
        <f t="shared" si="18"/>
        <v>SET 8, if some bad sell SET 4 &amp; singles</v>
      </c>
      <c r="AE94" s="347" t="s">
        <v>770</v>
      </c>
      <c r="AF94" s="347"/>
      <c r="AG94" s="347"/>
      <c r="AH94" s="347" t="s">
        <v>935</v>
      </c>
      <c r="AI94" s="350">
        <v>45245</v>
      </c>
      <c r="AJ94" s="351" t="s">
        <v>249</v>
      </c>
      <c r="AK94" s="351" t="s">
        <v>57</v>
      </c>
      <c r="AL94" s="351" t="s">
        <v>249</v>
      </c>
      <c r="AM94" s="347"/>
      <c r="AN94" s="346" t="s">
        <v>947</v>
      </c>
      <c r="AO94" s="346" t="s">
        <v>1664</v>
      </c>
      <c r="AP94" s="347" t="s">
        <v>91</v>
      </c>
      <c r="AQ94" s="347">
        <v>58805</v>
      </c>
      <c r="AR94" s="347" t="str">
        <f t="shared" si="19"/>
        <v>610-58805</v>
      </c>
      <c r="AS94" s="347"/>
      <c r="AT94" s="347"/>
      <c r="AU94" s="347"/>
      <c r="AV94" s="347" t="str">
        <f t="shared" si="20"/>
        <v/>
      </c>
      <c r="AW94" s="347"/>
      <c r="AX94" s="347" t="str">
        <f t="shared" si="21"/>
        <v/>
      </c>
      <c r="AY94" s="352"/>
    </row>
    <row r="95" spans="1:51" s="337" customFormat="1" ht="15.75" thickTop="1" x14ac:dyDescent="0.25">
      <c r="A95" s="345" t="str">
        <f t="shared" si="12"/>
        <v>A239</v>
      </c>
      <c r="B95" s="345" t="str">
        <f t="shared" si="13"/>
        <v>329-59979</v>
      </c>
      <c r="C95" s="345"/>
      <c r="D95" s="345"/>
      <c r="E95" s="345">
        <f t="shared" si="14"/>
        <v>1</v>
      </c>
      <c r="F95" s="346"/>
      <c r="G95" s="346"/>
      <c r="H95" s="347" t="s">
        <v>850</v>
      </c>
      <c r="I95" s="347" t="s">
        <v>412</v>
      </c>
      <c r="J95" s="347" t="s">
        <v>496</v>
      </c>
      <c r="K95" s="347" t="s">
        <v>497</v>
      </c>
      <c r="L95" s="347" t="str">
        <f t="shared" si="15"/>
        <v>A239. Intake Manifold, LEFT</v>
      </c>
      <c r="M95" s="460" t="str">
        <f t="shared" si="22"/>
        <v>Pic</v>
      </c>
      <c r="N95" s="357" t="str" cm="1">
        <f t="array" ref="N95">IF(INDEX(W:W, ROW())&lt;&gt;"", _xlfn.XLOOKUP(INDEX(W:W, ROW()), '5A. Picture Formulas'!$B$3:$B$500, '5A. Picture Formulas'!$CR$3:$CR$500), "")</f>
        <v>https://viking-pictures.s3.us-west-1.amazonaws.com/AA1188/29+(1).JPG</v>
      </c>
      <c r="O95" s="348" t="str">
        <f t="shared" si="16"/>
        <v/>
      </c>
      <c r="P95" s="348" t="s">
        <v>875</v>
      </c>
      <c r="Q95" s="348" t="str">
        <f t="shared" si="23"/>
        <v>https://viking-pictures.s3.us-west-1.amazonaws.com/AA1188/29+(1).JPG</v>
      </c>
      <c r="R95" s="347" t="s">
        <v>497</v>
      </c>
      <c r="S95" s="347"/>
      <c r="T95" s="347">
        <v>100</v>
      </c>
      <c r="U95" s="349">
        <f t="shared" si="17"/>
        <v>100</v>
      </c>
      <c r="V95" s="346">
        <v>29</v>
      </c>
      <c r="W95" s="33" t="s">
        <v>3127</v>
      </c>
      <c r="X95" s="346" t="s">
        <v>3071</v>
      </c>
      <c r="Y95" s="346"/>
      <c r="Z95" s="346" t="s">
        <v>259</v>
      </c>
      <c r="AA95" s="347" t="s">
        <v>1670</v>
      </c>
      <c r="AB95" s="347"/>
      <c r="AC95" s="347"/>
      <c r="AD95" s="347" t="str">
        <f t="shared" si="18"/>
        <v/>
      </c>
      <c r="AE95" s="347"/>
      <c r="AF95" s="347"/>
      <c r="AG95" s="347"/>
      <c r="AH95" s="347" t="s">
        <v>935</v>
      </c>
      <c r="AI95" s="350">
        <v>45244</v>
      </c>
      <c r="AJ95" s="351" t="s">
        <v>249</v>
      </c>
      <c r="AK95" s="351" t="s">
        <v>57</v>
      </c>
      <c r="AL95" s="351" t="s">
        <v>249</v>
      </c>
      <c r="AM95" s="347"/>
      <c r="AN95" s="346" t="s">
        <v>947</v>
      </c>
      <c r="AO95" s="346" t="s">
        <v>1671</v>
      </c>
      <c r="AP95" s="347" t="s">
        <v>91</v>
      </c>
      <c r="AQ95" s="347">
        <v>59979</v>
      </c>
      <c r="AR95" s="347" t="str">
        <f t="shared" si="19"/>
        <v>329-59979</v>
      </c>
      <c r="AS95" s="347"/>
      <c r="AT95" s="347"/>
      <c r="AU95" s="347"/>
      <c r="AV95" s="347" t="str">
        <f t="shared" si="20"/>
        <v/>
      </c>
      <c r="AW95" s="347"/>
      <c r="AX95" s="347" t="str">
        <f t="shared" si="21"/>
        <v/>
      </c>
      <c r="AY95" s="352"/>
    </row>
    <row r="96" spans="1:51" s="337" customFormat="1" ht="15.75" thickTop="1" x14ac:dyDescent="0.25">
      <c r="A96" s="345" t="str">
        <f t="shared" si="12"/>
        <v>A242</v>
      </c>
      <c r="B96" s="345" t="str">
        <f t="shared" si="13"/>
        <v>329-59978</v>
      </c>
      <c r="C96" s="345"/>
      <c r="D96" s="345"/>
      <c r="E96" s="345">
        <f t="shared" si="14"/>
        <v>1</v>
      </c>
      <c r="F96" s="346"/>
      <c r="G96" s="346"/>
      <c r="H96" s="347" t="s">
        <v>850</v>
      </c>
      <c r="I96" s="347" t="s">
        <v>412</v>
      </c>
      <c r="J96" s="347" t="s">
        <v>496</v>
      </c>
      <c r="K96" s="347" t="s">
        <v>498</v>
      </c>
      <c r="L96" s="347" t="str">
        <f t="shared" si="15"/>
        <v>A242. Intake Manifold, RIGHT</v>
      </c>
      <c r="M96" s="460" t="str">
        <f t="shared" si="22"/>
        <v>Pic</v>
      </c>
      <c r="N96" s="357" t="str" cm="1">
        <f t="array" ref="N96">IF(INDEX(W:W, ROW())&lt;&gt;"", _xlfn.XLOOKUP(INDEX(W:W, ROW()), '5A. Picture Formulas'!$B$3:$B$500, '5A. Picture Formulas'!$CR$3:$CR$500), "")</f>
        <v>https://viking-pictures.s3.us-west-1.amazonaws.com/AA1188/32+(4).JPG</v>
      </c>
      <c r="O96" s="348" t="str">
        <f t="shared" si="16"/>
        <v/>
      </c>
      <c r="P96" s="348" t="s">
        <v>875</v>
      </c>
      <c r="Q96" s="348" t="str">
        <f t="shared" si="23"/>
        <v>https://viking-pictures.s3.us-west-1.amazonaws.com/AA1188/32+(4).JPG</v>
      </c>
      <c r="R96" s="347" t="s">
        <v>498</v>
      </c>
      <c r="S96" s="347"/>
      <c r="T96" s="347">
        <v>100</v>
      </c>
      <c r="U96" s="349">
        <f t="shared" si="17"/>
        <v>100</v>
      </c>
      <c r="V96" s="346">
        <v>32</v>
      </c>
      <c r="W96" s="33" t="s">
        <v>3130</v>
      </c>
      <c r="X96" s="346" t="s">
        <v>3071</v>
      </c>
      <c r="Y96" s="346"/>
      <c r="Z96" s="346" t="s">
        <v>259</v>
      </c>
      <c r="AA96" s="347" t="s">
        <v>1672</v>
      </c>
      <c r="AB96" s="347"/>
      <c r="AC96" s="347"/>
      <c r="AD96" s="347" t="str">
        <f t="shared" si="18"/>
        <v/>
      </c>
      <c r="AE96" s="347"/>
      <c r="AF96" s="347"/>
      <c r="AG96" s="347"/>
      <c r="AH96" s="347" t="s">
        <v>935</v>
      </c>
      <c r="AI96" s="350">
        <v>45244</v>
      </c>
      <c r="AJ96" s="351" t="s">
        <v>249</v>
      </c>
      <c r="AK96" s="351" t="s">
        <v>57</v>
      </c>
      <c r="AL96" s="351" t="s">
        <v>249</v>
      </c>
      <c r="AM96" s="347"/>
      <c r="AN96" s="346" t="s">
        <v>947</v>
      </c>
      <c r="AO96" s="346" t="s">
        <v>1671</v>
      </c>
      <c r="AP96" s="347" t="s">
        <v>91</v>
      </c>
      <c r="AQ96" s="347">
        <v>59978</v>
      </c>
      <c r="AR96" s="347" t="str">
        <f t="shared" si="19"/>
        <v>329-59978</v>
      </c>
      <c r="AS96" s="347"/>
      <c r="AT96" s="347"/>
      <c r="AU96" s="347"/>
      <c r="AV96" s="347" t="str">
        <f t="shared" si="20"/>
        <v/>
      </c>
      <c r="AW96" s="347"/>
      <c r="AX96" s="347" t="str">
        <f t="shared" si="21"/>
        <v/>
      </c>
      <c r="AY96" s="352"/>
    </row>
    <row r="97" spans="1:51" s="337" customFormat="1" ht="15.75" thickTop="1" x14ac:dyDescent="0.25">
      <c r="A97" s="390" t="str">
        <f t="shared" si="12"/>
        <v>A240</v>
      </c>
      <c r="B97" s="390" t="str">
        <f t="shared" si="13"/>
        <v>311-50313</v>
      </c>
      <c r="C97" s="390"/>
      <c r="D97" s="390"/>
      <c r="E97" s="390">
        <f t="shared" si="14"/>
        <v>1</v>
      </c>
      <c r="F97" s="391" t="s">
        <v>848</v>
      </c>
      <c r="G97" s="391"/>
      <c r="H97" s="392" t="s">
        <v>850</v>
      </c>
      <c r="I97" s="392" t="s">
        <v>412</v>
      </c>
      <c r="J97" s="392" t="s">
        <v>499</v>
      </c>
      <c r="K97" s="392" t="s">
        <v>501</v>
      </c>
      <c r="L97" s="392" t="str">
        <f t="shared" si="15"/>
        <v>A240. Oil Pan, Engine LOWER</v>
      </c>
      <c r="M97" s="460" t="str">
        <f t="shared" si="22"/>
        <v>Pic</v>
      </c>
      <c r="N97" s="357" t="str" cm="1">
        <f t="array" ref="N97">IF(INDEX(W:W, ROW())&lt;&gt;"", _xlfn.XLOOKUP(INDEX(W:W, ROW()), '5A. Picture Formulas'!$B$3:$B$500, '5A. Picture Formulas'!$CR$3:$CR$500), "")</f>
        <v>https://viking-pictures.s3.us-west-1.amazonaws.com/AA1188/30+(1).JPG</v>
      </c>
      <c r="O97" s="393" t="str">
        <f t="shared" si="16"/>
        <v/>
      </c>
      <c r="P97" s="393" t="s">
        <v>875</v>
      </c>
      <c r="Q97" s="348" t="str">
        <f t="shared" si="23"/>
        <v>https://viking-pictures.s3.us-west-1.amazonaws.com/AA1188/30+(1).JPG</v>
      </c>
      <c r="R97" s="392" t="s">
        <v>501</v>
      </c>
      <c r="S97" s="392"/>
      <c r="T97" s="392">
        <v>200</v>
      </c>
      <c r="U97" s="394">
        <f t="shared" si="17"/>
        <v>200</v>
      </c>
      <c r="V97" s="391">
        <v>30</v>
      </c>
      <c r="W97" s="103" t="s">
        <v>3128</v>
      </c>
      <c r="X97" s="391" t="s">
        <v>3071</v>
      </c>
      <c r="Y97" s="391"/>
      <c r="Z97" s="391" t="s">
        <v>259</v>
      </c>
      <c r="AA97" s="392" t="s">
        <v>1675</v>
      </c>
      <c r="AB97" s="392"/>
      <c r="AC97" s="392"/>
      <c r="AD97" s="392" t="str">
        <f t="shared" si="18"/>
        <v>w/ bolt, upper solo, tag single | check bolt+hole for threading</v>
      </c>
      <c r="AE97" s="392" t="s">
        <v>1676</v>
      </c>
      <c r="AF97" s="392" t="s">
        <v>1677</v>
      </c>
      <c r="AG97" s="392"/>
      <c r="AH97" s="392" t="s">
        <v>935</v>
      </c>
      <c r="AI97" s="395">
        <v>45245</v>
      </c>
      <c r="AJ97" s="396" t="s">
        <v>249</v>
      </c>
      <c r="AK97" s="396" t="s">
        <v>57</v>
      </c>
      <c r="AL97" s="396" t="s">
        <v>249</v>
      </c>
      <c r="AM97" s="392" t="s">
        <v>848</v>
      </c>
      <c r="AN97" s="391" t="s">
        <v>947</v>
      </c>
      <c r="AO97" s="391" t="s">
        <v>1674</v>
      </c>
      <c r="AP97" s="392" t="s">
        <v>91</v>
      </c>
      <c r="AQ97" s="392">
        <v>50313</v>
      </c>
      <c r="AR97" s="392" t="str">
        <f t="shared" si="19"/>
        <v>311-50313</v>
      </c>
      <c r="AS97" s="392"/>
      <c r="AT97" s="392"/>
      <c r="AU97" s="392"/>
      <c r="AV97" s="392" t="str">
        <f t="shared" si="20"/>
        <v/>
      </c>
      <c r="AW97" s="392"/>
      <c r="AX97" s="392" t="str">
        <f t="shared" si="21"/>
        <v/>
      </c>
      <c r="AY97" s="397"/>
    </row>
    <row r="98" spans="1:51" s="337" customFormat="1" ht="15.75" thickTop="1" x14ac:dyDescent="0.25">
      <c r="A98" s="390" t="str">
        <f t="shared" si="12"/>
        <v>A230</v>
      </c>
      <c r="B98" s="390" t="str">
        <f t="shared" si="13"/>
        <v>311-50312</v>
      </c>
      <c r="C98" s="390"/>
      <c r="D98" s="390"/>
      <c r="E98" s="390">
        <f t="shared" si="14"/>
        <v>1</v>
      </c>
      <c r="F98" s="391" t="s">
        <v>848</v>
      </c>
      <c r="G98" s="391"/>
      <c r="H98" s="392" t="s">
        <v>850</v>
      </c>
      <c r="I98" s="392" t="s">
        <v>412</v>
      </c>
      <c r="J98" s="392" t="s">
        <v>499</v>
      </c>
      <c r="K98" s="392" t="s">
        <v>500</v>
      </c>
      <c r="L98" s="392" t="str">
        <f t="shared" si="15"/>
        <v>A230. Oil Pan, Engine UPPER</v>
      </c>
      <c r="M98" s="460" t="str">
        <f t="shared" si="22"/>
        <v>Pic</v>
      </c>
      <c r="N98" s="357" t="str" cm="1">
        <f t="array" ref="N98">IF(INDEX(W:W, ROW())&lt;&gt;"", _xlfn.XLOOKUP(INDEX(W:W, ROW()), '5A. Picture Formulas'!$B$3:$B$500, '5A. Picture Formulas'!$CR$3:$CR$500), "")</f>
        <v>https://viking-pictures.s3.us-west-1.amazonaws.com/AA1188/21+(1).JPG</v>
      </c>
      <c r="O98" s="393" t="str">
        <f t="shared" si="16"/>
        <v/>
      </c>
      <c r="P98" s="393" t="s">
        <v>875</v>
      </c>
      <c r="Q98" s="348" t="str">
        <f t="shared" si="23"/>
        <v>https://viking-pictures.s3.us-west-1.amazonaws.com/AA1188/21+(1).JPG</v>
      </c>
      <c r="R98" s="392" t="s">
        <v>500</v>
      </c>
      <c r="S98" s="392"/>
      <c r="T98" s="392">
        <v>500</v>
      </c>
      <c r="U98" s="394">
        <f t="shared" si="17"/>
        <v>500</v>
      </c>
      <c r="V98" s="391">
        <v>21</v>
      </c>
      <c r="W98" s="103" t="s">
        <v>3112</v>
      </c>
      <c r="X98" s="391" t="s">
        <v>3071</v>
      </c>
      <c r="Y98" s="391"/>
      <c r="Z98" s="391" t="s">
        <v>259</v>
      </c>
      <c r="AA98" s="392" t="s">
        <v>1673</v>
      </c>
      <c r="AB98" s="392"/>
      <c r="AC98" s="392"/>
      <c r="AD98" s="392" t="str">
        <f t="shared" si="18"/>
        <v>sell lower separately, tag as single</v>
      </c>
      <c r="AE98" s="392" t="s">
        <v>771</v>
      </c>
      <c r="AF98" s="392"/>
      <c r="AG98" s="392"/>
      <c r="AH98" s="392" t="s">
        <v>935</v>
      </c>
      <c r="AI98" s="395">
        <v>45245</v>
      </c>
      <c r="AJ98" s="396" t="s">
        <v>249</v>
      </c>
      <c r="AK98" s="396" t="s">
        <v>57</v>
      </c>
      <c r="AL98" s="396" t="s">
        <v>249</v>
      </c>
      <c r="AM98" s="392" t="s">
        <v>848</v>
      </c>
      <c r="AN98" s="391" t="s">
        <v>947</v>
      </c>
      <c r="AO98" s="391" t="s">
        <v>1674</v>
      </c>
      <c r="AP98" s="392" t="s">
        <v>91</v>
      </c>
      <c r="AQ98" s="392">
        <v>50312</v>
      </c>
      <c r="AR98" s="392" t="str">
        <f t="shared" si="19"/>
        <v>311-50312</v>
      </c>
      <c r="AS98" s="392"/>
      <c r="AT98" s="392"/>
      <c r="AU98" s="392"/>
      <c r="AV98" s="392" t="str">
        <f t="shared" si="20"/>
        <v/>
      </c>
      <c r="AW98" s="392"/>
      <c r="AX98" s="392" t="str">
        <f t="shared" si="21"/>
        <v/>
      </c>
      <c r="AY98" s="397"/>
    </row>
    <row r="99" spans="1:51" s="337" customFormat="1" ht="15.75" thickTop="1" x14ac:dyDescent="0.25">
      <c r="A99" s="345" t="str">
        <f t="shared" si="12"/>
        <v/>
      </c>
      <c r="B99" s="345" t="str">
        <f t="shared" si="13"/>
        <v/>
      </c>
      <c r="C99" s="345"/>
      <c r="D99" s="345"/>
      <c r="E99" s="345" t="str">
        <f t="shared" si="14"/>
        <v/>
      </c>
      <c r="F99" s="346"/>
      <c r="G99" s="346"/>
      <c r="H99" s="347" t="s">
        <v>850</v>
      </c>
      <c r="I99" s="347" t="s">
        <v>412</v>
      </c>
      <c r="J99" s="347" t="s">
        <v>503</v>
      </c>
      <c r="K99" s="347" t="s">
        <v>503</v>
      </c>
      <c r="L99" s="347" t="str">
        <f t="shared" si="15"/>
        <v xml:space="preserve">. Oil Pressure Solenoid </v>
      </c>
      <c r="M99" s="460" t="str">
        <f t="shared" si="22"/>
        <v/>
      </c>
      <c r="N99" s="357" t="str" cm="1">
        <f t="array" ref="N99">IF(INDEX(W:W, ROW())&lt;&gt;"", _xlfn.XLOOKUP(INDEX(W:W, ROW()), '5A. Picture Formulas'!$B$3:$B$500, '5A. Picture Formulas'!$CR$3:$CR$500), "")</f>
        <v/>
      </c>
      <c r="O99" s="348" t="str">
        <f t="shared" si="16"/>
        <v/>
      </c>
      <c r="P99" s="348" t="s">
        <v>875</v>
      </c>
      <c r="Q99" s="348" t="str">
        <f t="shared" si="23"/>
        <v/>
      </c>
      <c r="R99" s="347" t="s">
        <v>503</v>
      </c>
      <c r="S99" s="347"/>
      <c r="T99" s="347">
        <v>55</v>
      </c>
      <c r="U99" s="349">
        <f t="shared" si="17"/>
        <v>55</v>
      </c>
      <c r="V99" s="347"/>
      <c r="W99" s="34"/>
      <c r="X99" s="347"/>
      <c r="Y99" s="347"/>
      <c r="Z99" s="346"/>
      <c r="AA99" s="347"/>
      <c r="AB99" s="347"/>
      <c r="AC99" s="347"/>
      <c r="AD99" s="347" t="str">
        <f t="shared" si="18"/>
        <v/>
      </c>
      <c r="AE99" s="347"/>
      <c r="AF99" s="347"/>
      <c r="AG99" s="347"/>
      <c r="AH99" s="347" t="s">
        <v>981</v>
      </c>
      <c r="AI99" s="350">
        <v>45099</v>
      </c>
      <c r="AJ99" s="351" t="s">
        <v>936</v>
      </c>
      <c r="AK99" s="351" t="s">
        <v>57</v>
      </c>
      <c r="AL99" s="351" t="s">
        <v>937</v>
      </c>
      <c r="AM99" s="347"/>
      <c r="AN99" s="347" t="s">
        <v>938</v>
      </c>
      <c r="AO99" s="347"/>
      <c r="AP99" s="347"/>
      <c r="AQ99" s="347"/>
      <c r="AR99" s="347" t="str">
        <f t="shared" si="19"/>
        <v/>
      </c>
      <c r="AS99" s="347"/>
      <c r="AT99" s="347"/>
      <c r="AU99" s="347"/>
      <c r="AV99" s="347" t="str">
        <f t="shared" si="20"/>
        <v/>
      </c>
      <c r="AW99" s="347"/>
      <c r="AX99" s="347" t="str">
        <f t="shared" si="21"/>
        <v/>
      </c>
      <c r="AY99" s="352"/>
    </row>
    <row r="100" spans="1:51" s="337" customFormat="1" ht="15.75" thickTop="1" x14ac:dyDescent="0.25">
      <c r="A100" s="345" t="str">
        <f t="shared" si="12"/>
        <v>A130</v>
      </c>
      <c r="B100" s="345" t="str">
        <f t="shared" si="13"/>
        <v/>
      </c>
      <c r="C100" s="345"/>
      <c r="D100" s="345"/>
      <c r="E100" s="345" t="str">
        <f t="shared" si="14"/>
        <v/>
      </c>
      <c r="F100" s="346"/>
      <c r="G100" s="346"/>
      <c r="H100" s="347" t="s">
        <v>850</v>
      </c>
      <c r="I100" s="347" t="s">
        <v>412</v>
      </c>
      <c r="J100" s="347" t="s">
        <v>504</v>
      </c>
      <c r="K100" s="347" t="s">
        <v>505</v>
      </c>
      <c r="L100" s="347" t="str">
        <f t="shared" si="15"/>
        <v>A130. Oil Pump with Pickup Tube</v>
      </c>
      <c r="M100" s="460" t="str">
        <f t="shared" si="22"/>
        <v>Pic</v>
      </c>
      <c r="N100" s="357" t="str" cm="1">
        <f t="array" ref="N100">IF(INDEX(W:W, ROW())&lt;&gt;"", _xlfn.XLOOKUP(INDEX(W:W, ROW()), '5A. Picture Formulas'!$B$3:$B$500, '5A. Picture Formulas'!$CR$3:$CR$500), "")</f>
        <v>https://viking-pictures.s3.us-west-1.amazonaws.com/AA1188/43+(1).JPG</v>
      </c>
      <c r="O100" s="348" t="str">
        <f t="shared" si="16"/>
        <v/>
      </c>
      <c r="P100" s="348" t="s">
        <v>875</v>
      </c>
      <c r="Q100" s="348" t="str">
        <f t="shared" si="23"/>
        <v>https://viking-pictures.s3.us-west-1.amazonaws.com/AA1188/43+(1).JPG</v>
      </c>
      <c r="R100" s="347" t="s">
        <v>505</v>
      </c>
      <c r="S100" s="347"/>
      <c r="T100" s="347">
        <v>95</v>
      </c>
      <c r="U100" s="349">
        <f t="shared" si="17"/>
        <v>95</v>
      </c>
      <c r="V100" s="347">
        <v>43</v>
      </c>
      <c r="W100" s="34" t="s">
        <v>2945</v>
      </c>
      <c r="X100" s="347" t="s">
        <v>3113</v>
      </c>
      <c r="Y100" s="347"/>
      <c r="Z100" s="346" t="s">
        <v>259</v>
      </c>
      <c r="AA100" s="369">
        <v>7643256</v>
      </c>
      <c r="AB100" s="347"/>
      <c r="AC100" s="347"/>
      <c r="AD100" s="347" t="str">
        <f t="shared" si="18"/>
        <v>with pickup tube ON, sell same price if missing</v>
      </c>
      <c r="AE100" s="347" t="s">
        <v>772</v>
      </c>
      <c r="AF100" s="347"/>
      <c r="AG100" s="347"/>
      <c r="AH100" s="347" t="s">
        <v>935</v>
      </c>
      <c r="AI100" s="350">
        <v>45245</v>
      </c>
      <c r="AJ100" s="351" t="s">
        <v>249</v>
      </c>
      <c r="AK100" s="351" t="s">
        <v>57</v>
      </c>
      <c r="AL100" s="351" t="s">
        <v>249</v>
      </c>
      <c r="AM100" s="347"/>
      <c r="AN100" s="347" t="s">
        <v>938</v>
      </c>
      <c r="AO100" s="347"/>
      <c r="AP100" s="347"/>
      <c r="AQ100" s="347"/>
      <c r="AR100" s="347" t="str">
        <f t="shared" si="19"/>
        <v/>
      </c>
      <c r="AS100" s="347"/>
      <c r="AT100" s="347"/>
      <c r="AU100" s="347"/>
      <c r="AV100" s="347" t="str">
        <f t="shared" si="20"/>
        <v/>
      </c>
      <c r="AW100" s="347"/>
      <c r="AX100" s="347" t="str">
        <f t="shared" si="21"/>
        <v/>
      </c>
      <c r="AY100" s="352"/>
    </row>
    <row r="101" spans="1:51" s="337" customFormat="1" ht="15.75" thickTop="1" x14ac:dyDescent="0.25">
      <c r="A101" s="345" t="str">
        <f t="shared" si="12"/>
        <v>A159</v>
      </c>
      <c r="B101" s="345" t="str">
        <f t="shared" si="13"/>
        <v/>
      </c>
      <c r="C101" s="345"/>
      <c r="D101" s="345"/>
      <c r="E101" s="345" t="str">
        <f t="shared" si="14"/>
        <v/>
      </c>
      <c r="F101" s="346"/>
      <c r="G101" s="346"/>
      <c r="H101" s="347" t="s">
        <v>850</v>
      </c>
      <c r="I101" s="347" t="s">
        <v>412</v>
      </c>
      <c r="J101" s="347" t="s">
        <v>1010</v>
      </c>
      <c r="K101" s="347" t="s">
        <v>886</v>
      </c>
      <c r="L101" s="347" t="str">
        <f t="shared" si="15"/>
        <v>A159. Oxygen Sensor SET 4</v>
      </c>
      <c r="M101" s="460" t="str">
        <f t="shared" si="22"/>
        <v>Pic</v>
      </c>
      <c r="N101" s="357" t="str" cm="1">
        <f t="array" ref="N101">IF(INDEX(W:W, ROW())&lt;&gt;"", _xlfn.XLOOKUP(INDEX(W:W, ROW()), '5A. Picture Formulas'!$B$3:$B$500, '5A. Picture Formulas'!$CR$3:$CR$500), "")</f>
        <v>https://viking-pictures.s3.us-west-1.amazonaws.com/AA1188/71+(1).JPG</v>
      </c>
      <c r="O101" s="348" t="str">
        <f t="shared" si="16"/>
        <v/>
      </c>
      <c r="P101" s="348" t="s">
        <v>875</v>
      </c>
      <c r="Q101" s="348" t="str">
        <f t="shared" si="23"/>
        <v>https://viking-pictures.s3.us-west-1.amazonaws.com/AA1188/71+(1).JPG</v>
      </c>
      <c r="R101" s="347" t="s">
        <v>1680</v>
      </c>
      <c r="S101" s="347"/>
      <c r="T101" s="347">
        <v>120</v>
      </c>
      <c r="U101" s="349">
        <f t="shared" si="17"/>
        <v>120</v>
      </c>
      <c r="V101" s="347">
        <v>71</v>
      </c>
      <c r="W101" s="34" t="s">
        <v>2982</v>
      </c>
      <c r="X101" s="347" t="s">
        <v>2949</v>
      </c>
      <c r="Y101" s="347"/>
      <c r="Z101" s="346" t="s">
        <v>259</v>
      </c>
      <c r="AA101" s="347" t="s">
        <v>1681</v>
      </c>
      <c r="AB101" s="347"/>
      <c r="AC101" s="347"/>
      <c r="AD101" s="347" t="str">
        <f t="shared" si="18"/>
        <v>SET 2, toss all if 1 bad | remove w/ correct wrench</v>
      </c>
      <c r="AE101" s="347" t="s">
        <v>1682</v>
      </c>
      <c r="AF101" s="347" t="s">
        <v>1683</v>
      </c>
      <c r="AG101" s="347"/>
      <c r="AH101" s="347" t="s">
        <v>935</v>
      </c>
      <c r="AI101" s="350">
        <v>45245</v>
      </c>
      <c r="AJ101" s="351" t="s">
        <v>249</v>
      </c>
      <c r="AK101" s="351" t="s">
        <v>57</v>
      </c>
      <c r="AL101" s="351" t="s">
        <v>249</v>
      </c>
      <c r="AM101" s="347"/>
      <c r="AN101" s="347" t="s">
        <v>938</v>
      </c>
      <c r="AO101" s="347"/>
      <c r="AP101" s="347"/>
      <c r="AQ101" s="347"/>
      <c r="AR101" s="347" t="str">
        <f t="shared" si="19"/>
        <v/>
      </c>
      <c r="AS101" s="347" t="s">
        <v>89</v>
      </c>
      <c r="AT101" s="347" t="s">
        <v>249</v>
      </c>
      <c r="AU101" s="347" t="s">
        <v>1017</v>
      </c>
      <c r="AV101" s="347" t="str">
        <f t="shared" si="20"/>
        <v>F15-14-18 4.4TT N63T-ALL</v>
      </c>
      <c r="AW101" s="347" t="s">
        <v>1684</v>
      </c>
      <c r="AX101" s="347" t="str">
        <f t="shared" si="21"/>
        <v>F15-14-18 4.4TT N63T-ALL-Viking6</v>
      </c>
      <c r="AY101" s="352"/>
    </row>
    <row r="102" spans="1:51" s="337" customFormat="1" ht="15.75" thickTop="1" x14ac:dyDescent="0.25">
      <c r="A102" s="345" t="str">
        <f t="shared" si="12"/>
        <v/>
      </c>
      <c r="B102" s="345" t="str">
        <f t="shared" si="13"/>
        <v>304-999555</v>
      </c>
      <c r="C102" s="345" t="s">
        <v>1695</v>
      </c>
      <c r="D102" s="345"/>
      <c r="E102" s="345">
        <f t="shared" si="14"/>
        <v>6</v>
      </c>
      <c r="F102" s="346"/>
      <c r="G102" s="346"/>
      <c r="H102" s="347" t="s">
        <v>850</v>
      </c>
      <c r="I102" s="347" t="s">
        <v>412</v>
      </c>
      <c r="J102" s="347" t="s">
        <v>1689</v>
      </c>
      <c r="K102" s="347" t="s">
        <v>2047</v>
      </c>
      <c r="L102" s="347" t="str">
        <f t="shared" si="15"/>
        <v>. Piston Rods Single</v>
      </c>
      <c r="M102" s="460" t="str">
        <f t="shared" si="22"/>
        <v/>
      </c>
      <c r="N102" s="357" t="str" cm="1">
        <f t="array" ref="N102">IF(INDEX(W:W, ROW())&lt;&gt;"", _xlfn.XLOOKUP(INDEX(W:W, ROW()), '5A. Picture Formulas'!$B$3:$B$500, '5A. Picture Formulas'!$CR$3:$CR$500), "")</f>
        <v/>
      </c>
      <c r="O102" s="348" t="str">
        <f t="shared" si="16"/>
        <v/>
      </c>
      <c r="P102" s="348" t="s">
        <v>875</v>
      </c>
      <c r="Q102" s="348" t="str">
        <f t="shared" si="23"/>
        <v/>
      </c>
      <c r="R102" s="347" t="s">
        <v>512</v>
      </c>
      <c r="S102" s="347"/>
      <c r="T102" s="347">
        <v>95</v>
      </c>
      <c r="U102" s="349">
        <f t="shared" si="17"/>
        <v>248.33333333333334</v>
      </c>
      <c r="V102" s="346"/>
      <c r="W102" s="33"/>
      <c r="X102" s="346"/>
      <c r="Y102" s="346"/>
      <c r="Z102" s="346"/>
      <c r="AA102" s="347"/>
      <c r="AB102" s="347"/>
      <c r="AC102" s="347"/>
      <c r="AD102" s="347" t="str">
        <f t="shared" si="18"/>
        <v>SET 8, sell SET 4 &amp; singles if 1 bad | only do if pistons bad</v>
      </c>
      <c r="AE102" s="347" t="s">
        <v>912</v>
      </c>
      <c r="AF102" s="347" t="s">
        <v>2048</v>
      </c>
      <c r="AG102" s="347"/>
      <c r="AH102" s="347" t="s">
        <v>935</v>
      </c>
      <c r="AI102" s="350">
        <v>44670</v>
      </c>
      <c r="AJ102" s="351" t="s">
        <v>249</v>
      </c>
      <c r="AK102" s="351" t="s">
        <v>57</v>
      </c>
      <c r="AL102" s="351" t="s">
        <v>249</v>
      </c>
      <c r="AM102" s="347" t="s">
        <v>848</v>
      </c>
      <c r="AN102" s="346" t="s">
        <v>947</v>
      </c>
      <c r="AO102" s="346" t="s">
        <v>1690</v>
      </c>
      <c r="AP102" s="347" t="s">
        <v>91</v>
      </c>
      <c r="AQ102" s="347">
        <v>999555</v>
      </c>
      <c r="AR102" s="347" t="str">
        <f t="shared" si="19"/>
        <v>304-999555</v>
      </c>
      <c r="AS102" s="347"/>
      <c r="AT102" s="347"/>
      <c r="AU102" s="347"/>
      <c r="AV102" s="347" t="str">
        <f t="shared" si="20"/>
        <v/>
      </c>
      <c r="AW102" s="347"/>
      <c r="AX102" s="347" t="str">
        <f t="shared" si="21"/>
        <v/>
      </c>
      <c r="AY102" s="352"/>
    </row>
    <row r="103" spans="1:51" s="337" customFormat="1" ht="15.75" thickTop="1" x14ac:dyDescent="0.25">
      <c r="A103" s="390" t="str">
        <f t="shared" si="12"/>
        <v/>
      </c>
      <c r="B103" s="390" t="str">
        <f t="shared" si="13"/>
        <v>304-999555</v>
      </c>
      <c r="C103" s="390" t="s">
        <v>1691</v>
      </c>
      <c r="D103" s="390"/>
      <c r="E103" s="390">
        <f t="shared" si="14"/>
        <v>6</v>
      </c>
      <c r="F103" s="391" t="s">
        <v>848</v>
      </c>
      <c r="G103" s="391"/>
      <c r="H103" s="392" t="s">
        <v>850</v>
      </c>
      <c r="I103" s="392" t="s">
        <v>412</v>
      </c>
      <c r="J103" s="392" t="s">
        <v>1689</v>
      </c>
      <c r="K103" s="392" t="s">
        <v>1689</v>
      </c>
      <c r="L103" s="392" t="str">
        <f t="shared" si="15"/>
        <v>. Pistons &amp; Rods SET 4</v>
      </c>
      <c r="M103" s="460" t="str">
        <f t="shared" si="22"/>
        <v/>
      </c>
      <c r="N103" s="357" t="str" cm="1">
        <f t="array" ref="N103">IF(INDEX(W:W, ROW())&lt;&gt;"", _xlfn.XLOOKUP(INDEX(W:W, ROW()), '5A. Picture Formulas'!$B$3:$B$500, '5A. Picture Formulas'!$CR$3:$CR$500), "")</f>
        <v/>
      </c>
      <c r="O103" s="393" t="str">
        <f t="shared" si="16"/>
        <v/>
      </c>
      <c r="P103" s="393" t="s">
        <v>875</v>
      </c>
      <c r="Q103" s="348" t="str">
        <f t="shared" si="23"/>
        <v/>
      </c>
      <c r="R103" s="392" t="s">
        <v>509</v>
      </c>
      <c r="S103" s="392"/>
      <c r="T103" s="392">
        <v>600</v>
      </c>
      <c r="U103" s="394">
        <f t="shared" si="17"/>
        <v>650</v>
      </c>
      <c r="V103" s="391"/>
      <c r="W103" s="103"/>
      <c r="X103" s="391"/>
      <c r="Y103" s="391"/>
      <c r="Z103" s="391"/>
      <c r="AA103" s="392"/>
      <c r="AB103" s="392"/>
      <c r="AC103" s="392"/>
      <c r="AD103" s="392" t="str">
        <f t="shared" si="18"/>
        <v>SET 8, sell SET 4 &amp; singles if 1 bad, sell rods if pistons bad</v>
      </c>
      <c r="AE103" s="392" t="s">
        <v>2049</v>
      </c>
      <c r="AF103" s="392"/>
      <c r="AG103" s="392"/>
      <c r="AH103" s="392" t="s">
        <v>935</v>
      </c>
      <c r="AI103" s="395">
        <v>44670</v>
      </c>
      <c r="AJ103" s="396" t="s">
        <v>249</v>
      </c>
      <c r="AK103" s="396" t="s">
        <v>57</v>
      </c>
      <c r="AL103" s="396" t="s">
        <v>249</v>
      </c>
      <c r="AM103" s="392" t="s">
        <v>848</v>
      </c>
      <c r="AN103" s="391" t="s">
        <v>947</v>
      </c>
      <c r="AO103" s="391" t="s">
        <v>1690</v>
      </c>
      <c r="AP103" s="392" t="s">
        <v>91</v>
      </c>
      <c r="AQ103" s="392">
        <v>999555</v>
      </c>
      <c r="AR103" s="392" t="str">
        <f t="shared" si="19"/>
        <v>304-999555</v>
      </c>
      <c r="AS103" s="392"/>
      <c r="AT103" s="392"/>
      <c r="AU103" s="392"/>
      <c r="AV103" s="392" t="str">
        <f t="shared" si="20"/>
        <v/>
      </c>
      <c r="AW103" s="392"/>
      <c r="AX103" s="392" t="str">
        <f t="shared" si="21"/>
        <v/>
      </c>
      <c r="AY103" s="397"/>
    </row>
    <row r="104" spans="1:51" s="337" customFormat="1" ht="15.75" thickTop="1" x14ac:dyDescent="0.25">
      <c r="A104" s="390" t="str">
        <f t="shared" si="12"/>
        <v/>
      </c>
      <c r="B104" s="390" t="str">
        <f t="shared" si="13"/>
        <v>304-999555</v>
      </c>
      <c r="C104" s="390" t="s">
        <v>1688</v>
      </c>
      <c r="D104" s="390"/>
      <c r="E104" s="390">
        <f t="shared" si="14"/>
        <v>6</v>
      </c>
      <c r="F104" s="391" t="s">
        <v>848</v>
      </c>
      <c r="G104" s="391"/>
      <c r="H104" s="392" t="s">
        <v>850</v>
      </c>
      <c r="I104" s="392" t="s">
        <v>412</v>
      </c>
      <c r="J104" s="392" t="s">
        <v>1689</v>
      </c>
      <c r="K104" s="392" t="s">
        <v>1689</v>
      </c>
      <c r="L104" s="392" t="str">
        <f t="shared" si="15"/>
        <v>. Pistons &amp; Rods SET 8</v>
      </c>
      <c r="M104" s="460" t="str">
        <f t="shared" si="22"/>
        <v/>
      </c>
      <c r="N104" s="357" t="str" cm="1">
        <f t="array" ref="N104">IF(INDEX(W:W, ROW())&lt;&gt;"", _xlfn.XLOOKUP(INDEX(W:W, ROW()), '5A. Picture Formulas'!$B$3:$B$500, '5A. Picture Formulas'!$CR$3:$CR$500), "")</f>
        <v/>
      </c>
      <c r="O104" s="393" t="str">
        <f t="shared" si="16"/>
        <v/>
      </c>
      <c r="P104" s="393" t="s">
        <v>875</v>
      </c>
      <c r="Q104" s="348" t="str">
        <f t="shared" si="23"/>
        <v/>
      </c>
      <c r="R104" s="392" t="s">
        <v>508</v>
      </c>
      <c r="S104" s="392"/>
      <c r="T104" s="392">
        <v>1200</v>
      </c>
      <c r="U104" s="394">
        <f t="shared" si="17"/>
        <v>650</v>
      </c>
      <c r="V104" s="391"/>
      <c r="W104" s="103"/>
      <c r="X104" s="391"/>
      <c r="Y104" s="391"/>
      <c r="Z104" s="391"/>
      <c r="AA104" s="392"/>
      <c r="AB104" s="392"/>
      <c r="AC104" s="392"/>
      <c r="AD104" s="392" t="str">
        <f t="shared" si="18"/>
        <v>SET 8, sell SET 4 &amp; singles if 1 bad, sell rods if pistons bad</v>
      </c>
      <c r="AE104" s="392" t="s">
        <v>2049</v>
      </c>
      <c r="AF104" s="392"/>
      <c r="AG104" s="392"/>
      <c r="AH104" s="392" t="s">
        <v>935</v>
      </c>
      <c r="AI104" s="395">
        <v>44670</v>
      </c>
      <c r="AJ104" s="396" t="s">
        <v>249</v>
      </c>
      <c r="AK104" s="396" t="s">
        <v>57</v>
      </c>
      <c r="AL104" s="396" t="s">
        <v>249</v>
      </c>
      <c r="AM104" s="392" t="s">
        <v>848</v>
      </c>
      <c r="AN104" s="391" t="s">
        <v>947</v>
      </c>
      <c r="AO104" s="391" t="s">
        <v>1690</v>
      </c>
      <c r="AP104" s="392" t="s">
        <v>91</v>
      </c>
      <c r="AQ104" s="392">
        <v>999555</v>
      </c>
      <c r="AR104" s="392" t="str">
        <f t="shared" si="19"/>
        <v>304-999555</v>
      </c>
      <c r="AS104" s="392"/>
      <c r="AT104" s="392"/>
      <c r="AU104" s="392"/>
      <c r="AV104" s="392" t="str">
        <f t="shared" si="20"/>
        <v/>
      </c>
      <c r="AW104" s="392"/>
      <c r="AX104" s="392" t="str">
        <f t="shared" si="21"/>
        <v/>
      </c>
      <c r="AY104" s="397"/>
    </row>
    <row r="105" spans="1:51" s="337" customFormat="1" ht="15.75" thickTop="1" x14ac:dyDescent="0.25">
      <c r="A105" s="345" t="str">
        <f t="shared" si="12"/>
        <v/>
      </c>
      <c r="B105" s="345" t="str">
        <f t="shared" si="13"/>
        <v>304-999555</v>
      </c>
      <c r="C105" s="345" t="s">
        <v>1694</v>
      </c>
      <c r="D105" s="345"/>
      <c r="E105" s="345">
        <f t="shared" si="14"/>
        <v>6</v>
      </c>
      <c r="F105" s="346"/>
      <c r="G105" s="346"/>
      <c r="H105" s="347" t="s">
        <v>850</v>
      </c>
      <c r="I105" s="347" t="s">
        <v>412</v>
      </c>
      <c r="J105" s="347" t="s">
        <v>1689</v>
      </c>
      <c r="K105" s="347" t="s">
        <v>2047</v>
      </c>
      <c r="L105" s="347" t="str">
        <f t="shared" si="15"/>
        <v>. Pistons Rods SET 4</v>
      </c>
      <c r="M105" s="460" t="str">
        <f t="shared" si="22"/>
        <v/>
      </c>
      <c r="N105" s="357" t="str" cm="1">
        <f t="array" ref="N105">IF(INDEX(W:W, ROW())&lt;&gt;"", _xlfn.XLOOKUP(INDEX(W:W, ROW()), '5A. Picture Formulas'!$B$3:$B$500, '5A. Picture Formulas'!$CR$3:$CR$500), "")</f>
        <v/>
      </c>
      <c r="O105" s="348" t="str">
        <f t="shared" si="16"/>
        <v/>
      </c>
      <c r="P105" s="348" t="s">
        <v>875</v>
      </c>
      <c r="Q105" s="348" t="str">
        <f t="shared" si="23"/>
        <v/>
      </c>
      <c r="R105" s="347" t="s">
        <v>511</v>
      </c>
      <c r="S105" s="347"/>
      <c r="T105" s="347">
        <v>250</v>
      </c>
      <c r="U105" s="349">
        <f t="shared" si="17"/>
        <v>248.33333333333334</v>
      </c>
      <c r="V105" s="346"/>
      <c r="W105" s="33"/>
      <c r="X105" s="346"/>
      <c r="Y105" s="346"/>
      <c r="Z105" s="346"/>
      <c r="AA105" s="347"/>
      <c r="AB105" s="347"/>
      <c r="AC105" s="347"/>
      <c r="AD105" s="347" t="str">
        <f t="shared" si="18"/>
        <v>SET 8, sell SET 4 &amp; singles if 1 bad | only do if pistons bad</v>
      </c>
      <c r="AE105" s="347" t="s">
        <v>912</v>
      </c>
      <c r="AF105" s="347" t="s">
        <v>2048</v>
      </c>
      <c r="AG105" s="347"/>
      <c r="AH105" s="347" t="s">
        <v>935</v>
      </c>
      <c r="AI105" s="350">
        <v>44670</v>
      </c>
      <c r="AJ105" s="351" t="s">
        <v>249</v>
      </c>
      <c r="AK105" s="351" t="s">
        <v>57</v>
      </c>
      <c r="AL105" s="351" t="s">
        <v>249</v>
      </c>
      <c r="AM105" s="347" t="s">
        <v>848</v>
      </c>
      <c r="AN105" s="346" t="s">
        <v>947</v>
      </c>
      <c r="AO105" s="346" t="s">
        <v>1690</v>
      </c>
      <c r="AP105" s="347" t="s">
        <v>91</v>
      </c>
      <c r="AQ105" s="347">
        <v>999555</v>
      </c>
      <c r="AR105" s="347" t="str">
        <f t="shared" si="19"/>
        <v>304-999555</v>
      </c>
      <c r="AS105" s="347"/>
      <c r="AT105" s="347"/>
      <c r="AU105" s="347"/>
      <c r="AV105" s="347" t="str">
        <f t="shared" si="20"/>
        <v/>
      </c>
      <c r="AW105" s="347"/>
      <c r="AX105" s="347" t="str">
        <f t="shared" si="21"/>
        <v/>
      </c>
      <c r="AY105" s="352"/>
    </row>
    <row r="106" spans="1:51" s="337" customFormat="1" ht="15.75" thickTop="1" x14ac:dyDescent="0.25">
      <c r="A106" s="345" t="str">
        <f t="shared" si="12"/>
        <v>A252</v>
      </c>
      <c r="B106" s="345" t="str">
        <f t="shared" si="13"/>
        <v>304-999555</v>
      </c>
      <c r="C106" s="345" t="s">
        <v>1693</v>
      </c>
      <c r="D106" s="345"/>
      <c r="E106" s="345">
        <f t="shared" si="14"/>
        <v>6</v>
      </c>
      <c r="F106" s="346"/>
      <c r="G106" s="346"/>
      <c r="H106" s="347" t="s">
        <v>850</v>
      </c>
      <c r="I106" s="347" t="s">
        <v>412</v>
      </c>
      <c r="J106" s="347" t="s">
        <v>1689</v>
      </c>
      <c r="K106" s="347" t="s">
        <v>2047</v>
      </c>
      <c r="L106" s="347" t="str">
        <f t="shared" si="15"/>
        <v>A252. Pistons Rods SET 8</v>
      </c>
      <c r="M106" s="460" t="str">
        <f t="shared" si="22"/>
        <v>Pic</v>
      </c>
      <c r="N106" s="357" t="str" cm="1">
        <f t="array" ref="N106">IF(INDEX(W:W, ROW())&lt;&gt;"", _xlfn.XLOOKUP(INDEX(W:W, ROW()), '5A. Picture Formulas'!$B$3:$B$500, '5A. Picture Formulas'!$CR$3:$CR$500), "")</f>
        <v>https://viking-pictures.s3.us-west-1.amazonaws.com/AA1188/120+(1).JPG</v>
      </c>
      <c r="O106" s="348" t="str">
        <f t="shared" si="16"/>
        <v/>
      </c>
      <c r="P106" s="348" t="s">
        <v>875</v>
      </c>
      <c r="Q106" s="348" t="str">
        <f t="shared" si="23"/>
        <v>https://viking-pictures.s3.us-west-1.amazonaws.com/AA1188/120+(1).JPG</v>
      </c>
      <c r="R106" s="347" t="s">
        <v>510</v>
      </c>
      <c r="S106" s="347"/>
      <c r="T106" s="347">
        <v>400</v>
      </c>
      <c r="U106" s="349">
        <f t="shared" si="17"/>
        <v>248.33333333333334</v>
      </c>
      <c r="V106" s="346">
        <v>120</v>
      </c>
      <c r="W106" s="33" t="s">
        <v>3145</v>
      </c>
      <c r="X106" s="346" t="s">
        <v>412</v>
      </c>
      <c r="Y106" s="346"/>
      <c r="Z106" s="346" t="s">
        <v>259</v>
      </c>
      <c r="AA106" s="347" t="s">
        <v>1218</v>
      </c>
      <c r="AB106" s="347"/>
      <c r="AC106" s="347"/>
      <c r="AD106" s="347" t="str">
        <f t="shared" si="18"/>
        <v>SET 8, sell SET 4 &amp; singles if 1 bad | only do if pistons bad</v>
      </c>
      <c r="AE106" s="347" t="s">
        <v>912</v>
      </c>
      <c r="AF106" s="347" t="s">
        <v>2048</v>
      </c>
      <c r="AG106" s="347"/>
      <c r="AH106" s="347" t="s">
        <v>935</v>
      </c>
      <c r="AI106" s="350">
        <v>44670</v>
      </c>
      <c r="AJ106" s="351" t="s">
        <v>249</v>
      </c>
      <c r="AK106" s="351" t="s">
        <v>57</v>
      </c>
      <c r="AL106" s="351" t="s">
        <v>249</v>
      </c>
      <c r="AM106" s="347" t="s">
        <v>848</v>
      </c>
      <c r="AN106" s="346" t="s">
        <v>947</v>
      </c>
      <c r="AO106" s="346" t="s">
        <v>1690</v>
      </c>
      <c r="AP106" s="347" t="s">
        <v>91</v>
      </c>
      <c r="AQ106" s="347">
        <v>999555</v>
      </c>
      <c r="AR106" s="347" t="str">
        <f t="shared" si="19"/>
        <v>304-999555</v>
      </c>
      <c r="AS106" s="347"/>
      <c r="AT106" s="347"/>
      <c r="AU106" s="347"/>
      <c r="AV106" s="347" t="str">
        <f t="shared" si="20"/>
        <v/>
      </c>
      <c r="AW106" s="347"/>
      <c r="AX106" s="347" t="str">
        <f t="shared" si="21"/>
        <v/>
      </c>
      <c r="AY106" s="352"/>
    </row>
    <row r="107" spans="1:51" s="337" customFormat="1" ht="15.75" thickTop="1" x14ac:dyDescent="0.25">
      <c r="A107" s="390" t="str">
        <f t="shared" si="12"/>
        <v/>
      </c>
      <c r="B107" s="390" t="str">
        <f t="shared" si="13"/>
        <v>304-999555</v>
      </c>
      <c r="C107" s="390" t="s">
        <v>1692</v>
      </c>
      <c r="D107" s="390"/>
      <c r="E107" s="390">
        <f t="shared" si="14"/>
        <v>6</v>
      </c>
      <c r="F107" s="391" t="s">
        <v>848</v>
      </c>
      <c r="G107" s="391"/>
      <c r="H107" s="392" t="s">
        <v>850</v>
      </c>
      <c r="I107" s="392" t="s">
        <v>412</v>
      </c>
      <c r="J107" s="392" t="s">
        <v>1689</v>
      </c>
      <c r="K107" s="392" t="s">
        <v>1689</v>
      </c>
      <c r="L107" s="392" t="str">
        <f t="shared" si="15"/>
        <v>. Pistons Single</v>
      </c>
      <c r="M107" s="460" t="str">
        <f t="shared" si="22"/>
        <v/>
      </c>
      <c r="N107" s="357" t="str" cm="1">
        <f t="array" ref="N107">IF(INDEX(W:W, ROW())&lt;&gt;"", _xlfn.XLOOKUP(INDEX(W:W, ROW()), '5A. Picture Formulas'!$B$3:$B$500, '5A. Picture Formulas'!$CR$3:$CR$500), "")</f>
        <v/>
      </c>
      <c r="O107" s="393" t="str">
        <f t="shared" si="16"/>
        <v/>
      </c>
      <c r="P107" s="393" t="s">
        <v>875</v>
      </c>
      <c r="Q107" s="348" t="str">
        <f t="shared" si="23"/>
        <v/>
      </c>
      <c r="R107" s="392" t="s">
        <v>507</v>
      </c>
      <c r="S107" s="392"/>
      <c r="T107" s="392">
        <v>150</v>
      </c>
      <c r="U107" s="394">
        <f t="shared" si="17"/>
        <v>650</v>
      </c>
      <c r="V107" s="391"/>
      <c r="W107" s="103"/>
      <c r="X107" s="391"/>
      <c r="Y107" s="391"/>
      <c r="Z107" s="391"/>
      <c r="AA107" s="392"/>
      <c r="AB107" s="392"/>
      <c r="AC107" s="392"/>
      <c r="AD107" s="392" t="str">
        <f t="shared" si="18"/>
        <v>SET 8, sell SET 4 &amp; singles if 1 bad, sell rods if pistons bad</v>
      </c>
      <c r="AE107" s="392" t="s">
        <v>2049</v>
      </c>
      <c r="AF107" s="392"/>
      <c r="AG107" s="392"/>
      <c r="AH107" s="392" t="s">
        <v>935</v>
      </c>
      <c r="AI107" s="395">
        <v>44670</v>
      </c>
      <c r="AJ107" s="396" t="s">
        <v>249</v>
      </c>
      <c r="AK107" s="396" t="s">
        <v>57</v>
      </c>
      <c r="AL107" s="396" t="s">
        <v>249</v>
      </c>
      <c r="AM107" s="392" t="s">
        <v>848</v>
      </c>
      <c r="AN107" s="391" t="s">
        <v>947</v>
      </c>
      <c r="AO107" s="391" t="s">
        <v>1690</v>
      </c>
      <c r="AP107" s="392" t="s">
        <v>91</v>
      </c>
      <c r="AQ107" s="392">
        <v>999555</v>
      </c>
      <c r="AR107" s="392" t="str">
        <f t="shared" si="19"/>
        <v>304-999555</v>
      </c>
      <c r="AS107" s="392"/>
      <c r="AT107" s="392"/>
      <c r="AU107" s="392"/>
      <c r="AV107" s="392" t="str">
        <f t="shared" si="20"/>
        <v/>
      </c>
      <c r="AW107" s="392"/>
      <c r="AX107" s="392" t="str">
        <f t="shared" si="21"/>
        <v/>
      </c>
      <c r="AY107" s="397"/>
    </row>
    <row r="108" spans="1:51" s="337" customFormat="1" ht="15.75" thickTop="1" x14ac:dyDescent="0.25">
      <c r="A108" s="345" t="str">
        <f t="shared" si="12"/>
        <v/>
      </c>
      <c r="B108" s="345" t="str">
        <f t="shared" si="13"/>
        <v/>
      </c>
      <c r="C108" s="345"/>
      <c r="D108" s="345"/>
      <c r="E108" s="345" t="str">
        <f t="shared" si="14"/>
        <v/>
      </c>
      <c r="F108" s="346"/>
      <c r="G108" s="346"/>
      <c r="H108" s="347" t="s">
        <v>850</v>
      </c>
      <c r="I108" s="347" t="s">
        <v>412</v>
      </c>
      <c r="J108" s="347" t="s">
        <v>887</v>
      </c>
      <c r="K108" s="347" t="s">
        <v>888</v>
      </c>
      <c r="L108" s="347" t="str">
        <f t="shared" si="15"/>
        <v>. Timing Gear - LEFT, EXHAUST</v>
      </c>
      <c r="M108" s="460" t="str">
        <f t="shared" si="22"/>
        <v/>
      </c>
      <c r="N108" s="357" t="str" cm="1">
        <f t="array" ref="N108">IF(INDEX(W:W, ROW())&lt;&gt;"", _xlfn.XLOOKUP(INDEX(W:W, ROW()), '5A. Picture Formulas'!$B$3:$B$500, '5A. Picture Formulas'!$CR$3:$CR$500), "")</f>
        <v/>
      </c>
      <c r="O108" s="348" t="str">
        <f t="shared" si="16"/>
        <v/>
      </c>
      <c r="P108" s="348" t="s">
        <v>875</v>
      </c>
      <c r="Q108" s="348" t="str">
        <f t="shared" si="23"/>
        <v/>
      </c>
      <c r="R108" s="347" t="s">
        <v>1702</v>
      </c>
      <c r="S108" s="347"/>
      <c r="T108" s="347">
        <v>145</v>
      </c>
      <c r="U108" s="349">
        <f t="shared" si="17"/>
        <v>180</v>
      </c>
      <c r="V108" s="368"/>
      <c r="W108" s="37"/>
      <c r="X108" s="368"/>
      <c r="Y108" s="368"/>
      <c r="Z108" s="346" t="s">
        <v>259</v>
      </c>
      <c r="AA108" s="347" t="s">
        <v>1703</v>
      </c>
      <c r="AB108" s="347"/>
      <c r="AC108" s="347"/>
      <c r="AD108" s="347" t="str">
        <f t="shared" si="18"/>
        <v/>
      </c>
      <c r="AE108" s="347"/>
      <c r="AF108" s="347"/>
      <c r="AG108" s="347"/>
      <c r="AH108" s="347" t="s">
        <v>935</v>
      </c>
      <c r="AI108" s="350">
        <v>45245</v>
      </c>
      <c r="AJ108" s="351" t="s">
        <v>249</v>
      </c>
      <c r="AK108" s="351" t="s">
        <v>57</v>
      </c>
      <c r="AL108" s="351" t="s">
        <v>249</v>
      </c>
      <c r="AM108" s="347"/>
      <c r="AN108" s="368" t="s">
        <v>947</v>
      </c>
      <c r="AO108" s="346"/>
      <c r="AP108" s="347" t="s">
        <v>91</v>
      </c>
      <c r="AQ108" s="347"/>
      <c r="AR108" s="347" t="str">
        <f t="shared" si="19"/>
        <v/>
      </c>
      <c r="AS108" s="347"/>
      <c r="AT108" s="347"/>
      <c r="AU108" s="347"/>
      <c r="AV108" s="347" t="str">
        <f t="shared" si="20"/>
        <v/>
      </c>
      <c r="AW108" s="347"/>
      <c r="AX108" s="347" t="str">
        <f t="shared" si="21"/>
        <v/>
      </c>
      <c r="AY108" s="352"/>
    </row>
    <row r="109" spans="1:51" s="337" customFormat="1" ht="15.75" thickTop="1" x14ac:dyDescent="0.25">
      <c r="A109" s="345" t="str">
        <f t="shared" si="12"/>
        <v/>
      </c>
      <c r="B109" s="345" t="str">
        <f t="shared" si="13"/>
        <v/>
      </c>
      <c r="C109" s="345"/>
      <c r="D109" s="345"/>
      <c r="E109" s="345" t="str">
        <f t="shared" si="14"/>
        <v/>
      </c>
      <c r="F109" s="346"/>
      <c r="G109" s="346"/>
      <c r="H109" s="347" t="s">
        <v>850</v>
      </c>
      <c r="I109" s="347" t="s">
        <v>412</v>
      </c>
      <c r="J109" s="347" t="s">
        <v>887</v>
      </c>
      <c r="K109" s="347" t="s">
        <v>888</v>
      </c>
      <c r="L109" s="347" t="str">
        <f t="shared" si="15"/>
        <v>. Timing Gear - LEFT, INTAKE</v>
      </c>
      <c r="M109" s="460" t="str">
        <f t="shared" si="22"/>
        <v/>
      </c>
      <c r="N109" s="357" t="str" cm="1">
        <f t="array" ref="N109">IF(INDEX(W:W, ROW())&lt;&gt;"", _xlfn.XLOOKUP(INDEX(W:W, ROW()), '5A. Picture Formulas'!$B$3:$B$500, '5A. Picture Formulas'!$CR$3:$CR$500), "")</f>
        <v/>
      </c>
      <c r="O109" s="348" t="str">
        <f t="shared" si="16"/>
        <v/>
      </c>
      <c r="P109" s="348" t="s">
        <v>875</v>
      </c>
      <c r="Q109" s="348" t="str">
        <f t="shared" si="23"/>
        <v/>
      </c>
      <c r="R109" s="347" t="s">
        <v>1700</v>
      </c>
      <c r="S109" s="347"/>
      <c r="T109" s="347">
        <v>145</v>
      </c>
      <c r="U109" s="349">
        <f t="shared" si="17"/>
        <v>180</v>
      </c>
      <c r="V109" s="368"/>
      <c r="W109" s="37"/>
      <c r="X109" s="368"/>
      <c r="Y109" s="368"/>
      <c r="Z109" s="346" t="s">
        <v>259</v>
      </c>
      <c r="AA109" s="347" t="s">
        <v>1701</v>
      </c>
      <c r="AB109" s="347"/>
      <c r="AC109" s="347"/>
      <c r="AD109" s="347" t="str">
        <f t="shared" si="18"/>
        <v/>
      </c>
      <c r="AE109" s="347"/>
      <c r="AF109" s="347"/>
      <c r="AG109" s="347"/>
      <c r="AH109" s="347" t="s">
        <v>935</v>
      </c>
      <c r="AI109" s="350">
        <v>45245</v>
      </c>
      <c r="AJ109" s="351" t="s">
        <v>249</v>
      </c>
      <c r="AK109" s="351" t="s">
        <v>57</v>
      </c>
      <c r="AL109" s="351" t="s">
        <v>249</v>
      </c>
      <c r="AM109" s="347"/>
      <c r="AN109" s="368" t="s">
        <v>947</v>
      </c>
      <c r="AO109" s="346"/>
      <c r="AP109" s="347" t="s">
        <v>91</v>
      </c>
      <c r="AQ109" s="347"/>
      <c r="AR109" s="347" t="str">
        <f t="shared" si="19"/>
        <v/>
      </c>
      <c r="AS109" s="347"/>
      <c r="AT109" s="347"/>
      <c r="AU109" s="347"/>
      <c r="AV109" s="347" t="str">
        <f t="shared" si="20"/>
        <v/>
      </c>
      <c r="AW109" s="347"/>
      <c r="AX109" s="347" t="str">
        <f t="shared" si="21"/>
        <v/>
      </c>
      <c r="AY109" s="352"/>
    </row>
    <row r="110" spans="1:51" s="337" customFormat="1" ht="15.75" thickTop="1" x14ac:dyDescent="0.25">
      <c r="A110" s="345" t="str">
        <f t="shared" si="12"/>
        <v/>
      </c>
      <c r="B110" s="345" t="str">
        <f t="shared" si="13"/>
        <v/>
      </c>
      <c r="C110" s="345"/>
      <c r="D110" s="345"/>
      <c r="E110" s="345" t="str">
        <f t="shared" si="14"/>
        <v/>
      </c>
      <c r="F110" s="346"/>
      <c r="G110" s="346"/>
      <c r="H110" s="347" t="s">
        <v>850</v>
      </c>
      <c r="I110" s="347" t="s">
        <v>412</v>
      </c>
      <c r="J110" s="347" t="s">
        <v>887</v>
      </c>
      <c r="K110" s="347" t="s">
        <v>889</v>
      </c>
      <c r="L110" s="347" t="str">
        <f t="shared" si="15"/>
        <v>. Timing Gear - RIGHT, EXHAUST</v>
      </c>
      <c r="M110" s="460" t="str">
        <f t="shared" si="22"/>
        <v/>
      </c>
      <c r="N110" s="357" t="str" cm="1">
        <f t="array" ref="N110">IF(INDEX(W:W, ROW())&lt;&gt;"", _xlfn.XLOOKUP(INDEX(W:W, ROW()), '5A. Picture Formulas'!$B$3:$B$500, '5A. Picture Formulas'!$CR$3:$CR$500), "")</f>
        <v/>
      </c>
      <c r="O110" s="348" t="str">
        <f t="shared" si="16"/>
        <v/>
      </c>
      <c r="P110" s="348" t="s">
        <v>875</v>
      </c>
      <c r="Q110" s="348" t="str">
        <f t="shared" si="23"/>
        <v/>
      </c>
      <c r="R110" s="347" t="s">
        <v>1706</v>
      </c>
      <c r="S110" s="347"/>
      <c r="T110" s="347">
        <v>145</v>
      </c>
      <c r="U110" s="349">
        <f t="shared" si="17"/>
        <v>180</v>
      </c>
      <c r="V110" s="368"/>
      <c r="W110" s="37"/>
      <c r="X110" s="368"/>
      <c r="Y110" s="368"/>
      <c r="Z110" s="346" t="s">
        <v>259</v>
      </c>
      <c r="AA110" s="347" t="s">
        <v>1703</v>
      </c>
      <c r="AB110" s="347"/>
      <c r="AC110" s="347"/>
      <c r="AD110" s="347" t="str">
        <f t="shared" si="18"/>
        <v/>
      </c>
      <c r="AE110" s="347"/>
      <c r="AF110" s="347"/>
      <c r="AG110" s="347"/>
      <c r="AH110" s="347" t="s">
        <v>935</v>
      </c>
      <c r="AI110" s="350">
        <v>45245</v>
      </c>
      <c r="AJ110" s="351" t="s">
        <v>249</v>
      </c>
      <c r="AK110" s="351" t="s">
        <v>57</v>
      </c>
      <c r="AL110" s="351" t="s">
        <v>249</v>
      </c>
      <c r="AM110" s="347"/>
      <c r="AN110" s="368" t="s">
        <v>947</v>
      </c>
      <c r="AO110" s="346"/>
      <c r="AP110" s="347" t="s">
        <v>91</v>
      </c>
      <c r="AQ110" s="347"/>
      <c r="AR110" s="347" t="str">
        <f t="shared" si="19"/>
        <v/>
      </c>
      <c r="AS110" s="347"/>
      <c r="AT110" s="347"/>
      <c r="AU110" s="347"/>
      <c r="AV110" s="347" t="str">
        <f t="shared" si="20"/>
        <v/>
      </c>
      <c r="AW110" s="347"/>
      <c r="AX110" s="347" t="str">
        <f t="shared" si="21"/>
        <v/>
      </c>
      <c r="AY110" s="352"/>
    </row>
    <row r="111" spans="1:51" s="337" customFormat="1" ht="15.75" thickTop="1" x14ac:dyDescent="0.25">
      <c r="A111" s="345" t="str">
        <f t="shared" si="12"/>
        <v/>
      </c>
      <c r="B111" s="345" t="str">
        <f t="shared" si="13"/>
        <v/>
      </c>
      <c r="C111" s="345"/>
      <c r="D111" s="345"/>
      <c r="E111" s="345" t="str">
        <f t="shared" si="14"/>
        <v/>
      </c>
      <c r="F111" s="346"/>
      <c r="G111" s="346"/>
      <c r="H111" s="347" t="s">
        <v>850</v>
      </c>
      <c r="I111" s="347" t="s">
        <v>412</v>
      </c>
      <c r="J111" s="347" t="s">
        <v>887</v>
      </c>
      <c r="K111" s="347" t="s">
        <v>889</v>
      </c>
      <c r="L111" s="347" t="str">
        <f t="shared" si="15"/>
        <v>. Timing Gear - RIGHT, INTAKE</v>
      </c>
      <c r="M111" s="460" t="str">
        <f t="shared" si="22"/>
        <v/>
      </c>
      <c r="N111" s="357" t="str" cm="1">
        <f t="array" ref="N111">IF(INDEX(W:W, ROW())&lt;&gt;"", _xlfn.XLOOKUP(INDEX(W:W, ROW()), '5A. Picture Formulas'!$B$3:$B$500, '5A. Picture Formulas'!$CR$3:$CR$500), "")</f>
        <v/>
      </c>
      <c r="O111" s="348" t="str">
        <f t="shared" si="16"/>
        <v/>
      </c>
      <c r="P111" s="348" t="s">
        <v>875</v>
      </c>
      <c r="Q111" s="348" t="str">
        <f t="shared" si="23"/>
        <v/>
      </c>
      <c r="R111" s="347" t="s">
        <v>1705</v>
      </c>
      <c r="S111" s="347"/>
      <c r="T111" s="347">
        <v>145</v>
      </c>
      <c r="U111" s="349">
        <f t="shared" si="17"/>
        <v>180</v>
      </c>
      <c r="V111" s="368"/>
      <c r="W111" s="37"/>
      <c r="X111" s="368"/>
      <c r="Y111" s="368"/>
      <c r="Z111" s="346" t="s">
        <v>259</v>
      </c>
      <c r="AA111" s="347" t="s">
        <v>1701</v>
      </c>
      <c r="AB111" s="347"/>
      <c r="AC111" s="347"/>
      <c r="AD111" s="347" t="str">
        <f t="shared" si="18"/>
        <v/>
      </c>
      <c r="AE111" s="347"/>
      <c r="AF111" s="347"/>
      <c r="AG111" s="347"/>
      <c r="AH111" s="347" t="s">
        <v>935</v>
      </c>
      <c r="AI111" s="350">
        <v>45245</v>
      </c>
      <c r="AJ111" s="351" t="s">
        <v>249</v>
      </c>
      <c r="AK111" s="351" t="s">
        <v>57</v>
      </c>
      <c r="AL111" s="351" t="s">
        <v>249</v>
      </c>
      <c r="AM111" s="347"/>
      <c r="AN111" s="368" t="s">
        <v>947</v>
      </c>
      <c r="AO111" s="346"/>
      <c r="AP111" s="347" t="s">
        <v>91</v>
      </c>
      <c r="AQ111" s="347"/>
      <c r="AR111" s="347" t="str">
        <f t="shared" si="19"/>
        <v/>
      </c>
      <c r="AS111" s="347"/>
      <c r="AT111" s="347"/>
      <c r="AU111" s="347"/>
      <c r="AV111" s="347" t="str">
        <f t="shared" si="20"/>
        <v/>
      </c>
      <c r="AW111" s="347"/>
      <c r="AX111" s="347" t="str">
        <f t="shared" si="21"/>
        <v/>
      </c>
      <c r="AY111" s="352"/>
    </row>
    <row r="112" spans="1:51" s="337" customFormat="1" ht="15.75" thickTop="1" x14ac:dyDescent="0.25">
      <c r="A112" s="345" t="str">
        <f t="shared" si="12"/>
        <v>A255</v>
      </c>
      <c r="B112" s="345" t="str">
        <f t="shared" si="13"/>
        <v/>
      </c>
      <c r="C112" s="345"/>
      <c r="D112" s="345"/>
      <c r="E112" s="345" t="str">
        <f t="shared" si="14"/>
        <v/>
      </c>
      <c r="F112" s="346"/>
      <c r="G112" s="346"/>
      <c r="H112" s="347" t="s">
        <v>850</v>
      </c>
      <c r="I112" s="347" t="s">
        <v>412</v>
      </c>
      <c r="J112" s="347" t="s">
        <v>887</v>
      </c>
      <c r="K112" s="347" t="s">
        <v>888</v>
      </c>
      <c r="L112" s="347" t="str">
        <f t="shared" si="15"/>
        <v>A255. Timing Gear SET 2 - LEFT</v>
      </c>
      <c r="M112" s="460" t="str">
        <f t="shared" si="22"/>
        <v>Pic</v>
      </c>
      <c r="N112" s="357" t="str" cm="1">
        <f t="array" ref="N112">IF(INDEX(W:W, ROW())&lt;&gt;"", _xlfn.XLOOKUP(INDEX(W:W, ROW()), '5A. Picture Formulas'!$B$3:$B$500, '5A. Picture Formulas'!$CR$3:$CR$500), "")</f>
        <v>https://viking-pictures.s3.us-west-1.amazonaws.com/AA1188/122+(2).JPG</v>
      </c>
      <c r="O112" s="348" t="str">
        <f t="shared" si="16"/>
        <v/>
      </c>
      <c r="P112" s="348" t="s">
        <v>875</v>
      </c>
      <c r="Q112" s="348" t="str">
        <f t="shared" si="23"/>
        <v>https://viking-pictures.s3.us-west-1.amazonaws.com/AA1188/122+(2).JPG</v>
      </c>
      <c r="R112" s="347" t="s">
        <v>1696</v>
      </c>
      <c r="S112" s="347"/>
      <c r="T112" s="347">
        <v>250</v>
      </c>
      <c r="U112" s="349">
        <f t="shared" si="17"/>
        <v>180</v>
      </c>
      <c r="V112" s="368">
        <v>122</v>
      </c>
      <c r="W112" s="37" t="s">
        <v>3148</v>
      </c>
      <c r="X112" s="368" t="s">
        <v>412</v>
      </c>
      <c r="Y112" s="368"/>
      <c r="Z112" s="346" t="s">
        <v>259</v>
      </c>
      <c r="AA112" s="347" t="s">
        <v>1697</v>
      </c>
      <c r="AB112" s="347"/>
      <c r="AC112" s="347"/>
      <c r="AD112" s="347" t="str">
        <f t="shared" si="18"/>
        <v>head if good, SET2 if not, single if 1 bad | mark side &amp; int/exh</v>
      </c>
      <c r="AE112" s="347" t="s">
        <v>1698</v>
      </c>
      <c r="AF112" s="347" t="s">
        <v>1699</v>
      </c>
      <c r="AG112" s="347"/>
      <c r="AH112" s="347" t="s">
        <v>935</v>
      </c>
      <c r="AI112" s="350">
        <v>45245</v>
      </c>
      <c r="AJ112" s="351" t="s">
        <v>249</v>
      </c>
      <c r="AK112" s="351" t="s">
        <v>57</v>
      </c>
      <c r="AL112" s="351" t="s">
        <v>249</v>
      </c>
      <c r="AM112" s="347"/>
      <c r="AN112" s="368" t="s">
        <v>947</v>
      </c>
      <c r="AO112" s="346"/>
      <c r="AP112" s="347" t="s">
        <v>91</v>
      </c>
      <c r="AQ112" s="347"/>
      <c r="AR112" s="347" t="str">
        <f t="shared" si="19"/>
        <v/>
      </c>
      <c r="AS112" s="347"/>
      <c r="AT112" s="347"/>
      <c r="AU112" s="347"/>
      <c r="AV112" s="347" t="str">
        <f t="shared" si="20"/>
        <v/>
      </c>
      <c r="AW112" s="347"/>
      <c r="AX112" s="347" t="str">
        <f t="shared" si="21"/>
        <v/>
      </c>
      <c r="AY112" s="352"/>
    </row>
    <row r="113" spans="1:51" s="337" customFormat="1" ht="15.75" thickTop="1" x14ac:dyDescent="0.25">
      <c r="A113" s="345" t="str">
        <f t="shared" si="12"/>
        <v>A256</v>
      </c>
      <c r="B113" s="345" t="str">
        <f t="shared" si="13"/>
        <v/>
      </c>
      <c r="C113" s="345"/>
      <c r="D113" s="345"/>
      <c r="E113" s="345" t="str">
        <f t="shared" si="14"/>
        <v/>
      </c>
      <c r="F113" s="346"/>
      <c r="G113" s="346"/>
      <c r="H113" s="347" t="s">
        <v>850</v>
      </c>
      <c r="I113" s="347" t="s">
        <v>412</v>
      </c>
      <c r="J113" s="347" t="s">
        <v>887</v>
      </c>
      <c r="K113" s="347" t="s">
        <v>889</v>
      </c>
      <c r="L113" s="347" t="str">
        <f t="shared" si="15"/>
        <v>A256. Timing Gear SET 2 - RIGHT</v>
      </c>
      <c r="M113" s="460" t="str">
        <f t="shared" si="22"/>
        <v>Pic</v>
      </c>
      <c r="N113" s="357" t="str" cm="1">
        <f t="array" ref="N113">IF(INDEX(W:W, ROW())&lt;&gt;"", _xlfn.XLOOKUP(INDEX(W:W, ROW()), '5A. Picture Formulas'!$B$3:$B$500, '5A. Picture Formulas'!$CR$3:$CR$500), "")</f>
        <v>https://viking-pictures.s3.us-west-1.amazonaws.com/AA1188/124+(1).JPG</v>
      </c>
      <c r="O113" s="348" t="str">
        <f t="shared" si="16"/>
        <v/>
      </c>
      <c r="P113" s="348" t="s">
        <v>875</v>
      </c>
      <c r="Q113" s="348" t="str">
        <f t="shared" si="23"/>
        <v>https://viking-pictures.s3.us-west-1.amazonaws.com/AA1188/124+(1).JPG</v>
      </c>
      <c r="R113" s="347" t="s">
        <v>1704</v>
      </c>
      <c r="S113" s="347"/>
      <c r="T113" s="347">
        <v>250</v>
      </c>
      <c r="U113" s="349">
        <f t="shared" si="17"/>
        <v>180</v>
      </c>
      <c r="V113" s="368">
        <v>124</v>
      </c>
      <c r="W113" s="37" t="s">
        <v>3149</v>
      </c>
      <c r="X113" s="368" t="s">
        <v>412</v>
      </c>
      <c r="Y113" s="368"/>
      <c r="Z113" s="346" t="s">
        <v>259</v>
      </c>
      <c r="AA113" s="347" t="s">
        <v>1697</v>
      </c>
      <c r="AB113" s="347"/>
      <c r="AC113" s="347"/>
      <c r="AD113" s="347" t="str">
        <f t="shared" si="18"/>
        <v>head if good, SET2 if not, single if 1 bad | mark side &amp; int/exh</v>
      </c>
      <c r="AE113" s="347" t="s">
        <v>1698</v>
      </c>
      <c r="AF113" s="347" t="s">
        <v>1699</v>
      </c>
      <c r="AG113" s="347"/>
      <c r="AH113" s="347" t="s">
        <v>935</v>
      </c>
      <c r="AI113" s="350">
        <v>45245</v>
      </c>
      <c r="AJ113" s="351" t="s">
        <v>249</v>
      </c>
      <c r="AK113" s="351" t="s">
        <v>57</v>
      </c>
      <c r="AL113" s="351" t="s">
        <v>249</v>
      </c>
      <c r="AM113" s="347"/>
      <c r="AN113" s="368" t="s">
        <v>947</v>
      </c>
      <c r="AO113" s="346"/>
      <c r="AP113" s="347" t="s">
        <v>91</v>
      </c>
      <c r="AQ113" s="347"/>
      <c r="AR113" s="347" t="str">
        <f t="shared" si="19"/>
        <v/>
      </c>
      <c r="AS113" s="347"/>
      <c r="AT113" s="347"/>
      <c r="AU113" s="347"/>
      <c r="AV113" s="347" t="str">
        <f t="shared" si="20"/>
        <v/>
      </c>
      <c r="AW113" s="347"/>
      <c r="AX113" s="347" t="str">
        <f t="shared" si="21"/>
        <v/>
      </c>
      <c r="AY113" s="352"/>
    </row>
    <row r="114" spans="1:51" s="337" customFormat="1" ht="15.75" thickTop="1" x14ac:dyDescent="0.25">
      <c r="A114" s="390" t="str">
        <f t="shared" si="12"/>
        <v/>
      </c>
      <c r="B114" s="390" t="str">
        <f t="shared" si="13"/>
        <v>321-53372</v>
      </c>
      <c r="C114" s="390"/>
      <c r="D114" s="390">
        <f t="shared" ref="D114:D119" si="24">W114</f>
        <v>0</v>
      </c>
      <c r="E114" s="390">
        <f t="shared" si="14"/>
        <v>2</v>
      </c>
      <c r="F114" s="391" t="s">
        <v>848</v>
      </c>
      <c r="G114" s="391"/>
      <c r="H114" s="392" t="s">
        <v>850</v>
      </c>
      <c r="I114" s="392" t="s">
        <v>412</v>
      </c>
      <c r="J114" s="392" t="s">
        <v>1678</v>
      </c>
      <c r="K114" s="392" t="s">
        <v>502</v>
      </c>
      <c r="L114" s="392" t="str">
        <f t="shared" si="15"/>
        <v>. Turbocharger</v>
      </c>
      <c r="M114" s="460" t="str">
        <f t="shared" si="22"/>
        <v/>
      </c>
      <c r="N114" s="357" t="str" cm="1">
        <f t="array" ref="N114">IF(INDEX(W:W, ROW())&lt;&gt;"", _xlfn.XLOOKUP(INDEX(W:W, ROW()), '5A. Picture Formulas'!$B$3:$B$500, '5A. Picture Formulas'!$CR$3:$CR$500), "")</f>
        <v/>
      </c>
      <c r="O114" s="393" t="str">
        <f t="shared" si="16"/>
        <v/>
      </c>
      <c r="P114" s="393" t="s">
        <v>875</v>
      </c>
      <c r="Q114" s="348" t="str">
        <f t="shared" si="23"/>
        <v/>
      </c>
      <c r="R114" s="392" t="s">
        <v>502</v>
      </c>
      <c r="S114" s="392"/>
      <c r="T114" s="392">
        <v>265</v>
      </c>
      <c r="U114" s="394">
        <f t="shared" si="17"/>
        <v>265</v>
      </c>
      <c r="V114" s="391"/>
      <c r="W114" s="103"/>
      <c r="X114" s="391"/>
      <c r="Y114" s="391"/>
      <c r="Z114" s="391" t="s">
        <v>259</v>
      </c>
      <c r="AA114" s="392" t="s">
        <v>1679</v>
      </c>
      <c r="AB114" s="392"/>
      <c r="AC114" s="392"/>
      <c r="AD114" s="392" t="str">
        <f t="shared" si="18"/>
        <v>tag as SINGLE | 2 per car (identical)</v>
      </c>
      <c r="AE114" s="392" t="s">
        <v>768</v>
      </c>
      <c r="AF114" s="392" t="s">
        <v>1352</v>
      </c>
      <c r="AG114" s="392" t="s">
        <v>1353</v>
      </c>
      <c r="AH114" s="392" t="s">
        <v>935</v>
      </c>
      <c r="AI114" s="395">
        <v>45245</v>
      </c>
      <c r="AJ114" s="396" t="s">
        <v>249</v>
      </c>
      <c r="AK114" s="396" t="s">
        <v>57</v>
      </c>
      <c r="AL114" s="396" t="s">
        <v>249</v>
      </c>
      <c r="AM114" s="392" t="s">
        <v>848</v>
      </c>
      <c r="AN114" s="391" t="s">
        <v>947</v>
      </c>
      <c r="AO114" s="391">
        <v>321</v>
      </c>
      <c r="AP114" s="392" t="s">
        <v>91</v>
      </c>
      <c r="AQ114" s="392">
        <v>53372</v>
      </c>
      <c r="AR114" s="392" t="str">
        <f t="shared" si="19"/>
        <v>321-53372</v>
      </c>
      <c r="AS114" s="392"/>
      <c r="AT114" s="392"/>
      <c r="AU114" s="392"/>
      <c r="AV114" s="392" t="str">
        <f t="shared" si="20"/>
        <v/>
      </c>
      <c r="AW114" s="392"/>
      <c r="AX114" s="392" t="str">
        <f t="shared" si="21"/>
        <v/>
      </c>
      <c r="AY114" s="397"/>
    </row>
    <row r="115" spans="1:51" s="337" customFormat="1" ht="15.75" thickTop="1" x14ac:dyDescent="0.25">
      <c r="A115" s="390" t="str">
        <f t="shared" si="12"/>
        <v/>
      </c>
      <c r="B115" s="390" t="str">
        <f t="shared" si="13"/>
        <v>321-53372</v>
      </c>
      <c r="C115" s="390"/>
      <c r="D115" s="390">
        <f t="shared" si="24"/>
        <v>0</v>
      </c>
      <c r="E115" s="390">
        <f t="shared" si="14"/>
        <v>2</v>
      </c>
      <c r="F115" s="391" t="s">
        <v>848</v>
      </c>
      <c r="G115" s="391"/>
      <c r="H115" s="392" t="s">
        <v>850</v>
      </c>
      <c r="I115" s="392" t="s">
        <v>412</v>
      </c>
      <c r="J115" s="392" t="s">
        <v>1678</v>
      </c>
      <c r="K115" s="392" t="s">
        <v>502</v>
      </c>
      <c r="L115" s="392" t="str">
        <f t="shared" si="15"/>
        <v>. Turbocharger</v>
      </c>
      <c r="M115" s="460" t="str">
        <f t="shared" si="22"/>
        <v/>
      </c>
      <c r="N115" s="357" t="str" cm="1">
        <f t="array" ref="N115">IF(INDEX(W:W, ROW())&lt;&gt;"", _xlfn.XLOOKUP(INDEX(W:W, ROW()), '5A. Picture Formulas'!$B$3:$B$500, '5A. Picture Formulas'!$CR$3:$CR$500), "")</f>
        <v/>
      </c>
      <c r="O115" s="393" t="str">
        <f t="shared" si="16"/>
        <v/>
      </c>
      <c r="P115" s="393" t="s">
        <v>875</v>
      </c>
      <c r="Q115" s="348" t="str">
        <f t="shared" si="23"/>
        <v/>
      </c>
      <c r="R115" s="392" t="s">
        <v>502</v>
      </c>
      <c r="S115" s="392"/>
      <c r="T115" s="392">
        <v>265</v>
      </c>
      <c r="U115" s="394">
        <f t="shared" si="17"/>
        <v>265</v>
      </c>
      <c r="V115" s="391"/>
      <c r="W115" s="103"/>
      <c r="X115" s="391"/>
      <c r="Y115" s="391"/>
      <c r="Z115" s="391" t="s">
        <v>259</v>
      </c>
      <c r="AA115" s="392" t="s">
        <v>1679</v>
      </c>
      <c r="AB115" s="392"/>
      <c r="AC115" s="392"/>
      <c r="AD115" s="392" t="str">
        <f t="shared" si="18"/>
        <v>tag as SINGLE | 2 per car (identical)</v>
      </c>
      <c r="AE115" s="392" t="s">
        <v>768</v>
      </c>
      <c r="AF115" s="392" t="s">
        <v>1352</v>
      </c>
      <c r="AG115" s="392" t="s">
        <v>1357</v>
      </c>
      <c r="AH115" s="392" t="s">
        <v>935</v>
      </c>
      <c r="AI115" s="395">
        <v>45245</v>
      </c>
      <c r="AJ115" s="396" t="s">
        <v>249</v>
      </c>
      <c r="AK115" s="396" t="s">
        <v>57</v>
      </c>
      <c r="AL115" s="396" t="s">
        <v>249</v>
      </c>
      <c r="AM115" s="392" t="s">
        <v>848</v>
      </c>
      <c r="AN115" s="391" t="s">
        <v>947</v>
      </c>
      <c r="AO115" s="391">
        <v>321</v>
      </c>
      <c r="AP115" s="392" t="s">
        <v>91</v>
      </c>
      <c r="AQ115" s="392">
        <v>53372</v>
      </c>
      <c r="AR115" s="392" t="str">
        <f t="shared" si="19"/>
        <v>321-53372</v>
      </c>
      <c r="AS115" s="392"/>
      <c r="AT115" s="392"/>
      <c r="AU115" s="392"/>
      <c r="AV115" s="392" t="str">
        <f t="shared" si="20"/>
        <v/>
      </c>
      <c r="AW115" s="392"/>
      <c r="AX115" s="392" t="str">
        <f t="shared" si="21"/>
        <v/>
      </c>
      <c r="AY115" s="397"/>
    </row>
    <row r="116" spans="1:51" s="407" customFormat="1" ht="15.75" thickTop="1" x14ac:dyDescent="0.25">
      <c r="A116" s="398" t="str">
        <f t="shared" si="12"/>
        <v>A127</v>
      </c>
      <c r="B116" s="398" t="str">
        <f t="shared" si="13"/>
        <v/>
      </c>
      <c r="C116" s="398"/>
      <c r="D116" s="398" t="str">
        <f t="shared" si="24"/>
        <v>A127</v>
      </c>
      <c r="E116" s="398" t="str">
        <f t="shared" si="14"/>
        <v/>
      </c>
      <c r="F116" s="399"/>
      <c r="G116" s="399"/>
      <c r="H116" s="400" t="s">
        <v>850</v>
      </c>
      <c r="I116" s="400" t="s">
        <v>412</v>
      </c>
      <c r="J116" s="400" t="s">
        <v>1685</v>
      </c>
      <c r="K116" s="400" t="s">
        <v>506</v>
      </c>
      <c r="L116" s="400" t="str">
        <f t="shared" si="15"/>
        <v>A127. VVT Timing Actuator Motor</v>
      </c>
      <c r="M116" s="460" t="str">
        <f t="shared" si="22"/>
        <v>Pic</v>
      </c>
      <c r="N116" s="357" t="str" cm="1">
        <f t="array" ref="N116">IF(INDEX(W:W, ROW())&lt;&gt;"", _xlfn.XLOOKUP(INDEX(W:W, ROW()), '5A. Picture Formulas'!$B$3:$B$500, '5A. Picture Formulas'!$CR$3:$CR$500), "")</f>
        <v>https://viking-pictures.s3.us-west-1.amazonaws.com/AA1188/39+(1).JPG</v>
      </c>
      <c r="O116" s="401" t="str">
        <f t="shared" si="16"/>
        <v/>
      </c>
      <c r="P116" s="401" t="s">
        <v>875</v>
      </c>
      <c r="Q116" s="348" t="str">
        <f t="shared" si="23"/>
        <v>https://viking-pictures.s3.us-west-1.amazonaws.com/AA1188/39+(1).JPG</v>
      </c>
      <c r="R116" s="400" t="s">
        <v>506</v>
      </c>
      <c r="S116" s="400"/>
      <c r="T116" s="400">
        <v>55</v>
      </c>
      <c r="U116" s="402">
        <f t="shared" si="17"/>
        <v>55</v>
      </c>
      <c r="V116" s="400">
        <v>39</v>
      </c>
      <c r="W116" s="143" t="s">
        <v>2942</v>
      </c>
      <c r="X116" s="400" t="s">
        <v>2938</v>
      </c>
      <c r="Y116" s="400"/>
      <c r="Z116" s="399" t="s">
        <v>259</v>
      </c>
      <c r="AA116" s="403">
        <v>7605025</v>
      </c>
      <c r="AB116" s="400"/>
      <c r="AC116" s="400"/>
      <c r="AD116" s="400" t="str">
        <f t="shared" si="18"/>
        <v>tag as SINGLE | 2 per car (identical)</v>
      </c>
      <c r="AE116" s="400" t="s">
        <v>768</v>
      </c>
      <c r="AF116" s="400" t="s">
        <v>1352</v>
      </c>
      <c r="AG116" s="400" t="s">
        <v>1353</v>
      </c>
      <c r="AH116" s="400" t="s">
        <v>935</v>
      </c>
      <c r="AI116" s="404">
        <v>45245</v>
      </c>
      <c r="AJ116" s="405" t="s">
        <v>249</v>
      </c>
      <c r="AK116" s="405" t="s">
        <v>57</v>
      </c>
      <c r="AL116" s="405" t="s">
        <v>249</v>
      </c>
      <c r="AM116" s="400"/>
      <c r="AN116" s="400" t="s">
        <v>938</v>
      </c>
      <c r="AO116" s="400"/>
      <c r="AP116" s="400"/>
      <c r="AQ116" s="400"/>
      <c r="AR116" s="400" t="str">
        <f t="shared" si="19"/>
        <v/>
      </c>
      <c r="AS116" s="400" t="s">
        <v>89</v>
      </c>
      <c r="AT116" s="400" t="s">
        <v>249</v>
      </c>
      <c r="AU116" s="400" t="s">
        <v>1017</v>
      </c>
      <c r="AV116" s="400" t="str">
        <f t="shared" si="20"/>
        <v>F15-14-18 4.4TT N63T-ALL</v>
      </c>
      <c r="AW116" s="400" t="s">
        <v>1686</v>
      </c>
      <c r="AX116" s="400" t="str">
        <f t="shared" si="21"/>
        <v>F15-14-18 4.4TT N63T-ALL-Viking7</v>
      </c>
      <c r="AY116" s="406"/>
    </row>
    <row r="117" spans="1:51" s="337" customFormat="1" ht="15.75" thickTop="1" x14ac:dyDescent="0.25">
      <c r="A117" s="345" t="str">
        <f t="shared" si="12"/>
        <v>A137</v>
      </c>
      <c r="B117" s="345" t="str">
        <f t="shared" si="13"/>
        <v/>
      </c>
      <c r="C117" s="345"/>
      <c r="D117" s="345" t="str">
        <f t="shared" si="24"/>
        <v>A137</v>
      </c>
      <c r="E117" s="345" t="str">
        <f t="shared" si="14"/>
        <v/>
      </c>
      <c r="F117" s="346"/>
      <c r="G117" s="346"/>
      <c r="H117" s="347" t="s">
        <v>850</v>
      </c>
      <c r="I117" s="347" t="s">
        <v>412</v>
      </c>
      <c r="J117" s="347" t="s">
        <v>1685</v>
      </c>
      <c r="K117" s="347" t="s">
        <v>506</v>
      </c>
      <c r="L117" s="347" t="str">
        <f t="shared" si="15"/>
        <v>A137. VVT Timing Actuator Motor</v>
      </c>
      <c r="M117" s="460" t="str">
        <f t="shared" si="22"/>
        <v>Pic</v>
      </c>
      <c r="N117" s="357" t="str" cm="1">
        <f t="array" ref="N117">IF(INDEX(W:W, ROW())&lt;&gt;"", _xlfn.XLOOKUP(INDEX(W:W, ROW()), '5A. Picture Formulas'!$B$3:$B$500, '5A. Picture Formulas'!$CR$3:$CR$500), "")</f>
        <v>https://viking-pictures.s3.us-west-1.amazonaws.com/AA1188/49+(1).JPG</v>
      </c>
      <c r="O117" s="348" t="str">
        <f t="shared" si="16"/>
        <v/>
      </c>
      <c r="P117" s="348" t="s">
        <v>875</v>
      </c>
      <c r="Q117" s="348" t="str">
        <f t="shared" si="23"/>
        <v>https://viking-pictures.s3.us-west-1.amazonaws.com/AA1188/49+(1).JPG</v>
      </c>
      <c r="R117" s="347" t="s">
        <v>506</v>
      </c>
      <c r="S117" s="347"/>
      <c r="T117" s="347">
        <v>55</v>
      </c>
      <c r="U117" s="349">
        <f t="shared" si="17"/>
        <v>55</v>
      </c>
      <c r="V117" s="347">
        <v>49</v>
      </c>
      <c r="W117" s="34" t="s">
        <v>2959</v>
      </c>
      <c r="X117" s="347" t="s">
        <v>2938</v>
      </c>
      <c r="Y117" s="347"/>
      <c r="Z117" s="346" t="s">
        <v>259</v>
      </c>
      <c r="AA117" s="369">
        <v>7605025</v>
      </c>
      <c r="AB117" s="347"/>
      <c r="AC117" s="347"/>
      <c r="AD117" s="347" t="str">
        <f t="shared" si="18"/>
        <v>tag as SINGLE | 2 per car (identical)</v>
      </c>
      <c r="AE117" s="347" t="s">
        <v>768</v>
      </c>
      <c r="AF117" s="347" t="s">
        <v>1352</v>
      </c>
      <c r="AG117" s="347" t="s">
        <v>1357</v>
      </c>
      <c r="AH117" s="347" t="s">
        <v>935</v>
      </c>
      <c r="AI117" s="350">
        <v>45245</v>
      </c>
      <c r="AJ117" s="351" t="s">
        <v>249</v>
      </c>
      <c r="AK117" s="351" t="s">
        <v>57</v>
      </c>
      <c r="AL117" s="351" t="s">
        <v>249</v>
      </c>
      <c r="AM117" s="347"/>
      <c r="AN117" s="347" t="s">
        <v>938</v>
      </c>
      <c r="AO117" s="347"/>
      <c r="AP117" s="347"/>
      <c r="AQ117" s="347"/>
      <c r="AR117" s="347" t="str">
        <f t="shared" si="19"/>
        <v/>
      </c>
      <c r="AS117" s="347" t="s">
        <v>89</v>
      </c>
      <c r="AT117" s="347" t="s">
        <v>249</v>
      </c>
      <c r="AU117" s="347" t="s">
        <v>1017</v>
      </c>
      <c r="AV117" s="347" t="str">
        <f t="shared" si="20"/>
        <v>F15-14-18 4.4TT N63T-ALL</v>
      </c>
      <c r="AW117" s="347" t="s">
        <v>1687</v>
      </c>
      <c r="AX117" s="347" t="str">
        <f t="shared" si="21"/>
        <v>F15-14-18 4.4TT N63T-ALL-Viking8</v>
      </c>
      <c r="AY117" s="352"/>
    </row>
    <row r="118" spans="1:51" s="337" customFormat="1" ht="15.75" thickTop="1" x14ac:dyDescent="0.25">
      <c r="A118" s="345" t="str">
        <f t="shared" si="12"/>
        <v>A253</v>
      </c>
      <c r="B118" s="345" t="str">
        <f t="shared" si="13"/>
        <v/>
      </c>
      <c r="C118" s="345"/>
      <c r="D118" s="345" t="str">
        <f t="shared" si="24"/>
        <v>A253</v>
      </c>
      <c r="E118" s="345" t="str">
        <f t="shared" si="14"/>
        <v/>
      </c>
      <c r="F118" s="346"/>
      <c r="G118" s="346"/>
      <c r="H118" s="347" t="s">
        <v>850</v>
      </c>
      <c r="I118" s="347" t="s">
        <v>412</v>
      </c>
      <c r="J118" s="347" t="s">
        <v>891</v>
      </c>
      <c r="K118" s="347" t="s">
        <v>891</v>
      </c>
      <c r="L118" s="347" t="str">
        <f t="shared" si="15"/>
        <v>A253. VVT Timing Solenoid SET 2</v>
      </c>
      <c r="M118" s="460" t="str">
        <f t="shared" si="22"/>
        <v>Pic</v>
      </c>
      <c r="N118" s="357" t="str" cm="1">
        <f t="array" ref="N118">IF(INDEX(W:W, ROW())&lt;&gt;"", _xlfn.XLOOKUP(INDEX(W:W, ROW()), '5A. Picture Formulas'!$B$3:$B$500, '5A. Picture Formulas'!$CR$3:$CR$500), "")</f>
        <v>https://viking-pictures.s3.us-west-1.amazonaws.com/AA1188/121+(1).JPG</v>
      </c>
      <c r="O118" s="348" t="str">
        <f t="shared" si="16"/>
        <v/>
      </c>
      <c r="P118" s="348" t="s">
        <v>875</v>
      </c>
      <c r="Q118" s="348" t="str">
        <f t="shared" si="23"/>
        <v>https://viking-pictures.s3.us-west-1.amazonaws.com/AA1188/121+(1).JPG</v>
      </c>
      <c r="R118" s="347" t="s">
        <v>1713</v>
      </c>
      <c r="S118" s="347"/>
      <c r="T118" s="347">
        <v>60</v>
      </c>
      <c r="U118" s="349">
        <f t="shared" si="17"/>
        <v>60</v>
      </c>
      <c r="V118" s="368">
        <v>121</v>
      </c>
      <c r="W118" s="37" t="s">
        <v>3146</v>
      </c>
      <c r="X118" s="368" t="s">
        <v>412</v>
      </c>
      <c r="Y118" s="368"/>
      <c r="Z118" s="346" t="s">
        <v>259</v>
      </c>
      <c r="AA118" s="347" t="s">
        <v>1714</v>
      </c>
      <c r="AB118" s="347"/>
      <c r="AC118" s="347"/>
      <c r="AD118" s="347" t="str">
        <f t="shared" si="18"/>
        <v>SET 2, for V8 do 2 sets of SET 2 | 2 per head (ALL identical)</v>
      </c>
      <c r="AE118" s="347" t="s">
        <v>1715</v>
      </c>
      <c r="AF118" s="347" t="s">
        <v>1716</v>
      </c>
      <c r="AG118" s="347" t="s">
        <v>1353</v>
      </c>
      <c r="AH118" s="347" t="s">
        <v>935</v>
      </c>
      <c r="AI118" s="350">
        <v>45245</v>
      </c>
      <c r="AJ118" s="351" t="s">
        <v>1717</v>
      </c>
      <c r="AK118" s="351" t="s">
        <v>57</v>
      </c>
      <c r="AL118" s="351" t="s">
        <v>1646</v>
      </c>
      <c r="AM118" s="347"/>
      <c r="AN118" s="368" t="s">
        <v>938</v>
      </c>
      <c r="AO118" s="346"/>
      <c r="AP118" s="347"/>
      <c r="AQ118" s="347"/>
      <c r="AR118" s="347" t="str">
        <f t="shared" si="19"/>
        <v/>
      </c>
      <c r="AS118" s="347"/>
      <c r="AT118" s="347"/>
      <c r="AU118" s="347"/>
      <c r="AV118" s="347" t="str">
        <f t="shared" si="20"/>
        <v/>
      </c>
      <c r="AW118" s="347"/>
      <c r="AX118" s="347" t="str">
        <f t="shared" si="21"/>
        <v/>
      </c>
      <c r="AY118" s="352"/>
    </row>
    <row r="119" spans="1:51" s="337" customFormat="1" ht="15.75" thickTop="1" x14ac:dyDescent="0.25">
      <c r="A119" s="345" t="str">
        <f t="shared" si="12"/>
        <v>A254</v>
      </c>
      <c r="B119" s="345" t="str">
        <f t="shared" si="13"/>
        <v/>
      </c>
      <c r="C119" s="345"/>
      <c r="D119" s="345" t="str">
        <f t="shared" si="24"/>
        <v>A254</v>
      </c>
      <c r="E119" s="345" t="str">
        <f t="shared" si="14"/>
        <v/>
      </c>
      <c r="F119" s="346"/>
      <c r="G119" s="346"/>
      <c r="H119" s="347" t="s">
        <v>850</v>
      </c>
      <c r="I119" s="347" t="s">
        <v>412</v>
      </c>
      <c r="J119" s="347" t="s">
        <v>891</v>
      </c>
      <c r="K119" s="347" t="s">
        <v>891</v>
      </c>
      <c r="L119" s="347" t="str">
        <f t="shared" si="15"/>
        <v>A254. VVT Timing Solenoid SET 2</v>
      </c>
      <c r="M119" s="460" t="str">
        <f t="shared" si="22"/>
        <v>Pic</v>
      </c>
      <c r="N119" s="357" t="str" cm="1">
        <f t="array" ref="N119">IF(INDEX(W:W, ROW())&lt;&gt;"", _xlfn.XLOOKUP(INDEX(W:W, ROW()), '5A. Picture Formulas'!$B$3:$B$500, '5A. Picture Formulas'!$CR$3:$CR$500), "")</f>
        <v>https://viking-pictures.s3.us-west-1.amazonaws.com/AA1188/123+(1).JPG</v>
      </c>
      <c r="O119" s="348" t="str">
        <f t="shared" si="16"/>
        <v/>
      </c>
      <c r="P119" s="348" t="s">
        <v>875</v>
      </c>
      <c r="Q119" s="348" t="str">
        <f t="shared" si="23"/>
        <v>https://viking-pictures.s3.us-west-1.amazonaws.com/AA1188/123+(1).JPG</v>
      </c>
      <c r="R119" s="347" t="s">
        <v>1713</v>
      </c>
      <c r="S119" s="347"/>
      <c r="T119" s="347">
        <v>60</v>
      </c>
      <c r="U119" s="349">
        <f t="shared" si="17"/>
        <v>60</v>
      </c>
      <c r="V119" s="368">
        <v>123</v>
      </c>
      <c r="W119" s="37" t="s">
        <v>3147</v>
      </c>
      <c r="X119" s="368" t="s">
        <v>412</v>
      </c>
      <c r="Y119" s="368"/>
      <c r="Z119" s="346" t="s">
        <v>259</v>
      </c>
      <c r="AA119" s="347" t="s">
        <v>1714</v>
      </c>
      <c r="AB119" s="347"/>
      <c r="AC119" s="347"/>
      <c r="AD119" s="347" t="str">
        <f t="shared" si="18"/>
        <v>SET 2, for V8 do 2 sets of SET 2 | 2 per head (ALL identical)</v>
      </c>
      <c r="AE119" s="347" t="s">
        <v>1715</v>
      </c>
      <c r="AF119" s="347" t="s">
        <v>1716</v>
      </c>
      <c r="AG119" s="347" t="s">
        <v>1357</v>
      </c>
      <c r="AH119" s="347" t="s">
        <v>935</v>
      </c>
      <c r="AI119" s="350">
        <v>45245</v>
      </c>
      <c r="AJ119" s="351" t="s">
        <v>1717</v>
      </c>
      <c r="AK119" s="351" t="s">
        <v>57</v>
      </c>
      <c r="AL119" s="351" t="s">
        <v>1646</v>
      </c>
      <c r="AM119" s="347"/>
      <c r="AN119" s="368" t="s">
        <v>938</v>
      </c>
      <c r="AO119" s="346"/>
      <c r="AP119" s="347"/>
      <c r="AQ119" s="347"/>
      <c r="AR119" s="347" t="str">
        <f t="shared" si="19"/>
        <v/>
      </c>
      <c r="AS119" s="347"/>
      <c r="AT119" s="347"/>
      <c r="AU119" s="347"/>
      <c r="AV119" s="347" t="str">
        <f t="shared" si="20"/>
        <v/>
      </c>
      <c r="AW119" s="347"/>
      <c r="AX119" s="347" t="str">
        <f t="shared" si="21"/>
        <v/>
      </c>
      <c r="AY119" s="352"/>
    </row>
    <row r="120" spans="1:51" s="337" customFormat="1" ht="15.75" thickTop="1" x14ac:dyDescent="0.25">
      <c r="A120" s="345" t="str">
        <f t="shared" si="12"/>
        <v>A135</v>
      </c>
      <c r="B120" s="345" t="str">
        <f t="shared" si="13"/>
        <v/>
      </c>
      <c r="C120" s="345"/>
      <c r="D120" s="345"/>
      <c r="E120" s="345" t="str">
        <f t="shared" si="14"/>
        <v/>
      </c>
      <c r="F120" s="346"/>
      <c r="G120" s="346"/>
      <c r="H120" s="347" t="s">
        <v>850</v>
      </c>
      <c r="I120" s="347" t="s">
        <v>412</v>
      </c>
      <c r="J120" s="347" t="s">
        <v>1718</v>
      </c>
      <c r="K120" s="347" t="s">
        <v>514</v>
      </c>
      <c r="L120" s="347" t="str">
        <f t="shared" si="15"/>
        <v>A135. Water Pump, Electric (small, plastic)</v>
      </c>
      <c r="M120" s="460" t="str">
        <f t="shared" si="22"/>
        <v>Pic</v>
      </c>
      <c r="N120" s="357" t="str" cm="1">
        <f t="array" ref="N120">IF(INDEX(W:W, ROW())&lt;&gt;"", _xlfn.XLOOKUP(INDEX(W:W, ROW()), '5A. Picture Formulas'!$B$3:$B$500, '5A. Picture Formulas'!$CR$3:$CR$500), "")</f>
        <v>https://viking-pictures.s3.us-west-1.amazonaws.com/AA1188/47+(1).JPG</v>
      </c>
      <c r="O120" s="365" t="str">
        <f t="shared" si="16"/>
        <v/>
      </c>
      <c r="P120" s="366" t="s">
        <v>875</v>
      </c>
      <c r="Q120" s="348" t="str">
        <f t="shared" si="23"/>
        <v>https://viking-pictures.s3.us-west-1.amazonaws.com/AA1188/47+(1).JPG</v>
      </c>
      <c r="R120" s="347" t="s">
        <v>514</v>
      </c>
      <c r="S120" s="347"/>
      <c r="T120" s="347">
        <v>55</v>
      </c>
      <c r="U120" s="349">
        <f t="shared" si="17"/>
        <v>55</v>
      </c>
      <c r="V120" s="347">
        <v>47</v>
      </c>
      <c r="W120" s="34" t="s">
        <v>2955</v>
      </c>
      <c r="X120" s="347" t="s">
        <v>2938</v>
      </c>
      <c r="Y120" s="347"/>
      <c r="Z120" s="387" t="s">
        <v>2946</v>
      </c>
      <c r="AA120" s="369">
        <v>11517629916</v>
      </c>
      <c r="AB120" s="347"/>
      <c r="AC120" s="347"/>
      <c r="AD120" s="347" t="str">
        <f t="shared" si="18"/>
        <v>leave on bracket</v>
      </c>
      <c r="AE120" s="347" t="s">
        <v>774</v>
      </c>
      <c r="AF120" s="347"/>
      <c r="AG120" s="347"/>
      <c r="AH120" s="347" t="s">
        <v>981</v>
      </c>
      <c r="AI120" s="350">
        <v>45099</v>
      </c>
      <c r="AJ120" s="351" t="s">
        <v>1645</v>
      </c>
      <c r="AK120" s="351" t="s">
        <v>57</v>
      </c>
      <c r="AL120" s="351" t="s">
        <v>1646</v>
      </c>
      <c r="AM120" s="347"/>
      <c r="AN120" s="347" t="s">
        <v>947</v>
      </c>
      <c r="AO120" s="347"/>
      <c r="AP120" s="347"/>
      <c r="AQ120" s="347"/>
      <c r="AR120" s="347" t="str">
        <f t="shared" si="19"/>
        <v/>
      </c>
      <c r="AS120" s="347" t="s">
        <v>89</v>
      </c>
      <c r="AT120" s="347" t="s">
        <v>1719</v>
      </c>
      <c r="AU120" s="347" t="s">
        <v>1017</v>
      </c>
      <c r="AV120" s="347" t="str">
        <f t="shared" si="20"/>
        <v>F15-14-18 3.0L N55, 14-18 4.4TT N63T-ALL</v>
      </c>
      <c r="AW120" s="347" t="s">
        <v>1720</v>
      </c>
      <c r="AX120" s="347" t="str">
        <f t="shared" si="21"/>
        <v>F15-14-18 3.0L N55, 14-18 4.4TT N63T-ALL-Viking9</v>
      </c>
      <c r="AY120" s="352" t="s">
        <v>2984</v>
      </c>
    </row>
    <row r="121" spans="1:51" s="337" customFormat="1" ht="15.75" thickTop="1" x14ac:dyDescent="0.25">
      <c r="A121" s="345" t="str">
        <f t="shared" si="12"/>
        <v/>
      </c>
      <c r="B121" s="345" t="str">
        <f t="shared" si="13"/>
        <v/>
      </c>
      <c r="C121" s="345"/>
      <c r="D121" s="345"/>
      <c r="E121" s="345" t="str">
        <f t="shared" si="14"/>
        <v/>
      </c>
      <c r="F121" s="346"/>
      <c r="G121" s="381"/>
      <c r="H121" s="345" t="s">
        <v>851</v>
      </c>
      <c r="I121" s="345" t="s">
        <v>412</v>
      </c>
      <c r="J121" s="345" t="s">
        <v>519</v>
      </c>
      <c r="K121" s="345" t="s">
        <v>513</v>
      </c>
      <c r="L121" s="345" t="str">
        <f t="shared" si="15"/>
        <v>. Air Filter Engine Cover Assembly</v>
      </c>
      <c r="M121" s="460" t="str">
        <f t="shared" si="22"/>
        <v/>
      </c>
      <c r="N121" s="357" t="str" cm="1">
        <f t="array" ref="N121">IF(INDEX(W:W, ROW())&lt;&gt;"", _xlfn.XLOOKUP(INDEX(W:W, ROW()), '5A. Picture Formulas'!$B$3:$B$500, '5A. Picture Formulas'!$CR$3:$CR$500), "")</f>
        <v/>
      </c>
      <c r="O121" s="382" t="str">
        <f t="shared" si="16"/>
        <v/>
      </c>
      <c r="P121" s="382" t="s">
        <v>875</v>
      </c>
      <c r="Q121" s="348" t="str">
        <f t="shared" si="23"/>
        <v/>
      </c>
      <c r="R121" s="345" t="s">
        <v>513</v>
      </c>
      <c r="S121" s="345"/>
      <c r="T121" s="345"/>
      <c r="U121" s="383" t="str">
        <f t="shared" si="17"/>
        <v/>
      </c>
      <c r="V121" s="381"/>
      <c r="W121" s="43"/>
      <c r="X121" s="381"/>
      <c r="Y121" s="381"/>
      <c r="Z121" s="381"/>
      <c r="AA121" s="345"/>
      <c r="AB121" s="345"/>
      <c r="AC121" s="345"/>
      <c r="AD121" s="345" t="str">
        <f t="shared" si="18"/>
        <v>toss this, but keep the top trim w/ engine cover</v>
      </c>
      <c r="AE121" s="345"/>
      <c r="AF121" s="345" t="s">
        <v>773</v>
      </c>
      <c r="AG121" s="345"/>
      <c r="AH121" s="345" t="s">
        <v>935</v>
      </c>
      <c r="AI121" s="384">
        <v>44670</v>
      </c>
      <c r="AJ121" s="385" t="s">
        <v>1645</v>
      </c>
      <c r="AK121" s="385" t="s">
        <v>57</v>
      </c>
      <c r="AL121" s="385" t="s">
        <v>1646</v>
      </c>
      <c r="AM121" s="345"/>
      <c r="AN121" s="381" t="s">
        <v>947</v>
      </c>
      <c r="AO121" s="345"/>
      <c r="AP121" s="345" t="s">
        <v>91</v>
      </c>
      <c r="AQ121" s="345"/>
      <c r="AR121" s="347" t="str">
        <f t="shared" si="19"/>
        <v/>
      </c>
      <c r="AS121" s="345"/>
      <c r="AT121" s="345"/>
      <c r="AU121" s="345"/>
      <c r="AV121" s="345" t="str">
        <f t="shared" si="20"/>
        <v/>
      </c>
      <c r="AW121" s="345"/>
      <c r="AX121" s="345" t="str">
        <f t="shared" si="21"/>
        <v/>
      </c>
      <c r="AY121" s="352"/>
    </row>
    <row r="122" spans="1:51" s="337" customFormat="1" ht="15.75" thickTop="1" x14ac:dyDescent="0.25">
      <c r="A122" s="345" t="str">
        <f t="shared" si="12"/>
        <v/>
      </c>
      <c r="B122" s="345" t="str">
        <f t="shared" si="13"/>
        <v/>
      </c>
      <c r="C122" s="345"/>
      <c r="D122" s="345"/>
      <c r="E122" s="345" t="str">
        <f t="shared" si="14"/>
        <v/>
      </c>
      <c r="F122" s="346"/>
      <c r="G122" s="381"/>
      <c r="H122" s="345" t="s">
        <v>851</v>
      </c>
      <c r="I122" s="345" t="s">
        <v>412</v>
      </c>
      <c r="J122" s="345" t="s">
        <v>1010</v>
      </c>
      <c r="K122" s="345" t="s">
        <v>516</v>
      </c>
      <c r="L122" s="345" t="str">
        <f t="shared" si="15"/>
        <v>. Camshaft Position Sensor</v>
      </c>
      <c r="M122" s="460" t="str">
        <f t="shared" si="22"/>
        <v/>
      </c>
      <c r="N122" s="357" t="str" cm="1">
        <f t="array" ref="N122">IF(INDEX(W:W, ROW())&lt;&gt;"", _xlfn.XLOOKUP(INDEX(W:W, ROW()), '5A. Picture Formulas'!$B$3:$B$500, '5A. Picture Formulas'!$CR$3:$CR$500), "")</f>
        <v/>
      </c>
      <c r="O122" s="382" t="str">
        <f t="shared" si="16"/>
        <v/>
      </c>
      <c r="P122" s="382" t="s">
        <v>875</v>
      </c>
      <c r="Q122" s="348" t="str">
        <f t="shared" si="23"/>
        <v/>
      </c>
      <c r="R122" s="345" t="s">
        <v>516</v>
      </c>
      <c r="S122" s="345"/>
      <c r="T122" s="345"/>
      <c r="U122" s="383" t="str">
        <f t="shared" si="17"/>
        <v/>
      </c>
      <c r="V122" s="381"/>
      <c r="W122" s="43"/>
      <c r="X122" s="381"/>
      <c r="Y122" s="381"/>
      <c r="Z122" s="381"/>
      <c r="AA122" s="345"/>
      <c r="AB122" s="345"/>
      <c r="AC122" s="345"/>
      <c r="AD122" s="345" t="str">
        <f t="shared" si="18"/>
        <v/>
      </c>
      <c r="AE122" s="345"/>
      <c r="AF122" s="345"/>
      <c r="AG122" s="345"/>
      <c r="AH122" s="345" t="s">
        <v>981</v>
      </c>
      <c r="AI122" s="384">
        <v>45099</v>
      </c>
      <c r="AJ122" s="385" t="s">
        <v>936</v>
      </c>
      <c r="AK122" s="385" t="s">
        <v>57</v>
      </c>
      <c r="AL122" s="385" t="s">
        <v>937</v>
      </c>
      <c r="AM122" s="345"/>
      <c r="AN122" s="381" t="s">
        <v>938</v>
      </c>
      <c r="AO122" s="345"/>
      <c r="AP122" s="345"/>
      <c r="AQ122" s="345"/>
      <c r="AR122" s="347" t="str">
        <f t="shared" si="19"/>
        <v/>
      </c>
      <c r="AS122" s="345"/>
      <c r="AT122" s="345"/>
      <c r="AU122" s="345"/>
      <c r="AV122" s="345" t="str">
        <f t="shared" si="20"/>
        <v/>
      </c>
      <c r="AW122" s="345"/>
      <c r="AX122" s="345" t="str">
        <f t="shared" si="21"/>
        <v/>
      </c>
      <c r="AY122" s="352"/>
    </row>
    <row r="123" spans="1:51" s="337" customFormat="1" ht="15.75" thickTop="1" x14ac:dyDescent="0.25">
      <c r="A123" s="345" t="str">
        <f t="shared" si="12"/>
        <v/>
      </c>
      <c r="B123" s="345" t="str">
        <f t="shared" si="13"/>
        <v/>
      </c>
      <c r="C123" s="345"/>
      <c r="D123" s="345"/>
      <c r="E123" s="345" t="str">
        <f t="shared" si="14"/>
        <v/>
      </c>
      <c r="F123" s="346"/>
      <c r="G123" s="381"/>
      <c r="H123" s="345" t="s">
        <v>851</v>
      </c>
      <c r="I123" s="345" t="s">
        <v>412</v>
      </c>
      <c r="J123" s="345" t="s">
        <v>1721</v>
      </c>
      <c r="K123" s="345" t="s">
        <v>523</v>
      </c>
      <c r="L123" s="345" t="str">
        <f t="shared" si="15"/>
        <v>. Exhaust Manifolds</v>
      </c>
      <c r="M123" s="460" t="str">
        <f t="shared" si="22"/>
        <v/>
      </c>
      <c r="N123" s="357" t="str" cm="1">
        <f t="array" ref="N123">IF(INDEX(W:W, ROW())&lt;&gt;"", _xlfn.XLOOKUP(INDEX(W:W, ROW()), '5A. Picture Formulas'!$B$3:$B$500, '5A. Picture Formulas'!$CR$3:$CR$500), "")</f>
        <v/>
      </c>
      <c r="O123" s="382" t="str">
        <f t="shared" si="16"/>
        <v/>
      </c>
      <c r="P123" s="382" t="s">
        <v>875</v>
      </c>
      <c r="Q123" s="348" t="str">
        <f t="shared" si="23"/>
        <v/>
      </c>
      <c r="R123" s="345" t="s">
        <v>523</v>
      </c>
      <c r="S123" s="345"/>
      <c r="T123" s="345"/>
      <c r="U123" s="383" t="str">
        <f t="shared" si="17"/>
        <v/>
      </c>
      <c r="V123" s="381"/>
      <c r="W123" s="43"/>
      <c r="X123" s="381"/>
      <c r="Y123" s="381"/>
      <c r="Z123" s="381"/>
      <c r="AA123" s="345"/>
      <c r="AB123" s="345"/>
      <c r="AC123" s="345"/>
      <c r="AD123" s="345" t="str">
        <f t="shared" si="18"/>
        <v/>
      </c>
      <c r="AE123" s="345"/>
      <c r="AF123" s="345"/>
      <c r="AG123" s="345"/>
      <c r="AH123" s="345" t="s">
        <v>935</v>
      </c>
      <c r="AI123" s="384">
        <v>45245</v>
      </c>
      <c r="AJ123" s="385" t="s">
        <v>249</v>
      </c>
      <c r="AK123" s="385" t="s">
        <v>57</v>
      </c>
      <c r="AL123" s="385" t="s">
        <v>249</v>
      </c>
      <c r="AM123" s="345"/>
      <c r="AN123" s="381" t="s">
        <v>947</v>
      </c>
      <c r="AO123" s="345"/>
      <c r="AP123" s="345" t="s">
        <v>91</v>
      </c>
      <c r="AQ123" s="345"/>
      <c r="AR123" s="347" t="str">
        <f t="shared" si="19"/>
        <v/>
      </c>
      <c r="AS123" s="345"/>
      <c r="AT123" s="345"/>
      <c r="AU123" s="345"/>
      <c r="AV123" s="345" t="str">
        <f t="shared" si="20"/>
        <v/>
      </c>
      <c r="AW123" s="345"/>
      <c r="AX123" s="345" t="str">
        <f t="shared" si="21"/>
        <v/>
      </c>
      <c r="AY123" s="352"/>
    </row>
    <row r="124" spans="1:51" s="337" customFormat="1" ht="15.75" thickTop="1" x14ac:dyDescent="0.25">
      <c r="A124" s="345" t="str">
        <f t="shared" si="12"/>
        <v/>
      </c>
      <c r="B124" s="345" t="str">
        <f t="shared" si="13"/>
        <v/>
      </c>
      <c r="C124" s="345"/>
      <c r="D124" s="345"/>
      <c r="E124" s="345" t="str">
        <f t="shared" si="14"/>
        <v/>
      </c>
      <c r="F124" s="346"/>
      <c r="G124" s="381"/>
      <c r="H124" s="345" t="s">
        <v>851</v>
      </c>
      <c r="I124" s="345" t="s">
        <v>412</v>
      </c>
      <c r="J124" s="345" t="s">
        <v>517</v>
      </c>
      <c r="K124" s="345" t="s">
        <v>517</v>
      </c>
      <c r="L124" s="345" t="str">
        <f t="shared" si="15"/>
        <v>. Fuel Tank Ventilation Valve</v>
      </c>
      <c r="M124" s="460" t="str">
        <f t="shared" si="22"/>
        <v/>
      </c>
      <c r="N124" s="357" t="str" cm="1">
        <f t="array" ref="N124">IF(INDEX(W:W, ROW())&lt;&gt;"", _xlfn.XLOOKUP(INDEX(W:W, ROW()), '5A. Picture Formulas'!$B$3:$B$500, '5A. Picture Formulas'!$CR$3:$CR$500), "")</f>
        <v/>
      </c>
      <c r="O124" s="382" t="str">
        <f t="shared" si="16"/>
        <v/>
      </c>
      <c r="P124" s="382" t="s">
        <v>875</v>
      </c>
      <c r="Q124" s="348" t="str">
        <f t="shared" si="23"/>
        <v/>
      </c>
      <c r="R124" s="345" t="s">
        <v>517</v>
      </c>
      <c r="S124" s="345"/>
      <c r="T124" s="345"/>
      <c r="U124" s="383" t="str">
        <f t="shared" si="17"/>
        <v/>
      </c>
      <c r="V124" s="381"/>
      <c r="W124" s="43"/>
      <c r="X124" s="381"/>
      <c r="Y124" s="381"/>
      <c r="Z124" s="381"/>
      <c r="AA124" s="345"/>
      <c r="AB124" s="345"/>
      <c r="AC124" s="345"/>
      <c r="AD124" s="345" t="str">
        <f t="shared" si="18"/>
        <v/>
      </c>
      <c r="AE124" s="345"/>
      <c r="AF124" s="345"/>
      <c r="AG124" s="345"/>
      <c r="AH124" s="345" t="s">
        <v>981</v>
      </c>
      <c r="AI124" s="384">
        <v>45099</v>
      </c>
      <c r="AJ124" s="385" t="s">
        <v>936</v>
      </c>
      <c r="AK124" s="385" t="s">
        <v>57</v>
      </c>
      <c r="AL124" s="385" t="s">
        <v>937</v>
      </c>
      <c r="AM124" s="345"/>
      <c r="AN124" s="381" t="s">
        <v>938</v>
      </c>
      <c r="AO124" s="345"/>
      <c r="AP124" s="345"/>
      <c r="AQ124" s="345"/>
      <c r="AR124" s="347" t="str">
        <f t="shared" si="19"/>
        <v/>
      </c>
      <c r="AS124" s="345"/>
      <c r="AT124" s="345"/>
      <c r="AU124" s="345"/>
      <c r="AV124" s="345" t="str">
        <f t="shared" si="20"/>
        <v/>
      </c>
      <c r="AW124" s="345"/>
      <c r="AX124" s="345" t="str">
        <f t="shared" si="21"/>
        <v/>
      </c>
      <c r="AY124" s="352"/>
    </row>
    <row r="125" spans="1:51" s="337" customFormat="1" ht="15.75" thickTop="1" x14ac:dyDescent="0.25">
      <c r="A125" s="345" t="str">
        <f t="shared" si="12"/>
        <v/>
      </c>
      <c r="B125" s="345" t="str">
        <f t="shared" si="13"/>
        <v>309-50638</v>
      </c>
      <c r="C125" s="345"/>
      <c r="D125" s="345"/>
      <c r="E125" s="345">
        <f t="shared" si="14"/>
        <v>1</v>
      </c>
      <c r="F125" s="346"/>
      <c r="G125" s="381"/>
      <c r="H125" s="345" t="s">
        <v>851</v>
      </c>
      <c r="I125" s="345" t="s">
        <v>412</v>
      </c>
      <c r="J125" s="345" t="s">
        <v>495</v>
      </c>
      <c r="K125" s="345" t="s">
        <v>495</v>
      </c>
      <c r="L125" s="345" t="str">
        <f t="shared" si="15"/>
        <v>. Harmonic Balancer</v>
      </c>
      <c r="M125" s="460" t="str">
        <f t="shared" si="22"/>
        <v/>
      </c>
      <c r="N125" s="357" t="str" cm="1">
        <f t="array" ref="N125">IF(INDEX(W:W, ROW())&lt;&gt;"", _xlfn.XLOOKUP(INDEX(W:W, ROW()), '5A. Picture Formulas'!$B$3:$B$500, '5A. Picture Formulas'!$CR$3:$CR$500), "")</f>
        <v/>
      </c>
      <c r="O125" s="382" t="str">
        <f t="shared" si="16"/>
        <v/>
      </c>
      <c r="P125" s="382" t="s">
        <v>875</v>
      </c>
      <c r="Q125" s="348" t="str">
        <f t="shared" si="23"/>
        <v/>
      </c>
      <c r="R125" s="345" t="s">
        <v>495</v>
      </c>
      <c r="S125" s="345"/>
      <c r="T125" s="345"/>
      <c r="U125" s="383" t="str">
        <f t="shared" si="17"/>
        <v/>
      </c>
      <c r="V125" s="381"/>
      <c r="W125" s="43"/>
      <c r="X125" s="381"/>
      <c r="Y125" s="381"/>
      <c r="Z125" s="381"/>
      <c r="AA125" s="345"/>
      <c r="AB125" s="345"/>
      <c r="AC125" s="345"/>
      <c r="AD125" s="345" t="str">
        <f t="shared" si="18"/>
        <v>Harmonic Balancer | Harmonic Balancer</v>
      </c>
      <c r="AE125" s="345" t="s">
        <v>495</v>
      </c>
      <c r="AF125" s="345" t="s">
        <v>495</v>
      </c>
      <c r="AG125" s="345"/>
      <c r="AH125" s="345" t="s">
        <v>935</v>
      </c>
      <c r="AI125" s="384">
        <v>45245</v>
      </c>
      <c r="AJ125" s="385" t="s">
        <v>249</v>
      </c>
      <c r="AK125" s="385" t="s">
        <v>57</v>
      </c>
      <c r="AL125" s="385" t="s">
        <v>249</v>
      </c>
      <c r="AM125" s="345"/>
      <c r="AN125" s="381" t="s">
        <v>947</v>
      </c>
      <c r="AO125" s="345" t="s">
        <v>1661</v>
      </c>
      <c r="AP125" s="345" t="s">
        <v>91</v>
      </c>
      <c r="AQ125" s="345">
        <v>50638</v>
      </c>
      <c r="AR125" s="347" t="str">
        <f t="shared" si="19"/>
        <v>309-50638</v>
      </c>
      <c r="AS125" s="345"/>
      <c r="AT125" s="345"/>
      <c r="AU125" s="345"/>
      <c r="AV125" s="345" t="str">
        <f t="shared" si="20"/>
        <v/>
      </c>
      <c r="AW125" s="345"/>
      <c r="AX125" s="345" t="str">
        <f t="shared" si="21"/>
        <v/>
      </c>
      <c r="AY125" s="352"/>
    </row>
    <row r="126" spans="1:51" s="337" customFormat="1" ht="15.75" thickTop="1" x14ac:dyDescent="0.25">
      <c r="A126" s="345" t="str">
        <f t="shared" si="12"/>
        <v/>
      </c>
      <c r="B126" s="345" t="str">
        <f t="shared" si="13"/>
        <v/>
      </c>
      <c r="C126" s="345"/>
      <c r="D126" s="345"/>
      <c r="E126" s="345" t="str">
        <f t="shared" si="14"/>
        <v/>
      </c>
      <c r="F126" s="346"/>
      <c r="G126" s="381"/>
      <c r="H126" s="345" t="s">
        <v>851</v>
      </c>
      <c r="I126" s="345" t="s">
        <v>412</v>
      </c>
      <c r="J126" s="345" t="s">
        <v>1010</v>
      </c>
      <c r="K126" s="345" t="s">
        <v>522</v>
      </c>
      <c r="L126" s="345" t="str">
        <f t="shared" si="15"/>
        <v>. Knock Sensors</v>
      </c>
      <c r="M126" s="460" t="str">
        <f t="shared" si="22"/>
        <v/>
      </c>
      <c r="N126" s="357" t="str" cm="1">
        <f t="array" ref="N126">IF(INDEX(W:W, ROW())&lt;&gt;"", _xlfn.XLOOKUP(INDEX(W:W, ROW()), '5A. Picture Formulas'!$B$3:$B$500, '5A. Picture Formulas'!$CR$3:$CR$500), "")</f>
        <v/>
      </c>
      <c r="O126" s="382" t="str">
        <f t="shared" si="16"/>
        <v/>
      </c>
      <c r="P126" s="382" t="s">
        <v>875</v>
      </c>
      <c r="Q126" s="348" t="str">
        <f t="shared" si="23"/>
        <v/>
      </c>
      <c r="R126" s="345" t="s">
        <v>522</v>
      </c>
      <c r="S126" s="345"/>
      <c r="T126" s="345"/>
      <c r="U126" s="383" t="str">
        <f t="shared" si="17"/>
        <v/>
      </c>
      <c r="V126" s="381"/>
      <c r="W126" s="43"/>
      <c r="X126" s="381"/>
      <c r="Y126" s="381"/>
      <c r="Z126" s="381"/>
      <c r="AA126" s="345"/>
      <c r="AB126" s="345"/>
      <c r="AC126" s="345"/>
      <c r="AD126" s="345" t="str">
        <f t="shared" si="18"/>
        <v/>
      </c>
      <c r="AE126" s="345"/>
      <c r="AF126" s="345"/>
      <c r="AG126" s="345"/>
      <c r="AH126" s="345" t="s">
        <v>935</v>
      </c>
      <c r="AI126" s="384">
        <v>45245</v>
      </c>
      <c r="AJ126" s="385" t="s">
        <v>936</v>
      </c>
      <c r="AK126" s="385" t="s">
        <v>57</v>
      </c>
      <c r="AL126" s="385" t="s">
        <v>937</v>
      </c>
      <c r="AM126" s="345"/>
      <c r="AN126" s="381" t="s">
        <v>947</v>
      </c>
      <c r="AO126" s="345"/>
      <c r="AP126" s="345" t="s">
        <v>91</v>
      </c>
      <c r="AQ126" s="345"/>
      <c r="AR126" s="347" t="str">
        <f t="shared" si="19"/>
        <v/>
      </c>
      <c r="AS126" s="345"/>
      <c r="AT126" s="345"/>
      <c r="AU126" s="345"/>
      <c r="AV126" s="345" t="str">
        <f t="shared" si="20"/>
        <v/>
      </c>
      <c r="AW126" s="345"/>
      <c r="AX126" s="345" t="str">
        <f t="shared" si="21"/>
        <v/>
      </c>
      <c r="AY126" s="352"/>
    </row>
    <row r="127" spans="1:51" s="337" customFormat="1" ht="15.75" thickTop="1" x14ac:dyDescent="0.25">
      <c r="A127" s="345" t="str">
        <f t="shared" si="12"/>
        <v/>
      </c>
      <c r="B127" s="345" t="str">
        <f t="shared" si="13"/>
        <v/>
      </c>
      <c r="C127" s="345"/>
      <c r="D127" s="345"/>
      <c r="E127" s="345" t="str">
        <f t="shared" si="14"/>
        <v/>
      </c>
      <c r="F127" s="346"/>
      <c r="G127" s="381"/>
      <c r="H127" s="345" t="s">
        <v>851</v>
      </c>
      <c r="I127" s="345" t="s">
        <v>412</v>
      </c>
      <c r="J127" s="345" t="s">
        <v>1010</v>
      </c>
      <c r="K127" s="345" t="s">
        <v>518</v>
      </c>
      <c r="L127" s="345" t="str">
        <f t="shared" si="15"/>
        <v>. Map Pressure Sensor</v>
      </c>
      <c r="M127" s="460" t="str">
        <f t="shared" si="22"/>
        <v/>
      </c>
      <c r="N127" s="357" t="str" cm="1">
        <f t="array" ref="N127">IF(INDEX(W:W, ROW())&lt;&gt;"", _xlfn.XLOOKUP(INDEX(W:W, ROW()), '5A. Picture Formulas'!$B$3:$B$500, '5A. Picture Formulas'!$CR$3:$CR$500), "")</f>
        <v/>
      </c>
      <c r="O127" s="382" t="str">
        <f t="shared" si="16"/>
        <v/>
      </c>
      <c r="P127" s="382" t="s">
        <v>875</v>
      </c>
      <c r="Q127" s="348" t="str">
        <f t="shared" si="23"/>
        <v/>
      </c>
      <c r="R127" s="345" t="s">
        <v>518</v>
      </c>
      <c r="S127" s="345"/>
      <c r="T127" s="345"/>
      <c r="U127" s="383" t="str">
        <f t="shared" si="17"/>
        <v/>
      </c>
      <c r="V127" s="381"/>
      <c r="W127" s="43"/>
      <c r="X127" s="381"/>
      <c r="Y127" s="381"/>
      <c r="Z127" s="381"/>
      <c r="AA127" s="345"/>
      <c r="AB127" s="345"/>
      <c r="AC127" s="345"/>
      <c r="AD127" s="345" t="str">
        <f t="shared" si="18"/>
        <v/>
      </c>
      <c r="AE127" s="345"/>
      <c r="AF127" s="345"/>
      <c r="AG127" s="345"/>
      <c r="AH127" s="345" t="s">
        <v>981</v>
      </c>
      <c r="AI127" s="384">
        <v>45099</v>
      </c>
      <c r="AJ127" s="385" t="s">
        <v>936</v>
      </c>
      <c r="AK127" s="385" t="s">
        <v>57</v>
      </c>
      <c r="AL127" s="385" t="s">
        <v>937</v>
      </c>
      <c r="AM127" s="345"/>
      <c r="AN127" s="381" t="s">
        <v>938</v>
      </c>
      <c r="AO127" s="345"/>
      <c r="AP127" s="345"/>
      <c r="AQ127" s="345"/>
      <c r="AR127" s="347" t="str">
        <f t="shared" si="19"/>
        <v/>
      </c>
      <c r="AS127" s="345"/>
      <c r="AT127" s="345"/>
      <c r="AU127" s="345"/>
      <c r="AV127" s="345" t="str">
        <f t="shared" si="20"/>
        <v/>
      </c>
      <c r="AW127" s="345"/>
      <c r="AX127" s="345" t="str">
        <f t="shared" si="21"/>
        <v/>
      </c>
      <c r="AY127" s="352"/>
    </row>
    <row r="128" spans="1:51" s="337" customFormat="1" ht="15.75" thickTop="1" x14ac:dyDescent="0.25">
      <c r="A128" s="345" t="str">
        <f t="shared" si="12"/>
        <v/>
      </c>
      <c r="B128" s="345" t="str">
        <f t="shared" si="13"/>
        <v/>
      </c>
      <c r="C128" s="345"/>
      <c r="D128" s="345"/>
      <c r="E128" s="345" t="str">
        <f t="shared" si="14"/>
        <v/>
      </c>
      <c r="F128" s="346"/>
      <c r="G128" s="381"/>
      <c r="H128" s="345" t="s">
        <v>851</v>
      </c>
      <c r="I128" s="345" t="s">
        <v>412</v>
      </c>
      <c r="J128" s="345" t="s">
        <v>519</v>
      </c>
      <c r="K128" s="345" t="s">
        <v>519</v>
      </c>
      <c r="L128" s="345" t="str">
        <f t="shared" si="15"/>
        <v>. Starter</v>
      </c>
      <c r="M128" s="460" t="str">
        <f t="shared" si="22"/>
        <v/>
      </c>
      <c r="N128" s="357" t="str" cm="1">
        <f t="array" ref="N128">IF(INDEX(W:W, ROW())&lt;&gt;"", _xlfn.XLOOKUP(INDEX(W:W, ROW()), '5A. Picture Formulas'!$B$3:$B$500, '5A. Picture Formulas'!$CR$3:$CR$500), "")</f>
        <v/>
      </c>
      <c r="O128" s="382" t="str">
        <f t="shared" si="16"/>
        <v/>
      </c>
      <c r="P128" s="382" t="s">
        <v>875</v>
      </c>
      <c r="Q128" s="348" t="str">
        <f t="shared" si="23"/>
        <v/>
      </c>
      <c r="R128" s="345" t="s">
        <v>519</v>
      </c>
      <c r="S128" s="345"/>
      <c r="T128" s="345"/>
      <c r="U128" s="383" t="str">
        <f t="shared" si="17"/>
        <v/>
      </c>
      <c r="V128" s="381"/>
      <c r="W128" s="43"/>
      <c r="X128" s="381"/>
      <c r="Y128" s="381"/>
      <c r="Z128" s="381"/>
      <c r="AA128" s="345"/>
      <c r="AB128" s="345"/>
      <c r="AC128" s="345"/>
      <c r="AD128" s="345" t="str">
        <f t="shared" si="18"/>
        <v/>
      </c>
      <c r="AE128" s="345"/>
      <c r="AF128" s="345"/>
      <c r="AG128" s="345"/>
      <c r="AH128" s="345" t="s">
        <v>935</v>
      </c>
      <c r="AI128" s="384">
        <v>44670</v>
      </c>
      <c r="AJ128" s="385" t="s">
        <v>1645</v>
      </c>
      <c r="AK128" s="385" t="s">
        <v>57</v>
      </c>
      <c r="AL128" s="385" t="s">
        <v>1646</v>
      </c>
      <c r="AM128" s="345"/>
      <c r="AN128" s="381" t="s">
        <v>947</v>
      </c>
      <c r="AO128" s="345"/>
      <c r="AP128" s="345" t="s">
        <v>91</v>
      </c>
      <c r="AQ128" s="345"/>
      <c r="AR128" s="347" t="str">
        <f t="shared" si="19"/>
        <v/>
      </c>
      <c r="AS128" s="345"/>
      <c r="AT128" s="345"/>
      <c r="AU128" s="345"/>
      <c r="AV128" s="345" t="str">
        <f t="shared" si="20"/>
        <v/>
      </c>
      <c r="AW128" s="345"/>
      <c r="AX128" s="345" t="str">
        <f t="shared" si="21"/>
        <v/>
      </c>
      <c r="AY128" s="352"/>
    </row>
    <row r="129" spans="1:51" s="337" customFormat="1" ht="15.75" thickTop="1" x14ac:dyDescent="0.25">
      <c r="A129" s="345" t="str">
        <f t="shared" si="12"/>
        <v/>
      </c>
      <c r="B129" s="345" t="str">
        <f t="shared" si="13"/>
        <v/>
      </c>
      <c r="C129" s="345"/>
      <c r="D129" s="345"/>
      <c r="E129" s="345" t="str">
        <f t="shared" si="14"/>
        <v/>
      </c>
      <c r="F129" s="346"/>
      <c r="G129" s="381"/>
      <c r="H129" s="345" t="s">
        <v>851</v>
      </c>
      <c r="I129" s="345" t="s">
        <v>412</v>
      </c>
      <c r="J129" s="345" t="s">
        <v>1011</v>
      </c>
      <c r="K129" s="345" t="s">
        <v>520</v>
      </c>
      <c r="L129" s="345" t="str">
        <f t="shared" si="15"/>
        <v>. Tensioners &amp; Timing Guides (TOSS ALL)</v>
      </c>
      <c r="M129" s="460" t="str">
        <f t="shared" si="22"/>
        <v/>
      </c>
      <c r="N129" s="357" t="str" cm="1">
        <f t="array" ref="N129">IF(INDEX(W:W, ROW())&lt;&gt;"", _xlfn.XLOOKUP(INDEX(W:W, ROW()), '5A. Picture Formulas'!$B$3:$B$500, '5A. Picture Formulas'!$CR$3:$CR$500), "")</f>
        <v/>
      </c>
      <c r="O129" s="382" t="str">
        <f t="shared" si="16"/>
        <v/>
      </c>
      <c r="P129" s="382" t="s">
        <v>875</v>
      </c>
      <c r="Q129" s="348" t="str">
        <f t="shared" si="23"/>
        <v/>
      </c>
      <c r="R129" s="345" t="s">
        <v>520</v>
      </c>
      <c r="S129" s="345"/>
      <c r="T129" s="383"/>
      <c r="U129" s="383" t="str">
        <f t="shared" si="17"/>
        <v/>
      </c>
      <c r="V129" s="345"/>
      <c r="W129" s="39"/>
      <c r="X129" s="345"/>
      <c r="Y129" s="345"/>
      <c r="Z129" s="381"/>
      <c r="AA129" s="345"/>
      <c r="AB129" s="345"/>
      <c r="AC129" s="345"/>
      <c r="AD129" s="345" t="str">
        <f t="shared" si="18"/>
        <v/>
      </c>
      <c r="AE129" s="345"/>
      <c r="AF129" s="345"/>
      <c r="AG129" s="389"/>
      <c r="AH129" s="345" t="s">
        <v>935</v>
      </c>
      <c r="AI129" s="384">
        <v>44670</v>
      </c>
      <c r="AJ129" s="385" t="s">
        <v>936</v>
      </c>
      <c r="AK129" s="385" t="s">
        <v>57</v>
      </c>
      <c r="AL129" s="385" t="s">
        <v>937</v>
      </c>
      <c r="AM129" s="345"/>
      <c r="AN129" s="345" t="s">
        <v>938</v>
      </c>
      <c r="AO129" s="345"/>
      <c r="AP129" s="345"/>
      <c r="AQ129" s="345"/>
      <c r="AR129" s="347" t="str">
        <f t="shared" si="19"/>
        <v/>
      </c>
      <c r="AS129" s="345"/>
      <c r="AT129" s="345"/>
      <c r="AU129" s="345"/>
      <c r="AV129" s="345" t="str">
        <f t="shared" si="20"/>
        <v/>
      </c>
      <c r="AW129" s="345"/>
      <c r="AX129" s="345" t="str">
        <f t="shared" si="21"/>
        <v/>
      </c>
      <c r="AY129" s="352"/>
    </row>
    <row r="130" spans="1:51" s="337" customFormat="1" ht="15.75" thickTop="1" x14ac:dyDescent="0.25">
      <c r="A130" s="345" t="str">
        <f t="shared" si="12"/>
        <v/>
      </c>
      <c r="B130" s="345" t="str">
        <f t="shared" si="13"/>
        <v/>
      </c>
      <c r="C130" s="345"/>
      <c r="D130" s="345"/>
      <c r="E130" s="345" t="str">
        <f t="shared" si="14"/>
        <v/>
      </c>
      <c r="F130" s="346"/>
      <c r="G130" s="381"/>
      <c r="H130" s="345" t="s">
        <v>851</v>
      </c>
      <c r="I130" s="345" t="s">
        <v>412</v>
      </c>
      <c r="J130" s="345" t="s">
        <v>521</v>
      </c>
      <c r="K130" s="345" t="s">
        <v>521</v>
      </c>
      <c r="L130" s="345" t="str">
        <f t="shared" si="15"/>
        <v>. Throttle Body</v>
      </c>
      <c r="M130" s="460" t="str">
        <f t="shared" si="22"/>
        <v/>
      </c>
      <c r="N130" s="357" t="str" cm="1">
        <f t="array" ref="N130">IF(INDEX(W:W, ROW())&lt;&gt;"", _xlfn.XLOOKUP(INDEX(W:W, ROW()), '5A. Picture Formulas'!$B$3:$B$500, '5A. Picture Formulas'!$CR$3:$CR$500), "")</f>
        <v/>
      </c>
      <c r="O130" s="382" t="str">
        <f t="shared" si="16"/>
        <v/>
      </c>
      <c r="P130" s="382" t="s">
        <v>875</v>
      </c>
      <c r="Q130" s="348" t="str">
        <f t="shared" si="23"/>
        <v/>
      </c>
      <c r="R130" s="345" t="s">
        <v>521</v>
      </c>
      <c r="S130" s="345"/>
      <c r="T130" s="345"/>
      <c r="U130" s="383" t="str">
        <f t="shared" si="17"/>
        <v/>
      </c>
      <c r="V130" s="381"/>
      <c r="W130" s="43"/>
      <c r="X130" s="381"/>
      <c r="Y130" s="381"/>
      <c r="Z130" s="381"/>
      <c r="AA130" s="345"/>
      <c r="AB130" s="345"/>
      <c r="AC130" s="345"/>
      <c r="AD130" s="345" t="str">
        <f t="shared" si="18"/>
        <v/>
      </c>
      <c r="AE130" s="345"/>
      <c r="AF130" s="345"/>
      <c r="AG130" s="345"/>
      <c r="AH130" s="345" t="s">
        <v>935</v>
      </c>
      <c r="AI130" s="384">
        <v>44670</v>
      </c>
      <c r="AJ130" s="385" t="s">
        <v>1645</v>
      </c>
      <c r="AK130" s="385" t="s">
        <v>57</v>
      </c>
      <c r="AL130" s="385" t="s">
        <v>1646</v>
      </c>
      <c r="AM130" s="345"/>
      <c r="AN130" s="381" t="s">
        <v>947</v>
      </c>
      <c r="AO130" s="345"/>
      <c r="AP130" s="345" t="s">
        <v>91</v>
      </c>
      <c r="AQ130" s="345"/>
      <c r="AR130" s="347" t="str">
        <f t="shared" si="19"/>
        <v/>
      </c>
      <c r="AS130" s="345"/>
      <c r="AT130" s="345"/>
      <c r="AU130" s="345"/>
      <c r="AV130" s="345" t="str">
        <f t="shared" si="20"/>
        <v/>
      </c>
      <c r="AW130" s="345"/>
      <c r="AX130" s="345" t="str">
        <f t="shared" si="21"/>
        <v/>
      </c>
      <c r="AY130" s="352"/>
    </row>
    <row r="131" spans="1:51" s="337" customFormat="1" ht="15.75" thickTop="1" x14ac:dyDescent="0.25">
      <c r="A131" s="345" t="str">
        <f t="shared" si="12"/>
        <v/>
      </c>
      <c r="B131" s="345" t="str">
        <f t="shared" si="13"/>
        <v/>
      </c>
      <c r="C131" s="345"/>
      <c r="D131" s="345"/>
      <c r="E131" s="345" t="str">
        <f t="shared" si="14"/>
        <v/>
      </c>
      <c r="F131" s="346"/>
      <c r="G131" s="381"/>
      <c r="H131" s="345" t="s">
        <v>851</v>
      </c>
      <c r="I131" s="345" t="s">
        <v>412</v>
      </c>
      <c r="J131" s="345" t="s">
        <v>1722</v>
      </c>
      <c r="K131" s="345" t="s">
        <v>524</v>
      </c>
      <c r="L131" s="345" t="str">
        <f t="shared" si="15"/>
        <v>. Turbocharger Boost Solenoid Valves &amp; Bracket</v>
      </c>
      <c r="M131" s="460" t="str">
        <f t="shared" si="22"/>
        <v/>
      </c>
      <c r="N131" s="357" t="str" cm="1">
        <f t="array" ref="N131">IF(INDEX(W:W, ROW())&lt;&gt;"", _xlfn.XLOOKUP(INDEX(W:W, ROW()), '5A. Picture Formulas'!$B$3:$B$500, '5A. Picture Formulas'!$CR$3:$CR$500), "")</f>
        <v/>
      </c>
      <c r="O131" s="382" t="str">
        <f t="shared" si="16"/>
        <v/>
      </c>
      <c r="P131" s="382" t="s">
        <v>875</v>
      </c>
      <c r="Q131" s="348" t="str">
        <f t="shared" si="23"/>
        <v/>
      </c>
      <c r="R131" s="345" t="s">
        <v>524</v>
      </c>
      <c r="S131" s="345"/>
      <c r="T131" s="345"/>
      <c r="U131" s="383" t="str">
        <f t="shared" si="17"/>
        <v/>
      </c>
      <c r="V131" s="381"/>
      <c r="W131" s="43"/>
      <c r="X131" s="381"/>
      <c r="Y131" s="381"/>
      <c r="Z131" s="381"/>
      <c r="AA131" s="345"/>
      <c r="AB131" s="345"/>
      <c r="AC131" s="345"/>
      <c r="AD131" s="345" t="str">
        <f t="shared" si="18"/>
        <v>2 black plastic solenoids on metal bracket</v>
      </c>
      <c r="AE131" s="345"/>
      <c r="AF131" s="345" t="s">
        <v>775</v>
      </c>
      <c r="AG131" s="345"/>
      <c r="AH131" s="345" t="s">
        <v>935</v>
      </c>
      <c r="AI131" s="384">
        <v>45245</v>
      </c>
      <c r="AJ131" s="385" t="s">
        <v>249</v>
      </c>
      <c r="AK131" s="385" t="s">
        <v>57</v>
      </c>
      <c r="AL131" s="385" t="s">
        <v>249</v>
      </c>
      <c r="AM131" s="345"/>
      <c r="AN131" s="381" t="s">
        <v>947</v>
      </c>
      <c r="AO131" s="345"/>
      <c r="AP131" s="345" t="s">
        <v>91</v>
      </c>
      <c r="AQ131" s="345"/>
      <c r="AR131" s="347" t="str">
        <f t="shared" si="19"/>
        <v/>
      </c>
      <c r="AS131" s="345"/>
      <c r="AT131" s="345"/>
      <c r="AU131" s="345"/>
      <c r="AV131" s="345" t="str">
        <f t="shared" si="20"/>
        <v/>
      </c>
      <c r="AW131" s="345"/>
      <c r="AX131" s="345" t="str">
        <f t="shared" si="21"/>
        <v/>
      </c>
      <c r="AY131" s="352"/>
    </row>
    <row r="132" spans="1:51" s="337" customFormat="1" ht="15.75" thickTop="1" x14ac:dyDescent="0.25">
      <c r="A132" s="345" t="str">
        <f t="shared" ref="A132:A195" si="25">IF(W132&lt;&gt;"",W132,"")</f>
        <v/>
      </c>
      <c r="B132" s="345" t="str">
        <f t="shared" ref="B132:B195" si="26">IF(AR132&lt;&gt;"",AR132,"")</f>
        <v>372-50259</v>
      </c>
      <c r="C132" s="345"/>
      <c r="D132" s="345"/>
      <c r="E132" s="345">
        <f t="shared" ref="E132:E195" si="27">IF(B132&lt;&gt;"",COUNTIF($B$4:$B$592,B132),"")</f>
        <v>1</v>
      </c>
      <c r="F132" s="346"/>
      <c r="G132" s="381"/>
      <c r="H132" s="345" t="s">
        <v>851</v>
      </c>
      <c r="I132" s="345" t="s">
        <v>412</v>
      </c>
      <c r="J132" s="345" t="s">
        <v>525</v>
      </c>
      <c r="K132" s="345" t="s">
        <v>525</v>
      </c>
      <c r="L132" s="345" t="str">
        <f t="shared" ref="L132:L195" si="28">CONCATENATE(W132,". ",R132)</f>
        <v>. Vacuum Pump</v>
      </c>
      <c r="M132" s="460" t="str">
        <f t="shared" si="22"/>
        <v/>
      </c>
      <c r="N132" s="357" t="str" cm="1">
        <f t="array" ref="N132">IF(INDEX(W:W, ROW())&lt;&gt;"", _xlfn.XLOOKUP(INDEX(W:W, ROW()), '5A. Picture Formulas'!$B$3:$B$500, '5A. Picture Formulas'!$CR$3:$CR$500), "")</f>
        <v/>
      </c>
      <c r="O132" s="382" t="str">
        <f t="shared" ref="O132:O195" si="29">IF(P132&lt;&gt;"",HYPERLINK(P132,"E.G."),"")</f>
        <v/>
      </c>
      <c r="P132" s="382" t="s">
        <v>875</v>
      </c>
      <c r="Q132" s="348" t="str">
        <f t="shared" si="23"/>
        <v/>
      </c>
      <c r="R132" s="345" t="s">
        <v>525</v>
      </c>
      <c r="S132" s="345"/>
      <c r="T132" s="345"/>
      <c r="U132" s="383" t="str">
        <f t="shared" ref="U132:U195" si="30">IF(ISTEXT(T132), T132, IFERROR(AVERAGEIF(K:K, K132, T:T), ""))</f>
        <v/>
      </c>
      <c r="V132" s="381"/>
      <c r="W132" s="43"/>
      <c r="X132" s="381"/>
      <c r="Y132" s="381"/>
      <c r="Z132" s="381"/>
      <c r="AA132" s="345"/>
      <c r="AB132" s="345"/>
      <c r="AC132" s="345"/>
      <c r="AD132" s="345" t="str">
        <f t="shared" ref="AD132:AD195" si="31">_xlfn.TEXTJOIN(" | ",TRUE,AE132,AF132)</f>
        <v/>
      </c>
      <c r="AE132" s="345"/>
      <c r="AF132" s="345"/>
      <c r="AG132" s="345"/>
      <c r="AH132" s="345" t="s">
        <v>935</v>
      </c>
      <c r="AI132" s="384">
        <v>45245</v>
      </c>
      <c r="AJ132" s="385" t="s">
        <v>249</v>
      </c>
      <c r="AK132" s="385" t="s">
        <v>57</v>
      </c>
      <c r="AL132" s="385" t="s">
        <v>249</v>
      </c>
      <c r="AM132" s="345"/>
      <c r="AN132" s="381" t="s">
        <v>947</v>
      </c>
      <c r="AO132" s="381">
        <v>372</v>
      </c>
      <c r="AP132" s="345" t="s">
        <v>91</v>
      </c>
      <c r="AQ132" s="345">
        <v>50259</v>
      </c>
      <c r="AR132" s="347" t="str">
        <f t="shared" ref="AR132:AR195" si="32">IF(AO132&lt;&gt;"",CONCATENATE(AO132,AP132,AQ132),"")</f>
        <v>372-50259</v>
      </c>
      <c r="AS132" s="345"/>
      <c r="AT132" s="345"/>
      <c r="AU132" s="345"/>
      <c r="AV132" s="345" t="str">
        <f t="shared" ref="AV132:AV195" si="33">IF(AS132&lt;&gt;"",_xlfn.TEXTJOIN("-",TRUE,AS132,AT132,AU132),"")</f>
        <v/>
      </c>
      <c r="AW132" s="345"/>
      <c r="AX132" s="345" t="str">
        <f t="shared" ref="AX132:AX195" si="34">IF(AW132&lt;&gt;"",_xlfn.TEXTJOIN("-",TRUE,AV132,AW132),"")</f>
        <v/>
      </c>
      <c r="AY132" s="352"/>
    </row>
    <row r="133" spans="1:51" s="337" customFormat="1" ht="15.75" thickTop="1" x14ac:dyDescent="0.25">
      <c r="A133" s="345" t="str">
        <f t="shared" si="25"/>
        <v/>
      </c>
      <c r="B133" s="345" t="str">
        <f t="shared" si="26"/>
        <v/>
      </c>
      <c r="C133" s="345"/>
      <c r="D133" s="345"/>
      <c r="E133" s="345" t="str">
        <f t="shared" si="27"/>
        <v/>
      </c>
      <c r="F133" s="346"/>
      <c r="G133" s="381"/>
      <c r="H133" s="345" t="s">
        <v>851</v>
      </c>
      <c r="I133" s="345" t="s">
        <v>412</v>
      </c>
      <c r="J133" s="345" t="s">
        <v>515</v>
      </c>
      <c r="K133" s="345" t="s">
        <v>515</v>
      </c>
      <c r="L133" s="345" t="str">
        <f t="shared" si="28"/>
        <v xml:space="preserve">. Wiring Harness, Engine </v>
      </c>
      <c r="M133" s="460" t="str">
        <f t="shared" ref="M133:M196" si="35">IF(N133&lt;&gt;"",HYPERLINK(N133,"Pic"),"")</f>
        <v/>
      </c>
      <c r="N133" s="357" t="str" cm="1">
        <f t="array" ref="N133">IF(INDEX(W:W, ROW())&lt;&gt;"", _xlfn.XLOOKUP(INDEX(W:W, ROW()), '5A. Picture Formulas'!$B$3:$B$500, '5A. Picture Formulas'!$CR$3:$CR$500), "")</f>
        <v/>
      </c>
      <c r="O133" s="382" t="str">
        <f t="shared" si="29"/>
        <v/>
      </c>
      <c r="P133" s="382" t="s">
        <v>875</v>
      </c>
      <c r="Q133" s="348" t="str">
        <f t="shared" ref="Q133:Q196" si="36">IF(P133&lt;&gt;"",P133,IF(N133&lt;&gt;"",N133,""))</f>
        <v/>
      </c>
      <c r="R133" s="345" t="s">
        <v>515</v>
      </c>
      <c r="S133" s="345"/>
      <c r="T133" s="345"/>
      <c r="U133" s="383" t="str">
        <f t="shared" si="30"/>
        <v/>
      </c>
      <c r="V133" s="381"/>
      <c r="W133" s="43"/>
      <c r="X133" s="381"/>
      <c r="Y133" s="381"/>
      <c r="Z133" s="381"/>
      <c r="AA133" s="345"/>
      <c r="AB133" s="345"/>
      <c r="AC133" s="345"/>
      <c r="AD133" s="345" t="str">
        <f t="shared" si="31"/>
        <v/>
      </c>
      <c r="AE133" s="345"/>
      <c r="AF133" s="345"/>
      <c r="AG133" s="345"/>
      <c r="AH133" s="345" t="s">
        <v>935</v>
      </c>
      <c r="AI133" s="384">
        <v>45245</v>
      </c>
      <c r="AJ133" s="385" t="s">
        <v>249</v>
      </c>
      <c r="AK133" s="385" t="s">
        <v>57</v>
      </c>
      <c r="AL133" s="385" t="s">
        <v>249</v>
      </c>
      <c r="AM133" s="345"/>
      <c r="AN133" s="381" t="s">
        <v>938</v>
      </c>
      <c r="AO133" s="345"/>
      <c r="AP133" s="345"/>
      <c r="AQ133" s="345"/>
      <c r="AR133" s="347" t="str">
        <f t="shared" si="32"/>
        <v/>
      </c>
      <c r="AS133" s="345"/>
      <c r="AT133" s="345"/>
      <c r="AU133" s="345"/>
      <c r="AV133" s="345" t="str">
        <f t="shared" si="33"/>
        <v/>
      </c>
      <c r="AW133" s="345"/>
      <c r="AX133" s="345" t="str">
        <f t="shared" si="34"/>
        <v/>
      </c>
      <c r="AY133" s="352"/>
    </row>
    <row r="134" spans="1:51" s="337" customFormat="1" ht="15.75" thickTop="1" x14ac:dyDescent="0.25">
      <c r="A134" s="345" t="str">
        <f t="shared" si="25"/>
        <v>A154</v>
      </c>
      <c r="B134" s="345" t="str">
        <f t="shared" si="26"/>
        <v/>
      </c>
      <c r="C134" s="345"/>
      <c r="D134" s="345"/>
      <c r="E134" s="345" t="str">
        <f t="shared" si="27"/>
        <v/>
      </c>
      <c r="F134" s="346"/>
      <c r="G134" s="346"/>
      <c r="H134" s="347" t="s">
        <v>850</v>
      </c>
      <c r="I134" s="347" t="s">
        <v>862</v>
      </c>
      <c r="J134" s="347" t="s">
        <v>1027</v>
      </c>
      <c r="K134" s="347" t="s">
        <v>539</v>
      </c>
      <c r="L134" s="347" t="str">
        <f t="shared" si="28"/>
        <v>A154. Bumper Bar and Headlight Mounting Bracket, LEFT</v>
      </c>
      <c r="M134" s="460" t="str">
        <f t="shared" si="35"/>
        <v>Pic</v>
      </c>
      <c r="N134" s="357" t="str" cm="1">
        <f t="array" ref="N134">IF(INDEX(W:W, ROW())&lt;&gt;"", _xlfn.XLOOKUP(INDEX(W:W, ROW()), '5A. Picture Formulas'!$B$3:$B$500, '5A. Picture Formulas'!$CR$3:$CR$500), "")</f>
        <v>https://viking-pictures.s3.us-west-1.amazonaws.com/AA1188/67+(3).JPG</v>
      </c>
      <c r="O134" s="348" t="str">
        <f t="shared" si="29"/>
        <v/>
      </c>
      <c r="P134" s="348" t="s">
        <v>875</v>
      </c>
      <c r="Q134" s="348" t="str">
        <f t="shared" si="36"/>
        <v>https://viking-pictures.s3.us-west-1.amazonaws.com/AA1188/67+(3).JPG</v>
      </c>
      <c r="R134" s="347" t="s">
        <v>539</v>
      </c>
      <c r="S134" s="347"/>
      <c r="T134" s="347">
        <v>150</v>
      </c>
      <c r="U134" s="349">
        <f t="shared" si="30"/>
        <v>150</v>
      </c>
      <c r="V134" s="368">
        <v>67</v>
      </c>
      <c r="W134" s="37" t="s">
        <v>2976</v>
      </c>
      <c r="X134" s="368" t="s">
        <v>2949</v>
      </c>
      <c r="Y134" s="368"/>
      <c r="Z134" s="387" t="s">
        <v>2946</v>
      </c>
      <c r="AA134" s="369">
        <v>729449108</v>
      </c>
      <c r="AB134" s="347"/>
      <c r="AC134" s="347"/>
      <c r="AD134" s="347" t="str">
        <f t="shared" si="31"/>
        <v/>
      </c>
      <c r="AE134" s="347"/>
      <c r="AF134" s="347"/>
      <c r="AG134" s="347"/>
      <c r="AH134" s="347" t="s">
        <v>935</v>
      </c>
      <c r="AI134" s="350">
        <v>45244</v>
      </c>
      <c r="AJ134" s="351" t="s">
        <v>936</v>
      </c>
      <c r="AK134" s="351" t="s">
        <v>57</v>
      </c>
      <c r="AL134" s="351" t="s">
        <v>937</v>
      </c>
      <c r="AM134" s="347"/>
      <c r="AN134" s="368" t="s">
        <v>982</v>
      </c>
      <c r="AO134" s="346"/>
      <c r="AP134" s="347" t="s">
        <v>91</v>
      </c>
      <c r="AQ134" s="347"/>
      <c r="AR134" s="347" t="str">
        <f t="shared" si="32"/>
        <v/>
      </c>
      <c r="AS134" s="347" t="s">
        <v>89</v>
      </c>
      <c r="AT134" s="347" t="s">
        <v>1016</v>
      </c>
      <c r="AU134" s="347" t="s">
        <v>1017</v>
      </c>
      <c r="AV134" s="347" t="str">
        <f t="shared" si="33"/>
        <v>F15-14-18-ALL</v>
      </c>
      <c r="AW134" s="347" t="s">
        <v>1029</v>
      </c>
      <c r="AX134" s="347" t="str">
        <f t="shared" si="34"/>
        <v>F15-14-18-ALL-Viking11</v>
      </c>
      <c r="AY134" s="352" t="s">
        <v>2984</v>
      </c>
    </row>
    <row r="135" spans="1:51" s="337" customFormat="1" ht="15.75" thickTop="1" x14ac:dyDescent="0.25">
      <c r="A135" s="345" t="str">
        <f t="shared" si="25"/>
        <v>A153</v>
      </c>
      <c r="B135" s="345" t="str">
        <f t="shared" si="26"/>
        <v/>
      </c>
      <c r="C135" s="345"/>
      <c r="D135" s="345"/>
      <c r="E135" s="345" t="str">
        <f t="shared" si="27"/>
        <v/>
      </c>
      <c r="F135" s="346"/>
      <c r="G135" s="346"/>
      <c r="H135" s="347" t="s">
        <v>850</v>
      </c>
      <c r="I135" s="347" t="s">
        <v>862</v>
      </c>
      <c r="J135" s="347" t="s">
        <v>1027</v>
      </c>
      <c r="K135" s="347" t="s">
        <v>540</v>
      </c>
      <c r="L135" s="347" t="str">
        <f t="shared" si="28"/>
        <v>A153. Bumper Bar and Headlight Mounting Bracket, RIGHT</v>
      </c>
      <c r="M135" s="460" t="str">
        <f t="shared" si="35"/>
        <v>Pic</v>
      </c>
      <c r="N135" s="357" t="str" cm="1">
        <f t="array" ref="N135">IF(INDEX(W:W, ROW())&lt;&gt;"", _xlfn.XLOOKUP(INDEX(W:W, ROW()), '5A. Picture Formulas'!$B$3:$B$500, '5A. Picture Formulas'!$CR$3:$CR$500), "")</f>
        <v>https://viking-pictures.s3.us-west-1.amazonaws.com/AA1188/65+(1).JPG</v>
      </c>
      <c r="O135" s="348" t="str">
        <f t="shared" si="29"/>
        <v/>
      </c>
      <c r="P135" s="348" t="s">
        <v>875</v>
      </c>
      <c r="Q135" s="348" t="str">
        <f t="shared" si="36"/>
        <v>https://viking-pictures.s3.us-west-1.amazonaws.com/AA1188/65+(1).JPG</v>
      </c>
      <c r="R135" s="347" t="s">
        <v>540</v>
      </c>
      <c r="S135" s="347"/>
      <c r="T135" s="347">
        <v>150</v>
      </c>
      <c r="U135" s="349">
        <f t="shared" si="30"/>
        <v>150</v>
      </c>
      <c r="V135" s="368">
        <v>65</v>
      </c>
      <c r="W135" s="37" t="s">
        <v>2975</v>
      </c>
      <c r="X135" s="368" t="s">
        <v>2949</v>
      </c>
      <c r="Y135" s="368"/>
      <c r="Z135" s="387" t="s">
        <v>2946</v>
      </c>
      <c r="AA135" s="369">
        <v>729449208</v>
      </c>
      <c r="AB135" s="347"/>
      <c r="AC135" s="347"/>
      <c r="AD135" s="347" t="str">
        <f t="shared" si="31"/>
        <v/>
      </c>
      <c r="AE135" s="347"/>
      <c r="AF135" s="347"/>
      <c r="AG135" s="347"/>
      <c r="AH135" s="347" t="s">
        <v>935</v>
      </c>
      <c r="AI135" s="350">
        <v>45244</v>
      </c>
      <c r="AJ135" s="351" t="s">
        <v>936</v>
      </c>
      <c r="AK135" s="351" t="s">
        <v>57</v>
      </c>
      <c r="AL135" s="351" t="s">
        <v>937</v>
      </c>
      <c r="AM135" s="347"/>
      <c r="AN135" s="368" t="s">
        <v>982</v>
      </c>
      <c r="AO135" s="346"/>
      <c r="AP135" s="347" t="s">
        <v>91</v>
      </c>
      <c r="AQ135" s="347"/>
      <c r="AR135" s="347" t="str">
        <f t="shared" si="32"/>
        <v/>
      </c>
      <c r="AS135" s="347" t="s">
        <v>89</v>
      </c>
      <c r="AT135" s="347" t="s">
        <v>1016</v>
      </c>
      <c r="AU135" s="347" t="s">
        <v>1017</v>
      </c>
      <c r="AV135" s="347" t="str">
        <f t="shared" si="33"/>
        <v>F15-14-18-ALL</v>
      </c>
      <c r="AW135" s="347" t="s">
        <v>1030</v>
      </c>
      <c r="AX135" s="347" t="str">
        <f t="shared" si="34"/>
        <v>F15-14-18-ALL-Viking12</v>
      </c>
      <c r="AY135" s="352" t="s">
        <v>2984</v>
      </c>
    </row>
    <row r="136" spans="1:51" s="337" customFormat="1" ht="15.75" thickTop="1" x14ac:dyDescent="0.25">
      <c r="A136" s="345" t="str">
        <f t="shared" si="25"/>
        <v/>
      </c>
      <c r="B136" s="345" t="str">
        <f t="shared" si="26"/>
        <v/>
      </c>
      <c r="C136" s="345"/>
      <c r="D136" s="345"/>
      <c r="E136" s="345" t="str">
        <f t="shared" si="27"/>
        <v/>
      </c>
      <c r="F136" s="346"/>
      <c r="G136" s="346"/>
      <c r="H136" s="347" t="s">
        <v>850</v>
      </c>
      <c r="I136" s="347" t="s">
        <v>862</v>
      </c>
      <c r="J136" s="347" t="s">
        <v>1027</v>
      </c>
      <c r="K136" s="347" t="s">
        <v>892</v>
      </c>
      <c r="L136" s="347" t="str">
        <f t="shared" si="28"/>
        <v>. Bumper Reinforcement Bracket, FRONT - LEFT</v>
      </c>
      <c r="M136" s="460" t="str">
        <f t="shared" si="35"/>
        <v/>
      </c>
      <c r="N136" s="357" t="str" cm="1">
        <f t="array" ref="N136">IF(INDEX(W:W, ROW())&lt;&gt;"", _xlfn.XLOOKUP(INDEX(W:W, ROW()), '5A. Picture Formulas'!$B$3:$B$500, '5A. Picture Formulas'!$CR$3:$CR$500), "")</f>
        <v/>
      </c>
      <c r="O136" s="348" t="str">
        <f t="shared" si="29"/>
        <v/>
      </c>
      <c r="P136" s="348" t="s">
        <v>875</v>
      </c>
      <c r="Q136" s="348" t="str">
        <f t="shared" si="36"/>
        <v/>
      </c>
      <c r="R136" s="347" t="s">
        <v>1032</v>
      </c>
      <c r="S136" s="347"/>
      <c r="T136" s="347">
        <v>90</v>
      </c>
      <c r="U136" s="349">
        <f t="shared" si="30"/>
        <v>113.33333333333333</v>
      </c>
      <c r="V136" s="368"/>
      <c r="W136" s="37"/>
      <c r="X136" s="368"/>
      <c r="Y136" s="368"/>
      <c r="Z136" s="346"/>
      <c r="AA136" s="347"/>
      <c r="AB136" s="347"/>
      <c r="AC136" s="347"/>
      <c r="AD136" s="347" t="str">
        <f t="shared" si="31"/>
        <v/>
      </c>
      <c r="AE136" s="347"/>
      <c r="AF136" s="347"/>
      <c r="AG136" s="347"/>
      <c r="AH136" s="347" t="s">
        <v>981</v>
      </c>
      <c r="AI136" s="350">
        <v>44993</v>
      </c>
      <c r="AJ136" s="351" t="s">
        <v>936</v>
      </c>
      <c r="AK136" s="351" t="s">
        <v>57</v>
      </c>
      <c r="AL136" s="351" t="s">
        <v>937</v>
      </c>
      <c r="AM136" s="347"/>
      <c r="AN136" s="368" t="s">
        <v>982</v>
      </c>
      <c r="AO136" s="346"/>
      <c r="AP136" s="347" t="s">
        <v>91</v>
      </c>
      <c r="AQ136" s="347"/>
      <c r="AR136" s="347" t="str">
        <f t="shared" si="32"/>
        <v/>
      </c>
      <c r="AS136" s="347"/>
      <c r="AT136" s="347"/>
      <c r="AU136" s="347"/>
      <c r="AV136" s="347" t="str">
        <f t="shared" si="33"/>
        <v/>
      </c>
      <c r="AW136" s="347"/>
      <c r="AX136" s="347" t="str">
        <f t="shared" si="34"/>
        <v/>
      </c>
      <c r="AY136" s="352"/>
    </row>
    <row r="137" spans="1:51" s="337" customFormat="1" ht="15.75" thickTop="1" x14ac:dyDescent="0.25">
      <c r="A137" s="345" t="str">
        <f t="shared" si="25"/>
        <v/>
      </c>
      <c r="B137" s="345" t="str">
        <f t="shared" si="26"/>
        <v/>
      </c>
      <c r="C137" s="345"/>
      <c r="D137" s="345"/>
      <c r="E137" s="345" t="str">
        <f t="shared" si="27"/>
        <v/>
      </c>
      <c r="F137" s="346"/>
      <c r="G137" s="346"/>
      <c r="H137" s="347" t="s">
        <v>850</v>
      </c>
      <c r="I137" s="347" t="s">
        <v>862</v>
      </c>
      <c r="J137" s="347" t="s">
        <v>1027</v>
      </c>
      <c r="K137" s="347" t="s">
        <v>892</v>
      </c>
      <c r="L137" s="347" t="str">
        <f t="shared" si="28"/>
        <v>. Bumper Reinforcement Bracket, FRONT - RIGHT</v>
      </c>
      <c r="M137" s="460" t="str">
        <f t="shared" si="35"/>
        <v/>
      </c>
      <c r="N137" s="357" t="str" cm="1">
        <f t="array" ref="N137">IF(INDEX(W:W, ROW())&lt;&gt;"", _xlfn.XLOOKUP(INDEX(W:W, ROW()), '5A. Picture Formulas'!$B$3:$B$500, '5A. Picture Formulas'!$CR$3:$CR$500), "")</f>
        <v/>
      </c>
      <c r="O137" s="348" t="str">
        <f t="shared" si="29"/>
        <v/>
      </c>
      <c r="P137" s="348" t="s">
        <v>875</v>
      </c>
      <c r="Q137" s="348" t="str">
        <f t="shared" si="36"/>
        <v/>
      </c>
      <c r="R137" s="347" t="s">
        <v>1033</v>
      </c>
      <c r="S137" s="347"/>
      <c r="T137" s="347">
        <v>90</v>
      </c>
      <c r="U137" s="349">
        <f t="shared" si="30"/>
        <v>113.33333333333333</v>
      </c>
      <c r="V137" s="368"/>
      <c r="W137" s="37"/>
      <c r="X137" s="368"/>
      <c r="Y137" s="368"/>
      <c r="Z137" s="346"/>
      <c r="AA137" s="347"/>
      <c r="AB137" s="347"/>
      <c r="AC137" s="347"/>
      <c r="AD137" s="347" t="str">
        <f t="shared" si="31"/>
        <v/>
      </c>
      <c r="AE137" s="347"/>
      <c r="AF137" s="347"/>
      <c r="AG137" s="347"/>
      <c r="AH137" s="347" t="s">
        <v>981</v>
      </c>
      <c r="AI137" s="350">
        <v>44993</v>
      </c>
      <c r="AJ137" s="351" t="s">
        <v>936</v>
      </c>
      <c r="AK137" s="351" t="s">
        <v>57</v>
      </c>
      <c r="AL137" s="351" t="s">
        <v>937</v>
      </c>
      <c r="AM137" s="347"/>
      <c r="AN137" s="368" t="s">
        <v>982</v>
      </c>
      <c r="AO137" s="346"/>
      <c r="AP137" s="347" t="s">
        <v>91</v>
      </c>
      <c r="AQ137" s="347"/>
      <c r="AR137" s="347" t="str">
        <f t="shared" si="32"/>
        <v/>
      </c>
      <c r="AS137" s="347"/>
      <c r="AT137" s="347"/>
      <c r="AU137" s="347"/>
      <c r="AV137" s="347" t="str">
        <f t="shared" si="33"/>
        <v/>
      </c>
      <c r="AW137" s="347"/>
      <c r="AX137" s="347" t="str">
        <f t="shared" si="34"/>
        <v/>
      </c>
      <c r="AY137" s="352"/>
    </row>
    <row r="138" spans="1:51" s="337" customFormat="1" ht="15.75" thickTop="1" x14ac:dyDescent="0.25">
      <c r="A138" s="345" t="str">
        <f t="shared" si="25"/>
        <v/>
      </c>
      <c r="B138" s="345" t="str">
        <f t="shared" si="26"/>
        <v/>
      </c>
      <c r="C138" s="345"/>
      <c r="D138" s="345"/>
      <c r="E138" s="345" t="str">
        <f t="shared" si="27"/>
        <v/>
      </c>
      <c r="F138" s="346"/>
      <c r="G138" s="346"/>
      <c r="H138" s="347" t="s">
        <v>850</v>
      </c>
      <c r="I138" s="347" t="s">
        <v>862</v>
      </c>
      <c r="J138" s="347" t="s">
        <v>1027</v>
      </c>
      <c r="K138" s="347" t="s">
        <v>892</v>
      </c>
      <c r="L138" s="347" t="str">
        <f t="shared" si="28"/>
        <v>. Bumper Reinforcement Bracket, FRONT SET 2</v>
      </c>
      <c r="M138" s="460" t="str">
        <f t="shared" si="35"/>
        <v/>
      </c>
      <c r="N138" s="357" t="str" cm="1">
        <f t="array" ref="N138">IF(INDEX(W:W, ROW())&lt;&gt;"", _xlfn.XLOOKUP(INDEX(W:W, ROW()), '5A. Picture Formulas'!$B$3:$B$500, '5A. Picture Formulas'!$CR$3:$CR$500), "")</f>
        <v/>
      </c>
      <c r="O138" s="348" t="str">
        <f t="shared" si="29"/>
        <v/>
      </c>
      <c r="P138" s="348" t="s">
        <v>875</v>
      </c>
      <c r="Q138" s="348" t="str">
        <f t="shared" si="36"/>
        <v/>
      </c>
      <c r="R138" s="347" t="s">
        <v>1031</v>
      </c>
      <c r="S138" s="347"/>
      <c r="T138" s="347">
        <v>160</v>
      </c>
      <c r="U138" s="349">
        <f t="shared" si="30"/>
        <v>113.33333333333333</v>
      </c>
      <c r="V138" s="368"/>
      <c r="W138" s="37"/>
      <c r="X138" s="368"/>
      <c r="Y138" s="368"/>
      <c r="Z138" s="346"/>
      <c r="AA138" s="347"/>
      <c r="AB138" s="347"/>
      <c r="AC138" s="347"/>
      <c r="AD138" s="347" t="str">
        <f t="shared" si="31"/>
        <v>SET 2, sell singles if 1 bad</v>
      </c>
      <c r="AE138" s="347" t="s">
        <v>780</v>
      </c>
      <c r="AF138" s="347"/>
      <c r="AG138" s="347"/>
      <c r="AH138" s="347" t="s">
        <v>981</v>
      </c>
      <c r="AI138" s="350">
        <v>44993</v>
      </c>
      <c r="AJ138" s="351" t="s">
        <v>936</v>
      </c>
      <c r="AK138" s="351" t="s">
        <v>57</v>
      </c>
      <c r="AL138" s="351" t="s">
        <v>937</v>
      </c>
      <c r="AM138" s="347"/>
      <c r="AN138" s="368" t="s">
        <v>982</v>
      </c>
      <c r="AO138" s="346"/>
      <c r="AP138" s="347" t="s">
        <v>91</v>
      </c>
      <c r="AQ138" s="347"/>
      <c r="AR138" s="347" t="str">
        <f t="shared" si="32"/>
        <v/>
      </c>
      <c r="AS138" s="347"/>
      <c r="AT138" s="347"/>
      <c r="AU138" s="347"/>
      <c r="AV138" s="347" t="str">
        <f t="shared" si="33"/>
        <v/>
      </c>
      <c r="AW138" s="347"/>
      <c r="AX138" s="347" t="str">
        <f t="shared" si="34"/>
        <v/>
      </c>
      <c r="AY138" s="352"/>
    </row>
    <row r="139" spans="1:51" s="337" customFormat="1" ht="15.75" thickTop="1" x14ac:dyDescent="0.25">
      <c r="A139" s="370" t="str">
        <f t="shared" si="25"/>
        <v>A166</v>
      </c>
      <c r="B139" s="370" t="str">
        <f t="shared" si="26"/>
        <v>177-999001</v>
      </c>
      <c r="C139" s="370"/>
      <c r="D139" s="370"/>
      <c r="E139" s="370">
        <f t="shared" si="27"/>
        <v>1</v>
      </c>
      <c r="F139" s="371" t="s">
        <v>2893</v>
      </c>
      <c r="G139" s="371" t="s">
        <v>941</v>
      </c>
      <c r="H139" s="372" t="s">
        <v>850</v>
      </c>
      <c r="I139" s="372" t="s">
        <v>862</v>
      </c>
      <c r="J139" s="372" t="s">
        <v>543</v>
      </c>
      <c r="K139" s="372" t="s">
        <v>543</v>
      </c>
      <c r="L139" s="372" t="str">
        <f t="shared" si="28"/>
        <v>A166. Fuel Tank Door</v>
      </c>
      <c r="M139" s="460" t="str">
        <f t="shared" si="35"/>
        <v>Pic</v>
      </c>
      <c r="N139" s="357" t="str" cm="1">
        <f t="array" ref="N139">IF(INDEX(W:W, ROW())&lt;&gt;"", _xlfn.XLOOKUP(INDEX(W:W, ROW()), '5A. Picture Formulas'!$B$3:$B$500, '5A. Picture Formulas'!$CR$3:$CR$500), "")</f>
        <v>https://viking-pictures.s3.us-west-1.amazonaws.com/AA1188/78+(1).JPG</v>
      </c>
      <c r="O139" s="373" t="str">
        <f t="shared" si="29"/>
        <v>E.G.</v>
      </c>
      <c r="P139" s="374" t="s">
        <v>1132</v>
      </c>
      <c r="Q139" s="348" t="str">
        <f t="shared" si="36"/>
        <v>https://viking-pictures.s3.us-west-1.amazonaws.com/AA1155/A119.+Fuel+Tank+Door+(1).JPG</v>
      </c>
      <c r="R139" s="372" t="s">
        <v>543</v>
      </c>
      <c r="S139" s="372"/>
      <c r="T139" s="372">
        <v>65</v>
      </c>
      <c r="U139" s="375">
        <f t="shared" si="30"/>
        <v>65</v>
      </c>
      <c r="V139" s="408">
        <v>78</v>
      </c>
      <c r="W139" s="450" t="s">
        <v>2996</v>
      </c>
      <c r="X139" s="408" t="s">
        <v>2951</v>
      </c>
      <c r="Y139" s="408"/>
      <c r="Z139" s="371" t="s">
        <v>259</v>
      </c>
      <c r="AA139" s="376" t="s">
        <v>1133</v>
      </c>
      <c r="AB139" s="372"/>
      <c r="AC139" s="372"/>
      <c r="AD139" s="372" t="str">
        <f t="shared" si="31"/>
        <v>just door, toss housing</v>
      </c>
      <c r="AE139" s="372" t="s">
        <v>781</v>
      </c>
      <c r="AF139" s="372"/>
      <c r="AG139" s="372"/>
      <c r="AH139" s="372" t="s">
        <v>935</v>
      </c>
      <c r="AI139" s="377">
        <v>44670</v>
      </c>
      <c r="AJ139" s="378" t="s">
        <v>936</v>
      </c>
      <c r="AK139" s="378" t="s">
        <v>57</v>
      </c>
      <c r="AL139" s="378" t="s">
        <v>937</v>
      </c>
      <c r="AM139" s="372"/>
      <c r="AN139" s="408" t="s">
        <v>956</v>
      </c>
      <c r="AO139" s="371" t="s">
        <v>1134</v>
      </c>
      <c r="AP139" s="372" t="s">
        <v>91</v>
      </c>
      <c r="AQ139" s="372">
        <v>999001</v>
      </c>
      <c r="AR139" s="372" t="str">
        <f t="shared" si="32"/>
        <v>177-999001</v>
      </c>
      <c r="AS139" s="372"/>
      <c r="AT139" s="372"/>
      <c r="AU139" s="372"/>
      <c r="AV139" s="372" t="str">
        <f t="shared" si="33"/>
        <v/>
      </c>
      <c r="AW139" s="372"/>
      <c r="AX139" s="372" t="str">
        <f t="shared" si="34"/>
        <v/>
      </c>
      <c r="AY139" s="379"/>
    </row>
    <row r="140" spans="1:51" s="337" customFormat="1" ht="15.75" thickTop="1" x14ac:dyDescent="0.25">
      <c r="A140" s="345" t="str">
        <f t="shared" si="25"/>
        <v/>
      </c>
      <c r="B140" s="345" t="str">
        <f t="shared" si="26"/>
        <v>104-60049</v>
      </c>
      <c r="C140" s="345"/>
      <c r="D140" s="345"/>
      <c r="E140" s="345">
        <f t="shared" si="27"/>
        <v>1</v>
      </c>
      <c r="F140" s="346"/>
      <c r="G140" s="346"/>
      <c r="H140" s="347" t="s">
        <v>850</v>
      </c>
      <c r="I140" s="347" t="s">
        <v>862</v>
      </c>
      <c r="J140" s="347" t="s">
        <v>1034</v>
      </c>
      <c r="K140" s="347" t="s">
        <v>542</v>
      </c>
      <c r="L140" s="347" t="str">
        <f t="shared" si="28"/>
        <v>. Grille, CENTER MIDDLE</v>
      </c>
      <c r="M140" s="460" t="str">
        <f t="shared" si="35"/>
        <v/>
      </c>
      <c r="N140" s="357" t="str" cm="1">
        <f t="array" ref="N140">IF(INDEX(W:W, ROW())&lt;&gt;"", _xlfn.XLOOKUP(INDEX(W:W, ROW()), '5A. Picture Formulas'!$B$3:$B$500, '5A. Picture Formulas'!$CR$3:$CR$500), "")</f>
        <v/>
      </c>
      <c r="O140" s="348" t="str">
        <f t="shared" si="29"/>
        <v/>
      </c>
      <c r="P140" s="348" t="s">
        <v>875</v>
      </c>
      <c r="Q140" s="348" t="str">
        <f t="shared" si="36"/>
        <v/>
      </c>
      <c r="R140" s="347" t="s">
        <v>542</v>
      </c>
      <c r="S140" s="347" t="s">
        <v>1095</v>
      </c>
      <c r="T140" s="349">
        <v>125</v>
      </c>
      <c r="U140" s="349">
        <f t="shared" si="30"/>
        <v>125</v>
      </c>
      <c r="V140" s="346"/>
      <c r="W140" s="33"/>
      <c r="X140" s="346"/>
      <c r="Y140" s="346"/>
      <c r="Z140" s="346"/>
      <c r="AA140" s="347"/>
      <c r="AB140" s="347"/>
      <c r="AC140" s="347"/>
      <c r="AD140" s="347" t="str">
        <f t="shared" si="31"/>
        <v/>
      </c>
      <c r="AE140" s="347"/>
      <c r="AF140" s="347"/>
      <c r="AG140" s="347"/>
      <c r="AH140" s="347" t="s">
        <v>935</v>
      </c>
      <c r="AI140" s="350">
        <v>45216</v>
      </c>
      <c r="AJ140" s="351" t="s">
        <v>936</v>
      </c>
      <c r="AK140" s="351" t="s">
        <v>57</v>
      </c>
      <c r="AL140" s="351" t="s">
        <v>937</v>
      </c>
      <c r="AM140" s="347"/>
      <c r="AN140" s="346" t="s">
        <v>947</v>
      </c>
      <c r="AO140" s="346" t="s">
        <v>1036</v>
      </c>
      <c r="AP140" s="347" t="s">
        <v>91</v>
      </c>
      <c r="AQ140" s="347">
        <v>60049</v>
      </c>
      <c r="AR140" s="347" t="str">
        <f t="shared" si="32"/>
        <v>104-60049</v>
      </c>
      <c r="AS140" s="347"/>
      <c r="AT140" s="347"/>
      <c r="AU140" s="347"/>
      <c r="AV140" s="347" t="str">
        <f t="shared" si="33"/>
        <v/>
      </c>
      <c r="AW140" s="347"/>
      <c r="AX140" s="347" t="str">
        <f t="shared" si="34"/>
        <v/>
      </c>
      <c r="AY140" s="352"/>
    </row>
    <row r="141" spans="1:51" s="337" customFormat="1" ht="15.75" thickTop="1" x14ac:dyDescent="0.25">
      <c r="A141" s="345" t="str">
        <f t="shared" si="25"/>
        <v/>
      </c>
      <c r="B141" s="345" t="str">
        <f t="shared" si="26"/>
        <v>104-60050A</v>
      </c>
      <c r="C141" s="345"/>
      <c r="D141" s="345"/>
      <c r="E141" s="345">
        <f t="shared" si="27"/>
        <v>1</v>
      </c>
      <c r="F141" s="346"/>
      <c r="G141" s="346"/>
      <c r="H141" s="347" t="s">
        <v>850</v>
      </c>
      <c r="I141" s="347" t="s">
        <v>862</v>
      </c>
      <c r="J141" s="347" t="s">
        <v>1034</v>
      </c>
      <c r="K141" s="347" t="s">
        <v>542</v>
      </c>
      <c r="L141" s="347" t="str">
        <f t="shared" si="28"/>
        <v>. Grille, CENTER MIDDLE</v>
      </c>
      <c r="M141" s="460" t="str">
        <f t="shared" si="35"/>
        <v/>
      </c>
      <c r="N141" s="357" t="str" cm="1">
        <f t="array" ref="N141">IF(INDEX(W:W, ROW())&lt;&gt;"", _xlfn.XLOOKUP(INDEX(W:W, ROW()), '5A. Picture Formulas'!$B$3:$B$500, '5A. Picture Formulas'!$CR$3:$CR$500), "")</f>
        <v/>
      </c>
      <c r="O141" s="348" t="str">
        <f t="shared" si="29"/>
        <v/>
      </c>
      <c r="P141" s="348" t="s">
        <v>875</v>
      </c>
      <c r="Q141" s="348" t="str">
        <f t="shared" si="36"/>
        <v/>
      </c>
      <c r="R141" s="347" t="s">
        <v>542</v>
      </c>
      <c r="S141" s="347" t="s">
        <v>1096</v>
      </c>
      <c r="T141" s="349">
        <v>125</v>
      </c>
      <c r="U141" s="349">
        <f t="shared" si="30"/>
        <v>125</v>
      </c>
      <c r="V141" s="346"/>
      <c r="W141" s="33"/>
      <c r="X141" s="346"/>
      <c r="Y141" s="346"/>
      <c r="Z141" s="346"/>
      <c r="AA141" s="347"/>
      <c r="AB141" s="347"/>
      <c r="AC141" s="347"/>
      <c r="AD141" s="347" t="str">
        <f t="shared" si="31"/>
        <v/>
      </c>
      <c r="AE141" s="347"/>
      <c r="AF141" s="347"/>
      <c r="AG141" s="347"/>
      <c r="AH141" s="347" t="s">
        <v>935</v>
      </c>
      <c r="AI141" s="350">
        <v>45216</v>
      </c>
      <c r="AJ141" s="351" t="s">
        <v>936</v>
      </c>
      <c r="AK141" s="351" t="s">
        <v>57</v>
      </c>
      <c r="AL141" s="351" t="s">
        <v>937</v>
      </c>
      <c r="AM141" s="347"/>
      <c r="AN141" s="346" t="s">
        <v>947</v>
      </c>
      <c r="AO141" s="346" t="s">
        <v>1036</v>
      </c>
      <c r="AP141" s="347" t="s">
        <v>91</v>
      </c>
      <c r="AQ141" s="347" t="s">
        <v>1097</v>
      </c>
      <c r="AR141" s="347" t="str">
        <f t="shared" si="32"/>
        <v>104-60050A</v>
      </c>
      <c r="AS141" s="347"/>
      <c r="AT141" s="347"/>
      <c r="AU141" s="347"/>
      <c r="AV141" s="347" t="str">
        <f t="shared" si="33"/>
        <v/>
      </c>
      <c r="AW141" s="347"/>
      <c r="AX141" s="347" t="str">
        <f t="shared" si="34"/>
        <v/>
      </c>
      <c r="AY141" s="352"/>
    </row>
    <row r="142" spans="1:51" s="337" customFormat="1" ht="15.75" thickTop="1" x14ac:dyDescent="0.25">
      <c r="A142" s="345" t="str">
        <f t="shared" si="25"/>
        <v/>
      </c>
      <c r="B142" s="345" t="str">
        <f t="shared" si="26"/>
        <v>104-60050B</v>
      </c>
      <c r="C142" s="345"/>
      <c r="D142" s="345"/>
      <c r="E142" s="345">
        <f t="shared" si="27"/>
        <v>1</v>
      </c>
      <c r="F142" s="346"/>
      <c r="G142" s="346"/>
      <c r="H142" s="347" t="s">
        <v>850</v>
      </c>
      <c r="I142" s="347" t="s">
        <v>862</v>
      </c>
      <c r="J142" s="347" t="s">
        <v>1034</v>
      </c>
      <c r="K142" s="347" t="s">
        <v>542</v>
      </c>
      <c r="L142" s="347" t="str">
        <f t="shared" si="28"/>
        <v>. Grille, CENTER MIDDLE</v>
      </c>
      <c r="M142" s="460" t="str">
        <f t="shared" si="35"/>
        <v/>
      </c>
      <c r="N142" s="357" t="str" cm="1">
        <f t="array" ref="N142">IF(INDEX(W:W, ROW())&lt;&gt;"", _xlfn.XLOOKUP(INDEX(W:W, ROW()), '5A. Picture Formulas'!$B$3:$B$500, '5A. Picture Formulas'!$CR$3:$CR$500), "")</f>
        <v/>
      </c>
      <c r="O142" s="348" t="str">
        <f t="shared" si="29"/>
        <v/>
      </c>
      <c r="P142" s="348" t="s">
        <v>875</v>
      </c>
      <c r="Q142" s="348" t="str">
        <f t="shared" si="36"/>
        <v/>
      </c>
      <c r="R142" s="347" t="s">
        <v>542</v>
      </c>
      <c r="S142" s="347" t="s">
        <v>1098</v>
      </c>
      <c r="T142" s="349">
        <v>125</v>
      </c>
      <c r="U142" s="349">
        <f t="shared" si="30"/>
        <v>125</v>
      </c>
      <c r="V142" s="346"/>
      <c r="W142" s="33"/>
      <c r="X142" s="346"/>
      <c r="Y142" s="346"/>
      <c r="Z142" s="346"/>
      <c r="AA142" s="347"/>
      <c r="AB142" s="347"/>
      <c r="AC142" s="347"/>
      <c r="AD142" s="347" t="str">
        <f t="shared" si="31"/>
        <v/>
      </c>
      <c r="AE142" s="347"/>
      <c r="AF142" s="347"/>
      <c r="AG142" s="347"/>
      <c r="AH142" s="347" t="s">
        <v>935</v>
      </c>
      <c r="AI142" s="350">
        <v>45216</v>
      </c>
      <c r="AJ142" s="351" t="s">
        <v>936</v>
      </c>
      <c r="AK142" s="351" t="s">
        <v>57</v>
      </c>
      <c r="AL142" s="351" t="s">
        <v>937</v>
      </c>
      <c r="AM142" s="347"/>
      <c r="AN142" s="346" t="s">
        <v>947</v>
      </c>
      <c r="AO142" s="346" t="s">
        <v>1036</v>
      </c>
      <c r="AP142" s="347" t="s">
        <v>91</v>
      </c>
      <c r="AQ142" s="347" t="s">
        <v>1099</v>
      </c>
      <c r="AR142" s="347" t="str">
        <f t="shared" si="32"/>
        <v>104-60050B</v>
      </c>
      <c r="AS142" s="347"/>
      <c r="AT142" s="347"/>
      <c r="AU142" s="347"/>
      <c r="AV142" s="347" t="str">
        <f t="shared" si="33"/>
        <v/>
      </c>
      <c r="AW142" s="347"/>
      <c r="AX142" s="347" t="str">
        <f t="shared" si="34"/>
        <v/>
      </c>
      <c r="AY142" s="352"/>
    </row>
    <row r="143" spans="1:51" s="337" customFormat="1" ht="15.75" thickTop="1" x14ac:dyDescent="0.25">
      <c r="A143" s="345" t="str">
        <f t="shared" si="25"/>
        <v/>
      </c>
      <c r="B143" s="345" t="str">
        <f t="shared" si="26"/>
        <v>104-60051</v>
      </c>
      <c r="C143" s="345"/>
      <c r="D143" s="345"/>
      <c r="E143" s="345">
        <f t="shared" si="27"/>
        <v>1</v>
      </c>
      <c r="F143" s="346"/>
      <c r="G143" s="346"/>
      <c r="H143" s="347" t="s">
        <v>850</v>
      </c>
      <c r="I143" s="347" t="s">
        <v>862</v>
      </c>
      <c r="J143" s="347" t="s">
        <v>1034</v>
      </c>
      <c r="K143" s="347" t="s">
        <v>541</v>
      </c>
      <c r="L143" s="347" t="str">
        <f t="shared" si="28"/>
        <v>. Grille, LOWER BUMPER - CENTER</v>
      </c>
      <c r="M143" s="460" t="str">
        <f t="shared" si="35"/>
        <v/>
      </c>
      <c r="N143" s="357" t="str" cm="1">
        <f t="array" ref="N143">IF(INDEX(W:W, ROW())&lt;&gt;"", _xlfn.XLOOKUP(INDEX(W:W, ROW()), '5A. Picture Formulas'!$B$3:$B$500, '5A. Picture Formulas'!$CR$3:$CR$500), "")</f>
        <v/>
      </c>
      <c r="O143" s="348" t="str">
        <f t="shared" si="29"/>
        <v/>
      </c>
      <c r="P143" s="348" t="s">
        <v>875</v>
      </c>
      <c r="Q143" s="348" t="str">
        <f t="shared" si="36"/>
        <v/>
      </c>
      <c r="R143" s="347" t="s">
        <v>541</v>
      </c>
      <c r="S143" s="347" t="s">
        <v>1035</v>
      </c>
      <c r="T143" s="349">
        <v>150</v>
      </c>
      <c r="U143" s="349">
        <f t="shared" si="30"/>
        <v>150</v>
      </c>
      <c r="V143" s="346"/>
      <c r="W143" s="33"/>
      <c r="X143" s="346"/>
      <c r="Y143" s="346"/>
      <c r="Z143" s="346"/>
      <c r="AA143" s="347"/>
      <c r="AB143" s="347"/>
      <c r="AC143" s="347"/>
      <c r="AD143" s="347" t="str">
        <f t="shared" si="31"/>
        <v/>
      </c>
      <c r="AE143" s="347"/>
      <c r="AF143" s="347"/>
      <c r="AG143" s="347"/>
      <c r="AH143" s="347" t="s">
        <v>935</v>
      </c>
      <c r="AI143" s="350">
        <v>45209</v>
      </c>
      <c r="AJ143" s="351" t="s">
        <v>936</v>
      </c>
      <c r="AK143" s="351" t="s">
        <v>57</v>
      </c>
      <c r="AL143" s="351" t="s">
        <v>937</v>
      </c>
      <c r="AM143" s="347"/>
      <c r="AN143" s="346" t="s">
        <v>947</v>
      </c>
      <c r="AO143" s="346" t="s">
        <v>1036</v>
      </c>
      <c r="AP143" s="347" t="s">
        <v>91</v>
      </c>
      <c r="AQ143" s="347">
        <v>60051</v>
      </c>
      <c r="AR143" s="347" t="str">
        <f t="shared" si="32"/>
        <v>104-60051</v>
      </c>
      <c r="AS143" s="347"/>
      <c r="AT143" s="347"/>
      <c r="AU143" s="347"/>
      <c r="AV143" s="347" t="str">
        <f t="shared" si="33"/>
        <v/>
      </c>
      <c r="AW143" s="347"/>
      <c r="AX143" s="347" t="str">
        <f t="shared" si="34"/>
        <v/>
      </c>
      <c r="AY143" s="352"/>
    </row>
    <row r="144" spans="1:51" s="337" customFormat="1" ht="15.75" thickTop="1" x14ac:dyDescent="0.25">
      <c r="A144" s="345" t="str">
        <f t="shared" si="25"/>
        <v/>
      </c>
      <c r="B144" s="345" t="str">
        <f t="shared" si="26"/>
        <v>104-60052</v>
      </c>
      <c r="C144" s="345"/>
      <c r="D144" s="345"/>
      <c r="E144" s="345">
        <f t="shared" si="27"/>
        <v>1</v>
      </c>
      <c r="F144" s="346"/>
      <c r="G144" s="346"/>
      <c r="H144" s="347" t="s">
        <v>850</v>
      </c>
      <c r="I144" s="347" t="s">
        <v>862</v>
      </c>
      <c r="J144" s="347" t="s">
        <v>1034</v>
      </c>
      <c r="K144" s="347" t="s">
        <v>541</v>
      </c>
      <c r="L144" s="347" t="str">
        <f t="shared" si="28"/>
        <v>. Grille, LOWER BUMPER - CENTER</v>
      </c>
      <c r="M144" s="460" t="str">
        <f t="shared" si="35"/>
        <v/>
      </c>
      <c r="N144" s="357" t="str" cm="1">
        <f t="array" ref="N144">IF(INDEX(W:W, ROW())&lt;&gt;"", _xlfn.XLOOKUP(INDEX(W:W, ROW()), '5A. Picture Formulas'!$B$3:$B$500, '5A. Picture Formulas'!$CR$3:$CR$500), "")</f>
        <v/>
      </c>
      <c r="O144" s="348" t="str">
        <f t="shared" si="29"/>
        <v/>
      </c>
      <c r="P144" s="348" t="s">
        <v>875</v>
      </c>
      <c r="Q144" s="348" t="str">
        <f t="shared" si="36"/>
        <v/>
      </c>
      <c r="R144" s="347" t="s">
        <v>541</v>
      </c>
      <c r="S144" s="347" t="s">
        <v>1037</v>
      </c>
      <c r="T144" s="349">
        <v>150</v>
      </c>
      <c r="U144" s="349">
        <f t="shared" si="30"/>
        <v>150</v>
      </c>
      <c r="V144" s="346"/>
      <c r="W144" s="33"/>
      <c r="X144" s="346"/>
      <c r="Y144" s="346"/>
      <c r="Z144" s="346"/>
      <c r="AA144" s="347"/>
      <c r="AB144" s="347"/>
      <c r="AC144" s="347"/>
      <c r="AD144" s="347" t="str">
        <f t="shared" si="31"/>
        <v/>
      </c>
      <c r="AE144" s="347"/>
      <c r="AF144" s="347"/>
      <c r="AG144" s="347"/>
      <c r="AH144" s="347" t="s">
        <v>935</v>
      </c>
      <c r="AI144" s="350">
        <v>45209</v>
      </c>
      <c r="AJ144" s="351" t="s">
        <v>936</v>
      </c>
      <c r="AK144" s="351" t="s">
        <v>57</v>
      </c>
      <c r="AL144" s="351" t="s">
        <v>937</v>
      </c>
      <c r="AM144" s="347"/>
      <c r="AN144" s="346" t="s">
        <v>947</v>
      </c>
      <c r="AO144" s="346" t="s">
        <v>1036</v>
      </c>
      <c r="AP144" s="347" t="s">
        <v>91</v>
      </c>
      <c r="AQ144" s="347">
        <v>60052</v>
      </c>
      <c r="AR144" s="347" t="str">
        <f t="shared" si="32"/>
        <v>104-60052</v>
      </c>
      <c r="AS144" s="347"/>
      <c r="AT144" s="347"/>
      <c r="AU144" s="347"/>
      <c r="AV144" s="347" t="str">
        <f t="shared" si="33"/>
        <v/>
      </c>
      <c r="AW144" s="347"/>
      <c r="AX144" s="347" t="str">
        <f t="shared" si="34"/>
        <v/>
      </c>
      <c r="AY144" s="352"/>
    </row>
    <row r="145" spans="1:51" s="337" customFormat="1" ht="15.75" thickTop="1" x14ac:dyDescent="0.25">
      <c r="A145" s="345" t="str">
        <f t="shared" si="25"/>
        <v/>
      </c>
      <c r="B145" s="345" t="str">
        <f t="shared" si="26"/>
        <v>104-60053A</v>
      </c>
      <c r="C145" s="345"/>
      <c r="D145" s="345"/>
      <c r="E145" s="345">
        <f t="shared" si="27"/>
        <v>1</v>
      </c>
      <c r="F145" s="346"/>
      <c r="G145" s="346"/>
      <c r="H145" s="347" t="s">
        <v>850</v>
      </c>
      <c r="I145" s="347" t="s">
        <v>862</v>
      </c>
      <c r="J145" s="347" t="s">
        <v>1034</v>
      </c>
      <c r="K145" s="347" t="s">
        <v>541</v>
      </c>
      <c r="L145" s="347" t="str">
        <f t="shared" si="28"/>
        <v>. Grille, LOWER BUMPER - CENTER</v>
      </c>
      <c r="M145" s="460" t="str">
        <f t="shared" si="35"/>
        <v/>
      </c>
      <c r="N145" s="357" t="str" cm="1">
        <f t="array" ref="N145">IF(INDEX(W:W, ROW())&lt;&gt;"", _xlfn.XLOOKUP(INDEX(W:W, ROW()), '5A. Picture Formulas'!$B$3:$B$500, '5A. Picture Formulas'!$CR$3:$CR$500), "")</f>
        <v/>
      </c>
      <c r="O145" s="348" t="str">
        <f t="shared" si="29"/>
        <v/>
      </c>
      <c r="P145" s="348" t="s">
        <v>875</v>
      </c>
      <c r="Q145" s="348" t="str">
        <f t="shared" si="36"/>
        <v/>
      </c>
      <c r="R145" s="347" t="s">
        <v>541</v>
      </c>
      <c r="S145" s="347" t="s">
        <v>1038</v>
      </c>
      <c r="T145" s="349">
        <v>150</v>
      </c>
      <c r="U145" s="349">
        <f t="shared" si="30"/>
        <v>150</v>
      </c>
      <c r="V145" s="346"/>
      <c r="W145" s="33"/>
      <c r="X145" s="346"/>
      <c r="Y145" s="346"/>
      <c r="Z145" s="346"/>
      <c r="AA145" s="347"/>
      <c r="AB145" s="347"/>
      <c r="AC145" s="347"/>
      <c r="AD145" s="347" t="str">
        <f t="shared" si="31"/>
        <v/>
      </c>
      <c r="AE145" s="347"/>
      <c r="AF145" s="347"/>
      <c r="AG145" s="347"/>
      <c r="AH145" s="347" t="s">
        <v>935</v>
      </c>
      <c r="AI145" s="350">
        <v>45209</v>
      </c>
      <c r="AJ145" s="351" t="s">
        <v>936</v>
      </c>
      <c r="AK145" s="351" t="s">
        <v>57</v>
      </c>
      <c r="AL145" s="351" t="s">
        <v>937</v>
      </c>
      <c r="AM145" s="347"/>
      <c r="AN145" s="346" t="s">
        <v>947</v>
      </c>
      <c r="AO145" s="346" t="s">
        <v>1036</v>
      </c>
      <c r="AP145" s="347" t="s">
        <v>91</v>
      </c>
      <c r="AQ145" s="368" t="s">
        <v>1039</v>
      </c>
      <c r="AR145" s="347" t="str">
        <f t="shared" si="32"/>
        <v>104-60053A</v>
      </c>
      <c r="AS145" s="347"/>
      <c r="AT145" s="347"/>
      <c r="AU145" s="347"/>
      <c r="AV145" s="347" t="str">
        <f t="shared" si="33"/>
        <v/>
      </c>
      <c r="AW145" s="347"/>
      <c r="AX145" s="347" t="str">
        <f t="shared" si="34"/>
        <v/>
      </c>
      <c r="AY145" s="352"/>
    </row>
    <row r="146" spans="1:51" s="337" customFormat="1" ht="15.75" thickTop="1" x14ac:dyDescent="0.25">
      <c r="A146" s="345" t="str">
        <f t="shared" si="25"/>
        <v/>
      </c>
      <c r="B146" s="345" t="str">
        <f t="shared" si="26"/>
        <v>104-60053B</v>
      </c>
      <c r="C146" s="345"/>
      <c r="D146" s="345"/>
      <c r="E146" s="345">
        <f t="shared" si="27"/>
        <v>1</v>
      </c>
      <c r="F146" s="346"/>
      <c r="G146" s="346"/>
      <c r="H146" s="347" t="s">
        <v>850</v>
      </c>
      <c r="I146" s="347" t="s">
        <v>862</v>
      </c>
      <c r="J146" s="347" t="s">
        <v>1034</v>
      </c>
      <c r="K146" s="347" t="s">
        <v>541</v>
      </c>
      <c r="L146" s="347" t="str">
        <f t="shared" si="28"/>
        <v>. Grille, LOWER BUMPER - CENTER</v>
      </c>
      <c r="M146" s="460" t="str">
        <f t="shared" si="35"/>
        <v/>
      </c>
      <c r="N146" s="357" t="str" cm="1">
        <f t="array" ref="N146">IF(INDEX(W:W, ROW())&lt;&gt;"", _xlfn.XLOOKUP(INDEX(W:W, ROW()), '5A. Picture Formulas'!$B$3:$B$500, '5A. Picture Formulas'!$CR$3:$CR$500), "")</f>
        <v/>
      </c>
      <c r="O146" s="348" t="str">
        <f t="shared" si="29"/>
        <v/>
      </c>
      <c r="P146" s="348" t="s">
        <v>875</v>
      </c>
      <c r="Q146" s="348" t="str">
        <f t="shared" si="36"/>
        <v/>
      </c>
      <c r="R146" s="347" t="s">
        <v>541</v>
      </c>
      <c r="S146" s="347" t="s">
        <v>1040</v>
      </c>
      <c r="T146" s="349">
        <v>150</v>
      </c>
      <c r="U146" s="349">
        <f t="shared" si="30"/>
        <v>150</v>
      </c>
      <c r="V146" s="346"/>
      <c r="W146" s="33"/>
      <c r="X146" s="346"/>
      <c r="Y146" s="346"/>
      <c r="Z146" s="346"/>
      <c r="AA146" s="347"/>
      <c r="AB146" s="347"/>
      <c r="AC146" s="347"/>
      <c r="AD146" s="347" t="str">
        <f t="shared" si="31"/>
        <v/>
      </c>
      <c r="AE146" s="347"/>
      <c r="AF146" s="347"/>
      <c r="AG146" s="347"/>
      <c r="AH146" s="347" t="s">
        <v>935</v>
      </c>
      <c r="AI146" s="350">
        <v>45209</v>
      </c>
      <c r="AJ146" s="351" t="s">
        <v>936</v>
      </c>
      <c r="AK146" s="351" t="s">
        <v>57</v>
      </c>
      <c r="AL146" s="351" t="s">
        <v>937</v>
      </c>
      <c r="AM146" s="347"/>
      <c r="AN146" s="346" t="s">
        <v>947</v>
      </c>
      <c r="AO146" s="346" t="s">
        <v>1036</v>
      </c>
      <c r="AP146" s="347" t="s">
        <v>91</v>
      </c>
      <c r="AQ146" s="368" t="s">
        <v>1041</v>
      </c>
      <c r="AR146" s="347" t="str">
        <f t="shared" si="32"/>
        <v>104-60053B</v>
      </c>
      <c r="AS146" s="347"/>
      <c r="AT146" s="347"/>
      <c r="AU146" s="347"/>
      <c r="AV146" s="347" t="str">
        <f t="shared" si="33"/>
        <v/>
      </c>
      <c r="AW146" s="347"/>
      <c r="AX146" s="347" t="str">
        <f t="shared" si="34"/>
        <v/>
      </c>
      <c r="AY146" s="352"/>
    </row>
    <row r="147" spans="1:51" s="337" customFormat="1" ht="15.75" thickTop="1" x14ac:dyDescent="0.25">
      <c r="A147" s="345" t="str">
        <f t="shared" si="25"/>
        <v/>
      </c>
      <c r="B147" s="345" t="str">
        <f t="shared" si="26"/>
        <v>104-60053C</v>
      </c>
      <c r="C147" s="345"/>
      <c r="D147" s="345"/>
      <c r="E147" s="345">
        <f t="shared" si="27"/>
        <v>1</v>
      </c>
      <c r="F147" s="346"/>
      <c r="G147" s="346"/>
      <c r="H147" s="347" t="s">
        <v>850</v>
      </c>
      <c r="I147" s="347" t="s">
        <v>862</v>
      </c>
      <c r="J147" s="347" t="s">
        <v>1034</v>
      </c>
      <c r="K147" s="347" t="s">
        <v>541</v>
      </c>
      <c r="L147" s="347" t="str">
        <f t="shared" si="28"/>
        <v>. Grille, LOWER BUMPER - CENTER</v>
      </c>
      <c r="M147" s="460" t="str">
        <f t="shared" si="35"/>
        <v/>
      </c>
      <c r="N147" s="357" t="str" cm="1">
        <f t="array" ref="N147">IF(INDEX(W:W, ROW())&lt;&gt;"", _xlfn.XLOOKUP(INDEX(W:W, ROW()), '5A. Picture Formulas'!$B$3:$B$500, '5A. Picture Formulas'!$CR$3:$CR$500), "")</f>
        <v/>
      </c>
      <c r="O147" s="348" t="str">
        <f t="shared" si="29"/>
        <v/>
      </c>
      <c r="P147" s="348" t="s">
        <v>875</v>
      </c>
      <c r="Q147" s="348" t="str">
        <f t="shared" si="36"/>
        <v/>
      </c>
      <c r="R147" s="347" t="s">
        <v>541</v>
      </c>
      <c r="S147" s="347" t="s">
        <v>1042</v>
      </c>
      <c r="T147" s="349">
        <v>150</v>
      </c>
      <c r="U147" s="349">
        <f t="shared" si="30"/>
        <v>150</v>
      </c>
      <c r="V147" s="346"/>
      <c r="W147" s="33"/>
      <c r="X147" s="346"/>
      <c r="Y147" s="346"/>
      <c r="Z147" s="346"/>
      <c r="AA147" s="347"/>
      <c r="AB147" s="347"/>
      <c r="AC147" s="347"/>
      <c r="AD147" s="347" t="str">
        <f t="shared" si="31"/>
        <v/>
      </c>
      <c r="AE147" s="347"/>
      <c r="AF147" s="347"/>
      <c r="AG147" s="347"/>
      <c r="AH147" s="347" t="s">
        <v>935</v>
      </c>
      <c r="AI147" s="350">
        <v>45209</v>
      </c>
      <c r="AJ147" s="351" t="s">
        <v>936</v>
      </c>
      <c r="AK147" s="351" t="s">
        <v>57</v>
      </c>
      <c r="AL147" s="351" t="s">
        <v>937</v>
      </c>
      <c r="AM147" s="347"/>
      <c r="AN147" s="346" t="s">
        <v>947</v>
      </c>
      <c r="AO147" s="346" t="s">
        <v>1036</v>
      </c>
      <c r="AP147" s="347" t="s">
        <v>91</v>
      </c>
      <c r="AQ147" s="368" t="s">
        <v>1043</v>
      </c>
      <c r="AR147" s="347" t="str">
        <f t="shared" si="32"/>
        <v>104-60053C</v>
      </c>
      <c r="AS147" s="347"/>
      <c r="AT147" s="347"/>
      <c r="AU147" s="347"/>
      <c r="AV147" s="347" t="str">
        <f t="shared" si="33"/>
        <v/>
      </c>
      <c r="AW147" s="347"/>
      <c r="AX147" s="347" t="str">
        <f t="shared" si="34"/>
        <v/>
      </c>
      <c r="AY147" s="352"/>
    </row>
    <row r="148" spans="1:51" s="337" customFormat="1" ht="15.75" thickTop="1" x14ac:dyDescent="0.25">
      <c r="A148" s="345" t="str">
        <f t="shared" si="25"/>
        <v/>
      </c>
      <c r="B148" s="345" t="str">
        <f t="shared" si="26"/>
        <v>104-60054A</v>
      </c>
      <c r="C148" s="345"/>
      <c r="D148" s="345"/>
      <c r="E148" s="345">
        <f t="shared" si="27"/>
        <v>1</v>
      </c>
      <c r="F148" s="346"/>
      <c r="G148" s="346"/>
      <c r="H148" s="347" t="s">
        <v>850</v>
      </c>
      <c r="I148" s="347" t="s">
        <v>862</v>
      </c>
      <c r="J148" s="347" t="s">
        <v>1034</v>
      </c>
      <c r="K148" s="347" t="s">
        <v>541</v>
      </c>
      <c r="L148" s="347" t="str">
        <f t="shared" si="28"/>
        <v>. Grille, LOWER BUMPER - CENTER</v>
      </c>
      <c r="M148" s="460" t="str">
        <f t="shared" si="35"/>
        <v/>
      </c>
      <c r="N148" s="357" t="str" cm="1">
        <f t="array" ref="N148">IF(INDEX(W:W, ROW())&lt;&gt;"", _xlfn.XLOOKUP(INDEX(W:W, ROW()), '5A. Picture Formulas'!$B$3:$B$500, '5A. Picture Formulas'!$CR$3:$CR$500), "")</f>
        <v/>
      </c>
      <c r="O148" s="348" t="str">
        <f t="shared" si="29"/>
        <v/>
      </c>
      <c r="P148" s="348" t="s">
        <v>875</v>
      </c>
      <c r="Q148" s="348" t="str">
        <f t="shared" si="36"/>
        <v/>
      </c>
      <c r="R148" s="347" t="s">
        <v>541</v>
      </c>
      <c r="S148" s="347" t="s">
        <v>1044</v>
      </c>
      <c r="T148" s="349">
        <v>150</v>
      </c>
      <c r="U148" s="349">
        <f t="shared" si="30"/>
        <v>150</v>
      </c>
      <c r="V148" s="346"/>
      <c r="W148" s="33"/>
      <c r="X148" s="346"/>
      <c r="Y148" s="346"/>
      <c r="Z148" s="346"/>
      <c r="AA148" s="347"/>
      <c r="AB148" s="347"/>
      <c r="AC148" s="347"/>
      <c r="AD148" s="347" t="str">
        <f t="shared" si="31"/>
        <v/>
      </c>
      <c r="AE148" s="347"/>
      <c r="AF148" s="347"/>
      <c r="AG148" s="347"/>
      <c r="AH148" s="347" t="s">
        <v>935</v>
      </c>
      <c r="AI148" s="350">
        <v>45209</v>
      </c>
      <c r="AJ148" s="351" t="s">
        <v>936</v>
      </c>
      <c r="AK148" s="351" t="s">
        <v>57</v>
      </c>
      <c r="AL148" s="351" t="s">
        <v>937</v>
      </c>
      <c r="AM148" s="347"/>
      <c r="AN148" s="346" t="s">
        <v>947</v>
      </c>
      <c r="AO148" s="346" t="s">
        <v>1036</v>
      </c>
      <c r="AP148" s="347" t="s">
        <v>91</v>
      </c>
      <c r="AQ148" s="368" t="s">
        <v>1045</v>
      </c>
      <c r="AR148" s="347" t="str">
        <f t="shared" si="32"/>
        <v>104-60054A</v>
      </c>
      <c r="AS148" s="347"/>
      <c r="AT148" s="347"/>
      <c r="AU148" s="347"/>
      <c r="AV148" s="347" t="str">
        <f t="shared" si="33"/>
        <v/>
      </c>
      <c r="AW148" s="347"/>
      <c r="AX148" s="347" t="str">
        <f t="shared" si="34"/>
        <v/>
      </c>
      <c r="AY148" s="352"/>
    </row>
    <row r="149" spans="1:51" s="337" customFormat="1" ht="15.75" thickTop="1" x14ac:dyDescent="0.25">
      <c r="A149" s="345" t="str">
        <f t="shared" si="25"/>
        <v/>
      </c>
      <c r="B149" s="345" t="str">
        <f t="shared" si="26"/>
        <v>104-60054B</v>
      </c>
      <c r="C149" s="345"/>
      <c r="D149" s="345"/>
      <c r="E149" s="345">
        <f t="shared" si="27"/>
        <v>1</v>
      </c>
      <c r="F149" s="346"/>
      <c r="G149" s="346"/>
      <c r="H149" s="347" t="s">
        <v>850</v>
      </c>
      <c r="I149" s="347" t="s">
        <v>862</v>
      </c>
      <c r="J149" s="347" t="s">
        <v>1034</v>
      </c>
      <c r="K149" s="347" t="s">
        <v>541</v>
      </c>
      <c r="L149" s="347" t="str">
        <f t="shared" si="28"/>
        <v>. Grille, LOWER BUMPER - CENTER</v>
      </c>
      <c r="M149" s="460" t="str">
        <f t="shared" si="35"/>
        <v/>
      </c>
      <c r="N149" s="357" t="str" cm="1">
        <f t="array" ref="N149">IF(INDEX(W:W, ROW())&lt;&gt;"", _xlfn.XLOOKUP(INDEX(W:W, ROW()), '5A. Picture Formulas'!$B$3:$B$500, '5A. Picture Formulas'!$CR$3:$CR$500), "")</f>
        <v/>
      </c>
      <c r="O149" s="348" t="str">
        <f t="shared" si="29"/>
        <v/>
      </c>
      <c r="P149" s="348" t="s">
        <v>875</v>
      </c>
      <c r="Q149" s="348" t="str">
        <f t="shared" si="36"/>
        <v/>
      </c>
      <c r="R149" s="347" t="s">
        <v>541</v>
      </c>
      <c r="S149" s="347" t="s">
        <v>1046</v>
      </c>
      <c r="T149" s="349">
        <v>150</v>
      </c>
      <c r="U149" s="349">
        <f t="shared" si="30"/>
        <v>150</v>
      </c>
      <c r="V149" s="346"/>
      <c r="W149" s="33"/>
      <c r="X149" s="346"/>
      <c r="Y149" s="346"/>
      <c r="Z149" s="346"/>
      <c r="AA149" s="347"/>
      <c r="AB149" s="347"/>
      <c r="AC149" s="347"/>
      <c r="AD149" s="347" t="str">
        <f t="shared" si="31"/>
        <v/>
      </c>
      <c r="AE149" s="347"/>
      <c r="AF149" s="347"/>
      <c r="AG149" s="347"/>
      <c r="AH149" s="347" t="s">
        <v>935</v>
      </c>
      <c r="AI149" s="350">
        <v>45209</v>
      </c>
      <c r="AJ149" s="351" t="s">
        <v>936</v>
      </c>
      <c r="AK149" s="351" t="s">
        <v>57</v>
      </c>
      <c r="AL149" s="351" t="s">
        <v>937</v>
      </c>
      <c r="AM149" s="347"/>
      <c r="AN149" s="346" t="s">
        <v>947</v>
      </c>
      <c r="AO149" s="346" t="s">
        <v>1036</v>
      </c>
      <c r="AP149" s="347" t="s">
        <v>91</v>
      </c>
      <c r="AQ149" s="368" t="s">
        <v>1047</v>
      </c>
      <c r="AR149" s="347" t="str">
        <f t="shared" si="32"/>
        <v>104-60054B</v>
      </c>
      <c r="AS149" s="347"/>
      <c r="AT149" s="347"/>
      <c r="AU149" s="347"/>
      <c r="AV149" s="347" t="str">
        <f t="shared" si="33"/>
        <v/>
      </c>
      <c r="AW149" s="347"/>
      <c r="AX149" s="347" t="str">
        <f t="shared" si="34"/>
        <v/>
      </c>
      <c r="AY149" s="352"/>
    </row>
    <row r="150" spans="1:51" s="337" customFormat="1" ht="15.75" thickTop="1" x14ac:dyDescent="0.25">
      <c r="A150" s="345" t="str">
        <f t="shared" si="25"/>
        <v/>
      </c>
      <c r="B150" s="345" t="str">
        <f t="shared" si="26"/>
        <v>104-60054C</v>
      </c>
      <c r="C150" s="345"/>
      <c r="D150" s="345"/>
      <c r="E150" s="345">
        <f t="shared" si="27"/>
        <v>1</v>
      </c>
      <c r="F150" s="346"/>
      <c r="G150" s="346"/>
      <c r="H150" s="347" t="s">
        <v>850</v>
      </c>
      <c r="I150" s="347" t="s">
        <v>862</v>
      </c>
      <c r="J150" s="347" t="s">
        <v>1034</v>
      </c>
      <c r="K150" s="347" t="s">
        <v>541</v>
      </c>
      <c r="L150" s="347" t="str">
        <f t="shared" si="28"/>
        <v>. Grille, LOWER BUMPER - CENTER</v>
      </c>
      <c r="M150" s="460" t="str">
        <f t="shared" si="35"/>
        <v/>
      </c>
      <c r="N150" s="357" t="str" cm="1">
        <f t="array" ref="N150">IF(INDEX(W:W, ROW())&lt;&gt;"", _xlfn.XLOOKUP(INDEX(W:W, ROW()), '5A. Picture Formulas'!$B$3:$B$500, '5A. Picture Formulas'!$CR$3:$CR$500), "")</f>
        <v/>
      </c>
      <c r="O150" s="348" t="str">
        <f t="shared" si="29"/>
        <v/>
      </c>
      <c r="P150" s="348" t="s">
        <v>875</v>
      </c>
      <c r="Q150" s="348" t="str">
        <f t="shared" si="36"/>
        <v/>
      </c>
      <c r="R150" s="347" t="s">
        <v>541</v>
      </c>
      <c r="S150" s="347" t="s">
        <v>1048</v>
      </c>
      <c r="T150" s="349">
        <v>150</v>
      </c>
      <c r="U150" s="349">
        <f t="shared" si="30"/>
        <v>150</v>
      </c>
      <c r="V150" s="346"/>
      <c r="W150" s="33"/>
      <c r="X150" s="346"/>
      <c r="Y150" s="346"/>
      <c r="Z150" s="346"/>
      <c r="AA150" s="347"/>
      <c r="AB150" s="347"/>
      <c r="AC150" s="347"/>
      <c r="AD150" s="347" t="str">
        <f t="shared" si="31"/>
        <v/>
      </c>
      <c r="AE150" s="347"/>
      <c r="AF150" s="347"/>
      <c r="AG150" s="347"/>
      <c r="AH150" s="347" t="s">
        <v>935</v>
      </c>
      <c r="AI150" s="350">
        <v>45209</v>
      </c>
      <c r="AJ150" s="351" t="s">
        <v>936</v>
      </c>
      <c r="AK150" s="351" t="s">
        <v>57</v>
      </c>
      <c r="AL150" s="351" t="s">
        <v>937</v>
      </c>
      <c r="AM150" s="347"/>
      <c r="AN150" s="346" t="s">
        <v>947</v>
      </c>
      <c r="AO150" s="346" t="s">
        <v>1036</v>
      </c>
      <c r="AP150" s="347" t="s">
        <v>91</v>
      </c>
      <c r="AQ150" s="368" t="s">
        <v>1049</v>
      </c>
      <c r="AR150" s="347" t="str">
        <f t="shared" si="32"/>
        <v>104-60054C</v>
      </c>
      <c r="AS150" s="347"/>
      <c r="AT150" s="347"/>
      <c r="AU150" s="347"/>
      <c r="AV150" s="347" t="str">
        <f t="shared" si="33"/>
        <v/>
      </c>
      <c r="AW150" s="347"/>
      <c r="AX150" s="347" t="str">
        <f t="shared" si="34"/>
        <v/>
      </c>
      <c r="AY150" s="352"/>
    </row>
    <row r="151" spans="1:51" s="337" customFormat="1" ht="15.75" thickTop="1" x14ac:dyDescent="0.25">
      <c r="A151" s="345" t="str">
        <f t="shared" si="25"/>
        <v/>
      </c>
      <c r="B151" s="345" t="str">
        <f t="shared" si="26"/>
        <v>104-60056A</v>
      </c>
      <c r="C151" s="345" t="s">
        <v>1054</v>
      </c>
      <c r="D151" s="345"/>
      <c r="E151" s="345">
        <f t="shared" si="27"/>
        <v>2</v>
      </c>
      <c r="F151" s="346"/>
      <c r="G151" s="346"/>
      <c r="H151" s="347" t="s">
        <v>850</v>
      </c>
      <c r="I151" s="347" t="s">
        <v>862</v>
      </c>
      <c r="J151" s="347" t="s">
        <v>1034</v>
      </c>
      <c r="K151" s="347" t="s">
        <v>893</v>
      </c>
      <c r="L151" s="347" t="str">
        <f t="shared" si="28"/>
        <v>. Grille, LOWER BUMPER - END - LEFT</v>
      </c>
      <c r="M151" s="460" t="str">
        <f t="shared" si="35"/>
        <v/>
      </c>
      <c r="N151" s="357" t="str" cm="1">
        <f t="array" ref="N151">IF(INDEX(W:W, ROW())&lt;&gt;"", _xlfn.XLOOKUP(INDEX(W:W, ROW()), '5A. Picture Formulas'!$B$3:$B$500, '5A. Picture Formulas'!$CR$3:$CR$500), "")</f>
        <v/>
      </c>
      <c r="O151" s="348" t="str">
        <f t="shared" si="29"/>
        <v/>
      </c>
      <c r="P151" s="348" t="s">
        <v>875</v>
      </c>
      <c r="Q151" s="348" t="str">
        <f t="shared" si="36"/>
        <v/>
      </c>
      <c r="R151" s="347" t="s">
        <v>1055</v>
      </c>
      <c r="S151" s="347" t="s">
        <v>1056</v>
      </c>
      <c r="T151" s="349">
        <v>75</v>
      </c>
      <c r="U151" s="349">
        <f t="shared" si="30"/>
        <v>91.666666666666671</v>
      </c>
      <c r="V151" s="346"/>
      <c r="W151" s="33"/>
      <c r="X151" s="346"/>
      <c r="Y151" s="346"/>
      <c r="Z151" s="346"/>
      <c r="AA151" s="347"/>
      <c r="AB151" s="347"/>
      <c r="AC151" s="347"/>
      <c r="AD151" s="347" t="str">
        <f t="shared" si="31"/>
        <v/>
      </c>
      <c r="AE151" s="347"/>
      <c r="AF151" s="347"/>
      <c r="AG151" s="347"/>
      <c r="AH151" s="347" t="s">
        <v>935</v>
      </c>
      <c r="AI151" s="350">
        <v>45209</v>
      </c>
      <c r="AJ151" s="351" t="s">
        <v>936</v>
      </c>
      <c r="AK151" s="351" t="s">
        <v>57</v>
      </c>
      <c r="AL151" s="351" t="s">
        <v>937</v>
      </c>
      <c r="AM151" s="347"/>
      <c r="AN151" s="346" t="s">
        <v>947</v>
      </c>
      <c r="AO151" s="346" t="s">
        <v>1036</v>
      </c>
      <c r="AP151" s="347" t="s">
        <v>91</v>
      </c>
      <c r="AQ151" s="368" t="s">
        <v>1053</v>
      </c>
      <c r="AR151" s="347" t="str">
        <f t="shared" si="32"/>
        <v>104-60056A</v>
      </c>
      <c r="AS151" s="347"/>
      <c r="AT151" s="347"/>
      <c r="AU151" s="347"/>
      <c r="AV151" s="347" t="str">
        <f t="shared" si="33"/>
        <v/>
      </c>
      <c r="AW151" s="347"/>
      <c r="AX151" s="347" t="str">
        <f t="shared" si="34"/>
        <v/>
      </c>
      <c r="AY151" s="352"/>
    </row>
    <row r="152" spans="1:51" s="337" customFormat="1" ht="15.75" thickTop="1" x14ac:dyDescent="0.25">
      <c r="A152" s="345" t="str">
        <f t="shared" si="25"/>
        <v/>
      </c>
      <c r="B152" s="345" t="str">
        <f t="shared" si="26"/>
        <v>104-60056B</v>
      </c>
      <c r="C152" s="345" t="s">
        <v>1063</v>
      </c>
      <c r="D152" s="345"/>
      <c r="E152" s="345">
        <f t="shared" si="27"/>
        <v>2</v>
      </c>
      <c r="F152" s="346"/>
      <c r="G152" s="346"/>
      <c r="H152" s="347" t="s">
        <v>850</v>
      </c>
      <c r="I152" s="347" t="s">
        <v>862</v>
      </c>
      <c r="J152" s="347" t="s">
        <v>1034</v>
      </c>
      <c r="K152" s="347" t="s">
        <v>893</v>
      </c>
      <c r="L152" s="347" t="str">
        <f t="shared" si="28"/>
        <v>. Grille, LOWER BUMPER - END - LEFT</v>
      </c>
      <c r="M152" s="460" t="str">
        <f t="shared" si="35"/>
        <v/>
      </c>
      <c r="N152" s="357" t="str" cm="1">
        <f t="array" ref="N152">IF(INDEX(W:W, ROW())&lt;&gt;"", _xlfn.XLOOKUP(INDEX(W:W, ROW()), '5A. Picture Formulas'!$B$3:$B$500, '5A. Picture Formulas'!$CR$3:$CR$500), "")</f>
        <v/>
      </c>
      <c r="O152" s="348" t="str">
        <f t="shared" si="29"/>
        <v/>
      </c>
      <c r="P152" s="348" t="s">
        <v>875</v>
      </c>
      <c r="Q152" s="348" t="str">
        <f t="shared" si="36"/>
        <v/>
      </c>
      <c r="R152" s="347" t="s">
        <v>1055</v>
      </c>
      <c r="S152" s="347" t="s">
        <v>1064</v>
      </c>
      <c r="T152" s="349">
        <v>75</v>
      </c>
      <c r="U152" s="349">
        <f t="shared" si="30"/>
        <v>91.666666666666671</v>
      </c>
      <c r="V152" s="346"/>
      <c r="W152" s="33"/>
      <c r="X152" s="346"/>
      <c r="Y152" s="346"/>
      <c r="Z152" s="346"/>
      <c r="AA152" s="347"/>
      <c r="AB152" s="347"/>
      <c r="AC152" s="347"/>
      <c r="AD152" s="347" t="str">
        <f t="shared" si="31"/>
        <v/>
      </c>
      <c r="AE152" s="347"/>
      <c r="AF152" s="347"/>
      <c r="AG152" s="347"/>
      <c r="AH152" s="347" t="s">
        <v>935</v>
      </c>
      <c r="AI152" s="350">
        <v>45209</v>
      </c>
      <c r="AJ152" s="351" t="s">
        <v>936</v>
      </c>
      <c r="AK152" s="351" t="s">
        <v>57</v>
      </c>
      <c r="AL152" s="351" t="s">
        <v>937</v>
      </c>
      <c r="AM152" s="347"/>
      <c r="AN152" s="346" t="s">
        <v>947</v>
      </c>
      <c r="AO152" s="346" t="s">
        <v>1036</v>
      </c>
      <c r="AP152" s="347" t="s">
        <v>91</v>
      </c>
      <c r="AQ152" s="368" t="s">
        <v>1062</v>
      </c>
      <c r="AR152" s="347" t="str">
        <f t="shared" si="32"/>
        <v>104-60056B</v>
      </c>
      <c r="AS152" s="347"/>
      <c r="AT152" s="347"/>
      <c r="AU152" s="347"/>
      <c r="AV152" s="347" t="str">
        <f t="shared" si="33"/>
        <v/>
      </c>
      <c r="AW152" s="347"/>
      <c r="AX152" s="347" t="str">
        <f t="shared" si="34"/>
        <v/>
      </c>
      <c r="AY152" s="352"/>
    </row>
    <row r="153" spans="1:51" s="337" customFormat="1" ht="15.75" thickTop="1" x14ac:dyDescent="0.25">
      <c r="A153" s="345" t="str">
        <f t="shared" si="25"/>
        <v/>
      </c>
      <c r="B153" s="345" t="str">
        <f t="shared" si="26"/>
        <v>104-60058A</v>
      </c>
      <c r="C153" s="345" t="s">
        <v>1070</v>
      </c>
      <c r="D153" s="345"/>
      <c r="E153" s="345">
        <f t="shared" si="27"/>
        <v>2</v>
      </c>
      <c r="F153" s="346"/>
      <c r="G153" s="346"/>
      <c r="H153" s="347" t="s">
        <v>850</v>
      </c>
      <c r="I153" s="347" t="s">
        <v>862</v>
      </c>
      <c r="J153" s="347" t="s">
        <v>1034</v>
      </c>
      <c r="K153" s="347" t="s">
        <v>893</v>
      </c>
      <c r="L153" s="347" t="str">
        <f t="shared" si="28"/>
        <v>. Grille, LOWER BUMPER - END - LEFT</v>
      </c>
      <c r="M153" s="460" t="str">
        <f t="shared" si="35"/>
        <v/>
      </c>
      <c r="N153" s="357" t="str" cm="1">
        <f t="array" ref="N153">IF(INDEX(W:W, ROW())&lt;&gt;"", _xlfn.XLOOKUP(INDEX(W:W, ROW()), '5A. Picture Formulas'!$B$3:$B$500, '5A. Picture Formulas'!$CR$3:$CR$500), "")</f>
        <v/>
      </c>
      <c r="O153" s="348" t="str">
        <f t="shared" si="29"/>
        <v/>
      </c>
      <c r="P153" s="348" t="s">
        <v>875</v>
      </c>
      <c r="Q153" s="348" t="str">
        <f t="shared" si="36"/>
        <v/>
      </c>
      <c r="R153" s="347" t="s">
        <v>1055</v>
      </c>
      <c r="S153" s="347" t="s">
        <v>1071</v>
      </c>
      <c r="T153" s="349">
        <v>75</v>
      </c>
      <c r="U153" s="349">
        <f t="shared" si="30"/>
        <v>91.666666666666671</v>
      </c>
      <c r="V153" s="346"/>
      <c r="W153" s="33"/>
      <c r="X153" s="346"/>
      <c r="Y153" s="346"/>
      <c r="Z153" s="346"/>
      <c r="AA153" s="347"/>
      <c r="AB153" s="347"/>
      <c r="AC153" s="347"/>
      <c r="AD153" s="347" t="str">
        <f t="shared" si="31"/>
        <v/>
      </c>
      <c r="AE153" s="347"/>
      <c r="AF153" s="347"/>
      <c r="AG153" s="347"/>
      <c r="AH153" s="347" t="s">
        <v>935</v>
      </c>
      <c r="AI153" s="350">
        <v>45209</v>
      </c>
      <c r="AJ153" s="351" t="s">
        <v>936</v>
      </c>
      <c r="AK153" s="351" t="s">
        <v>57</v>
      </c>
      <c r="AL153" s="351" t="s">
        <v>937</v>
      </c>
      <c r="AM153" s="347"/>
      <c r="AN153" s="346" t="s">
        <v>947</v>
      </c>
      <c r="AO153" s="346" t="s">
        <v>1036</v>
      </c>
      <c r="AP153" s="347" t="s">
        <v>91</v>
      </c>
      <c r="AQ153" s="368" t="s">
        <v>1069</v>
      </c>
      <c r="AR153" s="347" t="str">
        <f t="shared" si="32"/>
        <v>104-60058A</v>
      </c>
      <c r="AS153" s="347"/>
      <c r="AT153" s="347"/>
      <c r="AU153" s="347"/>
      <c r="AV153" s="347" t="str">
        <f t="shared" si="33"/>
        <v/>
      </c>
      <c r="AW153" s="347"/>
      <c r="AX153" s="347" t="str">
        <f t="shared" si="34"/>
        <v/>
      </c>
      <c r="AY153" s="352"/>
    </row>
    <row r="154" spans="1:51" s="337" customFormat="1" ht="15.75" thickTop="1" x14ac:dyDescent="0.25">
      <c r="A154" s="345" t="str">
        <f t="shared" si="25"/>
        <v/>
      </c>
      <c r="B154" s="345" t="str">
        <f t="shared" si="26"/>
        <v>104-60058B</v>
      </c>
      <c r="C154" s="345" t="s">
        <v>1077</v>
      </c>
      <c r="D154" s="345"/>
      <c r="E154" s="345">
        <f t="shared" si="27"/>
        <v>2</v>
      </c>
      <c r="F154" s="346"/>
      <c r="G154" s="346"/>
      <c r="H154" s="347" t="s">
        <v>850</v>
      </c>
      <c r="I154" s="347" t="s">
        <v>862</v>
      </c>
      <c r="J154" s="347" t="s">
        <v>1034</v>
      </c>
      <c r="K154" s="347" t="s">
        <v>893</v>
      </c>
      <c r="L154" s="347" t="str">
        <f t="shared" si="28"/>
        <v>. Grille, LOWER BUMPER - END - LEFT</v>
      </c>
      <c r="M154" s="460" t="str">
        <f t="shared" si="35"/>
        <v/>
      </c>
      <c r="N154" s="357" t="str" cm="1">
        <f t="array" ref="N154">IF(INDEX(W:W, ROW())&lt;&gt;"", _xlfn.XLOOKUP(INDEX(W:W, ROW()), '5A. Picture Formulas'!$B$3:$B$500, '5A. Picture Formulas'!$CR$3:$CR$500), "")</f>
        <v/>
      </c>
      <c r="O154" s="348" t="str">
        <f t="shared" si="29"/>
        <v/>
      </c>
      <c r="P154" s="348" t="s">
        <v>875</v>
      </c>
      <c r="Q154" s="348" t="str">
        <f t="shared" si="36"/>
        <v/>
      </c>
      <c r="R154" s="347" t="s">
        <v>1055</v>
      </c>
      <c r="S154" s="347" t="s">
        <v>1078</v>
      </c>
      <c r="T154" s="349">
        <v>75</v>
      </c>
      <c r="U154" s="349">
        <f t="shared" si="30"/>
        <v>91.666666666666671</v>
      </c>
      <c r="V154" s="346"/>
      <c r="W154" s="33"/>
      <c r="X154" s="346"/>
      <c r="Y154" s="346"/>
      <c r="Z154" s="346"/>
      <c r="AA154" s="347"/>
      <c r="AB154" s="347"/>
      <c r="AC154" s="347"/>
      <c r="AD154" s="347" t="str">
        <f t="shared" si="31"/>
        <v/>
      </c>
      <c r="AE154" s="347"/>
      <c r="AF154" s="347"/>
      <c r="AG154" s="347"/>
      <c r="AH154" s="347" t="s">
        <v>935</v>
      </c>
      <c r="AI154" s="350">
        <v>45209</v>
      </c>
      <c r="AJ154" s="351" t="s">
        <v>936</v>
      </c>
      <c r="AK154" s="351" t="s">
        <v>57</v>
      </c>
      <c r="AL154" s="351" t="s">
        <v>937</v>
      </c>
      <c r="AM154" s="347"/>
      <c r="AN154" s="346" t="s">
        <v>947</v>
      </c>
      <c r="AO154" s="346" t="s">
        <v>1036</v>
      </c>
      <c r="AP154" s="347" t="s">
        <v>91</v>
      </c>
      <c r="AQ154" s="368" t="s">
        <v>1076</v>
      </c>
      <c r="AR154" s="347" t="str">
        <f t="shared" si="32"/>
        <v>104-60058B</v>
      </c>
      <c r="AS154" s="347"/>
      <c r="AT154" s="347"/>
      <c r="AU154" s="347"/>
      <c r="AV154" s="347" t="str">
        <f t="shared" si="33"/>
        <v/>
      </c>
      <c r="AW154" s="347"/>
      <c r="AX154" s="347" t="str">
        <f t="shared" si="34"/>
        <v/>
      </c>
      <c r="AY154" s="352"/>
    </row>
    <row r="155" spans="1:51" s="337" customFormat="1" ht="15.75" thickTop="1" x14ac:dyDescent="0.25">
      <c r="A155" s="345" t="str">
        <f t="shared" si="25"/>
        <v/>
      </c>
      <c r="B155" s="345" t="str">
        <f t="shared" si="26"/>
        <v>104-60058C</v>
      </c>
      <c r="C155" s="345" t="s">
        <v>1084</v>
      </c>
      <c r="D155" s="345"/>
      <c r="E155" s="345">
        <f t="shared" si="27"/>
        <v>2</v>
      </c>
      <c r="F155" s="346"/>
      <c r="G155" s="346"/>
      <c r="H155" s="347" t="s">
        <v>850</v>
      </c>
      <c r="I155" s="347" t="s">
        <v>862</v>
      </c>
      <c r="J155" s="347" t="s">
        <v>1034</v>
      </c>
      <c r="K155" s="347" t="s">
        <v>893</v>
      </c>
      <c r="L155" s="347" t="str">
        <f t="shared" si="28"/>
        <v>. Grille, LOWER BUMPER - END - LEFT</v>
      </c>
      <c r="M155" s="460" t="str">
        <f t="shared" si="35"/>
        <v/>
      </c>
      <c r="N155" s="357" t="str" cm="1">
        <f t="array" ref="N155">IF(INDEX(W:W, ROW())&lt;&gt;"", _xlfn.XLOOKUP(INDEX(W:W, ROW()), '5A. Picture Formulas'!$B$3:$B$500, '5A. Picture Formulas'!$CR$3:$CR$500), "")</f>
        <v/>
      </c>
      <c r="O155" s="348" t="str">
        <f t="shared" si="29"/>
        <v/>
      </c>
      <c r="P155" s="348" t="s">
        <v>875</v>
      </c>
      <c r="Q155" s="348" t="str">
        <f t="shared" si="36"/>
        <v/>
      </c>
      <c r="R155" s="347" t="s">
        <v>1055</v>
      </c>
      <c r="S155" s="347" t="s">
        <v>1085</v>
      </c>
      <c r="T155" s="349">
        <v>75</v>
      </c>
      <c r="U155" s="349">
        <f t="shared" si="30"/>
        <v>91.666666666666671</v>
      </c>
      <c r="V155" s="346"/>
      <c r="W155" s="33"/>
      <c r="X155" s="346"/>
      <c r="Y155" s="346"/>
      <c r="Z155" s="346"/>
      <c r="AA155" s="347"/>
      <c r="AB155" s="347"/>
      <c r="AC155" s="347"/>
      <c r="AD155" s="347" t="str">
        <f t="shared" si="31"/>
        <v/>
      </c>
      <c r="AE155" s="347"/>
      <c r="AF155" s="347"/>
      <c r="AG155" s="347"/>
      <c r="AH155" s="347" t="s">
        <v>935</v>
      </c>
      <c r="AI155" s="350">
        <v>45209</v>
      </c>
      <c r="AJ155" s="351" t="s">
        <v>936</v>
      </c>
      <c r="AK155" s="351" t="s">
        <v>57</v>
      </c>
      <c r="AL155" s="351" t="s">
        <v>937</v>
      </c>
      <c r="AM155" s="347"/>
      <c r="AN155" s="346" t="s">
        <v>947</v>
      </c>
      <c r="AO155" s="346" t="s">
        <v>1036</v>
      </c>
      <c r="AP155" s="347" t="s">
        <v>91</v>
      </c>
      <c r="AQ155" s="368" t="s">
        <v>1083</v>
      </c>
      <c r="AR155" s="347" t="str">
        <f t="shared" si="32"/>
        <v>104-60058C</v>
      </c>
      <c r="AS155" s="347"/>
      <c r="AT155" s="347"/>
      <c r="AU155" s="347"/>
      <c r="AV155" s="347" t="str">
        <f t="shared" si="33"/>
        <v/>
      </c>
      <c r="AW155" s="347"/>
      <c r="AX155" s="347" t="str">
        <f t="shared" si="34"/>
        <v/>
      </c>
      <c r="AY155" s="352"/>
    </row>
    <row r="156" spans="1:51" s="337" customFormat="1" ht="15.75" thickTop="1" x14ac:dyDescent="0.25">
      <c r="A156" s="345" t="str">
        <f t="shared" si="25"/>
        <v/>
      </c>
      <c r="B156" s="345" t="str">
        <f t="shared" si="26"/>
        <v>104-60058D</v>
      </c>
      <c r="C156" s="345" t="s">
        <v>1091</v>
      </c>
      <c r="D156" s="345"/>
      <c r="E156" s="345">
        <f t="shared" si="27"/>
        <v>2</v>
      </c>
      <c r="F156" s="346"/>
      <c r="G156" s="346"/>
      <c r="H156" s="347" t="s">
        <v>850</v>
      </c>
      <c r="I156" s="347" t="s">
        <v>862</v>
      </c>
      <c r="J156" s="347" t="s">
        <v>1034</v>
      </c>
      <c r="K156" s="347" t="s">
        <v>893</v>
      </c>
      <c r="L156" s="347" t="str">
        <f t="shared" si="28"/>
        <v>. Grille, LOWER BUMPER - END - LEFT</v>
      </c>
      <c r="M156" s="460" t="str">
        <f t="shared" si="35"/>
        <v/>
      </c>
      <c r="N156" s="357" t="str" cm="1">
        <f t="array" ref="N156">IF(INDEX(W:W, ROW())&lt;&gt;"", _xlfn.XLOOKUP(INDEX(W:W, ROW()), '5A. Picture Formulas'!$B$3:$B$500, '5A. Picture Formulas'!$CR$3:$CR$500), "")</f>
        <v/>
      </c>
      <c r="O156" s="348" t="str">
        <f t="shared" si="29"/>
        <v/>
      </c>
      <c r="P156" s="348" t="s">
        <v>875</v>
      </c>
      <c r="Q156" s="348" t="str">
        <f t="shared" si="36"/>
        <v/>
      </c>
      <c r="R156" s="347" t="s">
        <v>1055</v>
      </c>
      <c r="S156" s="347" t="s">
        <v>1092</v>
      </c>
      <c r="T156" s="349">
        <v>75</v>
      </c>
      <c r="U156" s="349">
        <f t="shared" si="30"/>
        <v>91.666666666666671</v>
      </c>
      <c r="V156" s="346"/>
      <c r="W156" s="33"/>
      <c r="X156" s="346"/>
      <c r="Y156" s="346"/>
      <c r="Z156" s="346"/>
      <c r="AA156" s="347"/>
      <c r="AB156" s="347"/>
      <c r="AC156" s="347"/>
      <c r="AD156" s="347" t="str">
        <f t="shared" si="31"/>
        <v/>
      </c>
      <c r="AE156" s="347"/>
      <c r="AF156" s="347"/>
      <c r="AG156" s="347"/>
      <c r="AH156" s="347" t="s">
        <v>935</v>
      </c>
      <c r="AI156" s="350">
        <v>45209</v>
      </c>
      <c r="AJ156" s="351" t="s">
        <v>936</v>
      </c>
      <c r="AK156" s="351" t="s">
        <v>57</v>
      </c>
      <c r="AL156" s="351" t="s">
        <v>937</v>
      </c>
      <c r="AM156" s="347"/>
      <c r="AN156" s="346" t="s">
        <v>947</v>
      </c>
      <c r="AO156" s="346" t="s">
        <v>1036</v>
      </c>
      <c r="AP156" s="347" t="s">
        <v>91</v>
      </c>
      <c r="AQ156" s="368" t="s">
        <v>1090</v>
      </c>
      <c r="AR156" s="347" t="str">
        <f t="shared" si="32"/>
        <v>104-60058D</v>
      </c>
      <c r="AS156" s="347"/>
      <c r="AT156" s="347"/>
      <c r="AU156" s="347"/>
      <c r="AV156" s="347" t="str">
        <f t="shared" si="33"/>
        <v/>
      </c>
      <c r="AW156" s="347"/>
      <c r="AX156" s="347" t="str">
        <f t="shared" si="34"/>
        <v/>
      </c>
      <c r="AY156" s="352"/>
    </row>
    <row r="157" spans="1:51" s="337" customFormat="1" ht="15.75" thickTop="1" x14ac:dyDescent="0.25">
      <c r="A157" s="345" t="str">
        <f t="shared" si="25"/>
        <v/>
      </c>
      <c r="B157" s="345" t="str">
        <f t="shared" si="26"/>
        <v>104-60055A</v>
      </c>
      <c r="C157" s="345"/>
      <c r="D157" s="345"/>
      <c r="E157" s="345">
        <f t="shared" si="27"/>
        <v>1</v>
      </c>
      <c r="F157" s="346"/>
      <c r="G157" s="346"/>
      <c r="H157" s="347" t="s">
        <v>850</v>
      </c>
      <c r="I157" s="347" t="s">
        <v>862</v>
      </c>
      <c r="J157" s="347" t="s">
        <v>1034</v>
      </c>
      <c r="K157" s="347" t="s">
        <v>893</v>
      </c>
      <c r="L157" s="347" t="str">
        <f t="shared" si="28"/>
        <v>. Grille, LOWER BUMPER - END - RIGHT</v>
      </c>
      <c r="M157" s="460" t="str">
        <f t="shared" si="35"/>
        <v/>
      </c>
      <c r="N157" s="357" t="str" cm="1">
        <f t="array" ref="N157">IF(INDEX(W:W, ROW())&lt;&gt;"", _xlfn.XLOOKUP(INDEX(W:W, ROW()), '5A. Picture Formulas'!$B$3:$B$500, '5A. Picture Formulas'!$CR$3:$CR$500), "")</f>
        <v/>
      </c>
      <c r="O157" s="348" t="str">
        <f t="shared" si="29"/>
        <v/>
      </c>
      <c r="P157" s="348" t="s">
        <v>875</v>
      </c>
      <c r="Q157" s="348" t="str">
        <f t="shared" si="36"/>
        <v/>
      </c>
      <c r="R157" s="347" t="s">
        <v>1057</v>
      </c>
      <c r="S157" s="347" t="s">
        <v>1058</v>
      </c>
      <c r="T157" s="349">
        <v>75</v>
      </c>
      <c r="U157" s="349">
        <f t="shared" si="30"/>
        <v>91.666666666666671</v>
      </c>
      <c r="V157" s="346"/>
      <c r="W157" s="33"/>
      <c r="X157" s="346"/>
      <c r="Y157" s="346"/>
      <c r="Z157" s="346"/>
      <c r="AA157" s="347"/>
      <c r="AB157" s="347"/>
      <c r="AC157" s="347"/>
      <c r="AD157" s="347" t="str">
        <f t="shared" si="31"/>
        <v/>
      </c>
      <c r="AE157" s="347"/>
      <c r="AF157" s="347"/>
      <c r="AG157" s="347"/>
      <c r="AH157" s="347" t="s">
        <v>935</v>
      </c>
      <c r="AI157" s="350">
        <v>45209</v>
      </c>
      <c r="AJ157" s="351" t="s">
        <v>936</v>
      </c>
      <c r="AK157" s="351" t="s">
        <v>57</v>
      </c>
      <c r="AL157" s="351" t="s">
        <v>937</v>
      </c>
      <c r="AM157" s="347"/>
      <c r="AN157" s="346" t="s">
        <v>947</v>
      </c>
      <c r="AO157" s="346" t="s">
        <v>1036</v>
      </c>
      <c r="AP157" s="347" t="s">
        <v>91</v>
      </c>
      <c r="AQ157" s="368" t="s">
        <v>1059</v>
      </c>
      <c r="AR157" s="347" t="str">
        <f t="shared" si="32"/>
        <v>104-60055A</v>
      </c>
      <c r="AS157" s="347"/>
      <c r="AT157" s="347"/>
      <c r="AU157" s="347"/>
      <c r="AV157" s="347" t="str">
        <f t="shared" si="33"/>
        <v/>
      </c>
      <c r="AW157" s="347"/>
      <c r="AX157" s="347" t="str">
        <f t="shared" si="34"/>
        <v/>
      </c>
      <c r="AY157" s="352"/>
    </row>
    <row r="158" spans="1:51" s="337" customFormat="1" ht="15.75" thickTop="1" x14ac:dyDescent="0.25">
      <c r="A158" s="345" t="str">
        <f t="shared" si="25"/>
        <v/>
      </c>
      <c r="B158" s="345" t="str">
        <f t="shared" si="26"/>
        <v>104-60055B</v>
      </c>
      <c r="C158" s="345"/>
      <c r="D158" s="345"/>
      <c r="E158" s="345">
        <f t="shared" si="27"/>
        <v>1</v>
      </c>
      <c r="F158" s="346"/>
      <c r="G158" s="346"/>
      <c r="H158" s="347" t="s">
        <v>850</v>
      </c>
      <c r="I158" s="347" t="s">
        <v>862</v>
      </c>
      <c r="J158" s="347" t="s">
        <v>1034</v>
      </c>
      <c r="K158" s="347" t="s">
        <v>893</v>
      </c>
      <c r="L158" s="347" t="str">
        <f t="shared" si="28"/>
        <v>. Grille, LOWER BUMPER - END - RIGHT</v>
      </c>
      <c r="M158" s="460" t="str">
        <f t="shared" si="35"/>
        <v/>
      </c>
      <c r="N158" s="357" t="str" cm="1">
        <f t="array" ref="N158">IF(INDEX(W:W, ROW())&lt;&gt;"", _xlfn.XLOOKUP(INDEX(W:W, ROW()), '5A. Picture Formulas'!$B$3:$B$500, '5A. Picture Formulas'!$CR$3:$CR$500), "")</f>
        <v/>
      </c>
      <c r="O158" s="348" t="str">
        <f t="shared" si="29"/>
        <v/>
      </c>
      <c r="P158" s="348" t="s">
        <v>875</v>
      </c>
      <c r="Q158" s="348" t="str">
        <f t="shared" si="36"/>
        <v/>
      </c>
      <c r="R158" s="347" t="s">
        <v>1057</v>
      </c>
      <c r="S158" s="347" t="s">
        <v>1065</v>
      </c>
      <c r="T158" s="349">
        <v>75</v>
      </c>
      <c r="U158" s="349">
        <f t="shared" si="30"/>
        <v>91.666666666666671</v>
      </c>
      <c r="V158" s="346"/>
      <c r="W158" s="33"/>
      <c r="X158" s="346"/>
      <c r="Y158" s="346"/>
      <c r="Z158" s="346"/>
      <c r="AA158" s="347"/>
      <c r="AB158" s="347"/>
      <c r="AC158" s="347"/>
      <c r="AD158" s="347" t="str">
        <f t="shared" si="31"/>
        <v/>
      </c>
      <c r="AE158" s="347"/>
      <c r="AF158" s="347"/>
      <c r="AG158" s="347"/>
      <c r="AH158" s="347" t="s">
        <v>935</v>
      </c>
      <c r="AI158" s="350">
        <v>45209</v>
      </c>
      <c r="AJ158" s="351" t="s">
        <v>936</v>
      </c>
      <c r="AK158" s="351" t="s">
        <v>57</v>
      </c>
      <c r="AL158" s="351" t="s">
        <v>937</v>
      </c>
      <c r="AM158" s="347"/>
      <c r="AN158" s="346" t="s">
        <v>947</v>
      </c>
      <c r="AO158" s="346" t="s">
        <v>1036</v>
      </c>
      <c r="AP158" s="347" t="s">
        <v>91</v>
      </c>
      <c r="AQ158" s="368" t="s">
        <v>1066</v>
      </c>
      <c r="AR158" s="347" t="str">
        <f t="shared" si="32"/>
        <v>104-60055B</v>
      </c>
      <c r="AS158" s="347"/>
      <c r="AT158" s="347"/>
      <c r="AU158" s="347"/>
      <c r="AV158" s="347" t="str">
        <f t="shared" si="33"/>
        <v/>
      </c>
      <c r="AW158" s="347"/>
      <c r="AX158" s="347" t="str">
        <f t="shared" si="34"/>
        <v/>
      </c>
      <c r="AY158" s="352"/>
    </row>
    <row r="159" spans="1:51" s="337" customFormat="1" ht="15.75" thickTop="1" x14ac:dyDescent="0.25">
      <c r="A159" s="345" t="str">
        <f t="shared" si="25"/>
        <v/>
      </c>
      <c r="B159" s="345" t="str">
        <f t="shared" si="26"/>
        <v>104-60057A</v>
      </c>
      <c r="C159" s="345"/>
      <c r="D159" s="345"/>
      <c r="E159" s="345">
        <f t="shared" si="27"/>
        <v>1</v>
      </c>
      <c r="F159" s="346"/>
      <c r="G159" s="346"/>
      <c r="H159" s="347" t="s">
        <v>850</v>
      </c>
      <c r="I159" s="347" t="s">
        <v>862</v>
      </c>
      <c r="J159" s="347" t="s">
        <v>1034</v>
      </c>
      <c r="K159" s="347" t="s">
        <v>893</v>
      </c>
      <c r="L159" s="347" t="str">
        <f t="shared" si="28"/>
        <v>. Grille, LOWER BUMPER - END - RIGHT</v>
      </c>
      <c r="M159" s="460" t="str">
        <f t="shared" si="35"/>
        <v/>
      </c>
      <c r="N159" s="357" t="str" cm="1">
        <f t="array" ref="N159">IF(INDEX(W:W, ROW())&lt;&gt;"", _xlfn.XLOOKUP(INDEX(W:W, ROW()), '5A. Picture Formulas'!$B$3:$B$500, '5A. Picture Formulas'!$CR$3:$CR$500), "")</f>
        <v/>
      </c>
      <c r="O159" s="348" t="str">
        <f t="shared" si="29"/>
        <v/>
      </c>
      <c r="P159" s="348" t="s">
        <v>875</v>
      </c>
      <c r="Q159" s="348" t="str">
        <f t="shared" si="36"/>
        <v/>
      </c>
      <c r="R159" s="347" t="s">
        <v>1057</v>
      </c>
      <c r="S159" s="347" t="s">
        <v>1072</v>
      </c>
      <c r="T159" s="349">
        <v>75</v>
      </c>
      <c r="U159" s="349">
        <f t="shared" si="30"/>
        <v>91.666666666666671</v>
      </c>
      <c r="V159" s="346"/>
      <c r="W159" s="33"/>
      <c r="X159" s="346"/>
      <c r="Y159" s="346"/>
      <c r="Z159" s="346"/>
      <c r="AA159" s="347"/>
      <c r="AB159" s="347"/>
      <c r="AC159" s="347"/>
      <c r="AD159" s="347" t="str">
        <f t="shared" si="31"/>
        <v/>
      </c>
      <c r="AE159" s="347"/>
      <c r="AF159" s="347"/>
      <c r="AG159" s="347"/>
      <c r="AH159" s="347" t="s">
        <v>935</v>
      </c>
      <c r="AI159" s="350">
        <v>45209</v>
      </c>
      <c r="AJ159" s="351" t="s">
        <v>936</v>
      </c>
      <c r="AK159" s="351" t="s">
        <v>57</v>
      </c>
      <c r="AL159" s="351" t="s">
        <v>937</v>
      </c>
      <c r="AM159" s="347"/>
      <c r="AN159" s="346" t="s">
        <v>947</v>
      </c>
      <c r="AO159" s="346" t="s">
        <v>1036</v>
      </c>
      <c r="AP159" s="347" t="s">
        <v>91</v>
      </c>
      <c r="AQ159" s="368" t="s">
        <v>1073</v>
      </c>
      <c r="AR159" s="347" t="str">
        <f t="shared" si="32"/>
        <v>104-60057A</v>
      </c>
      <c r="AS159" s="347"/>
      <c r="AT159" s="347"/>
      <c r="AU159" s="347"/>
      <c r="AV159" s="347" t="str">
        <f t="shared" si="33"/>
        <v/>
      </c>
      <c r="AW159" s="347"/>
      <c r="AX159" s="347" t="str">
        <f t="shared" si="34"/>
        <v/>
      </c>
      <c r="AY159" s="352"/>
    </row>
    <row r="160" spans="1:51" s="337" customFormat="1" ht="15.75" thickTop="1" x14ac:dyDescent="0.25">
      <c r="A160" s="345" t="str">
        <f t="shared" si="25"/>
        <v/>
      </c>
      <c r="B160" s="345" t="str">
        <f t="shared" si="26"/>
        <v>104-60057B</v>
      </c>
      <c r="C160" s="345"/>
      <c r="D160" s="345"/>
      <c r="E160" s="345">
        <f t="shared" si="27"/>
        <v>1</v>
      </c>
      <c r="F160" s="346"/>
      <c r="G160" s="346"/>
      <c r="H160" s="347" t="s">
        <v>850</v>
      </c>
      <c r="I160" s="347" t="s">
        <v>862</v>
      </c>
      <c r="J160" s="347" t="s">
        <v>1034</v>
      </c>
      <c r="K160" s="347" t="s">
        <v>893</v>
      </c>
      <c r="L160" s="347" t="str">
        <f t="shared" si="28"/>
        <v>. Grille, LOWER BUMPER - END - RIGHT</v>
      </c>
      <c r="M160" s="460" t="str">
        <f t="shared" si="35"/>
        <v/>
      </c>
      <c r="N160" s="357" t="str" cm="1">
        <f t="array" ref="N160">IF(INDEX(W:W, ROW())&lt;&gt;"", _xlfn.XLOOKUP(INDEX(W:W, ROW()), '5A. Picture Formulas'!$B$3:$B$500, '5A. Picture Formulas'!$CR$3:$CR$500), "")</f>
        <v/>
      </c>
      <c r="O160" s="348" t="str">
        <f t="shared" si="29"/>
        <v/>
      </c>
      <c r="P160" s="348" t="s">
        <v>875</v>
      </c>
      <c r="Q160" s="348" t="str">
        <f t="shared" si="36"/>
        <v/>
      </c>
      <c r="R160" s="347" t="s">
        <v>1057</v>
      </c>
      <c r="S160" s="347" t="s">
        <v>1079</v>
      </c>
      <c r="T160" s="349">
        <v>75</v>
      </c>
      <c r="U160" s="349">
        <f t="shared" si="30"/>
        <v>91.666666666666671</v>
      </c>
      <c r="V160" s="346"/>
      <c r="W160" s="33"/>
      <c r="X160" s="346"/>
      <c r="Y160" s="346"/>
      <c r="Z160" s="346"/>
      <c r="AA160" s="347"/>
      <c r="AB160" s="347"/>
      <c r="AC160" s="347"/>
      <c r="AD160" s="347" t="str">
        <f t="shared" si="31"/>
        <v/>
      </c>
      <c r="AE160" s="347"/>
      <c r="AF160" s="347"/>
      <c r="AG160" s="347"/>
      <c r="AH160" s="347" t="s">
        <v>935</v>
      </c>
      <c r="AI160" s="350">
        <v>45209</v>
      </c>
      <c r="AJ160" s="351" t="s">
        <v>936</v>
      </c>
      <c r="AK160" s="351" t="s">
        <v>57</v>
      </c>
      <c r="AL160" s="351" t="s">
        <v>937</v>
      </c>
      <c r="AM160" s="347"/>
      <c r="AN160" s="346" t="s">
        <v>947</v>
      </c>
      <c r="AO160" s="346" t="s">
        <v>1036</v>
      </c>
      <c r="AP160" s="347" t="s">
        <v>91</v>
      </c>
      <c r="AQ160" s="368" t="s">
        <v>1080</v>
      </c>
      <c r="AR160" s="347" t="str">
        <f t="shared" si="32"/>
        <v>104-60057B</v>
      </c>
      <c r="AS160" s="347"/>
      <c r="AT160" s="347"/>
      <c r="AU160" s="347"/>
      <c r="AV160" s="347" t="str">
        <f t="shared" si="33"/>
        <v/>
      </c>
      <c r="AW160" s="347"/>
      <c r="AX160" s="347" t="str">
        <f t="shared" si="34"/>
        <v/>
      </c>
      <c r="AY160" s="352"/>
    </row>
    <row r="161" spans="1:51" s="337" customFormat="1" ht="15.75" thickTop="1" x14ac:dyDescent="0.25">
      <c r="A161" s="345" t="str">
        <f t="shared" si="25"/>
        <v/>
      </c>
      <c r="B161" s="345" t="str">
        <f t="shared" si="26"/>
        <v>104-60057C</v>
      </c>
      <c r="C161" s="345"/>
      <c r="D161" s="345"/>
      <c r="E161" s="345">
        <f t="shared" si="27"/>
        <v>1</v>
      </c>
      <c r="F161" s="346"/>
      <c r="G161" s="346"/>
      <c r="H161" s="347" t="s">
        <v>850</v>
      </c>
      <c r="I161" s="347" t="s">
        <v>862</v>
      </c>
      <c r="J161" s="347" t="s">
        <v>1034</v>
      </c>
      <c r="K161" s="347" t="s">
        <v>893</v>
      </c>
      <c r="L161" s="347" t="str">
        <f t="shared" si="28"/>
        <v>. Grille, LOWER BUMPER - END - RIGHT</v>
      </c>
      <c r="M161" s="460" t="str">
        <f t="shared" si="35"/>
        <v/>
      </c>
      <c r="N161" s="357" t="str" cm="1">
        <f t="array" ref="N161">IF(INDEX(W:W, ROW())&lt;&gt;"", _xlfn.XLOOKUP(INDEX(W:W, ROW()), '5A. Picture Formulas'!$B$3:$B$500, '5A. Picture Formulas'!$CR$3:$CR$500), "")</f>
        <v/>
      </c>
      <c r="O161" s="348" t="str">
        <f t="shared" si="29"/>
        <v/>
      </c>
      <c r="P161" s="348" t="s">
        <v>875</v>
      </c>
      <c r="Q161" s="348" t="str">
        <f t="shared" si="36"/>
        <v/>
      </c>
      <c r="R161" s="347" t="s">
        <v>1057</v>
      </c>
      <c r="S161" s="347" t="s">
        <v>1086</v>
      </c>
      <c r="T161" s="349">
        <v>75</v>
      </c>
      <c r="U161" s="349">
        <f t="shared" si="30"/>
        <v>91.666666666666671</v>
      </c>
      <c r="V161" s="346"/>
      <c r="W161" s="33"/>
      <c r="X161" s="346"/>
      <c r="Y161" s="346"/>
      <c r="Z161" s="346"/>
      <c r="AA161" s="347"/>
      <c r="AB161" s="347"/>
      <c r="AC161" s="347"/>
      <c r="AD161" s="347" t="str">
        <f t="shared" si="31"/>
        <v/>
      </c>
      <c r="AE161" s="347"/>
      <c r="AF161" s="347"/>
      <c r="AG161" s="347"/>
      <c r="AH161" s="347" t="s">
        <v>935</v>
      </c>
      <c r="AI161" s="350">
        <v>45209</v>
      </c>
      <c r="AJ161" s="351" t="s">
        <v>936</v>
      </c>
      <c r="AK161" s="351" t="s">
        <v>57</v>
      </c>
      <c r="AL161" s="351" t="s">
        <v>937</v>
      </c>
      <c r="AM161" s="347"/>
      <c r="AN161" s="346" t="s">
        <v>947</v>
      </c>
      <c r="AO161" s="346" t="s">
        <v>1036</v>
      </c>
      <c r="AP161" s="347" t="s">
        <v>91</v>
      </c>
      <c r="AQ161" s="368" t="s">
        <v>1087</v>
      </c>
      <c r="AR161" s="347" t="str">
        <f t="shared" si="32"/>
        <v>104-60057C</v>
      </c>
      <c r="AS161" s="347"/>
      <c r="AT161" s="347"/>
      <c r="AU161" s="347"/>
      <c r="AV161" s="347" t="str">
        <f t="shared" si="33"/>
        <v/>
      </c>
      <c r="AW161" s="347"/>
      <c r="AX161" s="347" t="str">
        <f t="shared" si="34"/>
        <v/>
      </c>
      <c r="AY161" s="352"/>
    </row>
    <row r="162" spans="1:51" s="337" customFormat="1" ht="15.75" thickTop="1" x14ac:dyDescent="0.25">
      <c r="A162" s="345" t="str">
        <f t="shared" si="25"/>
        <v/>
      </c>
      <c r="B162" s="345" t="str">
        <f t="shared" si="26"/>
        <v>104-60057D</v>
      </c>
      <c r="C162" s="345"/>
      <c r="D162" s="345"/>
      <c r="E162" s="345">
        <f t="shared" si="27"/>
        <v>1</v>
      </c>
      <c r="F162" s="346"/>
      <c r="G162" s="346"/>
      <c r="H162" s="347" t="s">
        <v>850</v>
      </c>
      <c r="I162" s="347" t="s">
        <v>862</v>
      </c>
      <c r="J162" s="347" t="s">
        <v>1034</v>
      </c>
      <c r="K162" s="347" t="s">
        <v>893</v>
      </c>
      <c r="L162" s="347" t="str">
        <f t="shared" si="28"/>
        <v>. Grille, LOWER BUMPER - END - RIGHT</v>
      </c>
      <c r="M162" s="460" t="str">
        <f t="shared" si="35"/>
        <v/>
      </c>
      <c r="N162" s="357" t="str" cm="1">
        <f t="array" ref="N162">IF(INDEX(W:W, ROW())&lt;&gt;"", _xlfn.XLOOKUP(INDEX(W:W, ROW()), '5A. Picture Formulas'!$B$3:$B$500, '5A. Picture Formulas'!$CR$3:$CR$500), "")</f>
        <v/>
      </c>
      <c r="O162" s="348" t="str">
        <f t="shared" si="29"/>
        <v/>
      </c>
      <c r="P162" s="348" t="s">
        <v>875</v>
      </c>
      <c r="Q162" s="348" t="str">
        <f t="shared" si="36"/>
        <v/>
      </c>
      <c r="R162" s="347" t="s">
        <v>1057</v>
      </c>
      <c r="S162" s="347" t="s">
        <v>1093</v>
      </c>
      <c r="T162" s="349">
        <v>75</v>
      </c>
      <c r="U162" s="349">
        <f t="shared" si="30"/>
        <v>91.666666666666671</v>
      </c>
      <c r="V162" s="346"/>
      <c r="W162" s="33"/>
      <c r="X162" s="346"/>
      <c r="Y162" s="346"/>
      <c r="Z162" s="346"/>
      <c r="AA162" s="347"/>
      <c r="AB162" s="347"/>
      <c r="AC162" s="347"/>
      <c r="AD162" s="347" t="str">
        <f t="shared" si="31"/>
        <v/>
      </c>
      <c r="AE162" s="347"/>
      <c r="AF162" s="347"/>
      <c r="AG162" s="347"/>
      <c r="AH162" s="347" t="s">
        <v>935</v>
      </c>
      <c r="AI162" s="350">
        <v>45209</v>
      </c>
      <c r="AJ162" s="351" t="s">
        <v>936</v>
      </c>
      <c r="AK162" s="351" t="s">
        <v>57</v>
      </c>
      <c r="AL162" s="351" t="s">
        <v>937</v>
      </c>
      <c r="AM162" s="347"/>
      <c r="AN162" s="346" t="s">
        <v>947</v>
      </c>
      <c r="AO162" s="346" t="s">
        <v>1036</v>
      </c>
      <c r="AP162" s="347" t="s">
        <v>91</v>
      </c>
      <c r="AQ162" s="368" t="s">
        <v>1094</v>
      </c>
      <c r="AR162" s="347" t="str">
        <f t="shared" si="32"/>
        <v>104-60057D</v>
      </c>
      <c r="AS162" s="347"/>
      <c r="AT162" s="347"/>
      <c r="AU162" s="347"/>
      <c r="AV162" s="347" t="str">
        <f t="shared" si="33"/>
        <v/>
      </c>
      <c r="AW162" s="347"/>
      <c r="AX162" s="347" t="str">
        <f t="shared" si="34"/>
        <v/>
      </c>
      <c r="AY162" s="352"/>
    </row>
    <row r="163" spans="1:51" s="337" customFormat="1" ht="15.75" thickTop="1" x14ac:dyDescent="0.25">
      <c r="A163" s="345" t="str">
        <f t="shared" si="25"/>
        <v/>
      </c>
      <c r="B163" s="345" t="str">
        <f t="shared" si="26"/>
        <v>104-60056A</v>
      </c>
      <c r="C163" s="345" t="s">
        <v>1050</v>
      </c>
      <c r="D163" s="345"/>
      <c r="E163" s="345">
        <f t="shared" si="27"/>
        <v>2</v>
      </c>
      <c r="F163" s="346"/>
      <c r="G163" s="346"/>
      <c r="H163" s="347" t="s">
        <v>850</v>
      </c>
      <c r="I163" s="347" t="s">
        <v>862</v>
      </c>
      <c r="J163" s="347" t="s">
        <v>1034</v>
      </c>
      <c r="K163" s="347" t="s">
        <v>893</v>
      </c>
      <c r="L163" s="347" t="str">
        <f t="shared" si="28"/>
        <v>. Grille, LOWER BUMPER - ENDS SET 2</v>
      </c>
      <c r="M163" s="460" t="str">
        <f t="shared" si="35"/>
        <v/>
      </c>
      <c r="N163" s="357" t="str" cm="1">
        <f t="array" ref="N163">IF(INDEX(W:W, ROW())&lt;&gt;"", _xlfn.XLOOKUP(INDEX(W:W, ROW()), '5A. Picture Formulas'!$B$3:$B$500, '5A. Picture Formulas'!$CR$3:$CR$500), "")</f>
        <v/>
      </c>
      <c r="O163" s="348" t="str">
        <f t="shared" si="29"/>
        <v/>
      </c>
      <c r="P163" s="348" t="s">
        <v>875</v>
      </c>
      <c r="Q163" s="348" t="str">
        <f t="shared" si="36"/>
        <v/>
      </c>
      <c r="R163" s="347" t="s">
        <v>1051</v>
      </c>
      <c r="S163" s="347" t="s">
        <v>1052</v>
      </c>
      <c r="T163" s="349">
        <v>125</v>
      </c>
      <c r="U163" s="349">
        <f t="shared" si="30"/>
        <v>91.666666666666671</v>
      </c>
      <c r="V163" s="346"/>
      <c r="W163" s="33"/>
      <c r="X163" s="346"/>
      <c r="Y163" s="346"/>
      <c r="Z163" s="346"/>
      <c r="AA163" s="347"/>
      <c r="AB163" s="347"/>
      <c r="AC163" s="347"/>
      <c r="AD163" s="347" t="str">
        <f t="shared" si="31"/>
        <v>SET 2, sell single if 1 bad</v>
      </c>
      <c r="AE163" s="347" t="s">
        <v>913</v>
      </c>
      <c r="AF163" s="347"/>
      <c r="AG163" s="347"/>
      <c r="AH163" s="347" t="s">
        <v>935</v>
      </c>
      <c r="AI163" s="350">
        <v>45209</v>
      </c>
      <c r="AJ163" s="351" t="s">
        <v>936</v>
      </c>
      <c r="AK163" s="351" t="s">
        <v>57</v>
      </c>
      <c r="AL163" s="351" t="s">
        <v>937</v>
      </c>
      <c r="AM163" s="347"/>
      <c r="AN163" s="346" t="s">
        <v>947</v>
      </c>
      <c r="AO163" s="346" t="s">
        <v>1036</v>
      </c>
      <c r="AP163" s="347" t="s">
        <v>91</v>
      </c>
      <c r="AQ163" s="368" t="s">
        <v>1053</v>
      </c>
      <c r="AR163" s="347" t="str">
        <f t="shared" si="32"/>
        <v>104-60056A</v>
      </c>
      <c r="AS163" s="347"/>
      <c r="AT163" s="347"/>
      <c r="AU163" s="347"/>
      <c r="AV163" s="347" t="str">
        <f t="shared" si="33"/>
        <v/>
      </c>
      <c r="AW163" s="347"/>
      <c r="AX163" s="347" t="str">
        <f t="shared" si="34"/>
        <v/>
      </c>
      <c r="AY163" s="352"/>
    </row>
    <row r="164" spans="1:51" s="337" customFormat="1" ht="15.75" thickTop="1" x14ac:dyDescent="0.25">
      <c r="A164" s="345" t="str">
        <f t="shared" si="25"/>
        <v/>
      </c>
      <c r="B164" s="345" t="str">
        <f t="shared" si="26"/>
        <v>104-60056B</v>
      </c>
      <c r="C164" s="345" t="s">
        <v>1060</v>
      </c>
      <c r="D164" s="345"/>
      <c r="E164" s="345">
        <f t="shared" si="27"/>
        <v>2</v>
      </c>
      <c r="F164" s="346"/>
      <c r="G164" s="346"/>
      <c r="H164" s="347" t="s">
        <v>850</v>
      </c>
      <c r="I164" s="347" t="s">
        <v>862</v>
      </c>
      <c r="J164" s="347" t="s">
        <v>1034</v>
      </c>
      <c r="K164" s="347" t="s">
        <v>893</v>
      </c>
      <c r="L164" s="347" t="str">
        <f t="shared" si="28"/>
        <v>. Grille, LOWER BUMPER - ENDS SET 2</v>
      </c>
      <c r="M164" s="460" t="str">
        <f t="shared" si="35"/>
        <v/>
      </c>
      <c r="N164" s="357" t="str" cm="1">
        <f t="array" ref="N164">IF(INDEX(W:W, ROW())&lt;&gt;"", _xlfn.XLOOKUP(INDEX(W:W, ROW()), '5A. Picture Formulas'!$B$3:$B$500, '5A. Picture Formulas'!$CR$3:$CR$500), "")</f>
        <v/>
      </c>
      <c r="O164" s="348" t="str">
        <f t="shared" si="29"/>
        <v/>
      </c>
      <c r="P164" s="348" t="s">
        <v>875</v>
      </c>
      <c r="Q164" s="348" t="str">
        <f t="shared" si="36"/>
        <v/>
      </c>
      <c r="R164" s="347" t="s">
        <v>1051</v>
      </c>
      <c r="S164" s="347" t="s">
        <v>1061</v>
      </c>
      <c r="T164" s="349">
        <v>125</v>
      </c>
      <c r="U164" s="349">
        <f t="shared" si="30"/>
        <v>91.666666666666671</v>
      </c>
      <c r="V164" s="346"/>
      <c r="W164" s="33"/>
      <c r="X164" s="346"/>
      <c r="Y164" s="346"/>
      <c r="Z164" s="346"/>
      <c r="AA164" s="347"/>
      <c r="AB164" s="347"/>
      <c r="AC164" s="347"/>
      <c r="AD164" s="347" t="str">
        <f t="shared" si="31"/>
        <v>SET 2, sell single if 1 bad</v>
      </c>
      <c r="AE164" s="347" t="s">
        <v>913</v>
      </c>
      <c r="AF164" s="347"/>
      <c r="AG164" s="347"/>
      <c r="AH164" s="347" t="s">
        <v>935</v>
      </c>
      <c r="AI164" s="350">
        <v>45209</v>
      </c>
      <c r="AJ164" s="351" t="s">
        <v>936</v>
      </c>
      <c r="AK164" s="351" t="s">
        <v>57</v>
      </c>
      <c r="AL164" s="351" t="s">
        <v>937</v>
      </c>
      <c r="AM164" s="347"/>
      <c r="AN164" s="346" t="s">
        <v>947</v>
      </c>
      <c r="AO164" s="346" t="s">
        <v>1036</v>
      </c>
      <c r="AP164" s="347" t="s">
        <v>91</v>
      </c>
      <c r="AQ164" s="368" t="s">
        <v>1062</v>
      </c>
      <c r="AR164" s="347" t="str">
        <f t="shared" si="32"/>
        <v>104-60056B</v>
      </c>
      <c r="AS164" s="347"/>
      <c r="AT164" s="347"/>
      <c r="AU164" s="347"/>
      <c r="AV164" s="347" t="str">
        <f t="shared" si="33"/>
        <v/>
      </c>
      <c r="AW164" s="347"/>
      <c r="AX164" s="347" t="str">
        <f t="shared" si="34"/>
        <v/>
      </c>
      <c r="AY164" s="352"/>
    </row>
    <row r="165" spans="1:51" s="337" customFormat="1" ht="15.75" thickTop="1" x14ac:dyDescent="0.25">
      <c r="A165" s="345" t="str">
        <f t="shared" si="25"/>
        <v/>
      </c>
      <c r="B165" s="345" t="str">
        <f t="shared" si="26"/>
        <v>104-60058A</v>
      </c>
      <c r="C165" s="345" t="s">
        <v>1067</v>
      </c>
      <c r="D165" s="345"/>
      <c r="E165" s="345">
        <f t="shared" si="27"/>
        <v>2</v>
      </c>
      <c r="F165" s="346"/>
      <c r="G165" s="346"/>
      <c r="H165" s="347" t="s">
        <v>850</v>
      </c>
      <c r="I165" s="347" t="s">
        <v>862</v>
      </c>
      <c r="J165" s="347" t="s">
        <v>1034</v>
      </c>
      <c r="K165" s="347" t="s">
        <v>893</v>
      </c>
      <c r="L165" s="347" t="str">
        <f t="shared" si="28"/>
        <v>. Grille, LOWER BUMPER - ENDS SET 2</v>
      </c>
      <c r="M165" s="460" t="str">
        <f t="shared" si="35"/>
        <v/>
      </c>
      <c r="N165" s="357" t="str" cm="1">
        <f t="array" ref="N165">IF(INDEX(W:W, ROW())&lt;&gt;"", _xlfn.XLOOKUP(INDEX(W:W, ROW()), '5A. Picture Formulas'!$B$3:$B$500, '5A. Picture Formulas'!$CR$3:$CR$500), "")</f>
        <v/>
      </c>
      <c r="O165" s="348" t="str">
        <f t="shared" si="29"/>
        <v/>
      </c>
      <c r="P165" s="348" t="s">
        <v>875</v>
      </c>
      <c r="Q165" s="348" t="str">
        <f t="shared" si="36"/>
        <v/>
      </c>
      <c r="R165" s="347" t="s">
        <v>1051</v>
      </c>
      <c r="S165" s="347" t="s">
        <v>1068</v>
      </c>
      <c r="T165" s="349">
        <v>125</v>
      </c>
      <c r="U165" s="349">
        <f t="shared" si="30"/>
        <v>91.666666666666671</v>
      </c>
      <c r="V165" s="346"/>
      <c r="W165" s="33"/>
      <c r="X165" s="346"/>
      <c r="Y165" s="346"/>
      <c r="Z165" s="346"/>
      <c r="AA165" s="347"/>
      <c r="AB165" s="347"/>
      <c r="AC165" s="347"/>
      <c r="AD165" s="347" t="str">
        <f t="shared" si="31"/>
        <v>SET 2, sell single if 1 bad</v>
      </c>
      <c r="AE165" s="347" t="s">
        <v>913</v>
      </c>
      <c r="AF165" s="347"/>
      <c r="AG165" s="347"/>
      <c r="AH165" s="347" t="s">
        <v>935</v>
      </c>
      <c r="AI165" s="350">
        <v>45209</v>
      </c>
      <c r="AJ165" s="351" t="s">
        <v>936</v>
      </c>
      <c r="AK165" s="351" t="s">
        <v>57</v>
      </c>
      <c r="AL165" s="351" t="s">
        <v>937</v>
      </c>
      <c r="AM165" s="347"/>
      <c r="AN165" s="346" t="s">
        <v>947</v>
      </c>
      <c r="AO165" s="346" t="s">
        <v>1036</v>
      </c>
      <c r="AP165" s="347" t="s">
        <v>91</v>
      </c>
      <c r="AQ165" s="368" t="s">
        <v>1069</v>
      </c>
      <c r="AR165" s="347" t="str">
        <f t="shared" si="32"/>
        <v>104-60058A</v>
      </c>
      <c r="AS165" s="347"/>
      <c r="AT165" s="347"/>
      <c r="AU165" s="347"/>
      <c r="AV165" s="347" t="str">
        <f t="shared" si="33"/>
        <v/>
      </c>
      <c r="AW165" s="347"/>
      <c r="AX165" s="347" t="str">
        <f t="shared" si="34"/>
        <v/>
      </c>
      <c r="AY165" s="352"/>
    </row>
    <row r="166" spans="1:51" s="337" customFormat="1" ht="15.75" thickTop="1" x14ac:dyDescent="0.25">
      <c r="A166" s="345" t="str">
        <f t="shared" si="25"/>
        <v/>
      </c>
      <c r="B166" s="345" t="str">
        <f t="shared" si="26"/>
        <v>104-60058B</v>
      </c>
      <c r="C166" s="345" t="s">
        <v>1074</v>
      </c>
      <c r="D166" s="345"/>
      <c r="E166" s="345">
        <f t="shared" si="27"/>
        <v>2</v>
      </c>
      <c r="F166" s="346"/>
      <c r="G166" s="346"/>
      <c r="H166" s="347" t="s">
        <v>850</v>
      </c>
      <c r="I166" s="347" t="s">
        <v>862</v>
      </c>
      <c r="J166" s="347" t="s">
        <v>1034</v>
      </c>
      <c r="K166" s="347" t="s">
        <v>893</v>
      </c>
      <c r="L166" s="347" t="str">
        <f t="shared" si="28"/>
        <v>. Grille, LOWER BUMPER - ENDS SET 2</v>
      </c>
      <c r="M166" s="460" t="str">
        <f t="shared" si="35"/>
        <v/>
      </c>
      <c r="N166" s="357" t="str" cm="1">
        <f t="array" ref="N166">IF(INDEX(W:W, ROW())&lt;&gt;"", _xlfn.XLOOKUP(INDEX(W:W, ROW()), '5A. Picture Formulas'!$B$3:$B$500, '5A. Picture Formulas'!$CR$3:$CR$500), "")</f>
        <v/>
      </c>
      <c r="O166" s="348" t="str">
        <f t="shared" si="29"/>
        <v/>
      </c>
      <c r="P166" s="348" t="s">
        <v>875</v>
      </c>
      <c r="Q166" s="348" t="str">
        <f t="shared" si="36"/>
        <v/>
      </c>
      <c r="R166" s="347" t="s">
        <v>1051</v>
      </c>
      <c r="S166" s="347" t="s">
        <v>1075</v>
      </c>
      <c r="T166" s="349">
        <v>125</v>
      </c>
      <c r="U166" s="349">
        <f t="shared" si="30"/>
        <v>91.666666666666671</v>
      </c>
      <c r="V166" s="346"/>
      <c r="W166" s="33"/>
      <c r="X166" s="346"/>
      <c r="Y166" s="346"/>
      <c r="Z166" s="346"/>
      <c r="AA166" s="347"/>
      <c r="AB166" s="347"/>
      <c r="AC166" s="347"/>
      <c r="AD166" s="347" t="str">
        <f t="shared" si="31"/>
        <v>SET 2, sell single if 1 bad</v>
      </c>
      <c r="AE166" s="347" t="s">
        <v>913</v>
      </c>
      <c r="AF166" s="347"/>
      <c r="AG166" s="347"/>
      <c r="AH166" s="347" t="s">
        <v>935</v>
      </c>
      <c r="AI166" s="350">
        <v>45209</v>
      </c>
      <c r="AJ166" s="351" t="s">
        <v>936</v>
      </c>
      <c r="AK166" s="351" t="s">
        <v>57</v>
      </c>
      <c r="AL166" s="351" t="s">
        <v>937</v>
      </c>
      <c r="AM166" s="347"/>
      <c r="AN166" s="346" t="s">
        <v>947</v>
      </c>
      <c r="AO166" s="346" t="s">
        <v>1036</v>
      </c>
      <c r="AP166" s="347" t="s">
        <v>91</v>
      </c>
      <c r="AQ166" s="368" t="s">
        <v>1076</v>
      </c>
      <c r="AR166" s="347" t="str">
        <f t="shared" si="32"/>
        <v>104-60058B</v>
      </c>
      <c r="AS166" s="347"/>
      <c r="AT166" s="347"/>
      <c r="AU166" s="347"/>
      <c r="AV166" s="347" t="str">
        <f t="shared" si="33"/>
        <v/>
      </c>
      <c r="AW166" s="347"/>
      <c r="AX166" s="347" t="str">
        <f t="shared" si="34"/>
        <v/>
      </c>
      <c r="AY166" s="352"/>
    </row>
    <row r="167" spans="1:51" s="337" customFormat="1" ht="15.75" thickTop="1" x14ac:dyDescent="0.25">
      <c r="A167" s="345" t="str">
        <f t="shared" si="25"/>
        <v/>
      </c>
      <c r="B167" s="345" t="str">
        <f t="shared" si="26"/>
        <v>104-60058C</v>
      </c>
      <c r="C167" s="345" t="s">
        <v>1081</v>
      </c>
      <c r="D167" s="345"/>
      <c r="E167" s="345">
        <f t="shared" si="27"/>
        <v>2</v>
      </c>
      <c r="F167" s="346"/>
      <c r="G167" s="346"/>
      <c r="H167" s="347" t="s">
        <v>850</v>
      </c>
      <c r="I167" s="347" t="s">
        <v>862</v>
      </c>
      <c r="J167" s="347" t="s">
        <v>1034</v>
      </c>
      <c r="K167" s="347" t="s">
        <v>893</v>
      </c>
      <c r="L167" s="347" t="str">
        <f t="shared" si="28"/>
        <v>. Grille, LOWER BUMPER - ENDS SET 2</v>
      </c>
      <c r="M167" s="460" t="str">
        <f t="shared" si="35"/>
        <v/>
      </c>
      <c r="N167" s="357" t="str" cm="1">
        <f t="array" ref="N167">IF(INDEX(W:W, ROW())&lt;&gt;"", _xlfn.XLOOKUP(INDEX(W:W, ROW()), '5A. Picture Formulas'!$B$3:$B$500, '5A. Picture Formulas'!$CR$3:$CR$500), "")</f>
        <v/>
      </c>
      <c r="O167" s="348" t="str">
        <f t="shared" si="29"/>
        <v/>
      </c>
      <c r="P167" s="348" t="s">
        <v>875</v>
      </c>
      <c r="Q167" s="348" t="str">
        <f t="shared" si="36"/>
        <v/>
      </c>
      <c r="R167" s="347" t="s">
        <v>1051</v>
      </c>
      <c r="S167" s="347" t="s">
        <v>1082</v>
      </c>
      <c r="T167" s="349">
        <v>125</v>
      </c>
      <c r="U167" s="349">
        <f t="shared" si="30"/>
        <v>91.666666666666671</v>
      </c>
      <c r="V167" s="346"/>
      <c r="W167" s="33"/>
      <c r="X167" s="346"/>
      <c r="Y167" s="346"/>
      <c r="Z167" s="346"/>
      <c r="AA167" s="347"/>
      <c r="AB167" s="347"/>
      <c r="AC167" s="347"/>
      <c r="AD167" s="347" t="str">
        <f t="shared" si="31"/>
        <v>SET 2, sell single if 1 bad</v>
      </c>
      <c r="AE167" s="347" t="s">
        <v>913</v>
      </c>
      <c r="AF167" s="347"/>
      <c r="AG167" s="347"/>
      <c r="AH167" s="347" t="s">
        <v>935</v>
      </c>
      <c r="AI167" s="350">
        <v>45209</v>
      </c>
      <c r="AJ167" s="351" t="s">
        <v>936</v>
      </c>
      <c r="AK167" s="351" t="s">
        <v>57</v>
      </c>
      <c r="AL167" s="351" t="s">
        <v>937</v>
      </c>
      <c r="AM167" s="347"/>
      <c r="AN167" s="346" t="s">
        <v>947</v>
      </c>
      <c r="AO167" s="346" t="s">
        <v>1036</v>
      </c>
      <c r="AP167" s="347" t="s">
        <v>91</v>
      </c>
      <c r="AQ167" s="368" t="s">
        <v>1083</v>
      </c>
      <c r="AR167" s="347" t="str">
        <f t="shared" si="32"/>
        <v>104-60058C</v>
      </c>
      <c r="AS167" s="347"/>
      <c r="AT167" s="347"/>
      <c r="AU167" s="347"/>
      <c r="AV167" s="347" t="str">
        <f t="shared" si="33"/>
        <v/>
      </c>
      <c r="AW167" s="347"/>
      <c r="AX167" s="347" t="str">
        <f t="shared" si="34"/>
        <v/>
      </c>
      <c r="AY167" s="352"/>
    </row>
    <row r="168" spans="1:51" s="337" customFormat="1" ht="15.75" thickTop="1" x14ac:dyDescent="0.25">
      <c r="A168" s="345" t="str">
        <f t="shared" si="25"/>
        <v/>
      </c>
      <c r="B168" s="345" t="str">
        <f t="shared" si="26"/>
        <v>104-60058D</v>
      </c>
      <c r="C168" s="345" t="s">
        <v>1088</v>
      </c>
      <c r="D168" s="345"/>
      <c r="E168" s="345">
        <f t="shared" si="27"/>
        <v>2</v>
      </c>
      <c r="F168" s="346"/>
      <c r="G168" s="346"/>
      <c r="H168" s="347" t="s">
        <v>850</v>
      </c>
      <c r="I168" s="347" t="s">
        <v>862</v>
      </c>
      <c r="J168" s="347" t="s">
        <v>1034</v>
      </c>
      <c r="K168" s="347" t="s">
        <v>893</v>
      </c>
      <c r="L168" s="347" t="str">
        <f t="shared" si="28"/>
        <v>. Grille, LOWER BUMPER - ENDS SET 2</v>
      </c>
      <c r="M168" s="460" t="str">
        <f t="shared" si="35"/>
        <v/>
      </c>
      <c r="N168" s="357" t="str" cm="1">
        <f t="array" ref="N168">IF(INDEX(W:W, ROW())&lt;&gt;"", _xlfn.XLOOKUP(INDEX(W:W, ROW()), '5A. Picture Formulas'!$B$3:$B$500, '5A. Picture Formulas'!$CR$3:$CR$500), "")</f>
        <v/>
      </c>
      <c r="O168" s="348" t="str">
        <f t="shared" si="29"/>
        <v/>
      </c>
      <c r="P168" s="348" t="s">
        <v>875</v>
      </c>
      <c r="Q168" s="348" t="str">
        <f t="shared" si="36"/>
        <v/>
      </c>
      <c r="R168" s="347" t="s">
        <v>1051</v>
      </c>
      <c r="S168" s="347" t="s">
        <v>1089</v>
      </c>
      <c r="T168" s="349">
        <v>125</v>
      </c>
      <c r="U168" s="349">
        <f t="shared" si="30"/>
        <v>91.666666666666671</v>
      </c>
      <c r="V168" s="346"/>
      <c r="W168" s="33"/>
      <c r="X168" s="346"/>
      <c r="Y168" s="346"/>
      <c r="Z168" s="346"/>
      <c r="AA168" s="347"/>
      <c r="AB168" s="347"/>
      <c r="AC168" s="347"/>
      <c r="AD168" s="347" t="str">
        <f t="shared" si="31"/>
        <v>SET 2, sell single if 1 bad</v>
      </c>
      <c r="AE168" s="347" t="s">
        <v>913</v>
      </c>
      <c r="AF168" s="347"/>
      <c r="AG168" s="347"/>
      <c r="AH168" s="347" t="s">
        <v>935</v>
      </c>
      <c r="AI168" s="350">
        <v>45209</v>
      </c>
      <c r="AJ168" s="351" t="s">
        <v>936</v>
      </c>
      <c r="AK168" s="351" t="s">
        <v>57</v>
      </c>
      <c r="AL168" s="351" t="s">
        <v>937</v>
      </c>
      <c r="AM168" s="347"/>
      <c r="AN168" s="346" t="s">
        <v>947</v>
      </c>
      <c r="AO168" s="346" t="s">
        <v>1036</v>
      </c>
      <c r="AP168" s="347" t="s">
        <v>91</v>
      </c>
      <c r="AQ168" s="368" t="s">
        <v>1090</v>
      </c>
      <c r="AR168" s="347" t="str">
        <f t="shared" si="32"/>
        <v>104-60058D</v>
      </c>
      <c r="AS168" s="347"/>
      <c r="AT168" s="347"/>
      <c r="AU168" s="347"/>
      <c r="AV168" s="347" t="str">
        <f t="shared" si="33"/>
        <v/>
      </c>
      <c r="AW168" s="347"/>
      <c r="AX168" s="347" t="str">
        <f t="shared" si="34"/>
        <v/>
      </c>
      <c r="AY168" s="352"/>
    </row>
    <row r="169" spans="1:51" s="337" customFormat="1" ht="15.75" thickTop="1" x14ac:dyDescent="0.25">
      <c r="A169" s="345" t="str">
        <f t="shared" si="25"/>
        <v/>
      </c>
      <c r="B169" s="345" t="str">
        <f t="shared" si="26"/>
        <v>104-60041C</v>
      </c>
      <c r="C169" s="345" t="s">
        <v>1100</v>
      </c>
      <c r="D169" s="345"/>
      <c r="E169" s="345">
        <f t="shared" si="27"/>
        <v>2</v>
      </c>
      <c r="F169" s="346"/>
      <c r="G169" s="346"/>
      <c r="H169" s="347" t="s">
        <v>850</v>
      </c>
      <c r="I169" s="347" t="s">
        <v>862</v>
      </c>
      <c r="J169" s="347" t="s">
        <v>1034</v>
      </c>
      <c r="K169" s="347" t="s">
        <v>894</v>
      </c>
      <c r="L169" s="347" t="str">
        <f t="shared" si="28"/>
        <v>. Grille, UPPER KIDNEY GRILLE SET 2</v>
      </c>
      <c r="M169" s="460" t="str">
        <f t="shared" si="35"/>
        <v/>
      </c>
      <c r="N169" s="357" t="str" cm="1">
        <f t="array" ref="N169">IF(INDEX(W:W, ROW())&lt;&gt;"", _xlfn.XLOOKUP(INDEX(W:W, ROW()), '5A. Picture Formulas'!$B$3:$B$500, '5A. Picture Formulas'!$CR$3:$CR$500), "")</f>
        <v/>
      </c>
      <c r="O169" s="348" t="str">
        <f t="shared" si="29"/>
        <v/>
      </c>
      <c r="P169" s="348" t="s">
        <v>875</v>
      </c>
      <c r="Q169" s="348" t="str">
        <f t="shared" si="36"/>
        <v/>
      </c>
      <c r="R169" s="347" t="s">
        <v>1101</v>
      </c>
      <c r="S169" s="347" t="s">
        <v>1102</v>
      </c>
      <c r="T169" s="349">
        <v>150</v>
      </c>
      <c r="U169" s="349">
        <f t="shared" si="30"/>
        <v>98.611111111111114</v>
      </c>
      <c r="V169" s="346"/>
      <c r="W169" s="33"/>
      <c r="X169" s="346"/>
      <c r="Y169" s="346"/>
      <c r="Z169" s="346"/>
      <c r="AA169" s="347"/>
      <c r="AB169" s="347"/>
      <c r="AC169" s="347"/>
      <c r="AD169" s="347" t="str">
        <f t="shared" si="31"/>
        <v>SET 2, sell single if 1 bad</v>
      </c>
      <c r="AE169" s="347" t="s">
        <v>913</v>
      </c>
      <c r="AF169" s="347"/>
      <c r="AG169" s="347"/>
      <c r="AH169" s="347" t="s">
        <v>935</v>
      </c>
      <c r="AI169" s="350">
        <v>45216</v>
      </c>
      <c r="AJ169" s="351" t="s">
        <v>936</v>
      </c>
      <c r="AK169" s="351" t="s">
        <v>57</v>
      </c>
      <c r="AL169" s="351" t="s">
        <v>937</v>
      </c>
      <c r="AM169" s="347"/>
      <c r="AN169" s="346" t="s">
        <v>947</v>
      </c>
      <c r="AO169" s="346" t="s">
        <v>1036</v>
      </c>
      <c r="AP169" s="347" t="s">
        <v>91</v>
      </c>
      <c r="AQ169" s="368" t="s">
        <v>1103</v>
      </c>
      <c r="AR169" s="347" t="str">
        <f t="shared" si="32"/>
        <v>104-60041C</v>
      </c>
      <c r="AS169" s="347"/>
      <c r="AT169" s="347"/>
      <c r="AU169" s="347"/>
      <c r="AV169" s="347" t="str">
        <f t="shared" si="33"/>
        <v/>
      </c>
      <c r="AW169" s="347"/>
      <c r="AX169" s="347" t="str">
        <f t="shared" si="34"/>
        <v/>
      </c>
      <c r="AY169" s="352"/>
    </row>
    <row r="170" spans="1:51" s="337" customFormat="1" ht="15.75" thickTop="1" x14ac:dyDescent="0.25">
      <c r="A170" s="345" t="str">
        <f t="shared" si="25"/>
        <v/>
      </c>
      <c r="B170" s="345" t="str">
        <f t="shared" si="26"/>
        <v>104-60041A</v>
      </c>
      <c r="C170" s="345"/>
      <c r="D170" s="345"/>
      <c r="E170" s="345">
        <f t="shared" si="27"/>
        <v>2</v>
      </c>
      <c r="F170" s="346"/>
      <c r="G170" s="346"/>
      <c r="H170" s="347" t="s">
        <v>850</v>
      </c>
      <c r="I170" s="347" t="s">
        <v>862</v>
      </c>
      <c r="J170" s="347" t="s">
        <v>1034</v>
      </c>
      <c r="K170" s="347" t="s">
        <v>894</v>
      </c>
      <c r="L170" s="347" t="str">
        <f t="shared" si="28"/>
        <v>. Grille, UPPER KIDNEY GRILLE SET 2</v>
      </c>
      <c r="M170" s="460" t="str">
        <f t="shared" si="35"/>
        <v/>
      </c>
      <c r="N170" s="357" t="str" cm="1">
        <f t="array" ref="N170">IF(INDEX(W:W, ROW())&lt;&gt;"", _xlfn.XLOOKUP(INDEX(W:W, ROW()), '5A. Picture Formulas'!$B$3:$B$500, '5A. Picture Formulas'!$CR$3:$CR$500), "")</f>
        <v/>
      </c>
      <c r="O170" s="348" t="str">
        <f t="shared" si="29"/>
        <v/>
      </c>
      <c r="P170" s="348" t="s">
        <v>875</v>
      </c>
      <c r="Q170" s="348" t="str">
        <f t="shared" si="36"/>
        <v/>
      </c>
      <c r="R170" s="347" t="s">
        <v>1101</v>
      </c>
      <c r="S170" s="347" t="s">
        <v>1110</v>
      </c>
      <c r="T170" s="349">
        <v>150</v>
      </c>
      <c r="U170" s="349">
        <f t="shared" si="30"/>
        <v>98.611111111111114</v>
      </c>
      <c r="V170" s="346"/>
      <c r="W170" s="33"/>
      <c r="X170" s="346"/>
      <c r="Y170" s="346"/>
      <c r="Z170" s="346"/>
      <c r="AA170" s="347"/>
      <c r="AB170" s="347"/>
      <c r="AC170" s="347"/>
      <c r="AD170" s="347" t="str">
        <f t="shared" si="31"/>
        <v>SET 2, sell single if 1 bad</v>
      </c>
      <c r="AE170" s="347" t="s">
        <v>913</v>
      </c>
      <c r="AF170" s="347"/>
      <c r="AG170" s="347"/>
      <c r="AH170" s="347" t="s">
        <v>935</v>
      </c>
      <c r="AI170" s="350">
        <v>45216</v>
      </c>
      <c r="AJ170" s="351" t="s">
        <v>936</v>
      </c>
      <c r="AK170" s="351" t="s">
        <v>57</v>
      </c>
      <c r="AL170" s="351" t="s">
        <v>937</v>
      </c>
      <c r="AM170" s="347"/>
      <c r="AN170" s="346" t="s">
        <v>947</v>
      </c>
      <c r="AO170" s="346" t="s">
        <v>1036</v>
      </c>
      <c r="AP170" s="347" t="s">
        <v>91</v>
      </c>
      <c r="AQ170" s="368" t="s">
        <v>1111</v>
      </c>
      <c r="AR170" s="347" t="str">
        <f t="shared" si="32"/>
        <v>104-60041A</v>
      </c>
      <c r="AS170" s="347"/>
      <c r="AT170" s="347"/>
      <c r="AU170" s="347"/>
      <c r="AV170" s="347" t="str">
        <f t="shared" si="33"/>
        <v/>
      </c>
      <c r="AW170" s="347"/>
      <c r="AX170" s="347" t="str">
        <f t="shared" si="34"/>
        <v/>
      </c>
      <c r="AY170" s="352"/>
    </row>
    <row r="171" spans="1:51" s="337" customFormat="1" ht="15.75" thickTop="1" x14ac:dyDescent="0.25">
      <c r="A171" s="345" t="str">
        <f t="shared" si="25"/>
        <v/>
      </c>
      <c r="B171" s="345" t="str">
        <f t="shared" si="26"/>
        <v>104-60041B</v>
      </c>
      <c r="C171" s="345"/>
      <c r="D171" s="345"/>
      <c r="E171" s="345">
        <f t="shared" si="27"/>
        <v>2</v>
      </c>
      <c r="F171" s="346"/>
      <c r="G171" s="346"/>
      <c r="H171" s="347" t="s">
        <v>850</v>
      </c>
      <c r="I171" s="347" t="s">
        <v>862</v>
      </c>
      <c r="J171" s="347" t="s">
        <v>1034</v>
      </c>
      <c r="K171" s="347" t="s">
        <v>894</v>
      </c>
      <c r="L171" s="347" t="str">
        <f t="shared" si="28"/>
        <v>. Grille, UPPER KIDNEY GRILLE SET 2</v>
      </c>
      <c r="M171" s="460" t="str">
        <f t="shared" si="35"/>
        <v/>
      </c>
      <c r="N171" s="357" t="str" cm="1">
        <f t="array" ref="N171">IF(INDEX(W:W, ROW())&lt;&gt;"", _xlfn.XLOOKUP(INDEX(W:W, ROW()), '5A. Picture Formulas'!$B$3:$B$500, '5A. Picture Formulas'!$CR$3:$CR$500), "")</f>
        <v/>
      </c>
      <c r="O171" s="348" t="str">
        <f t="shared" si="29"/>
        <v/>
      </c>
      <c r="P171" s="348" t="s">
        <v>875</v>
      </c>
      <c r="Q171" s="348" t="str">
        <f t="shared" si="36"/>
        <v/>
      </c>
      <c r="R171" s="347" t="s">
        <v>1101</v>
      </c>
      <c r="S171" s="347" t="s">
        <v>1115</v>
      </c>
      <c r="T171" s="349">
        <v>150</v>
      </c>
      <c r="U171" s="349">
        <f t="shared" si="30"/>
        <v>98.611111111111114</v>
      </c>
      <c r="V171" s="346"/>
      <c r="W171" s="33"/>
      <c r="X171" s="346"/>
      <c r="Y171" s="346"/>
      <c r="Z171" s="346"/>
      <c r="AA171" s="347"/>
      <c r="AB171" s="347"/>
      <c r="AC171" s="347"/>
      <c r="AD171" s="347" t="str">
        <f t="shared" si="31"/>
        <v>SET 2, sell single if 1 bad</v>
      </c>
      <c r="AE171" s="347" t="s">
        <v>913</v>
      </c>
      <c r="AF171" s="347"/>
      <c r="AG171" s="347"/>
      <c r="AH171" s="347" t="s">
        <v>935</v>
      </c>
      <c r="AI171" s="350">
        <v>45216</v>
      </c>
      <c r="AJ171" s="351" t="s">
        <v>936</v>
      </c>
      <c r="AK171" s="351" t="s">
        <v>57</v>
      </c>
      <c r="AL171" s="351" t="s">
        <v>937</v>
      </c>
      <c r="AM171" s="347"/>
      <c r="AN171" s="346" t="s">
        <v>947</v>
      </c>
      <c r="AO171" s="346" t="s">
        <v>1036</v>
      </c>
      <c r="AP171" s="347" t="s">
        <v>91</v>
      </c>
      <c r="AQ171" s="368" t="s">
        <v>1116</v>
      </c>
      <c r="AR171" s="347" t="str">
        <f t="shared" si="32"/>
        <v>104-60041B</v>
      </c>
      <c r="AS171" s="347"/>
      <c r="AT171" s="347"/>
      <c r="AU171" s="347"/>
      <c r="AV171" s="347" t="str">
        <f t="shared" si="33"/>
        <v/>
      </c>
      <c r="AW171" s="347"/>
      <c r="AX171" s="347" t="str">
        <f t="shared" si="34"/>
        <v/>
      </c>
      <c r="AY171" s="352"/>
    </row>
    <row r="172" spans="1:51" s="337" customFormat="1" ht="15.75" thickTop="1" x14ac:dyDescent="0.25">
      <c r="A172" s="345" t="str">
        <f t="shared" si="25"/>
        <v/>
      </c>
      <c r="B172" s="345" t="str">
        <f t="shared" si="26"/>
        <v>104-60045</v>
      </c>
      <c r="C172" s="345"/>
      <c r="D172" s="345"/>
      <c r="E172" s="345">
        <f t="shared" si="27"/>
        <v>2</v>
      </c>
      <c r="F172" s="346"/>
      <c r="G172" s="346"/>
      <c r="H172" s="347" t="s">
        <v>850</v>
      </c>
      <c r="I172" s="347" t="s">
        <v>862</v>
      </c>
      <c r="J172" s="347" t="s">
        <v>1034</v>
      </c>
      <c r="K172" s="347" t="s">
        <v>894</v>
      </c>
      <c r="L172" s="347" t="str">
        <f t="shared" si="28"/>
        <v>. Grille, UPPER KIDNEY GRILLE SET 2</v>
      </c>
      <c r="M172" s="460" t="str">
        <f t="shared" si="35"/>
        <v/>
      </c>
      <c r="N172" s="357" t="str" cm="1">
        <f t="array" ref="N172">IF(INDEX(W:W, ROW())&lt;&gt;"", _xlfn.XLOOKUP(INDEX(W:W, ROW()), '5A. Picture Formulas'!$B$3:$B$500, '5A. Picture Formulas'!$CR$3:$CR$500), "")</f>
        <v/>
      </c>
      <c r="O172" s="348" t="str">
        <f t="shared" si="29"/>
        <v/>
      </c>
      <c r="P172" s="348" t="s">
        <v>875</v>
      </c>
      <c r="Q172" s="348" t="str">
        <f t="shared" si="36"/>
        <v/>
      </c>
      <c r="R172" s="347" t="s">
        <v>1101</v>
      </c>
      <c r="S172" s="347" t="s">
        <v>1120</v>
      </c>
      <c r="T172" s="349">
        <v>125</v>
      </c>
      <c r="U172" s="349">
        <f t="shared" si="30"/>
        <v>98.611111111111114</v>
      </c>
      <c r="V172" s="346"/>
      <c r="W172" s="33"/>
      <c r="X172" s="346"/>
      <c r="Y172" s="346"/>
      <c r="Z172" s="346"/>
      <c r="AA172" s="347"/>
      <c r="AB172" s="347"/>
      <c r="AC172" s="347"/>
      <c r="AD172" s="347" t="str">
        <f t="shared" si="31"/>
        <v>SET 2, sell single if 1 bad</v>
      </c>
      <c r="AE172" s="347" t="s">
        <v>913</v>
      </c>
      <c r="AF172" s="347"/>
      <c r="AG172" s="347"/>
      <c r="AH172" s="347" t="s">
        <v>935</v>
      </c>
      <c r="AI172" s="350">
        <v>45216</v>
      </c>
      <c r="AJ172" s="351" t="s">
        <v>936</v>
      </c>
      <c r="AK172" s="351" t="s">
        <v>57</v>
      </c>
      <c r="AL172" s="351" t="s">
        <v>937</v>
      </c>
      <c r="AM172" s="347"/>
      <c r="AN172" s="346" t="s">
        <v>947</v>
      </c>
      <c r="AO172" s="346" t="s">
        <v>1036</v>
      </c>
      <c r="AP172" s="347" t="s">
        <v>91</v>
      </c>
      <c r="AQ172" s="368">
        <v>60045</v>
      </c>
      <c r="AR172" s="347" t="str">
        <f t="shared" si="32"/>
        <v>104-60045</v>
      </c>
      <c r="AS172" s="347"/>
      <c r="AT172" s="347"/>
      <c r="AU172" s="347"/>
      <c r="AV172" s="347" t="str">
        <f t="shared" si="33"/>
        <v/>
      </c>
      <c r="AW172" s="347"/>
      <c r="AX172" s="347" t="str">
        <f t="shared" si="34"/>
        <v/>
      </c>
      <c r="AY172" s="352"/>
    </row>
    <row r="173" spans="1:51" s="337" customFormat="1" ht="15.75" thickTop="1" x14ac:dyDescent="0.25">
      <c r="A173" s="345" t="str">
        <f t="shared" si="25"/>
        <v/>
      </c>
      <c r="B173" s="345" t="str">
        <f t="shared" si="26"/>
        <v>104-60046C</v>
      </c>
      <c r="C173" s="345"/>
      <c r="D173" s="345"/>
      <c r="E173" s="345">
        <f t="shared" si="27"/>
        <v>2</v>
      </c>
      <c r="F173" s="346"/>
      <c r="G173" s="346"/>
      <c r="H173" s="347" t="s">
        <v>850</v>
      </c>
      <c r="I173" s="347" t="s">
        <v>862</v>
      </c>
      <c r="J173" s="347" t="s">
        <v>1034</v>
      </c>
      <c r="K173" s="347" t="s">
        <v>894</v>
      </c>
      <c r="L173" s="347" t="str">
        <f t="shared" si="28"/>
        <v>. Grille, UPPER KIDNEY GRILLE SET 2</v>
      </c>
      <c r="M173" s="460" t="str">
        <f t="shared" si="35"/>
        <v/>
      </c>
      <c r="N173" s="357" t="str" cm="1">
        <f t="array" ref="N173">IF(INDEX(W:W, ROW())&lt;&gt;"", _xlfn.XLOOKUP(INDEX(W:W, ROW()), '5A. Picture Formulas'!$B$3:$B$500, '5A. Picture Formulas'!$CR$3:$CR$500), "")</f>
        <v/>
      </c>
      <c r="O173" s="348" t="str">
        <f t="shared" si="29"/>
        <v/>
      </c>
      <c r="P173" s="348" t="s">
        <v>875</v>
      </c>
      <c r="Q173" s="348" t="str">
        <f t="shared" si="36"/>
        <v/>
      </c>
      <c r="R173" s="347" t="s">
        <v>1101</v>
      </c>
      <c r="S173" s="347" t="s">
        <v>1123</v>
      </c>
      <c r="T173" s="349">
        <v>125</v>
      </c>
      <c r="U173" s="349">
        <f t="shared" si="30"/>
        <v>98.611111111111114</v>
      </c>
      <c r="V173" s="346"/>
      <c r="W173" s="33"/>
      <c r="X173" s="346"/>
      <c r="Y173" s="346"/>
      <c r="Z173" s="346"/>
      <c r="AA173" s="347"/>
      <c r="AB173" s="347"/>
      <c r="AC173" s="347"/>
      <c r="AD173" s="347" t="str">
        <f t="shared" si="31"/>
        <v>SET 2, sell single if 1 bad</v>
      </c>
      <c r="AE173" s="347" t="s">
        <v>913</v>
      </c>
      <c r="AF173" s="347"/>
      <c r="AG173" s="347"/>
      <c r="AH173" s="347" t="s">
        <v>935</v>
      </c>
      <c r="AI173" s="350">
        <v>45216</v>
      </c>
      <c r="AJ173" s="351" t="s">
        <v>936</v>
      </c>
      <c r="AK173" s="351" t="s">
        <v>57</v>
      </c>
      <c r="AL173" s="351" t="s">
        <v>937</v>
      </c>
      <c r="AM173" s="347"/>
      <c r="AN173" s="346" t="s">
        <v>947</v>
      </c>
      <c r="AO173" s="346" t="s">
        <v>1036</v>
      </c>
      <c r="AP173" s="347" t="s">
        <v>91</v>
      </c>
      <c r="AQ173" s="368" t="s">
        <v>1124</v>
      </c>
      <c r="AR173" s="347" t="str">
        <f t="shared" si="32"/>
        <v>104-60046C</v>
      </c>
      <c r="AS173" s="347"/>
      <c r="AT173" s="347"/>
      <c r="AU173" s="347"/>
      <c r="AV173" s="347" t="str">
        <f t="shared" si="33"/>
        <v/>
      </c>
      <c r="AW173" s="347"/>
      <c r="AX173" s="347" t="str">
        <f t="shared" si="34"/>
        <v/>
      </c>
      <c r="AY173" s="352"/>
    </row>
    <row r="174" spans="1:51" s="337" customFormat="1" ht="15.75" thickTop="1" x14ac:dyDescent="0.25">
      <c r="A174" s="345" t="str">
        <f t="shared" si="25"/>
        <v/>
      </c>
      <c r="B174" s="345" t="str">
        <f t="shared" si="26"/>
        <v>104-60046A</v>
      </c>
      <c r="C174" s="345"/>
      <c r="D174" s="345"/>
      <c r="E174" s="345">
        <f t="shared" si="27"/>
        <v>2</v>
      </c>
      <c r="F174" s="346"/>
      <c r="G174" s="346"/>
      <c r="H174" s="347" t="s">
        <v>850</v>
      </c>
      <c r="I174" s="347" t="s">
        <v>862</v>
      </c>
      <c r="J174" s="347" t="s">
        <v>1034</v>
      </c>
      <c r="K174" s="347" t="s">
        <v>894</v>
      </c>
      <c r="L174" s="347" t="str">
        <f t="shared" si="28"/>
        <v>. Grille, UPPER KIDNEY GRILLE SET 2</v>
      </c>
      <c r="M174" s="460" t="str">
        <f t="shared" si="35"/>
        <v/>
      </c>
      <c r="N174" s="357" t="str" cm="1">
        <f t="array" ref="N174">IF(INDEX(W:W, ROW())&lt;&gt;"", _xlfn.XLOOKUP(INDEX(W:W, ROW()), '5A. Picture Formulas'!$B$3:$B$500, '5A. Picture Formulas'!$CR$3:$CR$500), "")</f>
        <v/>
      </c>
      <c r="O174" s="348" t="str">
        <f t="shared" si="29"/>
        <v/>
      </c>
      <c r="P174" s="348" t="s">
        <v>875</v>
      </c>
      <c r="Q174" s="348" t="str">
        <f t="shared" si="36"/>
        <v/>
      </c>
      <c r="R174" s="347" t="s">
        <v>1101</v>
      </c>
      <c r="S174" s="347" t="s">
        <v>1126</v>
      </c>
      <c r="T174" s="349">
        <v>125</v>
      </c>
      <c r="U174" s="349">
        <f t="shared" si="30"/>
        <v>98.611111111111114</v>
      </c>
      <c r="V174" s="346"/>
      <c r="W174" s="33"/>
      <c r="X174" s="346"/>
      <c r="Y174" s="346"/>
      <c r="Z174" s="346"/>
      <c r="AA174" s="347"/>
      <c r="AB174" s="347"/>
      <c r="AC174" s="347"/>
      <c r="AD174" s="347" t="str">
        <f t="shared" si="31"/>
        <v>SET 2, sell single if 1 bad</v>
      </c>
      <c r="AE174" s="347" t="s">
        <v>913</v>
      </c>
      <c r="AF174" s="347"/>
      <c r="AG174" s="347"/>
      <c r="AH174" s="347" t="s">
        <v>935</v>
      </c>
      <c r="AI174" s="350">
        <v>45216</v>
      </c>
      <c r="AJ174" s="351" t="s">
        <v>936</v>
      </c>
      <c r="AK174" s="351" t="s">
        <v>57</v>
      </c>
      <c r="AL174" s="351" t="s">
        <v>937</v>
      </c>
      <c r="AM174" s="347"/>
      <c r="AN174" s="346" t="s">
        <v>947</v>
      </c>
      <c r="AO174" s="346" t="s">
        <v>1036</v>
      </c>
      <c r="AP174" s="347" t="s">
        <v>91</v>
      </c>
      <c r="AQ174" s="368" t="s">
        <v>1127</v>
      </c>
      <c r="AR174" s="347" t="str">
        <f t="shared" si="32"/>
        <v>104-60046A</v>
      </c>
      <c r="AS174" s="347"/>
      <c r="AT174" s="347"/>
      <c r="AU174" s="347"/>
      <c r="AV174" s="347" t="str">
        <f t="shared" si="33"/>
        <v/>
      </c>
      <c r="AW174" s="347"/>
      <c r="AX174" s="347" t="str">
        <f t="shared" si="34"/>
        <v/>
      </c>
      <c r="AY174" s="352"/>
    </row>
    <row r="175" spans="1:51" s="337" customFormat="1" ht="15.75" thickTop="1" x14ac:dyDescent="0.25">
      <c r="A175" s="345" t="str">
        <f t="shared" si="25"/>
        <v/>
      </c>
      <c r="B175" s="345" t="str">
        <f t="shared" si="26"/>
        <v>104-60046B</v>
      </c>
      <c r="C175" s="345"/>
      <c r="D175" s="345"/>
      <c r="E175" s="345">
        <f t="shared" si="27"/>
        <v>2</v>
      </c>
      <c r="F175" s="346"/>
      <c r="G175" s="346"/>
      <c r="H175" s="347" t="s">
        <v>850</v>
      </c>
      <c r="I175" s="347" t="s">
        <v>862</v>
      </c>
      <c r="J175" s="347" t="s">
        <v>1034</v>
      </c>
      <c r="K175" s="347" t="s">
        <v>894</v>
      </c>
      <c r="L175" s="347" t="str">
        <f t="shared" si="28"/>
        <v>. Grille, UPPER KIDNEY GRILLE SET 2</v>
      </c>
      <c r="M175" s="460" t="str">
        <f t="shared" si="35"/>
        <v/>
      </c>
      <c r="N175" s="357" t="str" cm="1">
        <f t="array" ref="N175">IF(INDEX(W:W, ROW())&lt;&gt;"", _xlfn.XLOOKUP(INDEX(W:W, ROW()), '5A. Picture Formulas'!$B$3:$B$500, '5A. Picture Formulas'!$CR$3:$CR$500), "")</f>
        <v/>
      </c>
      <c r="O175" s="348" t="str">
        <f t="shared" si="29"/>
        <v/>
      </c>
      <c r="P175" s="348" t="s">
        <v>875</v>
      </c>
      <c r="Q175" s="348" t="str">
        <f t="shared" si="36"/>
        <v/>
      </c>
      <c r="R175" s="347" t="s">
        <v>1101</v>
      </c>
      <c r="S175" s="347" t="s">
        <v>1129</v>
      </c>
      <c r="T175" s="349">
        <v>125</v>
      </c>
      <c r="U175" s="349">
        <f t="shared" si="30"/>
        <v>98.611111111111114</v>
      </c>
      <c r="V175" s="346"/>
      <c r="W175" s="33"/>
      <c r="X175" s="346"/>
      <c r="Y175" s="346"/>
      <c r="Z175" s="346"/>
      <c r="AA175" s="347"/>
      <c r="AB175" s="347"/>
      <c r="AC175" s="347"/>
      <c r="AD175" s="347" t="str">
        <f t="shared" si="31"/>
        <v>SET 2, sell single if 1 bad</v>
      </c>
      <c r="AE175" s="347" t="s">
        <v>913</v>
      </c>
      <c r="AF175" s="347"/>
      <c r="AG175" s="347"/>
      <c r="AH175" s="347" t="s">
        <v>935</v>
      </c>
      <c r="AI175" s="350">
        <v>45216</v>
      </c>
      <c r="AJ175" s="351" t="s">
        <v>936</v>
      </c>
      <c r="AK175" s="351" t="s">
        <v>57</v>
      </c>
      <c r="AL175" s="351" t="s">
        <v>937</v>
      </c>
      <c r="AM175" s="347"/>
      <c r="AN175" s="346" t="s">
        <v>947</v>
      </c>
      <c r="AO175" s="346" t="s">
        <v>1036</v>
      </c>
      <c r="AP175" s="347" t="s">
        <v>91</v>
      </c>
      <c r="AQ175" s="368" t="s">
        <v>1130</v>
      </c>
      <c r="AR175" s="347" t="str">
        <f t="shared" si="32"/>
        <v>104-60046B</v>
      </c>
      <c r="AS175" s="347"/>
      <c r="AT175" s="347"/>
      <c r="AU175" s="347"/>
      <c r="AV175" s="347" t="str">
        <f t="shared" si="33"/>
        <v/>
      </c>
      <c r="AW175" s="347"/>
      <c r="AX175" s="347" t="str">
        <f t="shared" si="34"/>
        <v/>
      </c>
      <c r="AY175" s="352"/>
    </row>
    <row r="176" spans="1:51" s="337" customFormat="1" ht="15.75" thickTop="1" x14ac:dyDescent="0.25">
      <c r="A176" s="345" t="str">
        <f t="shared" si="25"/>
        <v/>
      </c>
      <c r="B176" s="345" t="str">
        <f t="shared" si="26"/>
        <v>104-60041C</v>
      </c>
      <c r="C176" s="345" t="s">
        <v>1104</v>
      </c>
      <c r="D176" s="345"/>
      <c r="E176" s="345">
        <f t="shared" si="27"/>
        <v>2</v>
      </c>
      <c r="F176" s="346"/>
      <c r="G176" s="346"/>
      <c r="H176" s="347" t="s">
        <v>850</v>
      </c>
      <c r="I176" s="347" t="s">
        <v>862</v>
      </c>
      <c r="J176" s="347" t="s">
        <v>1034</v>
      </c>
      <c r="K176" s="347" t="s">
        <v>894</v>
      </c>
      <c r="L176" s="347" t="str">
        <f t="shared" si="28"/>
        <v>. Grille, UPPER KIDNEY GRILLE, LEFT</v>
      </c>
      <c r="M176" s="460" t="str">
        <f t="shared" si="35"/>
        <v/>
      </c>
      <c r="N176" s="357" t="str" cm="1">
        <f t="array" ref="N176">IF(INDEX(W:W, ROW())&lt;&gt;"", _xlfn.XLOOKUP(INDEX(W:W, ROW()), '5A. Picture Formulas'!$B$3:$B$500, '5A. Picture Formulas'!$CR$3:$CR$500), "")</f>
        <v/>
      </c>
      <c r="O176" s="348" t="str">
        <f t="shared" si="29"/>
        <v/>
      </c>
      <c r="P176" s="348" t="s">
        <v>875</v>
      </c>
      <c r="Q176" s="348" t="str">
        <f t="shared" si="36"/>
        <v/>
      </c>
      <c r="R176" s="347" t="s">
        <v>1105</v>
      </c>
      <c r="S176" s="347" t="s">
        <v>1106</v>
      </c>
      <c r="T176" s="349">
        <v>75</v>
      </c>
      <c r="U176" s="349">
        <f t="shared" si="30"/>
        <v>98.611111111111114</v>
      </c>
      <c r="V176" s="346"/>
      <c r="W176" s="33"/>
      <c r="X176" s="346"/>
      <c r="Y176" s="346"/>
      <c r="Z176" s="346"/>
      <c r="AA176" s="347"/>
      <c r="AB176" s="347"/>
      <c r="AC176" s="347"/>
      <c r="AD176" s="347" t="str">
        <f t="shared" si="31"/>
        <v/>
      </c>
      <c r="AE176" s="347"/>
      <c r="AF176" s="347"/>
      <c r="AG176" s="347"/>
      <c r="AH176" s="347" t="s">
        <v>935</v>
      </c>
      <c r="AI176" s="350">
        <v>45216</v>
      </c>
      <c r="AJ176" s="351" t="s">
        <v>936</v>
      </c>
      <c r="AK176" s="351" t="s">
        <v>57</v>
      </c>
      <c r="AL176" s="351" t="s">
        <v>937</v>
      </c>
      <c r="AM176" s="347"/>
      <c r="AN176" s="346" t="s">
        <v>947</v>
      </c>
      <c r="AO176" s="346" t="s">
        <v>1036</v>
      </c>
      <c r="AP176" s="347" t="s">
        <v>91</v>
      </c>
      <c r="AQ176" s="368" t="s">
        <v>1103</v>
      </c>
      <c r="AR176" s="347" t="str">
        <f t="shared" si="32"/>
        <v>104-60041C</v>
      </c>
      <c r="AS176" s="347"/>
      <c r="AT176" s="347"/>
      <c r="AU176" s="347"/>
      <c r="AV176" s="347" t="str">
        <f t="shared" si="33"/>
        <v/>
      </c>
      <c r="AW176" s="347"/>
      <c r="AX176" s="347" t="str">
        <f t="shared" si="34"/>
        <v/>
      </c>
      <c r="AY176" s="352"/>
    </row>
    <row r="177" spans="1:51" s="337" customFormat="1" ht="15.75" thickTop="1" x14ac:dyDescent="0.25">
      <c r="A177" s="345" t="str">
        <f t="shared" si="25"/>
        <v/>
      </c>
      <c r="B177" s="345" t="str">
        <f t="shared" si="26"/>
        <v>104-60041A</v>
      </c>
      <c r="C177" s="345"/>
      <c r="D177" s="345"/>
      <c r="E177" s="345">
        <f t="shared" si="27"/>
        <v>2</v>
      </c>
      <c r="F177" s="346"/>
      <c r="G177" s="346"/>
      <c r="H177" s="347" t="s">
        <v>850</v>
      </c>
      <c r="I177" s="347" t="s">
        <v>862</v>
      </c>
      <c r="J177" s="347" t="s">
        <v>1034</v>
      </c>
      <c r="K177" s="347" t="s">
        <v>894</v>
      </c>
      <c r="L177" s="347" t="str">
        <f t="shared" si="28"/>
        <v>. Grille, UPPER KIDNEY GRILLE, LEFT</v>
      </c>
      <c r="M177" s="460" t="str">
        <f t="shared" si="35"/>
        <v/>
      </c>
      <c r="N177" s="357" t="str" cm="1">
        <f t="array" ref="N177">IF(INDEX(W:W, ROW())&lt;&gt;"", _xlfn.XLOOKUP(INDEX(W:W, ROW()), '5A. Picture Formulas'!$B$3:$B$500, '5A. Picture Formulas'!$CR$3:$CR$500), "")</f>
        <v/>
      </c>
      <c r="O177" s="348" t="str">
        <f t="shared" si="29"/>
        <v/>
      </c>
      <c r="P177" s="348" t="s">
        <v>875</v>
      </c>
      <c r="Q177" s="348" t="str">
        <f t="shared" si="36"/>
        <v/>
      </c>
      <c r="R177" s="347" t="s">
        <v>1105</v>
      </c>
      <c r="S177" s="347" t="s">
        <v>1112</v>
      </c>
      <c r="T177" s="349">
        <v>75</v>
      </c>
      <c r="U177" s="349">
        <f t="shared" si="30"/>
        <v>98.611111111111114</v>
      </c>
      <c r="V177" s="346"/>
      <c r="W177" s="33"/>
      <c r="X177" s="346"/>
      <c r="Y177" s="346"/>
      <c r="Z177" s="346"/>
      <c r="AA177" s="347"/>
      <c r="AB177" s="347"/>
      <c r="AC177" s="347"/>
      <c r="AD177" s="347" t="str">
        <f t="shared" si="31"/>
        <v/>
      </c>
      <c r="AE177" s="347"/>
      <c r="AF177" s="347"/>
      <c r="AG177" s="347"/>
      <c r="AH177" s="347" t="s">
        <v>935</v>
      </c>
      <c r="AI177" s="350">
        <v>45216</v>
      </c>
      <c r="AJ177" s="351" t="s">
        <v>936</v>
      </c>
      <c r="AK177" s="351" t="s">
        <v>57</v>
      </c>
      <c r="AL177" s="351" t="s">
        <v>937</v>
      </c>
      <c r="AM177" s="347"/>
      <c r="AN177" s="346" t="s">
        <v>947</v>
      </c>
      <c r="AO177" s="346" t="s">
        <v>1036</v>
      </c>
      <c r="AP177" s="347" t="s">
        <v>91</v>
      </c>
      <c r="AQ177" s="368" t="s">
        <v>1111</v>
      </c>
      <c r="AR177" s="347" t="str">
        <f t="shared" si="32"/>
        <v>104-60041A</v>
      </c>
      <c r="AS177" s="347"/>
      <c r="AT177" s="347"/>
      <c r="AU177" s="347"/>
      <c r="AV177" s="347" t="str">
        <f t="shared" si="33"/>
        <v/>
      </c>
      <c r="AW177" s="347"/>
      <c r="AX177" s="347" t="str">
        <f t="shared" si="34"/>
        <v/>
      </c>
      <c r="AY177" s="352"/>
    </row>
    <row r="178" spans="1:51" s="337" customFormat="1" ht="15.75" thickTop="1" x14ac:dyDescent="0.25">
      <c r="A178" s="345" t="str">
        <f t="shared" si="25"/>
        <v/>
      </c>
      <c r="B178" s="345" t="str">
        <f t="shared" si="26"/>
        <v>104-60041B</v>
      </c>
      <c r="C178" s="345"/>
      <c r="D178" s="345"/>
      <c r="E178" s="345">
        <f t="shared" si="27"/>
        <v>2</v>
      </c>
      <c r="F178" s="346"/>
      <c r="G178" s="346"/>
      <c r="H178" s="347" t="s">
        <v>850</v>
      </c>
      <c r="I178" s="347" t="s">
        <v>862</v>
      </c>
      <c r="J178" s="347" t="s">
        <v>1034</v>
      </c>
      <c r="K178" s="347" t="s">
        <v>894</v>
      </c>
      <c r="L178" s="347" t="str">
        <f t="shared" si="28"/>
        <v>. Grille, UPPER KIDNEY GRILLE, LEFT</v>
      </c>
      <c r="M178" s="460" t="str">
        <f t="shared" si="35"/>
        <v/>
      </c>
      <c r="N178" s="357" t="str" cm="1">
        <f t="array" ref="N178">IF(INDEX(W:W, ROW())&lt;&gt;"", _xlfn.XLOOKUP(INDEX(W:W, ROW()), '5A. Picture Formulas'!$B$3:$B$500, '5A. Picture Formulas'!$CR$3:$CR$500), "")</f>
        <v/>
      </c>
      <c r="O178" s="348" t="str">
        <f t="shared" si="29"/>
        <v/>
      </c>
      <c r="P178" s="348" t="s">
        <v>875</v>
      </c>
      <c r="Q178" s="348" t="str">
        <f t="shared" si="36"/>
        <v/>
      </c>
      <c r="R178" s="347" t="s">
        <v>1105</v>
      </c>
      <c r="S178" s="347" t="s">
        <v>1117</v>
      </c>
      <c r="T178" s="349">
        <v>75</v>
      </c>
      <c r="U178" s="349">
        <f t="shared" si="30"/>
        <v>98.611111111111114</v>
      </c>
      <c r="V178" s="346"/>
      <c r="W178" s="33"/>
      <c r="X178" s="346"/>
      <c r="Y178" s="346"/>
      <c r="Z178" s="346"/>
      <c r="AA178" s="347"/>
      <c r="AB178" s="347"/>
      <c r="AC178" s="347"/>
      <c r="AD178" s="347" t="str">
        <f t="shared" si="31"/>
        <v/>
      </c>
      <c r="AE178" s="347"/>
      <c r="AF178" s="347"/>
      <c r="AG178" s="347"/>
      <c r="AH178" s="347" t="s">
        <v>935</v>
      </c>
      <c r="AI178" s="350">
        <v>45216</v>
      </c>
      <c r="AJ178" s="351" t="s">
        <v>936</v>
      </c>
      <c r="AK178" s="351" t="s">
        <v>57</v>
      </c>
      <c r="AL178" s="351" t="s">
        <v>937</v>
      </c>
      <c r="AM178" s="347"/>
      <c r="AN178" s="346" t="s">
        <v>947</v>
      </c>
      <c r="AO178" s="346" t="s">
        <v>1036</v>
      </c>
      <c r="AP178" s="347" t="s">
        <v>91</v>
      </c>
      <c r="AQ178" s="368" t="s">
        <v>1116</v>
      </c>
      <c r="AR178" s="347" t="str">
        <f t="shared" si="32"/>
        <v>104-60041B</v>
      </c>
      <c r="AS178" s="347"/>
      <c r="AT178" s="347"/>
      <c r="AU178" s="347"/>
      <c r="AV178" s="347" t="str">
        <f t="shared" si="33"/>
        <v/>
      </c>
      <c r="AW178" s="347"/>
      <c r="AX178" s="347" t="str">
        <f t="shared" si="34"/>
        <v/>
      </c>
      <c r="AY178" s="352"/>
    </row>
    <row r="179" spans="1:51" s="337" customFormat="1" ht="15.75" thickTop="1" x14ac:dyDescent="0.25">
      <c r="A179" s="345" t="str">
        <f t="shared" si="25"/>
        <v/>
      </c>
      <c r="B179" s="345" t="str">
        <f t="shared" si="26"/>
        <v>104-60045</v>
      </c>
      <c r="C179" s="345"/>
      <c r="D179" s="345"/>
      <c r="E179" s="345">
        <f t="shared" si="27"/>
        <v>2</v>
      </c>
      <c r="F179" s="346"/>
      <c r="G179" s="346"/>
      <c r="H179" s="347" t="s">
        <v>850</v>
      </c>
      <c r="I179" s="347" t="s">
        <v>862</v>
      </c>
      <c r="J179" s="347" t="s">
        <v>1034</v>
      </c>
      <c r="K179" s="347" t="s">
        <v>894</v>
      </c>
      <c r="L179" s="347" t="str">
        <f t="shared" si="28"/>
        <v>. Grille, UPPER KIDNEY GRILLE, LEFT</v>
      </c>
      <c r="M179" s="460" t="str">
        <f t="shared" si="35"/>
        <v/>
      </c>
      <c r="N179" s="357" t="str" cm="1">
        <f t="array" ref="N179">IF(INDEX(W:W, ROW())&lt;&gt;"", _xlfn.XLOOKUP(INDEX(W:W, ROW()), '5A. Picture Formulas'!$B$3:$B$500, '5A. Picture Formulas'!$CR$3:$CR$500), "")</f>
        <v/>
      </c>
      <c r="O179" s="348" t="str">
        <f t="shared" si="29"/>
        <v/>
      </c>
      <c r="P179" s="348" t="s">
        <v>875</v>
      </c>
      <c r="Q179" s="348" t="str">
        <f t="shared" si="36"/>
        <v/>
      </c>
      <c r="R179" s="347" t="s">
        <v>1105</v>
      </c>
      <c r="S179" s="347" t="s">
        <v>1121</v>
      </c>
      <c r="T179" s="349">
        <v>75</v>
      </c>
      <c r="U179" s="349">
        <f t="shared" si="30"/>
        <v>98.611111111111114</v>
      </c>
      <c r="V179" s="346"/>
      <c r="W179" s="33"/>
      <c r="X179" s="346"/>
      <c r="Y179" s="346"/>
      <c r="Z179" s="346"/>
      <c r="AA179" s="347"/>
      <c r="AB179" s="347"/>
      <c r="AC179" s="347"/>
      <c r="AD179" s="347" t="str">
        <f t="shared" si="31"/>
        <v/>
      </c>
      <c r="AE179" s="347"/>
      <c r="AF179" s="347"/>
      <c r="AG179" s="347"/>
      <c r="AH179" s="347" t="s">
        <v>935</v>
      </c>
      <c r="AI179" s="350">
        <v>45216</v>
      </c>
      <c r="AJ179" s="351" t="s">
        <v>936</v>
      </c>
      <c r="AK179" s="351" t="s">
        <v>57</v>
      </c>
      <c r="AL179" s="351" t="s">
        <v>937</v>
      </c>
      <c r="AM179" s="347"/>
      <c r="AN179" s="346" t="s">
        <v>947</v>
      </c>
      <c r="AO179" s="346" t="s">
        <v>1036</v>
      </c>
      <c r="AP179" s="347" t="s">
        <v>91</v>
      </c>
      <c r="AQ179" s="368">
        <v>60045</v>
      </c>
      <c r="AR179" s="347" t="str">
        <f t="shared" si="32"/>
        <v>104-60045</v>
      </c>
      <c r="AS179" s="347"/>
      <c r="AT179" s="347"/>
      <c r="AU179" s="347"/>
      <c r="AV179" s="347" t="str">
        <f t="shared" si="33"/>
        <v/>
      </c>
      <c r="AW179" s="347"/>
      <c r="AX179" s="347" t="str">
        <f t="shared" si="34"/>
        <v/>
      </c>
      <c r="AY179" s="352"/>
    </row>
    <row r="180" spans="1:51" s="337" customFormat="1" ht="15.75" thickTop="1" x14ac:dyDescent="0.25">
      <c r="A180" s="345" t="str">
        <f t="shared" si="25"/>
        <v/>
      </c>
      <c r="B180" s="345" t="str">
        <f t="shared" si="26"/>
        <v>104-60046C</v>
      </c>
      <c r="C180" s="345"/>
      <c r="D180" s="345"/>
      <c r="E180" s="345">
        <f t="shared" si="27"/>
        <v>2</v>
      </c>
      <c r="F180" s="346"/>
      <c r="G180" s="346"/>
      <c r="H180" s="347" t="s">
        <v>850</v>
      </c>
      <c r="I180" s="347" t="s">
        <v>862</v>
      </c>
      <c r="J180" s="347" t="s">
        <v>1034</v>
      </c>
      <c r="K180" s="347" t="s">
        <v>894</v>
      </c>
      <c r="L180" s="347" t="str">
        <f t="shared" si="28"/>
        <v>. Grille, UPPER KIDNEY GRILLE, LEFT</v>
      </c>
      <c r="M180" s="460" t="str">
        <f t="shared" si="35"/>
        <v/>
      </c>
      <c r="N180" s="357" t="str" cm="1">
        <f t="array" ref="N180">IF(INDEX(W:W, ROW())&lt;&gt;"", _xlfn.XLOOKUP(INDEX(W:W, ROW()), '5A. Picture Formulas'!$B$3:$B$500, '5A. Picture Formulas'!$CR$3:$CR$500), "")</f>
        <v/>
      </c>
      <c r="O180" s="348" t="str">
        <f t="shared" si="29"/>
        <v/>
      </c>
      <c r="P180" s="348" t="s">
        <v>875</v>
      </c>
      <c r="Q180" s="348" t="str">
        <f t="shared" si="36"/>
        <v/>
      </c>
      <c r="R180" s="347" t="s">
        <v>1105</v>
      </c>
      <c r="S180" s="347" t="s">
        <v>1125</v>
      </c>
      <c r="T180" s="349">
        <v>75</v>
      </c>
      <c r="U180" s="349">
        <f t="shared" si="30"/>
        <v>98.611111111111114</v>
      </c>
      <c r="V180" s="346"/>
      <c r="W180" s="33"/>
      <c r="X180" s="346"/>
      <c r="Y180" s="346"/>
      <c r="Z180" s="346"/>
      <c r="AA180" s="347"/>
      <c r="AB180" s="347"/>
      <c r="AC180" s="347"/>
      <c r="AD180" s="347" t="str">
        <f t="shared" si="31"/>
        <v/>
      </c>
      <c r="AE180" s="347"/>
      <c r="AF180" s="347"/>
      <c r="AG180" s="347"/>
      <c r="AH180" s="347" t="s">
        <v>935</v>
      </c>
      <c r="AI180" s="350">
        <v>45216</v>
      </c>
      <c r="AJ180" s="351" t="s">
        <v>936</v>
      </c>
      <c r="AK180" s="351" t="s">
        <v>57</v>
      </c>
      <c r="AL180" s="351" t="s">
        <v>937</v>
      </c>
      <c r="AM180" s="347"/>
      <c r="AN180" s="346" t="s">
        <v>947</v>
      </c>
      <c r="AO180" s="346" t="s">
        <v>1036</v>
      </c>
      <c r="AP180" s="347" t="s">
        <v>91</v>
      </c>
      <c r="AQ180" s="368" t="s">
        <v>1124</v>
      </c>
      <c r="AR180" s="347" t="str">
        <f t="shared" si="32"/>
        <v>104-60046C</v>
      </c>
      <c r="AS180" s="347"/>
      <c r="AT180" s="347"/>
      <c r="AU180" s="347"/>
      <c r="AV180" s="347" t="str">
        <f t="shared" si="33"/>
        <v/>
      </c>
      <c r="AW180" s="347"/>
      <c r="AX180" s="347" t="str">
        <f t="shared" si="34"/>
        <v/>
      </c>
      <c r="AY180" s="352"/>
    </row>
    <row r="181" spans="1:51" s="337" customFormat="1" ht="15.75" thickTop="1" x14ac:dyDescent="0.25">
      <c r="A181" s="345" t="str">
        <f t="shared" si="25"/>
        <v/>
      </c>
      <c r="B181" s="345" t="str">
        <f t="shared" si="26"/>
        <v>104-60046A</v>
      </c>
      <c r="C181" s="345"/>
      <c r="D181" s="345"/>
      <c r="E181" s="345">
        <f t="shared" si="27"/>
        <v>2</v>
      </c>
      <c r="F181" s="346"/>
      <c r="G181" s="346"/>
      <c r="H181" s="347" t="s">
        <v>850</v>
      </c>
      <c r="I181" s="347" t="s">
        <v>862</v>
      </c>
      <c r="J181" s="347" t="s">
        <v>1034</v>
      </c>
      <c r="K181" s="347" t="s">
        <v>894</v>
      </c>
      <c r="L181" s="347" t="str">
        <f t="shared" si="28"/>
        <v>. Grille, UPPER KIDNEY GRILLE, LEFT</v>
      </c>
      <c r="M181" s="460" t="str">
        <f t="shared" si="35"/>
        <v/>
      </c>
      <c r="N181" s="357" t="str" cm="1">
        <f t="array" ref="N181">IF(INDEX(W:W, ROW())&lt;&gt;"", _xlfn.XLOOKUP(INDEX(W:W, ROW()), '5A. Picture Formulas'!$B$3:$B$500, '5A. Picture Formulas'!$CR$3:$CR$500), "")</f>
        <v/>
      </c>
      <c r="O181" s="348" t="str">
        <f t="shared" si="29"/>
        <v/>
      </c>
      <c r="P181" s="348" t="s">
        <v>875</v>
      </c>
      <c r="Q181" s="348" t="str">
        <f t="shared" si="36"/>
        <v/>
      </c>
      <c r="R181" s="347" t="s">
        <v>1105</v>
      </c>
      <c r="S181" s="347" t="s">
        <v>1128</v>
      </c>
      <c r="T181" s="349">
        <v>75</v>
      </c>
      <c r="U181" s="349">
        <f t="shared" si="30"/>
        <v>98.611111111111114</v>
      </c>
      <c r="V181" s="346"/>
      <c r="W181" s="33"/>
      <c r="X181" s="346"/>
      <c r="Y181" s="346"/>
      <c r="Z181" s="346"/>
      <c r="AA181" s="347"/>
      <c r="AB181" s="347"/>
      <c r="AC181" s="347"/>
      <c r="AD181" s="347" t="str">
        <f t="shared" si="31"/>
        <v/>
      </c>
      <c r="AE181" s="347"/>
      <c r="AF181" s="347"/>
      <c r="AG181" s="347"/>
      <c r="AH181" s="347" t="s">
        <v>935</v>
      </c>
      <c r="AI181" s="350">
        <v>45216</v>
      </c>
      <c r="AJ181" s="351" t="s">
        <v>936</v>
      </c>
      <c r="AK181" s="351" t="s">
        <v>57</v>
      </c>
      <c r="AL181" s="351" t="s">
        <v>937</v>
      </c>
      <c r="AM181" s="347"/>
      <c r="AN181" s="346" t="s">
        <v>947</v>
      </c>
      <c r="AO181" s="346" t="s">
        <v>1036</v>
      </c>
      <c r="AP181" s="347" t="s">
        <v>91</v>
      </c>
      <c r="AQ181" s="368" t="s">
        <v>1127</v>
      </c>
      <c r="AR181" s="347" t="str">
        <f t="shared" si="32"/>
        <v>104-60046A</v>
      </c>
      <c r="AS181" s="347"/>
      <c r="AT181" s="347"/>
      <c r="AU181" s="347"/>
      <c r="AV181" s="347" t="str">
        <f t="shared" si="33"/>
        <v/>
      </c>
      <c r="AW181" s="347"/>
      <c r="AX181" s="347" t="str">
        <f t="shared" si="34"/>
        <v/>
      </c>
      <c r="AY181" s="352"/>
    </row>
    <row r="182" spans="1:51" s="337" customFormat="1" ht="15.75" thickTop="1" x14ac:dyDescent="0.25">
      <c r="A182" s="345" t="str">
        <f t="shared" si="25"/>
        <v/>
      </c>
      <c r="B182" s="345" t="str">
        <f t="shared" si="26"/>
        <v>104-60046B</v>
      </c>
      <c r="C182" s="345"/>
      <c r="D182" s="345"/>
      <c r="E182" s="345">
        <f t="shared" si="27"/>
        <v>2</v>
      </c>
      <c r="F182" s="346"/>
      <c r="G182" s="346"/>
      <c r="H182" s="347" t="s">
        <v>850</v>
      </c>
      <c r="I182" s="347" t="s">
        <v>862</v>
      </c>
      <c r="J182" s="347" t="s">
        <v>1034</v>
      </c>
      <c r="K182" s="347" t="s">
        <v>894</v>
      </c>
      <c r="L182" s="347" t="str">
        <f t="shared" si="28"/>
        <v>. Grille, UPPER KIDNEY GRILLE, LEFT</v>
      </c>
      <c r="M182" s="460" t="str">
        <f t="shared" si="35"/>
        <v/>
      </c>
      <c r="N182" s="357" t="str" cm="1">
        <f t="array" ref="N182">IF(INDEX(W:W, ROW())&lt;&gt;"", _xlfn.XLOOKUP(INDEX(W:W, ROW()), '5A. Picture Formulas'!$B$3:$B$500, '5A. Picture Formulas'!$CR$3:$CR$500), "")</f>
        <v/>
      </c>
      <c r="O182" s="348" t="str">
        <f t="shared" si="29"/>
        <v/>
      </c>
      <c r="P182" s="348" t="s">
        <v>875</v>
      </c>
      <c r="Q182" s="348" t="str">
        <f t="shared" si="36"/>
        <v/>
      </c>
      <c r="R182" s="347" t="s">
        <v>1105</v>
      </c>
      <c r="S182" s="347" t="s">
        <v>1131</v>
      </c>
      <c r="T182" s="349">
        <v>75</v>
      </c>
      <c r="U182" s="349">
        <f t="shared" si="30"/>
        <v>98.611111111111114</v>
      </c>
      <c r="V182" s="346"/>
      <c r="W182" s="33"/>
      <c r="X182" s="346"/>
      <c r="Y182" s="346"/>
      <c r="Z182" s="346"/>
      <c r="AA182" s="347"/>
      <c r="AB182" s="347"/>
      <c r="AC182" s="347"/>
      <c r="AD182" s="347" t="str">
        <f t="shared" si="31"/>
        <v/>
      </c>
      <c r="AE182" s="347"/>
      <c r="AF182" s="347"/>
      <c r="AG182" s="347"/>
      <c r="AH182" s="347" t="s">
        <v>935</v>
      </c>
      <c r="AI182" s="350">
        <v>45216</v>
      </c>
      <c r="AJ182" s="351" t="s">
        <v>936</v>
      </c>
      <c r="AK182" s="351" t="s">
        <v>57</v>
      </c>
      <c r="AL182" s="351" t="s">
        <v>937</v>
      </c>
      <c r="AM182" s="347"/>
      <c r="AN182" s="346" t="s">
        <v>947</v>
      </c>
      <c r="AO182" s="346" t="s">
        <v>1036</v>
      </c>
      <c r="AP182" s="347" t="s">
        <v>91</v>
      </c>
      <c r="AQ182" s="368" t="s">
        <v>1130</v>
      </c>
      <c r="AR182" s="347" t="str">
        <f t="shared" si="32"/>
        <v>104-60046B</v>
      </c>
      <c r="AS182" s="347"/>
      <c r="AT182" s="347"/>
      <c r="AU182" s="347"/>
      <c r="AV182" s="347" t="str">
        <f t="shared" si="33"/>
        <v/>
      </c>
      <c r="AW182" s="347"/>
      <c r="AX182" s="347" t="str">
        <f t="shared" si="34"/>
        <v/>
      </c>
      <c r="AY182" s="352"/>
    </row>
    <row r="183" spans="1:51" s="337" customFormat="1" ht="15.75" thickTop="1" x14ac:dyDescent="0.25">
      <c r="A183" s="345" t="str">
        <f t="shared" si="25"/>
        <v/>
      </c>
      <c r="B183" s="345" t="str">
        <f t="shared" si="26"/>
        <v>104-60040C</v>
      </c>
      <c r="C183" s="345"/>
      <c r="D183" s="345"/>
      <c r="E183" s="345">
        <f t="shared" si="27"/>
        <v>1</v>
      </c>
      <c r="F183" s="346"/>
      <c r="G183" s="346"/>
      <c r="H183" s="347" t="s">
        <v>850</v>
      </c>
      <c r="I183" s="347" t="s">
        <v>862</v>
      </c>
      <c r="J183" s="347" t="s">
        <v>1034</v>
      </c>
      <c r="K183" s="347" t="s">
        <v>894</v>
      </c>
      <c r="L183" s="347" t="str">
        <f t="shared" si="28"/>
        <v>. Grille, UPPER KIDNEY GRILLE, RIGHT</v>
      </c>
      <c r="M183" s="460" t="str">
        <f t="shared" si="35"/>
        <v/>
      </c>
      <c r="N183" s="357" t="str" cm="1">
        <f t="array" ref="N183">IF(INDEX(W:W, ROW())&lt;&gt;"", _xlfn.XLOOKUP(INDEX(W:W, ROW()), '5A. Picture Formulas'!$B$3:$B$500, '5A. Picture Formulas'!$CR$3:$CR$500), "")</f>
        <v/>
      </c>
      <c r="O183" s="348" t="str">
        <f t="shared" si="29"/>
        <v/>
      </c>
      <c r="P183" s="348" t="s">
        <v>875</v>
      </c>
      <c r="Q183" s="348" t="str">
        <f t="shared" si="36"/>
        <v/>
      </c>
      <c r="R183" s="347" t="s">
        <v>1107</v>
      </c>
      <c r="S183" s="347" t="s">
        <v>1108</v>
      </c>
      <c r="T183" s="349">
        <v>75</v>
      </c>
      <c r="U183" s="349">
        <f t="shared" si="30"/>
        <v>98.611111111111114</v>
      </c>
      <c r="V183" s="346"/>
      <c r="W183" s="33"/>
      <c r="X183" s="346"/>
      <c r="Y183" s="346"/>
      <c r="Z183" s="346"/>
      <c r="AA183" s="347"/>
      <c r="AB183" s="347"/>
      <c r="AC183" s="347"/>
      <c r="AD183" s="347" t="str">
        <f t="shared" si="31"/>
        <v/>
      </c>
      <c r="AE183" s="347"/>
      <c r="AF183" s="347"/>
      <c r="AG183" s="347"/>
      <c r="AH183" s="347" t="s">
        <v>935</v>
      </c>
      <c r="AI183" s="350">
        <v>45216</v>
      </c>
      <c r="AJ183" s="351" t="s">
        <v>936</v>
      </c>
      <c r="AK183" s="351" t="s">
        <v>57</v>
      </c>
      <c r="AL183" s="351" t="s">
        <v>937</v>
      </c>
      <c r="AM183" s="347"/>
      <c r="AN183" s="346" t="s">
        <v>947</v>
      </c>
      <c r="AO183" s="346" t="s">
        <v>1036</v>
      </c>
      <c r="AP183" s="347" t="s">
        <v>91</v>
      </c>
      <c r="AQ183" s="368" t="s">
        <v>1109</v>
      </c>
      <c r="AR183" s="347" t="str">
        <f t="shared" si="32"/>
        <v>104-60040C</v>
      </c>
      <c r="AS183" s="347"/>
      <c r="AT183" s="347"/>
      <c r="AU183" s="347"/>
      <c r="AV183" s="347" t="str">
        <f t="shared" si="33"/>
        <v/>
      </c>
      <c r="AW183" s="347"/>
      <c r="AX183" s="347" t="str">
        <f t="shared" si="34"/>
        <v/>
      </c>
      <c r="AY183" s="352"/>
    </row>
    <row r="184" spans="1:51" s="337" customFormat="1" ht="15.75" thickTop="1" x14ac:dyDescent="0.25">
      <c r="A184" s="345" t="str">
        <f t="shared" si="25"/>
        <v/>
      </c>
      <c r="B184" s="345" t="str">
        <f t="shared" si="26"/>
        <v>104-60040A</v>
      </c>
      <c r="C184" s="345"/>
      <c r="D184" s="345"/>
      <c r="E184" s="345">
        <f t="shared" si="27"/>
        <v>1</v>
      </c>
      <c r="F184" s="346"/>
      <c r="G184" s="346"/>
      <c r="H184" s="347" t="s">
        <v>850</v>
      </c>
      <c r="I184" s="347" t="s">
        <v>862</v>
      </c>
      <c r="J184" s="347" t="s">
        <v>1034</v>
      </c>
      <c r="K184" s="347" t="s">
        <v>894</v>
      </c>
      <c r="L184" s="347" t="str">
        <f t="shared" si="28"/>
        <v>. Grille, UPPER KIDNEY GRILLE, RIGHT</v>
      </c>
      <c r="M184" s="460" t="str">
        <f t="shared" si="35"/>
        <v/>
      </c>
      <c r="N184" s="357" t="str" cm="1">
        <f t="array" ref="N184">IF(INDEX(W:W, ROW())&lt;&gt;"", _xlfn.XLOOKUP(INDEX(W:W, ROW()), '5A. Picture Formulas'!$B$3:$B$500, '5A. Picture Formulas'!$CR$3:$CR$500), "")</f>
        <v/>
      </c>
      <c r="O184" s="348" t="str">
        <f t="shared" si="29"/>
        <v/>
      </c>
      <c r="P184" s="348" t="s">
        <v>875</v>
      </c>
      <c r="Q184" s="348" t="str">
        <f t="shared" si="36"/>
        <v/>
      </c>
      <c r="R184" s="347" t="s">
        <v>1107</v>
      </c>
      <c r="S184" s="347" t="s">
        <v>1113</v>
      </c>
      <c r="T184" s="349">
        <v>75</v>
      </c>
      <c r="U184" s="349">
        <f t="shared" si="30"/>
        <v>98.611111111111114</v>
      </c>
      <c r="V184" s="346"/>
      <c r="W184" s="33"/>
      <c r="X184" s="346"/>
      <c r="Y184" s="346"/>
      <c r="Z184" s="346"/>
      <c r="AA184" s="347"/>
      <c r="AB184" s="347"/>
      <c r="AC184" s="347"/>
      <c r="AD184" s="347" t="str">
        <f t="shared" si="31"/>
        <v/>
      </c>
      <c r="AE184" s="347"/>
      <c r="AF184" s="347"/>
      <c r="AG184" s="347"/>
      <c r="AH184" s="347" t="s">
        <v>935</v>
      </c>
      <c r="AI184" s="350">
        <v>45216</v>
      </c>
      <c r="AJ184" s="351" t="s">
        <v>936</v>
      </c>
      <c r="AK184" s="351" t="s">
        <v>57</v>
      </c>
      <c r="AL184" s="351" t="s">
        <v>937</v>
      </c>
      <c r="AM184" s="347"/>
      <c r="AN184" s="346" t="s">
        <v>947</v>
      </c>
      <c r="AO184" s="346" t="s">
        <v>1036</v>
      </c>
      <c r="AP184" s="347" t="s">
        <v>91</v>
      </c>
      <c r="AQ184" s="368" t="s">
        <v>1114</v>
      </c>
      <c r="AR184" s="347" t="str">
        <f t="shared" si="32"/>
        <v>104-60040A</v>
      </c>
      <c r="AS184" s="347"/>
      <c r="AT184" s="347"/>
      <c r="AU184" s="347"/>
      <c r="AV184" s="347" t="str">
        <f t="shared" si="33"/>
        <v/>
      </c>
      <c r="AW184" s="347"/>
      <c r="AX184" s="347" t="str">
        <f t="shared" si="34"/>
        <v/>
      </c>
      <c r="AY184" s="352"/>
    </row>
    <row r="185" spans="1:51" s="337" customFormat="1" ht="15.75" thickTop="1" x14ac:dyDescent="0.25">
      <c r="A185" s="345" t="str">
        <f t="shared" si="25"/>
        <v/>
      </c>
      <c r="B185" s="345" t="str">
        <f t="shared" si="26"/>
        <v>104-60040B</v>
      </c>
      <c r="C185" s="345"/>
      <c r="D185" s="345"/>
      <c r="E185" s="345">
        <f t="shared" si="27"/>
        <v>1</v>
      </c>
      <c r="F185" s="346"/>
      <c r="G185" s="346"/>
      <c r="H185" s="347" t="s">
        <v>850</v>
      </c>
      <c r="I185" s="347" t="s">
        <v>862</v>
      </c>
      <c r="J185" s="347" t="s">
        <v>1034</v>
      </c>
      <c r="K185" s="347" t="s">
        <v>894</v>
      </c>
      <c r="L185" s="347" t="str">
        <f t="shared" si="28"/>
        <v>. Grille, UPPER KIDNEY GRILLE, RIGHT</v>
      </c>
      <c r="M185" s="460" t="str">
        <f t="shared" si="35"/>
        <v/>
      </c>
      <c r="N185" s="357" t="str" cm="1">
        <f t="array" ref="N185">IF(INDEX(W:W, ROW())&lt;&gt;"", _xlfn.XLOOKUP(INDEX(W:W, ROW()), '5A. Picture Formulas'!$B$3:$B$500, '5A. Picture Formulas'!$CR$3:$CR$500), "")</f>
        <v/>
      </c>
      <c r="O185" s="348" t="str">
        <f t="shared" si="29"/>
        <v/>
      </c>
      <c r="P185" s="348" t="s">
        <v>875</v>
      </c>
      <c r="Q185" s="348" t="str">
        <f t="shared" si="36"/>
        <v/>
      </c>
      <c r="R185" s="347" t="s">
        <v>1107</v>
      </c>
      <c r="S185" s="347" t="s">
        <v>1118</v>
      </c>
      <c r="T185" s="349">
        <v>75</v>
      </c>
      <c r="U185" s="349">
        <f t="shared" si="30"/>
        <v>98.611111111111114</v>
      </c>
      <c r="V185" s="346"/>
      <c r="W185" s="33"/>
      <c r="X185" s="346"/>
      <c r="Y185" s="346"/>
      <c r="Z185" s="346"/>
      <c r="AA185" s="347"/>
      <c r="AB185" s="347"/>
      <c r="AC185" s="347"/>
      <c r="AD185" s="347" t="str">
        <f t="shared" si="31"/>
        <v/>
      </c>
      <c r="AE185" s="347"/>
      <c r="AF185" s="347"/>
      <c r="AG185" s="347"/>
      <c r="AH185" s="347" t="s">
        <v>935</v>
      </c>
      <c r="AI185" s="350">
        <v>45216</v>
      </c>
      <c r="AJ185" s="351" t="s">
        <v>936</v>
      </c>
      <c r="AK185" s="351" t="s">
        <v>57</v>
      </c>
      <c r="AL185" s="351" t="s">
        <v>937</v>
      </c>
      <c r="AM185" s="347"/>
      <c r="AN185" s="346" t="s">
        <v>947</v>
      </c>
      <c r="AO185" s="346" t="s">
        <v>1036</v>
      </c>
      <c r="AP185" s="347" t="s">
        <v>91</v>
      </c>
      <c r="AQ185" s="368" t="s">
        <v>1119</v>
      </c>
      <c r="AR185" s="347" t="str">
        <f t="shared" si="32"/>
        <v>104-60040B</v>
      </c>
      <c r="AS185" s="347"/>
      <c r="AT185" s="347"/>
      <c r="AU185" s="347"/>
      <c r="AV185" s="347" t="str">
        <f t="shared" si="33"/>
        <v/>
      </c>
      <c r="AW185" s="347"/>
      <c r="AX185" s="347" t="str">
        <f t="shared" si="34"/>
        <v/>
      </c>
      <c r="AY185" s="352"/>
    </row>
    <row r="186" spans="1:51" s="337" customFormat="1" ht="15.75" thickTop="1" x14ac:dyDescent="0.25">
      <c r="A186" s="345" t="str">
        <f t="shared" si="25"/>
        <v/>
      </c>
      <c r="B186" s="345" t="str">
        <f t="shared" si="26"/>
        <v>104-60044</v>
      </c>
      <c r="C186" s="345"/>
      <c r="D186" s="345"/>
      <c r="E186" s="345">
        <f t="shared" si="27"/>
        <v>1</v>
      </c>
      <c r="F186" s="346"/>
      <c r="G186" s="346"/>
      <c r="H186" s="347" t="s">
        <v>850</v>
      </c>
      <c r="I186" s="347" t="s">
        <v>862</v>
      </c>
      <c r="J186" s="347" t="s">
        <v>1034</v>
      </c>
      <c r="K186" s="347" t="s">
        <v>894</v>
      </c>
      <c r="L186" s="347" t="str">
        <f t="shared" si="28"/>
        <v>. Grille, UPPER KIDNEY GRILLE, RIGHT</v>
      </c>
      <c r="M186" s="460" t="str">
        <f t="shared" si="35"/>
        <v/>
      </c>
      <c r="N186" s="357" t="str" cm="1">
        <f t="array" ref="N186">IF(INDEX(W:W, ROW())&lt;&gt;"", _xlfn.XLOOKUP(INDEX(W:W, ROW()), '5A. Picture Formulas'!$B$3:$B$500, '5A. Picture Formulas'!$CR$3:$CR$500), "")</f>
        <v/>
      </c>
      <c r="O186" s="348" t="str">
        <f t="shared" si="29"/>
        <v/>
      </c>
      <c r="P186" s="348" t="s">
        <v>875</v>
      </c>
      <c r="Q186" s="348" t="str">
        <f t="shared" si="36"/>
        <v/>
      </c>
      <c r="R186" s="347" t="s">
        <v>1107</v>
      </c>
      <c r="S186" s="347" t="s">
        <v>1122</v>
      </c>
      <c r="T186" s="349">
        <v>75</v>
      </c>
      <c r="U186" s="349">
        <f t="shared" si="30"/>
        <v>98.611111111111114</v>
      </c>
      <c r="V186" s="346"/>
      <c r="W186" s="33"/>
      <c r="X186" s="346"/>
      <c r="Y186" s="346"/>
      <c r="Z186" s="346"/>
      <c r="AA186" s="347"/>
      <c r="AB186" s="347"/>
      <c r="AC186" s="347"/>
      <c r="AD186" s="347" t="str">
        <f t="shared" si="31"/>
        <v/>
      </c>
      <c r="AE186" s="347"/>
      <c r="AF186" s="347"/>
      <c r="AG186" s="347"/>
      <c r="AH186" s="347" t="s">
        <v>935</v>
      </c>
      <c r="AI186" s="350">
        <v>45216</v>
      </c>
      <c r="AJ186" s="351" t="s">
        <v>936</v>
      </c>
      <c r="AK186" s="351" t="s">
        <v>57</v>
      </c>
      <c r="AL186" s="351" t="s">
        <v>937</v>
      </c>
      <c r="AM186" s="347"/>
      <c r="AN186" s="346" t="s">
        <v>947</v>
      </c>
      <c r="AO186" s="346" t="s">
        <v>1036</v>
      </c>
      <c r="AP186" s="347" t="s">
        <v>91</v>
      </c>
      <c r="AQ186" s="368">
        <v>60044</v>
      </c>
      <c r="AR186" s="347" t="str">
        <f t="shared" si="32"/>
        <v>104-60044</v>
      </c>
      <c r="AS186" s="347"/>
      <c r="AT186" s="347"/>
      <c r="AU186" s="347"/>
      <c r="AV186" s="347" t="str">
        <f t="shared" si="33"/>
        <v/>
      </c>
      <c r="AW186" s="347"/>
      <c r="AX186" s="347" t="str">
        <f t="shared" si="34"/>
        <v/>
      </c>
      <c r="AY186" s="352"/>
    </row>
    <row r="187" spans="1:51" s="337" customFormat="1" ht="15.75" thickTop="1" x14ac:dyDescent="0.25">
      <c r="A187" s="345" t="str">
        <f t="shared" si="25"/>
        <v/>
      </c>
      <c r="B187" s="345" t="str">
        <f t="shared" si="26"/>
        <v/>
      </c>
      <c r="C187" s="345"/>
      <c r="D187" s="345"/>
      <c r="E187" s="345" t="str">
        <f t="shared" si="27"/>
        <v/>
      </c>
      <c r="F187" s="346"/>
      <c r="G187" s="346"/>
      <c r="H187" s="347" t="s">
        <v>850</v>
      </c>
      <c r="I187" s="347" t="s">
        <v>862</v>
      </c>
      <c r="J187" s="347" t="s">
        <v>1135</v>
      </c>
      <c r="K187" s="347" t="s">
        <v>895</v>
      </c>
      <c r="L187" s="347" t="str">
        <f t="shared" si="28"/>
        <v>. Headlight Washer Squirters &amp; Cover Caps SET 2</v>
      </c>
      <c r="M187" s="460" t="str">
        <f t="shared" si="35"/>
        <v/>
      </c>
      <c r="N187" s="357" t="str" cm="1">
        <f t="array" ref="N187">IF(INDEX(W:W, ROW())&lt;&gt;"", _xlfn.XLOOKUP(INDEX(W:W, ROW()), '5A. Picture Formulas'!$B$3:$B$500, '5A. Picture Formulas'!$CR$3:$CR$500), "")</f>
        <v/>
      </c>
      <c r="O187" s="348" t="str">
        <f t="shared" si="29"/>
        <v/>
      </c>
      <c r="P187" s="348" t="s">
        <v>875</v>
      </c>
      <c r="Q187" s="348" t="str">
        <f t="shared" si="36"/>
        <v/>
      </c>
      <c r="R187" s="347" t="s">
        <v>1136</v>
      </c>
      <c r="S187" s="347"/>
      <c r="T187" s="347">
        <v>75</v>
      </c>
      <c r="U187" s="349">
        <f t="shared" si="30"/>
        <v>75</v>
      </c>
      <c r="V187" s="347"/>
      <c r="W187" s="34"/>
      <c r="X187" s="347"/>
      <c r="Y187" s="347"/>
      <c r="Z187" s="346"/>
      <c r="AA187" s="347"/>
      <c r="AB187" s="347"/>
      <c r="AC187" s="347"/>
      <c r="AD187" s="347" t="str">
        <f t="shared" si="31"/>
        <v>SET 2, toss both if 1 bad</v>
      </c>
      <c r="AE187" s="347" t="s">
        <v>782</v>
      </c>
      <c r="AF187" s="347"/>
      <c r="AG187" s="347"/>
      <c r="AH187" s="347" t="s">
        <v>981</v>
      </c>
      <c r="AI187" s="350">
        <v>44811</v>
      </c>
      <c r="AJ187" s="351" t="s">
        <v>936</v>
      </c>
      <c r="AK187" s="351" t="s">
        <v>57</v>
      </c>
      <c r="AL187" s="351" t="s">
        <v>937</v>
      </c>
      <c r="AM187" s="347"/>
      <c r="AN187" s="347" t="s">
        <v>938</v>
      </c>
      <c r="AO187" s="347"/>
      <c r="AP187" s="347"/>
      <c r="AQ187" s="347"/>
      <c r="AR187" s="347" t="str">
        <f t="shared" si="32"/>
        <v/>
      </c>
      <c r="AS187" s="347"/>
      <c r="AT187" s="347"/>
      <c r="AU187" s="347"/>
      <c r="AV187" s="347" t="str">
        <f t="shared" si="33"/>
        <v/>
      </c>
      <c r="AW187" s="347"/>
      <c r="AX187" s="347" t="str">
        <f t="shared" si="34"/>
        <v/>
      </c>
      <c r="AY187" s="352"/>
    </row>
    <row r="188" spans="1:51" s="337" customFormat="1" ht="15.75" thickTop="1" x14ac:dyDescent="0.25">
      <c r="A188" s="345" t="str">
        <f t="shared" si="25"/>
        <v/>
      </c>
      <c r="B188" s="345" t="str">
        <f t="shared" si="26"/>
        <v/>
      </c>
      <c r="C188" s="345"/>
      <c r="D188" s="345"/>
      <c r="E188" s="345" t="str">
        <f t="shared" si="27"/>
        <v/>
      </c>
      <c r="F188" s="346"/>
      <c r="G188" s="346"/>
      <c r="H188" s="347" t="s">
        <v>850</v>
      </c>
      <c r="I188" s="347" t="s">
        <v>862</v>
      </c>
      <c r="J188" s="347" t="s">
        <v>1137</v>
      </c>
      <c r="K188" s="347" t="s">
        <v>544</v>
      </c>
      <c r="L188" s="347" t="str">
        <f t="shared" si="28"/>
        <v>. PDC Sensor SET 2, FRONT</v>
      </c>
      <c r="M188" s="460" t="str">
        <f t="shared" si="35"/>
        <v/>
      </c>
      <c r="N188" s="357" t="str" cm="1">
        <f t="array" ref="N188">IF(INDEX(W:W, ROW())&lt;&gt;"", _xlfn.XLOOKUP(INDEX(W:W, ROW()), '5A. Picture Formulas'!$B$3:$B$500, '5A. Picture Formulas'!$CR$3:$CR$500), "")</f>
        <v/>
      </c>
      <c r="O188" s="348" t="str">
        <f t="shared" si="29"/>
        <v/>
      </c>
      <c r="P188" s="348" t="s">
        <v>875</v>
      </c>
      <c r="Q188" s="348" t="str">
        <f t="shared" si="36"/>
        <v/>
      </c>
      <c r="R188" s="347" t="s">
        <v>1141</v>
      </c>
      <c r="S188" s="347"/>
      <c r="T188" s="368">
        <v>80</v>
      </c>
      <c r="U188" s="349">
        <f t="shared" si="30"/>
        <v>180</v>
      </c>
      <c r="V188" s="347"/>
      <c r="W188" s="34"/>
      <c r="X188" s="347"/>
      <c r="Y188" s="347"/>
      <c r="Z188" s="346"/>
      <c r="AA188" s="347"/>
      <c r="AB188" s="347"/>
      <c r="AC188" s="347"/>
      <c r="AD188" s="347" t="str">
        <f t="shared" si="31"/>
        <v/>
      </c>
      <c r="AE188" s="347"/>
      <c r="AF188" s="347"/>
      <c r="AG188" s="347"/>
      <c r="AH188" s="347" t="s">
        <v>935</v>
      </c>
      <c r="AI188" s="350">
        <v>44680</v>
      </c>
      <c r="AJ188" s="351" t="s">
        <v>936</v>
      </c>
      <c r="AK188" s="351" t="s">
        <v>57</v>
      </c>
      <c r="AL188" s="351" t="s">
        <v>937</v>
      </c>
      <c r="AM188" s="347"/>
      <c r="AN188" s="347" t="s">
        <v>938</v>
      </c>
      <c r="AO188" s="347"/>
      <c r="AP188" s="347"/>
      <c r="AQ188" s="347"/>
      <c r="AR188" s="347" t="str">
        <f t="shared" si="32"/>
        <v/>
      </c>
      <c r="AS188" s="347" t="s">
        <v>89</v>
      </c>
      <c r="AT188" s="347" t="s">
        <v>1016</v>
      </c>
      <c r="AU188" s="347" t="s">
        <v>1017</v>
      </c>
      <c r="AV188" s="347" t="str">
        <f t="shared" si="33"/>
        <v>F15-14-18-ALL</v>
      </c>
      <c r="AW188" s="347" t="s">
        <v>1142</v>
      </c>
      <c r="AX188" s="347" t="str">
        <f t="shared" si="34"/>
        <v>F15-14-18-ALL-Viking15</v>
      </c>
      <c r="AY188" s="352"/>
    </row>
    <row r="189" spans="1:51" s="337" customFormat="1" ht="15.75" thickTop="1" x14ac:dyDescent="0.25">
      <c r="A189" s="345" t="str">
        <f t="shared" si="25"/>
        <v/>
      </c>
      <c r="B189" s="345" t="str">
        <f t="shared" si="26"/>
        <v/>
      </c>
      <c r="C189" s="345"/>
      <c r="D189" s="345"/>
      <c r="E189" s="345" t="str">
        <f t="shared" si="27"/>
        <v/>
      </c>
      <c r="F189" s="346"/>
      <c r="G189" s="346"/>
      <c r="H189" s="347" t="s">
        <v>850</v>
      </c>
      <c r="I189" s="347" t="s">
        <v>862</v>
      </c>
      <c r="J189" s="347" t="s">
        <v>1137</v>
      </c>
      <c r="K189" s="347" t="s">
        <v>545</v>
      </c>
      <c r="L189" s="347" t="str">
        <f t="shared" si="28"/>
        <v>. PDC Sensor SET 2, REAR</v>
      </c>
      <c r="M189" s="460" t="str">
        <f t="shared" si="35"/>
        <v/>
      </c>
      <c r="N189" s="357" t="str" cm="1">
        <f t="array" ref="N189">IF(INDEX(W:W, ROW())&lt;&gt;"", _xlfn.XLOOKUP(INDEX(W:W, ROW()), '5A. Picture Formulas'!$B$3:$B$500, '5A. Picture Formulas'!$CR$3:$CR$500), "")</f>
        <v/>
      </c>
      <c r="O189" s="348" t="str">
        <f t="shared" si="29"/>
        <v/>
      </c>
      <c r="P189" s="348" t="s">
        <v>875</v>
      </c>
      <c r="Q189" s="348" t="str">
        <f t="shared" si="36"/>
        <v/>
      </c>
      <c r="R189" s="347" t="s">
        <v>1147</v>
      </c>
      <c r="S189" s="347"/>
      <c r="T189" s="368">
        <v>75</v>
      </c>
      <c r="U189" s="349">
        <f t="shared" si="30"/>
        <v>158.33333333333334</v>
      </c>
      <c r="V189" s="347"/>
      <c r="W189" s="34"/>
      <c r="X189" s="347"/>
      <c r="Y189" s="347"/>
      <c r="Z189" s="346"/>
      <c r="AA189" s="347"/>
      <c r="AB189" s="347"/>
      <c r="AC189" s="347"/>
      <c r="AD189" s="347" t="str">
        <f t="shared" si="31"/>
        <v/>
      </c>
      <c r="AE189" s="347"/>
      <c r="AF189" s="347"/>
      <c r="AG189" s="347"/>
      <c r="AH189" s="347" t="s">
        <v>935</v>
      </c>
      <c r="AI189" s="350">
        <v>44680</v>
      </c>
      <c r="AJ189" s="351" t="s">
        <v>936</v>
      </c>
      <c r="AK189" s="351" t="s">
        <v>57</v>
      </c>
      <c r="AL189" s="351" t="s">
        <v>937</v>
      </c>
      <c r="AM189" s="347"/>
      <c r="AN189" s="347" t="s">
        <v>938</v>
      </c>
      <c r="AO189" s="347"/>
      <c r="AP189" s="347"/>
      <c r="AQ189" s="347"/>
      <c r="AR189" s="347" t="str">
        <f t="shared" si="32"/>
        <v/>
      </c>
      <c r="AS189" s="347" t="s">
        <v>89</v>
      </c>
      <c r="AT189" s="347" t="s">
        <v>1016</v>
      </c>
      <c r="AU189" s="347" t="s">
        <v>1017</v>
      </c>
      <c r="AV189" s="347" t="str">
        <f t="shared" si="33"/>
        <v>F15-14-18-ALL</v>
      </c>
      <c r="AW189" s="347" t="s">
        <v>1148</v>
      </c>
      <c r="AX189" s="347" t="str">
        <f t="shared" si="34"/>
        <v>F15-14-18-ALL-Viking18</v>
      </c>
      <c r="AY189" s="352"/>
    </row>
    <row r="190" spans="1:51" s="337" customFormat="1" ht="15.75" thickTop="1" x14ac:dyDescent="0.25">
      <c r="A190" s="345" t="str">
        <f t="shared" si="25"/>
        <v/>
      </c>
      <c r="B190" s="345" t="str">
        <f t="shared" si="26"/>
        <v/>
      </c>
      <c r="C190" s="345"/>
      <c r="D190" s="345"/>
      <c r="E190" s="345" t="str">
        <f t="shared" si="27"/>
        <v/>
      </c>
      <c r="F190" s="346"/>
      <c r="G190" s="346"/>
      <c r="H190" s="347" t="s">
        <v>850</v>
      </c>
      <c r="I190" s="347" t="s">
        <v>862</v>
      </c>
      <c r="J190" s="347" t="s">
        <v>1137</v>
      </c>
      <c r="K190" s="347" t="s">
        <v>544</v>
      </c>
      <c r="L190" s="347" t="str">
        <f t="shared" si="28"/>
        <v>. PDC Sensor SET 4, FRONT</v>
      </c>
      <c r="M190" s="460" t="str">
        <f t="shared" si="35"/>
        <v/>
      </c>
      <c r="N190" s="357" t="str" cm="1">
        <f t="array" ref="N190">IF(INDEX(W:W, ROW())&lt;&gt;"", _xlfn.XLOOKUP(INDEX(W:W, ROW()), '5A. Picture Formulas'!$B$3:$B$500, '5A. Picture Formulas'!$CR$3:$CR$500), "")</f>
        <v/>
      </c>
      <c r="O190" s="348" t="str">
        <f t="shared" si="29"/>
        <v/>
      </c>
      <c r="P190" s="348" t="s">
        <v>875</v>
      </c>
      <c r="Q190" s="348" t="str">
        <f t="shared" si="36"/>
        <v/>
      </c>
      <c r="R190" s="347" t="s">
        <v>1139</v>
      </c>
      <c r="S190" s="347"/>
      <c r="T190" s="368">
        <v>160</v>
      </c>
      <c r="U190" s="349">
        <f t="shared" si="30"/>
        <v>180</v>
      </c>
      <c r="V190" s="347"/>
      <c r="W190" s="34"/>
      <c r="X190" s="347"/>
      <c r="Y190" s="347"/>
      <c r="Z190" s="346"/>
      <c r="AA190" s="347"/>
      <c r="AB190" s="347"/>
      <c r="AC190" s="347"/>
      <c r="AD190" s="347" t="str">
        <f t="shared" si="31"/>
        <v/>
      </c>
      <c r="AE190" s="347"/>
      <c r="AF190" s="347"/>
      <c r="AG190" s="347"/>
      <c r="AH190" s="347" t="s">
        <v>935</v>
      </c>
      <c r="AI190" s="350">
        <v>44680</v>
      </c>
      <c r="AJ190" s="351" t="s">
        <v>936</v>
      </c>
      <c r="AK190" s="351" t="s">
        <v>57</v>
      </c>
      <c r="AL190" s="351" t="s">
        <v>937</v>
      </c>
      <c r="AM190" s="347"/>
      <c r="AN190" s="347" t="s">
        <v>938</v>
      </c>
      <c r="AO190" s="347"/>
      <c r="AP190" s="347"/>
      <c r="AQ190" s="347"/>
      <c r="AR190" s="347" t="str">
        <f t="shared" si="32"/>
        <v/>
      </c>
      <c r="AS190" s="347" t="s">
        <v>89</v>
      </c>
      <c r="AT190" s="347" t="s">
        <v>1016</v>
      </c>
      <c r="AU190" s="347" t="s">
        <v>1017</v>
      </c>
      <c r="AV190" s="347" t="str">
        <f t="shared" si="33"/>
        <v>F15-14-18-ALL</v>
      </c>
      <c r="AW190" s="347" t="s">
        <v>1140</v>
      </c>
      <c r="AX190" s="347" t="str">
        <f t="shared" si="34"/>
        <v>F15-14-18-ALL-Viking14</v>
      </c>
      <c r="AY190" s="352"/>
    </row>
    <row r="191" spans="1:51" s="337" customFormat="1" ht="15.75" thickTop="1" x14ac:dyDescent="0.25">
      <c r="A191" s="345" t="str">
        <f t="shared" si="25"/>
        <v/>
      </c>
      <c r="B191" s="345" t="str">
        <f t="shared" si="26"/>
        <v/>
      </c>
      <c r="C191" s="345"/>
      <c r="D191" s="345"/>
      <c r="E191" s="345" t="str">
        <f t="shared" si="27"/>
        <v/>
      </c>
      <c r="F191" s="346"/>
      <c r="G191" s="346"/>
      <c r="H191" s="347" t="s">
        <v>850</v>
      </c>
      <c r="I191" s="347" t="s">
        <v>862</v>
      </c>
      <c r="J191" s="347" t="s">
        <v>1137</v>
      </c>
      <c r="K191" s="347" t="s">
        <v>545</v>
      </c>
      <c r="L191" s="347" t="str">
        <f t="shared" si="28"/>
        <v>. PDC Sensor SET 4, REAR</v>
      </c>
      <c r="M191" s="460" t="str">
        <f t="shared" si="35"/>
        <v/>
      </c>
      <c r="N191" s="357" t="str" cm="1">
        <f t="array" ref="N191">IF(INDEX(W:W, ROW())&lt;&gt;"", _xlfn.XLOOKUP(INDEX(W:W, ROW()), '5A. Picture Formulas'!$B$3:$B$500, '5A. Picture Formulas'!$CR$3:$CR$500), "")</f>
        <v/>
      </c>
      <c r="O191" s="348" t="str">
        <f t="shared" si="29"/>
        <v/>
      </c>
      <c r="P191" s="348" t="s">
        <v>875</v>
      </c>
      <c r="Q191" s="348" t="str">
        <f t="shared" si="36"/>
        <v/>
      </c>
      <c r="R191" s="347" t="s">
        <v>1145</v>
      </c>
      <c r="S191" s="347"/>
      <c r="T191" s="368">
        <v>150</v>
      </c>
      <c r="U191" s="349">
        <f t="shared" si="30"/>
        <v>158.33333333333334</v>
      </c>
      <c r="V191" s="347"/>
      <c r="W191" s="34"/>
      <c r="X191" s="347"/>
      <c r="Y191" s="347"/>
      <c r="Z191" s="346"/>
      <c r="AA191" s="347"/>
      <c r="AB191" s="347"/>
      <c r="AC191" s="347"/>
      <c r="AD191" s="347" t="str">
        <f t="shared" si="31"/>
        <v/>
      </c>
      <c r="AE191" s="347"/>
      <c r="AF191" s="347"/>
      <c r="AG191" s="347"/>
      <c r="AH191" s="347" t="s">
        <v>935</v>
      </c>
      <c r="AI191" s="350">
        <v>44680</v>
      </c>
      <c r="AJ191" s="351" t="s">
        <v>936</v>
      </c>
      <c r="AK191" s="351" t="s">
        <v>57</v>
      </c>
      <c r="AL191" s="351" t="s">
        <v>937</v>
      </c>
      <c r="AM191" s="347"/>
      <c r="AN191" s="347" t="s">
        <v>938</v>
      </c>
      <c r="AO191" s="347"/>
      <c r="AP191" s="347"/>
      <c r="AQ191" s="347"/>
      <c r="AR191" s="347" t="str">
        <f t="shared" si="32"/>
        <v/>
      </c>
      <c r="AS191" s="347" t="s">
        <v>89</v>
      </c>
      <c r="AT191" s="347" t="s">
        <v>1016</v>
      </c>
      <c r="AU191" s="347" t="s">
        <v>1017</v>
      </c>
      <c r="AV191" s="347" t="str">
        <f t="shared" si="33"/>
        <v>F15-14-18-ALL</v>
      </c>
      <c r="AW191" s="347" t="s">
        <v>1146</v>
      </c>
      <c r="AX191" s="347" t="str">
        <f t="shared" si="34"/>
        <v>F15-14-18-ALL-Viking17</v>
      </c>
      <c r="AY191" s="352"/>
    </row>
    <row r="192" spans="1:51" s="337" customFormat="1" ht="15.75" thickTop="1" x14ac:dyDescent="0.25">
      <c r="A192" s="345" t="str">
        <f t="shared" si="25"/>
        <v>A272</v>
      </c>
      <c r="B192" s="345" t="str">
        <f t="shared" si="26"/>
        <v/>
      </c>
      <c r="C192" s="345"/>
      <c r="D192" s="345"/>
      <c r="E192" s="345" t="str">
        <f t="shared" si="27"/>
        <v/>
      </c>
      <c r="F192" s="346"/>
      <c r="G192" s="346"/>
      <c r="H192" s="347" t="s">
        <v>850</v>
      </c>
      <c r="I192" s="347" t="s">
        <v>862</v>
      </c>
      <c r="J192" s="347" t="s">
        <v>1137</v>
      </c>
      <c r="K192" s="347" t="s">
        <v>544</v>
      </c>
      <c r="L192" s="347" t="str">
        <f t="shared" si="28"/>
        <v>A272. PDC SET 4 With Harness, FRONT</v>
      </c>
      <c r="M192" s="460" t="str">
        <f t="shared" si="35"/>
        <v>Pic</v>
      </c>
      <c r="N192" s="357" t="str" cm="1">
        <f t="array" ref="N192">IF(INDEX(W:W, ROW())&lt;&gt;"", _xlfn.XLOOKUP(INDEX(W:W, ROW()), '5A. Picture Formulas'!$B$3:$B$500, '5A. Picture Formulas'!$CR$3:$CR$500), "")</f>
        <v>https://viking-pictures.s3.us-west-1.amazonaws.com/AA1188/145+(1).JPG</v>
      </c>
      <c r="O192" s="348" t="str">
        <f t="shared" si="29"/>
        <v/>
      </c>
      <c r="P192" s="348" t="s">
        <v>875</v>
      </c>
      <c r="Q192" s="348" t="str">
        <f t="shared" si="36"/>
        <v>https://viking-pictures.s3.us-west-1.amazonaws.com/AA1188/145+(1).JPG</v>
      </c>
      <c r="R192" s="347" t="s">
        <v>544</v>
      </c>
      <c r="S192" s="347"/>
      <c r="T192" s="368">
        <v>300</v>
      </c>
      <c r="U192" s="349">
        <f t="shared" si="30"/>
        <v>180</v>
      </c>
      <c r="V192" s="347">
        <v>145</v>
      </c>
      <c r="W192" s="34" t="s">
        <v>3180</v>
      </c>
      <c r="X192" s="347" t="s">
        <v>448</v>
      </c>
      <c r="Y192" s="347"/>
      <c r="Z192" s="346" t="s">
        <v>260</v>
      </c>
      <c r="AA192" s="388" t="s">
        <v>3181</v>
      </c>
      <c r="AB192" s="347" t="s">
        <v>3182</v>
      </c>
      <c r="AC192" s="347"/>
      <c r="AD192" s="347" t="str">
        <f t="shared" si="31"/>
        <v>if harness bad still SET 4 or SET 2-TOSS singles</v>
      </c>
      <c r="AE192" s="347" t="s">
        <v>914</v>
      </c>
      <c r="AF192" s="347"/>
      <c r="AG192" s="347"/>
      <c r="AH192" s="347" t="s">
        <v>935</v>
      </c>
      <c r="AI192" s="350">
        <v>44680</v>
      </c>
      <c r="AJ192" s="351" t="s">
        <v>936</v>
      </c>
      <c r="AK192" s="351" t="s">
        <v>57</v>
      </c>
      <c r="AL192" s="351" t="s">
        <v>937</v>
      </c>
      <c r="AM192" s="347"/>
      <c r="AN192" s="347" t="s">
        <v>938</v>
      </c>
      <c r="AO192" s="347"/>
      <c r="AP192" s="347"/>
      <c r="AQ192" s="347"/>
      <c r="AR192" s="347" t="str">
        <f t="shared" si="32"/>
        <v/>
      </c>
      <c r="AS192" s="347" t="s">
        <v>89</v>
      </c>
      <c r="AT192" s="347" t="s">
        <v>1016</v>
      </c>
      <c r="AU192" s="347" t="s">
        <v>1017</v>
      </c>
      <c r="AV192" s="347" t="str">
        <f t="shared" si="33"/>
        <v>F15-14-18-ALL</v>
      </c>
      <c r="AW192" s="347" t="s">
        <v>1138</v>
      </c>
      <c r="AX192" s="347" t="str">
        <f t="shared" si="34"/>
        <v>F15-14-18-ALL-Viking13</v>
      </c>
      <c r="AY192" s="352"/>
    </row>
    <row r="193" spans="1:51" s="337" customFormat="1" ht="15.75" thickTop="1" x14ac:dyDescent="0.25">
      <c r="A193" s="345" t="str">
        <f t="shared" si="25"/>
        <v>A271</v>
      </c>
      <c r="B193" s="345" t="str">
        <f t="shared" si="26"/>
        <v/>
      </c>
      <c r="C193" s="345"/>
      <c r="D193" s="345"/>
      <c r="E193" s="345" t="str">
        <f t="shared" si="27"/>
        <v/>
      </c>
      <c r="F193" s="346"/>
      <c r="G193" s="346"/>
      <c r="H193" s="347" t="s">
        <v>850</v>
      </c>
      <c r="I193" s="347" t="s">
        <v>862</v>
      </c>
      <c r="J193" s="347" t="s">
        <v>1137</v>
      </c>
      <c r="K193" s="347" t="s">
        <v>545</v>
      </c>
      <c r="L193" s="347" t="str">
        <f t="shared" si="28"/>
        <v>A271. PDC SET 4 With Harness, REAR</v>
      </c>
      <c r="M193" s="460" t="str">
        <f t="shared" si="35"/>
        <v>Pic</v>
      </c>
      <c r="N193" s="357" t="str" cm="1">
        <f t="array" ref="N193">IF(INDEX(W:W, ROW())&lt;&gt;"", _xlfn.XLOOKUP(INDEX(W:W, ROW()), '5A. Picture Formulas'!$B$3:$B$500, '5A. Picture Formulas'!$CR$3:$CR$500), "")</f>
        <v>https://viking-pictures.s3.us-west-1.amazonaws.com/AA1188/138+(1).JPG</v>
      </c>
      <c r="O193" s="365" t="str">
        <f t="shared" si="29"/>
        <v/>
      </c>
      <c r="P193" s="366"/>
      <c r="Q193" s="348" t="str">
        <f t="shared" si="36"/>
        <v>https://viking-pictures.s3.us-west-1.amazonaws.com/AA1188/138+(1).JPG</v>
      </c>
      <c r="R193" s="347" t="s">
        <v>545</v>
      </c>
      <c r="S193" s="347"/>
      <c r="T193" s="368">
        <v>250</v>
      </c>
      <c r="U193" s="349">
        <f t="shared" si="30"/>
        <v>158.33333333333334</v>
      </c>
      <c r="V193" s="347">
        <v>138</v>
      </c>
      <c r="W193" s="34" t="s">
        <v>3178</v>
      </c>
      <c r="X193" s="347" t="s">
        <v>448</v>
      </c>
      <c r="Y193" s="347"/>
      <c r="Z193" s="346" t="s">
        <v>260</v>
      </c>
      <c r="AA193" s="369">
        <v>9306090</v>
      </c>
      <c r="AB193" s="347" t="s">
        <v>3179</v>
      </c>
      <c r="AC193" s="347"/>
      <c r="AD193" s="347" t="str">
        <f t="shared" si="31"/>
        <v>if harness bad still SET 4 or SET 2-TOSS singles</v>
      </c>
      <c r="AE193" s="347" t="s">
        <v>914</v>
      </c>
      <c r="AF193" s="347"/>
      <c r="AG193" s="347"/>
      <c r="AH193" s="347" t="s">
        <v>935</v>
      </c>
      <c r="AI193" s="350">
        <v>44680</v>
      </c>
      <c r="AJ193" s="351" t="s">
        <v>936</v>
      </c>
      <c r="AK193" s="351" t="s">
        <v>57</v>
      </c>
      <c r="AL193" s="351" t="s">
        <v>937</v>
      </c>
      <c r="AM193" s="347"/>
      <c r="AN193" s="347" t="s">
        <v>938</v>
      </c>
      <c r="AO193" s="347"/>
      <c r="AP193" s="347"/>
      <c r="AQ193" s="347"/>
      <c r="AR193" s="347" t="str">
        <f t="shared" si="32"/>
        <v/>
      </c>
      <c r="AS193" s="347" t="s">
        <v>89</v>
      </c>
      <c r="AT193" s="347" t="s">
        <v>1016</v>
      </c>
      <c r="AU193" s="347" t="s">
        <v>1017</v>
      </c>
      <c r="AV193" s="347" t="str">
        <f t="shared" si="33"/>
        <v>F15-14-18-ALL</v>
      </c>
      <c r="AW193" s="347" t="s">
        <v>1144</v>
      </c>
      <c r="AX193" s="347" t="str">
        <f t="shared" si="34"/>
        <v>F15-14-18-ALL-Viking16</v>
      </c>
      <c r="AY193" s="352"/>
    </row>
    <row r="194" spans="1:51" s="337" customFormat="1" ht="15.75" thickTop="1" x14ac:dyDescent="0.25">
      <c r="A194" s="345" t="str">
        <f t="shared" si="25"/>
        <v/>
      </c>
      <c r="B194" s="345" t="str">
        <f t="shared" si="26"/>
        <v/>
      </c>
      <c r="C194" s="345"/>
      <c r="D194" s="345"/>
      <c r="E194" s="345" t="str">
        <f t="shared" si="27"/>
        <v/>
      </c>
      <c r="F194" s="346"/>
      <c r="G194" s="346"/>
      <c r="H194" s="347" t="s">
        <v>850</v>
      </c>
      <c r="I194" s="347" t="s">
        <v>862</v>
      </c>
      <c r="J194" s="347" t="s">
        <v>1149</v>
      </c>
      <c r="K194" s="347" t="s">
        <v>546</v>
      </c>
      <c r="L194" s="347" t="str">
        <f t="shared" si="28"/>
        <v>. Roof Rails, SIDE-TO-SIDE as SET 2</v>
      </c>
      <c r="M194" s="460" t="str">
        <f t="shared" si="35"/>
        <v/>
      </c>
      <c r="N194" s="357" t="str" cm="1">
        <f t="array" ref="N194">IF(INDEX(W:W, ROW())&lt;&gt;"", _xlfn.XLOOKUP(INDEX(W:W, ROW()), '5A. Picture Formulas'!$B$3:$B$500, '5A. Picture Formulas'!$CR$3:$CR$500), "")</f>
        <v/>
      </c>
      <c r="O194" s="348" t="str">
        <f t="shared" si="29"/>
        <v/>
      </c>
      <c r="P194" s="348" t="s">
        <v>875</v>
      </c>
      <c r="Q194" s="348" t="str">
        <f t="shared" si="36"/>
        <v/>
      </c>
      <c r="R194" s="347" t="s">
        <v>546</v>
      </c>
      <c r="S194" s="347"/>
      <c r="T194" s="368">
        <v>350</v>
      </c>
      <c r="U194" s="349">
        <f t="shared" si="30"/>
        <v>350</v>
      </c>
      <c r="V194" s="347"/>
      <c r="W194" s="34"/>
      <c r="X194" s="347"/>
      <c r="Y194" s="347"/>
      <c r="Z194" s="346"/>
      <c r="AA194" s="347"/>
      <c r="AB194" s="347"/>
      <c r="AC194" s="347"/>
      <c r="AD194" s="347" t="str">
        <f t="shared" si="31"/>
        <v>SET 2, toss both if 1 bad | these are the shorter cross bars</v>
      </c>
      <c r="AE194" s="347" t="s">
        <v>782</v>
      </c>
      <c r="AF194" s="347" t="s">
        <v>1150</v>
      </c>
      <c r="AG194" s="347"/>
      <c r="AH194" s="347" t="s">
        <v>935</v>
      </c>
      <c r="AI194" s="350">
        <v>44680</v>
      </c>
      <c r="AJ194" s="351" t="s">
        <v>936</v>
      </c>
      <c r="AK194" s="351" t="s">
        <v>57</v>
      </c>
      <c r="AL194" s="351" t="s">
        <v>937</v>
      </c>
      <c r="AM194" s="347"/>
      <c r="AN194" s="347" t="s">
        <v>938</v>
      </c>
      <c r="AO194" s="347"/>
      <c r="AP194" s="347"/>
      <c r="AQ194" s="347"/>
      <c r="AR194" s="347" t="str">
        <f t="shared" si="32"/>
        <v/>
      </c>
      <c r="AS194" s="347"/>
      <c r="AT194" s="347"/>
      <c r="AU194" s="347"/>
      <c r="AV194" s="347" t="str">
        <f t="shared" si="33"/>
        <v/>
      </c>
      <c r="AW194" s="347"/>
      <c r="AX194" s="347" t="str">
        <f t="shared" si="34"/>
        <v/>
      </c>
      <c r="AY194" s="352"/>
    </row>
    <row r="195" spans="1:51" s="337" customFormat="1" ht="15.75" thickTop="1" x14ac:dyDescent="0.25">
      <c r="A195" s="345" t="str">
        <f t="shared" si="25"/>
        <v>A214</v>
      </c>
      <c r="B195" s="345" t="str">
        <f t="shared" si="26"/>
        <v/>
      </c>
      <c r="C195" s="345"/>
      <c r="D195" s="345"/>
      <c r="E195" s="345" t="str">
        <f t="shared" si="27"/>
        <v/>
      </c>
      <c r="F195" s="346"/>
      <c r="G195" s="346"/>
      <c r="H195" s="347" t="s">
        <v>850</v>
      </c>
      <c r="I195" s="347" t="s">
        <v>862</v>
      </c>
      <c r="J195" s="347" t="s">
        <v>1151</v>
      </c>
      <c r="K195" s="347" t="s">
        <v>547</v>
      </c>
      <c r="L195" s="347" t="str">
        <f t="shared" si="28"/>
        <v>A214. Running Board &amp; Mount Bracket, LEFT</v>
      </c>
      <c r="M195" s="460" t="str">
        <f t="shared" si="35"/>
        <v>Pic</v>
      </c>
      <c r="N195" s="357" t="str" cm="1">
        <f t="array" ref="N195">IF(INDEX(W:W, ROW())&lt;&gt;"", _xlfn.XLOOKUP(INDEX(W:W, ROW()), '5A. Picture Formulas'!$B$3:$B$500, '5A. Picture Formulas'!$CR$3:$CR$500), "")</f>
        <v>https://viking-pictures.s3.us-west-1.amazonaws.com/AA1188/4+(1).JPG</v>
      </c>
      <c r="O195" s="348" t="str">
        <f t="shared" si="29"/>
        <v/>
      </c>
      <c r="P195" s="348" t="s">
        <v>875</v>
      </c>
      <c r="Q195" s="348" t="str">
        <f t="shared" si="36"/>
        <v>https://viking-pictures.s3.us-west-1.amazonaws.com/AA1188/4+(1).JPG</v>
      </c>
      <c r="R195" s="347" t="s">
        <v>547</v>
      </c>
      <c r="S195" s="347"/>
      <c r="T195" s="368">
        <v>350</v>
      </c>
      <c r="U195" s="349">
        <f t="shared" si="30"/>
        <v>350</v>
      </c>
      <c r="V195" s="347">
        <v>4</v>
      </c>
      <c r="W195" s="34" t="s">
        <v>3081</v>
      </c>
      <c r="X195" s="347" t="s">
        <v>3071</v>
      </c>
      <c r="Y195" s="347"/>
      <c r="Z195" s="346" t="s">
        <v>2946</v>
      </c>
      <c r="AA195" s="347" t="s">
        <v>3080</v>
      </c>
      <c r="AB195" s="347"/>
      <c r="AC195" s="347"/>
      <c r="AD195" s="347" t="str">
        <f t="shared" si="31"/>
        <v/>
      </c>
      <c r="AE195" s="347"/>
      <c r="AF195" s="347"/>
      <c r="AG195" s="347"/>
      <c r="AH195" s="347" t="s">
        <v>935</v>
      </c>
      <c r="AI195" s="350">
        <v>45244</v>
      </c>
      <c r="AJ195" s="351" t="s">
        <v>936</v>
      </c>
      <c r="AK195" s="351" t="s">
        <v>57</v>
      </c>
      <c r="AL195" s="351" t="s">
        <v>937</v>
      </c>
      <c r="AM195" s="347"/>
      <c r="AN195" s="347" t="s">
        <v>956</v>
      </c>
      <c r="AO195" s="347"/>
      <c r="AP195" s="347" t="s">
        <v>91</v>
      </c>
      <c r="AQ195" s="347"/>
      <c r="AR195" s="347" t="str">
        <f t="shared" si="32"/>
        <v/>
      </c>
      <c r="AS195" s="347" t="s">
        <v>89</v>
      </c>
      <c r="AT195" s="347" t="s">
        <v>1016</v>
      </c>
      <c r="AU195" s="347" t="s">
        <v>1017</v>
      </c>
      <c r="AV195" s="347" t="str">
        <f t="shared" si="33"/>
        <v>F15-14-18-ALL</v>
      </c>
      <c r="AW195" s="347" t="s">
        <v>1152</v>
      </c>
      <c r="AX195" s="347" t="str">
        <f t="shared" si="34"/>
        <v>F15-14-18-ALL-Viking19</v>
      </c>
      <c r="AY195" s="352"/>
    </row>
    <row r="196" spans="1:51" s="337" customFormat="1" ht="15.75" thickTop="1" x14ac:dyDescent="0.25">
      <c r="A196" s="345" t="str">
        <f t="shared" ref="A196:A259" si="37">IF(W196&lt;&gt;"",W196,"")</f>
        <v>A213</v>
      </c>
      <c r="B196" s="345" t="str">
        <f t="shared" ref="B196:B259" si="38">IF(AR196&lt;&gt;"",AR196,"")</f>
        <v/>
      </c>
      <c r="C196" s="345"/>
      <c r="D196" s="345"/>
      <c r="E196" s="345" t="str">
        <f t="shared" ref="E196:E259" si="39">IF(B196&lt;&gt;"",COUNTIF($B$4:$B$592,B196),"")</f>
        <v/>
      </c>
      <c r="F196" s="346"/>
      <c r="G196" s="346"/>
      <c r="H196" s="347" t="s">
        <v>850</v>
      </c>
      <c r="I196" s="347" t="s">
        <v>862</v>
      </c>
      <c r="J196" s="347" t="s">
        <v>1151</v>
      </c>
      <c r="K196" s="347" t="s">
        <v>548</v>
      </c>
      <c r="L196" s="347" t="str">
        <f t="shared" ref="L196:L259" si="40">CONCATENATE(W196,". ",R196)</f>
        <v>A213. Running Board &amp; Mount Bracket, RIGHT</v>
      </c>
      <c r="M196" s="460" t="str">
        <f t="shared" si="35"/>
        <v>Pic</v>
      </c>
      <c r="N196" s="357" t="str" cm="1">
        <f t="array" ref="N196">IF(INDEX(W:W, ROW())&lt;&gt;"", _xlfn.XLOOKUP(INDEX(W:W, ROW()), '5A. Picture Formulas'!$B$3:$B$500, '5A. Picture Formulas'!$CR$3:$CR$500), "")</f>
        <v>https://viking-pictures.s3.us-west-1.amazonaws.com/AA1188/2+(1).JPG</v>
      </c>
      <c r="O196" s="348" t="str">
        <f t="shared" ref="O196:O259" si="41">IF(P196&lt;&gt;"",HYPERLINK(P196,"E.G."),"")</f>
        <v/>
      </c>
      <c r="P196" s="348" t="s">
        <v>875</v>
      </c>
      <c r="Q196" s="348" t="str">
        <f t="shared" si="36"/>
        <v>https://viking-pictures.s3.us-west-1.amazonaws.com/AA1188/2+(1).JPG</v>
      </c>
      <c r="R196" s="347" t="s">
        <v>548</v>
      </c>
      <c r="S196" s="347"/>
      <c r="T196" s="368">
        <v>350</v>
      </c>
      <c r="U196" s="349">
        <f t="shared" ref="U196:U259" si="42">IF(ISTEXT(T196), T196, IFERROR(AVERAGEIF(K:K, K196, T:T), ""))</f>
        <v>350</v>
      </c>
      <c r="V196" s="347">
        <v>2</v>
      </c>
      <c r="W196" s="34" t="s">
        <v>3079</v>
      </c>
      <c r="X196" s="347" t="s">
        <v>3071</v>
      </c>
      <c r="Y196" s="347"/>
      <c r="Z196" s="346" t="s">
        <v>2946</v>
      </c>
      <c r="AA196" s="347" t="s">
        <v>3082</v>
      </c>
      <c r="AB196" s="347"/>
      <c r="AC196" s="347"/>
      <c r="AD196" s="347" t="str">
        <f t="shared" ref="AD196:AD259" si="43">_xlfn.TEXTJOIN(" | ",TRUE,AE196,AF196)</f>
        <v/>
      </c>
      <c r="AE196" s="347"/>
      <c r="AF196" s="347"/>
      <c r="AG196" s="347"/>
      <c r="AH196" s="347" t="s">
        <v>935</v>
      </c>
      <c r="AI196" s="350">
        <v>45244</v>
      </c>
      <c r="AJ196" s="351" t="s">
        <v>936</v>
      </c>
      <c r="AK196" s="351" t="s">
        <v>57</v>
      </c>
      <c r="AL196" s="351" t="s">
        <v>937</v>
      </c>
      <c r="AM196" s="347"/>
      <c r="AN196" s="347" t="s">
        <v>956</v>
      </c>
      <c r="AO196" s="347"/>
      <c r="AP196" s="347" t="s">
        <v>91</v>
      </c>
      <c r="AQ196" s="347"/>
      <c r="AR196" s="347" t="str">
        <f t="shared" ref="AR196:AR259" si="44">IF(AO196&lt;&gt;"",CONCATENATE(AO196,AP196,AQ196),"")</f>
        <v/>
      </c>
      <c r="AS196" s="347" t="s">
        <v>89</v>
      </c>
      <c r="AT196" s="347" t="s">
        <v>1016</v>
      </c>
      <c r="AU196" s="347" t="s">
        <v>1017</v>
      </c>
      <c r="AV196" s="347" t="str">
        <f t="shared" ref="AV196:AV259" si="45">IF(AS196&lt;&gt;"",_xlfn.TEXTJOIN("-",TRUE,AS196,AT196,AU196),"")</f>
        <v>F15-14-18-ALL</v>
      </c>
      <c r="AW196" s="347" t="s">
        <v>1153</v>
      </c>
      <c r="AX196" s="347" t="str">
        <f t="shared" ref="AX196:AX259" si="46">IF(AW196&lt;&gt;"",_xlfn.TEXTJOIN("-",TRUE,AV196,AW196),"")</f>
        <v>F15-14-18-ALL-Viking20</v>
      </c>
      <c r="AY196" s="352"/>
    </row>
    <row r="197" spans="1:51" s="337" customFormat="1" ht="15.75" thickTop="1" x14ac:dyDescent="0.25">
      <c r="A197" s="345" t="str">
        <f t="shared" si="37"/>
        <v/>
      </c>
      <c r="B197" s="345" t="str">
        <f t="shared" si="38"/>
        <v/>
      </c>
      <c r="C197" s="345"/>
      <c r="D197" s="345"/>
      <c r="E197" s="345" t="str">
        <f t="shared" si="39"/>
        <v/>
      </c>
      <c r="F197" s="346"/>
      <c r="G197" s="346"/>
      <c r="H197" s="347" t="s">
        <v>850</v>
      </c>
      <c r="I197" s="347" t="s">
        <v>862</v>
      </c>
      <c r="J197" s="347" t="s">
        <v>1154</v>
      </c>
      <c r="K197" s="347" t="s">
        <v>550</v>
      </c>
      <c r="L197" s="347" t="str">
        <f t="shared" si="40"/>
        <v>. Spoiler 3rd Brake Light</v>
      </c>
      <c r="M197" s="460" t="str">
        <f t="shared" ref="M197:M260" si="47">IF(N197&lt;&gt;"",HYPERLINK(N197,"Pic"),"")</f>
        <v/>
      </c>
      <c r="N197" s="357" t="str" cm="1">
        <f t="array" ref="N197">IF(INDEX(W:W, ROW())&lt;&gt;"", _xlfn.XLOOKUP(INDEX(W:W, ROW()), '5A. Picture Formulas'!$B$3:$B$500, '5A. Picture Formulas'!$CR$3:$CR$500), "")</f>
        <v/>
      </c>
      <c r="O197" s="348" t="str">
        <f t="shared" si="41"/>
        <v/>
      </c>
      <c r="P197" s="348" t="s">
        <v>875</v>
      </c>
      <c r="Q197" s="348" t="str">
        <f t="shared" ref="Q197:Q260" si="48">IF(P197&lt;&gt;"",P197,IF(N197&lt;&gt;"",N197,""))</f>
        <v/>
      </c>
      <c r="R197" s="347" t="s">
        <v>550</v>
      </c>
      <c r="S197" s="347"/>
      <c r="T197" s="368">
        <v>125</v>
      </c>
      <c r="U197" s="349">
        <f t="shared" si="42"/>
        <v>125</v>
      </c>
      <c r="V197" s="346"/>
      <c r="W197" s="33"/>
      <c r="X197" s="346"/>
      <c r="Y197" s="346"/>
      <c r="Z197" s="346"/>
      <c r="AA197" s="347"/>
      <c r="AB197" s="347"/>
      <c r="AC197" s="347"/>
      <c r="AD197" s="347" t="str">
        <f t="shared" si="43"/>
        <v>in spoilder if good</v>
      </c>
      <c r="AE197" s="347" t="s">
        <v>877</v>
      </c>
      <c r="AF197" s="347"/>
      <c r="AG197" s="347"/>
      <c r="AH197" s="347" t="s">
        <v>935</v>
      </c>
      <c r="AI197" s="350">
        <v>44680</v>
      </c>
      <c r="AJ197" s="351" t="s">
        <v>936</v>
      </c>
      <c r="AK197" s="351" t="s">
        <v>57</v>
      </c>
      <c r="AL197" s="351" t="s">
        <v>937</v>
      </c>
      <c r="AM197" s="347"/>
      <c r="AN197" s="346" t="s">
        <v>947</v>
      </c>
      <c r="AO197" s="346"/>
      <c r="AP197" s="347"/>
      <c r="AQ197" s="347"/>
      <c r="AR197" s="347" t="str">
        <f t="shared" si="44"/>
        <v/>
      </c>
      <c r="AS197" s="347"/>
      <c r="AT197" s="347"/>
      <c r="AU197" s="347"/>
      <c r="AV197" s="347" t="str">
        <f t="shared" si="45"/>
        <v/>
      </c>
      <c r="AW197" s="347"/>
      <c r="AX197" s="347" t="str">
        <f t="shared" si="46"/>
        <v/>
      </c>
      <c r="AY197" s="352"/>
    </row>
    <row r="198" spans="1:51" s="337" customFormat="1" ht="15.75" thickTop="1" x14ac:dyDescent="0.25">
      <c r="A198" s="345" t="str">
        <f t="shared" si="37"/>
        <v>A212</v>
      </c>
      <c r="B198" s="345" t="str">
        <f t="shared" si="38"/>
        <v>169-53399</v>
      </c>
      <c r="C198" s="345"/>
      <c r="D198" s="345"/>
      <c r="E198" s="345">
        <f t="shared" si="39"/>
        <v>1</v>
      </c>
      <c r="F198" s="346"/>
      <c r="G198" s="346"/>
      <c r="H198" s="347" t="s">
        <v>850</v>
      </c>
      <c r="I198" s="347" t="s">
        <v>862</v>
      </c>
      <c r="J198" s="347" t="s">
        <v>1154</v>
      </c>
      <c r="K198" s="347" t="s">
        <v>549</v>
      </c>
      <c r="L198" s="347" t="str">
        <f t="shared" si="40"/>
        <v>A212. Spoiler with 3rd Brake Light IN</v>
      </c>
      <c r="M198" s="460" t="str">
        <f t="shared" si="47"/>
        <v>Pic</v>
      </c>
      <c r="N198" s="357" t="str" cm="1">
        <f t="array" ref="N198">IF(INDEX(W:W, ROW())&lt;&gt;"", _xlfn.XLOOKUP(INDEX(W:W, ROW()), '5A. Picture Formulas'!$B$3:$B$500, '5A. Picture Formulas'!$CR$3:$CR$500), "")</f>
        <v>https://viking-pictures.s3.us-west-1.amazonaws.com/AA1188/14+(1).JPG</v>
      </c>
      <c r="O198" s="365" t="str">
        <f t="shared" si="41"/>
        <v>E.G.</v>
      </c>
      <c r="P198" s="366" t="s">
        <v>1155</v>
      </c>
      <c r="Q198" s="348" t="str">
        <f t="shared" si="48"/>
        <v>https://viking-pictures.s3.us-west-1.amazonaws.com/AA1155/A91.+Spoiler+with+3rd+Brake+Light+IN+(1).JPG</v>
      </c>
      <c r="R198" s="347" t="s">
        <v>549</v>
      </c>
      <c r="S198" s="347"/>
      <c r="T198" s="368">
        <v>595</v>
      </c>
      <c r="U198" s="349">
        <f t="shared" si="42"/>
        <v>595</v>
      </c>
      <c r="V198" s="346">
        <v>14</v>
      </c>
      <c r="W198" s="33" t="s">
        <v>3077</v>
      </c>
      <c r="X198" s="346" t="s">
        <v>3071</v>
      </c>
      <c r="Y198" s="346"/>
      <c r="Z198" s="346" t="s">
        <v>259</v>
      </c>
      <c r="AA198" s="369" t="s">
        <v>1156</v>
      </c>
      <c r="AB198" s="347" t="s">
        <v>3078</v>
      </c>
      <c r="AC198" s="347"/>
      <c r="AD198" s="347" t="str">
        <f t="shared" si="43"/>
        <v>brake light IN | spoiler bad = light solo, light bad = toss spoiler</v>
      </c>
      <c r="AE198" s="347" t="s">
        <v>1157</v>
      </c>
      <c r="AF198" s="347" t="s">
        <v>1158</v>
      </c>
      <c r="AG198" s="347"/>
      <c r="AH198" s="347" t="s">
        <v>935</v>
      </c>
      <c r="AI198" s="350">
        <v>44680</v>
      </c>
      <c r="AJ198" s="351" t="s">
        <v>936</v>
      </c>
      <c r="AK198" s="351" t="s">
        <v>57</v>
      </c>
      <c r="AL198" s="351" t="s">
        <v>937</v>
      </c>
      <c r="AM198" s="347"/>
      <c r="AN198" s="346" t="s">
        <v>947</v>
      </c>
      <c r="AO198" s="346" t="s">
        <v>1159</v>
      </c>
      <c r="AP198" s="347" t="s">
        <v>91</v>
      </c>
      <c r="AQ198" s="347">
        <v>53399</v>
      </c>
      <c r="AR198" s="347" t="str">
        <f t="shared" si="44"/>
        <v>169-53399</v>
      </c>
      <c r="AS198" s="347"/>
      <c r="AT198" s="347"/>
      <c r="AU198" s="347"/>
      <c r="AV198" s="347" t="str">
        <f t="shared" si="45"/>
        <v/>
      </c>
      <c r="AW198" s="347"/>
      <c r="AX198" s="347" t="str">
        <f t="shared" si="46"/>
        <v/>
      </c>
      <c r="AY198" s="352"/>
    </row>
    <row r="199" spans="1:51" s="337" customFormat="1" ht="15.75" thickTop="1" x14ac:dyDescent="0.25">
      <c r="A199" s="345" t="str">
        <f t="shared" si="37"/>
        <v/>
      </c>
      <c r="B199" s="345" t="str">
        <f t="shared" si="38"/>
        <v/>
      </c>
      <c r="C199" s="345"/>
      <c r="D199" s="345"/>
      <c r="E199" s="345" t="str">
        <f t="shared" si="39"/>
        <v/>
      </c>
      <c r="F199" s="346"/>
      <c r="G199" s="381"/>
      <c r="H199" s="345" t="s">
        <v>851</v>
      </c>
      <c r="I199" s="345" t="s">
        <v>862</v>
      </c>
      <c r="J199" s="345" t="s">
        <v>1027</v>
      </c>
      <c r="K199" s="345" t="s">
        <v>538</v>
      </c>
      <c r="L199" s="345" t="str">
        <f t="shared" si="40"/>
        <v>. Bumper Impact Reinforcement Bar, REAR</v>
      </c>
      <c r="M199" s="460" t="str">
        <f t="shared" si="47"/>
        <v/>
      </c>
      <c r="N199" s="357" t="str" cm="1">
        <f t="array" ref="N199">IF(INDEX(W:W, ROW())&lt;&gt;"", _xlfn.XLOOKUP(INDEX(W:W, ROW()), '5A. Picture Formulas'!$B$3:$B$500, '5A. Picture Formulas'!$CR$3:$CR$500), "")</f>
        <v/>
      </c>
      <c r="O199" s="382" t="str">
        <f t="shared" si="41"/>
        <v/>
      </c>
      <c r="P199" s="382" t="s">
        <v>875</v>
      </c>
      <c r="Q199" s="348" t="str">
        <f t="shared" si="48"/>
        <v/>
      </c>
      <c r="R199" s="345" t="s">
        <v>538</v>
      </c>
      <c r="S199" s="345"/>
      <c r="T199" s="345"/>
      <c r="U199" s="383" t="str">
        <f t="shared" si="42"/>
        <v/>
      </c>
      <c r="V199" s="386"/>
      <c r="W199" s="42"/>
      <c r="X199" s="386"/>
      <c r="Y199" s="386"/>
      <c r="Z199" s="381"/>
      <c r="AA199" s="345"/>
      <c r="AB199" s="345"/>
      <c r="AC199" s="345"/>
      <c r="AD199" s="345" t="str">
        <f t="shared" si="43"/>
        <v/>
      </c>
      <c r="AE199" s="345"/>
      <c r="AF199" s="345"/>
      <c r="AG199" s="345"/>
      <c r="AH199" s="345" t="s">
        <v>935</v>
      </c>
      <c r="AI199" s="384">
        <v>45233</v>
      </c>
      <c r="AJ199" s="385" t="s">
        <v>936</v>
      </c>
      <c r="AK199" s="385" t="s">
        <v>57</v>
      </c>
      <c r="AL199" s="385" t="s">
        <v>937</v>
      </c>
      <c r="AM199" s="345"/>
      <c r="AN199" s="386" t="s">
        <v>982</v>
      </c>
      <c r="AO199" s="381"/>
      <c r="AP199" s="345" t="s">
        <v>91</v>
      </c>
      <c r="AQ199" s="345"/>
      <c r="AR199" s="347" t="str">
        <f t="shared" si="44"/>
        <v/>
      </c>
      <c r="AS199" s="347" t="s">
        <v>89</v>
      </c>
      <c r="AT199" s="347" t="s">
        <v>1016</v>
      </c>
      <c r="AU199" s="347" t="s">
        <v>1017</v>
      </c>
      <c r="AV199" s="347" t="str">
        <f t="shared" si="45"/>
        <v>F15-14-18-ALL</v>
      </c>
      <c r="AW199" s="347" t="s">
        <v>1028</v>
      </c>
      <c r="AX199" s="347" t="str">
        <f t="shared" si="46"/>
        <v>F15-14-18-ALL-Viking84</v>
      </c>
      <c r="AY199" s="352"/>
    </row>
    <row r="200" spans="1:51" s="337" customFormat="1" ht="15.75" thickTop="1" x14ac:dyDescent="0.25">
      <c r="A200" s="345" t="str">
        <f t="shared" si="37"/>
        <v/>
      </c>
      <c r="B200" s="345" t="str">
        <f t="shared" si="38"/>
        <v/>
      </c>
      <c r="C200" s="345"/>
      <c r="D200" s="345"/>
      <c r="E200" s="345" t="str">
        <f t="shared" si="39"/>
        <v/>
      </c>
      <c r="F200" s="346"/>
      <c r="G200" s="381"/>
      <c r="H200" s="345" t="s">
        <v>851</v>
      </c>
      <c r="I200" s="345" t="s">
        <v>862</v>
      </c>
      <c r="J200" s="345" t="s">
        <v>1160</v>
      </c>
      <c r="K200" s="345" t="s">
        <v>896</v>
      </c>
      <c r="L200" s="345" t="str">
        <f t="shared" si="40"/>
        <v>. Fender</v>
      </c>
      <c r="M200" s="460" t="str">
        <f t="shared" si="47"/>
        <v/>
      </c>
      <c r="N200" s="357" t="str" cm="1">
        <f t="array" ref="N200">IF(INDEX(W:W, ROW())&lt;&gt;"", _xlfn.XLOOKUP(INDEX(W:W, ROW()), '5A. Picture Formulas'!$B$3:$B$500, '5A. Picture Formulas'!$CR$3:$CR$500), "")</f>
        <v/>
      </c>
      <c r="O200" s="382" t="str">
        <f t="shared" si="41"/>
        <v/>
      </c>
      <c r="P200" s="382" t="s">
        <v>875</v>
      </c>
      <c r="Q200" s="348" t="str">
        <f t="shared" si="48"/>
        <v/>
      </c>
      <c r="R200" s="345" t="s">
        <v>1160</v>
      </c>
      <c r="S200" s="345"/>
      <c r="T200" s="386"/>
      <c r="U200" s="383" t="str">
        <f t="shared" si="42"/>
        <v/>
      </c>
      <c r="V200" s="381"/>
      <c r="W200" s="43"/>
      <c r="X200" s="381"/>
      <c r="Y200" s="381"/>
      <c r="Z200" s="381"/>
      <c r="AA200" s="345"/>
      <c r="AB200" s="345"/>
      <c r="AC200" s="345"/>
      <c r="AD200" s="345" t="str">
        <f t="shared" si="43"/>
        <v>TOSS BOTH</v>
      </c>
      <c r="AE200" s="345" t="s">
        <v>784</v>
      </c>
      <c r="AF200" s="345"/>
      <c r="AG200" s="345"/>
      <c r="AH200" s="345" t="s">
        <v>935</v>
      </c>
      <c r="AI200" s="384">
        <v>44670</v>
      </c>
      <c r="AJ200" s="385" t="s">
        <v>936</v>
      </c>
      <c r="AK200" s="385" t="s">
        <v>57</v>
      </c>
      <c r="AL200" s="385" t="s">
        <v>937</v>
      </c>
      <c r="AM200" s="345"/>
      <c r="AN200" s="381" t="s">
        <v>947</v>
      </c>
      <c r="AO200" s="345"/>
      <c r="AP200" s="345" t="s">
        <v>91</v>
      </c>
      <c r="AQ200" s="345"/>
      <c r="AR200" s="347" t="str">
        <f t="shared" si="44"/>
        <v/>
      </c>
      <c r="AS200" s="345"/>
      <c r="AT200" s="345"/>
      <c r="AU200" s="345"/>
      <c r="AV200" s="345" t="str">
        <f t="shared" si="45"/>
        <v/>
      </c>
      <c r="AW200" s="345"/>
      <c r="AX200" s="345" t="str">
        <f t="shared" si="46"/>
        <v/>
      </c>
      <c r="AY200" s="352"/>
    </row>
    <row r="201" spans="1:51" s="337" customFormat="1" ht="15.75" thickTop="1" x14ac:dyDescent="0.25">
      <c r="A201" s="345" t="str">
        <f t="shared" si="37"/>
        <v/>
      </c>
      <c r="B201" s="345" t="str">
        <f t="shared" si="38"/>
        <v/>
      </c>
      <c r="C201" s="345"/>
      <c r="D201" s="345"/>
      <c r="E201" s="345" t="str">
        <f t="shared" si="39"/>
        <v/>
      </c>
      <c r="F201" s="346"/>
      <c r="G201" s="381"/>
      <c r="H201" s="345" t="s">
        <v>851</v>
      </c>
      <c r="I201" s="345" t="s">
        <v>862</v>
      </c>
      <c r="J201" s="345" t="s">
        <v>551</v>
      </c>
      <c r="K201" s="345" t="s">
        <v>551</v>
      </c>
      <c r="L201" s="345" t="str">
        <f t="shared" si="40"/>
        <v>. Gas Cap</v>
      </c>
      <c r="M201" s="460" t="str">
        <f t="shared" si="47"/>
        <v/>
      </c>
      <c r="N201" s="357" t="str" cm="1">
        <f t="array" ref="N201">IF(INDEX(W:W, ROW())&lt;&gt;"", _xlfn.XLOOKUP(INDEX(W:W, ROW()), '5A. Picture Formulas'!$B$3:$B$500, '5A. Picture Formulas'!$CR$3:$CR$500), "")</f>
        <v/>
      </c>
      <c r="O201" s="382" t="str">
        <f t="shared" si="41"/>
        <v/>
      </c>
      <c r="P201" s="382" t="s">
        <v>875</v>
      </c>
      <c r="Q201" s="348" t="str">
        <f t="shared" si="48"/>
        <v/>
      </c>
      <c r="R201" s="345" t="s">
        <v>551</v>
      </c>
      <c r="S201" s="345"/>
      <c r="T201" s="345"/>
      <c r="U201" s="383" t="str">
        <f t="shared" si="42"/>
        <v/>
      </c>
      <c r="V201" s="345"/>
      <c r="W201" s="39"/>
      <c r="X201" s="345"/>
      <c r="Y201" s="345"/>
      <c r="Z201" s="381"/>
      <c r="AA201" s="345"/>
      <c r="AB201" s="345"/>
      <c r="AC201" s="345"/>
      <c r="AD201" s="345" t="str">
        <f t="shared" si="43"/>
        <v/>
      </c>
      <c r="AE201" s="345"/>
      <c r="AF201" s="345"/>
      <c r="AG201" s="345"/>
      <c r="AH201" s="345" t="s">
        <v>935</v>
      </c>
      <c r="AI201" s="384">
        <v>44683</v>
      </c>
      <c r="AJ201" s="385" t="s">
        <v>936</v>
      </c>
      <c r="AK201" s="385" t="s">
        <v>57</v>
      </c>
      <c r="AL201" s="385" t="s">
        <v>937</v>
      </c>
      <c r="AM201" s="345"/>
      <c r="AN201" s="345" t="s">
        <v>938</v>
      </c>
      <c r="AO201" s="345"/>
      <c r="AP201" s="345"/>
      <c r="AQ201" s="345"/>
      <c r="AR201" s="347" t="str">
        <f t="shared" si="44"/>
        <v/>
      </c>
      <c r="AS201" s="345"/>
      <c r="AT201" s="345"/>
      <c r="AU201" s="345"/>
      <c r="AV201" s="345" t="str">
        <f t="shared" si="45"/>
        <v/>
      </c>
      <c r="AW201" s="345"/>
      <c r="AX201" s="345" t="str">
        <f t="shared" si="46"/>
        <v/>
      </c>
      <c r="AY201" s="352"/>
    </row>
    <row r="202" spans="1:51" s="337" customFormat="1" ht="15.75" thickTop="1" x14ac:dyDescent="0.25">
      <c r="A202" s="345" t="str">
        <f t="shared" si="37"/>
        <v/>
      </c>
      <c r="B202" s="345" t="str">
        <f t="shared" si="38"/>
        <v/>
      </c>
      <c r="C202" s="345"/>
      <c r="D202" s="345"/>
      <c r="E202" s="345" t="str">
        <f t="shared" si="39"/>
        <v/>
      </c>
      <c r="F202" s="346"/>
      <c r="G202" s="381"/>
      <c r="H202" s="345" t="s">
        <v>851</v>
      </c>
      <c r="I202" s="345" t="s">
        <v>862</v>
      </c>
      <c r="J202" s="345" t="s">
        <v>1161</v>
      </c>
      <c r="K202" s="345" t="s">
        <v>552</v>
      </c>
      <c r="L202" s="345" t="str">
        <f t="shared" si="40"/>
        <v>. License Plate Mounts, FRONT &amp; REAR</v>
      </c>
      <c r="M202" s="460" t="str">
        <f t="shared" si="47"/>
        <v/>
      </c>
      <c r="N202" s="357" t="str" cm="1">
        <f t="array" ref="N202">IF(INDEX(W:W, ROW())&lt;&gt;"", _xlfn.XLOOKUP(INDEX(W:W, ROW()), '5A. Picture Formulas'!$B$3:$B$500, '5A. Picture Formulas'!$CR$3:$CR$500), "")</f>
        <v/>
      </c>
      <c r="O202" s="382" t="str">
        <f t="shared" si="41"/>
        <v/>
      </c>
      <c r="P202" s="382" t="s">
        <v>875</v>
      </c>
      <c r="Q202" s="348" t="str">
        <f t="shared" si="48"/>
        <v/>
      </c>
      <c r="R202" s="345" t="s">
        <v>552</v>
      </c>
      <c r="S202" s="345"/>
      <c r="T202" s="345"/>
      <c r="U202" s="383" t="str">
        <f t="shared" si="42"/>
        <v/>
      </c>
      <c r="V202" s="345"/>
      <c r="W202" s="39"/>
      <c r="X202" s="345"/>
      <c r="Y202" s="345"/>
      <c r="Z202" s="381"/>
      <c r="AA202" s="345"/>
      <c r="AB202" s="345"/>
      <c r="AC202" s="345"/>
      <c r="AD202" s="345" t="str">
        <f t="shared" si="43"/>
        <v/>
      </c>
      <c r="AE202" s="345"/>
      <c r="AF202" s="345"/>
      <c r="AG202" s="345"/>
      <c r="AH202" s="345" t="s">
        <v>935</v>
      </c>
      <c r="AI202" s="384">
        <v>44684</v>
      </c>
      <c r="AJ202" s="385" t="s">
        <v>936</v>
      </c>
      <c r="AK202" s="385" t="s">
        <v>57</v>
      </c>
      <c r="AL202" s="385" t="s">
        <v>937</v>
      </c>
      <c r="AM202" s="345"/>
      <c r="AN202" s="345" t="s">
        <v>938</v>
      </c>
      <c r="AO202" s="345"/>
      <c r="AP202" s="345"/>
      <c r="AQ202" s="345"/>
      <c r="AR202" s="347" t="str">
        <f t="shared" si="44"/>
        <v/>
      </c>
      <c r="AS202" s="345"/>
      <c r="AT202" s="345"/>
      <c r="AU202" s="345"/>
      <c r="AV202" s="345" t="str">
        <f t="shared" si="45"/>
        <v/>
      </c>
      <c r="AW202" s="345"/>
      <c r="AX202" s="345" t="str">
        <f t="shared" si="46"/>
        <v/>
      </c>
      <c r="AY202" s="352"/>
    </row>
    <row r="203" spans="1:51" s="337" customFormat="1" ht="15.75" thickTop="1" x14ac:dyDescent="0.25">
      <c r="A203" s="345" t="str">
        <f t="shared" si="37"/>
        <v/>
      </c>
      <c r="B203" s="345" t="str">
        <f t="shared" si="38"/>
        <v/>
      </c>
      <c r="C203" s="345"/>
      <c r="D203" s="345"/>
      <c r="E203" s="345" t="str">
        <f t="shared" si="39"/>
        <v/>
      </c>
      <c r="F203" s="346"/>
      <c r="G203" s="381"/>
      <c r="H203" s="345" t="s">
        <v>851</v>
      </c>
      <c r="I203" s="345" t="s">
        <v>862</v>
      </c>
      <c r="J203" s="345" t="s">
        <v>1162</v>
      </c>
      <c r="K203" s="345" t="s">
        <v>553</v>
      </c>
      <c r="L203" s="345" t="str">
        <f t="shared" si="40"/>
        <v>. Reflectors, FENDER</v>
      </c>
      <c r="M203" s="460" t="str">
        <f t="shared" si="47"/>
        <v/>
      </c>
      <c r="N203" s="357" t="str" cm="1">
        <f t="array" ref="N203">IF(INDEX(W:W, ROW())&lt;&gt;"", _xlfn.XLOOKUP(INDEX(W:W, ROW()), '5A. Picture Formulas'!$B$3:$B$500, '5A. Picture Formulas'!$CR$3:$CR$500), "")</f>
        <v/>
      </c>
      <c r="O203" s="382" t="str">
        <f t="shared" si="41"/>
        <v/>
      </c>
      <c r="P203" s="382" t="s">
        <v>875</v>
      </c>
      <c r="Q203" s="348" t="str">
        <f t="shared" si="48"/>
        <v/>
      </c>
      <c r="R203" s="345" t="s">
        <v>553</v>
      </c>
      <c r="S203" s="345"/>
      <c r="T203" s="345"/>
      <c r="U203" s="383" t="str">
        <f t="shared" si="42"/>
        <v/>
      </c>
      <c r="V203" s="345"/>
      <c r="W203" s="39"/>
      <c r="X203" s="345"/>
      <c r="Y203" s="345"/>
      <c r="Z203" s="381"/>
      <c r="AA203" s="345"/>
      <c r="AB203" s="345"/>
      <c r="AC203" s="345"/>
      <c r="AD203" s="345" t="str">
        <f t="shared" si="43"/>
        <v/>
      </c>
      <c r="AE203" s="345"/>
      <c r="AF203" s="345"/>
      <c r="AG203" s="345"/>
      <c r="AH203" s="345" t="s">
        <v>935</v>
      </c>
      <c r="AI203" s="384">
        <v>44683</v>
      </c>
      <c r="AJ203" s="385" t="s">
        <v>936</v>
      </c>
      <c r="AK203" s="385" t="s">
        <v>57</v>
      </c>
      <c r="AL203" s="385" t="s">
        <v>937</v>
      </c>
      <c r="AM203" s="345"/>
      <c r="AN203" s="345" t="s">
        <v>938</v>
      </c>
      <c r="AO203" s="345"/>
      <c r="AP203" s="345"/>
      <c r="AQ203" s="345"/>
      <c r="AR203" s="347" t="str">
        <f t="shared" si="44"/>
        <v/>
      </c>
      <c r="AS203" s="345"/>
      <c r="AT203" s="345"/>
      <c r="AU203" s="345"/>
      <c r="AV203" s="345" t="str">
        <f t="shared" si="45"/>
        <v/>
      </c>
      <c r="AW203" s="345"/>
      <c r="AX203" s="345" t="str">
        <f t="shared" si="46"/>
        <v/>
      </c>
      <c r="AY203" s="352"/>
    </row>
    <row r="204" spans="1:51" s="337" customFormat="1" ht="15.75" thickTop="1" x14ac:dyDescent="0.25">
      <c r="A204" s="345" t="str">
        <f t="shared" si="37"/>
        <v/>
      </c>
      <c r="B204" s="345" t="str">
        <f t="shared" si="38"/>
        <v/>
      </c>
      <c r="C204" s="345"/>
      <c r="D204" s="345"/>
      <c r="E204" s="345" t="str">
        <f t="shared" si="39"/>
        <v/>
      </c>
      <c r="F204" s="346"/>
      <c r="G204" s="381"/>
      <c r="H204" s="345" t="s">
        <v>851</v>
      </c>
      <c r="I204" s="345" t="s">
        <v>862</v>
      </c>
      <c r="J204" s="345" t="s">
        <v>1149</v>
      </c>
      <c r="K204" s="345" t="s">
        <v>554</v>
      </c>
      <c r="L204" s="345" t="str">
        <f t="shared" si="40"/>
        <v>. Roof Rails, FRONT-TO-BACK</v>
      </c>
      <c r="M204" s="460" t="str">
        <f t="shared" si="47"/>
        <v/>
      </c>
      <c r="N204" s="357" t="str" cm="1">
        <f t="array" ref="N204">IF(INDEX(W:W, ROW())&lt;&gt;"", _xlfn.XLOOKUP(INDEX(W:W, ROW()), '5A. Picture Formulas'!$B$3:$B$500, '5A. Picture Formulas'!$CR$3:$CR$500), "")</f>
        <v/>
      </c>
      <c r="O204" s="382" t="str">
        <f t="shared" si="41"/>
        <v/>
      </c>
      <c r="P204" s="382" t="s">
        <v>875</v>
      </c>
      <c r="Q204" s="348" t="str">
        <f t="shared" si="48"/>
        <v/>
      </c>
      <c r="R204" s="345" t="s">
        <v>554</v>
      </c>
      <c r="S204" s="345"/>
      <c r="T204" s="386"/>
      <c r="U204" s="383" t="str">
        <f t="shared" si="42"/>
        <v/>
      </c>
      <c r="V204" s="345"/>
      <c r="W204" s="39"/>
      <c r="X204" s="345"/>
      <c r="Y204" s="345"/>
      <c r="Z204" s="381"/>
      <c r="AA204" s="345"/>
      <c r="AB204" s="345"/>
      <c r="AC204" s="345"/>
      <c r="AD204" s="345" t="str">
        <f t="shared" si="43"/>
        <v>big long ones black in color - CHECK BOX any other style</v>
      </c>
      <c r="AE204" s="345"/>
      <c r="AF204" s="345" t="s">
        <v>783</v>
      </c>
      <c r="AG204" s="345"/>
      <c r="AH204" s="345" t="s">
        <v>935</v>
      </c>
      <c r="AI204" s="384">
        <v>44680</v>
      </c>
      <c r="AJ204" s="385" t="s">
        <v>936</v>
      </c>
      <c r="AK204" s="385" t="s">
        <v>57</v>
      </c>
      <c r="AL204" s="385" t="s">
        <v>937</v>
      </c>
      <c r="AM204" s="345"/>
      <c r="AN204" s="345" t="s">
        <v>938</v>
      </c>
      <c r="AO204" s="345"/>
      <c r="AP204" s="345"/>
      <c r="AQ204" s="345"/>
      <c r="AR204" s="347" t="str">
        <f t="shared" si="44"/>
        <v/>
      </c>
      <c r="AS204" s="345"/>
      <c r="AT204" s="345"/>
      <c r="AU204" s="345"/>
      <c r="AV204" s="345" t="str">
        <f t="shared" si="45"/>
        <v/>
      </c>
      <c r="AW204" s="345"/>
      <c r="AX204" s="345" t="str">
        <f t="shared" si="46"/>
        <v/>
      </c>
      <c r="AY204" s="352"/>
    </row>
    <row r="205" spans="1:51" s="337" customFormat="1" ht="15.75" thickTop="1" x14ac:dyDescent="0.25">
      <c r="A205" s="345" t="str">
        <f t="shared" si="37"/>
        <v/>
      </c>
      <c r="B205" s="345" t="str">
        <f t="shared" si="38"/>
        <v/>
      </c>
      <c r="C205" s="345"/>
      <c r="D205" s="345"/>
      <c r="E205" s="345" t="str">
        <f t="shared" si="39"/>
        <v/>
      </c>
      <c r="F205" s="346"/>
      <c r="G205" s="381"/>
      <c r="H205" s="345" t="s">
        <v>851</v>
      </c>
      <c r="I205" s="345" t="s">
        <v>862</v>
      </c>
      <c r="J205" s="345" t="s">
        <v>1163</v>
      </c>
      <c r="K205" s="345" t="s">
        <v>555</v>
      </c>
      <c r="L205" s="345" t="str">
        <f t="shared" si="40"/>
        <v>. Shark Fin Cover &amp; Roof Antenna Module</v>
      </c>
      <c r="M205" s="460" t="str">
        <f t="shared" si="47"/>
        <v/>
      </c>
      <c r="N205" s="357" t="str" cm="1">
        <f t="array" ref="N205">IF(INDEX(W:W, ROW())&lt;&gt;"", _xlfn.XLOOKUP(INDEX(W:W, ROW()), '5A. Picture Formulas'!$B$3:$B$500, '5A. Picture Formulas'!$CR$3:$CR$500), "")</f>
        <v/>
      </c>
      <c r="O205" s="382" t="str">
        <f t="shared" si="41"/>
        <v/>
      </c>
      <c r="P205" s="382" t="s">
        <v>875</v>
      </c>
      <c r="Q205" s="348" t="str">
        <f t="shared" si="48"/>
        <v/>
      </c>
      <c r="R205" s="345" t="s">
        <v>555</v>
      </c>
      <c r="S205" s="345"/>
      <c r="T205" s="386"/>
      <c r="U205" s="383" t="str">
        <f t="shared" si="42"/>
        <v/>
      </c>
      <c r="V205" s="386"/>
      <c r="W205" s="42"/>
      <c r="X205" s="386"/>
      <c r="Y205" s="386"/>
      <c r="Z205" s="381"/>
      <c r="AA205" s="345"/>
      <c r="AB205" s="345"/>
      <c r="AC205" s="345"/>
      <c r="AD205" s="345" t="str">
        <f t="shared" si="43"/>
        <v/>
      </c>
      <c r="AE205" s="345"/>
      <c r="AF205" s="345"/>
      <c r="AG205" s="345"/>
      <c r="AH205" s="345" t="s">
        <v>935</v>
      </c>
      <c r="AI205" s="384">
        <v>44680</v>
      </c>
      <c r="AJ205" s="385" t="s">
        <v>936</v>
      </c>
      <c r="AK205" s="385" t="s">
        <v>57</v>
      </c>
      <c r="AL205" s="385" t="s">
        <v>937</v>
      </c>
      <c r="AM205" s="345"/>
      <c r="AN205" s="386" t="s">
        <v>982</v>
      </c>
      <c r="AO205" s="345"/>
      <c r="AP205" s="345"/>
      <c r="AQ205" s="345"/>
      <c r="AR205" s="347" t="str">
        <f t="shared" si="44"/>
        <v/>
      </c>
      <c r="AS205" s="345"/>
      <c r="AT205" s="345"/>
      <c r="AU205" s="345"/>
      <c r="AV205" s="345" t="str">
        <f t="shared" si="45"/>
        <v/>
      </c>
      <c r="AW205" s="345"/>
      <c r="AX205" s="345" t="str">
        <f t="shared" si="46"/>
        <v/>
      </c>
      <c r="AY205" s="352"/>
    </row>
    <row r="206" spans="1:51" s="337" customFormat="1" ht="15.75" thickTop="1" x14ac:dyDescent="0.25">
      <c r="A206" s="345" t="str">
        <f t="shared" si="37"/>
        <v/>
      </c>
      <c r="B206" s="345" t="str">
        <f t="shared" si="38"/>
        <v/>
      </c>
      <c r="C206" s="345"/>
      <c r="D206" s="345"/>
      <c r="E206" s="345" t="str">
        <f t="shared" si="39"/>
        <v/>
      </c>
      <c r="F206" s="346"/>
      <c r="G206" s="381"/>
      <c r="H206" s="345" t="s">
        <v>851</v>
      </c>
      <c r="I206" s="345" t="s">
        <v>862</v>
      </c>
      <c r="J206" s="345" t="s">
        <v>1154</v>
      </c>
      <c r="K206" s="345" t="s">
        <v>556</v>
      </c>
      <c r="L206" s="345" t="str">
        <f t="shared" si="40"/>
        <v>. Spoiler Winglet Moulding</v>
      </c>
      <c r="M206" s="460" t="str">
        <f t="shared" si="47"/>
        <v/>
      </c>
      <c r="N206" s="357" t="str" cm="1">
        <f t="array" ref="N206">IF(INDEX(W:W, ROW())&lt;&gt;"", _xlfn.XLOOKUP(INDEX(W:W, ROW()), '5A. Picture Formulas'!$B$3:$B$500, '5A. Picture Formulas'!$CR$3:$CR$500), "")</f>
        <v/>
      </c>
      <c r="O206" s="382" t="str">
        <f t="shared" si="41"/>
        <v/>
      </c>
      <c r="P206" s="382" t="s">
        <v>875</v>
      </c>
      <c r="Q206" s="348" t="str">
        <f t="shared" si="48"/>
        <v/>
      </c>
      <c r="R206" s="345" t="s">
        <v>556</v>
      </c>
      <c r="S206" s="345"/>
      <c r="T206" s="345"/>
      <c r="U206" s="383" t="str">
        <f t="shared" si="42"/>
        <v/>
      </c>
      <c r="V206" s="381"/>
      <c r="W206" s="43"/>
      <c r="X206" s="381"/>
      <c r="Y206" s="381"/>
      <c r="Z206" s="381"/>
      <c r="AA206" s="345"/>
      <c r="AB206" s="345"/>
      <c r="AC206" s="345"/>
      <c r="AD206" s="345" t="str">
        <f t="shared" si="43"/>
        <v>TOSS BOTH</v>
      </c>
      <c r="AE206" s="345" t="s">
        <v>784</v>
      </c>
      <c r="AF206" s="345"/>
      <c r="AG206" s="345">
        <v>51627304605</v>
      </c>
      <c r="AH206" s="345" t="s">
        <v>981</v>
      </c>
      <c r="AI206" s="384">
        <v>44993</v>
      </c>
      <c r="AJ206" s="385" t="s">
        <v>936</v>
      </c>
      <c r="AK206" s="385" t="s">
        <v>57</v>
      </c>
      <c r="AL206" s="385" t="s">
        <v>937</v>
      </c>
      <c r="AM206" s="345"/>
      <c r="AN206" s="381" t="s">
        <v>947</v>
      </c>
      <c r="AO206" s="345"/>
      <c r="AP206" s="345"/>
      <c r="AQ206" s="345"/>
      <c r="AR206" s="347" t="str">
        <f t="shared" si="44"/>
        <v/>
      </c>
      <c r="AS206" s="345"/>
      <c r="AT206" s="345"/>
      <c r="AU206" s="345"/>
      <c r="AV206" s="345" t="str">
        <f t="shared" si="45"/>
        <v/>
      </c>
      <c r="AW206" s="345"/>
      <c r="AX206" s="345" t="str">
        <f t="shared" si="46"/>
        <v/>
      </c>
      <c r="AY206" s="352"/>
    </row>
    <row r="207" spans="1:51" s="337" customFormat="1" ht="15.75" thickTop="1" x14ac:dyDescent="0.25">
      <c r="A207" s="345" t="str">
        <f t="shared" si="37"/>
        <v/>
      </c>
      <c r="B207" s="345" t="str">
        <f t="shared" si="38"/>
        <v/>
      </c>
      <c r="C207" s="345"/>
      <c r="D207" s="345"/>
      <c r="E207" s="345" t="str">
        <f t="shared" si="39"/>
        <v/>
      </c>
      <c r="F207" s="346"/>
      <c r="G207" s="381"/>
      <c r="H207" s="345" t="s">
        <v>851</v>
      </c>
      <c r="I207" s="345" t="s">
        <v>862</v>
      </c>
      <c r="J207" s="345" t="s">
        <v>1164</v>
      </c>
      <c r="K207" s="345" t="s">
        <v>557</v>
      </c>
      <c r="L207" s="345" t="str">
        <f t="shared" si="40"/>
        <v>. Tow Hook</v>
      </c>
      <c r="M207" s="460" t="str">
        <f t="shared" si="47"/>
        <v/>
      </c>
      <c r="N207" s="357" t="str" cm="1">
        <f t="array" ref="N207">IF(INDEX(W:W, ROW())&lt;&gt;"", _xlfn.XLOOKUP(INDEX(W:W, ROW()), '5A. Picture Formulas'!$B$3:$B$500, '5A. Picture Formulas'!$CR$3:$CR$500), "")</f>
        <v/>
      </c>
      <c r="O207" s="382" t="str">
        <f t="shared" si="41"/>
        <v/>
      </c>
      <c r="P207" s="382" t="s">
        <v>875</v>
      </c>
      <c r="Q207" s="348" t="str">
        <f t="shared" si="48"/>
        <v/>
      </c>
      <c r="R207" s="345" t="s">
        <v>557</v>
      </c>
      <c r="S207" s="345"/>
      <c r="T207" s="386"/>
      <c r="U207" s="383" t="str">
        <f t="shared" si="42"/>
        <v/>
      </c>
      <c r="V207" s="345"/>
      <c r="W207" s="39"/>
      <c r="X207" s="345"/>
      <c r="Y207" s="345"/>
      <c r="Z207" s="381"/>
      <c r="AA207" s="345"/>
      <c r="AB207" s="345"/>
      <c r="AC207" s="345"/>
      <c r="AD207" s="345" t="str">
        <f t="shared" si="43"/>
        <v/>
      </c>
      <c r="AE207" s="345"/>
      <c r="AF207" s="345"/>
      <c r="AG207" s="345"/>
      <c r="AH207" s="345" t="s">
        <v>981</v>
      </c>
      <c r="AI207" s="384">
        <v>44998</v>
      </c>
      <c r="AJ207" s="385" t="s">
        <v>936</v>
      </c>
      <c r="AK207" s="385" t="s">
        <v>57</v>
      </c>
      <c r="AL207" s="385" t="s">
        <v>937</v>
      </c>
      <c r="AM207" s="345"/>
      <c r="AN207" s="345" t="s">
        <v>938</v>
      </c>
      <c r="AO207" s="345"/>
      <c r="AP207" s="345"/>
      <c r="AQ207" s="345"/>
      <c r="AR207" s="347" t="str">
        <f t="shared" si="44"/>
        <v/>
      </c>
      <c r="AS207" s="345"/>
      <c r="AT207" s="345"/>
      <c r="AU207" s="345"/>
      <c r="AV207" s="345" t="str">
        <f t="shared" si="45"/>
        <v/>
      </c>
      <c r="AW207" s="345"/>
      <c r="AX207" s="345" t="str">
        <f t="shared" si="46"/>
        <v/>
      </c>
      <c r="AY207" s="352"/>
    </row>
    <row r="208" spans="1:51" s="337" customFormat="1" ht="15.75" thickTop="1" x14ac:dyDescent="0.25">
      <c r="A208" s="345" t="str">
        <f t="shared" si="37"/>
        <v/>
      </c>
      <c r="B208" s="345" t="str">
        <f t="shared" si="38"/>
        <v/>
      </c>
      <c r="C208" s="345"/>
      <c r="D208" s="345"/>
      <c r="E208" s="345" t="str">
        <f t="shared" si="39"/>
        <v/>
      </c>
      <c r="F208" s="346"/>
      <c r="G208" s="381"/>
      <c r="H208" s="345" t="s">
        <v>851</v>
      </c>
      <c r="I208" s="345" t="s">
        <v>862</v>
      </c>
      <c r="J208" s="345" t="s">
        <v>1164</v>
      </c>
      <c r="K208" s="345" t="s">
        <v>558</v>
      </c>
      <c r="L208" s="345" t="str">
        <f t="shared" si="40"/>
        <v>. Tow Hook Covers, FRONT &amp; REAR</v>
      </c>
      <c r="M208" s="460" t="str">
        <f t="shared" si="47"/>
        <v/>
      </c>
      <c r="N208" s="357" t="str" cm="1">
        <f t="array" ref="N208">IF(INDEX(W:W, ROW())&lt;&gt;"", _xlfn.XLOOKUP(INDEX(W:W, ROW()), '5A. Picture Formulas'!$B$3:$B$500, '5A. Picture Formulas'!$CR$3:$CR$500), "")</f>
        <v/>
      </c>
      <c r="O208" s="382" t="str">
        <f t="shared" si="41"/>
        <v/>
      </c>
      <c r="P208" s="382" t="s">
        <v>875</v>
      </c>
      <c r="Q208" s="348" t="str">
        <f t="shared" si="48"/>
        <v/>
      </c>
      <c r="R208" s="345" t="s">
        <v>558</v>
      </c>
      <c r="S208" s="345"/>
      <c r="T208" s="345"/>
      <c r="U208" s="383" t="str">
        <f t="shared" si="42"/>
        <v/>
      </c>
      <c r="V208" s="345"/>
      <c r="W208" s="39"/>
      <c r="X208" s="345"/>
      <c r="Y208" s="345"/>
      <c r="Z208" s="381"/>
      <c r="AA208" s="345"/>
      <c r="AB208" s="345"/>
      <c r="AC208" s="345"/>
      <c r="AD208" s="345" t="str">
        <f t="shared" si="43"/>
        <v/>
      </c>
      <c r="AE208" s="345"/>
      <c r="AF208" s="345"/>
      <c r="AG208" s="345"/>
      <c r="AH208" s="345" t="s">
        <v>981</v>
      </c>
      <c r="AI208" s="384">
        <v>44811</v>
      </c>
      <c r="AJ208" s="385" t="s">
        <v>1165</v>
      </c>
      <c r="AK208" s="385" t="s">
        <v>57</v>
      </c>
      <c r="AL208" s="385" t="s">
        <v>937</v>
      </c>
      <c r="AM208" s="345"/>
      <c r="AN208" s="345" t="s">
        <v>938</v>
      </c>
      <c r="AO208" s="345"/>
      <c r="AP208" s="345"/>
      <c r="AQ208" s="345"/>
      <c r="AR208" s="347" t="str">
        <f t="shared" si="44"/>
        <v/>
      </c>
      <c r="AS208" s="345"/>
      <c r="AT208" s="345"/>
      <c r="AU208" s="345"/>
      <c r="AV208" s="345" t="str">
        <f t="shared" si="45"/>
        <v/>
      </c>
      <c r="AW208" s="345"/>
      <c r="AX208" s="345" t="str">
        <f t="shared" si="46"/>
        <v/>
      </c>
      <c r="AY208" s="352"/>
    </row>
    <row r="209" spans="1:51" s="337" customFormat="1" ht="15.75" thickTop="1" x14ac:dyDescent="0.25">
      <c r="A209" s="345" t="str">
        <f t="shared" si="37"/>
        <v>A131</v>
      </c>
      <c r="B209" s="345" t="str">
        <f t="shared" si="38"/>
        <v>118-999779</v>
      </c>
      <c r="C209" s="345"/>
      <c r="D209" s="345"/>
      <c r="E209" s="345">
        <f t="shared" si="39"/>
        <v>2</v>
      </c>
      <c r="F209" s="346"/>
      <c r="G209" s="346"/>
      <c r="H209" s="347" t="s">
        <v>850</v>
      </c>
      <c r="I209" s="347" t="s">
        <v>341</v>
      </c>
      <c r="J209" s="347" t="s">
        <v>1166</v>
      </c>
      <c r="K209" s="347" t="s">
        <v>897</v>
      </c>
      <c r="L209" s="347" t="str">
        <f t="shared" si="40"/>
        <v>A131. Hood Hinge SET 2</v>
      </c>
      <c r="M209" s="460" t="str">
        <f t="shared" si="47"/>
        <v>Pic</v>
      </c>
      <c r="N209" s="357" t="str" cm="1">
        <f t="array" ref="N209">IF(INDEX(W:W, ROW())&lt;&gt;"", _xlfn.XLOOKUP(INDEX(W:W, ROW()), '5A. Picture Formulas'!$B$3:$B$500, '5A. Picture Formulas'!$CR$3:$CR$500), "")</f>
        <v>https://viking-pictures.s3.us-west-1.amazonaws.com/AA1188/44+(1).JPG</v>
      </c>
      <c r="O209" s="348" t="str">
        <f t="shared" si="41"/>
        <v/>
      </c>
      <c r="P209" s="348" t="s">
        <v>875</v>
      </c>
      <c r="Q209" s="348" t="str">
        <f t="shared" si="48"/>
        <v>https://viking-pictures.s3.us-west-1.amazonaws.com/AA1188/44+(1).JPG</v>
      </c>
      <c r="R209" s="347" t="s">
        <v>1167</v>
      </c>
      <c r="S209" s="347" t="s">
        <v>1168</v>
      </c>
      <c r="T209" s="347">
        <v>160</v>
      </c>
      <c r="U209" s="349">
        <f t="shared" si="42"/>
        <v>110</v>
      </c>
      <c r="V209" s="368">
        <v>44</v>
      </c>
      <c r="W209" s="37" t="s">
        <v>2948</v>
      </c>
      <c r="X209" s="368" t="s">
        <v>2938</v>
      </c>
      <c r="Y209" s="368"/>
      <c r="Z209" s="387" t="s">
        <v>2946</v>
      </c>
      <c r="AA209" s="347" t="s">
        <v>2947</v>
      </c>
      <c r="AB209" s="347"/>
      <c r="AC209" s="347"/>
      <c r="AD209" s="347" t="str">
        <f t="shared" si="43"/>
        <v>SET 2, sell single if 1 bad</v>
      </c>
      <c r="AE209" s="347" t="s">
        <v>913</v>
      </c>
      <c r="AF209" s="347"/>
      <c r="AG209" s="347" t="s">
        <v>1169</v>
      </c>
      <c r="AH209" s="347" t="s">
        <v>935</v>
      </c>
      <c r="AI209" s="350">
        <v>44683</v>
      </c>
      <c r="AJ209" s="351" t="s">
        <v>936</v>
      </c>
      <c r="AK209" s="351" t="s">
        <v>57</v>
      </c>
      <c r="AL209" s="351" t="s">
        <v>937</v>
      </c>
      <c r="AM209" s="347"/>
      <c r="AN209" s="368" t="s">
        <v>956</v>
      </c>
      <c r="AO209" s="346">
        <v>118</v>
      </c>
      <c r="AP209" s="347" t="s">
        <v>91</v>
      </c>
      <c r="AQ209" s="347">
        <v>999779</v>
      </c>
      <c r="AR209" s="347" t="str">
        <f t="shared" si="44"/>
        <v>118-999779</v>
      </c>
      <c r="AS209" s="347"/>
      <c r="AT209" s="347"/>
      <c r="AU209" s="347"/>
      <c r="AV209" s="347" t="str">
        <f t="shared" si="45"/>
        <v/>
      </c>
      <c r="AW209" s="347"/>
      <c r="AX209" s="347" t="str">
        <f t="shared" si="46"/>
        <v/>
      </c>
      <c r="AY209" s="352" t="s">
        <v>2984</v>
      </c>
    </row>
    <row r="210" spans="1:51" s="337" customFormat="1" ht="15.75" thickTop="1" x14ac:dyDescent="0.25">
      <c r="A210" s="345" t="str">
        <f t="shared" si="37"/>
        <v/>
      </c>
      <c r="B210" s="345" t="str">
        <f t="shared" si="38"/>
        <v>118-999779</v>
      </c>
      <c r="C210" s="345"/>
      <c r="D210" s="345"/>
      <c r="E210" s="345">
        <f t="shared" si="39"/>
        <v>2</v>
      </c>
      <c r="F210" s="346"/>
      <c r="G210" s="346"/>
      <c r="H210" s="347" t="s">
        <v>850</v>
      </c>
      <c r="I210" s="347" t="s">
        <v>341</v>
      </c>
      <c r="J210" s="347" t="s">
        <v>1166</v>
      </c>
      <c r="K210" s="347" t="s">
        <v>897</v>
      </c>
      <c r="L210" s="347" t="str">
        <f t="shared" si="40"/>
        <v>. Hood Hinge, LEFT</v>
      </c>
      <c r="M210" s="460" t="str">
        <f t="shared" si="47"/>
        <v/>
      </c>
      <c r="N210" s="357" t="str" cm="1">
        <f t="array" ref="N210">IF(INDEX(W:W, ROW())&lt;&gt;"", _xlfn.XLOOKUP(INDEX(W:W, ROW()), '5A. Picture Formulas'!$B$3:$B$500, '5A. Picture Formulas'!$CR$3:$CR$500), "")</f>
        <v/>
      </c>
      <c r="O210" s="348" t="str">
        <f t="shared" si="41"/>
        <v/>
      </c>
      <c r="P210" s="348" t="s">
        <v>875</v>
      </c>
      <c r="Q210" s="348" t="str">
        <f t="shared" si="48"/>
        <v/>
      </c>
      <c r="R210" s="347" t="s">
        <v>1170</v>
      </c>
      <c r="S210" s="347" t="s">
        <v>1171</v>
      </c>
      <c r="T210" s="347">
        <v>85</v>
      </c>
      <c r="U210" s="349">
        <f t="shared" si="42"/>
        <v>110</v>
      </c>
      <c r="V210" s="368"/>
      <c r="W210" s="37"/>
      <c r="X210" s="368"/>
      <c r="Y210" s="368"/>
      <c r="Z210" s="346"/>
      <c r="AA210" s="347"/>
      <c r="AB210" s="347"/>
      <c r="AC210" s="347"/>
      <c r="AD210" s="347" t="str">
        <f t="shared" si="43"/>
        <v/>
      </c>
      <c r="AE210" s="347"/>
      <c r="AF210" s="347"/>
      <c r="AG210" s="347"/>
      <c r="AH210" s="347" t="s">
        <v>935</v>
      </c>
      <c r="AI210" s="350">
        <v>44683</v>
      </c>
      <c r="AJ210" s="351" t="s">
        <v>936</v>
      </c>
      <c r="AK210" s="351" t="s">
        <v>57</v>
      </c>
      <c r="AL210" s="351" t="s">
        <v>937</v>
      </c>
      <c r="AM210" s="347"/>
      <c r="AN210" s="368" t="s">
        <v>956</v>
      </c>
      <c r="AO210" s="346">
        <v>118</v>
      </c>
      <c r="AP210" s="347" t="s">
        <v>91</v>
      </c>
      <c r="AQ210" s="347">
        <v>999779</v>
      </c>
      <c r="AR210" s="347" t="str">
        <f t="shared" si="44"/>
        <v>118-999779</v>
      </c>
      <c r="AS210" s="347"/>
      <c r="AT210" s="347"/>
      <c r="AU210" s="347"/>
      <c r="AV210" s="347" t="str">
        <f t="shared" si="45"/>
        <v/>
      </c>
      <c r="AW210" s="347"/>
      <c r="AX210" s="347" t="str">
        <f t="shared" si="46"/>
        <v/>
      </c>
      <c r="AY210" s="352"/>
    </row>
    <row r="211" spans="1:51" s="337" customFormat="1" ht="15.75" thickTop="1" x14ac:dyDescent="0.25">
      <c r="A211" s="345" t="str">
        <f t="shared" si="37"/>
        <v/>
      </c>
      <c r="B211" s="345" t="str">
        <f t="shared" si="38"/>
        <v>118-999778</v>
      </c>
      <c r="C211" s="345"/>
      <c r="D211" s="345"/>
      <c r="E211" s="345">
        <f t="shared" si="39"/>
        <v>1</v>
      </c>
      <c r="F211" s="346"/>
      <c r="G211" s="346"/>
      <c r="H211" s="347" t="s">
        <v>850</v>
      </c>
      <c r="I211" s="347" t="s">
        <v>341</v>
      </c>
      <c r="J211" s="347" t="s">
        <v>1166</v>
      </c>
      <c r="K211" s="347" t="s">
        <v>897</v>
      </c>
      <c r="L211" s="347" t="str">
        <f t="shared" si="40"/>
        <v>. Hood Hinge, RIGHT</v>
      </c>
      <c r="M211" s="460" t="str">
        <f t="shared" si="47"/>
        <v/>
      </c>
      <c r="N211" s="357" t="str" cm="1">
        <f t="array" ref="N211">IF(INDEX(W:W, ROW())&lt;&gt;"", _xlfn.XLOOKUP(INDEX(W:W, ROW()), '5A. Picture Formulas'!$B$3:$B$500, '5A. Picture Formulas'!$CR$3:$CR$500), "")</f>
        <v/>
      </c>
      <c r="O211" s="348" t="str">
        <f t="shared" si="41"/>
        <v/>
      </c>
      <c r="P211" s="348" t="s">
        <v>875</v>
      </c>
      <c r="Q211" s="348" t="str">
        <f t="shared" si="48"/>
        <v/>
      </c>
      <c r="R211" s="347" t="s">
        <v>1172</v>
      </c>
      <c r="S211" s="347" t="s">
        <v>1173</v>
      </c>
      <c r="T211" s="347">
        <v>85</v>
      </c>
      <c r="U211" s="349">
        <f t="shared" si="42"/>
        <v>110</v>
      </c>
      <c r="V211" s="368"/>
      <c r="W211" s="37"/>
      <c r="X211" s="368"/>
      <c r="Y211" s="368"/>
      <c r="Z211" s="346"/>
      <c r="AA211" s="347"/>
      <c r="AB211" s="347"/>
      <c r="AC211" s="347"/>
      <c r="AD211" s="347" t="str">
        <f t="shared" si="43"/>
        <v/>
      </c>
      <c r="AE211" s="347"/>
      <c r="AF211" s="347"/>
      <c r="AG211" s="347"/>
      <c r="AH211" s="347" t="s">
        <v>935</v>
      </c>
      <c r="AI211" s="350">
        <v>44683</v>
      </c>
      <c r="AJ211" s="351" t="s">
        <v>936</v>
      </c>
      <c r="AK211" s="351" t="s">
        <v>57</v>
      </c>
      <c r="AL211" s="351" t="s">
        <v>937</v>
      </c>
      <c r="AM211" s="347"/>
      <c r="AN211" s="368" t="s">
        <v>956</v>
      </c>
      <c r="AO211" s="346">
        <v>118</v>
      </c>
      <c r="AP211" s="347" t="s">
        <v>91</v>
      </c>
      <c r="AQ211" s="347">
        <v>999778</v>
      </c>
      <c r="AR211" s="347" t="str">
        <f t="shared" si="44"/>
        <v>118-999778</v>
      </c>
      <c r="AS211" s="347"/>
      <c r="AT211" s="347"/>
      <c r="AU211" s="347"/>
      <c r="AV211" s="347" t="str">
        <f t="shared" si="45"/>
        <v/>
      </c>
      <c r="AW211" s="347"/>
      <c r="AX211" s="347" t="str">
        <f t="shared" si="46"/>
        <v/>
      </c>
      <c r="AY211" s="352"/>
    </row>
    <row r="212" spans="1:51" s="337" customFormat="1" ht="15.75" thickTop="1" x14ac:dyDescent="0.25">
      <c r="A212" s="345" t="str">
        <f t="shared" si="37"/>
        <v/>
      </c>
      <c r="B212" s="345" t="str">
        <f t="shared" si="38"/>
        <v/>
      </c>
      <c r="C212" s="345"/>
      <c r="D212" s="345"/>
      <c r="E212" s="345" t="str">
        <f t="shared" si="39"/>
        <v/>
      </c>
      <c r="F212" s="346"/>
      <c r="G212" s="346"/>
      <c r="H212" s="347" t="s">
        <v>850</v>
      </c>
      <c r="I212" s="347" t="s">
        <v>341</v>
      </c>
      <c r="J212" s="347" t="s">
        <v>1166</v>
      </c>
      <c r="K212" s="347" t="s">
        <v>898</v>
      </c>
      <c r="L212" s="347" t="str">
        <f t="shared" si="40"/>
        <v>. Hood Latches SET 2 WITH Cables</v>
      </c>
      <c r="M212" s="460" t="str">
        <f t="shared" si="47"/>
        <v/>
      </c>
      <c r="N212" s="357" t="str" cm="1">
        <f t="array" ref="N212">IF(INDEX(W:W, ROW())&lt;&gt;"", _xlfn.XLOOKUP(INDEX(W:W, ROW()), '5A. Picture Formulas'!$B$3:$B$500, '5A. Picture Formulas'!$CR$3:$CR$500), "")</f>
        <v/>
      </c>
      <c r="O212" s="365" t="str">
        <f t="shared" si="41"/>
        <v>E.G.</v>
      </c>
      <c r="P212" s="366" t="s">
        <v>1174</v>
      </c>
      <c r="Q212" s="348" t="str">
        <f t="shared" si="48"/>
        <v>https://viking-pictures.s3.us-west-1.amazonaws.com/AA1155/A35.+Hood+Latches+SET+2+WITH+Cables+(1).JPG</v>
      </c>
      <c r="R212" s="347" t="s">
        <v>1175</v>
      </c>
      <c r="S212" s="347"/>
      <c r="T212" s="347">
        <v>74</v>
      </c>
      <c r="U212" s="349">
        <f t="shared" si="42"/>
        <v>67</v>
      </c>
      <c r="V212" s="347"/>
      <c r="W212" s="34"/>
      <c r="X212" s="347"/>
      <c r="Y212" s="347"/>
      <c r="Z212" s="346" t="s">
        <v>260</v>
      </c>
      <c r="AA212" s="369">
        <v>7367535</v>
      </c>
      <c r="AB212" s="347"/>
      <c r="AC212" s="347"/>
      <c r="AD212" s="347" t="str">
        <f t="shared" si="43"/>
        <v>SET 2 w/ cables, sell hood latches SET 2 if cables bad</v>
      </c>
      <c r="AE212" s="347" t="s">
        <v>915</v>
      </c>
      <c r="AF212" s="347"/>
      <c r="AG212" s="347"/>
      <c r="AH212" s="347" t="s">
        <v>935</v>
      </c>
      <c r="AI212" s="350">
        <v>44683</v>
      </c>
      <c r="AJ212" s="351" t="s">
        <v>936</v>
      </c>
      <c r="AK212" s="351" t="s">
        <v>57</v>
      </c>
      <c r="AL212" s="351" t="s">
        <v>937</v>
      </c>
      <c r="AM212" s="347"/>
      <c r="AN212" s="347" t="s">
        <v>938</v>
      </c>
      <c r="AO212" s="347"/>
      <c r="AP212" s="347"/>
      <c r="AQ212" s="347"/>
      <c r="AR212" s="347" t="str">
        <f t="shared" si="44"/>
        <v/>
      </c>
      <c r="AS212" s="347" t="s">
        <v>89</v>
      </c>
      <c r="AT212" s="347" t="s">
        <v>1016</v>
      </c>
      <c r="AU212" s="347" t="s">
        <v>1017</v>
      </c>
      <c r="AV212" s="347" t="str">
        <f t="shared" si="45"/>
        <v>F15-14-18-ALL</v>
      </c>
      <c r="AW212" s="347" t="s">
        <v>1176</v>
      </c>
      <c r="AX212" s="347" t="str">
        <f t="shared" si="46"/>
        <v>F15-14-18-ALL-Viking21</v>
      </c>
      <c r="AY212" s="352"/>
    </row>
    <row r="213" spans="1:51" s="337" customFormat="1" ht="15.75" thickTop="1" x14ac:dyDescent="0.25">
      <c r="A213" s="345" t="str">
        <f t="shared" si="37"/>
        <v/>
      </c>
      <c r="B213" s="345" t="str">
        <f t="shared" si="38"/>
        <v/>
      </c>
      <c r="C213" s="345"/>
      <c r="D213" s="345"/>
      <c r="E213" s="345" t="str">
        <f t="shared" si="39"/>
        <v/>
      </c>
      <c r="F213" s="346"/>
      <c r="G213" s="346"/>
      <c r="H213" s="347" t="s">
        <v>850</v>
      </c>
      <c r="I213" s="347" t="s">
        <v>341</v>
      </c>
      <c r="J213" s="347" t="s">
        <v>1166</v>
      </c>
      <c r="K213" s="347" t="s">
        <v>898</v>
      </c>
      <c r="L213" s="347" t="str">
        <f t="shared" si="40"/>
        <v>. Hood Latches SET 2 WITHOUT Cables</v>
      </c>
      <c r="M213" s="460" t="str">
        <f t="shared" si="47"/>
        <v/>
      </c>
      <c r="N213" s="357" t="str" cm="1">
        <f t="array" ref="N213">IF(INDEX(W:W, ROW())&lt;&gt;"", _xlfn.XLOOKUP(INDEX(W:W, ROW()), '5A. Picture Formulas'!$B$3:$B$500, '5A. Picture Formulas'!$CR$3:$CR$500), "")</f>
        <v/>
      </c>
      <c r="O213" s="348" t="str">
        <f t="shared" si="41"/>
        <v/>
      </c>
      <c r="P213" s="348" t="s">
        <v>875</v>
      </c>
      <c r="Q213" s="348" t="str">
        <f t="shared" si="48"/>
        <v/>
      </c>
      <c r="R213" s="347" t="s">
        <v>1177</v>
      </c>
      <c r="S213" s="347"/>
      <c r="T213" s="347">
        <v>60</v>
      </c>
      <c r="U213" s="349">
        <f t="shared" si="42"/>
        <v>67</v>
      </c>
      <c r="V213" s="347"/>
      <c r="W213" s="34"/>
      <c r="X213" s="347"/>
      <c r="Y213" s="347"/>
      <c r="Z213" s="346"/>
      <c r="AA213" s="347"/>
      <c r="AB213" s="347"/>
      <c r="AC213" s="347"/>
      <c r="AD213" s="347" t="str">
        <f t="shared" si="43"/>
        <v>SET 2</v>
      </c>
      <c r="AE213" s="347" t="s">
        <v>1178</v>
      </c>
      <c r="AF213" s="347"/>
      <c r="AG213" s="347"/>
      <c r="AH213" s="347" t="s">
        <v>935</v>
      </c>
      <c r="AI213" s="350">
        <v>44683</v>
      </c>
      <c r="AJ213" s="351" t="s">
        <v>936</v>
      </c>
      <c r="AK213" s="351" t="s">
        <v>57</v>
      </c>
      <c r="AL213" s="351" t="s">
        <v>937</v>
      </c>
      <c r="AM213" s="347"/>
      <c r="AN213" s="347" t="s">
        <v>938</v>
      </c>
      <c r="AO213" s="347"/>
      <c r="AP213" s="347"/>
      <c r="AQ213" s="347"/>
      <c r="AR213" s="347" t="str">
        <f t="shared" si="44"/>
        <v/>
      </c>
      <c r="AS213" s="347" t="s">
        <v>89</v>
      </c>
      <c r="AT213" s="347" t="s">
        <v>1016</v>
      </c>
      <c r="AU213" s="347" t="s">
        <v>1017</v>
      </c>
      <c r="AV213" s="347" t="str">
        <f t="shared" si="45"/>
        <v>F15-14-18-ALL</v>
      </c>
      <c r="AW213" s="347" t="s">
        <v>1179</v>
      </c>
      <c r="AX213" s="347" t="str">
        <f t="shared" si="46"/>
        <v>F15-14-18-ALL-Viking22</v>
      </c>
      <c r="AY213" s="352"/>
    </row>
    <row r="214" spans="1:51" s="337" customFormat="1" ht="15.75" thickTop="1" x14ac:dyDescent="0.25">
      <c r="A214" s="345" t="str">
        <f t="shared" si="37"/>
        <v/>
      </c>
      <c r="B214" s="345" t="str">
        <f t="shared" si="38"/>
        <v/>
      </c>
      <c r="C214" s="345"/>
      <c r="D214" s="345"/>
      <c r="E214" s="345" t="str">
        <f t="shared" si="39"/>
        <v/>
      </c>
      <c r="F214" s="346"/>
      <c r="G214" s="346"/>
      <c r="H214" s="347" t="s">
        <v>850</v>
      </c>
      <c r="I214" s="347" t="s">
        <v>341</v>
      </c>
      <c r="J214" s="347" t="s">
        <v>1166</v>
      </c>
      <c r="K214" s="347" t="s">
        <v>559</v>
      </c>
      <c r="L214" s="347" t="str">
        <f t="shared" si="40"/>
        <v>. Hood Upper Release Lever &amp; Cable &amp; Strikers as SET</v>
      </c>
      <c r="M214" s="460" t="str">
        <f t="shared" si="47"/>
        <v/>
      </c>
      <c r="N214" s="357" t="str" cm="1">
        <f t="array" ref="N214">IF(INDEX(W:W, ROW())&lt;&gt;"", _xlfn.XLOOKUP(INDEX(W:W, ROW()), '5A. Picture Formulas'!$B$3:$B$500, '5A. Picture Formulas'!$CR$3:$CR$500), "")</f>
        <v/>
      </c>
      <c r="O214" s="365" t="str">
        <f t="shared" si="41"/>
        <v>E.G.</v>
      </c>
      <c r="P214" s="366" t="s">
        <v>1180</v>
      </c>
      <c r="Q214" s="348" t="str">
        <f t="shared" si="48"/>
        <v>https://viking-pictures.s3.us-west-1.amazonaws.com/AA1155/A33.+Hood+Upper+Release+Lever+%26+Cable+%26+Strikers+as+SET+(1).JPG</v>
      </c>
      <c r="R214" s="347" t="s">
        <v>559</v>
      </c>
      <c r="S214" s="347"/>
      <c r="T214" s="347">
        <v>94</v>
      </c>
      <c r="U214" s="349">
        <f t="shared" si="42"/>
        <v>94</v>
      </c>
      <c r="V214" s="347"/>
      <c r="W214" s="34"/>
      <c r="X214" s="347"/>
      <c r="Y214" s="347"/>
      <c r="Z214" s="346" t="s">
        <v>260</v>
      </c>
      <c r="AA214" s="369" t="s">
        <v>1181</v>
      </c>
      <c r="AB214" s="347"/>
      <c r="AC214" s="347"/>
      <c r="AD214" s="347" t="str">
        <f t="shared" si="43"/>
        <v>if 1 bad toss all</v>
      </c>
      <c r="AE214" s="347" t="s">
        <v>785</v>
      </c>
      <c r="AF214" s="347"/>
      <c r="AG214" s="347"/>
      <c r="AH214" s="347" t="s">
        <v>981</v>
      </c>
      <c r="AI214" s="350">
        <v>44811</v>
      </c>
      <c r="AJ214" s="351" t="s">
        <v>936</v>
      </c>
      <c r="AK214" s="351" t="s">
        <v>57</v>
      </c>
      <c r="AL214" s="351" t="s">
        <v>937</v>
      </c>
      <c r="AM214" s="347"/>
      <c r="AN214" s="347" t="s">
        <v>938</v>
      </c>
      <c r="AO214" s="347"/>
      <c r="AP214" s="347"/>
      <c r="AQ214" s="347"/>
      <c r="AR214" s="347" t="str">
        <f t="shared" si="44"/>
        <v/>
      </c>
      <c r="AS214" s="347" t="s">
        <v>89</v>
      </c>
      <c r="AT214" s="347" t="s">
        <v>1016</v>
      </c>
      <c r="AU214" s="347" t="s">
        <v>1017</v>
      </c>
      <c r="AV214" s="347" t="str">
        <f t="shared" si="45"/>
        <v>F15-14-18-ALL</v>
      </c>
      <c r="AW214" s="347" t="s">
        <v>1182</v>
      </c>
      <c r="AX214" s="347" t="str">
        <f t="shared" si="46"/>
        <v>F15-14-18-ALL-Viking23</v>
      </c>
      <c r="AY214" s="352"/>
    </row>
    <row r="215" spans="1:51" s="337" customFormat="1" ht="15.75" thickTop="1" x14ac:dyDescent="0.25">
      <c r="A215" s="345" t="str">
        <f t="shared" si="37"/>
        <v/>
      </c>
      <c r="B215" s="345" t="str">
        <f t="shared" si="38"/>
        <v/>
      </c>
      <c r="C215" s="345"/>
      <c r="D215" s="345"/>
      <c r="E215" s="345" t="str">
        <f t="shared" si="39"/>
        <v/>
      </c>
      <c r="F215" s="346"/>
      <c r="G215" s="381"/>
      <c r="H215" s="345" t="s">
        <v>851</v>
      </c>
      <c r="I215" s="345" t="s">
        <v>341</v>
      </c>
      <c r="J215" s="345" t="s">
        <v>1166</v>
      </c>
      <c r="K215" s="345" t="s">
        <v>560</v>
      </c>
      <c r="L215" s="345" t="str">
        <f t="shared" si="40"/>
        <v>. Hood Emblem</v>
      </c>
      <c r="M215" s="460" t="str">
        <f t="shared" si="47"/>
        <v/>
      </c>
      <c r="N215" s="357" t="str" cm="1">
        <f t="array" ref="N215">IF(INDEX(W:W, ROW())&lt;&gt;"", _xlfn.XLOOKUP(INDEX(W:W, ROW()), '5A. Picture Formulas'!$B$3:$B$500, '5A. Picture Formulas'!$CR$3:$CR$500), "")</f>
        <v/>
      </c>
      <c r="O215" s="382" t="str">
        <f t="shared" si="41"/>
        <v/>
      </c>
      <c r="P215" s="382" t="s">
        <v>875</v>
      </c>
      <c r="Q215" s="348" t="str">
        <f t="shared" si="48"/>
        <v/>
      </c>
      <c r="R215" s="345" t="s">
        <v>560</v>
      </c>
      <c r="S215" s="345"/>
      <c r="T215" s="345"/>
      <c r="U215" s="383" t="str">
        <f t="shared" si="42"/>
        <v/>
      </c>
      <c r="V215" s="345"/>
      <c r="W215" s="39"/>
      <c r="X215" s="345"/>
      <c r="Y215" s="345"/>
      <c r="Z215" s="381"/>
      <c r="AA215" s="345"/>
      <c r="AB215" s="345"/>
      <c r="AC215" s="345"/>
      <c r="AD215" s="345" t="str">
        <f t="shared" si="43"/>
        <v/>
      </c>
      <c r="AE215" s="345"/>
      <c r="AF215" s="345"/>
      <c r="AG215" s="345"/>
      <c r="AH215" s="345" t="s">
        <v>935</v>
      </c>
      <c r="AI215" s="384">
        <v>44684</v>
      </c>
      <c r="AJ215" s="385" t="s">
        <v>936</v>
      </c>
      <c r="AK215" s="385" t="s">
        <v>57</v>
      </c>
      <c r="AL215" s="385" t="s">
        <v>937</v>
      </c>
      <c r="AM215" s="345"/>
      <c r="AN215" s="345" t="s">
        <v>938</v>
      </c>
      <c r="AO215" s="345"/>
      <c r="AP215" s="345"/>
      <c r="AQ215" s="345"/>
      <c r="AR215" s="347" t="str">
        <f t="shared" si="44"/>
        <v/>
      </c>
      <c r="AS215" s="345"/>
      <c r="AT215" s="345"/>
      <c r="AU215" s="345"/>
      <c r="AV215" s="345" t="str">
        <f t="shared" si="45"/>
        <v/>
      </c>
      <c r="AW215" s="345"/>
      <c r="AX215" s="345" t="str">
        <f t="shared" si="46"/>
        <v/>
      </c>
      <c r="AY215" s="352"/>
    </row>
    <row r="216" spans="1:51" s="337" customFormat="1" ht="15.75" thickTop="1" x14ac:dyDescent="0.25">
      <c r="A216" s="345" t="str">
        <f t="shared" si="37"/>
        <v/>
      </c>
      <c r="B216" s="345" t="str">
        <f t="shared" si="38"/>
        <v/>
      </c>
      <c r="C216" s="345"/>
      <c r="D216" s="345"/>
      <c r="E216" s="345" t="str">
        <f t="shared" si="39"/>
        <v/>
      </c>
      <c r="F216" s="346"/>
      <c r="G216" s="381"/>
      <c r="H216" s="345" t="s">
        <v>851</v>
      </c>
      <c r="I216" s="345" t="s">
        <v>341</v>
      </c>
      <c r="J216" s="345" t="s">
        <v>1166</v>
      </c>
      <c r="K216" s="345" t="s">
        <v>561</v>
      </c>
      <c r="L216" s="345" t="str">
        <f t="shared" si="40"/>
        <v>. Hood Shocks</v>
      </c>
      <c r="M216" s="460" t="str">
        <f t="shared" si="47"/>
        <v/>
      </c>
      <c r="N216" s="357" t="str" cm="1">
        <f t="array" ref="N216">IF(INDEX(W:W, ROW())&lt;&gt;"", _xlfn.XLOOKUP(INDEX(W:W, ROW()), '5A. Picture Formulas'!$B$3:$B$500, '5A. Picture Formulas'!$CR$3:$CR$500), "")</f>
        <v/>
      </c>
      <c r="O216" s="382" t="str">
        <f t="shared" si="41"/>
        <v/>
      </c>
      <c r="P216" s="382" t="s">
        <v>875</v>
      </c>
      <c r="Q216" s="348" t="str">
        <f t="shared" si="48"/>
        <v/>
      </c>
      <c r="R216" s="345" t="s">
        <v>561</v>
      </c>
      <c r="S216" s="345"/>
      <c r="T216" s="345"/>
      <c r="U216" s="383" t="str">
        <f t="shared" si="42"/>
        <v/>
      </c>
      <c r="V216" s="345"/>
      <c r="W216" s="39"/>
      <c r="X216" s="345"/>
      <c r="Y216" s="345"/>
      <c r="Z216" s="381"/>
      <c r="AA216" s="345"/>
      <c r="AB216" s="345"/>
      <c r="AC216" s="345"/>
      <c r="AD216" s="345" t="str">
        <f t="shared" si="43"/>
        <v>TOSS BOTH</v>
      </c>
      <c r="AE216" s="345" t="s">
        <v>784</v>
      </c>
      <c r="AF216" s="345"/>
      <c r="AG216" s="345"/>
      <c r="AH216" s="345" t="s">
        <v>935</v>
      </c>
      <c r="AI216" s="384">
        <v>44683</v>
      </c>
      <c r="AJ216" s="385" t="s">
        <v>936</v>
      </c>
      <c r="AK216" s="385" t="s">
        <v>57</v>
      </c>
      <c r="AL216" s="385" t="s">
        <v>937</v>
      </c>
      <c r="AM216" s="345"/>
      <c r="AN216" s="345" t="s">
        <v>938</v>
      </c>
      <c r="AO216" s="345"/>
      <c r="AP216" s="345"/>
      <c r="AQ216" s="345"/>
      <c r="AR216" s="347" t="str">
        <f t="shared" si="44"/>
        <v/>
      </c>
      <c r="AS216" s="345"/>
      <c r="AT216" s="345"/>
      <c r="AU216" s="345"/>
      <c r="AV216" s="345" t="str">
        <f t="shared" si="45"/>
        <v/>
      </c>
      <c r="AW216" s="345"/>
      <c r="AX216" s="345" t="str">
        <f t="shared" si="46"/>
        <v/>
      </c>
      <c r="AY216" s="352"/>
    </row>
    <row r="217" spans="1:51" s="337" customFormat="1" ht="15.75" thickTop="1" x14ac:dyDescent="0.25">
      <c r="A217" s="345" t="str">
        <f t="shared" si="37"/>
        <v/>
      </c>
      <c r="B217" s="345" t="str">
        <f t="shared" si="38"/>
        <v/>
      </c>
      <c r="C217" s="345"/>
      <c r="D217" s="345"/>
      <c r="E217" s="345" t="str">
        <f t="shared" si="39"/>
        <v/>
      </c>
      <c r="F217" s="346"/>
      <c r="G217" s="381"/>
      <c r="H217" s="345" t="s">
        <v>851</v>
      </c>
      <c r="I217" s="345" t="s">
        <v>341</v>
      </c>
      <c r="J217" s="345" t="s">
        <v>562</v>
      </c>
      <c r="K217" s="345" t="s">
        <v>562</v>
      </c>
      <c r="L217" s="345" t="str">
        <f t="shared" si="40"/>
        <v>. Hood, Assembly</v>
      </c>
      <c r="M217" s="460" t="str">
        <f t="shared" si="47"/>
        <v/>
      </c>
      <c r="N217" s="357" t="str" cm="1">
        <f t="array" ref="N217">IF(INDEX(W:W, ROW())&lt;&gt;"", _xlfn.XLOOKUP(INDEX(W:W, ROW()), '5A. Picture Formulas'!$B$3:$B$500, '5A. Picture Formulas'!$CR$3:$CR$500), "")</f>
        <v/>
      </c>
      <c r="O217" s="382" t="str">
        <f t="shared" si="41"/>
        <v/>
      </c>
      <c r="P217" s="382" t="s">
        <v>875</v>
      </c>
      <c r="Q217" s="348" t="str">
        <f t="shared" si="48"/>
        <v/>
      </c>
      <c r="R217" s="345" t="s">
        <v>562</v>
      </c>
      <c r="S217" s="345"/>
      <c r="T217" s="345"/>
      <c r="U217" s="383" t="str">
        <f t="shared" si="42"/>
        <v/>
      </c>
      <c r="V217" s="381"/>
      <c r="W217" s="43"/>
      <c r="X217" s="381"/>
      <c r="Y217" s="381"/>
      <c r="Z217" s="381"/>
      <c r="AA217" s="345"/>
      <c r="AB217" s="345"/>
      <c r="AC217" s="345"/>
      <c r="AD217" s="345" t="str">
        <f t="shared" si="43"/>
        <v>Part out then toss</v>
      </c>
      <c r="AE217" s="345"/>
      <c r="AF217" s="345" t="s">
        <v>786</v>
      </c>
      <c r="AG217" s="345"/>
      <c r="AH217" s="345" t="s">
        <v>935</v>
      </c>
      <c r="AI217" s="384">
        <v>44670</v>
      </c>
      <c r="AJ217" s="385" t="s">
        <v>936</v>
      </c>
      <c r="AK217" s="385" t="s">
        <v>57</v>
      </c>
      <c r="AL217" s="385" t="s">
        <v>937</v>
      </c>
      <c r="AM217" s="345"/>
      <c r="AN217" s="381" t="s">
        <v>947</v>
      </c>
      <c r="AO217" s="345"/>
      <c r="AP217" s="345"/>
      <c r="AQ217" s="345"/>
      <c r="AR217" s="347" t="str">
        <f t="shared" si="44"/>
        <v/>
      </c>
      <c r="AS217" s="345"/>
      <c r="AT217" s="345"/>
      <c r="AU217" s="345"/>
      <c r="AV217" s="345" t="str">
        <f t="shared" si="45"/>
        <v/>
      </c>
      <c r="AW217" s="345"/>
      <c r="AX217" s="345" t="str">
        <f t="shared" si="46"/>
        <v/>
      </c>
      <c r="AY217" s="352"/>
    </row>
    <row r="218" spans="1:51" s="337" customFormat="1" ht="15.75" thickTop="1" x14ac:dyDescent="0.25">
      <c r="A218" s="345" t="str">
        <f t="shared" si="37"/>
        <v>A221</v>
      </c>
      <c r="B218" s="345" t="str">
        <f t="shared" si="38"/>
        <v>288-50844</v>
      </c>
      <c r="C218" s="345"/>
      <c r="D218" s="345"/>
      <c r="E218" s="345">
        <f t="shared" si="39"/>
        <v>1</v>
      </c>
      <c r="F218" s="346"/>
      <c r="G218" s="346"/>
      <c r="H218" s="347" t="s">
        <v>850</v>
      </c>
      <c r="I218" s="347" t="s">
        <v>863</v>
      </c>
      <c r="J218" s="347" t="s">
        <v>357</v>
      </c>
      <c r="K218" s="347" t="s">
        <v>612</v>
      </c>
      <c r="L218" s="347" t="str">
        <f t="shared" si="40"/>
        <v>A221. Sunroof, Glass - PANORAMIC, FRONT</v>
      </c>
      <c r="M218" s="460" t="str">
        <f t="shared" si="47"/>
        <v>Pic</v>
      </c>
      <c r="N218" s="357" t="str" cm="1">
        <f t="array" ref="N218">IF(INDEX(W:W, ROW())&lt;&gt;"", _xlfn.XLOOKUP(INDEX(W:W, ROW()), '5A. Picture Formulas'!$B$3:$B$500, '5A. Picture Formulas'!$CR$3:$CR$500), "")</f>
        <v>https://viking-pictures.s3.us-west-1.amazonaws.com/AA1188/13+(1).JPG</v>
      </c>
      <c r="O218" s="365" t="str">
        <f t="shared" si="41"/>
        <v>E.G.</v>
      </c>
      <c r="P218" s="366" t="s">
        <v>1343</v>
      </c>
      <c r="Q218" s="348" t="str">
        <f t="shared" si="48"/>
        <v>https://viking-pictures.s3.us-west-1.amazonaws.com/AA1155/A97.+Sunroof%2C+Glass+-+PANORAMIC%2C+FRONT+(1).JPG</v>
      </c>
      <c r="R218" s="347" t="s">
        <v>612</v>
      </c>
      <c r="S218" s="347"/>
      <c r="T218" s="347">
        <v>550</v>
      </c>
      <c r="U218" s="349">
        <f t="shared" si="42"/>
        <v>550</v>
      </c>
      <c r="V218" s="346">
        <v>13</v>
      </c>
      <c r="W218" s="33" t="s">
        <v>3099</v>
      </c>
      <c r="X218" s="346" t="s">
        <v>3071</v>
      </c>
      <c r="Y218" s="346"/>
      <c r="Z218" s="346" t="s">
        <v>259</v>
      </c>
      <c r="AA218" s="369" t="s">
        <v>1344</v>
      </c>
      <c r="AB218" s="347"/>
      <c r="AC218" s="347"/>
      <c r="AD218" s="347" t="str">
        <f t="shared" si="43"/>
        <v/>
      </c>
      <c r="AE218" s="347"/>
      <c r="AF218" s="347"/>
      <c r="AG218" s="347"/>
      <c r="AH218" s="347" t="s">
        <v>935</v>
      </c>
      <c r="AI218" s="350">
        <v>44670</v>
      </c>
      <c r="AJ218" s="351" t="s">
        <v>936</v>
      </c>
      <c r="AK218" s="351" t="s">
        <v>57</v>
      </c>
      <c r="AL218" s="351" t="s">
        <v>937</v>
      </c>
      <c r="AM218" s="347"/>
      <c r="AN218" s="346" t="s">
        <v>947</v>
      </c>
      <c r="AO218" s="346" t="s">
        <v>1345</v>
      </c>
      <c r="AP218" s="347" t="s">
        <v>91</v>
      </c>
      <c r="AQ218" s="347">
        <v>50844</v>
      </c>
      <c r="AR218" s="347" t="str">
        <f t="shared" si="44"/>
        <v>288-50844</v>
      </c>
      <c r="AS218" s="347"/>
      <c r="AT218" s="347"/>
      <c r="AU218" s="347"/>
      <c r="AV218" s="347" t="str">
        <f t="shared" si="45"/>
        <v/>
      </c>
      <c r="AW218" s="347"/>
      <c r="AX218" s="347" t="str">
        <f t="shared" si="46"/>
        <v/>
      </c>
      <c r="AY218" s="352"/>
    </row>
    <row r="219" spans="1:51" s="337" customFormat="1" ht="15.75" thickTop="1" x14ac:dyDescent="0.25">
      <c r="A219" s="345" t="str">
        <f t="shared" si="37"/>
        <v>A222</v>
      </c>
      <c r="B219" s="345" t="str">
        <f t="shared" si="38"/>
        <v>288-50845</v>
      </c>
      <c r="C219" s="345"/>
      <c r="D219" s="345"/>
      <c r="E219" s="345">
        <f t="shared" si="39"/>
        <v>1</v>
      </c>
      <c r="F219" s="346"/>
      <c r="G219" s="346"/>
      <c r="H219" s="347" t="s">
        <v>850</v>
      </c>
      <c r="I219" s="347" t="s">
        <v>863</v>
      </c>
      <c r="J219" s="347" t="s">
        <v>357</v>
      </c>
      <c r="K219" s="347" t="s">
        <v>613</v>
      </c>
      <c r="L219" s="347" t="str">
        <f t="shared" si="40"/>
        <v>A222. Sunroof, Glass - PANORAMIC, REAR</v>
      </c>
      <c r="M219" s="460" t="str">
        <f t="shared" si="47"/>
        <v>Pic</v>
      </c>
      <c r="N219" s="357" t="str" cm="1">
        <f t="array" ref="N219">IF(INDEX(W:W, ROW())&lt;&gt;"", _xlfn.XLOOKUP(INDEX(W:W, ROW()), '5A. Picture Formulas'!$B$3:$B$500, '5A. Picture Formulas'!$CR$3:$CR$500), "")</f>
        <v>https://viking-pictures.s3.us-west-1.amazonaws.com/AA1188/15+(1).JPG</v>
      </c>
      <c r="O219" s="365" t="str">
        <f t="shared" si="41"/>
        <v>E.G.</v>
      </c>
      <c r="P219" s="366" t="s">
        <v>1346</v>
      </c>
      <c r="Q219" s="348" t="str">
        <f t="shared" si="48"/>
        <v>https://viking-pictures.s3.us-west-1.amazonaws.com/AA1155/A98.+Sunroof%2C+Glass+-+PANORAMIC%2C+REAR+(1).JPG</v>
      </c>
      <c r="R219" s="347" t="s">
        <v>613</v>
      </c>
      <c r="S219" s="347"/>
      <c r="T219" s="347">
        <v>295</v>
      </c>
      <c r="U219" s="349">
        <f t="shared" si="42"/>
        <v>295</v>
      </c>
      <c r="V219" s="346">
        <v>15</v>
      </c>
      <c r="W219" s="33" t="s">
        <v>3100</v>
      </c>
      <c r="X219" s="346" t="s">
        <v>3071</v>
      </c>
      <c r="Y219" s="346"/>
      <c r="Z219" s="346" t="s">
        <v>259</v>
      </c>
      <c r="AA219" s="369" t="s">
        <v>1347</v>
      </c>
      <c r="AB219" s="347"/>
      <c r="AC219" s="347"/>
      <c r="AD219" s="347" t="str">
        <f t="shared" si="43"/>
        <v/>
      </c>
      <c r="AE219" s="347"/>
      <c r="AF219" s="347"/>
      <c r="AG219" s="347"/>
      <c r="AH219" s="347" t="s">
        <v>935</v>
      </c>
      <c r="AI219" s="350">
        <v>44670</v>
      </c>
      <c r="AJ219" s="351" t="s">
        <v>936</v>
      </c>
      <c r="AK219" s="351" t="s">
        <v>57</v>
      </c>
      <c r="AL219" s="351" t="s">
        <v>937</v>
      </c>
      <c r="AM219" s="347"/>
      <c r="AN219" s="346" t="s">
        <v>947</v>
      </c>
      <c r="AO219" s="346" t="s">
        <v>1345</v>
      </c>
      <c r="AP219" s="347" t="s">
        <v>91</v>
      </c>
      <c r="AQ219" s="347">
        <v>50845</v>
      </c>
      <c r="AR219" s="347" t="str">
        <f t="shared" si="44"/>
        <v>288-50845</v>
      </c>
      <c r="AS219" s="347"/>
      <c r="AT219" s="347"/>
      <c r="AU219" s="347"/>
      <c r="AV219" s="347" t="str">
        <f t="shared" si="45"/>
        <v/>
      </c>
      <c r="AW219" s="347"/>
      <c r="AX219" s="347" t="str">
        <f t="shared" si="46"/>
        <v/>
      </c>
      <c r="AY219" s="352"/>
    </row>
    <row r="220" spans="1:51" s="337" customFormat="1" ht="15.75" thickTop="1" x14ac:dyDescent="0.25">
      <c r="A220" s="345" t="str">
        <f t="shared" si="37"/>
        <v/>
      </c>
      <c r="B220" s="345" t="str">
        <f t="shared" si="38"/>
        <v>628-999907</v>
      </c>
      <c r="C220" s="345" t="s">
        <v>1348</v>
      </c>
      <c r="D220" s="345">
        <f>W220</f>
        <v>0</v>
      </c>
      <c r="E220" s="345">
        <f t="shared" si="39"/>
        <v>2</v>
      </c>
      <c r="F220" s="346"/>
      <c r="G220" s="346"/>
      <c r="H220" s="347" t="s">
        <v>850</v>
      </c>
      <c r="I220" s="347" t="s">
        <v>863</v>
      </c>
      <c r="J220" s="347" t="s">
        <v>357</v>
      </c>
      <c r="K220" s="347" t="s">
        <v>904</v>
      </c>
      <c r="L220" s="347" t="str">
        <f t="shared" si="40"/>
        <v>. Sunroof, Motor (1 of 2)</v>
      </c>
      <c r="M220" s="460" t="str">
        <f t="shared" si="47"/>
        <v/>
      </c>
      <c r="N220" s="357" t="str" cm="1">
        <f t="array" ref="N220">IF(INDEX(W:W, ROW())&lt;&gt;"", _xlfn.XLOOKUP(INDEX(W:W, ROW()), '5A. Picture Formulas'!$B$3:$B$500, '5A. Picture Formulas'!$CR$3:$CR$500), "")</f>
        <v/>
      </c>
      <c r="O220" s="365" t="str">
        <f t="shared" si="41"/>
        <v/>
      </c>
      <c r="P220" s="366"/>
      <c r="Q220" s="348" t="str">
        <f t="shared" si="48"/>
        <v/>
      </c>
      <c r="R220" s="347" t="s">
        <v>1350</v>
      </c>
      <c r="S220" s="347"/>
      <c r="T220" s="347">
        <v>45</v>
      </c>
      <c r="U220" s="349">
        <f t="shared" si="42"/>
        <v>45</v>
      </c>
      <c r="V220" s="346"/>
      <c r="W220" s="33"/>
      <c r="X220" s="346"/>
      <c r="Y220" s="346"/>
      <c r="Z220" s="346" t="s">
        <v>260</v>
      </c>
      <c r="AA220" s="369" t="s">
        <v>1351</v>
      </c>
      <c r="AB220" s="347"/>
      <c r="AC220" s="347"/>
      <c r="AD220" s="347" t="str">
        <f t="shared" si="43"/>
        <v>tag as SINGLE | 2 per car (identical)</v>
      </c>
      <c r="AE220" s="347" t="s">
        <v>768</v>
      </c>
      <c r="AF220" s="347" t="s">
        <v>1352</v>
      </c>
      <c r="AG220" s="347" t="s">
        <v>1353</v>
      </c>
      <c r="AH220" s="347" t="s">
        <v>935</v>
      </c>
      <c r="AI220" s="350">
        <v>44670</v>
      </c>
      <c r="AJ220" s="351" t="s">
        <v>936</v>
      </c>
      <c r="AK220" s="351" t="s">
        <v>57</v>
      </c>
      <c r="AL220" s="351" t="s">
        <v>937</v>
      </c>
      <c r="AM220" s="347"/>
      <c r="AN220" s="346" t="s">
        <v>947</v>
      </c>
      <c r="AO220" s="346" t="s">
        <v>1354</v>
      </c>
      <c r="AP220" s="347" t="s">
        <v>91</v>
      </c>
      <c r="AQ220" s="347">
        <v>999907</v>
      </c>
      <c r="AR220" s="347" t="str">
        <f t="shared" si="44"/>
        <v>628-999907</v>
      </c>
      <c r="AS220" s="347"/>
      <c r="AT220" s="347"/>
      <c r="AU220" s="347"/>
      <c r="AV220" s="347" t="str">
        <f t="shared" si="45"/>
        <v/>
      </c>
      <c r="AW220" s="347"/>
      <c r="AX220" s="347" t="str">
        <f t="shared" si="46"/>
        <v/>
      </c>
      <c r="AY220" s="352"/>
    </row>
    <row r="221" spans="1:51" s="337" customFormat="1" ht="15.75" thickTop="1" x14ac:dyDescent="0.25">
      <c r="A221" s="345" t="str">
        <f t="shared" si="37"/>
        <v/>
      </c>
      <c r="B221" s="345" t="str">
        <f t="shared" si="38"/>
        <v>628-999907</v>
      </c>
      <c r="C221" s="345" t="s">
        <v>1348</v>
      </c>
      <c r="D221" s="345">
        <f>W221</f>
        <v>0</v>
      </c>
      <c r="E221" s="345">
        <f t="shared" si="39"/>
        <v>2</v>
      </c>
      <c r="F221" s="346"/>
      <c r="G221" s="346"/>
      <c r="H221" s="347" t="s">
        <v>850</v>
      </c>
      <c r="I221" s="347" t="s">
        <v>863</v>
      </c>
      <c r="J221" s="347" t="s">
        <v>357</v>
      </c>
      <c r="K221" s="347" t="s">
        <v>904</v>
      </c>
      <c r="L221" s="347" t="str">
        <f t="shared" si="40"/>
        <v>. Sunroof, Motor (2 of 2)</v>
      </c>
      <c r="M221" s="460" t="str">
        <f t="shared" si="47"/>
        <v/>
      </c>
      <c r="N221" s="357" t="str" cm="1">
        <f t="array" ref="N221">IF(INDEX(W:W, ROW())&lt;&gt;"", _xlfn.XLOOKUP(INDEX(W:W, ROW()), '5A. Picture Formulas'!$B$3:$B$500, '5A. Picture Formulas'!$CR$3:$CR$500), "")</f>
        <v/>
      </c>
      <c r="O221" s="365" t="str">
        <f t="shared" si="41"/>
        <v/>
      </c>
      <c r="P221" s="366"/>
      <c r="Q221" s="348" t="str">
        <f t="shared" si="48"/>
        <v/>
      </c>
      <c r="R221" s="347" t="s">
        <v>1356</v>
      </c>
      <c r="S221" s="347"/>
      <c r="T221" s="347">
        <v>45</v>
      </c>
      <c r="U221" s="349">
        <f t="shared" si="42"/>
        <v>45</v>
      </c>
      <c r="V221" s="346"/>
      <c r="W221" s="33"/>
      <c r="X221" s="346"/>
      <c r="Y221" s="346"/>
      <c r="Z221" s="346" t="s">
        <v>260</v>
      </c>
      <c r="AA221" s="369" t="s">
        <v>1351</v>
      </c>
      <c r="AB221" s="347"/>
      <c r="AC221" s="347"/>
      <c r="AD221" s="347" t="str">
        <f t="shared" si="43"/>
        <v>tag as SINGLE | 2 per car (identical)</v>
      </c>
      <c r="AE221" s="347" t="s">
        <v>768</v>
      </c>
      <c r="AF221" s="347" t="s">
        <v>1352</v>
      </c>
      <c r="AG221" s="347" t="s">
        <v>1357</v>
      </c>
      <c r="AH221" s="347" t="s">
        <v>935</v>
      </c>
      <c r="AI221" s="350">
        <v>44670</v>
      </c>
      <c r="AJ221" s="351" t="s">
        <v>936</v>
      </c>
      <c r="AK221" s="351" t="s">
        <v>57</v>
      </c>
      <c r="AL221" s="351" t="s">
        <v>937</v>
      </c>
      <c r="AM221" s="347"/>
      <c r="AN221" s="346" t="s">
        <v>947</v>
      </c>
      <c r="AO221" s="346" t="s">
        <v>1354</v>
      </c>
      <c r="AP221" s="347" t="s">
        <v>91</v>
      </c>
      <c r="AQ221" s="347">
        <v>999907</v>
      </c>
      <c r="AR221" s="347" t="str">
        <f t="shared" si="44"/>
        <v>628-999907</v>
      </c>
      <c r="AS221" s="347"/>
      <c r="AT221" s="347"/>
      <c r="AU221" s="347"/>
      <c r="AV221" s="347" t="str">
        <f t="shared" si="45"/>
        <v/>
      </c>
      <c r="AW221" s="347"/>
      <c r="AX221" s="347" t="str">
        <f t="shared" si="46"/>
        <v/>
      </c>
      <c r="AY221" s="352"/>
    </row>
    <row r="222" spans="1:51" s="337" customFormat="1" ht="15.75" thickTop="1" x14ac:dyDescent="0.25">
      <c r="A222" s="345" t="str">
        <f t="shared" si="37"/>
        <v/>
      </c>
      <c r="B222" s="345" t="str">
        <f t="shared" si="38"/>
        <v/>
      </c>
      <c r="C222" s="345"/>
      <c r="D222" s="345"/>
      <c r="E222" s="345" t="str">
        <f t="shared" si="39"/>
        <v/>
      </c>
      <c r="F222" s="346"/>
      <c r="G222" s="381"/>
      <c r="H222" s="345" t="s">
        <v>870</v>
      </c>
      <c r="I222" s="345" t="s">
        <v>863</v>
      </c>
      <c r="J222" s="345" t="s">
        <v>357</v>
      </c>
      <c r="K222" s="345" t="s">
        <v>614</v>
      </c>
      <c r="L222" s="345" t="str">
        <f t="shared" si="40"/>
        <v>. Sunroof, Assembly</v>
      </c>
      <c r="M222" s="460" t="str">
        <f t="shared" si="47"/>
        <v/>
      </c>
      <c r="N222" s="357" t="str" cm="1">
        <f t="array" ref="N222">IF(INDEX(W:W, ROW())&lt;&gt;"", _xlfn.XLOOKUP(INDEX(W:W, ROW()), '5A. Picture Formulas'!$B$3:$B$500, '5A. Picture Formulas'!$CR$3:$CR$500), "")</f>
        <v/>
      </c>
      <c r="O222" s="382" t="str">
        <f t="shared" si="41"/>
        <v/>
      </c>
      <c r="P222" s="382" t="s">
        <v>875</v>
      </c>
      <c r="Q222" s="348" t="str">
        <f t="shared" si="48"/>
        <v/>
      </c>
      <c r="R222" s="345" t="s">
        <v>614</v>
      </c>
      <c r="S222" s="345"/>
      <c r="T222" s="345"/>
      <c r="U222" s="383" t="str">
        <f t="shared" si="42"/>
        <v/>
      </c>
      <c r="V222" s="381"/>
      <c r="W222" s="43"/>
      <c r="X222" s="381"/>
      <c r="Y222" s="381"/>
      <c r="Z222" s="381"/>
      <c r="AA222" s="345"/>
      <c r="AB222" s="345"/>
      <c r="AC222" s="345"/>
      <c r="AD222" s="345" t="str">
        <f t="shared" si="43"/>
        <v/>
      </c>
      <c r="AE222" s="345"/>
      <c r="AF222" s="345"/>
      <c r="AG222" s="345"/>
      <c r="AH222" s="345" t="s">
        <v>935</v>
      </c>
      <c r="AI222" s="384">
        <v>44670</v>
      </c>
      <c r="AJ222" s="385" t="s">
        <v>936</v>
      </c>
      <c r="AK222" s="385" t="s">
        <v>57</v>
      </c>
      <c r="AL222" s="385" t="s">
        <v>937</v>
      </c>
      <c r="AM222" s="345"/>
      <c r="AN222" s="381" t="s">
        <v>947</v>
      </c>
      <c r="AO222" s="345"/>
      <c r="AP222" s="345" t="s">
        <v>91</v>
      </c>
      <c r="AQ222" s="345"/>
      <c r="AR222" s="347" t="str">
        <f t="shared" si="44"/>
        <v/>
      </c>
      <c r="AS222" s="345"/>
      <c r="AT222" s="345"/>
      <c r="AU222" s="345"/>
      <c r="AV222" s="345" t="str">
        <f t="shared" si="45"/>
        <v/>
      </c>
      <c r="AW222" s="345"/>
      <c r="AX222" s="345" t="str">
        <f t="shared" si="46"/>
        <v/>
      </c>
      <c r="AY222" s="352"/>
    </row>
    <row r="223" spans="1:51" s="337" customFormat="1" ht="15.75" thickTop="1" x14ac:dyDescent="0.25">
      <c r="A223" s="345" t="str">
        <f t="shared" si="37"/>
        <v>A144</v>
      </c>
      <c r="B223" s="345" t="str">
        <f t="shared" si="38"/>
        <v>253-67828</v>
      </c>
      <c r="C223" s="345"/>
      <c r="D223" s="345"/>
      <c r="E223" s="345">
        <f t="shared" si="39"/>
        <v>1</v>
      </c>
      <c r="F223" s="346"/>
      <c r="G223" s="346"/>
      <c r="H223" s="347" t="s">
        <v>850</v>
      </c>
      <c r="I223" s="347" t="s">
        <v>103</v>
      </c>
      <c r="J223" s="347" t="s">
        <v>1193</v>
      </c>
      <c r="K223" s="347" t="s">
        <v>563</v>
      </c>
      <c r="L223" s="347" t="str">
        <f t="shared" si="40"/>
        <v>A144. Airbag, DASH - RIGHT (PASSENGER)</v>
      </c>
      <c r="M223" s="460" t="str">
        <f t="shared" si="47"/>
        <v>Pic</v>
      </c>
      <c r="N223" s="357" t="str" cm="1">
        <f t="array" ref="N223">IF(INDEX(W:W, ROW())&lt;&gt;"", _xlfn.XLOOKUP(INDEX(W:W, ROW()), '5A. Picture Formulas'!$B$3:$B$500, '5A. Picture Formulas'!$CR$3:$CR$500), "")</f>
        <v>https://viking-pictures.s3.us-west-1.amazonaws.com/AA1188/56+(1).JPG</v>
      </c>
      <c r="O223" s="365" t="str">
        <f t="shared" si="41"/>
        <v>E.G.</v>
      </c>
      <c r="P223" s="366" t="s">
        <v>1194</v>
      </c>
      <c r="Q223" s="348" t="str">
        <f t="shared" si="48"/>
        <v>https://viking-pictures.s3.us-west-1.amazonaws.com/AA1155/A18.+Airbag%2C+DASH+-+RIGHT+(PASSENGER)+(1).JPG</v>
      </c>
      <c r="R223" s="347" t="s">
        <v>563</v>
      </c>
      <c r="S223" s="347"/>
      <c r="T223" s="347">
        <v>195</v>
      </c>
      <c r="U223" s="349">
        <f t="shared" si="42"/>
        <v>195</v>
      </c>
      <c r="V223" s="346">
        <v>56</v>
      </c>
      <c r="W223" s="33" t="s">
        <v>2966</v>
      </c>
      <c r="X223" s="346" t="s">
        <v>2949</v>
      </c>
      <c r="Y223" s="346"/>
      <c r="Z223" s="346" t="s">
        <v>259</v>
      </c>
      <c r="AA223" s="369" t="s">
        <v>1195</v>
      </c>
      <c r="AB223" s="347"/>
      <c r="AC223" s="347"/>
      <c r="AD223" s="347" t="str">
        <f t="shared" si="43"/>
        <v/>
      </c>
      <c r="AE223" s="347"/>
      <c r="AF223" s="347"/>
      <c r="AG223" s="347"/>
      <c r="AH223" s="347" t="s">
        <v>935</v>
      </c>
      <c r="AI223" s="350">
        <v>44671</v>
      </c>
      <c r="AJ223" s="351" t="s">
        <v>936</v>
      </c>
      <c r="AK223" s="351" t="s">
        <v>57</v>
      </c>
      <c r="AL223" s="351" t="s">
        <v>937</v>
      </c>
      <c r="AM223" s="347"/>
      <c r="AN223" s="346" t="s">
        <v>947</v>
      </c>
      <c r="AO223" s="346" t="s">
        <v>1196</v>
      </c>
      <c r="AP223" s="347" t="s">
        <v>91</v>
      </c>
      <c r="AQ223" s="347">
        <v>67828</v>
      </c>
      <c r="AR223" s="347" t="str">
        <f t="shared" si="44"/>
        <v>253-67828</v>
      </c>
      <c r="AS223" s="347"/>
      <c r="AT223" s="347"/>
      <c r="AU223" s="347"/>
      <c r="AV223" s="347" t="str">
        <f t="shared" si="45"/>
        <v/>
      </c>
      <c r="AW223" s="347"/>
      <c r="AX223" s="347" t="str">
        <f t="shared" si="46"/>
        <v/>
      </c>
      <c r="AY223" s="352"/>
    </row>
    <row r="224" spans="1:51" s="337" customFormat="1" ht="15.75" thickTop="1" x14ac:dyDescent="0.25">
      <c r="A224" s="345" t="str">
        <f t="shared" si="37"/>
        <v>A149</v>
      </c>
      <c r="B224" s="345" t="str">
        <f t="shared" si="38"/>
        <v>253-67827</v>
      </c>
      <c r="C224" s="345"/>
      <c r="D224" s="345"/>
      <c r="E224" s="345">
        <f t="shared" si="39"/>
        <v>1</v>
      </c>
      <c r="F224" s="346"/>
      <c r="G224" s="346"/>
      <c r="H224" s="347" t="s">
        <v>850</v>
      </c>
      <c r="I224" s="347" t="s">
        <v>103</v>
      </c>
      <c r="J224" s="347" t="s">
        <v>1193</v>
      </c>
      <c r="K224" s="347" t="s">
        <v>564</v>
      </c>
      <c r="L224" s="347" t="str">
        <f t="shared" si="40"/>
        <v>A149. Airbag, KNEE - FRONT LEFT (DRIVER)</v>
      </c>
      <c r="M224" s="460" t="str">
        <f t="shared" si="47"/>
        <v>Pic</v>
      </c>
      <c r="N224" s="357" t="str" cm="1">
        <f t="array" ref="N224">IF(INDEX(W:W, ROW())&lt;&gt;"", _xlfn.XLOOKUP(INDEX(W:W, ROW()), '5A. Picture Formulas'!$B$3:$B$500, '5A. Picture Formulas'!$CR$3:$CR$500), "")</f>
        <v>https://viking-pictures.s3.us-west-1.amazonaws.com/AA1188/59+(5).JPG</v>
      </c>
      <c r="O224" s="365" t="str">
        <f t="shared" si="41"/>
        <v>E.G.</v>
      </c>
      <c r="P224" s="366" t="s">
        <v>1197</v>
      </c>
      <c r="Q224" s="348" t="str">
        <f t="shared" si="48"/>
        <v>https://viking-pictures.s3.us-west-1.amazonaws.com/AA1155/A12.+Airbag%2C+KNEE+-+FRONT+LEFT+(DRIVER)+(1).JPG</v>
      </c>
      <c r="R224" s="347" t="s">
        <v>564</v>
      </c>
      <c r="S224" s="347"/>
      <c r="T224" s="347">
        <v>275</v>
      </c>
      <c r="U224" s="349">
        <f t="shared" si="42"/>
        <v>275</v>
      </c>
      <c r="V224" s="346">
        <v>59</v>
      </c>
      <c r="W224" s="33" t="s">
        <v>2970</v>
      </c>
      <c r="X224" s="346" t="s">
        <v>2949</v>
      </c>
      <c r="Y224" s="346"/>
      <c r="Z224" s="346" t="s">
        <v>259</v>
      </c>
      <c r="AA224" s="369" t="s">
        <v>1198</v>
      </c>
      <c r="AB224" s="347"/>
      <c r="AC224" s="347"/>
      <c r="AD224" s="347" t="str">
        <f t="shared" si="43"/>
        <v/>
      </c>
      <c r="AE224" s="347"/>
      <c r="AF224" s="347"/>
      <c r="AG224" s="347"/>
      <c r="AH224" s="347" t="s">
        <v>935</v>
      </c>
      <c r="AI224" s="350">
        <v>44671</v>
      </c>
      <c r="AJ224" s="351" t="s">
        <v>936</v>
      </c>
      <c r="AK224" s="351" t="s">
        <v>57</v>
      </c>
      <c r="AL224" s="351" t="s">
        <v>937</v>
      </c>
      <c r="AM224" s="347"/>
      <c r="AN224" s="346" t="s">
        <v>947</v>
      </c>
      <c r="AO224" s="346" t="s">
        <v>1196</v>
      </c>
      <c r="AP224" s="347" t="s">
        <v>91</v>
      </c>
      <c r="AQ224" s="347">
        <v>67827</v>
      </c>
      <c r="AR224" s="347" t="str">
        <f t="shared" si="44"/>
        <v>253-67827</v>
      </c>
      <c r="AS224" s="347"/>
      <c r="AT224" s="347"/>
      <c r="AU224" s="347"/>
      <c r="AV224" s="347" t="str">
        <f t="shared" si="45"/>
        <v/>
      </c>
      <c r="AW224" s="347"/>
      <c r="AX224" s="347" t="str">
        <f t="shared" si="46"/>
        <v/>
      </c>
      <c r="AY224" s="352"/>
    </row>
    <row r="225" spans="1:51" s="337" customFormat="1" ht="15.75" thickTop="1" x14ac:dyDescent="0.25">
      <c r="A225" s="345" t="str">
        <f t="shared" si="37"/>
        <v>A142</v>
      </c>
      <c r="B225" s="345" t="str">
        <f t="shared" si="38"/>
        <v>253-67831</v>
      </c>
      <c r="C225" s="345"/>
      <c r="D225" s="345"/>
      <c r="E225" s="345">
        <f t="shared" si="39"/>
        <v>1</v>
      </c>
      <c r="F225" s="346"/>
      <c r="G225" s="346"/>
      <c r="H225" s="347" t="s">
        <v>850</v>
      </c>
      <c r="I225" s="347" t="s">
        <v>103</v>
      </c>
      <c r="J225" s="347" t="s">
        <v>1193</v>
      </c>
      <c r="K225" s="347" t="s">
        <v>565</v>
      </c>
      <c r="L225" s="347" t="str">
        <f t="shared" si="40"/>
        <v>A142. Airbag, KNEE - FRONT RIGHT (PASSENGER)</v>
      </c>
      <c r="M225" s="460" t="str">
        <f t="shared" si="47"/>
        <v>Pic</v>
      </c>
      <c r="N225" s="357" t="str" cm="1">
        <f t="array" ref="N225">IF(INDEX(W:W, ROW())&lt;&gt;"", _xlfn.XLOOKUP(INDEX(W:W, ROW()), '5A. Picture Formulas'!$B$3:$B$500, '5A. Picture Formulas'!$CR$3:$CR$500), "")</f>
        <v>https://viking-pictures.s3.us-west-1.amazonaws.com/AA1188/54+(4).JPG</v>
      </c>
      <c r="O225" s="365" t="str">
        <f t="shared" si="41"/>
        <v>E.G.</v>
      </c>
      <c r="P225" s="366" t="s">
        <v>1199</v>
      </c>
      <c r="Q225" s="348" t="str">
        <f t="shared" si="48"/>
        <v>https://viking-pictures.s3.us-west-1.amazonaws.com/AA1155/A14.+Airbag%2C+KNEE+-+FRONT+RIGHT+(PASSENGER)+(1).JPG</v>
      </c>
      <c r="R225" s="347" t="s">
        <v>565</v>
      </c>
      <c r="S225" s="347"/>
      <c r="T225" s="347">
        <v>175</v>
      </c>
      <c r="U225" s="349">
        <f t="shared" si="42"/>
        <v>175</v>
      </c>
      <c r="V225" s="346">
        <v>54</v>
      </c>
      <c r="W225" s="33" t="s">
        <v>2964</v>
      </c>
      <c r="X225" s="346" t="s">
        <v>2949</v>
      </c>
      <c r="Y225" s="346"/>
      <c r="Z225" s="346" t="s">
        <v>259</v>
      </c>
      <c r="AA225" s="369" t="s">
        <v>1200</v>
      </c>
      <c r="AB225" s="347"/>
      <c r="AC225" s="347"/>
      <c r="AD225" s="347" t="str">
        <f t="shared" si="43"/>
        <v/>
      </c>
      <c r="AE225" s="347"/>
      <c r="AF225" s="347"/>
      <c r="AG225" s="347"/>
      <c r="AH225" s="347" t="s">
        <v>935</v>
      </c>
      <c r="AI225" s="350">
        <v>44671</v>
      </c>
      <c r="AJ225" s="351" t="s">
        <v>936</v>
      </c>
      <c r="AK225" s="351" t="s">
        <v>57</v>
      </c>
      <c r="AL225" s="351" t="s">
        <v>937</v>
      </c>
      <c r="AM225" s="347"/>
      <c r="AN225" s="346" t="s">
        <v>947</v>
      </c>
      <c r="AO225" s="346" t="s">
        <v>1196</v>
      </c>
      <c r="AP225" s="347" t="s">
        <v>91</v>
      </c>
      <c r="AQ225" s="347">
        <v>67831</v>
      </c>
      <c r="AR225" s="347" t="str">
        <f t="shared" si="44"/>
        <v>253-67831</v>
      </c>
      <c r="AS225" s="347"/>
      <c r="AT225" s="347"/>
      <c r="AU225" s="347"/>
      <c r="AV225" s="347" t="str">
        <f t="shared" si="45"/>
        <v/>
      </c>
      <c r="AW225" s="347"/>
      <c r="AX225" s="347" t="str">
        <f t="shared" si="46"/>
        <v/>
      </c>
      <c r="AY225" s="352"/>
    </row>
    <row r="226" spans="1:51" s="337" customFormat="1" ht="15.75" thickTop="1" x14ac:dyDescent="0.25">
      <c r="A226" s="345" t="str">
        <f t="shared" si="37"/>
        <v/>
      </c>
      <c r="B226" s="345" t="str">
        <f t="shared" si="38"/>
        <v>253-67825</v>
      </c>
      <c r="C226" s="345"/>
      <c r="D226" s="345"/>
      <c r="E226" s="345">
        <f t="shared" si="39"/>
        <v>1</v>
      </c>
      <c r="F226" s="346"/>
      <c r="G226" s="346"/>
      <c r="H226" s="347" t="s">
        <v>850</v>
      </c>
      <c r="I226" s="347" t="s">
        <v>103</v>
      </c>
      <c r="J226" s="347" t="s">
        <v>1193</v>
      </c>
      <c r="K226" s="347" t="s">
        <v>566</v>
      </c>
      <c r="L226" s="347" t="str">
        <f t="shared" si="40"/>
        <v>. Airbag, ROOF - LEFT (DRIVER)</v>
      </c>
      <c r="M226" s="460" t="str">
        <f t="shared" si="47"/>
        <v/>
      </c>
      <c r="N226" s="357" t="str" cm="1">
        <f t="array" ref="N226">IF(INDEX(W:W, ROW())&lt;&gt;"", _xlfn.XLOOKUP(INDEX(W:W, ROW()), '5A. Picture Formulas'!$B$3:$B$500, '5A. Picture Formulas'!$CR$3:$CR$500), "")</f>
        <v/>
      </c>
      <c r="O226" s="365" t="str">
        <f t="shared" si="41"/>
        <v>E.G.</v>
      </c>
      <c r="P226" s="366" t="s">
        <v>1201</v>
      </c>
      <c r="Q226" s="348" t="str">
        <f t="shared" si="48"/>
        <v>https://viking-pictures.s3.us-west-1.amazonaws.com/AA1155/A22.+Airbag%2C+ROOF+-+LEFT+(DRIVER)+(1).JPG</v>
      </c>
      <c r="R226" s="347" t="s">
        <v>566</v>
      </c>
      <c r="S226" s="347"/>
      <c r="T226" s="347">
        <v>345</v>
      </c>
      <c r="U226" s="349">
        <f t="shared" si="42"/>
        <v>345</v>
      </c>
      <c r="V226" s="346"/>
      <c r="W226" s="33"/>
      <c r="X226" s="346"/>
      <c r="Y226" s="346"/>
      <c r="Z226" s="346" t="s">
        <v>259</v>
      </c>
      <c r="AA226" s="369" t="s">
        <v>1202</v>
      </c>
      <c r="AB226" s="347"/>
      <c r="AC226" s="347"/>
      <c r="AD226" s="347" t="str">
        <f t="shared" si="43"/>
        <v/>
      </c>
      <c r="AE226" s="347"/>
      <c r="AF226" s="347"/>
      <c r="AG226" s="347"/>
      <c r="AH226" s="347" t="s">
        <v>935</v>
      </c>
      <c r="AI226" s="350">
        <v>44671</v>
      </c>
      <c r="AJ226" s="351" t="s">
        <v>936</v>
      </c>
      <c r="AK226" s="351" t="s">
        <v>57</v>
      </c>
      <c r="AL226" s="351" t="s">
        <v>937</v>
      </c>
      <c r="AM226" s="347"/>
      <c r="AN226" s="346" t="s">
        <v>947</v>
      </c>
      <c r="AO226" s="346" t="s">
        <v>1196</v>
      </c>
      <c r="AP226" s="347" t="s">
        <v>91</v>
      </c>
      <c r="AQ226" s="347">
        <v>67825</v>
      </c>
      <c r="AR226" s="347" t="str">
        <f t="shared" si="44"/>
        <v>253-67825</v>
      </c>
      <c r="AS226" s="347"/>
      <c r="AT226" s="347"/>
      <c r="AU226" s="347"/>
      <c r="AV226" s="347" t="str">
        <f t="shared" si="45"/>
        <v/>
      </c>
      <c r="AW226" s="347"/>
      <c r="AX226" s="347" t="str">
        <f t="shared" si="46"/>
        <v/>
      </c>
      <c r="AY226" s="352"/>
    </row>
    <row r="227" spans="1:51" s="337" customFormat="1" ht="15.75" thickTop="1" x14ac:dyDescent="0.25">
      <c r="A227" s="345" t="str">
        <f t="shared" si="37"/>
        <v/>
      </c>
      <c r="B227" s="345" t="str">
        <f t="shared" si="38"/>
        <v>253-67829</v>
      </c>
      <c r="C227" s="345"/>
      <c r="D227" s="345"/>
      <c r="E227" s="345">
        <f t="shared" si="39"/>
        <v>1</v>
      </c>
      <c r="F227" s="346"/>
      <c r="G227" s="346"/>
      <c r="H227" s="347" t="s">
        <v>850</v>
      </c>
      <c r="I227" s="347" t="s">
        <v>103</v>
      </c>
      <c r="J227" s="347" t="s">
        <v>1193</v>
      </c>
      <c r="K227" s="347" t="s">
        <v>567</v>
      </c>
      <c r="L227" s="347" t="str">
        <f t="shared" si="40"/>
        <v>. Airbag, ROOF - RIGHT (PASSENGER)</v>
      </c>
      <c r="M227" s="460" t="str">
        <f t="shared" si="47"/>
        <v/>
      </c>
      <c r="N227" s="357" t="str" cm="1">
        <f t="array" ref="N227">IF(INDEX(W:W, ROW())&lt;&gt;"", _xlfn.XLOOKUP(INDEX(W:W, ROW()), '5A. Picture Formulas'!$B$3:$B$500, '5A. Picture Formulas'!$CR$3:$CR$500), "")</f>
        <v/>
      </c>
      <c r="O227" s="365" t="str">
        <f t="shared" si="41"/>
        <v>E.G.</v>
      </c>
      <c r="P227" s="366" t="s">
        <v>1203</v>
      </c>
      <c r="Q227" s="348" t="str">
        <f t="shared" si="48"/>
        <v>https://viking-pictures.s3.us-west-1.amazonaws.com/AA1155/A20.+Airbag%2C+ROOF+-+RIGHT+(PASSENGER)+(1).JPG</v>
      </c>
      <c r="R227" s="347" t="s">
        <v>567</v>
      </c>
      <c r="S227" s="347"/>
      <c r="T227" s="347">
        <v>345</v>
      </c>
      <c r="U227" s="349">
        <f t="shared" si="42"/>
        <v>345</v>
      </c>
      <c r="V227" s="346"/>
      <c r="W227" s="33"/>
      <c r="X227" s="346"/>
      <c r="Y227" s="346"/>
      <c r="Z227" s="346" t="s">
        <v>259</v>
      </c>
      <c r="AA227" s="369" t="s">
        <v>1204</v>
      </c>
      <c r="AB227" s="347"/>
      <c r="AC227" s="347"/>
      <c r="AD227" s="347" t="str">
        <f t="shared" si="43"/>
        <v/>
      </c>
      <c r="AE227" s="347"/>
      <c r="AF227" s="347"/>
      <c r="AG227" s="347"/>
      <c r="AH227" s="347" t="s">
        <v>935</v>
      </c>
      <c r="AI227" s="350">
        <v>44671</v>
      </c>
      <c r="AJ227" s="351" t="s">
        <v>936</v>
      </c>
      <c r="AK227" s="351" t="s">
        <v>57</v>
      </c>
      <c r="AL227" s="351" t="s">
        <v>937</v>
      </c>
      <c r="AM227" s="347"/>
      <c r="AN227" s="346" t="s">
        <v>947</v>
      </c>
      <c r="AO227" s="346" t="s">
        <v>1196</v>
      </c>
      <c r="AP227" s="347" t="s">
        <v>91</v>
      </c>
      <c r="AQ227" s="347">
        <v>67829</v>
      </c>
      <c r="AR227" s="347" t="str">
        <f t="shared" si="44"/>
        <v>253-67829</v>
      </c>
      <c r="AS227" s="347"/>
      <c r="AT227" s="347"/>
      <c r="AU227" s="347"/>
      <c r="AV227" s="347" t="str">
        <f t="shared" si="45"/>
        <v/>
      </c>
      <c r="AW227" s="347"/>
      <c r="AX227" s="347" t="str">
        <f t="shared" si="46"/>
        <v/>
      </c>
      <c r="AY227" s="352"/>
    </row>
    <row r="228" spans="1:51" s="337" customFormat="1" ht="15.75" thickTop="1" x14ac:dyDescent="0.25">
      <c r="A228" s="345" t="str">
        <f t="shared" si="37"/>
        <v/>
      </c>
      <c r="B228" s="345" t="str">
        <f t="shared" si="38"/>
        <v>253-67822</v>
      </c>
      <c r="C228" s="345"/>
      <c r="D228" s="345"/>
      <c r="E228" s="345">
        <f t="shared" si="39"/>
        <v>1</v>
      </c>
      <c r="F228" s="346"/>
      <c r="G228" s="346"/>
      <c r="H228" s="347" t="s">
        <v>850</v>
      </c>
      <c r="I228" s="347" t="s">
        <v>103</v>
      </c>
      <c r="J228" s="347" t="s">
        <v>1193</v>
      </c>
      <c r="K228" s="347" t="s">
        <v>568</v>
      </c>
      <c r="L228" s="347" t="str">
        <f t="shared" si="40"/>
        <v>. Airbag, STEERING WHEEL</v>
      </c>
      <c r="M228" s="460" t="str">
        <f t="shared" si="47"/>
        <v/>
      </c>
      <c r="N228" s="357" t="str" cm="1">
        <f t="array" ref="N228">IF(INDEX(W:W, ROW())&lt;&gt;"", _xlfn.XLOOKUP(INDEX(W:W, ROW()), '5A. Picture Formulas'!$B$3:$B$500, '5A. Picture Formulas'!$CR$3:$CR$500), "")</f>
        <v/>
      </c>
      <c r="O228" s="348" t="str">
        <f t="shared" si="41"/>
        <v/>
      </c>
      <c r="P228" s="348" t="s">
        <v>875</v>
      </c>
      <c r="Q228" s="348" t="str">
        <f t="shared" si="48"/>
        <v/>
      </c>
      <c r="R228" s="347" t="s">
        <v>568</v>
      </c>
      <c r="S228" s="347" t="s">
        <v>1095</v>
      </c>
      <c r="T228" s="367">
        <v>450</v>
      </c>
      <c r="U228" s="349">
        <f t="shared" si="42"/>
        <v>390</v>
      </c>
      <c r="V228" s="346"/>
      <c r="W228" s="33"/>
      <c r="X228" s="346"/>
      <c r="Y228" s="346"/>
      <c r="Z228" s="346"/>
      <c r="AA228" s="347"/>
      <c r="AB228" s="347"/>
      <c r="AC228" s="347"/>
      <c r="AD228" s="347" t="str">
        <f t="shared" si="43"/>
        <v/>
      </c>
      <c r="AE228" s="347"/>
      <c r="AF228" s="347"/>
      <c r="AG228" s="347"/>
      <c r="AH228" s="347" t="s">
        <v>935</v>
      </c>
      <c r="AI228" s="350">
        <v>44671</v>
      </c>
      <c r="AJ228" s="351" t="s">
        <v>936</v>
      </c>
      <c r="AK228" s="351" t="s">
        <v>57</v>
      </c>
      <c r="AL228" s="351" t="s">
        <v>937</v>
      </c>
      <c r="AM228" s="347"/>
      <c r="AN228" s="346" t="s">
        <v>947</v>
      </c>
      <c r="AO228" s="346" t="s">
        <v>1196</v>
      </c>
      <c r="AP228" s="347" t="s">
        <v>91</v>
      </c>
      <c r="AQ228" s="347">
        <v>67822</v>
      </c>
      <c r="AR228" s="347" t="str">
        <f t="shared" si="44"/>
        <v>253-67822</v>
      </c>
      <c r="AS228" s="347"/>
      <c r="AT228" s="347"/>
      <c r="AU228" s="347"/>
      <c r="AV228" s="347" t="str">
        <f t="shared" si="45"/>
        <v/>
      </c>
      <c r="AW228" s="347"/>
      <c r="AX228" s="347" t="str">
        <f t="shared" si="46"/>
        <v/>
      </c>
      <c r="AY228" s="352"/>
    </row>
    <row r="229" spans="1:51" s="337" customFormat="1" ht="15.75" thickTop="1" x14ac:dyDescent="0.25">
      <c r="A229" s="345" t="str">
        <f t="shared" si="37"/>
        <v/>
      </c>
      <c r="B229" s="345" t="str">
        <f t="shared" si="38"/>
        <v>253-53466</v>
      </c>
      <c r="C229" s="345"/>
      <c r="D229" s="345"/>
      <c r="E229" s="345">
        <f t="shared" si="39"/>
        <v>1</v>
      </c>
      <c r="F229" s="346"/>
      <c r="G229" s="346"/>
      <c r="H229" s="347" t="s">
        <v>850</v>
      </c>
      <c r="I229" s="347" t="s">
        <v>103</v>
      </c>
      <c r="J229" s="347" t="s">
        <v>1193</v>
      </c>
      <c r="K229" s="347" t="s">
        <v>568</v>
      </c>
      <c r="L229" s="347" t="str">
        <f t="shared" si="40"/>
        <v>. Airbag, STEERING WHEEL</v>
      </c>
      <c r="M229" s="460" t="str">
        <f t="shared" si="47"/>
        <v/>
      </c>
      <c r="N229" s="357" t="str" cm="1">
        <f t="array" ref="N229">IF(INDEX(W:W, ROW())&lt;&gt;"", _xlfn.XLOOKUP(INDEX(W:W, ROW()), '5A. Picture Formulas'!$B$3:$B$500, '5A. Picture Formulas'!$CR$3:$CR$500), "")</f>
        <v/>
      </c>
      <c r="O229" s="348" t="str">
        <f t="shared" si="41"/>
        <v/>
      </c>
      <c r="P229" s="348" t="s">
        <v>875</v>
      </c>
      <c r="Q229" s="348" t="str">
        <f t="shared" si="48"/>
        <v/>
      </c>
      <c r="R229" s="347" t="s">
        <v>568</v>
      </c>
      <c r="S229" s="347" t="s">
        <v>1205</v>
      </c>
      <c r="T229" s="367">
        <v>375</v>
      </c>
      <c r="U229" s="349">
        <f t="shared" si="42"/>
        <v>390</v>
      </c>
      <c r="V229" s="346"/>
      <c r="W229" s="33"/>
      <c r="X229" s="346"/>
      <c r="Y229" s="346"/>
      <c r="Z229" s="346"/>
      <c r="AA229" s="347"/>
      <c r="AB229" s="347"/>
      <c r="AC229" s="347"/>
      <c r="AD229" s="347" t="str">
        <f t="shared" si="43"/>
        <v/>
      </c>
      <c r="AE229" s="347"/>
      <c r="AF229" s="347"/>
      <c r="AG229" s="347"/>
      <c r="AH229" s="347" t="s">
        <v>935</v>
      </c>
      <c r="AI229" s="350">
        <v>44671</v>
      </c>
      <c r="AJ229" s="351" t="s">
        <v>936</v>
      </c>
      <c r="AK229" s="351" t="s">
        <v>57</v>
      </c>
      <c r="AL229" s="351" t="s">
        <v>937</v>
      </c>
      <c r="AM229" s="347"/>
      <c r="AN229" s="346" t="s">
        <v>947</v>
      </c>
      <c r="AO229" s="346" t="s">
        <v>1196</v>
      </c>
      <c r="AP229" s="347" t="s">
        <v>91</v>
      </c>
      <c r="AQ229" s="347">
        <v>53466</v>
      </c>
      <c r="AR229" s="347" t="str">
        <f t="shared" si="44"/>
        <v>253-53466</v>
      </c>
      <c r="AS229" s="347"/>
      <c r="AT229" s="347"/>
      <c r="AU229" s="347"/>
      <c r="AV229" s="347" t="str">
        <f t="shared" si="45"/>
        <v/>
      </c>
      <c r="AW229" s="347"/>
      <c r="AX229" s="347" t="str">
        <f t="shared" si="46"/>
        <v/>
      </c>
      <c r="AY229" s="352"/>
    </row>
    <row r="230" spans="1:51" s="337" customFormat="1" ht="15.75" thickTop="1" x14ac:dyDescent="0.25">
      <c r="A230" s="345" t="str">
        <f t="shared" si="37"/>
        <v/>
      </c>
      <c r="B230" s="345" t="str">
        <f t="shared" si="38"/>
        <v>253-67823</v>
      </c>
      <c r="C230" s="345"/>
      <c r="D230" s="345"/>
      <c r="E230" s="345">
        <f t="shared" si="39"/>
        <v>1</v>
      </c>
      <c r="F230" s="346"/>
      <c r="G230" s="346"/>
      <c r="H230" s="347" t="s">
        <v>850</v>
      </c>
      <c r="I230" s="347" t="s">
        <v>103</v>
      </c>
      <c r="J230" s="347" t="s">
        <v>1193</v>
      </c>
      <c r="K230" s="347" t="s">
        <v>568</v>
      </c>
      <c r="L230" s="347" t="str">
        <f t="shared" si="40"/>
        <v>. Airbag, STEERING WHEEL</v>
      </c>
      <c r="M230" s="460" t="str">
        <f t="shared" si="47"/>
        <v/>
      </c>
      <c r="N230" s="357" t="str" cm="1">
        <f t="array" ref="N230">IF(INDEX(W:W, ROW())&lt;&gt;"", _xlfn.XLOOKUP(INDEX(W:W, ROW()), '5A. Picture Formulas'!$B$3:$B$500, '5A. Picture Formulas'!$CR$3:$CR$500), "")</f>
        <v/>
      </c>
      <c r="O230" s="348" t="str">
        <f t="shared" si="41"/>
        <v/>
      </c>
      <c r="P230" s="348" t="s">
        <v>875</v>
      </c>
      <c r="Q230" s="348" t="str">
        <f t="shared" si="48"/>
        <v/>
      </c>
      <c r="R230" s="347" t="s">
        <v>568</v>
      </c>
      <c r="S230" s="347" t="s">
        <v>1206</v>
      </c>
      <c r="T230" s="367">
        <v>375</v>
      </c>
      <c r="U230" s="349">
        <f t="shared" si="42"/>
        <v>390</v>
      </c>
      <c r="V230" s="346"/>
      <c r="W230" s="33"/>
      <c r="X230" s="346"/>
      <c r="Y230" s="346"/>
      <c r="Z230" s="346"/>
      <c r="AA230" s="347"/>
      <c r="AB230" s="347"/>
      <c r="AC230" s="347"/>
      <c r="AD230" s="347" t="str">
        <f t="shared" si="43"/>
        <v/>
      </c>
      <c r="AE230" s="347"/>
      <c r="AF230" s="347"/>
      <c r="AG230" s="347"/>
      <c r="AH230" s="347" t="s">
        <v>935</v>
      </c>
      <c r="AI230" s="350">
        <v>44671</v>
      </c>
      <c r="AJ230" s="351" t="s">
        <v>936</v>
      </c>
      <c r="AK230" s="351" t="s">
        <v>57</v>
      </c>
      <c r="AL230" s="351" t="s">
        <v>937</v>
      </c>
      <c r="AM230" s="347"/>
      <c r="AN230" s="346" t="s">
        <v>947</v>
      </c>
      <c r="AO230" s="346" t="s">
        <v>1196</v>
      </c>
      <c r="AP230" s="347" t="s">
        <v>91</v>
      </c>
      <c r="AQ230" s="347">
        <v>67823</v>
      </c>
      <c r="AR230" s="347" t="str">
        <f t="shared" si="44"/>
        <v>253-67823</v>
      </c>
      <c r="AS230" s="347"/>
      <c r="AT230" s="347"/>
      <c r="AU230" s="347"/>
      <c r="AV230" s="347" t="str">
        <f t="shared" si="45"/>
        <v/>
      </c>
      <c r="AW230" s="347"/>
      <c r="AX230" s="347" t="str">
        <f t="shared" si="46"/>
        <v/>
      </c>
      <c r="AY230" s="352"/>
    </row>
    <row r="231" spans="1:51" s="337" customFormat="1" ht="15.75" thickTop="1" x14ac:dyDescent="0.25">
      <c r="A231" s="345" t="str">
        <f t="shared" si="37"/>
        <v/>
      </c>
      <c r="B231" s="345" t="str">
        <f t="shared" si="38"/>
        <v>253-67824</v>
      </c>
      <c r="C231" s="345"/>
      <c r="D231" s="345"/>
      <c r="E231" s="345">
        <f t="shared" si="39"/>
        <v>1</v>
      </c>
      <c r="F231" s="346"/>
      <c r="G231" s="346"/>
      <c r="H231" s="347" t="s">
        <v>850</v>
      </c>
      <c r="I231" s="347" t="s">
        <v>103</v>
      </c>
      <c r="J231" s="347" t="s">
        <v>1193</v>
      </c>
      <c r="K231" s="347" t="s">
        <v>568</v>
      </c>
      <c r="L231" s="347" t="str">
        <f t="shared" si="40"/>
        <v>. Airbag, STEERING WHEEL</v>
      </c>
      <c r="M231" s="460" t="str">
        <f t="shared" si="47"/>
        <v/>
      </c>
      <c r="N231" s="357" t="str" cm="1">
        <f t="array" ref="N231">IF(INDEX(W:W, ROW())&lt;&gt;"", _xlfn.XLOOKUP(INDEX(W:W, ROW()), '5A. Picture Formulas'!$B$3:$B$500, '5A. Picture Formulas'!$CR$3:$CR$500), "")</f>
        <v/>
      </c>
      <c r="O231" s="348" t="str">
        <f t="shared" si="41"/>
        <v/>
      </c>
      <c r="P231" s="348" t="s">
        <v>875</v>
      </c>
      <c r="Q231" s="348" t="str">
        <f t="shared" si="48"/>
        <v/>
      </c>
      <c r="R231" s="347" t="s">
        <v>568</v>
      </c>
      <c r="S231" s="347" t="s">
        <v>1207</v>
      </c>
      <c r="T231" s="367">
        <v>375</v>
      </c>
      <c r="U231" s="349">
        <f t="shared" si="42"/>
        <v>390</v>
      </c>
      <c r="V231" s="346"/>
      <c r="W231" s="33"/>
      <c r="X231" s="346"/>
      <c r="Y231" s="346"/>
      <c r="Z231" s="346"/>
      <c r="AA231" s="347"/>
      <c r="AB231" s="347"/>
      <c r="AC231" s="347"/>
      <c r="AD231" s="347" t="str">
        <f t="shared" si="43"/>
        <v/>
      </c>
      <c r="AE231" s="347"/>
      <c r="AF231" s="347"/>
      <c r="AG231" s="347"/>
      <c r="AH231" s="347" t="s">
        <v>935</v>
      </c>
      <c r="AI231" s="350">
        <v>44671</v>
      </c>
      <c r="AJ231" s="351" t="s">
        <v>936</v>
      </c>
      <c r="AK231" s="351" t="s">
        <v>57</v>
      </c>
      <c r="AL231" s="351" t="s">
        <v>937</v>
      </c>
      <c r="AM231" s="347"/>
      <c r="AN231" s="346" t="s">
        <v>947</v>
      </c>
      <c r="AO231" s="346" t="s">
        <v>1196</v>
      </c>
      <c r="AP231" s="347" t="s">
        <v>91</v>
      </c>
      <c r="AQ231" s="347">
        <v>67824</v>
      </c>
      <c r="AR231" s="347" t="str">
        <f t="shared" si="44"/>
        <v>253-67824</v>
      </c>
      <c r="AS231" s="347"/>
      <c r="AT231" s="347"/>
      <c r="AU231" s="347"/>
      <c r="AV231" s="347" t="str">
        <f t="shared" si="45"/>
        <v/>
      </c>
      <c r="AW231" s="347"/>
      <c r="AX231" s="347" t="str">
        <f t="shared" si="46"/>
        <v/>
      </c>
      <c r="AY231" s="352"/>
    </row>
    <row r="232" spans="1:51" s="337" customFormat="1" ht="15.75" thickTop="1" x14ac:dyDescent="0.25">
      <c r="A232" s="345" t="str">
        <f t="shared" si="37"/>
        <v>A180</v>
      </c>
      <c r="B232" s="345" t="str">
        <f t="shared" si="38"/>
        <v>253-67961</v>
      </c>
      <c r="C232" s="345"/>
      <c r="D232" s="345"/>
      <c r="E232" s="345">
        <f t="shared" si="39"/>
        <v>1</v>
      </c>
      <c r="F232" s="346"/>
      <c r="G232" s="346"/>
      <c r="H232" s="347" t="s">
        <v>850</v>
      </c>
      <c r="I232" s="347" t="s">
        <v>103</v>
      </c>
      <c r="J232" s="347" t="s">
        <v>1193</v>
      </c>
      <c r="K232" s="347" t="s">
        <v>568</v>
      </c>
      <c r="L232" s="347" t="str">
        <f t="shared" si="40"/>
        <v>A180. Airbag, STEERING WHEEL</v>
      </c>
      <c r="M232" s="460" t="str">
        <f t="shared" si="47"/>
        <v>Pic</v>
      </c>
      <c r="N232" s="357" t="str" cm="1">
        <f t="array" ref="N232">IF(INDEX(W:W, ROW())&lt;&gt;"", _xlfn.XLOOKUP(INDEX(W:W, ROW()), '5A. Picture Formulas'!$B$3:$B$500, '5A. Picture Formulas'!$CR$3:$CR$500), "")</f>
        <v>https://viking-pictures.s3.us-west-1.amazonaws.com/AA1188/92+(1).JPG</v>
      </c>
      <c r="O232" s="365" t="str">
        <f t="shared" si="41"/>
        <v>E.G.</v>
      </c>
      <c r="P232" s="366" t="s">
        <v>1208</v>
      </c>
      <c r="Q232" s="348" t="str">
        <f t="shared" si="48"/>
        <v>https://viking-pictures.s3.us-west-1.amazonaws.com/AA1155/A62.+Airbag%2C+STEERING+WHEEL+(1).JPG</v>
      </c>
      <c r="R232" s="347" t="s">
        <v>568</v>
      </c>
      <c r="S232" s="347" t="s">
        <v>1209</v>
      </c>
      <c r="T232" s="367">
        <v>375</v>
      </c>
      <c r="U232" s="349">
        <f t="shared" si="42"/>
        <v>390</v>
      </c>
      <c r="V232" s="346">
        <v>92</v>
      </c>
      <c r="W232" s="33" t="s">
        <v>3013</v>
      </c>
      <c r="X232" s="346" t="s">
        <v>2951</v>
      </c>
      <c r="Y232" s="346"/>
      <c r="Z232" s="346" t="s">
        <v>259</v>
      </c>
      <c r="AA232" s="369" t="s">
        <v>1210</v>
      </c>
      <c r="AB232" s="347"/>
      <c r="AC232" s="347"/>
      <c r="AD232" s="347" t="str">
        <f t="shared" si="43"/>
        <v/>
      </c>
      <c r="AE232" s="347"/>
      <c r="AF232" s="347"/>
      <c r="AG232" s="347"/>
      <c r="AH232" s="347" t="s">
        <v>935</v>
      </c>
      <c r="AI232" s="350">
        <v>44671</v>
      </c>
      <c r="AJ232" s="351" t="s">
        <v>936</v>
      </c>
      <c r="AK232" s="351" t="s">
        <v>57</v>
      </c>
      <c r="AL232" s="351" t="s">
        <v>937</v>
      </c>
      <c r="AM232" s="347"/>
      <c r="AN232" s="346" t="s">
        <v>947</v>
      </c>
      <c r="AO232" s="346" t="s">
        <v>1196</v>
      </c>
      <c r="AP232" s="347" t="s">
        <v>91</v>
      </c>
      <c r="AQ232" s="347">
        <v>67961</v>
      </c>
      <c r="AR232" s="347" t="str">
        <f t="shared" si="44"/>
        <v>253-67961</v>
      </c>
      <c r="AS232" s="347"/>
      <c r="AT232" s="347"/>
      <c r="AU232" s="347"/>
      <c r="AV232" s="347" t="str">
        <f t="shared" si="45"/>
        <v/>
      </c>
      <c r="AW232" s="347"/>
      <c r="AX232" s="347" t="str">
        <f t="shared" si="46"/>
        <v/>
      </c>
      <c r="AY232" s="352"/>
    </row>
    <row r="233" spans="1:51" s="337" customFormat="1" ht="15.75" thickTop="1" x14ac:dyDescent="0.25">
      <c r="A233" s="345" t="str">
        <f t="shared" si="37"/>
        <v/>
      </c>
      <c r="B233" s="345" t="str">
        <f t="shared" si="38"/>
        <v/>
      </c>
      <c r="C233" s="345"/>
      <c r="D233" s="345"/>
      <c r="E233" s="345" t="str">
        <f t="shared" si="39"/>
        <v/>
      </c>
      <c r="F233" s="346"/>
      <c r="G233" s="346"/>
      <c r="H233" s="347" t="s">
        <v>850</v>
      </c>
      <c r="I233" s="347" t="s">
        <v>103</v>
      </c>
      <c r="J233" s="347" t="s">
        <v>1010</v>
      </c>
      <c r="K233" s="347" t="s">
        <v>569</v>
      </c>
      <c r="L233" s="347" t="str">
        <f t="shared" si="40"/>
        <v>. Ambient Air Temperature Sensor</v>
      </c>
      <c r="M233" s="460" t="str">
        <f t="shared" si="47"/>
        <v/>
      </c>
      <c r="N233" s="357" t="str" cm="1">
        <f t="array" ref="N233">IF(INDEX(W:W, ROW())&lt;&gt;"", _xlfn.XLOOKUP(INDEX(W:W, ROW()), '5A. Picture Formulas'!$B$3:$B$500, '5A. Picture Formulas'!$CR$3:$CR$500), "")</f>
        <v/>
      </c>
      <c r="O233" s="348" t="str">
        <f t="shared" si="41"/>
        <v/>
      </c>
      <c r="P233" s="348" t="s">
        <v>875</v>
      </c>
      <c r="Q233" s="348" t="str">
        <f t="shared" si="48"/>
        <v/>
      </c>
      <c r="R233" s="347" t="s">
        <v>569</v>
      </c>
      <c r="S233" s="347"/>
      <c r="T233" s="347">
        <v>48</v>
      </c>
      <c r="U233" s="349">
        <f t="shared" si="42"/>
        <v>48</v>
      </c>
      <c r="V233" s="347"/>
      <c r="W233" s="34"/>
      <c r="X233" s="347"/>
      <c r="Y233" s="347"/>
      <c r="Z233" s="346"/>
      <c r="AA233" s="347"/>
      <c r="AB233" s="347"/>
      <c r="AC233" s="347"/>
      <c r="AD233" s="347" t="str">
        <f t="shared" si="43"/>
        <v>small black w/ a purple front</v>
      </c>
      <c r="AE233" s="347"/>
      <c r="AF233" s="347" t="s">
        <v>788</v>
      </c>
      <c r="AG233" s="347"/>
      <c r="AH233" s="347" t="s">
        <v>935</v>
      </c>
      <c r="AI233" s="350">
        <v>44683</v>
      </c>
      <c r="AJ233" s="351" t="s">
        <v>936</v>
      </c>
      <c r="AK233" s="351" t="s">
        <v>57</v>
      </c>
      <c r="AL233" s="351" t="s">
        <v>937</v>
      </c>
      <c r="AM233" s="347"/>
      <c r="AN233" s="347" t="s">
        <v>938</v>
      </c>
      <c r="AO233" s="347"/>
      <c r="AP233" s="347"/>
      <c r="AQ233" s="347"/>
      <c r="AR233" s="347" t="str">
        <f t="shared" si="44"/>
        <v/>
      </c>
      <c r="AS233" s="347"/>
      <c r="AT233" s="347"/>
      <c r="AU233" s="347"/>
      <c r="AV233" s="347" t="str">
        <f t="shared" si="45"/>
        <v/>
      </c>
      <c r="AW233" s="347"/>
      <c r="AX233" s="347" t="str">
        <f t="shared" si="46"/>
        <v/>
      </c>
      <c r="AY233" s="352"/>
    </row>
    <row r="234" spans="1:51" s="337" customFormat="1" ht="15.75" thickTop="1" x14ac:dyDescent="0.25">
      <c r="A234" s="345" t="str">
        <f t="shared" si="37"/>
        <v>A124</v>
      </c>
      <c r="B234" s="345" t="str">
        <f t="shared" si="38"/>
        <v>615-58781</v>
      </c>
      <c r="C234" s="345"/>
      <c r="D234" s="345"/>
      <c r="E234" s="345">
        <f t="shared" si="39"/>
        <v>1</v>
      </c>
      <c r="F234" s="346"/>
      <c r="G234" s="346"/>
      <c r="H234" s="347" t="s">
        <v>850</v>
      </c>
      <c r="I234" s="347" t="s">
        <v>103</v>
      </c>
      <c r="J234" s="347" t="s">
        <v>1211</v>
      </c>
      <c r="K234" s="347" t="s">
        <v>570</v>
      </c>
      <c r="L234" s="347" t="str">
        <f t="shared" si="40"/>
        <v>A124. Blower Motor, FRONT FOOTWELL</v>
      </c>
      <c r="M234" s="460" t="str">
        <f t="shared" si="47"/>
        <v>Pic</v>
      </c>
      <c r="N234" s="357" t="str" cm="1">
        <f t="array" ref="N234">IF(INDEX(W:W, ROW())&lt;&gt;"", _xlfn.XLOOKUP(INDEX(W:W, ROW()), '5A. Picture Formulas'!$B$3:$B$500, '5A. Picture Formulas'!$CR$3:$CR$500), "")</f>
        <v>https://viking-pictures.s3.us-west-1.amazonaws.com/AA1188/36+(1).JPG</v>
      </c>
      <c r="O234" s="365" t="str">
        <f t="shared" si="41"/>
        <v>E.G.</v>
      </c>
      <c r="P234" s="366" t="s">
        <v>1212</v>
      </c>
      <c r="Q234" s="348" t="str">
        <f t="shared" si="48"/>
        <v>https://viking-pictures.s3.us-west-1.amazonaws.com/AA1155/A19.+Blower+Motor%2C+FRONT+FOOTWELL+(1).JPG</v>
      </c>
      <c r="R234" s="347" t="s">
        <v>570</v>
      </c>
      <c r="S234" s="347"/>
      <c r="T234" s="347">
        <v>95</v>
      </c>
      <c r="U234" s="349">
        <f t="shared" si="42"/>
        <v>95</v>
      </c>
      <c r="V234" s="346">
        <v>36</v>
      </c>
      <c r="W234" s="33" t="s">
        <v>2937</v>
      </c>
      <c r="X234" s="346" t="s">
        <v>2938</v>
      </c>
      <c r="Y234" s="346"/>
      <c r="Z234" s="346" t="s">
        <v>259</v>
      </c>
      <c r="AA234" s="369" t="s">
        <v>1213</v>
      </c>
      <c r="AB234" s="347"/>
      <c r="AC234" s="347"/>
      <c r="AD234" s="347" t="str">
        <f t="shared" si="43"/>
        <v>w/ resistor, toss both if 1 bad</v>
      </c>
      <c r="AE234" s="347" t="s">
        <v>789</v>
      </c>
      <c r="AF234" s="347"/>
      <c r="AG234" s="347"/>
      <c r="AH234" s="347" t="s">
        <v>935</v>
      </c>
      <c r="AI234" s="350">
        <v>44683</v>
      </c>
      <c r="AJ234" s="351" t="s">
        <v>936</v>
      </c>
      <c r="AK234" s="351" t="s">
        <v>57</v>
      </c>
      <c r="AL234" s="351" t="s">
        <v>937</v>
      </c>
      <c r="AM234" s="347"/>
      <c r="AN234" s="346" t="s">
        <v>947</v>
      </c>
      <c r="AO234" s="346" t="s">
        <v>1214</v>
      </c>
      <c r="AP234" s="347" t="s">
        <v>91</v>
      </c>
      <c r="AQ234" s="347">
        <v>58781</v>
      </c>
      <c r="AR234" s="347" t="str">
        <f t="shared" si="44"/>
        <v>615-58781</v>
      </c>
      <c r="AS234" s="347"/>
      <c r="AT234" s="347"/>
      <c r="AU234" s="347"/>
      <c r="AV234" s="347" t="str">
        <f t="shared" si="45"/>
        <v/>
      </c>
      <c r="AW234" s="347"/>
      <c r="AX234" s="347" t="str">
        <f t="shared" si="46"/>
        <v/>
      </c>
      <c r="AY234" s="352"/>
    </row>
    <row r="235" spans="1:51" s="337" customFormat="1" ht="15.75" thickTop="1" x14ac:dyDescent="0.25">
      <c r="A235" s="345" t="str">
        <f t="shared" si="37"/>
        <v/>
      </c>
      <c r="B235" s="345" t="str">
        <f t="shared" si="38"/>
        <v/>
      </c>
      <c r="C235" s="345"/>
      <c r="D235" s="345"/>
      <c r="E235" s="345" t="str">
        <f t="shared" si="39"/>
        <v/>
      </c>
      <c r="F235" s="346"/>
      <c r="G235" s="346"/>
      <c r="H235" s="347" t="s">
        <v>850</v>
      </c>
      <c r="I235" s="347" t="s">
        <v>103</v>
      </c>
      <c r="J235" s="347" t="s">
        <v>1216</v>
      </c>
      <c r="K235" s="347" t="s">
        <v>572</v>
      </c>
      <c r="L235" s="347" t="str">
        <f t="shared" si="40"/>
        <v>. Center Console Cell Phone Cradle</v>
      </c>
      <c r="M235" s="460" t="str">
        <f t="shared" si="47"/>
        <v/>
      </c>
      <c r="N235" s="357" t="str" cm="1">
        <f t="array" ref="N235">IF(INDEX(W:W, ROW())&lt;&gt;"", _xlfn.XLOOKUP(INDEX(W:W, ROW()), '5A. Picture Formulas'!$B$3:$B$500, '5A. Picture Formulas'!$CR$3:$CR$500), "")</f>
        <v/>
      </c>
      <c r="O235" s="365" t="str">
        <f t="shared" si="41"/>
        <v>E.G.</v>
      </c>
      <c r="P235" s="366" t="s">
        <v>1217</v>
      </c>
      <c r="Q235" s="348" t="str">
        <f t="shared" si="48"/>
        <v>https://viking-pictures.s3.us-west-1.amazonaws.com/AA1155/A36.+Center+Console+Cell+Phone+Cradle+(1).JPG</v>
      </c>
      <c r="R235" s="347" t="s">
        <v>572</v>
      </c>
      <c r="S235" s="347"/>
      <c r="T235" s="347">
        <v>75</v>
      </c>
      <c r="U235" s="349">
        <f t="shared" si="42"/>
        <v>75</v>
      </c>
      <c r="V235" s="347"/>
      <c r="W235" s="34"/>
      <c r="X235" s="347"/>
      <c r="Y235" s="347"/>
      <c r="Z235" s="346" t="s">
        <v>259</v>
      </c>
      <c r="AA235" s="369" t="s">
        <v>1218</v>
      </c>
      <c r="AB235" s="347"/>
      <c r="AC235" s="347"/>
      <c r="AD235" s="347" t="str">
        <f t="shared" si="43"/>
        <v/>
      </c>
      <c r="AE235" s="347"/>
      <c r="AF235" s="347"/>
      <c r="AG235" s="347"/>
      <c r="AH235" s="347" t="s">
        <v>935</v>
      </c>
      <c r="AI235" s="350">
        <v>45248</v>
      </c>
      <c r="AJ235" s="351" t="s">
        <v>936</v>
      </c>
      <c r="AK235" s="351" t="s">
        <v>57</v>
      </c>
      <c r="AL235" s="351" t="s">
        <v>937</v>
      </c>
      <c r="AM235" s="347"/>
      <c r="AN235" s="347" t="s">
        <v>938</v>
      </c>
      <c r="AO235" s="347"/>
      <c r="AP235" s="347"/>
      <c r="AQ235" s="347"/>
      <c r="AR235" s="347" t="str">
        <f t="shared" si="44"/>
        <v/>
      </c>
      <c r="AS235" s="347" t="s">
        <v>89</v>
      </c>
      <c r="AT235" s="347" t="s">
        <v>1016</v>
      </c>
      <c r="AU235" s="347" t="s">
        <v>1017</v>
      </c>
      <c r="AV235" s="347" t="str">
        <f t="shared" si="45"/>
        <v>F15-14-18-ALL</v>
      </c>
      <c r="AW235" s="347" t="s">
        <v>1219</v>
      </c>
      <c r="AX235" s="347" t="str">
        <f t="shared" si="46"/>
        <v>F15-14-18-ALL-Viking24</v>
      </c>
      <c r="AY235" s="352"/>
    </row>
    <row r="236" spans="1:51" s="337" customFormat="1" ht="15.75" thickTop="1" x14ac:dyDescent="0.25">
      <c r="A236" s="353" t="str">
        <f t="shared" si="37"/>
        <v>A264</v>
      </c>
      <c r="B236" s="353" t="str">
        <f t="shared" si="38"/>
        <v/>
      </c>
      <c r="C236" s="353"/>
      <c r="D236" s="353"/>
      <c r="E236" s="353" t="str">
        <f t="shared" si="39"/>
        <v/>
      </c>
      <c r="F236" s="354" t="s">
        <v>2888</v>
      </c>
      <c r="G236" s="354" t="s">
        <v>941</v>
      </c>
      <c r="H236" s="355" t="s">
        <v>850</v>
      </c>
      <c r="I236" s="355" t="s">
        <v>103</v>
      </c>
      <c r="J236" s="355" t="s">
        <v>1215</v>
      </c>
      <c r="K236" s="355" t="s">
        <v>571</v>
      </c>
      <c r="L236" s="355" t="str">
        <f t="shared" si="40"/>
        <v>A264. Center Console Storage Compartment &amp; Lid</v>
      </c>
      <c r="M236" s="460" t="str">
        <f t="shared" si="47"/>
        <v>Pic</v>
      </c>
      <c r="N236" s="357" t="str" cm="1">
        <f t="array" ref="N236">IF(INDEX(W:W, ROW())&lt;&gt;"", _xlfn.XLOOKUP(INDEX(W:W, ROW()), '5A. Picture Formulas'!$B$3:$B$500, '5A. Picture Formulas'!$CR$3:$CR$500), "")</f>
        <v>https://viking-pictures.s3.us-west-1.amazonaws.com/AA1188/135+(1).JPG</v>
      </c>
      <c r="O236" s="364" t="str">
        <f t="shared" si="41"/>
        <v/>
      </c>
      <c r="P236" s="364" t="s">
        <v>875</v>
      </c>
      <c r="Q236" s="348" t="str">
        <f t="shared" si="48"/>
        <v>https://viking-pictures.s3.us-west-1.amazonaws.com/AA1188/135+(1).JPG</v>
      </c>
      <c r="R236" s="355" t="s">
        <v>571</v>
      </c>
      <c r="S236" s="355"/>
      <c r="T236" s="355">
        <v>200</v>
      </c>
      <c r="U236" s="359">
        <f t="shared" si="42"/>
        <v>200</v>
      </c>
      <c r="V236" s="355">
        <v>135</v>
      </c>
      <c r="W236" s="255" t="s">
        <v>3166</v>
      </c>
      <c r="X236" s="355" t="s">
        <v>448</v>
      </c>
      <c r="Y236" s="355"/>
      <c r="Z236" s="354" t="s">
        <v>259</v>
      </c>
      <c r="AA236" s="355" t="s">
        <v>1218</v>
      </c>
      <c r="AB236" s="355" t="s">
        <v>2898</v>
      </c>
      <c r="AC236" s="355"/>
      <c r="AD236" s="355" t="str">
        <f t="shared" si="43"/>
        <v>keep switches &amp; mats IN</v>
      </c>
      <c r="AE236" s="355" t="s">
        <v>790</v>
      </c>
      <c r="AF236" s="355"/>
      <c r="AG236" s="355"/>
      <c r="AH236" s="355" t="s">
        <v>935</v>
      </c>
      <c r="AI236" s="361">
        <v>44684</v>
      </c>
      <c r="AJ236" s="362" t="s">
        <v>936</v>
      </c>
      <c r="AK236" s="362" t="s">
        <v>57</v>
      </c>
      <c r="AL236" s="362" t="s">
        <v>937</v>
      </c>
      <c r="AM236" s="355"/>
      <c r="AN236" s="355" t="s">
        <v>938</v>
      </c>
      <c r="AO236" s="355"/>
      <c r="AP236" s="355"/>
      <c r="AQ236" s="355"/>
      <c r="AR236" s="355" t="str">
        <f t="shared" si="44"/>
        <v/>
      </c>
      <c r="AS236" s="355"/>
      <c r="AT236" s="355"/>
      <c r="AU236" s="355"/>
      <c r="AV236" s="355" t="str">
        <f t="shared" si="45"/>
        <v/>
      </c>
      <c r="AW236" s="355"/>
      <c r="AX236" s="355" t="str">
        <f t="shared" si="46"/>
        <v/>
      </c>
      <c r="AY236" s="363"/>
    </row>
    <row r="237" spans="1:51" s="337" customFormat="1" ht="15.75" thickTop="1" x14ac:dyDescent="0.25">
      <c r="A237" s="345" t="str">
        <f t="shared" si="37"/>
        <v/>
      </c>
      <c r="B237" s="345" t="str">
        <f t="shared" si="38"/>
        <v>655-72542</v>
      </c>
      <c r="C237" s="345"/>
      <c r="D237" s="345"/>
      <c r="E237" s="345">
        <f t="shared" si="39"/>
        <v>1</v>
      </c>
      <c r="F237" s="346"/>
      <c r="G237" s="346"/>
      <c r="H237" s="347" t="s">
        <v>850</v>
      </c>
      <c r="I237" s="347" t="s">
        <v>103</v>
      </c>
      <c r="J237" s="347" t="s">
        <v>1183</v>
      </c>
      <c r="K237" s="347" t="s">
        <v>900</v>
      </c>
      <c r="L237" s="347" t="str">
        <f t="shared" si="40"/>
        <v>. Climate Control Panel - REAR</v>
      </c>
      <c r="M237" s="460" t="str">
        <f t="shared" si="47"/>
        <v/>
      </c>
      <c r="N237" s="357" t="str" cm="1">
        <f t="array" ref="N237">IF(INDEX(W:W, ROW())&lt;&gt;"", _xlfn.XLOOKUP(INDEX(W:W, ROW()), '5A. Picture Formulas'!$B$3:$B$500, '5A. Picture Formulas'!$CR$3:$CR$500), "")</f>
        <v/>
      </c>
      <c r="O237" s="348" t="str">
        <f t="shared" si="41"/>
        <v/>
      </c>
      <c r="P237" s="348" t="s">
        <v>875</v>
      </c>
      <c r="Q237" s="348" t="str">
        <f t="shared" si="48"/>
        <v/>
      </c>
      <c r="R237" s="347" t="s">
        <v>900</v>
      </c>
      <c r="S237" s="347" t="s">
        <v>1191</v>
      </c>
      <c r="T237" s="347">
        <v>198</v>
      </c>
      <c r="U237" s="349">
        <f t="shared" si="42"/>
        <v>198</v>
      </c>
      <c r="V237" s="346"/>
      <c r="W237" s="33"/>
      <c r="X237" s="346"/>
      <c r="Y237" s="346"/>
      <c r="Z237" s="346"/>
      <c r="AA237" s="347"/>
      <c r="AB237" s="347"/>
      <c r="AC237" s="347"/>
      <c r="AD237" s="347" t="str">
        <f t="shared" si="43"/>
        <v/>
      </c>
      <c r="AE237" s="347"/>
      <c r="AF237" s="347"/>
      <c r="AG237" s="347"/>
      <c r="AH237" s="347" t="s">
        <v>935</v>
      </c>
      <c r="AI237" s="350">
        <v>44684</v>
      </c>
      <c r="AJ237" s="351" t="s">
        <v>936</v>
      </c>
      <c r="AK237" s="351" t="s">
        <v>57</v>
      </c>
      <c r="AL237" s="351" t="s">
        <v>937</v>
      </c>
      <c r="AM237" s="347"/>
      <c r="AN237" s="346" t="s">
        <v>947</v>
      </c>
      <c r="AO237" s="346" t="s">
        <v>1185</v>
      </c>
      <c r="AP237" s="347" t="s">
        <v>91</v>
      </c>
      <c r="AQ237" s="347">
        <v>72542</v>
      </c>
      <c r="AR237" s="347" t="str">
        <f t="shared" si="44"/>
        <v>655-72542</v>
      </c>
      <c r="AS237" s="347"/>
      <c r="AT237" s="347"/>
      <c r="AU237" s="347"/>
      <c r="AV237" s="347" t="str">
        <f t="shared" si="45"/>
        <v/>
      </c>
      <c r="AW237" s="347"/>
      <c r="AX237" s="347" t="str">
        <f t="shared" si="46"/>
        <v/>
      </c>
      <c r="AY237" s="352"/>
    </row>
    <row r="238" spans="1:51" s="337" customFormat="1" ht="15.75" thickTop="1" x14ac:dyDescent="0.25">
      <c r="A238" s="345" t="str">
        <f t="shared" si="37"/>
        <v/>
      </c>
      <c r="B238" s="345" t="str">
        <f t="shared" si="38"/>
        <v>655-72543</v>
      </c>
      <c r="C238" s="345"/>
      <c r="D238" s="345"/>
      <c r="E238" s="345">
        <f t="shared" si="39"/>
        <v>1</v>
      </c>
      <c r="F238" s="346"/>
      <c r="G238" s="346"/>
      <c r="H238" s="347" t="s">
        <v>850</v>
      </c>
      <c r="I238" s="347" t="s">
        <v>103</v>
      </c>
      <c r="J238" s="347" t="s">
        <v>1183</v>
      </c>
      <c r="K238" s="347" t="s">
        <v>900</v>
      </c>
      <c r="L238" s="347" t="str">
        <f t="shared" si="40"/>
        <v>. Climate Control Panel - REAR</v>
      </c>
      <c r="M238" s="460" t="str">
        <f t="shared" si="47"/>
        <v/>
      </c>
      <c r="N238" s="357" t="str" cm="1">
        <f t="array" ref="N238">IF(INDEX(W:W, ROW())&lt;&gt;"", _xlfn.XLOOKUP(INDEX(W:W, ROW()), '5A. Picture Formulas'!$B$3:$B$500, '5A. Picture Formulas'!$CR$3:$CR$500), "")</f>
        <v/>
      </c>
      <c r="O238" s="348" t="str">
        <f t="shared" si="41"/>
        <v/>
      </c>
      <c r="P238" s="348" t="s">
        <v>875</v>
      </c>
      <c r="Q238" s="348" t="str">
        <f t="shared" si="48"/>
        <v/>
      </c>
      <c r="R238" s="347" t="s">
        <v>900</v>
      </c>
      <c r="S238" s="347" t="s">
        <v>1192</v>
      </c>
      <c r="T238" s="347">
        <v>198</v>
      </c>
      <c r="U238" s="349">
        <f t="shared" si="42"/>
        <v>198</v>
      </c>
      <c r="V238" s="346"/>
      <c r="W238" s="33"/>
      <c r="X238" s="346"/>
      <c r="Y238" s="346"/>
      <c r="Z238" s="346"/>
      <c r="AA238" s="347"/>
      <c r="AB238" s="347"/>
      <c r="AC238" s="347"/>
      <c r="AD238" s="347" t="str">
        <f t="shared" si="43"/>
        <v/>
      </c>
      <c r="AE238" s="347"/>
      <c r="AF238" s="347"/>
      <c r="AG238" s="347"/>
      <c r="AH238" s="347" t="s">
        <v>935</v>
      </c>
      <c r="AI238" s="350">
        <v>44684</v>
      </c>
      <c r="AJ238" s="351" t="s">
        <v>936</v>
      </c>
      <c r="AK238" s="351" t="s">
        <v>57</v>
      </c>
      <c r="AL238" s="351" t="s">
        <v>937</v>
      </c>
      <c r="AM238" s="347"/>
      <c r="AN238" s="346" t="s">
        <v>947</v>
      </c>
      <c r="AO238" s="346" t="s">
        <v>1185</v>
      </c>
      <c r="AP238" s="347" t="s">
        <v>91</v>
      </c>
      <c r="AQ238" s="347">
        <v>72543</v>
      </c>
      <c r="AR238" s="347" t="str">
        <f t="shared" si="44"/>
        <v>655-72543</v>
      </c>
      <c r="AS238" s="347"/>
      <c r="AT238" s="347"/>
      <c r="AU238" s="347"/>
      <c r="AV238" s="347" t="str">
        <f t="shared" si="45"/>
        <v/>
      </c>
      <c r="AW238" s="347"/>
      <c r="AX238" s="347" t="str">
        <f t="shared" si="46"/>
        <v/>
      </c>
      <c r="AY238" s="352"/>
    </row>
    <row r="239" spans="1:51" s="337" customFormat="1" ht="15.75" thickTop="1" x14ac:dyDescent="0.25">
      <c r="A239" s="345" t="str">
        <f t="shared" si="37"/>
        <v>A278</v>
      </c>
      <c r="B239" s="345" t="str">
        <f t="shared" si="38"/>
        <v>655-72539</v>
      </c>
      <c r="C239" s="345"/>
      <c r="D239" s="345"/>
      <c r="E239" s="345">
        <f t="shared" si="39"/>
        <v>1</v>
      </c>
      <c r="F239" s="346"/>
      <c r="G239" s="346"/>
      <c r="H239" s="347" t="s">
        <v>850</v>
      </c>
      <c r="I239" s="347" t="s">
        <v>103</v>
      </c>
      <c r="J239" s="347" t="s">
        <v>1183</v>
      </c>
      <c r="K239" s="347" t="s">
        <v>899</v>
      </c>
      <c r="L239" s="347" t="str">
        <f t="shared" si="40"/>
        <v>A278. Climate Control Panel, Radio Control Panel, and Trim - FRONT</v>
      </c>
      <c r="M239" s="460" t="str">
        <f t="shared" si="47"/>
        <v>Pic</v>
      </c>
      <c r="N239" s="357" t="str" cm="1">
        <f t="array" ref="N239">IF(INDEX(W:W, ROW())&lt;&gt;"", _xlfn.XLOOKUP(INDEX(W:W, ROW()), '5A. Picture Formulas'!$B$3:$B$500, '5A. Picture Formulas'!$CR$3:$CR$500), "")</f>
        <v>https://viking-pictures.s3.us-west-1.amazonaws.com/AA1188/149+(1).JPG</v>
      </c>
      <c r="O239" s="348" t="str">
        <f t="shared" si="41"/>
        <v/>
      </c>
      <c r="P239" s="348" t="s">
        <v>875</v>
      </c>
      <c r="Q239" s="348" t="str">
        <f t="shared" si="48"/>
        <v>https://viking-pictures.s3.us-west-1.amazonaws.com/AA1188/149+(1).JPG</v>
      </c>
      <c r="R239" s="347" t="s">
        <v>899</v>
      </c>
      <c r="S239" s="347" t="s">
        <v>3190</v>
      </c>
      <c r="T239" s="347">
        <v>295</v>
      </c>
      <c r="U239" s="349">
        <f t="shared" si="42"/>
        <v>295</v>
      </c>
      <c r="V239" s="346">
        <v>149</v>
      </c>
      <c r="W239" s="33" t="s">
        <v>3193</v>
      </c>
      <c r="X239" s="346" t="s">
        <v>448</v>
      </c>
      <c r="Y239" s="346"/>
      <c r="Z239" s="346" t="s">
        <v>259</v>
      </c>
      <c r="AA239" s="347" t="s">
        <v>3191</v>
      </c>
      <c r="AB239" s="347" t="s">
        <v>3194</v>
      </c>
      <c r="AC239" s="347" t="s">
        <v>3192</v>
      </c>
      <c r="AD239" s="347" t="str">
        <f t="shared" si="43"/>
        <v>keep together unless 1 bad</v>
      </c>
      <c r="AE239" s="347" t="s">
        <v>787</v>
      </c>
      <c r="AF239" s="347"/>
      <c r="AG239" s="347"/>
      <c r="AH239" s="347" t="s">
        <v>935</v>
      </c>
      <c r="AI239" s="350">
        <v>44684</v>
      </c>
      <c r="AJ239" s="351" t="s">
        <v>936</v>
      </c>
      <c r="AK239" s="351" t="s">
        <v>57</v>
      </c>
      <c r="AL239" s="351" t="s">
        <v>937</v>
      </c>
      <c r="AM239" s="347"/>
      <c r="AN239" s="346" t="s">
        <v>947</v>
      </c>
      <c r="AO239" s="346" t="s">
        <v>1185</v>
      </c>
      <c r="AP239" s="347" t="s">
        <v>91</v>
      </c>
      <c r="AQ239" s="347">
        <v>72539</v>
      </c>
      <c r="AR239" s="347" t="str">
        <f t="shared" si="44"/>
        <v>655-72539</v>
      </c>
      <c r="AS239" s="347"/>
      <c r="AT239" s="347"/>
      <c r="AU239" s="347"/>
      <c r="AV239" s="347" t="str">
        <f t="shared" si="45"/>
        <v/>
      </c>
      <c r="AW239" s="347"/>
      <c r="AX239" s="347" t="str">
        <f t="shared" si="46"/>
        <v/>
      </c>
      <c r="AY239" s="352"/>
    </row>
    <row r="240" spans="1:51" s="337" customFormat="1" ht="15.75" thickTop="1" x14ac:dyDescent="0.25">
      <c r="A240" s="345" t="str">
        <f t="shared" si="37"/>
        <v/>
      </c>
      <c r="B240" s="345" t="str">
        <f t="shared" si="38"/>
        <v>655-72540</v>
      </c>
      <c r="C240" s="345"/>
      <c r="D240" s="345"/>
      <c r="E240" s="345">
        <f t="shared" si="39"/>
        <v>1</v>
      </c>
      <c r="F240" s="346"/>
      <c r="G240" s="346"/>
      <c r="H240" s="347" t="s">
        <v>850</v>
      </c>
      <c r="I240" s="347" t="s">
        <v>103</v>
      </c>
      <c r="J240" s="347" t="s">
        <v>1183</v>
      </c>
      <c r="K240" s="347" t="s">
        <v>899</v>
      </c>
      <c r="L240" s="347" t="str">
        <f t="shared" si="40"/>
        <v>. Climate Control Panel, Radio Control Panel, and Trim - FRONT</v>
      </c>
      <c r="M240" s="460" t="str">
        <f t="shared" si="47"/>
        <v/>
      </c>
      <c r="N240" s="357" t="str" cm="1">
        <f t="array" ref="N240">IF(INDEX(W:W, ROW())&lt;&gt;"", _xlfn.XLOOKUP(INDEX(W:W, ROW()), '5A. Picture Formulas'!$B$3:$B$500, '5A. Picture Formulas'!$CR$3:$CR$500), "")</f>
        <v/>
      </c>
      <c r="O240" s="365" t="str">
        <f t="shared" si="41"/>
        <v/>
      </c>
      <c r="P240" s="366"/>
      <c r="Q240" s="348" t="str">
        <f t="shared" si="48"/>
        <v/>
      </c>
      <c r="R240" s="347" t="s">
        <v>899</v>
      </c>
      <c r="S240" s="347" t="s">
        <v>1187</v>
      </c>
      <c r="T240" s="347">
        <v>295</v>
      </c>
      <c r="U240" s="349">
        <f t="shared" si="42"/>
        <v>295</v>
      </c>
      <c r="V240" s="346"/>
      <c r="W240" s="33"/>
      <c r="X240" s="346"/>
      <c r="Y240" s="346"/>
      <c r="Z240" s="346" t="s">
        <v>260</v>
      </c>
      <c r="AA240" s="369" t="s">
        <v>1188</v>
      </c>
      <c r="AB240" s="347"/>
      <c r="AC240" s="347"/>
      <c r="AD240" s="347" t="str">
        <f t="shared" si="43"/>
        <v>keep together unless 1 bad</v>
      </c>
      <c r="AE240" s="347" t="s">
        <v>787</v>
      </c>
      <c r="AF240" s="347"/>
      <c r="AG240" s="347"/>
      <c r="AH240" s="347" t="s">
        <v>935</v>
      </c>
      <c r="AI240" s="350">
        <v>44684</v>
      </c>
      <c r="AJ240" s="351" t="s">
        <v>936</v>
      </c>
      <c r="AK240" s="351" t="s">
        <v>57</v>
      </c>
      <c r="AL240" s="351" t="s">
        <v>937</v>
      </c>
      <c r="AM240" s="347"/>
      <c r="AN240" s="346" t="s">
        <v>947</v>
      </c>
      <c r="AO240" s="346" t="s">
        <v>1185</v>
      </c>
      <c r="AP240" s="347" t="s">
        <v>91</v>
      </c>
      <c r="AQ240" s="347">
        <v>72540</v>
      </c>
      <c r="AR240" s="347" t="str">
        <f t="shared" si="44"/>
        <v>655-72540</v>
      </c>
      <c r="AS240" s="347"/>
      <c r="AT240" s="347"/>
      <c r="AU240" s="347"/>
      <c r="AV240" s="347" t="str">
        <f t="shared" si="45"/>
        <v/>
      </c>
      <c r="AW240" s="347"/>
      <c r="AX240" s="347" t="str">
        <f t="shared" si="46"/>
        <v/>
      </c>
      <c r="AY240" s="352"/>
    </row>
    <row r="241" spans="1:51" s="337" customFormat="1" ht="15.75" thickTop="1" x14ac:dyDescent="0.25">
      <c r="A241" s="345" t="str">
        <f t="shared" si="37"/>
        <v/>
      </c>
      <c r="B241" s="345" t="str">
        <f t="shared" si="38"/>
        <v>655-72541</v>
      </c>
      <c r="C241" s="345"/>
      <c r="D241" s="345"/>
      <c r="E241" s="345">
        <f t="shared" si="39"/>
        <v>1</v>
      </c>
      <c r="F241" s="346"/>
      <c r="G241" s="346"/>
      <c r="H241" s="347" t="s">
        <v>850</v>
      </c>
      <c r="I241" s="347" t="s">
        <v>103</v>
      </c>
      <c r="J241" s="347" t="s">
        <v>1183</v>
      </c>
      <c r="K241" s="347" t="s">
        <v>899</v>
      </c>
      <c r="L241" s="347" t="str">
        <f t="shared" si="40"/>
        <v>. Climate Control Panel, Radio Control Panel, and Trim - FRONT</v>
      </c>
      <c r="M241" s="460" t="str">
        <f t="shared" si="47"/>
        <v/>
      </c>
      <c r="N241" s="357" t="str" cm="1">
        <f t="array" ref="N241">IF(INDEX(W:W, ROW())&lt;&gt;"", _xlfn.XLOOKUP(INDEX(W:W, ROW()), '5A. Picture Formulas'!$B$3:$B$500, '5A. Picture Formulas'!$CR$3:$CR$500), "")</f>
        <v/>
      </c>
      <c r="O241" s="348" t="str">
        <f t="shared" si="41"/>
        <v/>
      </c>
      <c r="P241" s="348" t="s">
        <v>875</v>
      </c>
      <c r="Q241" s="348" t="str">
        <f t="shared" si="48"/>
        <v/>
      </c>
      <c r="R241" s="347" t="s">
        <v>899</v>
      </c>
      <c r="S241" s="347" t="s">
        <v>1189</v>
      </c>
      <c r="T241" s="347">
        <v>295</v>
      </c>
      <c r="U241" s="349">
        <f t="shared" si="42"/>
        <v>295</v>
      </c>
      <c r="V241" s="346"/>
      <c r="W241" s="33"/>
      <c r="X241" s="346"/>
      <c r="Y241" s="346"/>
      <c r="Z241" s="346"/>
      <c r="AA241" s="347"/>
      <c r="AB241" s="347"/>
      <c r="AC241" s="347"/>
      <c r="AD241" s="347" t="str">
        <f t="shared" si="43"/>
        <v>keep together unless 1 bad</v>
      </c>
      <c r="AE241" s="347" t="s">
        <v>787</v>
      </c>
      <c r="AF241" s="347"/>
      <c r="AG241" s="347"/>
      <c r="AH241" s="347" t="s">
        <v>935</v>
      </c>
      <c r="AI241" s="350">
        <v>44684</v>
      </c>
      <c r="AJ241" s="351" t="s">
        <v>936</v>
      </c>
      <c r="AK241" s="351" t="s">
        <v>57</v>
      </c>
      <c r="AL241" s="351" t="s">
        <v>937</v>
      </c>
      <c r="AM241" s="347"/>
      <c r="AN241" s="346" t="s">
        <v>947</v>
      </c>
      <c r="AO241" s="346" t="s">
        <v>1185</v>
      </c>
      <c r="AP241" s="347" t="s">
        <v>91</v>
      </c>
      <c r="AQ241" s="347">
        <v>72541</v>
      </c>
      <c r="AR241" s="347" t="str">
        <f t="shared" si="44"/>
        <v>655-72541</v>
      </c>
      <c r="AS241" s="347"/>
      <c r="AT241" s="347"/>
      <c r="AU241" s="347"/>
      <c r="AV241" s="347" t="str">
        <f t="shared" si="45"/>
        <v/>
      </c>
      <c r="AW241" s="347"/>
      <c r="AX241" s="347" t="str">
        <f t="shared" si="46"/>
        <v/>
      </c>
      <c r="AY241" s="352"/>
    </row>
    <row r="242" spans="1:51" s="337" customFormat="1" ht="15.75" thickTop="1" x14ac:dyDescent="0.25">
      <c r="A242" s="345" t="str">
        <f t="shared" si="37"/>
        <v/>
      </c>
      <c r="B242" s="345" t="str">
        <f t="shared" si="38"/>
        <v>655-72546</v>
      </c>
      <c r="C242" s="345"/>
      <c r="D242" s="345"/>
      <c r="E242" s="345">
        <f t="shared" si="39"/>
        <v>1</v>
      </c>
      <c r="F242" s="346"/>
      <c r="G242" s="346"/>
      <c r="H242" s="347" t="s">
        <v>850</v>
      </c>
      <c r="I242" s="347" t="s">
        <v>103</v>
      </c>
      <c r="J242" s="347" t="s">
        <v>1183</v>
      </c>
      <c r="K242" s="347" t="s">
        <v>899</v>
      </c>
      <c r="L242" s="347" t="str">
        <f t="shared" si="40"/>
        <v>. Climate Control Panel, Radio Control Panel, and Trim - FRONT</v>
      </c>
      <c r="M242" s="460" t="str">
        <f t="shared" si="47"/>
        <v/>
      </c>
      <c r="N242" s="357" t="str" cm="1">
        <f t="array" ref="N242">IF(INDEX(W:W, ROW())&lt;&gt;"", _xlfn.XLOOKUP(INDEX(W:W, ROW()), '5A. Picture Formulas'!$B$3:$B$500, '5A. Picture Formulas'!$CR$3:$CR$500), "")</f>
        <v/>
      </c>
      <c r="O242" s="348" t="str">
        <f t="shared" si="41"/>
        <v/>
      </c>
      <c r="P242" s="348" t="s">
        <v>875</v>
      </c>
      <c r="Q242" s="348" t="str">
        <f t="shared" si="48"/>
        <v/>
      </c>
      <c r="R242" s="347" t="s">
        <v>899</v>
      </c>
      <c r="S242" s="347" t="s">
        <v>1190</v>
      </c>
      <c r="T242" s="347">
        <v>295</v>
      </c>
      <c r="U242" s="349">
        <f t="shared" si="42"/>
        <v>295</v>
      </c>
      <c r="V242" s="346"/>
      <c r="W242" s="33"/>
      <c r="X242" s="346"/>
      <c r="Y242" s="346"/>
      <c r="Z242" s="346"/>
      <c r="AA242" s="347"/>
      <c r="AB242" s="347"/>
      <c r="AC242" s="347"/>
      <c r="AD242" s="347" t="str">
        <f t="shared" si="43"/>
        <v>keep together unless 1 bad</v>
      </c>
      <c r="AE242" s="347" t="s">
        <v>787</v>
      </c>
      <c r="AF242" s="347"/>
      <c r="AG242" s="347"/>
      <c r="AH242" s="347" t="s">
        <v>935</v>
      </c>
      <c r="AI242" s="350">
        <v>44684</v>
      </c>
      <c r="AJ242" s="351" t="s">
        <v>936</v>
      </c>
      <c r="AK242" s="351" t="s">
        <v>57</v>
      </c>
      <c r="AL242" s="351" t="s">
        <v>937</v>
      </c>
      <c r="AM242" s="347"/>
      <c r="AN242" s="346" t="s">
        <v>947</v>
      </c>
      <c r="AO242" s="346" t="s">
        <v>1185</v>
      </c>
      <c r="AP242" s="347" t="s">
        <v>91</v>
      </c>
      <c r="AQ242" s="347">
        <v>72546</v>
      </c>
      <c r="AR242" s="347" t="str">
        <f t="shared" si="44"/>
        <v>655-72546</v>
      </c>
      <c r="AS242" s="347"/>
      <c r="AT242" s="347"/>
      <c r="AU242" s="347"/>
      <c r="AV242" s="347" t="str">
        <f t="shared" si="45"/>
        <v/>
      </c>
      <c r="AW242" s="347"/>
      <c r="AX242" s="347" t="str">
        <f t="shared" si="46"/>
        <v/>
      </c>
      <c r="AY242" s="352"/>
    </row>
    <row r="243" spans="1:51" s="337" customFormat="1" ht="15.75" thickTop="1" x14ac:dyDescent="0.25">
      <c r="A243" s="345" t="str">
        <f t="shared" si="37"/>
        <v/>
      </c>
      <c r="B243" s="345" t="str">
        <f t="shared" si="38"/>
        <v>629-61109</v>
      </c>
      <c r="C243" s="345"/>
      <c r="D243" s="345"/>
      <c r="E243" s="345">
        <f t="shared" si="39"/>
        <v>1</v>
      </c>
      <c r="F243" s="346"/>
      <c r="G243" s="346"/>
      <c r="H243" s="347" t="s">
        <v>850</v>
      </c>
      <c r="I243" s="347" t="s">
        <v>103</v>
      </c>
      <c r="J243" s="347" t="s">
        <v>1220</v>
      </c>
      <c r="K243" s="347" t="s">
        <v>573</v>
      </c>
      <c r="L243" s="347" t="str">
        <f t="shared" si="40"/>
        <v>. Combination Switch Assembly</v>
      </c>
      <c r="M243" s="460" t="str">
        <f t="shared" si="47"/>
        <v/>
      </c>
      <c r="N243" s="357" t="str" cm="1">
        <f t="array" ref="N243">IF(INDEX(W:W, ROW())&lt;&gt;"", _xlfn.XLOOKUP(INDEX(W:W, ROW()), '5A. Picture Formulas'!$B$3:$B$500, '5A. Picture Formulas'!$CR$3:$CR$500), "")</f>
        <v/>
      </c>
      <c r="O243" s="348" t="str">
        <f t="shared" si="41"/>
        <v/>
      </c>
      <c r="P243" s="348" t="s">
        <v>875</v>
      </c>
      <c r="Q243" s="348" t="str">
        <f t="shared" si="48"/>
        <v/>
      </c>
      <c r="R243" s="347" t="s">
        <v>573</v>
      </c>
      <c r="S243" s="347" t="s">
        <v>1221</v>
      </c>
      <c r="T243" s="349">
        <v>148</v>
      </c>
      <c r="U243" s="349">
        <f t="shared" si="42"/>
        <v>148</v>
      </c>
      <c r="V243" s="346"/>
      <c r="W243" s="33"/>
      <c r="X243" s="346"/>
      <c r="Y243" s="346"/>
      <c r="Z243" s="346"/>
      <c r="AA243" s="347"/>
      <c r="AB243" s="347"/>
      <c r="AC243" s="347"/>
      <c r="AD243" s="347" t="str">
        <f t="shared" si="43"/>
        <v>assembly, but toss steering wheel adjust switch</v>
      </c>
      <c r="AE243" s="347" t="s">
        <v>791</v>
      </c>
      <c r="AF243" s="347"/>
      <c r="AG243" s="347"/>
      <c r="AH243" s="347" t="s">
        <v>935</v>
      </c>
      <c r="AI243" s="350">
        <v>44684</v>
      </c>
      <c r="AJ243" s="351" t="s">
        <v>936</v>
      </c>
      <c r="AK243" s="351" t="s">
        <v>57</v>
      </c>
      <c r="AL243" s="351" t="s">
        <v>937</v>
      </c>
      <c r="AM243" s="347"/>
      <c r="AN243" s="346" t="s">
        <v>947</v>
      </c>
      <c r="AO243" s="346" t="s">
        <v>1222</v>
      </c>
      <c r="AP243" s="347" t="s">
        <v>91</v>
      </c>
      <c r="AQ243" s="347">
        <v>61109</v>
      </c>
      <c r="AR243" s="347" t="str">
        <f t="shared" si="44"/>
        <v>629-61109</v>
      </c>
      <c r="AS243" s="347"/>
      <c r="AT243" s="347"/>
      <c r="AU243" s="347"/>
      <c r="AV243" s="347" t="str">
        <f t="shared" si="45"/>
        <v/>
      </c>
      <c r="AW243" s="347"/>
      <c r="AX243" s="347" t="str">
        <f t="shared" si="46"/>
        <v/>
      </c>
      <c r="AY243" s="352"/>
    </row>
    <row r="244" spans="1:51" s="337" customFormat="1" ht="15.75" thickTop="1" x14ac:dyDescent="0.25">
      <c r="A244" s="345" t="str">
        <f t="shared" si="37"/>
        <v>A165</v>
      </c>
      <c r="B244" s="345" t="str">
        <f t="shared" si="38"/>
        <v>629-61110</v>
      </c>
      <c r="C244" s="345"/>
      <c r="D244" s="345"/>
      <c r="E244" s="345">
        <f t="shared" si="39"/>
        <v>1</v>
      </c>
      <c r="F244" s="346"/>
      <c r="G244" s="346"/>
      <c r="H244" s="347" t="s">
        <v>850</v>
      </c>
      <c r="I244" s="347" t="s">
        <v>103</v>
      </c>
      <c r="J244" s="347" t="s">
        <v>1220</v>
      </c>
      <c r="K244" s="347" t="s">
        <v>573</v>
      </c>
      <c r="L244" s="347" t="str">
        <f t="shared" si="40"/>
        <v>A165. Combination Switch Assembly</v>
      </c>
      <c r="M244" s="460" t="str">
        <f t="shared" si="47"/>
        <v>Pic</v>
      </c>
      <c r="N244" s="357" t="str" cm="1">
        <f t="array" ref="N244">IF(INDEX(W:W, ROW())&lt;&gt;"", _xlfn.XLOOKUP(INDEX(W:W, ROW()), '5A. Picture Formulas'!$B$3:$B$500, '5A. Picture Formulas'!$CR$3:$CR$500), "")</f>
        <v>https://viking-pictures.s3.us-west-1.amazonaws.com/AA1188/77+(1).JPG</v>
      </c>
      <c r="O244" s="365" t="str">
        <f t="shared" si="41"/>
        <v>E.G.</v>
      </c>
      <c r="P244" s="366" t="s">
        <v>1223</v>
      </c>
      <c r="Q244" s="348" t="str">
        <f t="shared" si="48"/>
        <v>https://viking-pictures.s3.us-west-1.amazonaws.com/AA1155/A51.+Combination+Switch+Assembly+(1).JPG</v>
      </c>
      <c r="R244" s="347" t="s">
        <v>573</v>
      </c>
      <c r="S244" s="347" t="s">
        <v>1224</v>
      </c>
      <c r="T244" s="349">
        <v>148</v>
      </c>
      <c r="U244" s="349">
        <f t="shared" si="42"/>
        <v>148</v>
      </c>
      <c r="V244" s="346">
        <v>77</v>
      </c>
      <c r="W244" s="33" t="s">
        <v>2994</v>
      </c>
      <c r="X244" s="346" t="s">
        <v>2951</v>
      </c>
      <c r="Y244" s="346"/>
      <c r="Z244" s="346" t="s">
        <v>260</v>
      </c>
      <c r="AA244" s="369" t="s">
        <v>2995</v>
      </c>
      <c r="AB244" s="347"/>
      <c r="AC244" s="347"/>
      <c r="AD244" s="347" t="str">
        <f t="shared" si="43"/>
        <v>assembly, but toss steering wheel adjust switch</v>
      </c>
      <c r="AE244" s="347" t="s">
        <v>791</v>
      </c>
      <c r="AF244" s="347"/>
      <c r="AG244" s="347"/>
      <c r="AH244" s="347" t="s">
        <v>935</v>
      </c>
      <c r="AI244" s="350">
        <v>44684</v>
      </c>
      <c r="AJ244" s="351" t="s">
        <v>936</v>
      </c>
      <c r="AK244" s="351" t="s">
        <v>57</v>
      </c>
      <c r="AL244" s="351" t="s">
        <v>937</v>
      </c>
      <c r="AM244" s="347"/>
      <c r="AN244" s="346" t="s">
        <v>947</v>
      </c>
      <c r="AO244" s="346" t="s">
        <v>1222</v>
      </c>
      <c r="AP244" s="347" t="s">
        <v>91</v>
      </c>
      <c r="AQ244" s="347">
        <v>61110</v>
      </c>
      <c r="AR244" s="347" t="str">
        <f t="shared" si="44"/>
        <v>629-61110</v>
      </c>
      <c r="AS244" s="347"/>
      <c r="AT244" s="347"/>
      <c r="AU244" s="347"/>
      <c r="AV244" s="347" t="str">
        <f t="shared" si="45"/>
        <v/>
      </c>
      <c r="AW244" s="347"/>
      <c r="AX244" s="347" t="str">
        <f t="shared" si="46"/>
        <v/>
      </c>
      <c r="AY244" s="352"/>
    </row>
    <row r="245" spans="1:51" s="337" customFormat="1" ht="15.75" thickTop="1" x14ac:dyDescent="0.25">
      <c r="A245" s="345" t="str">
        <f t="shared" si="37"/>
        <v/>
      </c>
      <c r="B245" s="345" t="str">
        <f t="shared" si="38"/>
        <v>629-61111</v>
      </c>
      <c r="C245" s="345"/>
      <c r="D245" s="345"/>
      <c r="E245" s="345">
        <f t="shared" si="39"/>
        <v>1</v>
      </c>
      <c r="F245" s="346"/>
      <c r="G245" s="346"/>
      <c r="H245" s="347" t="s">
        <v>850</v>
      </c>
      <c r="I245" s="347" t="s">
        <v>103</v>
      </c>
      <c r="J245" s="347" t="s">
        <v>1220</v>
      </c>
      <c r="K245" s="347" t="s">
        <v>573</v>
      </c>
      <c r="L245" s="347" t="str">
        <f t="shared" si="40"/>
        <v>. Combination Switch Assembly</v>
      </c>
      <c r="M245" s="460" t="str">
        <f t="shared" si="47"/>
        <v/>
      </c>
      <c r="N245" s="357" t="str" cm="1">
        <f t="array" ref="N245">IF(INDEX(W:W, ROW())&lt;&gt;"", _xlfn.XLOOKUP(INDEX(W:W, ROW()), '5A. Picture Formulas'!$B$3:$B$500, '5A. Picture Formulas'!$CR$3:$CR$500), "")</f>
        <v/>
      </c>
      <c r="O245" s="348" t="str">
        <f t="shared" si="41"/>
        <v/>
      </c>
      <c r="P245" s="348" t="s">
        <v>875</v>
      </c>
      <c r="Q245" s="348" t="str">
        <f t="shared" si="48"/>
        <v/>
      </c>
      <c r="R245" s="347" t="s">
        <v>573</v>
      </c>
      <c r="S245" s="347" t="s">
        <v>1226</v>
      </c>
      <c r="T245" s="349">
        <v>148</v>
      </c>
      <c r="U245" s="349">
        <f t="shared" si="42"/>
        <v>148</v>
      </c>
      <c r="V245" s="346"/>
      <c r="W245" s="33"/>
      <c r="X245" s="346"/>
      <c r="Y245" s="346"/>
      <c r="Z245" s="346"/>
      <c r="AA245" s="347"/>
      <c r="AB245" s="347"/>
      <c r="AC245" s="347"/>
      <c r="AD245" s="347" t="str">
        <f t="shared" si="43"/>
        <v>assembly, but toss steering wheel adjust switch</v>
      </c>
      <c r="AE245" s="347" t="s">
        <v>791</v>
      </c>
      <c r="AF245" s="347"/>
      <c r="AG245" s="347"/>
      <c r="AH245" s="347" t="s">
        <v>935</v>
      </c>
      <c r="AI245" s="350">
        <v>44684</v>
      </c>
      <c r="AJ245" s="351" t="s">
        <v>936</v>
      </c>
      <c r="AK245" s="351" t="s">
        <v>57</v>
      </c>
      <c r="AL245" s="351" t="s">
        <v>937</v>
      </c>
      <c r="AM245" s="347"/>
      <c r="AN245" s="346" t="s">
        <v>947</v>
      </c>
      <c r="AO245" s="346" t="s">
        <v>1222</v>
      </c>
      <c r="AP245" s="347" t="s">
        <v>91</v>
      </c>
      <c r="AQ245" s="347">
        <v>61111</v>
      </c>
      <c r="AR245" s="347" t="str">
        <f t="shared" si="44"/>
        <v>629-61111</v>
      </c>
      <c r="AS245" s="347"/>
      <c r="AT245" s="347"/>
      <c r="AU245" s="347"/>
      <c r="AV245" s="347" t="str">
        <f t="shared" si="45"/>
        <v/>
      </c>
      <c r="AW245" s="347"/>
      <c r="AX245" s="347" t="str">
        <f t="shared" si="46"/>
        <v/>
      </c>
      <c r="AY245" s="352"/>
    </row>
    <row r="246" spans="1:51" s="337" customFormat="1" ht="15.75" thickTop="1" x14ac:dyDescent="0.25">
      <c r="A246" s="345" t="str">
        <f t="shared" si="37"/>
        <v/>
      </c>
      <c r="B246" s="345" t="str">
        <f t="shared" si="38"/>
        <v>629-61112</v>
      </c>
      <c r="C246" s="345"/>
      <c r="D246" s="345"/>
      <c r="E246" s="345">
        <f t="shared" si="39"/>
        <v>1</v>
      </c>
      <c r="F246" s="346"/>
      <c r="G246" s="346"/>
      <c r="H246" s="347" t="s">
        <v>850</v>
      </c>
      <c r="I246" s="347" t="s">
        <v>103</v>
      </c>
      <c r="J246" s="347" t="s">
        <v>1220</v>
      </c>
      <c r="K246" s="347" t="s">
        <v>573</v>
      </c>
      <c r="L246" s="347" t="str">
        <f t="shared" si="40"/>
        <v>. Combination Switch Assembly</v>
      </c>
      <c r="M246" s="460" t="str">
        <f t="shared" si="47"/>
        <v/>
      </c>
      <c r="N246" s="357" t="str" cm="1">
        <f t="array" ref="N246">IF(INDEX(W:W, ROW())&lt;&gt;"", _xlfn.XLOOKUP(INDEX(W:W, ROW()), '5A. Picture Formulas'!$B$3:$B$500, '5A. Picture Formulas'!$CR$3:$CR$500), "")</f>
        <v/>
      </c>
      <c r="O246" s="348" t="str">
        <f t="shared" si="41"/>
        <v/>
      </c>
      <c r="P246" s="348" t="s">
        <v>875</v>
      </c>
      <c r="Q246" s="348" t="str">
        <f t="shared" si="48"/>
        <v/>
      </c>
      <c r="R246" s="347" t="s">
        <v>573</v>
      </c>
      <c r="S246" s="347" t="s">
        <v>1227</v>
      </c>
      <c r="T246" s="349">
        <v>148</v>
      </c>
      <c r="U246" s="349">
        <f t="shared" si="42"/>
        <v>148</v>
      </c>
      <c r="V246" s="346"/>
      <c r="W246" s="33"/>
      <c r="X246" s="346"/>
      <c r="Y246" s="346"/>
      <c r="Z246" s="346"/>
      <c r="AA246" s="347"/>
      <c r="AB246" s="347"/>
      <c r="AC246" s="347"/>
      <c r="AD246" s="347" t="str">
        <f t="shared" si="43"/>
        <v>assembly, but toss steering wheel adjust switch</v>
      </c>
      <c r="AE246" s="347" t="s">
        <v>791</v>
      </c>
      <c r="AF246" s="347"/>
      <c r="AG246" s="347"/>
      <c r="AH246" s="347" t="s">
        <v>935</v>
      </c>
      <c r="AI246" s="350">
        <v>44684</v>
      </c>
      <c r="AJ246" s="351" t="s">
        <v>936</v>
      </c>
      <c r="AK246" s="351" t="s">
        <v>57</v>
      </c>
      <c r="AL246" s="351" t="s">
        <v>937</v>
      </c>
      <c r="AM246" s="347"/>
      <c r="AN246" s="346" t="s">
        <v>947</v>
      </c>
      <c r="AO246" s="346" t="s">
        <v>1222</v>
      </c>
      <c r="AP246" s="347" t="s">
        <v>91</v>
      </c>
      <c r="AQ246" s="347">
        <v>61112</v>
      </c>
      <c r="AR246" s="347" t="str">
        <f t="shared" si="44"/>
        <v>629-61112</v>
      </c>
      <c r="AS246" s="347"/>
      <c r="AT246" s="347"/>
      <c r="AU246" s="347"/>
      <c r="AV246" s="347" t="str">
        <f t="shared" si="45"/>
        <v/>
      </c>
      <c r="AW246" s="347"/>
      <c r="AX246" s="347" t="str">
        <f t="shared" si="46"/>
        <v/>
      </c>
      <c r="AY246" s="352"/>
    </row>
    <row r="247" spans="1:51" s="337" customFormat="1" ht="15.75" thickTop="1" x14ac:dyDescent="0.25">
      <c r="A247" s="370" t="str">
        <f t="shared" si="37"/>
        <v/>
      </c>
      <c r="B247" s="370" t="str">
        <f t="shared" si="38"/>
        <v/>
      </c>
      <c r="C247" s="370"/>
      <c r="D247" s="370"/>
      <c r="E247" s="370" t="str">
        <f t="shared" si="39"/>
        <v/>
      </c>
      <c r="F247" s="371" t="s">
        <v>2893</v>
      </c>
      <c r="G247" s="371" t="s">
        <v>941</v>
      </c>
      <c r="H247" s="372" t="s">
        <v>850</v>
      </c>
      <c r="I247" s="372" t="s">
        <v>103</v>
      </c>
      <c r="J247" s="372" t="s">
        <v>1228</v>
      </c>
      <c r="K247" s="372" t="s">
        <v>574</v>
      </c>
      <c r="L247" s="372" t="str">
        <f t="shared" si="40"/>
        <v>. Cup Holder, FRONT CENTER CONSOLE</v>
      </c>
      <c r="M247" s="460" t="str">
        <f t="shared" si="47"/>
        <v/>
      </c>
      <c r="N247" s="357" t="str" cm="1">
        <f t="array" ref="N247">IF(INDEX(W:W, ROW())&lt;&gt;"", _xlfn.XLOOKUP(INDEX(W:W, ROW()), '5A. Picture Formulas'!$B$3:$B$500, '5A. Picture Formulas'!$CR$3:$CR$500), "")</f>
        <v/>
      </c>
      <c r="O247" s="380" t="str">
        <f t="shared" si="41"/>
        <v/>
      </c>
      <c r="P247" s="380" t="s">
        <v>875</v>
      </c>
      <c r="Q247" s="348" t="str">
        <f t="shared" si="48"/>
        <v/>
      </c>
      <c r="R247" s="372" t="s">
        <v>574</v>
      </c>
      <c r="S247" s="372"/>
      <c r="T247" s="372">
        <v>128</v>
      </c>
      <c r="U247" s="375">
        <f t="shared" si="42"/>
        <v>128</v>
      </c>
      <c r="V247" s="372"/>
      <c r="W247" s="302"/>
      <c r="X247" s="372"/>
      <c r="Y247" s="372"/>
      <c r="Z247" s="371"/>
      <c r="AA247" s="372"/>
      <c r="AB247" s="372"/>
      <c r="AC247" s="372"/>
      <c r="AD247" s="372" t="str">
        <f t="shared" si="43"/>
        <v>leave all components in | one w/ roll up door</v>
      </c>
      <c r="AE247" s="372" t="s">
        <v>1229</v>
      </c>
      <c r="AF247" s="372" t="s">
        <v>1230</v>
      </c>
      <c r="AG247" s="372"/>
      <c r="AH247" s="372" t="s">
        <v>935</v>
      </c>
      <c r="AI247" s="377">
        <v>44684</v>
      </c>
      <c r="AJ247" s="378" t="s">
        <v>936</v>
      </c>
      <c r="AK247" s="378" t="s">
        <v>57</v>
      </c>
      <c r="AL247" s="378" t="s">
        <v>937</v>
      </c>
      <c r="AM247" s="372"/>
      <c r="AN247" s="372" t="s">
        <v>938</v>
      </c>
      <c r="AO247" s="372"/>
      <c r="AP247" s="372"/>
      <c r="AQ247" s="372"/>
      <c r="AR247" s="372" t="str">
        <f t="shared" si="44"/>
        <v/>
      </c>
      <c r="AS247" s="372"/>
      <c r="AT247" s="372"/>
      <c r="AU247" s="372"/>
      <c r="AV247" s="372" t="str">
        <f t="shared" si="45"/>
        <v/>
      </c>
      <c r="AW247" s="372"/>
      <c r="AX247" s="372" t="str">
        <f t="shared" si="46"/>
        <v/>
      </c>
      <c r="AY247" s="379"/>
    </row>
    <row r="248" spans="1:51" s="337" customFormat="1" ht="15.75" thickTop="1" x14ac:dyDescent="0.25">
      <c r="A248" s="345" t="str">
        <f t="shared" si="37"/>
        <v>A179</v>
      </c>
      <c r="B248" s="345" t="str">
        <f t="shared" si="38"/>
        <v/>
      </c>
      <c r="C248" s="345"/>
      <c r="D248" s="345"/>
      <c r="E248" s="345" t="str">
        <f t="shared" si="39"/>
        <v/>
      </c>
      <c r="F248" s="346"/>
      <c r="G248" s="346"/>
      <c r="H248" s="347" t="s">
        <v>850</v>
      </c>
      <c r="I248" s="347" t="s">
        <v>103</v>
      </c>
      <c r="J248" s="347" t="s">
        <v>1231</v>
      </c>
      <c r="K248" s="347" t="s">
        <v>575</v>
      </c>
      <c r="L248" s="347" t="str">
        <f t="shared" si="40"/>
        <v>A179. Dome Light, FRONT PRIMARY ONE</v>
      </c>
      <c r="M248" s="460" t="str">
        <f t="shared" si="47"/>
        <v>Pic</v>
      </c>
      <c r="N248" s="357" t="str" cm="1">
        <f t="array" ref="N248">IF(INDEX(W:W, ROW())&lt;&gt;"", _xlfn.XLOOKUP(INDEX(W:W, ROW()), '5A. Picture Formulas'!$B$3:$B$500, '5A. Picture Formulas'!$CR$3:$CR$500), "")</f>
        <v>https://viking-pictures.s3.us-west-1.amazonaws.com/AA1188/91+(1).JPG</v>
      </c>
      <c r="O248" s="365" t="str">
        <f t="shared" si="41"/>
        <v>E.G.</v>
      </c>
      <c r="P248" s="366" t="s">
        <v>1232</v>
      </c>
      <c r="Q248" s="348" t="str">
        <f t="shared" si="48"/>
        <v>https://viking-pictures.s3.us-west-1.amazonaws.com/AA1155/A61.+Dome+Light%2C+FRONT+PRIMARY+ONE+(1).JPG</v>
      </c>
      <c r="R248" s="347" t="s">
        <v>575</v>
      </c>
      <c r="S248" s="347"/>
      <c r="T248" s="347">
        <v>150</v>
      </c>
      <c r="U248" s="349">
        <f t="shared" si="42"/>
        <v>150</v>
      </c>
      <c r="V248" s="347">
        <v>91</v>
      </c>
      <c r="W248" s="34" t="s">
        <v>3012</v>
      </c>
      <c r="X248" s="347" t="s">
        <v>2951</v>
      </c>
      <c r="Y248" s="347"/>
      <c r="Z248" s="346" t="s">
        <v>260</v>
      </c>
      <c r="AA248" s="369">
        <v>9331148</v>
      </c>
      <c r="AB248" s="347"/>
      <c r="AC248" s="347"/>
      <c r="AD248" s="347" t="str">
        <f t="shared" si="43"/>
        <v/>
      </c>
      <c r="AE248" s="347"/>
      <c r="AF248" s="347"/>
      <c r="AG248" s="347"/>
      <c r="AH248" s="347" t="s">
        <v>935</v>
      </c>
      <c r="AI248" s="350">
        <v>44683</v>
      </c>
      <c r="AJ248" s="351" t="s">
        <v>936</v>
      </c>
      <c r="AK248" s="351" t="s">
        <v>57</v>
      </c>
      <c r="AL248" s="351" t="s">
        <v>937</v>
      </c>
      <c r="AM248" s="347"/>
      <c r="AN248" s="347" t="s">
        <v>938</v>
      </c>
      <c r="AO248" s="347"/>
      <c r="AP248" s="347"/>
      <c r="AQ248" s="347"/>
      <c r="AR248" s="347" t="str">
        <f t="shared" si="44"/>
        <v/>
      </c>
      <c r="AS248" s="347" t="s">
        <v>89</v>
      </c>
      <c r="AT248" s="347" t="s">
        <v>1016</v>
      </c>
      <c r="AU248" s="347" t="s">
        <v>1017</v>
      </c>
      <c r="AV248" s="347" t="str">
        <f t="shared" si="45"/>
        <v>F15-14-18-ALL</v>
      </c>
      <c r="AW248" s="347" t="s">
        <v>1233</v>
      </c>
      <c r="AX248" s="347" t="str">
        <f t="shared" si="46"/>
        <v>F15-14-18-ALL-Viking25</v>
      </c>
      <c r="AY248" s="352" t="s">
        <v>2984</v>
      </c>
    </row>
    <row r="249" spans="1:51" s="337" customFormat="1" ht="15.75" thickTop="1" x14ac:dyDescent="0.25">
      <c r="A249" s="345" t="str">
        <f t="shared" si="37"/>
        <v/>
      </c>
      <c r="B249" s="345" t="str">
        <f t="shared" si="38"/>
        <v/>
      </c>
      <c r="C249" s="345"/>
      <c r="D249" s="345"/>
      <c r="E249" s="345" t="str">
        <f t="shared" si="39"/>
        <v/>
      </c>
      <c r="F249" s="346"/>
      <c r="G249" s="346" t="s">
        <v>941</v>
      </c>
      <c r="H249" s="347" t="s">
        <v>850</v>
      </c>
      <c r="I249" s="347" t="s">
        <v>103</v>
      </c>
      <c r="J249" s="347" t="s">
        <v>1238</v>
      </c>
      <c r="K249" s="347" t="s">
        <v>577</v>
      </c>
      <c r="L249" s="347" t="str">
        <f t="shared" si="40"/>
        <v>. Glove Box Assembly WITH Handle, FRONT RIGHT PRIMARY</v>
      </c>
      <c r="M249" s="460" t="str">
        <f t="shared" si="47"/>
        <v/>
      </c>
      <c r="N249" s="357" t="str" cm="1">
        <f t="array" ref="N249">IF(INDEX(W:W, ROW())&lt;&gt;"", _xlfn.XLOOKUP(INDEX(W:W, ROW()), '5A. Picture Formulas'!$B$3:$B$500, '5A. Picture Formulas'!$CR$3:$CR$500), "")</f>
        <v/>
      </c>
      <c r="O249" s="365" t="str">
        <f t="shared" si="41"/>
        <v>E.G.</v>
      </c>
      <c r="P249" s="366" t="s">
        <v>1239</v>
      </c>
      <c r="Q249" s="348" t="str">
        <f t="shared" si="48"/>
        <v>https://viking-pictures.s3.us-west-1.amazonaws.com/AA1155/A85.+Glove+Box+Assembly+WITH+Handle%2C+FRONT+RIGHT+PRIMARY+(1).JPG</v>
      </c>
      <c r="R249" s="347" t="s">
        <v>577</v>
      </c>
      <c r="S249" s="347"/>
      <c r="T249" s="347">
        <v>195</v>
      </c>
      <c r="U249" s="349">
        <f t="shared" si="42"/>
        <v>195</v>
      </c>
      <c r="V249" s="368"/>
      <c r="W249" s="37"/>
      <c r="X249" s="368"/>
      <c r="Y249" s="368"/>
      <c r="Z249" s="346" t="s">
        <v>259</v>
      </c>
      <c r="AA249" s="369" t="s">
        <v>1240</v>
      </c>
      <c r="AB249" s="347"/>
      <c r="AC249" s="347"/>
      <c r="AD249" s="347" t="str">
        <f t="shared" si="43"/>
        <v>toss the left dash smaller one</v>
      </c>
      <c r="AE249" s="347" t="s">
        <v>793</v>
      </c>
      <c r="AF249" s="347"/>
      <c r="AG249" s="347"/>
      <c r="AH249" s="347" t="s">
        <v>935</v>
      </c>
      <c r="AI249" s="350">
        <v>44684</v>
      </c>
      <c r="AJ249" s="351" t="s">
        <v>936</v>
      </c>
      <c r="AK249" s="351" t="s">
        <v>57</v>
      </c>
      <c r="AL249" s="351" t="s">
        <v>937</v>
      </c>
      <c r="AM249" s="347"/>
      <c r="AN249" s="368" t="s">
        <v>956</v>
      </c>
      <c r="AO249" s="346"/>
      <c r="AP249" s="347" t="s">
        <v>91</v>
      </c>
      <c r="AQ249" s="347"/>
      <c r="AR249" s="347" t="str">
        <f t="shared" si="44"/>
        <v/>
      </c>
      <c r="AS249" s="347" t="s">
        <v>89</v>
      </c>
      <c r="AT249" s="347" t="s">
        <v>1016</v>
      </c>
      <c r="AU249" s="347" t="s">
        <v>1017</v>
      </c>
      <c r="AV249" s="347" t="str">
        <f t="shared" si="45"/>
        <v>F15-14-18-ALL</v>
      </c>
      <c r="AW249" s="347" t="s">
        <v>1241</v>
      </c>
      <c r="AX249" s="347" t="str">
        <f t="shared" si="46"/>
        <v>F15-14-18-ALL-Viking26</v>
      </c>
      <c r="AY249" s="352"/>
    </row>
    <row r="250" spans="1:51" s="337" customFormat="1" x14ac:dyDescent="0.25">
      <c r="A250" s="345" t="str">
        <f t="shared" si="37"/>
        <v>A184</v>
      </c>
      <c r="B250" s="345" t="str">
        <f t="shared" si="38"/>
        <v>596-892</v>
      </c>
      <c r="C250" s="345"/>
      <c r="D250" s="345"/>
      <c r="E250" s="345">
        <f t="shared" si="39"/>
        <v>1</v>
      </c>
      <c r="F250" s="346"/>
      <c r="G250" s="346"/>
      <c r="H250" s="347" t="s">
        <v>850</v>
      </c>
      <c r="I250" s="347" t="s">
        <v>103</v>
      </c>
      <c r="J250" s="347" t="s">
        <v>901</v>
      </c>
      <c r="K250" s="347" t="s">
        <v>901</v>
      </c>
      <c r="L250" s="347" t="str">
        <f t="shared" si="40"/>
        <v>A184. Head Up Display Projector</v>
      </c>
      <c r="M250" s="460" t="str">
        <f t="shared" si="47"/>
        <v>Pic</v>
      </c>
      <c r="N250" s="357" t="str" cm="1">
        <f t="array" ref="N250">IF(INDEX(W:W, ROW())&lt;&gt;"", _xlfn.XLOOKUP(INDEX(W:W, ROW()), '5A. Picture Formulas'!$B$3:$B$500, '5A. Picture Formulas'!$CR$3:$CR$500), "")</f>
        <v>https://viking-pictures.s3.us-west-1.amazonaws.com/AA1188/96+(1).JPG</v>
      </c>
      <c r="O250" s="348" t="str">
        <f t="shared" si="41"/>
        <v/>
      </c>
      <c r="P250" s="348" t="s">
        <v>875</v>
      </c>
      <c r="Q250" s="348" t="str">
        <f t="shared" si="48"/>
        <v>https://viking-pictures.s3.us-west-1.amazonaws.com/AA1188/96+(1).JPG</v>
      </c>
      <c r="R250" s="347" t="s">
        <v>901</v>
      </c>
      <c r="S250" s="347"/>
      <c r="T250" s="349">
        <v>195</v>
      </c>
      <c r="U250" s="349">
        <f t="shared" si="42"/>
        <v>195</v>
      </c>
      <c r="V250" s="346">
        <v>96</v>
      </c>
      <c r="W250" s="33" t="s">
        <v>3018</v>
      </c>
      <c r="X250" s="346" t="s">
        <v>2951</v>
      </c>
      <c r="Y250" s="346"/>
      <c r="Z250" s="346" t="s">
        <v>260</v>
      </c>
      <c r="AA250" s="347" t="s">
        <v>3019</v>
      </c>
      <c r="AB250" s="347"/>
      <c r="AC250" s="347"/>
      <c r="AD250" s="347" t="str">
        <f t="shared" si="43"/>
        <v>remove trim sell separately</v>
      </c>
      <c r="AE250" s="347" t="s">
        <v>878</v>
      </c>
      <c r="AF250" s="347"/>
      <c r="AG250" s="388"/>
      <c r="AH250" s="347" t="s">
        <v>981</v>
      </c>
      <c r="AI250" s="350">
        <v>44811</v>
      </c>
      <c r="AJ250" s="351" t="s">
        <v>936</v>
      </c>
      <c r="AK250" s="351" t="s">
        <v>57</v>
      </c>
      <c r="AL250" s="351" t="s">
        <v>937</v>
      </c>
      <c r="AM250" s="347"/>
      <c r="AN250" s="346" t="s">
        <v>947</v>
      </c>
      <c r="AO250" s="346" t="s">
        <v>1242</v>
      </c>
      <c r="AP250" s="347" t="s">
        <v>91</v>
      </c>
      <c r="AQ250" s="347">
        <v>892</v>
      </c>
      <c r="AR250" s="347" t="str">
        <f t="shared" si="44"/>
        <v>596-892</v>
      </c>
      <c r="AS250" s="347"/>
      <c r="AT250" s="347"/>
      <c r="AU250" s="347"/>
      <c r="AV250" s="347" t="str">
        <f t="shared" si="45"/>
        <v/>
      </c>
      <c r="AW250" s="347"/>
      <c r="AX250" s="347" t="str">
        <f t="shared" si="46"/>
        <v/>
      </c>
      <c r="AY250" s="352" t="s">
        <v>2984</v>
      </c>
    </row>
    <row r="251" spans="1:51" s="337" customFormat="1" x14ac:dyDescent="0.25">
      <c r="A251" s="345" t="str">
        <f t="shared" si="37"/>
        <v>A183</v>
      </c>
      <c r="B251" s="345" t="str">
        <f t="shared" si="38"/>
        <v/>
      </c>
      <c r="C251" s="345"/>
      <c r="D251" s="345"/>
      <c r="E251" s="345" t="str">
        <f t="shared" si="39"/>
        <v/>
      </c>
      <c r="F251" s="346"/>
      <c r="G251" s="346"/>
      <c r="H251" s="347" t="s">
        <v>850</v>
      </c>
      <c r="I251" s="347" t="s">
        <v>103</v>
      </c>
      <c r="J251" s="347" t="s">
        <v>1243</v>
      </c>
      <c r="K251" s="347" t="s">
        <v>578</v>
      </c>
      <c r="L251" s="347" t="str">
        <f t="shared" si="40"/>
        <v>A183. Head Up Display Screen Projector Trim</v>
      </c>
      <c r="M251" s="460" t="str">
        <f t="shared" si="47"/>
        <v>Pic</v>
      </c>
      <c r="N251" s="357" t="str" cm="1">
        <f t="array" ref="N251">IF(INDEX(W:W, ROW())&lt;&gt;"", _xlfn.XLOOKUP(INDEX(W:W, ROW()), '5A. Picture Formulas'!$B$3:$B$500, '5A. Picture Formulas'!$CR$3:$CR$500), "")</f>
        <v>https://viking-pictures.s3.us-west-1.amazonaws.com/AA1188/95+(1).JPG</v>
      </c>
      <c r="O251" s="348" t="str">
        <f t="shared" si="41"/>
        <v/>
      </c>
      <c r="P251" s="348" t="s">
        <v>875</v>
      </c>
      <c r="Q251" s="348" t="str">
        <f t="shared" si="48"/>
        <v>https://viking-pictures.s3.us-west-1.amazonaws.com/AA1188/95+(1).JPG</v>
      </c>
      <c r="R251" s="347" t="s">
        <v>578</v>
      </c>
      <c r="S251" s="347"/>
      <c r="T251" s="349">
        <v>50</v>
      </c>
      <c r="U251" s="349">
        <f t="shared" si="42"/>
        <v>50</v>
      </c>
      <c r="V251" s="347">
        <v>95</v>
      </c>
      <c r="W251" s="34" t="s">
        <v>3016</v>
      </c>
      <c r="X251" s="347" t="s">
        <v>2951</v>
      </c>
      <c r="Y251" s="347"/>
      <c r="Z251" s="346" t="s">
        <v>259</v>
      </c>
      <c r="AA251" s="347" t="s">
        <v>4191</v>
      </c>
      <c r="AB251" s="347"/>
      <c r="AC251" s="347"/>
      <c r="AD251" s="347" t="str">
        <f t="shared" si="43"/>
        <v/>
      </c>
      <c r="AE251" s="347"/>
      <c r="AF251" s="347"/>
      <c r="AG251" s="388"/>
      <c r="AH251" s="347" t="s">
        <v>981</v>
      </c>
      <c r="AI251" s="350">
        <v>44811</v>
      </c>
      <c r="AJ251" s="351" t="s">
        <v>936</v>
      </c>
      <c r="AK251" s="351" t="s">
        <v>57</v>
      </c>
      <c r="AL251" s="351" t="s">
        <v>937</v>
      </c>
      <c r="AM251" s="347"/>
      <c r="AN251" s="347" t="s">
        <v>938</v>
      </c>
      <c r="AO251" s="347"/>
      <c r="AP251" s="347"/>
      <c r="AQ251" s="347"/>
      <c r="AR251" s="347" t="str">
        <f t="shared" si="44"/>
        <v/>
      </c>
      <c r="AS251" s="347"/>
      <c r="AT251" s="347"/>
      <c r="AU251" s="347"/>
      <c r="AV251" s="347" t="str">
        <f t="shared" si="45"/>
        <v/>
      </c>
      <c r="AW251" s="347"/>
      <c r="AX251" s="347" t="str">
        <f t="shared" si="46"/>
        <v/>
      </c>
      <c r="AY251" s="352"/>
    </row>
    <row r="252" spans="1:51" s="337" customFormat="1" x14ac:dyDescent="0.25">
      <c r="A252" s="345" t="str">
        <f t="shared" si="37"/>
        <v>A164</v>
      </c>
      <c r="B252" s="345" t="str">
        <f t="shared" si="38"/>
        <v/>
      </c>
      <c r="C252" s="345"/>
      <c r="D252" s="345"/>
      <c r="E252" s="345" t="str">
        <f t="shared" si="39"/>
        <v/>
      </c>
      <c r="F252" s="346"/>
      <c r="G252" s="346"/>
      <c r="H252" s="347" t="s">
        <v>850</v>
      </c>
      <c r="I252" s="347" t="s">
        <v>103</v>
      </c>
      <c r="J252" s="347" t="s">
        <v>974</v>
      </c>
      <c r="K252" s="347" t="s">
        <v>579</v>
      </c>
      <c r="L252" s="347" t="str">
        <f t="shared" si="40"/>
        <v>A164. Headlight Switch</v>
      </c>
      <c r="M252" s="460" t="str">
        <f t="shared" si="47"/>
        <v>Pic</v>
      </c>
      <c r="N252" s="357" t="str" cm="1">
        <f t="array" ref="N252">IF(INDEX(W:W, ROW())&lt;&gt;"", _xlfn.XLOOKUP(INDEX(W:W, ROW()), '5A. Picture Formulas'!$B$3:$B$500, '5A. Picture Formulas'!$CR$3:$CR$500), "")</f>
        <v>https://viking-pictures.s3.us-west-1.amazonaws.com/AA1188/76+(1).JPG</v>
      </c>
      <c r="O252" s="365" t="str">
        <f t="shared" si="41"/>
        <v>E.G.</v>
      </c>
      <c r="P252" s="366" t="s">
        <v>1244</v>
      </c>
      <c r="Q252" s="348" t="str">
        <f t="shared" si="48"/>
        <v>https://viking-pictures.s3.us-west-1.amazonaws.com/AA1155/A67.+Headlight+Switch+(1).JPG</v>
      </c>
      <c r="R252" s="347" t="s">
        <v>579</v>
      </c>
      <c r="S252" s="347"/>
      <c r="T252" s="347">
        <v>48</v>
      </c>
      <c r="U252" s="349">
        <f t="shared" si="42"/>
        <v>48</v>
      </c>
      <c r="V252" s="368">
        <v>76</v>
      </c>
      <c r="W252" s="37" t="s">
        <v>2993</v>
      </c>
      <c r="X252" s="346" t="s">
        <v>2951</v>
      </c>
      <c r="Y252" s="368"/>
      <c r="Z252" s="346" t="s">
        <v>260</v>
      </c>
      <c r="AA252" s="369">
        <v>9311721</v>
      </c>
      <c r="AB252" s="347"/>
      <c r="AC252" s="347"/>
      <c r="AD252" s="347" t="str">
        <f t="shared" si="43"/>
        <v/>
      </c>
      <c r="AE252" s="347"/>
      <c r="AF252" s="347"/>
      <c r="AG252" s="347"/>
      <c r="AH252" s="347" t="s">
        <v>935</v>
      </c>
      <c r="AI252" s="350">
        <v>44684</v>
      </c>
      <c r="AJ252" s="351" t="s">
        <v>936</v>
      </c>
      <c r="AK252" s="351" t="s">
        <v>57</v>
      </c>
      <c r="AL252" s="351" t="s">
        <v>937</v>
      </c>
      <c r="AM252" s="347"/>
      <c r="AN252" s="368" t="s">
        <v>1245</v>
      </c>
      <c r="AO252" s="346"/>
      <c r="AP252" s="347" t="s">
        <v>91</v>
      </c>
      <c r="AQ252" s="347"/>
      <c r="AR252" s="347" t="str">
        <f t="shared" si="44"/>
        <v/>
      </c>
      <c r="AS252" s="347" t="s">
        <v>89</v>
      </c>
      <c r="AT252" s="347" t="s">
        <v>1016</v>
      </c>
      <c r="AU252" s="347" t="s">
        <v>1017</v>
      </c>
      <c r="AV252" s="347" t="str">
        <f t="shared" si="45"/>
        <v>F15-14-18-ALL</v>
      </c>
      <c r="AW252" s="347" t="s">
        <v>1246</v>
      </c>
      <c r="AX252" s="347" t="str">
        <f t="shared" si="46"/>
        <v>F15-14-18-ALL-Viking27</v>
      </c>
      <c r="AY252" s="352"/>
    </row>
    <row r="253" spans="1:51" s="337" customFormat="1" x14ac:dyDescent="0.25">
      <c r="A253" s="345" t="str">
        <f t="shared" si="37"/>
        <v/>
      </c>
      <c r="B253" s="345" t="str">
        <f t="shared" si="38"/>
        <v/>
      </c>
      <c r="C253" s="345"/>
      <c r="D253" s="345"/>
      <c r="E253" s="345" t="str">
        <f t="shared" si="39"/>
        <v/>
      </c>
      <c r="F253" s="346"/>
      <c r="G253" s="346"/>
      <c r="H253" s="347" t="s">
        <v>850</v>
      </c>
      <c r="I253" s="347" t="s">
        <v>103</v>
      </c>
      <c r="J253" s="347" t="s">
        <v>1253</v>
      </c>
      <c r="K253" s="347" t="s">
        <v>581</v>
      </c>
      <c r="L253" s="347" t="str">
        <f t="shared" si="40"/>
        <v>. I-Drive Navigation / Radio Control Knob &amp; Switch Panel TRIM</v>
      </c>
      <c r="M253" s="460" t="str">
        <f t="shared" si="47"/>
        <v/>
      </c>
      <c r="N253" s="357" t="str" cm="1">
        <f t="array" ref="N253">IF(INDEX(W:W, ROW())&lt;&gt;"", _xlfn.XLOOKUP(INDEX(W:W, ROW()), '5A. Picture Formulas'!$B$3:$B$500, '5A. Picture Formulas'!$CR$3:$CR$500), "")</f>
        <v/>
      </c>
      <c r="O253" s="348" t="str">
        <f t="shared" si="41"/>
        <v/>
      </c>
      <c r="P253" s="348" t="s">
        <v>875</v>
      </c>
      <c r="Q253" s="348" t="str">
        <f t="shared" si="48"/>
        <v/>
      </c>
      <c r="R253" s="347" t="s">
        <v>581</v>
      </c>
      <c r="S253" s="347"/>
      <c r="T253" s="349">
        <v>80</v>
      </c>
      <c r="U253" s="349">
        <f t="shared" si="42"/>
        <v>80</v>
      </c>
      <c r="V253" s="347"/>
      <c r="W253" s="34"/>
      <c r="X253" s="347"/>
      <c r="Y253" s="347"/>
      <c r="Z253" s="346"/>
      <c r="AA253" s="347"/>
      <c r="AB253" s="347"/>
      <c r="AC253" s="347"/>
      <c r="AD253" s="347" t="str">
        <f t="shared" si="43"/>
        <v>sell knob &amp; traction control switch panel each solo</v>
      </c>
      <c r="AE253" s="347" t="s">
        <v>795</v>
      </c>
      <c r="AF253" s="347"/>
      <c r="AG253" s="347"/>
      <c r="AH253" s="347" t="s">
        <v>935</v>
      </c>
      <c r="AI253" s="350">
        <v>44684</v>
      </c>
      <c r="AJ253" s="351" t="s">
        <v>936</v>
      </c>
      <c r="AK253" s="351" t="s">
        <v>57</v>
      </c>
      <c r="AL253" s="351" t="s">
        <v>937</v>
      </c>
      <c r="AM253" s="347"/>
      <c r="AN253" s="347" t="s">
        <v>938</v>
      </c>
      <c r="AO253" s="347"/>
      <c r="AP253" s="347"/>
      <c r="AQ253" s="347"/>
      <c r="AR253" s="347" t="str">
        <f t="shared" si="44"/>
        <v/>
      </c>
      <c r="AS253" s="347"/>
      <c r="AT253" s="347"/>
      <c r="AU253" s="347"/>
      <c r="AV253" s="347" t="str">
        <f t="shared" si="45"/>
        <v/>
      </c>
      <c r="AW253" s="347"/>
      <c r="AX253" s="347" t="str">
        <f t="shared" si="46"/>
        <v/>
      </c>
      <c r="AY253" s="352"/>
    </row>
    <row r="254" spans="1:51" s="337" customFormat="1" x14ac:dyDescent="0.25">
      <c r="A254" s="409" t="str">
        <f t="shared" si="37"/>
        <v/>
      </c>
      <c r="B254" s="409" t="str">
        <f t="shared" si="38"/>
        <v/>
      </c>
      <c r="C254" s="409"/>
      <c r="D254" s="409"/>
      <c r="E254" s="409" t="str">
        <f t="shared" si="39"/>
        <v/>
      </c>
      <c r="F254" s="410" t="s">
        <v>2900</v>
      </c>
      <c r="G254" s="410"/>
      <c r="H254" s="411" t="s">
        <v>850</v>
      </c>
      <c r="I254" s="411" t="s">
        <v>103</v>
      </c>
      <c r="J254" s="411" t="s">
        <v>974</v>
      </c>
      <c r="K254" s="411" t="s">
        <v>580</v>
      </c>
      <c r="L254" s="411" t="str">
        <f t="shared" si="40"/>
        <v>. I-Drive Navigation Radio Control Knob</v>
      </c>
      <c r="M254" s="460" t="str">
        <f t="shared" si="47"/>
        <v/>
      </c>
      <c r="N254" s="357" t="str" cm="1">
        <f t="array" ref="N254">IF(INDEX(W:W, ROW())&lt;&gt;"", _xlfn.XLOOKUP(INDEX(W:W, ROW()), '5A. Picture Formulas'!$B$3:$B$500, '5A. Picture Formulas'!$CR$3:$CR$500), "")</f>
        <v/>
      </c>
      <c r="O254" s="412" t="str">
        <f t="shared" si="41"/>
        <v/>
      </c>
      <c r="P254" s="412" t="s">
        <v>875</v>
      </c>
      <c r="Q254" s="348" t="str">
        <f t="shared" si="48"/>
        <v/>
      </c>
      <c r="R254" s="411" t="s">
        <v>580</v>
      </c>
      <c r="S254" s="411" t="s">
        <v>1247</v>
      </c>
      <c r="T254" s="413">
        <v>300</v>
      </c>
      <c r="U254" s="413">
        <f t="shared" si="42"/>
        <v>237.5</v>
      </c>
      <c r="V254" s="414"/>
      <c r="W254" s="451"/>
      <c r="X254" s="414"/>
      <c r="Y254" s="414"/>
      <c r="Z254" s="410"/>
      <c r="AA254" s="411"/>
      <c r="AB254" s="411" t="s">
        <v>2901</v>
      </c>
      <c r="AC254" s="411"/>
      <c r="AD254" s="411" t="str">
        <f t="shared" si="43"/>
        <v>sell trim &amp; traction panel solo</v>
      </c>
      <c r="AE254" s="411" t="s">
        <v>794</v>
      </c>
      <c r="AF254" s="411"/>
      <c r="AG254" s="411"/>
      <c r="AH254" s="411" t="s">
        <v>935</v>
      </c>
      <c r="AI254" s="415">
        <v>44684</v>
      </c>
      <c r="AJ254" s="416" t="s">
        <v>936</v>
      </c>
      <c r="AK254" s="416" t="s">
        <v>57</v>
      </c>
      <c r="AL254" s="416" t="s">
        <v>937</v>
      </c>
      <c r="AM254" s="411"/>
      <c r="AN254" s="414" t="s">
        <v>982</v>
      </c>
      <c r="AO254" s="410"/>
      <c r="AP254" s="411" t="s">
        <v>91</v>
      </c>
      <c r="AQ254" s="411"/>
      <c r="AR254" s="411" t="str">
        <f t="shared" si="44"/>
        <v/>
      </c>
      <c r="AS254" s="411" t="s">
        <v>89</v>
      </c>
      <c r="AT254" s="411" t="s">
        <v>1016</v>
      </c>
      <c r="AU254" s="411" t="s">
        <v>1017</v>
      </c>
      <c r="AV254" s="411" t="str">
        <f t="shared" si="45"/>
        <v>F15-14-18-ALL</v>
      </c>
      <c r="AW254" s="411" t="s">
        <v>1248</v>
      </c>
      <c r="AX254" s="411" t="str">
        <f t="shared" si="46"/>
        <v>F15-14-18-ALL-Viking28</v>
      </c>
      <c r="AY254" s="417"/>
    </row>
    <row r="255" spans="1:51" s="337" customFormat="1" x14ac:dyDescent="0.25">
      <c r="A255" s="409" t="str">
        <f t="shared" si="37"/>
        <v/>
      </c>
      <c r="B255" s="409" t="str">
        <f t="shared" si="38"/>
        <v/>
      </c>
      <c r="C255" s="409"/>
      <c r="D255" s="409"/>
      <c r="E255" s="409" t="str">
        <f t="shared" si="39"/>
        <v/>
      </c>
      <c r="F255" s="410" t="s">
        <v>2900</v>
      </c>
      <c r="G255" s="410"/>
      <c r="H255" s="411" t="s">
        <v>850</v>
      </c>
      <c r="I255" s="411" t="s">
        <v>103</v>
      </c>
      <c r="J255" s="411" t="s">
        <v>974</v>
      </c>
      <c r="K255" s="411" t="s">
        <v>580</v>
      </c>
      <c r="L255" s="411" t="str">
        <f t="shared" si="40"/>
        <v>. I-Drive Navigation Radio Control Knob</v>
      </c>
      <c r="M255" s="460" t="str">
        <f t="shared" si="47"/>
        <v/>
      </c>
      <c r="N255" s="357" t="str" cm="1">
        <f t="array" ref="N255">IF(INDEX(W:W, ROW())&lt;&gt;"", _xlfn.XLOOKUP(INDEX(W:W, ROW()), '5A. Picture Formulas'!$B$3:$B$500, '5A. Picture Formulas'!$CR$3:$CR$500), "")</f>
        <v/>
      </c>
      <c r="O255" s="418" t="str">
        <f t="shared" si="41"/>
        <v>E.G.</v>
      </c>
      <c r="P255" s="419" t="s">
        <v>1249</v>
      </c>
      <c r="Q255" s="348" t="str">
        <f t="shared" si="48"/>
        <v>https://viking-pictures.s3.us-west-1.amazonaws.com/AA1155/A69.+I-Drive+Navigation+Radio+Control+Knob+(1).JPG</v>
      </c>
      <c r="R255" s="411" t="s">
        <v>580</v>
      </c>
      <c r="S255" s="411" t="s">
        <v>1250</v>
      </c>
      <c r="T255" s="413">
        <v>175</v>
      </c>
      <c r="U255" s="413">
        <f t="shared" si="42"/>
        <v>237.5</v>
      </c>
      <c r="V255" s="414"/>
      <c r="W255" s="451"/>
      <c r="X255" s="410"/>
      <c r="Y255" s="414"/>
      <c r="Z255" s="410" t="s">
        <v>260</v>
      </c>
      <c r="AA255" s="420" t="s">
        <v>1251</v>
      </c>
      <c r="AB255" s="411" t="s">
        <v>2901</v>
      </c>
      <c r="AC255" s="411"/>
      <c r="AD255" s="411" t="str">
        <f t="shared" si="43"/>
        <v>sell trim &amp; traction panel solo</v>
      </c>
      <c r="AE255" s="411" t="s">
        <v>794</v>
      </c>
      <c r="AF255" s="411"/>
      <c r="AG255" s="411"/>
      <c r="AH255" s="411" t="s">
        <v>935</v>
      </c>
      <c r="AI255" s="415">
        <v>44684</v>
      </c>
      <c r="AJ255" s="416" t="s">
        <v>936</v>
      </c>
      <c r="AK255" s="416" t="s">
        <v>57</v>
      </c>
      <c r="AL255" s="416" t="s">
        <v>937</v>
      </c>
      <c r="AM255" s="411"/>
      <c r="AN255" s="414" t="s">
        <v>982</v>
      </c>
      <c r="AO255" s="410"/>
      <c r="AP255" s="411" t="s">
        <v>91</v>
      </c>
      <c r="AQ255" s="411"/>
      <c r="AR255" s="411" t="str">
        <f t="shared" si="44"/>
        <v/>
      </c>
      <c r="AS255" s="411" t="s">
        <v>89</v>
      </c>
      <c r="AT255" s="411" t="s">
        <v>1016</v>
      </c>
      <c r="AU255" s="411" t="s">
        <v>1017</v>
      </c>
      <c r="AV255" s="411" t="str">
        <f t="shared" si="45"/>
        <v>F15-14-18-ALL</v>
      </c>
      <c r="AW255" s="411" t="s">
        <v>1252</v>
      </c>
      <c r="AX255" s="411" t="str">
        <f t="shared" si="46"/>
        <v>F15-14-18-ALL-Viking29</v>
      </c>
      <c r="AY255" s="417"/>
    </row>
    <row r="256" spans="1:51" s="337" customFormat="1" x14ac:dyDescent="0.25">
      <c r="A256" s="345" t="str">
        <f t="shared" si="37"/>
        <v/>
      </c>
      <c r="B256" s="345" t="str">
        <f t="shared" si="38"/>
        <v>267-51530</v>
      </c>
      <c r="C256" s="345"/>
      <c r="D256" s="345"/>
      <c r="E256" s="345">
        <f t="shared" si="39"/>
        <v>1</v>
      </c>
      <c r="F256" s="346"/>
      <c r="G256" s="346"/>
      <c r="H256" s="347" t="s">
        <v>850</v>
      </c>
      <c r="I256" s="347" t="s">
        <v>103</v>
      </c>
      <c r="J256" s="347" t="s">
        <v>582</v>
      </c>
      <c r="K256" s="347" t="s">
        <v>582</v>
      </c>
      <c r="L256" s="347" t="str">
        <f t="shared" si="40"/>
        <v>. Mirror, REARVIEW</v>
      </c>
      <c r="M256" s="460" t="str">
        <f t="shared" si="47"/>
        <v/>
      </c>
      <c r="N256" s="357" t="str" cm="1">
        <f t="array" ref="N256">IF(INDEX(W:W, ROW())&lt;&gt;"", _xlfn.XLOOKUP(INDEX(W:W, ROW()), '5A. Picture Formulas'!$B$3:$B$500, '5A. Picture Formulas'!$CR$3:$CR$500), "")</f>
        <v/>
      </c>
      <c r="O256" s="348" t="str">
        <f t="shared" si="41"/>
        <v/>
      </c>
      <c r="P256" s="348" t="s">
        <v>875</v>
      </c>
      <c r="Q256" s="348" t="str">
        <f t="shared" si="48"/>
        <v/>
      </c>
      <c r="R256" s="347" t="s">
        <v>582</v>
      </c>
      <c r="S256" s="347" t="s">
        <v>1254</v>
      </c>
      <c r="T256" s="347">
        <v>68</v>
      </c>
      <c r="U256" s="349">
        <f t="shared" si="42"/>
        <v>68</v>
      </c>
      <c r="V256" s="346"/>
      <c r="W256" s="33"/>
      <c r="X256" s="346"/>
      <c r="Y256" s="346"/>
      <c r="Z256" s="346"/>
      <c r="AA256" s="347"/>
      <c r="AB256" s="347"/>
      <c r="AC256" s="347"/>
      <c r="AD256" s="347" t="str">
        <f t="shared" si="43"/>
        <v/>
      </c>
      <c r="AE256" s="347"/>
      <c r="AF256" s="347"/>
      <c r="AG256" s="347"/>
      <c r="AH256" s="347" t="s">
        <v>935</v>
      </c>
      <c r="AI256" s="350">
        <v>44684</v>
      </c>
      <c r="AJ256" s="351" t="s">
        <v>936</v>
      </c>
      <c r="AK256" s="351" t="s">
        <v>57</v>
      </c>
      <c r="AL256" s="351" t="s">
        <v>937</v>
      </c>
      <c r="AM256" s="347"/>
      <c r="AN256" s="346" t="s">
        <v>947</v>
      </c>
      <c r="AO256" s="346" t="s">
        <v>1255</v>
      </c>
      <c r="AP256" s="347" t="s">
        <v>91</v>
      </c>
      <c r="AQ256" s="347">
        <v>51530</v>
      </c>
      <c r="AR256" s="347" t="str">
        <f t="shared" si="44"/>
        <v>267-51530</v>
      </c>
      <c r="AS256" s="347"/>
      <c r="AT256" s="347"/>
      <c r="AU256" s="347"/>
      <c r="AV256" s="347" t="str">
        <f t="shared" si="45"/>
        <v/>
      </c>
      <c r="AW256" s="347"/>
      <c r="AX256" s="347" t="str">
        <f t="shared" si="46"/>
        <v/>
      </c>
      <c r="AY256" s="352"/>
    </row>
    <row r="257" spans="1:51" s="337" customFormat="1" x14ac:dyDescent="0.25">
      <c r="A257" s="345" t="str">
        <f t="shared" si="37"/>
        <v>A170</v>
      </c>
      <c r="B257" s="345" t="str">
        <f t="shared" si="38"/>
        <v>267-51293</v>
      </c>
      <c r="C257" s="345"/>
      <c r="D257" s="345"/>
      <c r="E257" s="345">
        <f t="shared" si="39"/>
        <v>1</v>
      </c>
      <c r="F257" s="346"/>
      <c r="G257" s="346"/>
      <c r="H257" s="347" t="s">
        <v>850</v>
      </c>
      <c r="I257" s="347" t="s">
        <v>103</v>
      </c>
      <c r="J257" s="347" t="s">
        <v>582</v>
      </c>
      <c r="K257" s="347" t="s">
        <v>582</v>
      </c>
      <c r="L257" s="347" t="str">
        <f t="shared" si="40"/>
        <v>A170. Mirror, REARVIEW</v>
      </c>
      <c r="M257" s="460" t="str">
        <f t="shared" si="47"/>
        <v>Pic</v>
      </c>
      <c r="N257" s="357" t="str" cm="1">
        <f t="array" ref="N257">IF(INDEX(W:W, ROW())&lt;&gt;"", _xlfn.XLOOKUP(INDEX(W:W, ROW()), '5A. Picture Formulas'!$B$3:$B$500, '5A. Picture Formulas'!$CR$3:$CR$500), "")</f>
        <v>https://viking-pictures.s3.us-west-1.amazonaws.com/AA1188/82+(1).JPG</v>
      </c>
      <c r="O257" s="365" t="str">
        <f t="shared" si="41"/>
        <v>E.G.</v>
      </c>
      <c r="P257" s="366" t="s">
        <v>1256</v>
      </c>
      <c r="Q257" s="348" t="str">
        <f t="shared" si="48"/>
        <v>https://viking-pictures.s3.us-west-1.amazonaws.com/AA1155/A64.+Mirror%2C+REARVIEW+(1).JPG</v>
      </c>
      <c r="R257" s="347" t="s">
        <v>582</v>
      </c>
      <c r="S257" s="347" t="s">
        <v>1257</v>
      </c>
      <c r="T257" s="347">
        <v>68</v>
      </c>
      <c r="U257" s="349">
        <f t="shared" si="42"/>
        <v>68</v>
      </c>
      <c r="V257" s="346">
        <v>82</v>
      </c>
      <c r="W257" s="33" t="s">
        <v>3002</v>
      </c>
      <c r="X257" s="346" t="s">
        <v>2951</v>
      </c>
      <c r="Y257" s="346"/>
      <c r="Z257" s="346" t="s">
        <v>259</v>
      </c>
      <c r="AA257" s="369" t="s">
        <v>1258</v>
      </c>
      <c r="AB257" s="347"/>
      <c r="AC257" s="347"/>
      <c r="AD257" s="347" t="str">
        <f t="shared" si="43"/>
        <v/>
      </c>
      <c r="AE257" s="347"/>
      <c r="AF257" s="347"/>
      <c r="AG257" s="347"/>
      <c r="AH257" s="347" t="s">
        <v>935</v>
      </c>
      <c r="AI257" s="350">
        <v>44684</v>
      </c>
      <c r="AJ257" s="351" t="s">
        <v>936</v>
      </c>
      <c r="AK257" s="351" t="s">
        <v>57</v>
      </c>
      <c r="AL257" s="351" t="s">
        <v>937</v>
      </c>
      <c r="AM257" s="347"/>
      <c r="AN257" s="346" t="s">
        <v>947</v>
      </c>
      <c r="AO257" s="346" t="s">
        <v>1255</v>
      </c>
      <c r="AP257" s="347" t="s">
        <v>91</v>
      </c>
      <c r="AQ257" s="347">
        <v>51293</v>
      </c>
      <c r="AR257" s="347" t="str">
        <f t="shared" si="44"/>
        <v>267-51293</v>
      </c>
      <c r="AS257" s="347"/>
      <c r="AT257" s="347"/>
      <c r="AU257" s="347"/>
      <c r="AV257" s="347" t="str">
        <f t="shared" si="45"/>
        <v/>
      </c>
      <c r="AW257" s="347"/>
      <c r="AX257" s="347" t="str">
        <f t="shared" si="46"/>
        <v/>
      </c>
      <c r="AY257" s="352"/>
    </row>
    <row r="258" spans="1:51" s="337" customFormat="1" x14ac:dyDescent="0.25">
      <c r="A258" s="345" t="str">
        <f t="shared" si="37"/>
        <v/>
      </c>
      <c r="B258" s="345" t="str">
        <f t="shared" si="38"/>
        <v>267-51531</v>
      </c>
      <c r="C258" s="345"/>
      <c r="D258" s="345"/>
      <c r="E258" s="345">
        <f t="shared" si="39"/>
        <v>1</v>
      </c>
      <c r="F258" s="346"/>
      <c r="G258" s="346"/>
      <c r="H258" s="347" t="s">
        <v>850</v>
      </c>
      <c r="I258" s="347" t="s">
        <v>103</v>
      </c>
      <c r="J258" s="347" t="s">
        <v>582</v>
      </c>
      <c r="K258" s="347" t="s">
        <v>582</v>
      </c>
      <c r="L258" s="347" t="str">
        <f t="shared" si="40"/>
        <v>. Mirror, REARVIEW</v>
      </c>
      <c r="M258" s="460" t="str">
        <f t="shared" si="47"/>
        <v/>
      </c>
      <c r="N258" s="357" t="str" cm="1">
        <f t="array" ref="N258">IF(INDEX(W:W, ROW())&lt;&gt;"", _xlfn.XLOOKUP(INDEX(W:W, ROW()), '5A. Picture Formulas'!$B$3:$B$500, '5A. Picture Formulas'!$CR$3:$CR$500), "")</f>
        <v/>
      </c>
      <c r="O258" s="348" t="str">
        <f t="shared" si="41"/>
        <v/>
      </c>
      <c r="P258" s="348" t="s">
        <v>875</v>
      </c>
      <c r="Q258" s="348" t="str">
        <f t="shared" si="48"/>
        <v/>
      </c>
      <c r="R258" s="347" t="s">
        <v>582</v>
      </c>
      <c r="S258" s="347" t="s">
        <v>1259</v>
      </c>
      <c r="T258" s="347">
        <v>68</v>
      </c>
      <c r="U258" s="349">
        <f t="shared" si="42"/>
        <v>68</v>
      </c>
      <c r="V258" s="346"/>
      <c r="W258" s="33"/>
      <c r="X258" s="346"/>
      <c r="Y258" s="346"/>
      <c r="Z258" s="346"/>
      <c r="AA258" s="347"/>
      <c r="AB258" s="347"/>
      <c r="AC258" s="347"/>
      <c r="AD258" s="347" t="str">
        <f t="shared" si="43"/>
        <v/>
      </c>
      <c r="AE258" s="347"/>
      <c r="AF258" s="347"/>
      <c r="AG258" s="347"/>
      <c r="AH258" s="347" t="s">
        <v>935</v>
      </c>
      <c r="AI258" s="350">
        <v>44684</v>
      </c>
      <c r="AJ258" s="351" t="s">
        <v>936</v>
      </c>
      <c r="AK258" s="351" t="s">
        <v>57</v>
      </c>
      <c r="AL258" s="351" t="s">
        <v>937</v>
      </c>
      <c r="AM258" s="347"/>
      <c r="AN258" s="346" t="s">
        <v>947</v>
      </c>
      <c r="AO258" s="346" t="s">
        <v>1255</v>
      </c>
      <c r="AP258" s="347" t="s">
        <v>91</v>
      </c>
      <c r="AQ258" s="347">
        <v>51531</v>
      </c>
      <c r="AR258" s="347" t="str">
        <f t="shared" si="44"/>
        <v>267-51531</v>
      </c>
      <c r="AS258" s="347"/>
      <c r="AT258" s="347"/>
      <c r="AU258" s="347"/>
      <c r="AV258" s="347" t="str">
        <f t="shared" si="45"/>
        <v/>
      </c>
      <c r="AW258" s="347"/>
      <c r="AX258" s="347" t="str">
        <f t="shared" si="46"/>
        <v/>
      </c>
      <c r="AY258" s="352"/>
    </row>
    <row r="259" spans="1:51" s="337" customFormat="1" ht="15.75" customHeight="1" x14ac:dyDescent="0.25">
      <c r="A259" s="345" t="str">
        <f t="shared" si="37"/>
        <v/>
      </c>
      <c r="B259" s="345" t="str">
        <f t="shared" si="38"/>
        <v>267-51243</v>
      </c>
      <c r="C259" s="345"/>
      <c r="D259" s="345"/>
      <c r="E259" s="345">
        <f t="shared" si="39"/>
        <v>1</v>
      </c>
      <c r="F259" s="346"/>
      <c r="G259" s="346"/>
      <c r="H259" s="347" t="s">
        <v>850</v>
      </c>
      <c r="I259" s="347" t="s">
        <v>103</v>
      </c>
      <c r="J259" s="347" t="s">
        <v>582</v>
      </c>
      <c r="K259" s="347" t="s">
        <v>582</v>
      </c>
      <c r="L259" s="347" t="str">
        <f t="shared" si="40"/>
        <v>. Mirror, REARVIEW</v>
      </c>
      <c r="M259" s="460" t="str">
        <f t="shared" si="47"/>
        <v/>
      </c>
      <c r="N259" s="357" t="str" cm="1">
        <f t="array" ref="N259">IF(INDEX(W:W, ROW())&lt;&gt;"", _xlfn.XLOOKUP(INDEX(W:W, ROW()), '5A. Picture Formulas'!$B$3:$B$500, '5A. Picture Formulas'!$CR$3:$CR$500), "")</f>
        <v/>
      </c>
      <c r="O259" s="348" t="str">
        <f t="shared" si="41"/>
        <v/>
      </c>
      <c r="P259" s="348" t="s">
        <v>875</v>
      </c>
      <c r="Q259" s="348" t="str">
        <f t="shared" si="48"/>
        <v/>
      </c>
      <c r="R259" s="347" t="s">
        <v>582</v>
      </c>
      <c r="S259" s="347" t="s">
        <v>1260</v>
      </c>
      <c r="T259" s="347">
        <v>68</v>
      </c>
      <c r="U259" s="349">
        <f t="shared" si="42"/>
        <v>68</v>
      </c>
      <c r="V259" s="346"/>
      <c r="W259" s="33"/>
      <c r="X259" s="346"/>
      <c r="Y259" s="346"/>
      <c r="Z259" s="346"/>
      <c r="AA259" s="347"/>
      <c r="AB259" s="347"/>
      <c r="AC259" s="347"/>
      <c r="AD259" s="347" t="str">
        <f t="shared" si="43"/>
        <v/>
      </c>
      <c r="AE259" s="347"/>
      <c r="AF259" s="347"/>
      <c r="AG259" s="347"/>
      <c r="AH259" s="347" t="s">
        <v>935</v>
      </c>
      <c r="AI259" s="350">
        <v>44684</v>
      </c>
      <c r="AJ259" s="351" t="s">
        <v>936</v>
      </c>
      <c r="AK259" s="351" t="s">
        <v>57</v>
      </c>
      <c r="AL259" s="351" t="s">
        <v>937</v>
      </c>
      <c r="AM259" s="347"/>
      <c r="AN259" s="346" t="s">
        <v>947</v>
      </c>
      <c r="AO259" s="346" t="s">
        <v>1255</v>
      </c>
      <c r="AP259" s="347" t="s">
        <v>91</v>
      </c>
      <c r="AQ259" s="347">
        <v>51243</v>
      </c>
      <c r="AR259" s="347" t="str">
        <f t="shared" si="44"/>
        <v>267-51243</v>
      </c>
      <c r="AS259" s="347"/>
      <c r="AT259" s="347"/>
      <c r="AU259" s="347"/>
      <c r="AV259" s="347" t="str">
        <f t="shared" si="45"/>
        <v/>
      </c>
      <c r="AW259" s="347"/>
      <c r="AX259" s="347" t="str">
        <f t="shared" si="46"/>
        <v/>
      </c>
      <c r="AY259" s="352"/>
    </row>
    <row r="260" spans="1:51" s="337" customFormat="1" ht="15.75" customHeight="1" x14ac:dyDescent="0.25">
      <c r="A260" s="345" t="str">
        <f t="shared" ref="A260:A323" si="49">IF(W260&lt;&gt;"",W260,"")</f>
        <v>A168</v>
      </c>
      <c r="B260" s="345" t="str">
        <f t="shared" ref="B260:B323" si="50">IF(AR260&lt;&gt;"",AR260,"")</f>
        <v>594-1775</v>
      </c>
      <c r="C260" s="345"/>
      <c r="D260" s="345"/>
      <c r="E260" s="345">
        <f t="shared" ref="E260:E323" si="51">IF(B260&lt;&gt;"",COUNTIF($B$4:$B$592,B260),"")</f>
        <v>1</v>
      </c>
      <c r="F260" s="346"/>
      <c r="G260" s="346"/>
      <c r="H260" s="347" t="s">
        <v>850</v>
      </c>
      <c r="I260" s="347" t="s">
        <v>103</v>
      </c>
      <c r="J260" s="347" t="s">
        <v>583</v>
      </c>
      <c r="K260" s="347" t="s">
        <v>583</v>
      </c>
      <c r="L260" s="347" t="str">
        <f t="shared" ref="L260:L323" si="52">CONCATENATE(W260,". ",R260)</f>
        <v>A168. Navigation Display Screen</v>
      </c>
      <c r="M260" s="460" t="str">
        <f t="shared" si="47"/>
        <v>Pic</v>
      </c>
      <c r="N260" s="357" t="str" cm="1">
        <f t="array" ref="N260">IF(INDEX(W:W, ROW())&lt;&gt;"", _xlfn.XLOOKUP(INDEX(W:W, ROW()), '5A. Picture Formulas'!$B$3:$B$500, '5A. Picture Formulas'!$CR$3:$CR$500), "")</f>
        <v>https://viking-pictures.s3.us-west-1.amazonaws.com/AA1188/80+(1).JPG</v>
      </c>
      <c r="O260" s="365" t="str">
        <f t="shared" ref="O260:O323" si="53">IF(P260&lt;&gt;"",HYPERLINK(P260,"E.G."),"")</f>
        <v>E.G.</v>
      </c>
      <c r="P260" s="366" t="s">
        <v>1261</v>
      </c>
      <c r="Q260" s="348" t="str">
        <f t="shared" si="48"/>
        <v>https://viking-pictures.s3.us-west-1.amazonaws.com/AA1155/A48.+Navigation+Display+Screen+(1).JPG</v>
      </c>
      <c r="R260" s="347" t="s">
        <v>583</v>
      </c>
      <c r="S260" s="347" t="s">
        <v>1262</v>
      </c>
      <c r="T260" s="349">
        <v>350</v>
      </c>
      <c r="U260" s="349">
        <f t="shared" ref="U260:U323" si="54">IF(ISTEXT(T260), T260, IFERROR(AVERAGEIF(K:K, K260, T:T), ""))</f>
        <v>531.66666666666663</v>
      </c>
      <c r="V260" s="346">
        <v>80</v>
      </c>
      <c r="W260" s="33" t="s">
        <v>2999</v>
      </c>
      <c r="X260" s="346" t="s">
        <v>2951</v>
      </c>
      <c r="Y260" s="346"/>
      <c r="Z260" s="346" t="s">
        <v>260</v>
      </c>
      <c r="AA260" s="369" t="s">
        <v>2998</v>
      </c>
      <c r="AB260" s="347"/>
      <c r="AC260" s="347"/>
      <c r="AD260" s="347" t="str">
        <f t="shared" ref="AD260:AD323" si="55">_xlfn.TEXTJOIN(" | ",TRUE,AE260,AF260)</f>
        <v/>
      </c>
      <c r="AE260" s="347"/>
      <c r="AF260" s="347"/>
      <c r="AG260" s="347"/>
      <c r="AH260" s="347" t="s">
        <v>935</v>
      </c>
      <c r="AI260" s="350">
        <v>44684</v>
      </c>
      <c r="AJ260" s="351" t="s">
        <v>936</v>
      </c>
      <c r="AK260" s="351" t="s">
        <v>57</v>
      </c>
      <c r="AL260" s="351" t="s">
        <v>937</v>
      </c>
      <c r="AM260" s="347"/>
      <c r="AN260" s="346" t="s">
        <v>947</v>
      </c>
      <c r="AO260" s="346" t="s">
        <v>1264</v>
      </c>
      <c r="AP260" s="347" t="s">
        <v>91</v>
      </c>
      <c r="AQ260" s="347">
        <v>1775</v>
      </c>
      <c r="AR260" s="347" t="str">
        <f t="shared" ref="AR260:AR323" si="56">IF(AO260&lt;&gt;"",CONCATENATE(AO260,AP260,AQ260),"")</f>
        <v>594-1775</v>
      </c>
      <c r="AS260" s="347"/>
      <c r="AT260" s="347"/>
      <c r="AU260" s="347"/>
      <c r="AV260" s="347" t="str">
        <f t="shared" ref="AV260:AV323" si="57">IF(AS260&lt;&gt;"",_xlfn.TEXTJOIN("-",TRUE,AS260,AT260,AU260),"")</f>
        <v/>
      </c>
      <c r="AW260" s="347"/>
      <c r="AX260" s="347" t="str">
        <f t="shared" ref="AX260:AX323" si="58">IF(AW260&lt;&gt;"",_xlfn.TEXTJOIN("-",TRUE,AV260,AW260),"")</f>
        <v/>
      </c>
      <c r="AY260" s="352" t="s">
        <v>2984</v>
      </c>
    </row>
    <row r="261" spans="1:51" s="337" customFormat="1" ht="15.75" customHeight="1" x14ac:dyDescent="0.25">
      <c r="A261" s="345" t="str">
        <f t="shared" si="49"/>
        <v/>
      </c>
      <c r="B261" s="345" t="str">
        <f t="shared" si="50"/>
        <v>594-10061</v>
      </c>
      <c r="C261" s="345"/>
      <c r="D261" s="345"/>
      <c r="E261" s="345">
        <f t="shared" si="51"/>
        <v>1</v>
      </c>
      <c r="F261" s="346"/>
      <c r="G261" s="346"/>
      <c r="H261" s="347" t="s">
        <v>850</v>
      </c>
      <c r="I261" s="347" t="s">
        <v>103</v>
      </c>
      <c r="J261" s="347" t="s">
        <v>583</v>
      </c>
      <c r="K261" s="347" t="s">
        <v>583</v>
      </c>
      <c r="L261" s="347" t="str">
        <f t="shared" si="52"/>
        <v>. Navigation Display Screen</v>
      </c>
      <c r="M261" s="460" t="str">
        <f t="shared" ref="M261:M324" si="59">IF(N261&lt;&gt;"",HYPERLINK(N261,"Pic"),"")</f>
        <v/>
      </c>
      <c r="N261" s="357" t="str" cm="1">
        <f t="array" ref="N261">IF(INDEX(W:W, ROW())&lt;&gt;"", _xlfn.XLOOKUP(INDEX(W:W, ROW()), '5A. Picture Formulas'!$B$3:$B$500, '5A. Picture Formulas'!$CR$3:$CR$500), "")</f>
        <v/>
      </c>
      <c r="O261" s="348" t="str">
        <f t="shared" si="53"/>
        <v/>
      </c>
      <c r="P261" s="348" t="s">
        <v>875</v>
      </c>
      <c r="Q261" s="348" t="str">
        <f t="shared" ref="Q261:Q324" si="60">IF(P261&lt;&gt;"",P261,IF(N261&lt;&gt;"",N261,""))</f>
        <v/>
      </c>
      <c r="R261" s="347" t="s">
        <v>583</v>
      </c>
      <c r="S261" s="347" t="s">
        <v>1265</v>
      </c>
      <c r="T261" s="349">
        <v>750</v>
      </c>
      <c r="U261" s="349">
        <f t="shared" si="54"/>
        <v>531.66666666666663</v>
      </c>
      <c r="V261" s="346"/>
      <c r="W261" s="33"/>
      <c r="X261" s="346"/>
      <c r="Y261" s="346"/>
      <c r="Z261" s="346"/>
      <c r="AA261" s="347"/>
      <c r="AB261" s="347"/>
      <c r="AC261" s="347"/>
      <c r="AD261" s="347" t="str">
        <f t="shared" si="55"/>
        <v/>
      </c>
      <c r="AE261" s="347"/>
      <c r="AF261" s="347"/>
      <c r="AG261" s="347"/>
      <c r="AH261" s="347" t="s">
        <v>935</v>
      </c>
      <c r="AI261" s="350">
        <v>44684</v>
      </c>
      <c r="AJ261" s="351" t="s">
        <v>936</v>
      </c>
      <c r="AK261" s="351" t="s">
        <v>57</v>
      </c>
      <c r="AL261" s="351" t="s">
        <v>937</v>
      </c>
      <c r="AM261" s="347"/>
      <c r="AN261" s="346" t="s">
        <v>947</v>
      </c>
      <c r="AO261" s="346" t="s">
        <v>1264</v>
      </c>
      <c r="AP261" s="347" t="s">
        <v>91</v>
      </c>
      <c r="AQ261" s="347">
        <v>10061</v>
      </c>
      <c r="AR261" s="347" t="str">
        <f t="shared" si="56"/>
        <v>594-10061</v>
      </c>
      <c r="AS261" s="347"/>
      <c r="AT261" s="347"/>
      <c r="AU261" s="347"/>
      <c r="AV261" s="347" t="str">
        <f t="shared" si="57"/>
        <v/>
      </c>
      <c r="AW261" s="347"/>
      <c r="AX261" s="347" t="str">
        <f t="shared" si="58"/>
        <v/>
      </c>
      <c r="AY261" s="352"/>
    </row>
    <row r="262" spans="1:51" s="337" customFormat="1" x14ac:dyDescent="0.25">
      <c r="A262" s="345" t="str">
        <f t="shared" si="49"/>
        <v/>
      </c>
      <c r="B262" s="345" t="str">
        <f t="shared" si="50"/>
        <v>594-1774</v>
      </c>
      <c r="C262" s="345"/>
      <c r="D262" s="345"/>
      <c r="E262" s="345">
        <f t="shared" si="51"/>
        <v>1</v>
      </c>
      <c r="F262" s="346"/>
      <c r="G262" s="346"/>
      <c r="H262" s="347" t="s">
        <v>850</v>
      </c>
      <c r="I262" s="347" t="s">
        <v>103</v>
      </c>
      <c r="J262" s="347" t="s">
        <v>583</v>
      </c>
      <c r="K262" s="347" t="s">
        <v>583</v>
      </c>
      <c r="L262" s="347" t="str">
        <f t="shared" si="52"/>
        <v>. Navigation Display Screen</v>
      </c>
      <c r="M262" s="460" t="str">
        <f t="shared" si="59"/>
        <v/>
      </c>
      <c r="N262" s="357" t="str" cm="1">
        <f t="array" ref="N262">IF(INDEX(W:W, ROW())&lt;&gt;"", _xlfn.XLOOKUP(INDEX(W:W, ROW()), '5A. Picture Formulas'!$B$3:$B$500, '5A. Picture Formulas'!$CR$3:$CR$500), "")</f>
        <v/>
      </c>
      <c r="O262" s="348" t="str">
        <f t="shared" si="53"/>
        <v/>
      </c>
      <c r="P262" s="348" t="s">
        <v>875</v>
      </c>
      <c r="Q262" s="348" t="str">
        <f t="shared" si="60"/>
        <v/>
      </c>
      <c r="R262" s="347" t="s">
        <v>583</v>
      </c>
      <c r="S262" s="347" t="s">
        <v>1266</v>
      </c>
      <c r="T262" s="349">
        <v>495</v>
      </c>
      <c r="U262" s="349">
        <f t="shared" si="54"/>
        <v>531.66666666666663</v>
      </c>
      <c r="V262" s="346"/>
      <c r="W262" s="33"/>
      <c r="X262" s="346"/>
      <c r="Y262" s="346"/>
      <c r="Z262" s="346"/>
      <c r="AA262" s="347"/>
      <c r="AB262" s="347"/>
      <c r="AC262" s="347"/>
      <c r="AD262" s="347" t="str">
        <f t="shared" si="55"/>
        <v/>
      </c>
      <c r="AE262" s="347"/>
      <c r="AF262" s="347"/>
      <c r="AG262" s="347"/>
      <c r="AH262" s="347" t="s">
        <v>935</v>
      </c>
      <c r="AI262" s="350">
        <v>44684</v>
      </c>
      <c r="AJ262" s="351" t="s">
        <v>936</v>
      </c>
      <c r="AK262" s="351" t="s">
        <v>57</v>
      </c>
      <c r="AL262" s="351" t="s">
        <v>937</v>
      </c>
      <c r="AM262" s="347"/>
      <c r="AN262" s="346" t="s">
        <v>947</v>
      </c>
      <c r="AO262" s="346" t="s">
        <v>1264</v>
      </c>
      <c r="AP262" s="347" t="s">
        <v>91</v>
      </c>
      <c r="AQ262" s="347">
        <v>1774</v>
      </c>
      <c r="AR262" s="347" t="str">
        <f t="shared" si="56"/>
        <v>594-1774</v>
      </c>
      <c r="AS262" s="347"/>
      <c r="AT262" s="347"/>
      <c r="AU262" s="347"/>
      <c r="AV262" s="347" t="str">
        <f t="shared" si="57"/>
        <v/>
      </c>
      <c r="AW262" s="347"/>
      <c r="AX262" s="347" t="str">
        <f t="shared" si="58"/>
        <v/>
      </c>
      <c r="AY262" s="352"/>
    </row>
    <row r="263" spans="1:51" s="337" customFormat="1" x14ac:dyDescent="0.25">
      <c r="A263" s="345" t="str">
        <f t="shared" si="49"/>
        <v>A207</v>
      </c>
      <c r="B263" s="345" t="str">
        <f t="shared" si="50"/>
        <v/>
      </c>
      <c r="C263" s="345"/>
      <c r="D263" s="345"/>
      <c r="E263" s="345" t="str">
        <f t="shared" si="51"/>
        <v/>
      </c>
      <c r="F263" s="346"/>
      <c r="G263" s="346"/>
      <c r="H263" s="347" t="s">
        <v>850</v>
      </c>
      <c r="I263" s="347" t="s">
        <v>103</v>
      </c>
      <c r="J263" s="347" t="s">
        <v>1267</v>
      </c>
      <c r="K263" s="347" t="s">
        <v>584</v>
      </c>
      <c r="L263" s="347" t="str">
        <f t="shared" si="52"/>
        <v>A207. Owners Manual + Case</v>
      </c>
      <c r="M263" s="460" t="str">
        <f t="shared" si="59"/>
        <v>Pic</v>
      </c>
      <c r="N263" s="357" t="str" cm="1">
        <f t="array" ref="N263">IF(INDEX(W:W, ROW())&lt;&gt;"", _xlfn.XLOOKUP(INDEX(W:W, ROW()), '5A. Picture Formulas'!$B$3:$B$500, '5A. Picture Formulas'!$CR$3:$CR$500), "")</f>
        <v>https://viking-pictures.s3.us-west-1.amazonaws.com/AA1188/119+(2).JPG</v>
      </c>
      <c r="O263" s="348" t="str">
        <f t="shared" si="53"/>
        <v/>
      </c>
      <c r="P263" s="348" t="s">
        <v>875</v>
      </c>
      <c r="Q263" s="348" t="str">
        <f t="shared" si="60"/>
        <v>https://viking-pictures.s3.us-west-1.amazonaws.com/AA1188/119+(2).JPG</v>
      </c>
      <c r="R263" s="347" t="s">
        <v>584</v>
      </c>
      <c r="S263" s="347"/>
      <c r="T263" s="349">
        <v>60</v>
      </c>
      <c r="U263" s="349">
        <f t="shared" si="54"/>
        <v>60</v>
      </c>
      <c r="V263" s="347">
        <v>119</v>
      </c>
      <c r="W263" s="34" t="s">
        <v>3064</v>
      </c>
      <c r="X263" s="347" t="s">
        <v>2950</v>
      </c>
      <c r="Y263" s="347"/>
      <c r="Z263" s="346" t="s">
        <v>259</v>
      </c>
      <c r="AA263" s="347" t="s">
        <v>1218</v>
      </c>
      <c r="AB263" s="347"/>
      <c r="AC263" s="347"/>
      <c r="AD263" s="347" t="str">
        <f t="shared" si="55"/>
        <v>toss both if 1 bad (barely worth selling)</v>
      </c>
      <c r="AE263" s="347" t="s">
        <v>796</v>
      </c>
      <c r="AF263" s="347"/>
      <c r="AG263" s="347"/>
      <c r="AH263" s="347" t="s">
        <v>935</v>
      </c>
      <c r="AI263" s="350">
        <v>45245</v>
      </c>
      <c r="AJ263" s="351" t="s">
        <v>936</v>
      </c>
      <c r="AK263" s="351" t="s">
        <v>57</v>
      </c>
      <c r="AL263" s="351" t="s">
        <v>937</v>
      </c>
      <c r="AM263" s="347"/>
      <c r="AN263" s="347" t="s">
        <v>938</v>
      </c>
      <c r="AO263" s="347"/>
      <c r="AP263" s="347"/>
      <c r="AQ263" s="347"/>
      <c r="AR263" s="347" t="str">
        <f t="shared" si="56"/>
        <v/>
      </c>
      <c r="AS263" s="347"/>
      <c r="AT263" s="347"/>
      <c r="AU263" s="347"/>
      <c r="AV263" s="347" t="str">
        <f t="shared" si="57"/>
        <v/>
      </c>
      <c r="AW263" s="347"/>
      <c r="AX263" s="347" t="str">
        <f t="shared" si="58"/>
        <v/>
      </c>
      <c r="AY263" s="352" t="s">
        <v>2984</v>
      </c>
    </row>
    <row r="264" spans="1:51" s="337" customFormat="1" x14ac:dyDescent="0.25">
      <c r="A264" s="345" t="str">
        <f t="shared" si="49"/>
        <v/>
      </c>
      <c r="B264" s="345" t="str">
        <f t="shared" si="50"/>
        <v>638-72259</v>
      </c>
      <c r="C264" s="345"/>
      <c r="D264" s="345"/>
      <c r="E264" s="345">
        <f t="shared" si="51"/>
        <v>1</v>
      </c>
      <c r="F264" s="346"/>
      <c r="G264" s="346"/>
      <c r="H264" s="347" t="s">
        <v>850</v>
      </c>
      <c r="I264" s="347" t="s">
        <v>103</v>
      </c>
      <c r="J264" s="347" t="s">
        <v>1268</v>
      </c>
      <c r="K264" s="347" t="s">
        <v>585</v>
      </c>
      <c r="L264" s="347" t="str">
        <f t="shared" si="52"/>
        <v>. Radio / Stereo Receiver Unit</v>
      </c>
      <c r="M264" s="460" t="str">
        <f t="shared" si="59"/>
        <v/>
      </c>
      <c r="N264" s="357" t="str" cm="1">
        <f t="array" ref="N264">IF(INDEX(W:W, ROW())&lt;&gt;"", _xlfn.XLOOKUP(INDEX(W:W, ROW()), '5A. Picture Formulas'!$B$3:$B$500, '5A. Picture Formulas'!$CR$3:$CR$500), "")</f>
        <v/>
      </c>
      <c r="O264" s="348" t="str">
        <f t="shared" si="53"/>
        <v/>
      </c>
      <c r="P264" s="348" t="s">
        <v>875</v>
      </c>
      <c r="Q264" s="348" t="str">
        <f t="shared" si="60"/>
        <v/>
      </c>
      <c r="R264" s="347" t="s">
        <v>585</v>
      </c>
      <c r="S264" s="347" t="s">
        <v>1269</v>
      </c>
      <c r="T264" s="349">
        <v>175</v>
      </c>
      <c r="U264" s="349">
        <f t="shared" si="54"/>
        <v>365</v>
      </c>
      <c r="V264" s="346"/>
      <c r="W264" s="33"/>
      <c r="X264" s="346"/>
      <c r="Y264" s="346"/>
      <c r="Z264" s="346"/>
      <c r="AA264" s="347"/>
      <c r="AB264" s="347"/>
      <c r="AC264" s="347"/>
      <c r="AD264" s="347" t="str">
        <f t="shared" si="55"/>
        <v/>
      </c>
      <c r="AE264" s="347"/>
      <c r="AF264" s="347"/>
      <c r="AG264" s="347"/>
      <c r="AH264" s="347" t="s">
        <v>935</v>
      </c>
      <c r="AI264" s="350">
        <v>44684</v>
      </c>
      <c r="AJ264" s="351" t="s">
        <v>936</v>
      </c>
      <c r="AK264" s="351" t="s">
        <v>57</v>
      </c>
      <c r="AL264" s="351" t="s">
        <v>937</v>
      </c>
      <c r="AM264" s="347"/>
      <c r="AN264" s="346" t="s">
        <v>947</v>
      </c>
      <c r="AO264" s="346" t="s">
        <v>1270</v>
      </c>
      <c r="AP264" s="347" t="s">
        <v>91</v>
      </c>
      <c r="AQ264" s="347">
        <v>72259</v>
      </c>
      <c r="AR264" s="347" t="str">
        <f t="shared" si="56"/>
        <v>638-72259</v>
      </c>
      <c r="AS264" s="347"/>
      <c r="AT264" s="347"/>
      <c r="AU264" s="347"/>
      <c r="AV264" s="347" t="str">
        <f t="shared" si="57"/>
        <v/>
      </c>
      <c r="AW264" s="347"/>
      <c r="AX264" s="347" t="str">
        <f t="shared" si="58"/>
        <v/>
      </c>
      <c r="AY264" s="352"/>
    </row>
    <row r="265" spans="1:51" s="337" customFormat="1" x14ac:dyDescent="0.25">
      <c r="A265" s="345" t="str">
        <f t="shared" si="49"/>
        <v>A187</v>
      </c>
      <c r="B265" s="345" t="str">
        <f t="shared" si="50"/>
        <v>638-72260</v>
      </c>
      <c r="C265" s="345"/>
      <c r="D265" s="345"/>
      <c r="E265" s="345">
        <f t="shared" si="51"/>
        <v>1</v>
      </c>
      <c r="F265" s="346"/>
      <c r="G265" s="346"/>
      <c r="H265" s="347" t="s">
        <v>850</v>
      </c>
      <c r="I265" s="347" t="s">
        <v>103</v>
      </c>
      <c r="J265" s="347" t="s">
        <v>1268</v>
      </c>
      <c r="K265" s="347" t="s">
        <v>585</v>
      </c>
      <c r="L265" s="347" t="str">
        <f t="shared" si="52"/>
        <v>A187. Radio / Stereo Receiver Unit</v>
      </c>
      <c r="M265" s="460" t="str">
        <f t="shared" si="59"/>
        <v>Pic</v>
      </c>
      <c r="N265" s="357" t="str" cm="1">
        <f t="array" ref="N265">IF(INDEX(W:W, ROW())&lt;&gt;"", _xlfn.XLOOKUP(INDEX(W:W, ROW()), '5A. Picture Formulas'!$B$3:$B$500, '5A. Picture Formulas'!$CR$3:$CR$500), "")</f>
        <v>https://viking-pictures.s3.us-west-1.amazonaws.com/AA1188/99+(1).JPG</v>
      </c>
      <c r="O265" s="365" t="str">
        <f t="shared" si="53"/>
        <v/>
      </c>
      <c r="P265" s="366"/>
      <c r="Q265" s="348" t="str">
        <f t="shared" si="60"/>
        <v>https://viking-pictures.s3.us-west-1.amazonaws.com/AA1188/99+(1).JPG</v>
      </c>
      <c r="R265" s="347" t="s">
        <v>585</v>
      </c>
      <c r="S265" s="347" t="s">
        <v>1272</v>
      </c>
      <c r="T265" s="349">
        <v>120</v>
      </c>
      <c r="U265" s="349">
        <f t="shared" si="54"/>
        <v>365</v>
      </c>
      <c r="V265" s="346">
        <v>99</v>
      </c>
      <c r="W265" s="33" t="s">
        <v>3026</v>
      </c>
      <c r="X265" s="346" t="s">
        <v>2950</v>
      </c>
      <c r="Y265" s="346"/>
      <c r="Z265" s="346" t="s">
        <v>260</v>
      </c>
      <c r="AA265" s="369" t="s">
        <v>3025</v>
      </c>
      <c r="AB265" s="347"/>
      <c r="AC265" s="347"/>
      <c r="AD265" s="347" t="str">
        <f t="shared" si="55"/>
        <v/>
      </c>
      <c r="AE265" s="347"/>
      <c r="AF265" s="347"/>
      <c r="AG265" s="347"/>
      <c r="AH265" s="347" t="s">
        <v>935</v>
      </c>
      <c r="AI265" s="350">
        <v>44684</v>
      </c>
      <c r="AJ265" s="351" t="s">
        <v>936</v>
      </c>
      <c r="AK265" s="351" t="s">
        <v>57</v>
      </c>
      <c r="AL265" s="351" t="s">
        <v>937</v>
      </c>
      <c r="AM265" s="347"/>
      <c r="AN265" s="346" t="s">
        <v>947</v>
      </c>
      <c r="AO265" s="346" t="s">
        <v>1270</v>
      </c>
      <c r="AP265" s="347" t="s">
        <v>91</v>
      </c>
      <c r="AQ265" s="347">
        <v>72260</v>
      </c>
      <c r="AR265" s="347" t="str">
        <f t="shared" si="56"/>
        <v>638-72260</v>
      </c>
      <c r="AS265" s="347"/>
      <c r="AT265" s="347"/>
      <c r="AU265" s="347"/>
      <c r="AV265" s="347" t="str">
        <f t="shared" si="57"/>
        <v/>
      </c>
      <c r="AW265" s="347"/>
      <c r="AX265" s="347" t="str">
        <f t="shared" si="58"/>
        <v/>
      </c>
      <c r="AY265" s="352" t="s">
        <v>2984</v>
      </c>
    </row>
    <row r="266" spans="1:51" s="337" customFormat="1" x14ac:dyDescent="0.25">
      <c r="A266" s="345" t="str">
        <f t="shared" si="49"/>
        <v/>
      </c>
      <c r="B266" s="345" t="str">
        <f t="shared" si="50"/>
        <v>638-73944</v>
      </c>
      <c r="C266" s="345"/>
      <c r="D266" s="345"/>
      <c r="E266" s="345">
        <f t="shared" si="51"/>
        <v>1</v>
      </c>
      <c r="F266" s="346"/>
      <c r="G266" s="346"/>
      <c r="H266" s="347" t="s">
        <v>850</v>
      </c>
      <c r="I266" s="347" t="s">
        <v>103</v>
      </c>
      <c r="J266" s="347" t="s">
        <v>1268</v>
      </c>
      <c r="K266" s="347" t="s">
        <v>585</v>
      </c>
      <c r="L266" s="347" t="str">
        <f t="shared" si="52"/>
        <v>. Radio / Stereo Receiver Unit</v>
      </c>
      <c r="M266" s="460" t="str">
        <f t="shared" si="59"/>
        <v/>
      </c>
      <c r="N266" s="357" t="str" cm="1">
        <f t="array" ref="N266">IF(INDEX(W:W, ROW())&lt;&gt;"", _xlfn.XLOOKUP(INDEX(W:W, ROW()), '5A. Picture Formulas'!$B$3:$B$500, '5A. Picture Formulas'!$CR$3:$CR$500), "")</f>
        <v/>
      </c>
      <c r="O266" s="348" t="str">
        <f t="shared" si="53"/>
        <v/>
      </c>
      <c r="P266" s="348" t="s">
        <v>875</v>
      </c>
      <c r="Q266" s="348" t="str">
        <f t="shared" si="60"/>
        <v/>
      </c>
      <c r="R266" s="347" t="s">
        <v>585</v>
      </c>
      <c r="S266" s="347" t="s">
        <v>1274</v>
      </c>
      <c r="T266" s="349">
        <v>800</v>
      </c>
      <c r="U266" s="349">
        <f t="shared" si="54"/>
        <v>365</v>
      </c>
      <c r="V266" s="346"/>
      <c r="W266" s="33"/>
      <c r="X266" s="346"/>
      <c r="Y266" s="346"/>
      <c r="Z266" s="346"/>
      <c r="AA266" s="347"/>
      <c r="AB266" s="347"/>
      <c r="AC266" s="347"/>
      <c r="AD266" s="347" t="str">
        <f t="shared" si="55"/>
        <v/>
      </c>
      <c r="AE266" s="347"/>
      <c r="AF266" s="347"/>
      <c r="AG266" s="347"/>
      <c r="AH266" s="347" t="s">
        <v>935</v>
      </c>
      <c r="AI266" s="350">
        <v>44684</v>
      </c>
      <c r="AJ266" s="351" t="s">
        <v>936</v>
      </c>
      <c r="AK266" s="351" t="s">
        <v>57</v>
      </c>
      <c r="AL266" s="351" t="s">
        <v>937</v>
      </c>
      <c r="AM266" s="347"/>
      <c r="AN266" s="346" t="s">
        <v>947</v>
      </c>
      <c r="AO266" s="346" t="s">
        <v>1270</v>
      </c>
      <c r="AP266" s="347" t="s">
        <v>91</v>
      </c>
      <c r="AQ266" s="347">
        <v>73944</v>
      </c>
      <c r="AR266" s="347" t="str">
        <f t="shared" si="56"/>
        <v>638-73944</v>
      </c>
      <c r="AS266" s="347"/>
      <c r="AT266" s="347"/>
      <c r="AU266" s="347"/>
      <c r="AV266" s="347" t="str">
        <f t="shared" si="57"/>
        <v/>
      </c>
      <c r="AW266" s="347"/>
      <c r="AX266" s="347" t="str">
        <f t="shared" si="58"/>
        <v/>
      </c>
      <c r="AY266" s="352"/>
    </row>
    <row r="267" spans="1:51" s="337" customFormat="1" x14ac:dyDescent="0.25">
      <c r="A267" s="353" t="str">
        <f t="shared" si="49"/>
        <v>A276</v>
      </c>
      <c r="B267" s="353" t="str">
        <f t="shared" si="50"/>
        <v>242-999155</v>
      </c>
      <c r="C267" s="353"/>
      <c r="D267" s="353"/>
      <c r="E267" s="353">
        <f t="shared" si="51"/>
        <v>1</v>
      </c>
      <c r="F267" s="354" t="s">
        <v>2888</v>
      </c>
      <c r="G267" s="354" t="s">
        <v>941</v>
      </c>
      <c r="H267" s="355" t="s">
        <v>850</v>
      </c>
      <c r="I267" s="355" t="s">
        <v>103</v>
      </c>
      <c r="J267" s="355" t="s">
        <v>576</v>
      </c>
      <c r="K267" s="355" t="s">
        <v>576</v>
      </c>
      <c r="L267" s="355" t="str">
        <f t="shared" si="52"/>
        <v>A276. Shifter</v>
      </c>
      <c r="M267" s="460" t="str">
        <f t="shared" si="59"/>
        <v>Pic</v>
      </c>
      <c r="N267" s="357" t="str" cm="1">
        <f t="array" ref="N267">IF(INDEX(W:W, ROW())&lt;&gt;"", _xlfn.XLOOKUP(INDEX(W:W, ROW()), '5A. Picture Formulas'!$B$3:$B$500, '5A. Picture Formulas'!$CR$3:$CR$500), "")</f>
        <v>https://viking-pictures.s3.us-west-1.amazonaws.com/AA1188/148+(1).JPG</v>
      </c>
      <c r="O267" s="364" t="str">
        <f t="shared" si="53"/>
        <v/>
      </c>
      <c r="P267" s="364" t="s">
        <v>875</v>
      </c>
      <c r="Q267" s="348" t="str">
        <f t="shared" si="60"/>
        <v>https://viking-pictures.s3.us-west-1.amazonaws.com/AA1188/148+(1).JPG</v>
      </c>
      <c r="R267" s="355" t="s">
        <v>576</v>
      </c>
      <c r="S267" s="355" t="s">
        <v>1234</v>
      </c>
      <c r="T267" s="359">
        <v>275</v>
      </c>
      <c r="U267" s="359">
        <f t="shared" si="54"/>
        <v>225</v>
      </c>
      <c r="V267" s="421">
        <v>148</v>
      </c>
      <c r="W267" s="452" t="s">
        <v>3188</v>
      </c>
      <c r="X267" s="421" t="s">
        <v>448</v>
      </c>
      <c r="Y267" s="421"/>
      <c r="Z267" s="354" t="s">
        <v>259</v>
      </c>
      <c r="AA267" s="355" t="s">
        <v>3189</v>
      </c>
      <c r="AB267" s="355" t="s">
        <v>2899</v>
      </c>
      <c r="AC267" s="355"/>
      <c r="AD267" s="355" t="str">
        <f t="shared" si="55"/>
        <v>w/ parking switch &amp; trim (they are worthless solo)</v>
      </c>
      <c r="AE267" s="355" t="s">
        <v>792</v>
      </c>
      <c r="AF267" s="355"/>
      <c r="AG267" s="355"/>
      <c r="AH267" s="355" t="s">
        <v>935</v>
      </c>
      <c r="AI267" s="361">
        <v>44684</v>
      </c>
      <c r="AJ267" s="362" t="s">
        <v>936</v>
      </c>
      <c r="AK267" s="362" t="s">
        <v>57</v>
      </c>
      <c r="AL267" s="362" t="s">
        <v>937</v>
      </c>
      <c r="AM267" s="355"/>
      <c r="AN267" s="421" t="s">
        <v>956</v>
      </c>
      <c r="AO267" s="354">
        <v>242</v>
      </c>
      <c r="AP267" s="355" t="s">
        <v>91</v>
      </c>
      <c r="AQ267" s="355">
        <v>999155</v>
      </c>
      <c r="AR267" s="355" t="str">
        <f t="shared" si="56"/>
        <v>242-999155</v>
      </c>
      <c r="AS267" s="355"/>
      <c r="AT267" s="355"/>
      <c r="AU267" s="355"/>
      <c r="AV267" s="355" t="str">
        <f t="shared" si="57"/>
        <v/>
      </c>
      <c r="AW267" s="355"/>
      <c r="AX267" s="355" t="str">
        <f t="shared" si="58"/>
        <v/>
      </c>
      <c r="AY267" s="363"/>
    </row>
    <row r="268" spans="1:51" s="337" customFormat="1" x14ac:dyDescent="0.25">
      <c r="A268" s="353" t="str">
        <f t="shared" si="49"/>
        <v/>
      </c>
      <c r="B268" s="353" t="str">
        <f t="shared" si="50"/>
        <v>242-999156</v>
      </c>
      <c r="C268" s="353"/>
      <c r="D268" s="353"/>
      <c r="E268" s="353">
        <f t="shared" si="51"/>
        <v>1</v>
      </c>
      <c r="F268" s="354" t="s">
        <v>2888</v>
      </c>
      <c r="G268" s="354" t="s">
        <v>941</v>
      </c>
      <c r="H268" s="355" t="s">
        <v>850</v>
      </c>
      <c r="I268" s="355" t="s">
        <v>103</v>
      </c>
      <c r="J268" s="355" t="s">
        <v>576</v>
      </c>
      <c r="K268" s="355" t="s">
        <v>576</v>
      </c>
      <c r="L268" s="355" t="str">
        <f t="shared" si="52"/>
        <v>. Shifter</v>
      </c>
      <c r="M268" s="460" t="str">
        <f t="shared" si="59"/>
        <v/>
      </c>
      <c r="N268" s="357" t="str" cm="1">
        <f t="array" ref="N268">IF(INDEX(W:W, ROW())&lt;&gt;"", _xlfn.XLOOKUP(INDEX(W:W, ROW()), '5A. Picture Formulas'!$B$3:$B$500, '5A. Picture Formulas'!$CR$3:$CR$500), "")</f>
        <v/>
      </c>
      <c r="O268" s="364" t="str">
        <f t="shared" si="53"/>
        <v/>
      </c>
      <c r="P268" s="364" t="s">
        <v>875</v>
      </c>
      <c r="Q268" s="348" t="str">
        <f t="shared" si="60"/>
        <v/>
      </c>
      <c r="R268" s="355" t="s">
        <v>576</v>
      </c>
      <c r="S268" s="355" t="s">
        <v>1235</v>
      </c>
      <c r="T268" s="359">
        <v>175</v>
      </c>
      <c r="U268" s="359">
        <f t="shared" si="54"/>
        <v>225</v>
      </c>
      <c r="V268" s="421"/>
      <c r="W268" s="452"/>
      <c r="X268" s="421"/>
      <c r="Y268" s="421"/>
      <c r="Z268" s="354"/>
      <c r="AA268" s="355"/>
      <c r="AB268" s="355" t="s">
        <v>2899</v>
      </c>
      <c r="AC268" s="355"/>
      <c r="AD268" s="355" t="str">
        <f t="shared" si="55"/>
        <v>w/ parking switch &amp; trim (they are worthless solo)</v>
      </c>
      <c r="AE268" s="355" t="s">
        <v>792</v>
      </c>
      <c r="AF268" s="355"/>
      <c r="AG268" s="355"/>
      <c r="AH268" s="355" t="s">
        <v>935</v>
      </c>
      <c r="AI268" s="361">
        <v>44684</v>
      </c>
      <c r="AJ268" s="362" t="s">
        <v>936</v>
      </c>
      <c r="AK268" s="362" t="s">
        <v>57</v>
      </c>
      <c r="AL268" s="362" t="s">
        <v>937</v>
      </c>
      <c r="AM268" s="355"/>
      <c r="AN268" s="421" t="s">
        <v>956</v>
      </c>
      <c r="AO268" s="354">
        <v>242</v>
      </c>
      <c r="AP268" s="355" t="s">
        <v>91</v>
      </c>
      <c r="AQ268" s="355">
        <v>999156</v>
      </c>
      <c r="AR268" s="355" t="str">
        <f t="shared" si="56"/>
        <v>242-999156</v>
      </c>
      <c r="AS268" s="355"/>
      <c r="AT268" s="355"/>
      <c r="AU268" s="355"/>
      <c r="AV268" s="355" t="str">
        <f t="shared" si="57"/>
        <v/>
      </c>
      <c r="AW268" s="355"/>
      <c r="AX268" s="355" t="str">
        <f t="shared" si="58"/>
        <v/>
      </c>
      <c r="AY268" s="363"/>
    </row>
    <row r="269" spans="1:51" s="337" customFormat="1" x14ac:dyDescent="0.25">
      <c r="A269" s="353" t="str">
        <f t="shared" si="49"/>
        <v/>
      </c>
      <c r="B269" s="353" t="str">
        <f t="shared" si="50"/>
        <v>242-999154</v>
      </c>
      <c r="C269" s="353"/>
      <c r="D269" s="353"/>
      <c r="E269" s="353">
        <f t="shared" si="51"/>
        <v>1</v>
      </c>
      <c r="F269" s="354" t="s">
        <v>2888</v>
      </c>
      <c r="G269" s="354" t="s">
        <v>941</v>
      </c>
      <c r="H269" s="355" t="s">
        <v>850</v>
      </c>
      <c r="I269" s="355" t="s">
        <v>103</v>
      </c>
      <c r="J269" s="355" t="s">
        <v>576</v>
      </c>
      <c r="K269" s="355" t="s">
        <v>576</v>
      </c>
      <c r="L269" s="355" t="str">
        <f t="shared" si="52"/>
        <v>. Shifter</v>
      </c>
      <c r="M269" s="460" t="str">
        <f t="shared" si="59"/>
        <v/>
      </c>
      <c r="N269" s="357" t="str" cm="1">
        <f t="array" ref="N269">IF(INDEX(W:W, ROW())&lt;&gt;"", _xlfn.XLOOKUP(INDEX(W:W, ROW()), '5A. Picture Formulas'!$B$3:$B$500, '5A. Picture Formulas'!$CR$3:$CR$500), "")</f>
        <v/>
      </c>
      <c r="O269" s="364" t="str">
        <f t="shared" si="53"/>
        <v/>
      </c>
      <c r="P269" s="364" t="s">
        <v>875</v>
      </c>
      <c r="Q269" s="348" t="str">
        <f t="shared" si="60"/>
        <v/>
      </c>
      <c r="R269" s="355" t="s">
        <v>576</v>
      </c>
      <c r="S269" s="355" t="s">
        <v>1236</v>
      </c>
      <c r="T269" s="359">
        <v>275</v>
      </c>
      <c r="U269" s="359">
        <f t="shared" si="54"/>
        <v>225</v>
      </c>
      <c r="V269" s="421"/>
      <c r="W269" s="452"/>
      <c r="X269" s="421"/>
      <c r="Y269" s="421"/>
      <c r="Z269" s="354"/>
      <c r="AA269" s="355"/>
      <c r="AB269" s="355" t="s">
        <v>2899</v>
      </c>
      <c r="AC269" s="355"/>
      <c r="AD269" s="355" t="str">
        <f t="shared" si="55"/>
        <v>w/ parking switch &amp; trim (they are worthless solo)</v>
      </c>
      <c r="AE269" s="355" t="s">
        <v>792</v>
      </c>
      <c r="AF269" s="355"/>
      <c r="AG269" s="355"/>
      <c r="AH269" s="355" t="s">
        <v>935</v>
      </c>
      <c r="AI269" s="361">
        <v>44684</v>
      </c>
      <c r="AJ269" s="362" t="s">
        <v>936</v>
      </c>
      <c r="AK269" s="362" t="s">
        <v>57</v>
      </c>
      <c r="AL269" s="362" t="s">
        <v>937</v>
      </c>
      <c r="AM269" s="355"/>
      <c r="AN269" s="421" t="s">
        <v>956</v>
      </c>
      <c r="AO269" s="354">
        <v>242</v>
      </c>
      <c r="AP269" s="355" t="s">
        <v>91</v>
      </c>
      <c r="AQ269" s="355">
        <v>999154</v>
      </c>
      <c r="AR269" s="355" t="str">
        <f t="shared" si="56"/>
        <v>242-999154</v>
      </c>
      <c r="AS269" s="355"/>
      <c r="AT269" s="355"/>
      <c r="AU269" s="355"/>
      <c r="AV269" s="355" t="str">
        <f t="shared" si="57"/>
        <v/>
      </c>
      <c r="AW269" s="355"/>
      <c r="AX269" s="355" t="str">
        <f t="shared" si="58"/>
        <v/>
      </c>
      <c r="AY269" s="363"/>
    </row>
    <row r="270" spans="1:51" s="337" customFormat="1" x14ac:dyDescent="0.25">
      <c r="A270" s="353" t="str">
        <f t="shared" si="49"/>
        <v/>
      </c>
      <c r="B270" s="353" t="str">
        <f t="shared" si="50"/>
        <v>242-999153</v>
      </c>
      <c r="C270" s="353"/>
      <c r="D270" s="353"/>
      <c r="E270" s="353">
        <f t="shared" si="51"/>
        <v>1</v>
      </c>
      <c r="F270" s="354" t="s">
        <v>2888</v>
      </c>
      <c r="G270" s="354" t="s">
        <v>941</v>
      </c>
      <c r="H270" s="355" t="s">
        <v>850</v>
      </c>
      <c r="I270" s="355" t="s">
        <v>103</v>
      </c>
      <c r="J270" s="355" t="s">
        <v>576</v>
      </c>
      <c r="K270" s="355" t="s">
        <v>576</v>
      </c>
      <c r="L270" s="355" t="str">
        <f t="shared" si="52"/>
        <v>. Shifter</v>
      </c>
      <c r="M270" s="460" t="str">
        <f t="shared" si="59"/>
        <v/>
      </c>
      <c r="N270" s="357" t="str" cm="1">
        <f t="array" ref="N270">IF(INDEX(W:W, ROW())&lt;&gt;"", _xlfn.XLOOKUP(INDEX(W:W, ROW()), '5A. Picture Formulas'!$B$3:$B$500, '5A. Picture Formulas'!$CR$3:$CR$500), "")</f>
        <v/>
      </c>
      <c r="O270" s="364" t="str">
        <f t="shared" si="53"/>
        <v/>
      </c>
      <c r="P270" s="364" t="s">
        <v>875</v>
      </c>
      <c r="Q270" s="348" t="str">
        <f t="shared" si="60"/>
        <v/>
      </c>
      <c r="R270" s="355" t="s">
        <v>576</v>
      </c>
      <c r="S270" s="355" t="s">
        <v>1237</v>
      </c>
      <c r="T270" s="359">
        <v>175</v>
      </c>
      <c r="U270" s="359">
        <f t="shared" si="54"/>
        <v>225</v>
      </c>
      <c r="V270" s="421"/>
      <c r="W270" s="452"/>
      <c r="X270" s="421"/>
      <c r="Y270" s="421"/>
      <c r="Z270" s="354"/>
      <c r="AA270" s="355"/>
      <c r="AB270" s="355" t="s">
        <v>2899</v>
      </c>
      <c r="AC270" s="355"/>
      <c r="AD270" s="355" t="str">
        <f t="shared" si="55"/>
        <v>w/ parking switch &amp; trim (they are worthless solo)</v>
      </c>
      <c r="AE270" s="355" t="s">
        <v>792</v>
      </c>
      <c r="AF270" s="355"/>
      <c r="AG270" s="355"/>
      <c r="AH270" s="355" t="s">
        <v>935</v>
      </c>
      <c r="AI270" s="361">
        <v>44684</v>
      </c>
      <c r="AJ270" s="362" t="s">
        <v>936</v>
      </c>
      <c r="AK270" s="362" t="s">
        <v>57</v>
      </c>
      <c r="AL270" s="362" t="s">
        <v>937</v>
      </c>
      <c r="AM270" s="355"/>
      <c r="AN270" s="421" t="s">
        <v>956</v>
      </c>
      <c r="AO270" s="354">
        <v>242</v>
      </c>
      <c r="AP270" s="355" t="s">
        <v>91</v>
      </c>
      <c r="AQ270" s="355">
        <v>999153</v>
      </c>
      <c r="AR270" s="355" t="str">
        <f t="shared" si="56"/>
        <v>242-999153</v>
      </c>
      <c r="AS270" s="355"/>
      <c r="AT270" s="355"/>
      <c r="AU270" s="355"/>
      <c r="AV270" s="355" t="str">
        <f t="shared" si="57"/>
        <v/>
      </c>
      <c r="AW270" s="355"/>
      <c r="AX270" s="355" t="str">
        <f t="shared" si="58"/>
        <v/>
      </c>
      <c r="AY270" s="363"/>
    </row>
    <row r="271" spans="1:51" s="337" customFormat="1" x14ac:dyDescent="0.25">
      <c r="A271" s="390" t="str">
        <f t="shared" si="49"/>
        <v/>
      </c>
      <c r="B271" s="390" t="str">
        <f t="shared" si="50"/>
        <v/>
      </c>
      <c r="C271" s="390"/>
      <c r="D271" s="390"/>
      <c r="E271" s="390" t="str">
        <f t="shared" si="51"/>
        <v/>
      </c>
      <c r="F271" s="391" t="s">
        <v>849</v>
      </c>
      <c r="G271" s="391"/>
      <c r="H271" s="392" t="s">
        <v>850</v>
      </c>
      <c r="I271" s="392" t="s">
        <v>103</v>
      </c>
      <c r="J271" s="392" t="s">
        <v>360</v>
      </c>
      <c r="K271" s="392" t="s">
        <v>2045</v>
      </c>
      <c r="L271" s="392" t="str">
        <f t="shared" si="52"/>
        <v>. Speakers SET - Bang &amp; Olufsen</v>
      </c>
      <c r="M271" s="460" t="str">
        <f t="shared" si="59"/>
        <v/>
      </c>
      <c r="N271" s="357" t="str" cm="1">
        <f t="array" ref="N271">IF(INDEX(W:W, ROW())&lt;&gt;"", _xlfn.XLOOKUP(INDEX(W:W, ROW()), '5A. Picture Formulas'!$B$3:$B$500, '5A. Picture Formulas'!$CR$3:$CR$500), "")</f>
        <v/>
      </c>
      <c r="O271" s="393" t="str">
        <f t="shared" si="53"/>
        <v/>
      </c>
      <c r="P271" s="393" t="s">
        <v>875</v>
      </c>
      <c r="Q271" s="348" t="str">
        <f t="shared" si="60"/>
        <v/>
      </c>
      <c r="R271" s="392" t="s">
        <v>671</v>
      </c>
      <c r="S271" s="392"/>
      <c r="T271" s="422" t="s">
        <v>853</v>
      </c>
      <c r="U271" s="394" t="str">
        <f t="shared" si="54"/>
        <v>Check</v>
      </c>
      <c r="V271" s="392"/>
      <c r="W271" s="104"/>
      <c r="X271" s="392"/>
      <c r="Y271" s="392"/>
      <c r="Z271" s="391"/>
      <c r="AA271" s="392"/>
      <c r="AB271" s="392"/>
      <c r="AC271" s="392"/>
      <c r="AD271" s="392" t="str">
        <f t="shared" si="55"/>
        <v>KEEP Harman or Bang &amp; Olufsen, TOSS BMW Branded</v>
      </c>
      <c r="AE271" s="392"/>
      <c r="AF271" s="392" t="s">
        <v>827</v>
      </c>
      <c r="AG271" s="392"/>
      <c r="AH271" s="392" t="s">
        <v>981</v>
      </c>
      <c r="AI271" s="395">
        <v>45013</v>
      </c>
      <c r="AJ271" s="396" t="s">
        <v>936</v>
      </c>
      <c r="AK271" s="396" t="s">
        <v>57</v>
      </c>
      <c r="AL271" s="396" t="s">
        <v>937</v>
      </c>
      <c r="AM271" s="392" t="s">
        <v>849</v>
      </c>
      <c r="AN271" s="392" t="s">
        <v>938</v>
      </c>
      <c r="AO271" s="392"/>
      <c r="AP271" s="392"/>
      <c r="AQ271" s="392"/>
      <c r="AR271" s="392" t="str">
        <f t="shared" si="56"/>
        <v/>
      </c>
      <c r="AS271" s="392"/>
      <c r="AT271" s="392"/>
      <c r="AU271" s="392"/>
      <c r="AV271" s="392" t="str">
        <f t="shared" si="57"/>
        <v/>
      </c>
      <c r="AW271" s="392"/>
      <c r="AX271" s="392" t="str">
        <f t="shared" si="58"/>
        <v/>
      </c>
      <c r="AY271" s="397"/>
    </row>
    <row r="272" spans="1:51" s="337" customFormat="1" x14ac:dyDescent="0.25">
      <c r="A272" s="390" t="str">
        <f t="shared" si="49"/>
        <v>A220</v>
      </c>
      <c r="B272" s="390" t="str">
        <f t="shared" si="50"/>
        <v/>
      </c>
      <c r="C272" s="390"/>
      <c r="D272" s="390"/>
      <c r="E272" s="390" t="str">
        <f t="shared" si="51"/>
        <v/>
      </c>
      <c r="F272" s="391" t="s">
        <v>849</v>
      </c>
      <c r="G272" s="391"/>
      <c r="H272" s="392" t="s">
        <v>850</v>
      </c>
      <c r="I272" s="392" t="s">
        <v>103</v>
      </c>
      <c r="J272" s="392" t="s">
        <v>360</v>
      </c>
      <c r="K272" s="392" t="s">
        <v>2045</v>
      </c>
      <c r="L272" s="392" t="str">
        <f t="shared" si="52"/>
        <v>A220. Speakers SET - Harman Kardon</v>
      </c>
      <c r="M272" s="460" t="str">
        <f t="shared" si="59"/>
        <v>Pic</v>
      </c>
      <c r="N272" s="357" t="str" cm="1">
        <f t="array" ref="N272">IF(INDEX(W:W, ROW())&lt;&gt;"", _xlfn.XLOOKUP(INDEX(W:W, ROW()), '5A. Picture Formulas'!$B$3:$B$500, '5A. Picture Formulas'!$CR$3:$CR$500), "")</f>
        <v>https://viking-pictures.s3.us-west-1.amazonaws.com/AA1188/12+(1).JPG</v>
      </c>
      <c r="O272" s="393" t="str">
        <f t="shared" si="53"/>
        <v/>
      </c>
      <c r="P272" s="393" t="s">
        <v>875</v>
      </c>
      <c r="Q272" s="348" t="str">
        <f t="shared" si="60"/>
        <v>https://viking-pictures.s3.us-west-1.amazonaws.com/AA1188/12+(1).JPG</v>
      </c>
      <c r="R272" s="392" t="s">
        <v>670</v>
      </c>
      <c r="S272" s="392"/>
      <c r="T272" s="422">
        <v>450</v>
      </c>
      <c r="U272" s="394">
        <f t="shared" si="54"/>
        <v>450</v>
      </c>
      <c r="V272" s="392">
        <v>12</v>
      </c>
      <c r="W272" s="104" t="s">
        <v>3097</v>
      </c>
      <c r="X272" s="392" t="s">
        <v>3071</v>
      </c>
      <c r="Y272" s="392"/>
      <c r="Z272" s="391" t="s">
        <v>260</v>
      </c>
      <c r="AA272" s="392" t="s">
        <v>3098</v>
      </c>
      <c r="AB272" s="392"/>
      <c r="AC272" s="392"/>
      <c r="AD272" s="392" t="str">
        <f t="shared" si="55"/>
        <v>KEEP Harman or Bang &amp; Olufsen, TOSS BMW Branded</v>
      </c>
      <c r="AE272" s="392"/>
      <c r="AF272" s="392" t="s">
        <v>827</v>
      </c>
      <c r="AG272" s="392"/>
      <c r="AH272" s="392" t="s">
        <v>981</v>
      </c>
      <c r="AI272" s="395">
        <v>45013</v>
      </c>
      <c r="AJ272" s="396" t="s">
        <v>936</v>
      </c>
      <c r="AK272" s="396" t="s">
        <v>57</v>
      </c>
      <c r="AL272" s="396" t="s">
        <v>937</v>
      </c>
      <c r="AM272" s="392" t="s">
        <v>849</v>
      </c>
      <c r="AN272" s="392" t="s">
        <v>938</v>
      </c>
      <c r="AO272" s="392"/>
      <c r="AP272" s="392"/>
      <c r="AQ272" s="392"/>
      <c r="AR272" s="392" t="str">
        <f t="shared" si="56"/>
        <v/>
      </c>
      <c r="AS272" s="392"/>
      <c r="AT272" s="392"/>
      <c r="AU272" s="392"/>
      <c r="AV272" s="392" t="str">
        <f t="shared" si="57"/>
        <v/>
      </c>
      <c r="AW272" s="392"/>
      <c r="AX272" s="392" t="str">
        <f t="shared" si="58"/>
        <v/>
      </c>
      <c r="AY272" s="397"/>
    </row>
    <row r="273" spans="1:51" s="337" customFormat="1" x14ac:dyDescent="0.25">
      <c r="A273" s="345" t="str">
        <f t="shared" si="49"/>
        <v/>
      </c>
      <c r="B273" s="345" t="str">
        <f t="shared" si="50"/>
        <v>257-66543</v>
      </c>
      <c r="C273" s="345"/>
      <c r="D273" s="345"/>
      <c r="E273" s="345">
        <f t="shared" si="51"/>
        <v>1</v>
      </c>
      <c r="F273" s="346"/>
      <c r="G273" s="346"/>
      <c r="H273" s="347" t="s">
        <v>850</v>
      </c>
      <c r="I273" s="347" t="s">
        <v>103</v>
      </c>
      <c r="J273" s="347" t="s">
        <v>586</v>
      </c>
      <c r="K273" s="347" t="s">
        <v>586</v>
      </c>
      <c r="L273" s="347" t="str">
        <f t="shared" si="52"/>
        <v>. Speedometer</v>
      </c>
      <c r="M273" s="460" t="str">
        <f t="shared" si="59"/>
        <v/>
      </c>
      <c r="N273" s="357" t="str" cm="1">
        <f t="array" ref="N273">IF(INDEX(W:W, ROW())&lt;&gt;"", _xlfn.XLOOKUP(INDEX(W:W, ROW()), '5A. Picture Formulas'!$B$3:$B$500, '5A. Picture Formulas'!$CR$3:$CR$500), "")</f>
        <v/>
      </c>
      <c r="O273" s="348" t="str">
        <f t="shared" si="53"/>
        <v/>
      </c>
      <c r="P273" s="348" t="s">
        <v>875</v>
      </c>
      <c r="Q273" s="348" t="str">
        <f t="shared" si="60"/>
        <v/>
      </c>
      <c r="R273" s="347" t="s">
        <v>586</v>
      </c>
      <c r="S273" s="347" t="s">
        <v>1275</v>
      </c>
      <c r="T273" s="347">
        <v>325</v>
      </c>
      <c r="U273" s="349">
        <f t="shared" si="54"/>
        <v>315.5</v>
      </c>
      <c r="V273" s="346"/>
      <c r="W273" s="33"/>
      <c r="X273" s="346"/>
      <c r="Y273" s="346"/>
      <c r="Z273" s="346"/>
      <c r="AA273" s="347"/>
      <c r="AB273" s="347"/>
      <c r="AC273" s="347"/>
      <c r="AD273" s="347" t="str">
        <f t="shared" si="55"/>
        <v/>
      </c>
      <c r="AE273" s="347"/>
      <c r="AF273" s="347"/>
      <c r="AG273" s="347"/>
      <c r="AH273" s="347" t="s">
        <v>935</v>
      </c>
      <c r="AI273" s="350">
        <v>44684</v>
      </c>
      <c r="AJ273" s="351" t="s">
        <v>936</v>
      </c>
      <c r="AK273" s="351" t="s">
        <v>57</v>
      </c>
      <c r="AL273" s="351" t="s">
        <v>937</v>
      </c>
      <c r="AM273" s="347"/>
      <c r="AN273" s="346" t="s">
        <v>947</v>
      </c>
      <c r="AO273" s="346" t="s">
        <v>1276</v>
      </c>
      <c r="AP273" s="347" t="s">
        <v>91</v>
      </c>
      <c r="AQ273" s="347">
        <v>66543</v>
      </c>
      <c r="AR273" s="347" t="str">
        <f t="shared" si="56"/>
        <v>257-66543</v>
      </c>
      <c r="AS273" s="347"/>
      <c r="AT273" s="347"/>
      <c r="AU273" s="347"/>
      <c r="AV273" s="347" t="str">
        <f t="shared" si="57"/>
        <v/>
      </c>
      <c r="AW273" s="347"/>
      <c r="AX273" s="347" t="str">
        <f t="shared" si="58"/>
        <v/>
      </c>
      <c r="AY273" s="352"/>
    </row>
    <row r="274" spans="1:51" s="337" customFormat="1" x14ac:dyDescent="0.25">
      <c r="A274" s="345" t="str">
        <f t="shared" si="49"/>
        <v>A204</v>
      </c>
      <c r="B274" s="345" t="str">
        <f t="shared" si="50"/>
        <v>257-66546</v>
      </c>
      <c r="C274" s="345"/>
      <c r="D274" s="345"/>
      <c r="E274" s="345">
        <f t="shared" si="51"/>
        <v>1</v>
      </c>
      <c r="F274" s="346"/>
      <c r="G274" s="346"/>
      <c r="H274" s="347" t="s">
        <v>850</v>
      </c>
      <c r="I274" s="347" t="s">
        <v>103</v>
      </c>
      <c r="J274" s="347" t="s">
        <v>586</v>
      </c>
      <c r="K274" s="347" t="s">
        <v>586</v>
      </c>
      <c r="L274" s="347" t="str">
        <f t="shared" si="52"/>
        <v>A204. Speedometer</v>
      </c>
      <c r="M274" s="460" t="str">
        <f t="shared" si="59"/>
        <v>Pic</v>
      </c>
      <c r="N274" s="357" t="str" cm="1">
        <f t="array" ref="N274">IF(INDEX(W:W, ROW())&lt;&gt;"", _xlfn.XLOOKUP(INDEX(W:W, ROW()), '5A. Picture Formulas'!$B$3:$B$500, '5A. Picture Formulas'!$CR$3:$CR$500), "")</f>
        <v>https://viking-pictures.s3.us-west-1.amazonaws.com/AA1188/116+(1).JPG</v>
      </c>
      <c r="O274" s="365" t="str">
        <f t="shared" si="53"/>
        <v>E.G.</v>
      </c>
      <c r="P274" s="366" t="s">
        <v>1277</v>
      </c>
      <c r="Q274" s="348" t="str">
        <f t="shared" si="60"/>
        <v>https://viking-pictures.s3.us-west-1.amazonaws.com/AA1155/A79.+Speedometer+(1).JPG</v>
      </c>
      <c r="R274" s="347" t="s">
        <v>586</v>
      </c>
      <c r="S274" s="347" t="s">
        <v>1278</v>
      </c>
      <c r="T274" s="347">
        <v>120</v>
      </c>
      <c r="U274" s="349">
        <f t="shared" si="54"/>
        <v>315.5</v>
      </c>
      <c r="V274" s="346">
        <v>116</v>
      </c>
      <c r="W274" s="33" t="s">
        <v>3057</v>
      </c>
      <c r="X274" s="346" t="s">
        <v>2950</v>
      </c>
      <c r="Y274" s="346"/>
      <c r="Z274" s="346" t="s">
        <v>260</v>
      </c>
      <c r="AA274" s="369" t="s">
        <v>3058</v>
      </c>
      <c r="AB274" s="347"/>
      <c r="AC274" s="347"/>
      <c r="AD274" s="347" t="str">
        <f t="shared" si="55"/>
        <v/>
      </c>
      <c r="AE274" s="347"/>
      <c r="AF274" s="347"/>
      <c r="AG274" s="347"/>
      <c r="AH274" s="347" t="s">
        <v>935</v>
      </c>
      <c r="AI274" s="350">
        <v>44684</v>
      </c>
      <c r="AJ274" s="351" t="s">
        <v>936</v>
      </c>
      <c r="AK274" s="351" t="s">
        <v>57</v>
      </c>
      <c r="AL274" s="351" t="s">
        <v>937</v>
      </c>
      <c r="AM274" s="347"/>
      <c r="AN274" s="346" t="s">
        <v>947</v>
      </c>
      <c r="AO274" s="346" t="s">
        <v>1276</v>
      </c>
      <c r="AP274" s="347" t="s">
        <v>91</v>
      </c>
      <c r="AQ274" s="347">
        <v>66546</v>
      </c>
      <c r="AR274" s="347" t="str">
        <f t="shared" si="56"/>
        <v>257-66546</v>
      </c>
      <c r="AS274" s="347"/>
      <c r="AT274" s="347"/>
      <c r="AU274" s="347"/>
      <c r="AV274" s="347" t="str">
        <f t="shared" si="57"/>
        <v/>
      </c>
      <c r="AW274" s="347"/>
      <c r="AX274" s="347" t="str">
        <f t="shared" si="58"/>
        <v/>
      </c>
      <c r="AY274" s="352"/>
    </row>
    <row r="275" spans="1:51" s="337" customFormat="1" x14ac:dyDescent="0.25">
      <c r="A275" s="345" t="str">
        <f t="shared" si="49"/>
        <v/>
      </c>
      <c r="B275" s="345" t="str">
        <f t="shared" si="50"/>
        <v>257-66429</v>
      </c>
      <c r="C275" s="345"/>
      <c r="D275" s="345"/>
      <c r="E275" s="345">
        <f t="shared" si="51"/>
        <v>1</v>
      </c>
      <c r="F275" s="346"/>
      <c r="G275" s="346"/>
      <c r="H275" s="347" t="s">
        <v>850</v>
      </c>
      <c r="I275" s="347" t="s">
        <v>103</v>
      </c>
      <c r="J275" s="347" t="s">
        <v>586</v>
      </c>
      <c r="K275" s="347" t="s">
        <v>586</v>
      </c>
      <c r="L275" s="347" t="str">
        <f t="shared" si="52"/>
        <v>. Speedometer</v>
      </c>
      <c r="M275" s="460" t="str">
        <f t="shared" si="59"/>
        <v/>
      </c>
      <c r="N275" s="357" t="str" cm="1">
        <f t="array" ref="N275">IF(INDEX(W:W, ROW())&lt;&gt;"", _xlfn.XLOOKUP(INDEX(W:W, ROW()), '5A. Picture Formulas'!$B$3:$B$500, '5A. Picture Formulas'!$CR$3:$CR$500), "")</f>
        <v/>
      </c>
      <c r="O275" s="348" t="str">
        <f t="shared" si="53"/>
        <v/>
      </c>
      <c r="P275" s="348" t="s">
        <v>875</v>
      </c>
      <c r="Q275" s="348" t="str">
        <f t="shared" si="60"/>
        <v/>
      </c>
      <c r="R275" s="347" t="s">
        <v>586</v>
      </c>
      <c r="S275" s="347" t="s">
        <v>1280</v>
      </c>
      <c r="T275" s="347">
        <v>250</v>
      </c>
      <c r="U275" s="349">
        <f t="shared" si="54"/>
        <v>315.5</v>
      </c>
      <c r="V275" s="346"/>
      <c r="W275" s="33"/>
      <c r="X275" s="346"/>
      <c r="Y275" s="346"/>
      <c r="Z275" s="346"/>
      <c r="AA275" s="347"/>
      <c r="AB275" s="347"/>
      <c r="AC275" s="347"/>
      <c r="AD275" s="347" t="str">
        <f t="shared" si="55"/>
        <v/>
      </c>
      <c r="AE275" s="347"/>
      <c r="AF275" s="347"/>
      <c r="AG275" s="347"/>
      <c r="AH275" s="347" t="s">
        <v>935</v>
      </c>
      <c r="AI275" s="350">
        <v>44684</v>
      </c>
      <c r="AJ275" s="351" t="s">
        <v>936</v>
      </c>
      <c r="AK275" s="351" t="s">
        <v>57</v>
      </c>
      <c r="AL275" s="351" t="s">
        <v>937</v>
      </c>
      <c r="AM275" s="347"/>
      <c r="AN275" s="346" t="s">
        <v>947</v>
      </c>
      <c r="AO275" s="346" t="s">
        <v>1276</v>
      </c>
      <c r="AP275" s="347" t="s">
        <v>91</v>
      </c>
      <c r="AQ275" s="347">
        <v>66429</v>
      </c>
      <c r="AR275" s="347" t="str">
        <f t="shared" si="56"/>
        <v>257-66429</v>
      </c>
      <c r="AS275" s="347"/>
      <c r="AT275" s="347"/>
      <c r="AU275" s="347"/>
      <c r="AV275" s="347" t="str">
        <f t="shared" si="57"/>
        <v/>
      </c>
      <c r="AW275" s="347"/>
      <c r="AX275" s="347" t="str">
        <f t="shared" si="58"/>
        <v/>
      </c>
      <c r="AY275" s="352"/>
    </row>
    <row r="276" spans="1:51" s="337" customFormat="1" x14ac:dyDescent="0.25">
      <c r="A276" s="345" t="str">
        <f t="shared" si="49"/>
        <v/>
      </c>
      <c r="B276" s="345" t="str">
        <f t="shared" si="50"/>
        <v>257-66413</v>
      </c>
      <c r="C276" s="345"/>
      <c r="D276" s="345"/>
      <c r="E276" s="345">
        <f t="shared" si="51"/>
        <v>1</v>
      </c>
      <c r="F276" s="346"/>
      <c r="G276" s="346"/>
      <c r="H276" s="347" t="s">
        <v>850</v>
      </c>
      <c r="I276" s="347" t="s">
        <v>103</v>
      </c>
      <c r="J276" s="347" t="s">
        <v>586</v>
      </c>
      <c r="K276" s="347" t="s">
        <v>586</v>
      </c>
      <c r="L276" s="347" t="str">
        <f t="shared" si="52"/>
        <v>. Speedometer</v>
      </c>
      <c r="M276" s="460" t="str">
        <f t="shared" si="59"/>
        <v/>
      </c>
      <c r="N276" s="357" t="str" cm="1">
        <f t="array" ref="N276">IF(INDEX(W:W, ROW())&lt;&gt;"", _xlfn.XLOOKUP(INDEX(W:W, ROW()), '5A. Picture Formulas'!$B$3:$B$500, '5A. Picture Formulas'!$CR$3:$CR$500), "")</f>
        <v/>
      </c>
      <c r="O276" s="348" t="str">
        <f t="shared" si="53"/>
        <v/>
      </c>
      <c r="P276" s="348" t="s">
        <v>875</v>
      </c>
      <c r="Q276" s="348" t="str">
        <f t="shared" si="60"/>
        <v/>
      </c>
      <c r="R276" s="347" t="s">
        <v>586</v>
      </c>
      <c r="S276" s="347" t="s">
        <v>1281</v>
      </c>
      <c r="T276" s="347">
        <v>100</v>
      </c>
      <c r="U276" s="349">
        <f t="shared" si="54"/>
        <v>315.5</v>
      </c>
      <c r="V276" s="346"/>
      <c r="W276" s="33"/>
      <c r="X276" s="346"/>
      <c r="Y276" s="346"/>
      <c r="Z276" s="346"/>
      <c r="AA276" s="347"/>
      <c r="AB276" s="347"/>
      <c r="AC276" s="347"/>
      <c r="AD276" s="347" t="str">
        <f t="shared" si="55"/>
        <v/>
      </c>
      <c r="AE276" s="347"/>
      <c r="AF276" s="347"/>
      <c r="AG276" s="347"/>
      <c r="AH276" s="347" t="s">
        <v>935</v>
      </c>
      <c r="AI276" s="350">
        <v>44684</v>
      </c>
      <c r="AJ276" s="351" t="s">
        <v>936</v>
      </c>
      <c r="AK276" s="351" t="s">
        <v>57</v>
      </c>
      <c r="AL276" s="351" t="s">
        <v>937</v>
      </c>
      <c r="AM276" s="347"/>
      <c r="AN276" s="346" t="s">
        <v>947</v>
      </c>
      <c r="AO276" s="346" t="s">
        <v>1276</v>
      </c>
      <c r="AP276" s="347" t="s">
        <v>91</v>
      </c>
      <c r="AQ276" s="347">
        <v>66413</v>
      </c>
      <c r="AR276" s="347" t="str">
        <f t="shared" si="56"/>
        <v>257-66413</v>
      </c>
      <c r="AS276" s="347"/>
      <c r="AT276" s="347"/>
      <c r="AU276" s="347"/>
      <c r="AV276" s="347" t="str">
        <f t="shared" si="57"/>
        <v/>
      </c>
      <c r="AW276" s="347"/>
      <c r="AX276" s="347" t="str">
        <f t="shared" si="58"/>
        <v/>
      </c>
      <c r="AY276" s="352"/>
    </row>
    <row r="277" spans="1:51" s="337" customFormat="1" x14ac:dyDescent="0.25">
      <c r="A277" s="345" t="str">
        <f t="shared" si="49"/>
        <v/>
      </c>
      <c r="B277" s="345" t="str">
        <f t="shared" si="50"/>
        <v>257-68008</v>
      </c>
      <c r="C277" s="345"/>
      <c r="D277" s="345"/>
      <c r="E277" s="345">
        <f t="shared" si="51"/>
        <v>1</v>
      </c>
      <c r="F277" s="346"/>
      <c r="G277" s="346"/>
      <c r="H277" s="347" t="s">
        <v>850</v>
      </c>
      <c r="I277" s="347" t="s">
        <v>103</v>
      </c>
      <c r="J277" s="347" t="s">
        <v>586</v>
      </c>
      <c r="K277" s="347" t="s">
        <v>586</v>
      </c>
      <c r="L277" s="347" t="str">
        <f t="shared" si="52"/>
        <v>. Speedometer</v>
      </c>
      <c r="M277" s="460" t="str">
        <f t="shared" si="59"/>
        <v/>
      </c>
      <c r="N277" s="357" t="str" cm="1">
        <f t="array" ref="N277">IF(INDEX(W:W, ROW())&lt;&gt;"", _xlfn.XLOOKUP(INDEX(W:W, ROW()), '5A. Picture Formulas'!$B$3:$B$500, '5A. Picture Formulas'!$CR$3:$CR$500), "")</f>
        <v/>
      </c>
      <c r="O277" s="348" t="str">
        <f t="shared" si="53"/>
        <v/>
      </c>
      <c r="P277" s="348" t="s">
        <v>875</v>
      </c>
      <c r="Q277" s="348" t="str">
        <f t="shared" si="60"/>
        <v/>
      </c>
      <c r="R277" s="347" t="s">
        <v>586</v>
      </c>
      <c r="S277" s="347" t="s">
        <v>1282</v>
      </c>
      <c r="T277" s="347">
        <v>125</v>
      </c>
      <c r="U277" s="349">
        <f t="shared" si="54"/>
        <v>315.5</v>
      </c>
      <c r="V277" s="346"/>
      <c r="W277" s="33"/>
      <c r="X277" s="346"/>
      <c r="Y277" s="346"/>
      <c r="Z277" s="346"/>
      <c r="AA277" s="347"/>
      <c r="AB277" s="347"/>
      <c r="AC277" s="347"/>
      <c r="AD277" s="347" t="str">
        <f t="shared" si="55"/>
        <v/>
      </c>
      <c r="AE277" s="347"/>
      <c r="AF277" s="347"/>
      <c r="AG277" s="347"/>
      <c r="AH277" s="347" t="s">
        <v>935</v>
      </c>
      <c r="AI277" s="350">
        <v>44684</v>
      </c>
      <c r="AJ277" s="351" t="s">
        <v>936</v>
      </c>
      <c r="AK277" s="351" t="s">
        <v>57</v>
      </c>
      <c r="AL277" s="351" t="s">
        <v>937</v>
      </c>
      <c r="AM277" s="347"/>
      <c r="AN277" s="346" t="s">
        <v>947</v>
      </c>
      <c r="AO277" s="346" t="s">
        <v>1276</v>
      </c>
      <c r="AP277" s="347" t="s">
        <v>91</v>
      </c>
      <c r="AQ277" s="347">
        <v>68008</v>
      </c>
      <c r="AR277" s="347" t="str">
        <f t="shared" si="56"/>
        <v>257-68008</v>
      </c>
      <c r="AS277" s="347"/>
      <c r="AT277" s="347"/>
      <c r="AU277" s="347"/>
      <c r="AV277" s="347" t="str">
        <f t="shared" si="57"/>
        <v/>
      </c>
      <c r="AW277" s="347"/>
      <c r="AX277" s="347" t="str">
        <f t="shared" si="58"/>
        <v/>
      </c>
      <c r="AY277" s="352"/>
    </row>
    <row r="278" spans="1:51" s="337" customFormat="1" x14ac:dyDescent="0.25">
      <c r="A278" s="345" t="str">
        <f t="shared" si="49"/>
        <v/>
      </c>
      <c r="B278" s="345" t="str">
        <f t="shared" si="50"/>
        <v>257-66549</v>
      </c>
      <c r="C278" s="345"/>
      <c r="D278" s="345"/>
      <c r="E278" s="345">
        <f t="shared" si="51"/>
        <v>1</v>
      </c>
      <c r="F278" s="346"/>
      <c r="G278" s="346"/>
      <c r="H278" s="347" t="s">
        <v>850</v>
      </c>
      <c r="I278" s="347" t="s">
        <v>103</v>
      </c>
      <c r="J278" s="347" t="s">
        <v>586</v>
      </c>
      <c r="K278" s="347" t="s">
        <v>586</v>
      </c>
      <c r="L278" s="347" t="str">
        <f t="shared" si="52"/>
        <v>. Speedometer</v>
      </c>
      <c r="M278" s="460" t="str">
        <f t="shared" si="59"/>
        <v/>
      </c>
      <c r="N278" s="357" t="str" cm="1">
        <f t="array" ref="N278">IF(INDEX(W:W, ROW())&lt;&gt;"", _xlfn.XLOOKUP(INDEX(W:W, ROW()), '5A. Picture Formulas'!$B$3:$B$500, '5A. Picture Formulas'!$CR$3:$CR$500), "")</f>
        <v/>
      </c>
      <c r="O278" s="348" t="str">
        <f t="shared" si="53"/>
        <v/>
      </c>
      <c r="P278" s="348" t="s">
        <v>875</v>
      </c>
      <c r="Q278" s="348" t="str">
        <f t="shared" si="60"/>
        <v/>
      </c>
      <c r="R278" s="347" t="s">
        <v>586</v>
      </c>
      <c r="S278" s="347" t="s">
        <v>1283</v>
      </c>
      <c r="T278" s="347">
        <v>245</v>
      </c>
      <c r="U278" s="349">
        <f t="shared" si="54"/>
        <v>315.5</v>
      </c>
      <c r="V278" s="346"/>
      <c r="W278" s="33"/>
      <c r="X278" s="346"/>
      <c r="Y278" s="346"/>
      <c r="Z278" s="346"/>
      <c r="AA278" s="347"/>
      <c r="AB278" s="347"/>
      <c r="AC278" s="347"/>
      <c r="AD278" s="347" t="str">
        <f t="shared" si="55"/>
        <v/>
      </c>
      <c r="AE278" s="347"/>
      <c r="AF278" s="347"/>
      <c r="AG278" s="347"/>
      <c r="AH278" s="347" t="s">
        <v>935</v>
      </c>
      <c r="AI278" s="350">
        <v>44684</v>
      </c>
      <c r="AJ278" s="351" t="s">
        <v>936</v>
      </c>
      <c r="AK278" s="351" t="s">
        <v>57</v>
      </c>
      <c r="AL278" s="351" t="s">
        <v>937</v>
      </c>
      <c r="AM278" s="347"/>
      <c r="AN278" s="346" t="s">
        <v>947</v>
      </c>
      <c r="AO278" s="346" t="s">
        <v>1276</v>
      </c>
      <c r="AP278" s="347" t="s">
        <v>91</v>
      </c>
      <c r="AQ278" s="347">
        <v>66549</v>
      </c>
      <c r="AR278" s="347" t="str">
        <f t="shared" si="56"/>
        <v>257-66549</v>
      </c>
      <c r="AS278" s="347"/>
      <c r="AT278" s="347"/>
      <c r="AU278" s="347"/>
      <c r="AV278" s="347" t="str">
        <f t="shared" si="57"/>
        <v/>
      </c>
      <c r="AW278" s="347"/>
      <c r="AX278" s="347" t="str">
        <f t="shared" si="58"/>
        <v/>
      </c>
      <c r="AY278" s="352"/>
    </row>
    <row r="279" spans="1:51" s="337" customFormat="1" x14ac:dyDescent="0.25">
      <c r="A279" s="345" t="str">
        <f t="shared" si="49"/>
        <v/>
      </c>
      <c r="B279" s="345" t="str">
        <f t="shared" si="50"/>
        <v>257-66551</v>
      </c>
      <c r="C279" s="345"/>
      <c r="D279" s="345"/>
      <c r="E279" s="345">
        <f t="shared" si="51"/>
        <v>1</v>
      </c>
      <c r="F279" s="346"/>
      <c r="G279" s="346"/>
      <c r="H279" s="347" t="s">
        <v>850</v>
      </c>
      <c r="I279" s="347" t="s">
        <v>103</v>
      </c>
      <c r="J279" s="347" t="s">
        <v>586</v>
      </c>
      <c r="K279" s="347" t="s">
        <v>586</v>
      </c>
      <c r="L279" s="347" t="str">
        <f t="shared" si="52"/>
        <v>. Speedometer</v>
      </c>
      <c r="M279" s="460" t="str">
        <f t="shared" si="59"/>
        <v/>
      </c>
      <c r="N279" s="357" t="str" cm="1">
        <f t="array" ref="N279">IF(INDEX(W:W, ROW())&lt;&gt;"", _xlfn.XLOOKUP(INDEX(W:W, ROW()), '5A. Picture Formulas'!$B$3:$B$500, '5A. Picture Formulas'!$CR$3:$CR$500), "")</f>
        <v/>
      </c>
      <c r="O279" s="348" t="str">
        <f t="shared" si="53"/>
        <v/>
      </c>
      <c r="P279" s="348" t="s">
        <v>875</v>
      </c>
      <c r="Q279" s="348" t="str">
        <f t="shared" si="60"/>
        <v/>
      </c>
      <c r="R279" s="347" t="s">
        <v>586</v>
      </c>
      <c r="S279" s="347" t="s">
        <v>1284</v>
      </c>
      <c r="T279" s="347">
        <v>125</v>
      </c>
      <c r="U279" s="349">
        <f t="shared" si="54"/>
        <v>315.5</v>
      </c>
      <c r="V279" s="346"/>
      <c r="W279" s="33"/>
      <c r="X279" s="346"/>
      <c r="Y279" s="346"/>
      <c r="Z279" s="346"/>
      <c r="AA279" s="347"/>
      <c r="AB279" s="347"/>
      <c r="AC279" s="347"/>
      <c r="AD279" s="347" t="str">
        <f t="shared" si="55"/>
        <v/>
      </c>
      <c r="AE279" s="347"/>
      <c r="AF279" s="347"/>
      <c r="AG279" s="347"/>
      <c r="AH279" s="347" t="s">
        <v>935</v>
      </c>
      <c r="AI279" s="350">
        <v>44684</v>
      </c>
      <c r="AJ279" s="351" t="s">
        <v>936</v>
      </c>
      <c r="AK279" s="351" t="s">
        <v>57</v>
      </c>
      <c r="AL279" s="351" t="s">
        <v>937</v>
      </c>
      <c r="AM279" s="347"/>
      <c r="AN279" s="346" t="s">
        <v>947</v>
      </c>
      <c r="AO279" s="346" t="s">
        <v>1276</v>
      </c>
      <c r="AP279" s="347" t="s">
        <v>91</v>
      </c>
      <c r="AQ279" s="347">
        <v>66551</v>
      </c>
      <c r="AR279" s="347" t="str">
        <f t="shared" si="56"/>
        <v>257-66551</v>
      </c>
      <c r="AS279" s="347"/>
      <c r="AT279" s="347"/>
      <c r="AU279" s="347"/>
      <c r="AV279" s="347" t="str">
        <f t="shared" si="57"/>
        <v/>
      </c>
      <c r="AW279" s="347"/>
      <c r="AX279" s="347" t="str">
        <f t="shared" si="58"/>
        <v/>
      </c>
      <c r="AY279" s="352"/>
    </row>
    <row r="280" spans="1:51" s="337" customFormat="1" x14ac:dyDescent="0.25">
      <c r="A280" s="345" t="str">
        <f t="shared" si="49"/>
        <v/>
      </c>
      <c r="B280" s="345" t="str">
        <f t="shared" si="50"/>
        <v>257-66562</v>
      </c>
      <c r="C280" s="345"/>
      <c r="D280" s="345"/>
      <c r="E280" s="345">
        <f t="shared" si="51"/>
        <v>1</v>
      </c>
      <c r="F280" s="346"/>
      <c r="G280" s="346"/>
      <c r="H280" s="347" t="s">
        <v>850</v>
      </c>
      <c r="I280" s="347" t="s">
        <v>103</v>
      </c>
      <c r="J280" s="347" t="s">
        <v>586</v>
      </c>
      <c r="K280" s="347" t="s">
        <v>586</v>
      </c>
      <c r="L280" s="347" t="str">
        <f t="shared" si="52"/>
        <v>. Speedometer</v>
      </c>
      <c r="M280" s="460" t="str">
        <f t="shared" si="59"/>
        <v/>
      </c>
      <c r="N280" s="357" t="str" cm="1">
        <f t="array" ref="N280">IF(INDEX(W:W, ROW())&lt;&gt;"", _xlfn.XLOOKUP(INDEX(W:W, ROW()), '5A. Picture Formulas'!$B$3:$B$500, '5A. Picture Formulas'!$CR$3:$CR$500), "")</f>
        <v/>
      </c>
      <c r="O280" s="348" t="str">
        <f t="shared" si="53"/>
        <v/>
      </c>
      <c r="P280" s="348" t="s">
        <v>875</v>
      </c>
      <c r="Q280" s="348" t="str">
        <f t="shared" si="60"/>
        <v/>
      </c>
      <c r="R280" s="347" t="s">
        <v>586</v>
      </c>
      <c r="S280" s="347" t="s">
        <v>1285</v>
      </c>
      <c r="T280" s="347">
        <v>115</v>
      </c>
      <c r="U280" s="349">
        <f t="shared" si="54"/>
        <v>315.5</v>
      </c>
      <c r="V280" s="346"/>
      <c r="W280" s="33"/>
      <c r="X280" s="346"/>
      <c r="Y280" s="346"/>
      <c r="Z280" s="346"/>
      <c r="AA280" s="347"/>
      <c r="AB280" s="347"/>
      <c r="AC280" s="347"/>
      <c r="AD280" s="347" t="str">
        <f t="shared" si="55"/>
        <v/>
      </c>
      <c r="AE280" s="347"/>
      <c r="AF280" s="347"/>
      <c r="AG280" s="347"/>
      <c r="AH280" s="347" t="s">
        <v>935</v>
      </c>
      <c r="AI280" s="350">
        <v>44684</v>
      </c>
      <c r="AJ280" s="351" t="s">
        <v>936</v>
      </c>
      <c r="AK280" s="351" t="s">
        <v>57</v>
      </c>
      <c r="AL280" s="351" t="s">
        <v>937</v>
      </c>
      <c r="AM280" s="347"/>
      <c r="AN280" s="346" t="s">
        <v>947</v>
      </c>
      <c r="AO280" s="346" t="s">
        <v>1276</v>
      </c>
      <c r="AP280" s="347" t="s">
        <v>91</v>
      </c>
      <c r="AQ280" s="347">
        <v>66562</v>
      </c>
      <c r="AR280" s="347" t="str">
        <f t="shared" si="56"/>
        <v>257-66562</v>
      </c>
      <c r="AS280" s="347"/>
      <c r="AT280" s="347"/>
      <c r="AU280" s="347"/>
      <c r="AV280" s="347" t="str">
        <f t="shared" si="57"/>
        <v/>
      </c>
      <c r="AW280" s="347"/>
      <c r="AX280" s="347" t="str">
        <f t="shared" si="58"/>
        <v/>
      </c>
      <c r="AY280" s="352"/>
    </row>
    <row r="281" spans="1:51" s="337" customFormat="1" x14ac:dyDescent="0.25">
      <c r="A281" s="345" t="str">
        <f t="shared" si="49"/>
        <v/>
      </c>
      <c r="B281" s="345" t="str">
        <f t="shared" si="50"/>
        <v>257-66552</v>
      </c>
      <c r="C281" s="345"/>
      <c r="D281" s="345"/>
      <c r="E281" s="345">
        <f t="shared" si="51"/>
        <v>1</v>
      </c>
      <c r="F281" s="346"/>
      <c r="G281" s="346"/>
      <c r="H281" s="347" t="s">
        <v>850</v>
      </c>
      <c r="I281" s="347" t="s">
        <v>103</v>
      </c>
      <c r="J281" s="347" t="s">
        <v>586</v>
      </c>
      <c r="K281" s="347" t="s">
        <v>586</v>
      </c>
      <c r="L281" s="347" t="str">
        <f t="shared" si="52"/>
        <v>. Speedometer</v>
      </c>
      <c r="M281" s="460" t="str">
        <f t="shared" si="59"/>
        <v/>
      </c>
      <c r="N281" s="357" t="str" cm="1">
        <f t="array" ref="N281">IF(INDEX(W:W, ROW())&lt;&gt;"", _xlfn.XLOOKUP(INDEX(W:W, ROW()), '5A. Picture Formulas'!$B$3:$B$500, '5A. Picture Formulas'!$CR$3:$CR$500), "")</f>
        <v/>
      </c>
      <c r="O281" s="348" t="str">
        <f t="shared" si="53"/>
        <v/>
      </c>
      <c r="P281" s="348" t="s">
        <v>875</v>
      </c>
      <c r="Q281" s="348" t="str">
        <f t="shared" si="60"/>
        <v/>
      </c>
      <c r="R281" s="347" t="s">
        <v>586</v>
      </c>
      <c r="S281" s="347" t="s">
        <v>1286</v>
      </c>
      <c r="T281" s="347">
        <v>750</v>
      </c>
      <c r="U281" s="349">
        <f t="shared" si="54"/>
        <v>315.5</v>
      </c>
      <c r="V281" s="346"/>
      <c r="W281" s="33"/>
      <c r="X281" s="346"/>
      <c r="Y281" s="346"/>
      <c r="Z281" s="346"/>
      <c r="AA281" s="347"/>
      <c r="AB281" s="347"/>
      <c r="AC281" s="347"/>
      <c r="AD281" s="347" t="str">
        <f t="shared" si="55"/>
        <v/>
      </c>
      <c r="AE281" s="347"/>
      <c r="AF281" s="347"/>
      <c r="AG281" s="347"/>
      <c r="AH281" s="347" t="s">
        <v>935</v>
      </c>
      <c r="AI281" s="350">
        <v>44684</v>
      </c>
      <c r="AJ281" s="351" t="s">
        <v>936</v>
      </c>
      <c r="AK281" s="351" t="s">
        <v>57</v>
      </c>
      <c r="AL281" s="351" t="s">
        <v>937</v>
      </c>
      <c r="AM281" s="347"/>
      <c r="AN281" s="346" t="s">
        <v>947</v>
      </c>
      <c r="AO281" s="346" t="s">
        <v>1276</v>
      </c>
      <c r="AP281" s="347" t="s">
        <v>91</v>
      </c>
      <c r="AQ281" s="347">
        <v>66552</v>
      </c>
      <c r="AR281" s="347" t="str">
        <f t="shared" si="56"/>
        <v>257-66552</v>
      </c>
      <c r="AS281" s="347"/>
      <c r="AT281" s="347"/>
      <c r="AU281" s="347"/>
      <c r="AV281" s="347" t="str">
        <f t="shared" si="57"/>
        <v/>
      </c>
      <c r="AW281" s="347"/>
      <c r="AX281" s="347" t="str">
        <f t="shared" si="58"/>
        <v/>
      </c>
      <c r="AY281" s="352"/>
    </row>
    <row r="282" spans="1:51" s="337" customFormat="1" x14ac:dyDescent="0.25">
      <c r="A282" s="345" t="str">
        <f t="shared" si="49"/>
        <v/>
      </c>
      <c r="B282" s="345" t="str">
        <f t="shared" si="50"/>
        <v>257-68030</v>
      </c>
      <c r="C282" s="345"/>
      <c r="D282" s="345"/>
      <c r="E282" s="345">
        <f t="shared" si="51"/>
        <v>1</v>
      </c>
      <c r="F282" s="346"/>
      <c r="G282" s="346"/>
      <c r="H282" s="347" t="s">
        <v>850</v>
      </c>
      <c r="I282" s="347" t="s">
        <v>103</v>
      </c>
      <c r="J282" s="347" t="s">
        <v>586</v>
      </c>
      <c r="K282" s="347" t="s">
        <v>586</v>
      </c>
      <c r="L282" s="347" t="str">
        <f t="shared" si="52"/>
        <v>. Speedometer</v>
      </c>
      <c r="M282" s="460" t="str">
        <f t="shared" si="59"/>
        <v/>
      </c>
      <c r="N282" s="357" t="str" cm="1">
        <f t="array" ref="N282">IF(INDEX(W:W, ROW())&lt;&gt;"", _xlfn.XLOOKUP(INDEX(W:W, ROW()), '5A. Picture Formulas'!$B$3:$B$500, '5A. Picture Formulas'!$CR$3:$CR$500), "")</f>
        <v/>
      </c>
      <c r="O282" s="348" t="str">
        <f t="shared" si="53"/>
        <v/>
      </c>
      <c r="P282" s="348" t="s">
        <v>875</v>
      </c>
      <c r="Q282" s="348" t="str">
        <f t="shared" si="60"/>
        <v/>
      </c>
      <c r="R282" s="347" t="s">
        <v>586</v>
      </c>
      <c r="S282" s="347" t="s">
        <v>1287</v>
      </c>
      <c r="T282" s="347">
        <v>1000</v>
      </c>
      <c r="U282" s="349">
        <f t="shared" si="54"/>
        <v>315.5</v>
      </c>
      <c r="V282" s="346"/>
      <c r="W282" s="33"/>
      <c r="X282" s="346"/>
      <c r="Y282" s="346"/>
      <c r="Z282" s="346"/>
      <c r="AA282" s="347"/>
      <c r="AB282" s="347"/>
      <c r="AC282" s="347"/>
      <c r="AD282" s="347" t="str">
        <f t="shared" si="55"/>
        <v/>
      </c>
      <c r="AE282" s="347"/>
      <c r="AF282" s="347"/>
      <c r="AG282" s="347"/>
      <c r="AH282" s="347" t="s">
        <v>935</v>
      </c>
      <c r="AI282" s="350">
        <v>44684</v>
      </c>
      <c r="AJ282" s="351" t="s">
        <v>936</v>
      </c>
      <c r="AK282" s="351" t="s">
        <v>57</v>
      </c>
      <c r="AL282" s="351" t="s">
        <v>937</v>
      </c>
      <c r="AM282" s="347"/>
      <c r="AN282" s="346" t="s">
        <v>947</v>
      </c>
      <c r="AO282" s="346" t="s">
        <v>1276</v>
      </c>
      <c r="AP282" s="347" t="s">
        <v>91</v>
      </c>
      <c r="AQ282" s="347">
        <v>68030</v>
      </c>
      <c r="AR282" s="347" t="str">
        <f t="shared" si="56"/>
        <v>257-68030</v>
      </c>
      <c r="AS282" s="347"/>
      <c r="AT282" s="347"/>
      <c r="AU282" s="347"/>
      <c r="AV282" s="347" t="str">
        <f t="shared" si="57"/>
        <v/>
      </c>
      <c r="AW282" s="347"/>
      <c r="AX282" s="347" t="str">
        <f t="shared" si="58"/>
        <v/>
      </c>
      <c r="AY282" s="352"/>
    </row>
    <row r="283" spans="1:51" s="337" customFormat="1" x14ac:dyDescent="0.25">
      <c r="A283" s="345" t="str">
        <f t="shared" si="49"/>
        <v/>
      </c>
      <c r="B283" s="345" t="str">
        <f t="shared" si="50"/>
        <v/>
      </c>
      <c r="C283" s="345"/>
      <c r="D283" s="345"/>
      <c r="E283" s="345" t="str">
        <f t="shared" si="51"/>
        <v/>
      </c>
      <c r="F283" s="346"/>
      <c r="G283" s="346"/>
      <c r="H283" s="347" t="s">
        <v>850</v>
      </c>
      <c r="I283" s="347" t="s">
        <v>103</v>
      </c>
      <c r="J283" s="347" t="s">
        <v>1288</v>
      </c>
      <c r="K283" s="347" t="s">
        <v>902</v>
      </c>
      <c r="L283" s="347" t="str">
        <f t="shared" si="52"/>
        <v>. Steering Column Center Rod &amp; Lower U-Joint Shaft SET 2</v>
      </c>
      <c r="M283" s="460" t="str">
        <f t="shared" si="59"/>
        <v/>
      </c>
      <c r="N283" s="357" t="str" cm="1">
        <f t="array" ref="N283">IF(INDEX(W:W, ROW())&lt;&gt;"", _xlfn.XLOOKUP(INDEX(W:W, ROW()), '5A. Picture Formulas'!$B$3:$B$500, '5A. Picture Formulas'!$CR$3:$CR$500), "")</f>
        <v/>
      </c>
      <c r="O283" s="348" t="str">
        <f t="shared" si="53"/>
        <v/>
      </c>
      <c r="P283" s="348" t="s">
        <v>875</v>
      </c>
      <c r="Q283" s="348" t="str">
        <f t="shared" si="60"/>
        <v/>
      </c>
      <c r="R283" s="347" t="s">
        <v>1289</v>
      </c>
      <c r="S283" s="347"/>
      <c r="T283" s="347">
        <v>100</v>
      </c>
      <c r="U283" s="349">
        <f t="shared" si="54"/>
        <v>77.666666666666671</v>
      </c>
      <c r="V283" s="347"/>
      <c r="W283" s="34"/>
      <c r="X283" s="347"/>
      <c r="Y283" s="347"/>
      <c r="Z283" s="346"/>
      <c r="AA283" s="347"/>
      <c r="AB283" s="347"/>
      <c r="AC283" s="347"/>
      <c r="AD283" s="347" t="str">
        <f t="shared" si="55"/>
        <v>SET 2, sell singles if 1 bad</v>
      </c>
      <c r="AE283" s="347" t="s">
        <v>780</v>
      </c>
      <c r="AF283" s="347"/>
      <c r="AG283" s="347"/>
      <c r="AH283" s="347" t="s">
        <v>935</v>
      </c>
      <c r="AI283" s="350">
        <v>44683</v>
      </c>
      <c r="AJ283" s="351" t="s">
        <v>936</v>
      </c>
      <c r="AK283" s="351" t="s">
        <v>57</v>
      </c>
      <c r="AL283" s="351" t="s">
        <v>937</v>
      </c>
      <c r="AM283" s="347"/>
      <c r="AN283" s="347" t="s">
        <v>938</v>
      </c>
      <c r="AO283" s="347"/>
      <c r="AP283" s="347"/>
      <c r="AQ283" s="347"/>
      <c r="AR283" s="347" t="str">
        <f t="shared" si="56"/>
        <v/>
      </c>
      <c r="AS283" s="347" t="s">
        <v>89</v>
      </c>
      <c r="AT283" s="347" t="s">
        <v>1016</v>
      </c>
      <c r="AU283" s="347" t="s">
        <v>1017</v>
      </c>
      <c r="AV283" s="347" t="str">
        <f t="shared" si="57"/>
        <v>F15-14-18-ALL</v>
      </c>
      <c r="AW283" s="347" t="s">
        <v>1290</v>
      </c>
      <c r="AX283" s="347" t="str">
        <f t="shared" si="58"/>
        <v>F15-14-18-ALL-Viking30</v>
      </c>
      <c r="AY283" s="352"/>
    </row>
    <row r="284" spans="1:51" s="337" customFormat="1" x14ac:dyDescent="0.25">
      <c r="A284" s="345" t="str">
        <f t="shared" si="49"/>
        <v/>
      </c>
      <c r="B284" s="345" t="str">
        <f t="shared" si="50"/>
        <v/>
      </c>
      <c r="C284" s="345"/>
      <c r="D284" s="345"/>
      <c r="E284" s="345" t="str">
        <f t="shared" si="51"/>
        <v/>
      </c>
      <c r="F284" s="346"/>
      <c r="G284" s="346"/>
      <c r="H284" s="347" t="s">
        <v>850</v>
      </c>
      <c r="I284" s="347" t="s">
        <v>103</v>
      </c>
      <c r="J284" s="347" t="s">
        <v>1288</v>
      </c>
      <c r="K284" s="347" t="s">
        <v>902</v>
      </c>
      <c r="L284" s="347" t="str">
        <f t="shared" si="52"/>
        <v>. Steering Column Center Rod Shaft</v>
      </c>
      <c r="M284" s="460" t="str">
        <f t="shared" si="59"/>
        <v/>
      </c>
      <c r="N284" s="357" t="str" cm="1">
        <f t="array" ref="N284">IF(INDEX(W:W, ROW())&lt;&gt;"", _xlfn.XLOOKUP(INDEX(W:W, ROW()), '5A. Picture Formulas'!$B$3:$B$500, '5A. Picture Formulas'!$CR$3:$CR$500), "")</f>
        <v/>
      </c>
      <c r="O284" s="348" t="str">
        <f t="shared" si="53"/>
        <v/>
      </c>
      <c r="P284" s="348" t="s">
        <v>875</v>
      </c>
      <c r="Q284" s="348" t="str">
        <f t="shared" si="60"/>
        <v/>
      </c>
      <c r="R284" s="347" t="s">
        <v>1291</v>
      </c>
      <c r="S284" s="347"/>
      <c r="T284" s="347">
        <v>58</v>
      </c>
      <c r="U284" s="349">
        <f t="shared" si="54"/>
        <v>77.666666666666671</v>
      </c>
      <c r="V284" s="347"/>
      <c r="W284" s="34"/>
      <c r="X284" s="347"/>
      <c r="Y284" s="347"/>
      <c r="Z284" s="346"/>
      <c r="AA284" s="347"/>
      <c r="AB284" s="347"/>
      <c r="AC284" s="347"/>
      <c r="AD284" s="347" t="str">
        <f t="shared" si="55"/>
        <v/>
      </c>
      <c r="AE284" s="347"/>
      <c r="AF284" s="347"/>
      <c r="AG284" s="347"/>
      <c r="AH284" s="347" t="s">
        <v>935</v>
      </c>
      <c r="AI284" s="350">
        <v>44683</v>
      </c>
      <c r="AJ284" s="351" t="s">
        <v>936</v>
      </c>
      <c r="AK284" s="351" t="s">
        <v>57</v>
      </c>
      <c r="AL284" s="351" t="s">
        <v>937</v>
      </c>
      <c r="AM284" s="347"/>
      <c r="AN284" s="347" t="s">
        <v>938</v>
      </c>
      <c r="AO284" s="347"/>
      <c r="AP284" s="347"/>
      <c r="AQ284" s="347"/>
      <c r="AR284" s="347" t="str">
        <f t="shared" si="56"/>
        <v/>
      </c>
      <c r="AS284" s="347" t="s">
        <v>89</v>
      </c>
      <c r="AT284" s="347" t="s">
        <v>1016</v>
      </c>
      <c r="AU284" s="347" t="s">
        <v>1017</v>
      </c>
      <c r="AV284" s="347" t="str">
        <f t="shared" si="57"/>
        <v>F15-14-18-ALL</v>
      </c>
      <c r="AW284" s="347" t="s">
        <v>1292</v>
      </c>
      <c r="AX284" s="347" t="str">
        <f t="shared" si="58"/>
        <v>F15-14-18-ALL-Viking31</v>
      </c>
      <c r="AY284" s="352"/>
    </row>
    <row r="285" spans="1:51" s="337" customFormat="1" x14ac:dyDescent="0.25">
      <c r="A285" s="345" t="str">
        <f t="shared" si="49"/>
        <v/>
      </c>
      <c r="B285" s="345" t="str">
        <f t="shared" si="50"/>
        <v/>
      </c>
      <c r="C285" s="345"/>
      <c r="D285" s="345"/>
      <c r="E285" s="345" t="str">
        <f t="shared" si="51"/>
        <v/>
      </c>
      <c r="F285" s="346"/>
      <c r="G285" s="346"/>
      <c r="H285" s="347" t="s">
        <v>850</v>
      </c>
      <c r="I285" s="347" t="s">
        <v>103</v>
      </c>
      <c r="J285" s="347" t="s">
        <v>1288</v>
      </c>
      <c r="K285" s="347" t="s">
        <v>902</v>
      </c>
      <c r="L285" s="347" t="str">
        <f t="shared" si="52"/>
        <v>. Steering Column Lower U-Joint Shaft</v>
      </c>
      <c r="M285" s="460" t="str">
        <f t="shared" si="59"/>
        <v/>
      </c>
      <c r="N285" s="357" t="str" cm="1">
        <f t="array" ref="N285">IF(INDEX(W:W, ROW())&lt;&gt;"", _xlfn.XLOOKUP(INDEX(W:W, ROW()), '5A. Picture Formulas'!$B$3:$B$500, '5A. Picture Formulas'!$CR$3:$CR$500), "")</f>
        <v/>
      </c>
      <c r="O285" s="365" t="str">
        <f t="shared" si="53"/>
        <v>E.G.</v>
      </c>
      <c r="P285" s="366" t="s">
        <v>1293</v>
      </c>
      <c r="Q285" s="348" t="str">
        <f t="shared" si="60"/>
        <v>https://viking-pictures.s3.us-west-1.amazonaws.com/AA1155/A25.+Steering+Column+Lower+U-Joint+Shaft+(1).JPG</v>
      </c>
      <c r="R285" s="347" t="s">
        <v>1294</v>
      </c>
      <c r="S285" s="347"/>
      <c r="T285" s="347">
        <v>75</v>
      </c>
      <c r="U285" s="349">
        <f t="shared" si="54"/>
        <v>77.666666666666671</v>
      </c>
      <c r="V285" s="347"/>
      <c r="W285" s="34"/>
      <c r="X285" s="347"/>
      <c r="Y285" s="347"/>
      <c r="Z285" s="346" t="s">
        <v>259</v>
      </c>
      <c r="AA285" s="369">
        <v>6774110</v>
      </c>
      <c r="AB285" s="347"/>
      <c r="AC285" s="347"/>
      <c r="AD285" s="347" t="str">
        <f t="shared" si="55"/>
        <v/>
      </c>
      <c r="AE285" s="347"/>
      <c r="AF285" s="347"/>
      <c r="AG285" s="347"/>
      <c r="AH285" s="347" t="s">
        <v>935</v>
      </c>
      <c r="AI285" s="350">
        <v>44683</v>
      </c>
      <c r="AJ285" s="351" t="s">
        <v>936</v>
      </c>
      <c r="AK285" s="351" t="s">
        <v>57</v>
      </c>
      <c r="AL285" s="351" t="s">
        <v>937</v>
      </c>
      <c r="AM285" s="347"/>
      <c r="AN285" s="347" t="s">
        <v>938</v>
      </c>
      <c r="AO285" s="347"/>
      <c r="AP285" s="347"/>
      <c r="AQ285" s="347"/>
      <c r="AR285" s="347" t="str">
        <f t="shared" si="56"/>
        <v/>
      </c>
      <c r="AS285" s="347" t="s">
        <v>89</v>
      </c>
      <c r="AT285" s="347" t="s">
        <v>1016</v>
      </c>
      <c r="AU285" s="347" t="s">
        <v>1017</v>
      </c>
      <c r="AV285" s="347" t="str">
        <f t="shared" si="57"/>
        <v>F15-14-18-ALL</v>
      </c>
      <c r="AW285" s="347" t="s">
        <v>1295</v>
      </c>
      <c r="AX285" s="347" t="str">
        <f t="shared" si="58"/>
        <v>F15-14-18-ALL-Viking32</v>
      </c>
      <c r="AY285" s="352"/>
    </row>
    <row r="286" spans="1:51" s="337" customFormat="1" x14ac:dyDescent="0.25">
      <c r="A286" s="345" t="str">
        <f t="shared" si="49"/>
        <v/>
      </c>
      <c r="B286" s="345" t="str">
        <f t="shared" si="50"/>
        <v>235-992176</v>
      </c>
      <c r="C286" s="345"/>
      <c r="D286" s="345"/>
      <c r="E286" s="345">
        <f t="shared" si="51"/>
        <v>1</v>
      </c>
      <c r="F286" s="346"/>
      <c r="G286" s="346"/>
      <c r="H286" s="347" t="s">
        <v>850</v>
      </c>
      <c r="I286" s="347" t="s">
        <v>103</v>
      </c>
      <c r="J286" s="347" t="s">
        <v>588</v>
      </c>
      <c r="K286" s="347" t="s">
        <v>588</v>
      </c>
      <c r="L286" s="347" t="str">
        <f t="shared" si="52"/>
        <v>. Steering Wheel</v>
      </c>
      <c r="M286" s="460" t="str">
        <f t="shared" si="59"/>
        <v/>
      </c>
      <c r="N286" s="357" t="str" cm="1">
        <f t="array" ref="N286">IF(INDEX(W:W, ROW())&lt;&gt;"", _xlfn.XLOOKUP(INDEX(W:W, ROW()), '5A. Picture Formulas'!$B$3:$B$500, '5A. Picture Formulas'!$CR$3:$CR$500), "")</f>
        <v/>
      </c>
      <c r="O286" s="348" t="str">
        <f t="shared" si="53"/>
        <v/>
      </c>
      <c r="P286" s="348" t="s">
        <v>875</v>
      </c>
      <c r="Q286" s="348" t="str">
        <f t="shared" si="60"/>
        <v/>
      </c>
      <c r="R286" s="347" t="s">
        <v>588</v>
      </c>
      <c r="S286" s="347" t="s">
        <v>1296</v>
      </c>
      <c r="T286" s="349">
        <v>695</v>
      </c>
      <c r="U286" s="349">
        <f t="shared" si="54"/>
        <v>348.33333333333331</v>
      </c>
      <c r="V286" s="368"/>
      <c r="W286" s="37"/>
      <c r="X286" s="368"/>
      <c r="Y286" s="368"/>
      <c r="Z286" s="346"/>
      <c r="AA286" s="347"/>
      <c r="AB286" s="347"/>
      <c r="AC286" s="347"/>
      <c r="AD286" s="347" t="str">
        <f t="shared" si="55"/>
        <v>Switches &amp; Trim ON | wheel bad sell switches+trim or solo</v>
      </c>
      <c r="AE286" s="347" t="s">
        <v>1297</v>
      </c>
      <c r="AF286" s="347" t="s">
        <v>1298</v>
      </c>
      <c r="AG286" s="347"/>
      <c r="AH286" s="347" t="s">
        <v>935</v>
      </c>
      <c r="AI286" s="350">
        <v>44684</v>
      </c>
      <c r="AJ286" s="351" t="s">
        <v>936</v>
      </c>
      <c r="AK286" s="351" t="s">
        <v>57</v>
      </c>
      <c r="AL286" s="351" t="s">
        <v>937</v>
      </c>
      <c r="AM286" s="347"/>
      <c r="AN286" s="368" t="s">
        <v>956</v>
      </c>
      <c r="AO286" s="346">
        <v>235</v>
      </c>
      <c r="AP286" s="347" t="s">
        <v>91</v>
      </c>
      <c r="AQ286" s="347">
        <v>992176</v>
      </c>
      <c r="AR286" s="347" t="str">
        <f t="shared" si="56"/>
        <v>235-992176</v>
      </c>
      <c r="AS286" s="347"/>
      <c r="AT286" s="347"/>
      <c r="AU286" s="347"/>
      <c r="AV286" s="347" t="str">
        <f t="shared" si="57"/>
        <v/>
      </c>
      <c r="AW286" s="347"/>
      <c r="AX286" s="347" t="str">
        <f t="shared" si="58"/>
        <v/>
      </c>
      <c r="AY286" s="352"/>
    </row>
    <row r="287" spans="1:51" s="337" customFormat="1" x14ac:dyDescent="0.25">
      <c r="A287" s="345" t="str">
        <f t="shared" si="49"/>
        <v/>
      </c>
      <c r="B287" s="345" t="str">
        <f t="shared" si="50"/>
        <v>235-992177</v>
      </c>
      <c r="C287" s="345"/>
      <c r="D287" s="345"/>
      <c r="E287" s="345">
        <f t="shared" si="51"/>
        <v>1</v>
      </c>
      <c r="F287" s="346"/>
      <c r="G287" s="346"/>
      <c r="H287" s="347" t="s">
        <v>850</v>
      </c>
      <c r="I287" s="347" t="s">
        <v>103</v>
      </c>
      <c r="J287" s="347" t="s">
        <v>588</v>
      </c>
      <c r="K287" s="347" t="s">
        <v>588</v>
      </c>
      <c r="L287" s="347" t="str">
        <f t="shared" si="52"/>
        <v>. Steering Wheel</v>
      </c>
      <c r="M287" s="460" t="str">
        <f t="shared" si="59"/>
        <v/>
      </c>
      <c r="N287" s="357" t="str" cm="1">
        <f t="array" ref="N287">IF(INDEX(W:W, ROW())&lt;&gt;"", _xlfn.XLOOKUP(INDEX(W:W, ROW()), '5A. Picture Formulas'!$B$3:$B$500, '5A. Picture Formulas'!$CR$3:$CR$500), "")</f>
        <v/>
      </c>
      <c r="O287" s="348" t="str">
        <f t="shared" si="53"/>
        <v/>
      </c>
      <c r="P287" s="348" t="s">
        <v>875</v>
      </c>
      <c r="Q287" s="348" t="str">
        <f t="shared" si="60"/>
        <v/>
      </c>
      <c r="R287" s="347" t="s">
        <v>588</v>
      </c>
      <c r="S287" s="347" t="s">
        <v>1299</v>
      </c>
      <c r="T287" s="349">
        <v>695</v>
      </c>
      <c r="U287" s="349">
        <f t="shared" si="54"/>
        <v>348.33333333333331</v>
      </c>
      <c r="V287" s="368"/>
      <c r="W287" s="37"/>
      <c r="X287" s="368"/>
      <c r="Y287" s="368"/>
      <c r="Z287" s="346"/>
      <c r="AA287" s="347"/>
      <c r="AB287" s="347"/>
      <c r="AC287" s="347"/>
      <c r="AD287" s="347" t="str">
        <f t="shared" si="55"/>
        <v>Switches &amp; Trim ON | wheel bad sell switches+trim or solo</v>
      </c>
      <c r="AE287" s="347" t="s">
        <v>1297</v>
      </c>
      <c r="AF287" s="347" t="s">
        <v>1298</v>
      </c>
      <c r="AG287" s="347"/>
      <c r="AH287" s="347" t="s">
        <v>935</v>
      </c>
      <c r="AI287" s="350">
        <v>44684</v>
      </c>
      <c r="AJ287" s="351" t="s">
        <v>936</v>
      </c>
      <c r="AK287" s="351" t="s">
        <v>57</v>
      </c>
      <c r="AL287" s="351" t="s">
        <v>937</v>
      </c>
      <c r="AM287" s="347"/>
      <c r="AN287" s="368" t="s">
        <v>956</v>
      </c>
      <c r="AO287" s="346">
        <v>235</v>
      </c>
      <c r="AP287" s="347" t="s">
        <v>91</v>
      </c>
      <c r="AQ287" s="347">
        <v>992177</v>
      </c>
      <c r="AR287" s="347" t="str">
        <f t="shared" si="56"/>
        <v>235-992177</v>
      </c>
      <c r="AS287" s="347"/>
      <c r="AT287" s="347"/>
      <c r="AU287" s="347"/>
      <c r="AV287" s="347" t="str">
        <f t="shared" si="57"/>
        <v/>
      </c>
      <c r="AW287" s="347"/>
      <c r="AX287" s="347" t="str">
        <f t="shared" si="58"/>
        <v/>
      </c>
      <c r="AY287" s="352"/>
    </row>
    <row r="288" spans="1:51" s="337" customFormat="1" x14ac:dyDescent="0.25">
      <c r="A288" s="345" t="str">
        <f t="shared" si="49"/>
        <v/>
      </c>
      <c r="B288" s="345" t="str">
        <f t="shared" si="50"/>
        <v>235-992178</v>
      </c>
      <c r="C288" s="345"/>
      <c r="D288" s="345"/>
      <c r="E288" s="345">
        <f t="shared" si="51"/>
        <v>1</v>
      </c>
      <c r="F288" s="346"/>
      <c r="G288" s="346"/>
      <c r="H288" s="347" t="s">
        <v>850</v>
      </c>
      <c r="I288" s="347" t="s">
        <v>103</v>
      </c>
      <c r="J288" s="347" t="s">
        <v>588</v>
      </c>
      <c r="K288" s="347" t="s">
        <v>588</v>
      </c>
      <c r="L288" s="347" t="str">
        <f t="shared" si="52"/>
        <v>. Steering Wheel</v>
      </c>
      <c r="M288" s="460" t="str">
        <f t="shared" si="59"/>
        <v/>
      </c>
      <c r="N288" s="357" t="str" cm="1">
        <f t="array" ref="N288">IF(INDEX(W:W, ROW())&lt;&gt;"", _xlfn.XLOOKUP(INDEX(W:W, ROW()), '5A. Picture Formulas'!$B$3:$B$500, '5A. Picture Formulas'!$CR$3:$CR$500), "")</f>
        <v/>
      </c>
      <c r="O288" s="348" t="str">
        <f t="shared" si="53"/>
        <v/>
      </c>
      <c r="P288" s="348" t="s">
        <v>875</v>
      </c>
      <c r="Q288" s="348" t="str">
        <f t="shared" si="60"/>
        <v/>
      </c>
      <c r="R288" s="347" t="s">
        <v>588</v>
      </c>
      <c r="S288" s="347" t="s">
        <v>1300</v>
      </c>
      <c r="T288" s="349">
        <v>175</v>
      </c>
      <c r="U288" s="349">
        <f t="shared" si="54"/>
        <v>348.33333333333331</v>
      </c>
      <c r="V288" s="368"/>
      <c r="W288" s="37"/>
      <c r="X288" s="368"/>
      <c r="Y288" s="368"/>
      <c r="Z288" s="346"/>
      <c r="AA288" s="347"/>
      <c r="AB288" s="347"/>
      <c r="AC288" s="347"/>
      <c r="AD288" s="347" t="str">
        <f t="shared" si="55"/>
        <v>Switches &amp; Trim ON | wheel bad sell switches+trim or solo</v>
      </c>
      <c r="AE288" s="347" t="s">
        <v>1297</v>
      </c>
      <c r="AF288" s="347" t="s">
        <v>1298</v>
      </c>
      <c r="AG288" s="347"/>
      <c r="AH288" s="347" t="s">
        <v>935</v>
      </c>
      <c r="AI288" s="350">
        <v>44684</v>
      </c>
      <c r="AJ288" s="351" t="s">
        <v>936</v>
      </c>
      <c r="AK288" s="351" t="s">
        <v>57</v>
      </c>
      <c r="AL288" s="351" t="s">
        <v>937</v>
      </c>
      <c r="AM288" s="347"/>
      <c r="AN288" s="368" t="s">
        <v>956</v>
      </c>
      <c r="AO288" s="346">
        <v>235</v>
      </c>
      <c r="AP288" s="347" t="s">
        <v>91</v>
      </c>
      <c r="AQ288" s="347">
        <v>992178</v>
      </c>
      <c r="AR288" s="347" t="str">
        <f t="shared" si="56"/>
        <v>235-992178</v>
      </c>
      <c r="AS288" s="347"/>
      <c r="AT288" s="347"/>
      <c r="AU288" s="347"/>
      <c r="AV288" s="347" t="str">
        <f t="shared" si="57"/>
        <v/>
      </c>
      <c r="AW288" s="347"/>
      <c r="AX288" s="347" t="str">
        <f t="shared" si="58"/>
        <v/>
      </c>
      <c r="AY288" s="352"/>
    </row>
    <row r="289" spans="1:51" s="337" customFormat="1" x14ac:dyDescent="0.25">
      <c r="A289" s="345" t="str">
        <f t="shared" si="49"/>
        <v/>
      </c>
      <c r="B289" s="345" t="str">
        <f t="shared" si="50"/>
        <v>235-992180</v>
      </c>
      <c r="C289" s="345"/>
      <c r="D289" s="345"/>
      <c r="E289" s="345">
        <f t="shared" si="51"/>
        <v>1</v>
      </c>
      <c r="F289" s="346"/>
      <c r="G289" s="346"/>
      <c r="H289" s="347" t="s">
        <v>850</v>
      </c>
      <c r="I289" s="347" t="s">
        <v>103</v>
      </c>
      <c r="J289" s="347" t="s">
        <v>588</v>
      </c>
      <c r="K289" s="347" t="s">
        <v>588</v>
      </c>
      <c r="L289" s="347" t="str">
        <f t="shared" si="52"/>
        <v>. Steering Wheel</v>
      </c>
      <c r="M289" s="460" t="str">
        <f t="shared" si="59"/>
        <v/>
      </c>
      <c r="N289" s="357" t="str" cm="1">
        <f t="array" ref="N289">IF(INDEX(W:W, ROW())&lt;&gt;"", _xlfn.XLOOKUP(INDEX(W:W, ROW()), '5A. Picture Formulas'!$B$3:$B$500, '5A. Picture Formulas'!$CR$3:$CR$500), "")</f>
        <v/>
      </c>
      <c r="O289" s="365" t="str">
        <f t="shared" si="53"/>
        <v>E.G.</v>
      </c>
      <c r="P289" s="366" t="s">
        <v>1301</v>
      </c>
      <c r="Q289" s="348" t="str">
        <f t="shared" si="60"/>
        <v>https://viking-pictures.s3.us-west-1.amazonaws.com/AA1155/A117.+Steering+Wheel+(1).JPG</v>
      </c>
      <c r="R289" s="347" t="s">
        <v>588</v>
      </c>
      <c r="S289" s="347" t="s">
        <v>1302</v>
      </c>
      <c r="T289" s="349">
        <v>175</v>
      </c>
      <c r="U289" s="349">
        <f t="shared" si="54"/>
        <v>348.33333333333331</v>
      </c>
      <c r="V289" s="368"/>
      <c r="W289" s="37"/>
      <c r="X289" s="368"/>
      <c r="Y289" s="368"/>
      <c r="Z289" s="346" t="s">
        <v>259</v>
      </c>
      <c r="AA289" s="369" t="s">
        <v>1303</v>
      </c>
      <c r="AB289" s="347"/>
      <c r="AC289" s="347"/>
      <c r="AD289" s="347" t="str">
        <f t="shared" si="55"/>
        <v>Switches &amp; Trim ON | wheel bad sell switches+trim or solo</v>
      </c>
      <c r="AE289" s="347" t="s">
        <v>1297</v>
      </c>
      <c r="AF289" s="347" t="s">
        <v>1298</v>
      </c>
      <c r="AG289" s="347"/>
      <c r="AH289" s="347" t="s">
        <v>935</v>
      </c>
      <c r="AI289" s="350">
        <v>44684</v>
      </c>
      <c r="AJ289" s="351" t="s">
        <v>936</v>
      </c>
      <c r="AK289" s="351" t="s">
        <v>57</v>
      </c>
      <c r="AL289" s="351" t="s">
        <v>937</v>
      </c>
      <c r="AM289" s="347"/>
      <c r="AN289" s="368" t="s">
        <v>956</v>
      </c>
      <c r="AO289" s="346">
        <v>235</v>
      </c>
      <c r="AP289" s="347" t="s">
        <v>91</v>
      </c>
      <c r="AQ289" s="347">
        <v>992180</v>
      </c>
      <c r="AR289" s="347" t="str">
        <f t="shared" si="56"/>
        <v>235-992180</v>
      </c>
      <c r="AS289" s="347"/>
      <c r="AT289" s="347"/>
      <c r="AU289" s="347"/>
      <c r="AV289" s="347" t="str">
        <f t="shared" si="57"/>
        <v/>
      </c>
      <c r="AW289" s="347"/>
      <c r="AX289" s="347" t="str">
        <f t="shared" si="58"/>
        <v/>
      </c>
      <c r="AY289" s="352"/>
    </row>
    <row r="290" spans="1:51" s="337" customFormat="1" x14ac:dyDescent="0.25">
      <c r="A290" s="345" t="str">
        <f t="shared" si="49"/>
        <v/>
      </c>
      <c r="B290" s="345" t="str">
        <f t="shared" si="50"/>
        <v>235-992179</v>
      </c>
      <c r="C290" s="345"/>
      <c r="D290" s="345"/>
      <c r="E290" s="345">
        <f t="shared" si="51"/>
        <v>1</v>
      </c>
      <c r="F290" s="346"/>
      <c r="G290" s="346"/>
      <c r="H290" s="347" t="s">
        <v>850</v>
      </c>
      <c r="I290" s="347" t="s">
        <v>103</v>
      </c>
      <c r="J290" s="347" t="s">
        <v>588</v>
      </c>
      <c r="K290" s="347" t="s">
        <v>588</v>
      </c>
      <c r="L290" s="347" t="str">
        <f t="shared" si="52"/>
        <v>. Steering Wheel</v>
      </c>
      <c r="M290" s="460" t="str">
        <f t="shared" si="59"/>
        <v/>
      </c>
      <c r="N290" s="357" t="str" cm="1">
        <f t="array" ref="N290">IF(INDEX(W:W, ROW())&lt;&gt;"", _xlfn.XLOOKUP(INDEX(W:W, ROW()), '5A. Picture Formulas'!$B$3:$B$500, '5A. Picture Formulas'!$CR$3:$CR$500), "")</f>
        <v/>
      </c>
      <c r="O290" s="348" t="str">
        <f t="shared" si="53"/>
        <v/>
      </c>
      <c r="P290" s="348" t="s">
        <v>875</v>
      </c>
      <c r="Q290" s="348" t="str">
        <f t="shared" si="60"/>
        <v/>
      </c>
      <c r="R290" s="347" t="s">
        <v>588</v>
      </c>
      <c r="S290" s="347" t="s">
        <v>1304</v>
      </c>
      <c r="T290" s="349">
        <v>175</v>
      </c>
      <c r="U290" s="349">
        <f t="shared" si="54"/>
        <v>348.33333333333331</v>
      </c>
      <c r="V290" s="368"/>
      <c r="W290" s="37"/>
      <c r="X290" s="368"/>
      <c r="Y290" s="368"/>
      <c r="Z290" s="346"/>
      <c r="AA290" s="347"/>
      <c r="AB290" s="347"/>
      <c r="AC290" s="347"/>
      <c r="AD290" s="347" t="str">
        <f t="shared" si="55"/>
        <v>Switches &amp; Trim ON | wheel bad sell switches+trim or solo</v>
      </c>
      <c r="AE290" s="347" t="s">
        <v>1297</v>
      </c>
      <c r="AF290" s="347" t="s">
        <v>1298</v>
      </c>
      <c r="AG290" s="347"/>
      <c r="AH290" s="347" t="s">
        <v>935</v>
      </c>
      <c r="AI290" s="350">
        <v>44684</v>
      </c>
      <c r="AJ290" s="351" t="s">
        <v>936</v>
      </c>
      <c r="AK290" s="351" t="s">
        <v>57</v>
      </c>
      <c r="AL290" s="351" t="s">
        <v>937</v>
      </c>
      <c r="AM290" s="347"/>
      <c r="AN290" s="368" t="s">
        <v>956</v>
      </c>
      <c r="AO290" s="346">
        <v>235</v>
      </c>
      <c r="AP290" s="347" t="s">
        <v>91</v>
      </c>
      <c r="AQ290" s="347">
        <v>992179</v>
      </c>
      <c r="AR290" s="347" t="str">
        <f t="shared" si="56"/>
        <v>235-992179</v>
      </c>
      <c r="AS290" s="347"/>
      <c r="AT290" s="347"/>
      <c r="AU290" s="347"/>
      <c r="AV290" s="347" t="str">
        <f t="shared" si="57"/>
        <v/>
      </c>
      <c r="AW290" s="347"/>
      <c r="AX290" s="347" t="str">
        <f t="shared" si="58"/>
        <v/>
      </c>
      <c r="AY290" s="352"/>
    </row>
    <row r="291" spans="1:51" s="337" customFormat="1" x14ac:dyDescent="0.25">
      <c r="A291" s="345" t="str">
        <f t="shared" si="49"/>
        <v/>
      </c>
      <c r="B291" s="345" t="str">
        <f t="shared" si="50"/>
        <v>235-992181</v>
      </c>
      <c r="C291" s="345"/>
      <c r="D291" s="345"/>
      <c r="E291" s="345">
        <f t="shared" si="51"/>
        <v>1</v>
      </c>
      <c r="F291" s="346"/>
      <c r="G291" s="346"/>
      <c r="H291" s="347" t="s">
        <v>850</v>
      </c>
      <c r="I291" s="347" t="s">
        <v>103</v>
      </c>
      <c r="J291" s="347" t="s">
        <v>588</v>
      </c>
      <c r="K291" s="347" t="s">
        <v>588</v>
      </c>
      <c r="L291" s="347" t="str">
        <f t="shared" si="52"/>
        <v>. Steering Wheel</v>
      </c>
      <c r="M291" s="460" t="str">
        <f t="shared" si="59"/>
        <v/>
      </c>
      <c r="N291" s="357" t="str" cm="1">
        <f t="array" ref="N291">IF(INDEX(W:W, ROW())&lt;&gt;"", _xlfn.XLOOKUP(INDEX(W:W, ROW()), '5A. Picture Formulas'!$B$3:$B$500, '5A. Picture Formulas'!$CR$3:$CR$500), "")</f>
        <v/>
      </c>
      <c r="O291" s="348" t="str">
        <f t="shared" si="53"/>
        <v/>
      </c>
      <c r="P291" s="348" t="s">
        <v>875</v>
      </c>
      <c r="Q291" s="348" t="str">
        <f t="shared" si="60"/>
        <v/>
      </c>
      <c r="R291" s="347" t="s">
        <v>588</v>
      </c>
      <c r="S291" s="347" t="s">
        <v>1305</v>
      </c>
      <c r="T291" s="349">
        <v>175</v>
      </c>
      <c r="U291" s="349">
        <f t="shared" si="54"/>
        <v>348.33333333333331</v>
      </c>
      <c r="V291" s="368"/>
      <c r="W291" s="37"/>
      <c r="X291" s="368"/>
      <c r="Y291" s="368"/>
      <c r="Z291" s="346"/>
      <c r="AA291" s="347"/>
      <c r="AB291" s="347"/>
      <c r="AC291" s="347"/>
      <c r="AD291" s="347" t="str">
        <f t="shared" si="55"/>
        <v>Switches &amp; Trim ON | wheel bad sell switches+trim or solo</v>
      </c>
      <c r="AE291" s="347" t="s">
        <v>1297</v>
      </c>
      <c r="AF291" s="347" t="s">
        <v>1298</v>
      </c>
      <c r="AG291" s="347"/>
      <c r="AH291" s="347" t="s">
        <v>935</v>
      </c>
      <c r="AI291" s="350">
        <v>44684</v>
      </c>
      <c r="AJ291" s="351" t="s">
        <v>936</v>
      </c>
      <c r="AK291" s="351" t="s">
        <v>57</v>
      </c>
      <c r="AL291" s="351" t="s">
        <v>937</v>
      </c>
      <c r="AM291" s="347"/>
      <c r="AN291" s="368" t="s">
        <v>956</v>
      </c>
      <c r="AO291" s="346">
        <v>235</v>
      </c>
      <c r="AP291" s="347" t="s">
        <v>91</v>
      </c>
      <c r="AQ291" s="347">
        <v>992181</v>
      </c>
      <c r="AR291" s="347" t="str">
        <f t="shared" si="56"/>
        <v>235-992181</v>
      </c>
      <c r="AS291" s="347"/>
      <c r="AT291" s="347"/>
      <c r="AU291" s="347"/>
      <c r="AV291" s="347" t="str">
        <f t="shared" si="57"/>
        <v/>
      </c>
      <c r="AW291" s="347"/>
      <c r="AX291" s="347" t="str">
        <f t="shared" si="58"/>
        <v/>
      </c>
      <c r="AY291" s="352"/>
    </row>
    <row r="292" spans="1:51" s="337" customFormat="1" x14ac:dyDescent="0.25">
      <c r="A292" s="345" t="str">
        <f t="shared" si="49"/>
        <v>A275</v>
      </c>
      <c r="B292" s="345" t="str">
        <f t="shared" si="50"/>
        <v>235-992182</v>
      </c>
      <c r="C292" s="345"/>
      <c r="D292" s="345"/>
      <c r="E292" s="345">
        <f t="shared" si="51"/>
        <v>1</v>
      </c>
      <c r="F292" s="346"/>
      <c r="G292" s="346"/>
      <c r="H292" s="347" t="s">
        <v>850</v>
      </c>
      <c r="I292" s="347" t="s">
        <v>103</v>
      </c>
      <c r="J292" s="347" t="s">
        <v>588</v>
      </c>
      <c r="K292" s="347" t="s">
        <v>588</v>
      </c>
      <c r="L292" s="347" t="str">
        <f t="shared" si="52"/>
        <v>A275. Steering Wheel</v>
      </c>
      <c r="M292" s="460" t="str">
        <f t="shared" si="59"/>
        <v>Pic</v>
      </c>
      <c r="N292" s="357" t="str" cm="1">
        <f t="array" ref="N292">IF(INDEX(W:W, ROW())&lt;&gt;"", _xlfn.XLOOKUP(INDEX(W:W, ROW()), '5A. Picture Formulas'!$B$3:$B$500, '5A. Picture Formulas'!$CR$3:$CR$500), "")</f>
        <v>https://viking-pictures.s3.us-west-1.amazonaws.com/AA1188/147+(1).JPG</v>
      </c>
      <c r="O292" s="348" t="str">
        <f t="shared" si="53"/>
        <v/>
      </c>
      <c r="P292" s="348" t="s">
        <v>875</v>
      </c>
      <c r="Q292" s="348" t="str">
        <f t="shared" si="60"/>
        <v>https://viking-pictures.s3.us-west-1.amazonaws.com/AA1188/147+(1).JPG</v>
      </c>
      <c r="R292" s="347" t="s">
        <v>588</v>
      </c>
      <c r="S292" s="347" t="s">
        <v>1306</v>
      </c>
      <c r="T292" s="349">
        <v>175</v>
      </c>
      <c r="U292" s="349">
        <f t="shared" si="54"/>
        <v>348.33333333333331</v>
      </c>
      <c r="V292" s="368">
        <v>147</v>
      </c>
      <c r="W292" s="37" t="s">
        <v>3185</v>
      </c>
      <c r="X292" s="368" t="s">
        <v>448</v>
      </c>
      <c r="Y292" s="368"/>
      <c r="Z292" s="346" t="s">
        <v>259</v>
      </c>
      <c r="AA292" s="347" t="s">
        <v>3187</v>
      </c>
      <c r="AB292" s="347" t="s">
        <v>3186</v>
      </c>
      <c r="AC292" s="347"/>
      <c r="AD292" s="347" t="str">
        <f t="shared" si="55"/>
        <v>Switches &amp; Trim ON | wheel bad sell switches+trim or solo</v>
      </c>
      <c r="AE292" s="347" t="s">
        <v>1297</v>
      </c>
      <c r="AF292" s="347" t="s">
        <v>1298</v>
      </c>
      <c r="AG292" s="347"/>
      <c r="AH292" s="347" t="s">
        <v>935</v>
      </c>
      <c r="AI292" s="350">
        <v>44684</v>
      </c>
      <c r="AJ292" s="351" t="s">
        <v>936</v>
      </c>
      <c r="AK292" s="351" t="s">
        <v>57</v>
      </c>
      <c r="AL292" s="351" t="s">
        <v>937</v>
      </c>
      <c r="AM292" s="347"/>
      <c r="AN292" s="368" t="s">
        <v>956</v>
      </c>
      <c r="AO292" s="346">
        <v>235</v>
      </c>
      <c r="AP292" s="347" t="s">
        <v>91</v>
      </c>
      <c r="AQ292" s="347">
        <v>992182</v>
      </c>
      <c r="AR292" s="347" t="str">
        <f t="shared" si="56"/>
        <v>235-992182</v>
      </c>
      <c r="AS292" s="347"/>
      <c r="AT292" s="347"/>
      <c r="AU292" s="347"/>
      <c r="AV292" s="347" t="str">
        <f t="shared" si="57"/>
        <v/>
      </c>
      <c r="AW292" s="347"/>
      <c r="AX292" s="347" t="str">
        <f t="shared" si="58"/>
        <v/>
      </c>
      <c r="AY292" s="352"/>
    </row>
    <row r="293" spans="1:51" s="337" customFormat="1" x14ac:dyDescent="0.25">
      <c r="A293" s="345" t="str">
        <f t="shared" si="49"/>
        <v/>
      </c>
      <c r="B293" s="345" t="str">
        <f t="shared" si="50"/>
        <v>235-992185</v>
      </c>
      <c r="C293" s="345"/>
      <c r="D293" s="345"/>
      <c r="E293" s="345">
        <f t="shared" si="51"/>
        <v>1</v>
      </c>
      <c r="F293" s="346"/>
      <c r="G293" s="346"/>
      <c r="H293" s="347" t="s">
        <v>850</v>
      </c>
      <c r="I293" s="347" t="s">
        <v>103</v>
      </c>
      <c r="J293" s="347" t="s">
        <v>588</v>
      </c>
      <c r="K293" s="347" t="s">
        <v>588</v>
      </c>
      <c r="L293" s="347" t="str">
        <f t="shared" si="52"/>
        <v>. Steering Wheel</v>
      </c>
      <c r="M293" s="460" t="str">
        <f t="shared" si="59"/>
        <v/>
      </c>
      <c r="N293" s="357" t="str" cm="1">
        <f t="array" ref="N293">IF(INDEX(W:W, ROW())&lt;&gt;"", _xlfn.XLOOKUP(INDEX(W:W, ROW()), '5A. Picture Formulas'!$B$3:$B$500, '5A. Picture Formulas'!$CR$3:$CR$500), "")</f>
        <v/>
      </c>
      <c r="O293" s="348" t="str">
        <f t="shared" si="53"/>
        <v/>
      </c>
      <c r="P293" s="348" t="s">
        <v>875</v>
      </c>
      <c r="Q293" s="348" t="str">
        <f t="shared" si="60"/>
        <v/>
      </c>
      <c r="R293" s="347" t="s">
        <v>588</v>
      </c>
      <c r="S293" s="347" t="s">
        <v>1307</v>
      </c>
      <c r="T293" s="349">
        <v>175</v>
      </c>
      <c r="U293" s="349">
        <f t="shared" si="54"/>
        <v>348.33333333333331</v>
      </c>
      <c r="V293" s="368"/>
      <c r="W293" s="37"/>
      <c r="X293" s="368"/>
      <c r="Y293" s="368"/>
      <c r="Z293" s="346"/>
      <c r="AA293" s="347"/>
      <c r="AB293" s="347"/>
      <c r="AC293" s="347"/>
      <c r="AD293" s="347" t="str">
        <f t="shared" si="55"/>
        <v>Switches &amp; Trim ON | wheel bad sell switches+trim or solo</v>
      </c>
      <c r="AE293" s="347" t="s">
        <v>1297</v>
      </c>
      <c r="AF293" s="347" t="s">
        <v>1298</v>
      </c>
      <c r="AG293" s="347"/>
      <c r="AH293" s="347" t="s">
        <v>935</v>
      </c>
      <c r="AI293" s="350">
        <v>44684</v>
      </c>
      <c r="AJ293" s="351" t="s">
        <v>936</v>
      </c>
      <c r="AK293" s="351" t="s">
        <v>57</v>
      </c>
      <c r="AL293" s="351" t="s">
        <v>937</v>
      </c>
      <c r="AM293" s="347"/>
      <c r="AN293" s="368" t="s">
        <v>956</v>
      </c>
      <c r="AO293" s="346">
        <v>235</v>
      </c>
      <c r="AP293" s="347" t="s">
        <v>91</v>
      </c>
      <c r="AQ293" s="347">
        <v>992185</v>
      </c>
      <c r="AR293" s="347" t="str">
        <f t="shared" si="56"/>
        <v>235-992185</v>
      </c>
      <c r="AS293" s="347"/>
      <c r="AT293" s="347"/>
      <c r="AU293" s="347"/>
      <c r="AV293" s="347" t="str">
        <f t="shared" si="57"/>
        <v/>
      </c>
      <c r="AW293" s="347"/>
      <c r="AX293" s="347" t="str">
        <f t="shared" si="58"/>
        <v/>
      </c>
      <c r="AY293" s="352"/>
    </row>
    <row r="294" spans="1:51" s="337" customFormat="1" x14ac:dyDescent="0.25">
      <c r="A294" s="345" t="str">
        <f t="shared" si="49"/>
        <v/>
      </c>
      <c r="B294" s="345" t="str">
        <f t="shared" si="50"/>
        <v>235-992183</v>
      </c>
      <c r="C294" s="345"/>
      <c r="D294" s="345"/>
      <c r="E294" s="345">
        <f t="shared" si="51"/>
        <v>1</v>
      </c>
      <c r="F294" s="346"/>
      <c r="G294" s="346"/>
      <c r="H294" s="347" t="s">
        <v>850</v>
      </c>
      <c r="I294" s="347" t="s">
        <v>103</v>
      </c>
      <c r="J294" s="347" t="s">
        <v>588</v>
      </c>
      <c r="K294" s="347" t="s">
        <v>588</v>
      </c>
      <c r="L294" s="347" t="str">
        <f t="shared" si="52"/>
        <v>. Steering Wheel</v>
      </c>
      <c r="M294" s="460" t="str">
        <f t="shared" si="59"/>
        <v/>
      </c>
      <c r="N294" s="357" t="str" cm="1">
        <f t="array" ref="N294">IF(INDEX(W:W, ROW())&lt;&gt;"", _xlfn.XLOOKUP(INDEX(W:W, ROW()), '5A. Picture Formulas'!$B$3:$B$500, '5A. Picture Formulas'!$CR$3:$CR$500), "")</f>
        <v/>
      </c>
      <c r="O294" s="348" t="str">
        <f t="shared" si="53"/>
        <v/>
      </c>
      <c r="P294" s="348" t="s">
        <v>875</v>
      </c>
      <c r="Q294" s="348" t="str">
        <f t="shared" si="60"/>
        <v/>
      </c>
      <c r="R294" s="347" t="s">
        <v>588</v>
      </c>
      <c r="S294" s="347" t="s">
        <v>1308</v>
      </c>
      <c r="T294" s="349">
        <v>175</v>
      </c>
      <c r="U294" s="349">
        <f t="shared" si="54"/>
        <v>348.33333333333331</v>
      </c>
      <c r="V294" s="368"/>
      <c r="W294" s="37"/>
      <c r="X294" s="368"/>
      <c r="Y294" s="368"/>
      <c r="Z294" s="346"/>
      <c r="AA294" s="347"/>
      <c r="AB294" s="347"/>
      <c r="AC294" s="347"/>
      <c r="AD294" s="347" t="str">
        <f t="shared" si="55"/>
        <v>Switches &amp; Trim ON | wheel bad sell switches+trim or solo</v>
      </c>
      <c r="AE294" s="347" t="s">
        <v>1297</v>
      </c>
      <c r="AF294" s="347" t="s">
        <v>1298</v>
      </c>
      <c r="AG294" s="347"/>
      <c r="AH294" s="347" t="s">
        <v>935</v>
      </c>
      <c r="AI294" s="350">
        <v>44684</v>
      </c>
      <c r="AJ294" s="351" t="s">
        <v>936</v>
      </c>
      <c r="AK294" s="351" t="s">
        <v>57</v>
      </c>
      <c r="AL294" s="351" t="s">
        <v>937</v>
      </c>
      <c r="AM294" s="347"/>
      <c r="AN294" s="368" t="s">
        <v>956</v>
      </c>
      <c r="AO294" s="346">
        <v>235</v>
      </c>
      <c r="AP294" s="347" t="s">
        <v>91</v>
      </c>
      <c r="AQ294" s="347">
        <v>992183</v>
      </c>
      <c r="AR294" s="347" t="str">
        <f t="shared" si="56"/>
        <v>235-992183</v>
      </c>
      <c r="AS294" s="347"/>
      <c r="AT294" s="347"/>
      <c r="AU294" s="347"/>
      <c r="AV294" s="347" t="str">
        <f t="shared" si="57"/>
        <v/>
      </c>
      <c r="AW294" s="347"/>
      <c r="AX294" s="347" t="str">
        <f t="shared" si="58"/>
        <v/>
      </c>
      <c r="AY294" s="352"/>
    </row>
    <row r="295" spans="1:51" s="337" customFormat="1" x14ac:dyDescent="0.25">
      <c r="A295" s="345" t="str">
        <f t="shared" si="49"/>
        <v/>
      </c>
      <c r="B295" s="345" t="str">
        <f t="shared" si="50"/>
        <v>235-992184</v>
      </c>
      <c r="C295" s="345"/>
      <c r="D295" s="345"/>
      <c r="E295" s="345">
        <f t="shared" si="51"/>
        <v>1</v>
      </c>
      <c r="F295" s="346"/>
      <c r="G295" s="346"/>
      <c r="H295" s="347" t="s">
        <v>850</v>
      </c>
      <c r="I295" s="347" t="s">
        <v>103</v>
      </c>
      <c r="J295" s="347" t="s">
        <v>588</v>
      </c>
      <c r="K295" s="347" t="s">
        <v>588</v>
      </c>
      <c r="L295" s="347" t="str">
        <f t="shared" si="52"/>
        <v>. Steering Wheel</v>
      </c>
      <c r="M295" s="460" t="str">
        <f t="shared" si="59"/>
        <v/>
      </c>
      <c r="N295" s="357" t="str" cm="1">
        <f t="array" ref="N295">IF(INDEX(W:W, ROW())&lt;&gt;"", _xlfn.XLOOKUP(INDEX(W:W, ROW()), '5A. Picture Formulas'!$B$3:$B$500, '5A. Picture Formulas'!$CR$3:$CR$500), "")</f>
        <v/>
      </c>
      <c r="O295" s="348" t="str">
        <f t="shared" si="53"/>
        <v/>
      </c>
      <c r="P295" s="348" t="s">
        <v>875</v>
      </c>
      <c r="Q295" s="348" t="str">
        <f t="shared" si="60"/>
        <v/>
      </c>
      <c r="R295" s="347" t="s">
        <v>588</v>
      </c>
      <c r="S295" s="347" t="s">
        <v>1309</v>
      </c>
      <c r="T295" s="349">
        <v>175</v>
      </c>
      <c r="U295" s="349">
        <f t="shared" si="54"/>
        <v>348.33333333333331</v>
      </c>
      <c r="V295" s="368"/>
      <c r="W295" s="37"/>
      <c r="X295" s="368"/>
      <c r="Y295" s="368"/>
      <c r="Z295" s="346"/>
      <c r="AA295" s="347"/>
      <c r="AB295" s="347"/>
      <c r="AC295" s="347"/>
      <c r="AD295" s="347" t="str">
        <f t="shared" si="55"/>
        <v>Switches &amp; Trim ON | wheel bad sell switches+trim or solo</v>
      </c>
      <c r="AE295" s="347" t="s">
        <v>1297</v>
      </c>
      <c r="AF295" s="347" t="s">
        <v>1298</v>
      </c>
      <c r="AG295" s="347"/>
      <c r="AH295" s="347" t="s">
        <v>935</v>
      </c>
      <c r="AI295" s="350">
        <v>44684</v>
      </c>
      <c r="AJ295" s="351" t="s">
        <v>936</v>
      </c>
      <c r="AK295" s="351" t="s">
        <v>57</v>
      </c>
      <c r="AL295" s="351" t="s">
        <v>937</v>
      </c>
      <c r="AM295" s="347"/>
      <c r="AN295" s="368" t="s">
        <v>956</v>
      </c>
      <c r="AO295" s="346">
        <v>235</v>
      </c>
      <c r="AP295" s="347" t="s">
        <v>91</v>
      </c>
      <c r="AQ295" s="347">
        <v>992184</v>
      </c>
      <c r="AR295" s="347" t="str">
        <f t="shared" si="56"/>
        <v>235-992184</v>
      </c>
      <c r="AS295" s="347"/>
      <c r="AT295" s="347"/>
      <c r="AU295" s="347"/>
      <c r="AV295" s="347" t="str">
        <f t="shared" si="57"/>
        <v/>
      </c>
      <c r="AW295" s="347"/>
      <c r="AX295" s="347" t="str">
        <f t="shared" si="58"/>
        <v/>
      </c>
      <c r="AY295" s="352"/>
    </row>
    <row r="296" spans="1:51" s="337" customFormat="1" x14ac:dyDescent="0.25">
      <c r="A296" s="345" t="str">
        <f t="shared" si="49"/>
        <v/>
      </c>
      <c r="B296" s="345" t="str">
        <f t="shared" si="50"/>
        <v>235-992187</v>
      </c>
      <c r="C296" s="345"/>
      <c r="D296" s="345"/>
      <c r="E296" s="345">
        <f t="shared" si="51"/>
        <v>1</v>
      </c>
      <c r="F296" s="346"/>
      <c r="G296" s="346"/>
      <c r="H296" s="347" t="s">
        <v>850</v>
      </c>
      <c r="I296" s="347" t="s">
        <v>103</v>
      </c>
      <c r="J296" s="347" t="s">
        <v>588</v>
      </c>
      <c r="K296" s="347" t="s">
        <v>588</v>
      </c>
      <c r="L296" s="347" t="str">
        <f t="shared" si="52"/>
        <v>. Steering Wheel</v>
      </c>
      <c r="M296" s="460" t="str">
        <f t="shared" si="59"/>
        <v/>
      </c>
      <c r="N296" s="357" t="str" cm="1">
        <f t="array" ref="N296">IF(INDEX(W:W, ROW())&lt;&gt;"", _xlfn.XLOOKUP(INDEX(W:W, ROW()), '5A. Picture Formulas'!$B$3:$B$500, '5A. Picture Formulas'!$CR$3:$CR$500), "")</f>
        <v/>
      </c>
      <c r="O296" s="348" t="str">
        <f t="shared" si="53"/>
        <v/>
      </c>
      <c r="P296" s="348" t="s">
        <v>875</v>
      </c>
      <c r="Q296" s="348" t="str">
        <f t="shared" si="60"/>
        <v/>
      </c>
      <c r="R296" s="347" t="s">
        <v>588</v>
      </c>
      <c r="S296" s="347" t="s">
        <v>1310</v>
      </c>
      <c r="T296" s="349">
        <v>695</v>
      </c>
      <c r="U296" s="349">
        <f t="shared" si="54"/>
        <v>348.33333333333331</v>
      </c>
      <c r="V296" s="368"/>
      <c r="W296" s="37"/>
      <c r="X296" s="368"/>
      <c r="Y296" s="368"/>
      <c r="Z296" s="346"/>
      <c r="AA296" s="347"/>
      <c r="AB296" s="347"/>
      <c r="AC296" s="347"/>
      <c r="AD296" s="347" t="str">
        <f t="shared" si="55"/>
        <v>Switches &amp; Trim ON | wheel bad sell switches+trim or solo</v>
      </c>
      <c r="AE296" s="347" t="s">
        <v>1297</v>
      </c>
      <c r="AF296" s="347" t="s">
        <v>1298</v>
      </c>
      <c r="AG296" s="347"/>
      <c r="AH296" s="347" t="s">
        <v>935</v>
      </c>
      <c r="AI296" s="350">
        <v>44684</v>
      </c>
      <c r="AJ296" s="351" t="s">
        <v>936</v>
      </c>
      <c r="AK296" s="351" t="s">
        <v>57</v>
      </c>
      <c r="AL296" s="351" t="s">
        <v>937</v>
      </c>
      <c r="AM296" s="347"/>
      <c r="AN296" s="368" t="s">
        <v>956</v>
      </c>
      <c r="AO296" s="346">
        <v>235</v>
      </c>
      <c r="AP296" s="347" t="s">
        <v>91</v>
      </c>
      <c r="AQ296" s="347">
        <v>992187</v>
      </c>
      <c r="AR296" s="347" t="str">
        <f t="shared" si="56"/>
        <v>235-992187</v>
      </c>
      <c r="AS296" s="347"/>
      <c r="AT296" s="347"/>
      <c r="AU296" s="347"/>
      <c r="AV296" s="347" t="str">
        <f t="shared" si="57"/>
        <v/>
      </c>
      <c r="AW296" s="347"/>
      <c r="AX296" s="347" t="str">
        <f t="shared" si="58"/>
        <v/>
      </c>
      <c r="AY296" s="352"/>
    </row>
    <row r="297" spans="1:51" s="337" customFormat="1" x14ac:dyDescent="0.25">
      <c r="A297" s="345" t="str">
        <f t="shared" si="49"/>
        <v/>
      </c>
      <c r="B297" s="345" t="str">
        <f t="shared" si="50"/>
        <v>235-992188</v>
      </c>
      <c r="C297" s="345"/>
      <c r="D297" s="345"/>
      <c r="E297" s="345">
        <f t="shared" si="51"/>
        <v>1</v>
      </c>
      <c r="F297" s="346"/>
      <c r="G297" s="346"/>
      <c r="H297" s="347" t="s">
        <v>850</v>
      </c>
      <c r="I297" s="347" t="s">
        <v>103</v>
      </c>
      <c r="J297" s="347" t="s">
        <v>588</v>
      </c>
      <c r="K297" s="347" t="s">
        <v>588</v>
      </c>
      <c r="L297" s="347" t="str">
        <f t="shared" si="52"/>
        <v>. Steering Wheel</v>
      </c>
      <c r="M297" s="460" t="str">
        <f t="shared" si="59"/>
        <v/>
      </c>
      <c r="N297" s="357" t="str" cm="1">
        <f t="array" ref="N297">IF(INDEX(W:W, ROW())&lt;&gt;"", _xlfn.XLOOKUP(INDEX(W:W, ROW()), '5A. Picture Formulas'!$B$3:$B$500, '5A. Picture Formulas'!$CR$3:$CR$500), "")</f>
        <v/>
      </c>
      <c r="O297" s="348" t="str">
        <f t="shared" si="53"/>
        <v/>
      </c>
      <c r="P297" s="348" t="s">
        <v>875</v>
      </c>
      <c r="Q297" s="348" t="str">
        <f t="shared" si="60"/>
        <v/>
      </c>
      <c r="R297" s="347" t="s">
        <v>588</v>
      </c>
      <c r="S297" s="347" t="s">
        <v>1311</v>
      </c>
      <c r="T297" s="349">
        <v>695</v>
      </c>
      <c r="U297" s="349">
        <f t="shared" si="54"/>
        <v>348.33333333333331</v>
      </c>
      <c r="V297" s="368"/>
      <c r="W297" s="37"/>
      <c r="X297" s="368"/>
      <c r="Y297" s="368"/>
      <c r="Z297" s="346"/>
      <c r="AA297" s="347"/>
      <c r="AB297" s="347"/>
      <c r="AC297" s="347"/>
      <c r="AD297" s="347" t="str">
        <f t="shared" si="55"/>
        <v>Switches &amp; Trim ON | wheel bad sell switches+trim or solo</v>
      </c>
      <c r="AE297" s="347" t="s">
        <v>1297</v>
      </c>
      <c r="AF297" s="347" t="s">
        <v>1298</v>
      </c>
      <c r="AG297" s="347"/>
      <c r="AH297" s="347" t="s">
        <v>935</v>
      </c>
      <c r="AI297" s="350">
        <v>44684</v>
      </c>
      <c r="AJ297" s="351" t="s">
        <v>936</v>
      </c>
      <c r="AK297" s="351" t="s">
        <v>57</v>
      </c>
      <c r="AL297" s="351" t="s">
        <v>937</v>
      </c>
      <c r="AM297" s="347"/>
      <c r="AN297" s="368" t="s">
        <v>956</v>
      </c>
      <c r="AO297" s="346">
        <v>235</v>
      </c>
      <c r="AP297" s="347" t="s">
        <v>91</v>
      </c>
      <c r="AQ297" s="347">
        <v>992188</v>
      </c>
      <c r="AR297" s="347" t="str">
        <f t="shared" si="56"/>
        <v>235-992188</v>
      </c>
      <c r="AS297" s="347"/>
      <c r="AT297" s="347"/>
      <c r="AU297" s="347"/>
      <c r="AV297" s="347" t="str">
        <f t="shared" si="57"/>
        <v/>
      </c>
      <c r="AW297" s="347"/>
      <c r="AX297" s="347" t="str">
        <f t="shared" si="58"/>
        <v/>
      </c>
      <c r="AY297" s="352"/>
    </row>
    <row r="298" spans="1:51" s="337" customFormat="1" x14ac:dyDescent="0.25">
      <c r="A298" s="345" t="str">
        <f t="shared" si="49"/>
        <v/>
      </c>
      <c r="B298" s="345" t="str">
        <f t="shared" si="50"/>
        <v/>
      </c>
      <c r="C298" s="345"/>
      <c r="D298" s="345"/>
      <c r="E298" s="345" t="str">
        <f t="shared" si="51"/>
        <v/>
      </c>
      <c r="F298" s="346"/>
      <c r="G298" s="346"/>
      <c r="H298" s="347" t="s">
        <v>850</v>
      </c>
      <c r="I298" s="347" t="s">
        <v>103</v>
      </c>
      <c r="J298" s="347" t="s">
        <v>974</v>
      </c>
      <c r="K298" s="347" t="s">
        <v>609</v>
      </c>
      <c r="L298" s="347" t="str">
        <f t="shared" si="52"/>
        <v>. Steering Wheel Adjust Switch With Steering Wheel Heater</v>
      </c>
      <c r="M298" s="460" t="str">
        <f t="shared" si="59"/>
        <v/>
      </c>
      <c r="N298" s="357" t="str" cm="1">
        <f t="array" ref="N298">IF(INDEX(W:W, ROW())&lt;&gt;"", _xlfn.XLOOKUP(INDEX(W:W, ROW()), '5A. Picture Formulas'!$B$3:$B$500, '5A. Picture Formulas'!$CR$3:$CR$500), "")</f>
        <v/>
      </c>
      <c r="O298" s="365" t="str">
        <f t="shared" si="53"/>
        <v>E.G.</v>
      </c>
      <c r="P298" s="366" t="s">
        <v>1338</v>
      </c>
      <c r="Q298" s="348" t="str">
        <f t="shared" si="60"/>
        <v>https://viking-pictures.s3.us-west-1.amazonaws.com/AA1155/A56.+Steering+Wheel+Adjust+Switch+With+Steering+Wheel+Heater+(1).JPG</v>
      </c>
      <c r="R298" s="347" t="s">
        <v>609</v>
      </c>
      <c r="S298" s="347" t="s">
        <v>1339</v>
      </c>
      <c r="T298" s="347">
        <v>80</v>
      </c>
      <c r="U298" s="349">
        <f t="shared" si="54"/>
        <v>80</v>
      </c>
      <c r="V298" s="347"/>
      <c r="W298" s="34"/>
      <c r="X298" s="347"/>
      <c r="Y298" s="347"/>
      <c r="Z298" s="346" t="s">
        <v>259</v>
      </c>
      <c r="AA298" s="369">
        <v>9267367</v>
      </c>
      <c r="AB298" s="347"/>
      <c r="AC298" s="347"/>
      <c r="AD298" s="347" t="str">
        <f t="shared" si="55"/>
        <v/>
      </c>
      <c r="AE298" s="347"/>
      <c r="AF298" s="347"/>
      <c r="AG298" s="347"/>
      <c r="AH298" s="347" t="s">
        <v>935</v>
      </c>
      <c r="AI298" s="350">
        <v>45218</v>
      </c>
      <c r="AJ298" s="351" t="s">
        <v>936</v>
      </c>
      <c r="AK298" s="351" t="s">
        <v>57</v>
      </c>
      <c r="AL298" s="351" t="s">
        <v>937</v>
      </c>
      <c r="AM298" s="347"/>
      <c r="AN298" s="347" t="s">
        <v>938</v>
      </c>
      <c r="AO298" s="347"/>
      <c r="AP298" s="347"/>
      <c r="AQ298" s="347"/>
      <c r="AR298" s="347" t="str">
        <f t="shared" si="56"/>
        <v/>
      </c>
      <c r="AS298" s="347" t="s">
        <v>89</v>
      </c>
      <c r="AT298" s="347" t="s">
        <v>1016</v>
      </c>
      <c r="AU298" s="347" t="s">
        <v>1017</v>
      </c>
      <c r="AV298" s="347" t="str">
        <f t="shared" si="57"/>
        <v>F15-14-18-ALL</v>
      </c>
      <c r="AW298" s="347" t="s">
        <v>1340</v>
      </c>
      <c r="AX298" s="347" t="str">
        <f t="shared" si="58"/>
        <v>F15-14-18-ALL-Viking38</v>
      </c>
      <c r="AY298" s="352"/>
    </row>
    <row r="299" spans="1:51" s="337" customFormat="1" x14ac:dyDescent="0.25">
      <c r="A299" s="345" t="str">
        <f t="shared" si="49"/>
        <v/>
      </c>
      <c r="B299" s="345" t="str">
        <f t="shared" si="50"/>
        <v/>
      </c>
      <c r="C299" s="345"/>
      <c r="D299" s="345"/>
      <c r="E299" s="345" t="str">
        <f t="shared" si="51"/>
        <v/>
      </c>
      <c r="F299" s="346"/>
      <c r="G299" s="346"/>
      <c r="H299" s="347" t="s">
        <v>850</v>
      </c>
      <c r="I299" s="347" t="s">
        <v>103</v>
      </c>
      <c r="J299" s="347" t="s">
        <v>974</v>
      </c>
      <c r="K299" s="347" t="s">
        <v>610</v>
      </c>
      <c r="L299" s="347" t="str">
        <f t="shared" si="52"/>
        <v>. Steering Wheel Adjust Switch Without Steering Wheel Heater</v>
      </c>
      <c r="M299" s="460" t="str">
        <f t="shared" si="59"/>
        <v/>
      </c>
      <c r="N299" s="357" t="str" cm="1">
        <f t="array" ref="N299">IF(INDEX(W:W, ROW())&lt;&gt;"", _xlfn.XLOOKUP(INDEX(W:W, ROW()), '5A. Picture Formulas'!$B$3:$B$500, '5A. Picture Formulas'!$CR$3:$CR$500), "")</f>
        <v/>
      </c>
      <c r="O299" s="348" t="str">
        <f t="shared" si="53"/>
        <v/>
      </c>
      <c r="P299" s="348" t="s">
        <v>875</v>
      </c>
      <c r="Q299" s="348" t="str">
        <f t="shared" si="60"/>
        <v/>
      </c>
      <c r="R299" s="347" t="s">
        <v>610</v>
      </c>
      <c r="S299" s="347" t="s">
        <v>1341</v>
      </c>
      <c r="T299" s="347">
        <v>45</v>
      </c>
      <c r="U299" s="349">
        <f t="shared" si="54"/>
        <v>45</v>
      </c>
      <c r="V299" s="347"/>
      <c r="W299" s="34"/>
      <c r="X299" s="347"/>
      <c r="Y299" s="347"/>
      <c r="Z299" s="346"/>
      <c r="AA299" s="347"/>
      <c r="AB299" s="347"/>
      <c r="AC299" s="347"/>
      <c r="AD299" s="347" t="str">
        <f t="shared" si="55"/>
        <v/>
      </c>
      <c r="AE299" s="347"/>
      <c r="AF299" s="347"/>
      <c r="AG299" s="347"/>
      <c r="AH299" s="347" t="s">
        <v>935</v>
      </c>
      <c r="AI299" s="350">
        <v>45218</v>
      </c>
      <c r="AJ299" s="351" t="s">
        <v>936</v>
      </c>
      <c r="AK299" s="351" t="s">
        <v>57</v>
      </c>
      <c r="AL299" s="351" t="s">
        <v>937</v>
      </c>
      <c r="AM299" s="347"/>
      <c r="AN299" s="347" t="s">
        <v>938</v>
      </c>
      <c r="AO299" s="347"/>
      <c r="AP299" s="347"/>
      <c r="AQ299" s="347"/>
      <c r="AR299" s="347" t="str">
        <f t="shared" si="56"/>
        <v/>
      </c>
      <c r="AS299" s="347" t="s">
        <v>89</v>
      </c>
      <c r="AT299" s="347" t="s">
        <v>1016</v>
      </c>
      <c r="AU299" s="347" t="s">
        <v>1017</v>
      </c>
      <c r="AV299" s="347" t="str">
        <f t="shared" si="57"/>
        <v>F15-14-18-ALL</v>
      </c>
      <c r="AW299" s="347" t="s">
        <v>1342</v>
      </c>
      <c r="AX299" s="347" t="str">
        <f t="shared" si="58"/>
        <v>F15-14-18-ALL-Viking39</v>
      </c>
      <c r="AY299" s="352"/>
    </row>
    <row r="300" spans="1:51" s="337" customFormat="1" x14ac:dyDescent="0.25">
      <c r="A300" s="345" t="str">
        <f t="shared" si="49"/>
        <v/>
      </c>
      <c r="B300" s="345" t="str">
        <f t="shared" si="50"/>
        <v/>
      </c>
      <c r="C300" s="345"/>
      <c r="D300" s="345"/>
      <c r="E300" s="345" t="str">
        <f t="shared" si="51"/>
        <v/>
      </c>
      <c r="F300" s="346"/>
      <c r="G300" s="346"/>
      <c r="H300" s="347" t="s">
        <v>850</v>
      </c>
      <c r="I300" s="347" t="s">
        <v>103</v>
      </c>
      <c r="J300" s="347" t="s">
        <v>1312</v>
      </c>
      <c r="K300" s="347" t="s">
        <v>589</v>
      </c>
      <c r="L300" s="347" t="str">
        <f t="shared" si="52"/>
        <v>. Steering Wheel Switches SET 2 WITH Trim</v>
      </c>
      <c r="M300" s="460" t="str">
        <f t="shared" si="59"/>
        <v/>
      </c>
      <c r="N300" s="357" t="str" cm="1">
        <f t="array" ref="N300">IF(INDEX(W:W, ROW())&lt;&gt;"", _xlfn.XLOOKUP(INDEX(W:W, ROW()), '5A. Picture Formulas'!$B$3:$B$500, '5A. Picture Formulas'!$CR$3:$CR$500), "")</f>
        <v/>
      </c>
      <c r="O300" s="348" t="str">
        <f t="shared" si="53"/>
        <v/>
      </c>
      <c r="P300" s="348" t="s">
        <v>875</v>
      </c>
      <c r="Q300" s="348" t="str">
        <f t="shared" si="60"/>
        <v/>
      </c>
      <c r="R300" s="347" t="s">
        <v>589</v>
      </c>
      <c r="S300" s="347"/>
      <c r="T300" s="349">
        <v>140</v>
      </c>
      <c r="U300" s="349">
        <f t="shared" si="54"/>
        <v>110</v>
      </c>
      <c r="V300" s="368"/>
      <c r="W300" s="37"/>
      <c r="X300" s="368"/>
      <c r="Y300" s="368"/>
      <c r="Z300" s="346"/>
      <c r="AA300" s="347"/>
      <c r="AB300" s="347"/>
      <c r="AC300" s="347"/>
      <c r="AD300" s="347" t="str">
        <f t="shared" si="55"/>
        <v>keep ON wheel if selling, w/ trim if trim good</v>
      </c>
      <c r="AE300" s="347" t="s">
        <v>916</v>
      </c>
      <c r="AF300" s="347"/>
      <c r="AG300" s="347"/>
      <c r="AH300" s="347" t="s">
        <v>935</v>
      </c>
      <c r="AI300" s="350">
        <v>44684</v>
      </c>
      <c r="AJ300" s="351" t="s">
        <v>936</v>
      </c>
      <c r="AK300" s="351" t="s">
        <v>57</v>
      </c>
      <c r="AL300" s="351" t="s">
        <v>937</v>
      </c>
      <c r="AM300" s="347"/>
      <c r="AN300" s="368" t="s">
        <v>956</v>
      </c>
      <c r="AO300" s="346"/>
      <c r="AP300" s="347"/>
      <c r="AQ300" s="347"/>
      <c r="AR300" s="347" t="str">
        <f t="shared" si="56"/>
        <v/>
      </c>
      <c r="AS300" s="347"/>
      <c r="AT300" s="347"/>
      <c r="AU300" s="347"/>
      <c r="AV300" s="347" t="str">
        <f t="shared" si="57"/>
        <v/>
      </c>
      <c r="AW300" s="347"/>
      <c r="AX300" s="347" t="str">
        <f t="shared" si="58"/>
        <v/>
      </c>
      <c r="AY300" s="352"/>
    </row>
    <row r="301" spans="1:51" s="337" customFormat="1" x14ac:dyDescent="0.25">
      <c r="A301" s="345" t="str">
        <f t="shared" si="49"/>
        <v/>
      </c>
      <c r="B301" s="345" t="str">
        <f t="shared" si="50"/>
        <v/>
      </c>
      <c r="C301" s="345"/>
      <c r="D301" s="345"/>
      <c r="E301" s="345" t="str">
        <f t="shared" si="51"/>
        <v/>
      </c>
      <c r="F301" s="346"/>
      <c r="G301" s="346"/>
      <c r="H301" s="347" t="s">
        <v>850</v>
      </c>
      <c r="I301" s="347" t="s">
        <v>103</v>
      </c>
      <c r="J301" s="347" t="s">
        <v>1312</v>
      </c>
      <c r="K301" s="347" t="s">
        <v>589</v>
      </c>
      <c r="L301" s="347" t="str">
        <f t="shared" si="52"/>
        <v>. Steering Wheel Switches SET 2 WITHOUT Trim</v>
      </c>
      <c r="M301" s="460" t="str">
        <f t="shared" si="59"/>
        <v/>
      </c>
      <c r="N301" s="357" t="str" cm="1">
        <f t="array" ref="N301">IF(INDEX(W:W, ROW())&lt;&gt;"", _xlfn.XLOOKUP(INDEX(W:W, ROW()), '5A. Picture Formulas'!$B$3:$B$500, '5A. Picture Formulas'!$CR$3:$CR$500), "")</f>
        <v/>
      </c>
      <c r="O301" s="348" t="str">
        <f t="shared" si="53"/>
        <v/>
      </c>
      <c r="P301" s="348" t="s">
        <v>875</v>
      </c>
      <c r="Q301" s="348" t="str">
        <f t="shared" si="60"/>
        <v/>
      </c>
      <c r="R301" s="347" t="s">
        <v>1313</v>
      </c>
      <c r="S301" s="347"/>
      <c r="T301" s="349">
        <v>100</v>
      </c>
      <c r="U301" s="349">
        <f t="shared" si="54"/>
        <v>110</v>
      </c>
      <c r="V301" s="368"/>
      <c r="W301" s="37"/>
      <c r="X301" s="368"/>
      <c r="Y301" s="368"/>
      <c r="Z301" s="346"/>
      <c r="AA301" s="347"/>
      <c r="AB301" s="347"/>
      <c r="AC301" s="347"/>
      <c r="AD301" s="347" t="str">
        <f t="shared" si="55"/>
        <v>keep ON wheel if selling that</v>
      </c>
      <c r="AE301" s="347" t="s">
        <v>1314</v>
      </c>
      <c r="AF301" s="347"/>
      <c r="AG301" s="347"/>
      <c r="AH301" s="347" t="s">
        <v>935</v>
      </c>
      <c r="AI301" s="350">
        <v>44684</v>
      </c>
      <c r="AJ301" s="351" t="s">
        <v>936</v>
      </c>
      <c r="AK301" s="351" t="s">
        <v>57</v>
      </c>
      <c r="AL301" s="351" t="s">
        <v>937</v>
      </c>
      <c r="AM301" s="347"/>
      <c r="AN301" s="368" t="s">
        <v>956</v>
      </c>
      <c r="AO301" s="346"/>
      <c r="AP301" s="347"/>
      <c r="AQ301" s="347"/>
      <c r="AR301" s="347" t="str">
        <f t="shared" si="56"/>
        <v/>
      </c>
      <c r="AS301" s="347"/>
      <c r="AT301" s="347"/>
      <c r="AU301" s="347"/>
      <c r="AV301" s="347" t="str">
        <f t="shared" si="57"/>
        <v/>
      </c>
      <c r="AW301" s="347"/>
      <c r="AX301" s="347" t="str">
        <f t="shared" si="58"/>
        <v/>
      </c>
      <c r="AY301" s="352"/>
    </row>
    <row r="302" spans="1:51" s="337" customFormat="1" x14ac:dyDescent="0.25">
      <c r="A302" s="345" t="str">
        <f t="shared" si="49"/>
        <v/>
      </c>
      <c r="B302" s="345" t="str">
        <f t="shared" si="50"/>
        <v/>
      </c>
      <c r="C302" s="345"/>
      <c r="D302" s="345"/>
      <c r="E302" s="345" t="str">
        <f t="shared" si="51"/>
        <v/>
      </c>
      <c r="F302" s="346"/>
      <c r="G302" s="346"/>
      <c r="H302" s="347" t="s">
        <v>850</v>
      </c>
      <c r="I302" s="347" t="s">
        <v>103</v>
      </c>
      <c r="J302" s="347" t="s">
        <v>1243</v>
      </c>
      <c r="K302" s="347" t="s">
        <v>589</v>
      </c>
      <c r="L302" s="347" t="str">
        <f t="shared" si="52"/>
        <v>. Steering Wheel Trim</v>
      </c>
      <c r="M302" s="460" t="str">
        <f t="shared" si="59"/>
        <v/>
      </c>
      <c r="N302" s="357" t="str" cm="1">
        <f t="array" ref="N302">IF(INDEX(W:W, ROW())&lt;&gt;"", _xlfn.XLOOKUP(INDEX(W:W, ROW()), '5A. Picture Formulas'!$B$3:$B$500, '5A. Picture Formulas'!$CR$3:$CR$500), "")</f>
        <v/>
      </c>
      <c r="O302" s="348" t="str">
        <f t="shared" si="53"/>
        <v/>
      </c>
      <c r="P302" s="348" t="s">
        <v>875</v>
      </c>
      <c r="Q302" s="348" t="str">
        <f t="shared" si="60"/>
        <v/>
      </c>
      <c r="R302" s="347" t="s">
        <v>1315</v>
      </c>
      <c r="S302" s="347"/>
      <c r="T302" s="349">
        <v>90</v>
      </c>
      <c r="U302" s="349">
        <f t="shared" si="54"/>
        <v>110</v>
      </c>
      <c r="V302" s="368"/>
      <c r="W302" s="37"/>
      <c r="X302" s="368"/>
      <c r="Y302" s="368"/>
      <c r="Z302" s="346"/>
      <c r="AA302" s="347"/>
      <c r="AB302" s="347"/>
      <c r="AC302" s="347"/>
      <c r="AD302" s="347" t="str">
        <f t="shared" si="55"/>
        <v>keep ON wheel if selling that</v>
      </c>
      <c r="AE302" s="347" t="s">
        <v>1314</v>
      </c>
      <c r="AF302" s="347"/>
      <c r="AG302" s="347"/>
      <c r="AH302" s="347" t="s">
        <v>935</v>
      </c>
      <c r="AI302" s="350">
        <v>44684</v>
      </c>
      <c r="AJ302" s="351" t="s">
        <v>936</v>
      </c>
      <c r="AK302" s="351" t="s">
        <v>57</v>
      </c>
      <c r="AL302" s="351" t="s">
        <v>937</v>
      </c>
      <c r="AM302" s="347"/>
      <c r="AN302" s="368" t="s">
        <v>956</v>
      </c>
      <c r="AO302" s="346"/>
      <c r="AP302" s="347"/>
      <c r="AQ302" s="347"/>
      <c r="AR302" s="347" t="str">
        <f t="shared" si="56"/>
        <v/>
      </c>
      <c r="AS302" s="347"/>
      <c r="AT302" s="347"/>
      <c r="AU302" s="347"/>
      <c r="AV302" s="347" t="str">
        <f t="shared" si="57"/>
        <v/>
      </c>
      <c r="AW302" s="347"/>
      <c r="AX302" s="347" t="str">
        <f t="shared" si="58"/>
        <v/>
      </c>
      <c r="AY302" s="352"/>
    </row>
    <row r="303" spans="1:51" s="337" customFormat="1" x14ac:dyDescent="0.25">
      <c r="A303" s="345" t="str">
        <f t="shared" si="49"/>
        <v/>
      </c>
      <c r="B303" s="345" t="str">
        <f t="shared" si="50"/>
        <v/>
      </c>
      <c r="C303" s="345"/>
      <c r="D303" s="345"/>
      <c r="E303" s="345" t="str">
        <f t="shared" si="51"/>
        <v/>
      </c>
      <c r="F303" s="346"/>
      <c r="G303" s="346"/>
      <c r="H303" s="347" t="s">
        <v>850</v>
      </c>
      <c r="I303" s="347" t="s">
        <v>103</v>
      </c>
      <c r="J303" s="347" t="s">
        <v>852</v>
      </c>
      <c r="K303" s="347" t="s">
        <v>587</v>
      </c>
      <c r="L303" s="347" t="str">
        <f t="shared" si="52"/>
        <v xml:space="preserve">. Steering Wheel Vibration Control Module </v>
      </c>
      <c r="M303" s="460" t="str">
        <f t="shared" si="59"/>
        <v/>
      </c>
      <c r="N303" s="357" t="str" cm="1">
        <f t="array" ref="N303">IF(INDEX(W:W, ROW())&lt;&gt;"", _xlfn.XLOOKUP(INDEX(W:W, ROW()), '5A. Picture Formulas'!$B$3:$B$500, '5A. Picture Formulas'!$CR$3:$CR$500), "")</f>
        <v/>
      </c>
      <c r="O303" s="348" t="str">
        <f t="shared" si="53"/>
        <v/>
      </c>
      <c r="P303" s="348" t="s">
        <v>875</v>
      </c>
      <c r="Q303" s="348" t="str">
        <f t="shared" si="60"/>
        <v/>
      </c>
      <c r="R303" s="347" t="s">
        <v>587</v>
      </c>
      <c r="S303" s="347"/>
      <c r="T303" s="347">
        <v>180</v>
      </c>
      <c r="U303" s="349">
        <f t="shared" si="54"/>
        <v>180</v>
      </c>
      <c r="V303" s="347"/>
      <c r="W303" s="34"/>
      <c r="X303" s="347"/>
      <c r="Y303" s="347"/>
      <c r="Z303" s="346"/>
      <c r="AA303" s="347"/>
      <c r="AB303" s="347"/>
      <c r="AC303" s="347"/>
      <c r="AD303" s="347" t="str">
        <f t="shared" si="55"/>
        <v/>
      </c>
      <c r="AE303" s="347"/>
      <c r="AF303" s="347"/>
      <c r="AG303" s="347"/>
      <c r="AH303" s="347" t="s">
        <v>981</v>
      </c>
      <c r="AI303" s="350">
        <v>44994</v>
      </c>
      <c r="AJ303" s="351" t="s">
        <v>936</v>
      </c>
      <c r="AK303" s="351" t="s">
        <v>57</v>
      </c>
      <c r="AL303" s="351" t="s">
        <v>937</v>
      </c>
      <c r="AM303" s="347"/>
      <c r="AN303" s="347" t="s">
        <v>938</v>
      </c>
      <c r="AO303" s="347"/>
      <c r="AP303" s="347"/>
      <c r="AQ303" s="347"/>
      <c r="AR303" s="347" t="str">
        <f t="shared" si="56"/>
        <v/>
      </c>
      <c r="AS303" s="347"/>
      <c r="AT303" s="347"/>
      <c r="AU303" s="347"/>
      <c r="AV303" s="347" t="str">
        <f t="shared" si="57"/>
        <v/>
      </c>
      <c r="AW303" s="347"/>
      <c r="AX303" s="347" t="str">
        <f t="shared" si="58"/>
        <v/>
      </c>
      <c r="AY303" s="352"/>
    </row>
    <row r="304" spans="1:51" s="337" customFormat="1" x14ac:dyDescent="0.25">
      <c r="A304" s="345" t="str">
        <f t="shared" si="49"/>
        <v/>
      </c>
      <c r="B304" s="345" t="str">
        <f t="shared" si="50"/>
        <v/>
      </c>
      <c r="C304" s="345"/>
      <c r="D304" s="345"/>
      <c r="E304" s="345" t="str">
        <f t="shared" si="51"/>
        <v/>
      </c>
      <c r="F304" s="346"/>
      <c r="G304" s="346"/>
      <c r="H304" s="347" t="s">
        <v>850</v>
      </c>
      <c r="I304" s="347" t="s">
        <v>103</v>
      </c>
      <c r="J304" s="347" t="s">
        <v>974</v>
      </c>
      <c r="K304" s="347" t="s">
        <v>594</v>
      </c>
      <c r="L304" s="347" t="str">
        <f t="shared" si="52"/>
        <v>. Switch, Hazard Button</v>
      </c>
      <c r="M304" s="460" t="str">
        <f t="shared" si="59"/>
        <v/>
      </c>
      <c r="N304" s="357" t="str" cm="1">
        <f t="array" ref="N304">IF(INDEX(W:W, ROW())&lt;&gt;"", _xlfn.XLOOKUP(INDEX(W:W, ROW()), '5A. Picture Formulas'!$B$3:$B$500, '5A. Picture Formulas'!$CR$3:$CR$500), "")</f>
        <v/>
      </c>
      <c r="O304" s="348" t="str">
        <f t="shared" si="53"/>
        <v/>
      </c>
      <c r="P304" s="348" t="s">
        <v>875</v>
      </c>
      <c r="Q304" s="348" t="str">
        <f t="shared" si="60"/>
        <v/>
      </c>
      <c r="R304" s="347" t="s">
        <v>594</v>
      </c>
      <c r="S304" s="347"/>
      <c r="T304" s="347">
        <v>125</v>
      </c>
      <c r="U304" s="349">
        <f t="shared" si="54"/>
        <v>125</v>
      </c>
      <c r="V304" s="347"/>
      <c r="W304" s="34"/>
      <c r="X304" s="347"/>
      <c r="Y304" s="347"/>
      <c r="Z304" s="346" t="s">
        <v>259</v>
      </c>
      <c r="AA304" s="369">
        <v>61319389075</v>
      </c>
      <c r="AB304" s="347"/>
      <c r="AC304" s="347"/>
      <c r="AD304" s="347" t="str">
        <f t="shared" si="55"/>
        <v>keep in vent if selling that</v>
      </c>
      <c r="AE304" s="347" t="s">
        <v>798</v>
      </c>
      <c r="AF304" s="347"/>
      <c r="AG304" s="347"/>
      <c r="AH304" s="347" t="s">
        <v>935</v>
      </c>
      <c r="AI304" s="350">
        <v>44684</v>
      </c>
      <c r="AJ304" s="351" t="s">
        <v>936</v>
      </c>
      <c r="AK304" s="351" t="s">
        <v>57</v>
      </c>
      <c r="AL304" s="351" t="s">
        <v>937</v>
      </c>
      <c r="AM304" s="347"/>
      <c r="AN304" s="347" t="s">
        <v>938</v>
      </c>
      <c r="AO304" s="347"/>
      <c r="AP304" s="347"/>
      <c r="AQ304" s="347"/>
      <c r="AR304" s="347" t="str">
        <f t="shared" si="56"/>
        <v/>
      </c>
      <c r="AS304" s="347" t="s">
        <v>89</v>
      </c>
      <c r="AT304" s="347" t="s">
        <v>1016</v>
      </c>
      <c r="AU304" s="347" t="s">
        <v>1017</v>
      </c>
      <c r="AV304" s="347" t="str">
        <f t="shared" si="57"/>
        <v>F15-14-18-ALL</v>
      </c>
      <c r="AW304" s="347" t="s">
        <v>1324</v>
      </c>
      <c r="AX304" s="347" t="str">
        <f t="shared" si="58"/>
        <v>F15-14-18-ALL-Viking35</v>
      </c>
      <c r="AY304" s="352"/>
    </row>
    <row r="305" spans="1:51" s="337" customFormat="1" x14ac:dyDescent="0.25">
      <c r="A305" s="345" t="str">
        <f t="shared" si="49"/>
        <v>A177</v>
      </c>
      <c r="B305" s="345" t="str">
        <f t="shared" si="50"/>
        <v/>
      </c>
      <c r="C305" s="345"/>
      <c r="D305" s="345"/>
      <c r="E305" s="345" t="str">
        <f t="shared" si="51"/>
        <v/>
      </c>
      <c r="F305" s="346"/>
      <c r="G305" s="346"/>
      <c r="H305" s="347" t="s">
        <v>850</v>
      </c>
      <c r="I305" s="347" t="s">
        <v>103</v>
      </c>
      <c r="J305" s="347" t="s">
        <v>974</v>
      </c>
      <c r="K305" s="347" t="s">
        <v>590</v>
      </c>
      <c r="L305" s="347" t="str">
        <f t="shared" si="52"/>
        <v>A177. Switch/Button, Engine Ignition Start/Stop Push Button</v>
      </c>
      <c r="M305" s="460" t="str">
        <f t="shared" si="59"/>
        <v>Pic</v>
      </c>
      <c r="N305" s="357" t="str" cm="1">
        <f t="array" ref="N305">IF(INDEX(W:W, ROW())&lt;&gt;"", _xlfn.XLOOKUP(INDEX(W:W, ROW()), '5A. Picture Formulas'!$B$3:$B$500, '5A. Picture Formulas'!$CR$3:$CR$500), "")</f>
        <v>https://viking-pictures.s3.us-west-1.amazonaws.com/AA1188/89+(1).JPG</v>
      </c>
      <c r="O305" s="348" t="str">
        <f t="shared" si="53"/>
        <v/>
      </c>
      <c r="P305" s="348" t="s">
        <v>875</v>
      </c>
      <c r="Q305" s="348" t="str">
        <f t="shared" si="60"/>
        <v>https://viking-pictures.s3.us-west-1.amazonaws.com/AA1188/89+(1).JPG</v>
      </c>
      <c r="R305" s="347" t="s">
        <v>590</v>
      </c>
      <c r="S305" s="347"/>
      <c r="T305" s="349">
        <v>39</v>
      </c>
      <c r="U305" s="349">
        <f t="shared" si="54"/>
        <v>39</v>
      </c>
      <c r="V305" s="347">
        <v>89</v>
      </c>
      <c r="W305" s="34" t="s">
        <v>3010</v>
      </c>
      <c r="X305" s="347" t="s">
        <v>2951</v>
      </c>
      <c r="Y305" s="347"/>
      <c r="Z305" s="354" t="s">
        <v>260</v>
      </c>
      <c r="AA305" s="369">
        <v>9291689</v>
      </c>
      <c r="AB305" s="347"/>
      <c r="AC305" s="347"/>
      <c r="AD305" s="347" t="str">
        <f t="shared" si="55"/>
        <v/>
      </c>
      <c r="AE305" s="347"/>
      <c r="AF305" s="347"/>
      <c r="AG305" s="347" t="s">
        <v>1316</v>
      </c>
      <c r="AH305" s="347" t="s">
        <v>935</v>
      </c>
      <c r="AI305" s="350">
        <v>44684</v>
      </c>
      <c r="AJ305" s="351" t="s">
        <v>936</v>
      </c>
      <c r="AK305" s="351" t="s">
        <v>57</v>
      </c>
      <c r="AL305" s="351" t="s">
        <v>937</v>
      </c>
      <c r="AM305" s="347"/>
      <c r="AN305" s="347" t="s">
        <v>938</v>
      </c>
      <c r="AO305" s="347"/>
      <c r="AP305" s="347"/>
      <c r="AQ305" s="347"/>
      <c r="AR305" s="347" t="str">
        <f t="shared" si="56"/>
        <v/>
      </c>
      <c r="AS305" s="347"/>
      <c r="AT305" s="347"/>
      <c r="AU305" s="347"/>
      <c r="AV305" s="347" t="str">
        <f t="shared" si="57"/>
        <v/>
      </c>
      <c r="AW305" s="347"/>
      <c r="AX305" s="347" t="str">
        <f t="shared" si="58"/>
        <v/>
      </c>
      <c r="AY305" s="352"/>
    </row>
    <row r="306" spans="1:51" s="337" customFormat="1" x14ac:dyDescent="0.25">
      <c r="A306" s="345" t="str">
        <f t="shared" si="49"/>
        <v>A174</v>
      </c>
      <c r="B306" s="345" t="str">
        <f t="shared" si="50"/>
        <v/>
      </c>
      <c r="C306" s="345"/>
      <c r="D306" s="345"/>
      <c r="E306" s="345" t="str">
        <f t="shared" si="51"/>
        <v/>
      </c>
      <c r="F306" s="346"/>
      <c r="G306" s="346"/>
      <c r="H306" s="347" t="s">
        <v>850</v>
      </c>
      <c r="I306" s="347" t="s">
        <v>103</v>
      </c>
      <c r="J306" s="347" t="s">
        <v>974</v>
      </c>
      <c r="K306" s="347" t="s">
        <v>591</v>
      </c>
      <c r="L306" s="347" t="str">
        <f t="shared" si="52"/>
        <v>A174. Traction Control Switch Panel</v>
      </c>
      <c r="M306" s="460" t="str">
        <f t="shared" si="59"/>
        <v>Pic</v>
      </c>
      <c r="N306" s="357" t="str" cm="1">
        <f t="array" ref="N306">IF(INDEX(W:W, ROW())&lt;&gt;"", _xlfn.XLOOKUP(INDEX(W:W, ROW()), '5A. Picture Formulas'!$B$3:$B$500, '5A. Picture Formulas'!$CR$3:$CR$500), "")</f>
        <v>https://viking-pictures.s3.us-west-1.amazonaws.com/AA1188/86+(1).JPG</v>
      </c>
      <c r="O306" s="365" t="str">
        <f t="shared" si="53"/>
        <v>E.G.</v>
      </c>
      <c r="P306" s="366" t="s">
        <v>1317</v>
      </c>
      <c r="Q306" s="348" t="str">
        <f t="shared" si="60"/>
        <v>https://viking-pictures.s3.us-west-1.amazonaws.com/AA1155/A55.+Traction+Control+Switch+Panel+(1).JPG</v>
      </c>
      <c r="R306" s="347" t="s">
        <v>591</v>
      </c>
      <c r="S306" s="347"/>
      <c r="T306" s="349">
        <v>95</v>
      </c>
      <c r="U306" s="349">
        <f t="shared" si="54"/>
        <v>95</v>
      </c>
      <c r="V306" s="347">
        <v>86</v>
      </c>
      <c r="W306" s="34" t="s">
        <v>3006</v>
      </c>
      <c r="X306" s="347" t="s">
        <v>2951</v>
      </c>
      <c r="Y306" s="347"/>
      <c r="Z306" s="354" t="s">
        <v>260</v>
      </c>
      <c r="AA306" s="369">
        <v>9262721</v>
      </c>
      <c r="AB306" s="347"/>
      <c r="AC306" s="347"/>
      <c r="AD306" s="347" t="str">
        <f t="shared" si="55"/>
        <v>remove trim panel &amp; sell knob &amp; trim panel each solo</v>
      </c>
      <c r="AE306" s="347" t="s">
        <v>797</v>
      </c>
      <c r="AF306" s="347"/>
      <c r="AG306" s="347"/>
      <c r="AH306" s="347" t="s">
        <v>935</v>
      </c>
      <c r="AI306" s="350">
        <v>44684</v>
      </c>
      <c r="AJ306" s="351" t="s">
        <v>936</v>
      </c>
      <c r="AK306" s="351" t="s">
        <v>57</v>
      </c>
      <c r="AL306" s="351" t="s">
        <v>937</v>
      </c>
      <c r="AM306" s="347"/>
      <c r="AN306" s="347" t="s">
        <v>938</v>
      </c>
      <c r="AO306" s="347"/>
      <c r="AP306" s="347"/>
      <c r="AQ306" s="347"/>
      <c r="AR306" s="347" t="str">
        <f t="shared" si="56"/>
        <v/>
      </c>
      <c r="AS306" s="347" t="s">
        <v>89</v>
      </c>
      <c r="AT306" s="347" t="s">
        <v>1016</v>
      </c>
      <c r="AU306" s="347" t="s">
        <v>1017</v>
      </c>
      <c r="AV306" s="347" t="str">
        <f t="shared" si="57"/>
        <v>F15-14-18-ALL</v>
      </c>
      <c r="AW306" s="347" t="s">
        <v>1318</v>
      </c>
      <c r="AX306" s="347" t="str">
        <f t="shared" si="58"/>
        <v>F15-14-18-ALL-Viking33</v>
      </c>
      <c r="AY306" s="352" t="s">
        <v>2984</v>
      </c>
    </row>
    <row r="307" spans="1:51" s="337" customFormat="1" x14ac:dyDescent="0.25">
      <c r="A307" s="353" t="str">
        <f t="shared" si="49"/>
        <v>A260</v>
      </c>
      <c r="B307" s="353" t="str">
        <f t="shared" si="50"/>
        <v/>
      </c>
      <c r="C307" s="353"/>
      <c r="D307" s="353"/>
      <c r="E307" s="353" t="str">
        <f t="shared" si="51"/>
        <v/>
      </c>
      <c r="F307" s="354" t="s">
        <v>2888</v>
      </c>
      <c r="G307" s="354" t="s">
        <v>941</v>
      </c>
      <c r="H307" s="355" t="s">
        <v>850</v>
      </c>
      <c r="I307" s="355" t="s">
        <v>103</v>
      </c>
      <c r="J307" s="355" t="s">
        <v>1430</v>
      </c>
      <c r="K307" s="355" t="s">
        <v>673</v>
      </c>
      <c r="L307" s="355" t="str">
        <f t="shared" si="52"/>
        <v>A260. Trim Set, Entire Vehicle</v>
      </c>
      <c r="M307" s="460" t="str">
        <f t="shared" si="59"/>
        <v>Pic</v>
      </c>
      <c r="N307" s="357" t="str" cm="1">
        <f t="array" ref="N307">IF(INDEX(W:W, ROW())&lt;&gt;"", _xlfn.XLOOKUP(INDEX(W:W, ROW()), '5A. Picture Formulas'!$B$3:$B$500, '5A. Picture Formulas'!$CR$3:$CR$500), "")</f>
        <v>https://viking-pictures.s3.us-west-1.amazonaws.com/AA1188/132+(1).JPG</v>
      </c>
      <c r="O307" s="356" t="str">
        <f t="shared" si="53"/>
        <v>E.G.</v>
      </c>
      <c r="P307" s="357" t="s">
        <v>1431</v>
      </c>
      <c r="Q307" s="348" t="str">
        <f t="shared" si="60"/>
        <v>https://viking-pictures.s3.us-west-1.amazonaws.com/AA1155/A110.+Trim+Set%2C+Entire+Vehicle+(1).JPG</v>
      </c>
      <c r="R307" s="355" t="s">
        <v>673</v>
      </c>
      <c r="S307" s="355"/>
      <c r="T307" s="355">
        <v>495</v>
      </c>
      <c r="U307" s="359">
        <f t="shared" si="54"/>
        <v>495</v>
      </c>
      <c r="V307" s="355">
        <v>132</v>
      </c>
      <c r="W307" s="255" t="s">
        <v>3159</v>
      </c>
      <c r="X307" s="355" t="s">
        <v>448</v>
      </c>
      <c r="Y307" s="355"/>
      <c r="Z307" s="354" t="s">
        <v>260</v>
      </c>
      <c r="AA307" s="360" t="s">
        <v>4193</v>
      </c>
      <c r="AB307" s="355" t="s">
        <v>2894</v>
      </c>
      <c r="AC307" s="355"/>
      <c r="AD307" s="355" t="str">
        <f t="shared" si="55"/>
        <v/>
      </c>
      <c r="AE307" s="355"/>
      <c r="AF307" s="355"/>
      <c r="AG307" s="355"/>
      <c r="AH307" s="355" t="s">
        <v>935</v>
      </c>
      <c r="AI307" s="361">
        <v>44670</v>
      </c>
      <c r="AJ307" s="362" t="s">
        <v>936</v>
      </c>
      <c r="AK307" s="362" t="s">
        <v>57</v>
      </c>
      <c r="AL307" s="362" t="s">
        <v>937</v>
      </c>
      <c r="AM307" s="355"/>
      <c r="AN307" s="355" t="s">
        <v>938</v>
      </c>
      <c r="AO307" s="355"/>
      <c r="AP307" s="355"/>
      <c r="AQ307" s="355"/>
      <c r="AR307" s="355" t="str">
        <f t="shared" si="56"/>
        <v/>
      </c>
      <c r="AS307" s="355" t="s">
        <v>89</v>
      </c>
      <c r="AT307" s="355" t="s">
        <v>1016</v>
      </c>
      <c r="AU307" s="355" t="s">
        <v>1017</v>
      </c>
      <c r="AV307" s="355" t="str">
        <f t="shared" si="57"/>
        <v>F15-14-18-ALL</v>
      </c>
      <c r="AW307" s="355" t="s">
        <v>1433</v>
      </c>
      <c r="AX307" s="355" t="str">
        <f t="shared" si="58"/>
        <v>F15-14-18-ALL-Viking43</v>
      </c>
      <c r="AY307" s="363"/>
    </row>
    <row r="308" spans="1:51" s="337" customFormat="1" x14ac:dyDescent="0.25">
      <c r="A308" s="345" t="str">
        <f t="shared" si="49"/>
        <v>A176</v>
      </c>
      <c r="B308" s="345" t="str">
        <f t="shared" si="50"/>
        <v/>
      </c>
      <c r="C308" s="345"/>
      <c r="D308" s="345"/>
      <c r="E308" s="345" t="str">
        <f t="shared" si="51"/>
        <v/>
      </c>
      <c r="F308" s="346"/>
      <c r="G308" s="346"/>
      <c r="H308" s="347" t="s">
        <v>850</v>
      </c>
      <c r="I308" s="347" t="s">
        <v>103</v>
      </c>
      <c r="J308" s="347" t="s">
        <v>592</v>
      </c>
      <c r="K308" s="347" t="s">
        <v>592</v>
      </c>
      <c r="L308" s="347" t="str">
        <f t="shared" si="52"/>
        <v>A176. USB Aux Socket Port</v>
      </c>
      <c r="M308" s="460" t="str">
        <f t="shared" si="59"/>
        <v>Pic</v>
      </c>
      <c r="N308" s="357" t="str" cm="1">
        <f t="array" ref="N308">IF(INDEX(W:W, ROW())&lt;&gt;"", _xlfn.XLOOKUP(INDEX(W:W, ROW()), '5A. Picture Formulas'!$B$3:$B$500, '5A. Picture Formulas'!$CR$3:$CR$500), "")</f>
        <v>https://viking-pictures.s3.us-west-1.amazonaws.com/AA1188/88+(1).JPG</v>
      </c>
      <c r="O308" s="348" t="str">
        <f t="shared" si="53"/>
        <v/>
      </c>
      <c r="P308" s="348" t="s">
        <v>875</v>
      </c>
      <c r="Q308" s="348" t="str">
        <f t="shared" si="60"/>
        <v>https://viking-pictures.s3.us-west-1.amazonaws.com/AA1188/88+(1).JPG</v>
      </c>
      <c r="R308" s="347" t="s">
        <v>592</v>
      </c>
      <c r="S308" s="347"/>
      <c r="T308" s="347">
        <v>45</v>
      </c>
      <c r="U308" s="349">
        <f t="shared" si="54"/>
        <v>45</v>
      </c>
      <c r="V308" s="347">
        <v>88</v>
      </c>
      <c r="W308" s="34" t="s">
        <v>3009</v>
      </c>
      <c r="X308" s="347" t="s">
        <v>2951</v>
      </c>
      <c r="Y308" s="347"/>
      <c r="Z308" s="346" t="s">
        <v>259</v>
      </c>
      <c r="AA308" s="347" t="s">
        <v>3008</v>
      </c>
      <c r="AB308" s="347"/>
      <c r="AC308" s="347"/>
      <c r="AD308" s="347" t="str">
        <f t="shared" si="55"/>
        <v/>
      </c>
      <c r="AE308" s="347"/>
      <c r="AF308" s="347"/>
      <c r="AG308" s="347"/>
      <c r="AH308" s="347" t="s">
        <v>981</v>
      </c>
      <c r="AI308" s="350">
        <v>44811</v>
      </c>
      <c r="AJ308" s="351" t="s">
        <v>936</v>
      </c>
      <c r="AK308" s="351" t="s">
        <v>57</v>
      </c>
      <c r="AL308" s="351" t="s">
        <v>937</v>
      </c>
      <c r="AM308" s="347"/>
      <c r="AN308" s="347" t="s">
        <v>938</v>
      </c>
      <c r="AO308" s="347"/>
      <c r="AP308" s="347"/>
      <c r="AQ308" s="347"/>
      <c r="AR308" s="347" t="str">
        <f t="shared" si="56"/>
        <v/>
      </c>
      <c r="AS308" s="347"/>
      <c r="AT308" s="347"/>
      <c r="AU308" s="347"/>
      <c r="AV308" s="347" t="str">
        <f t="shared" si="57"/>
        <v/>
      </c>
      <c r="AW308" s="347"/>
      <c r="AX308" s="347" t="str">
        <f t="shared" si="58"/>
        <v/>
      </c>
      <c r="AY308" s="352" t="s">
        <v>2984</v>
      </c>
    </row>
    <row r="309" spans="1:51" s="337" customFormat="1" x14ac:dyDescent="0.25">
      <c r="A309" s="345" t="str">
        <f t="shared" si="49"/>
        <v>A169</v>
      </c>
      <c r="B309" s="345" t="str">
        <f t="shared" si="50"/>
        <v/>
      </c>
      <c r="C309" s="345"/>
      <c r="D309" s="345"/>
      <c r="E309" s="345" t="str">
        <f t="shared" si="51"/>
        <v/>
      </c>
      <c r="F309" s="346"/>
      <c r="G309" s="346"/>
      <c r="H309" s="347" t="s">
        <v>850</v>
      </c>
      <c r="I309" s="347" t="s">
        <v>103</v>
      </c>
      <c r="J309" s="347" t="s">
        <v>1319</v>
      </c>
      <c r="K309" s="347" t="s">
        <v>593</v>
      </c>
      <c r="L309" s="347" t="str">
        <f t="shared" si="52"/>
        <v>A169. Vent, DASH - FRONT CENTER with Hazard Button</v>
      </c>
      <c r="M309" s="460" t="str">
        <f t="shared" si="59"/>
        <v>Pic</v>
      </c>
      <c r="N309" s="357" t="str" cm="1">
        <f t="array" ref="N309">IF(INDEX(W:W, ROW())&lt;&gt;"", _xlfn.XLOOKUP(INDEX(W:W, ROW()), '5A. Picture Formulas'!$B$3:$B$500, '5A. Picture Formulas'!$CR$3:$CR$500), "")</f>
        <v>https://viking-pictures.s3.us-west-1.amazonaws.com/AA1188/81+(1).JPG</v>
      </c>
      <c r="O309" s="365" t="str">
        <f t="shared" si="53"/>
        <v>E.G.</v>
      </c>
      <c r="P309" s="366" t="s">
        <v>1320</v>
      </c>
      <c r="Q309" s="348" t="str">
        <f t="shared" si="60"/>
        <v>https://viking-pictures.s3.us-west-1.amazonaws.com/AA1155/A46.+Vent%2C+DASH+-+FRONT+CENTER+with+Hazard+Button+(1).JPG</v>
      </c>
      <c r="R309" s="347" t="s">
        <v>593</v>
      </c>
      <c r="S309" s="347"/>
      <c r="T309" s="347">
        <v>125</v>
      </c>
      <c r="U309" s="349">
        <f t="shared" si="54"/>
        <v>125</v>
      </c>
      <c r="V309" s="347">
        <v>81</v>
      </c>
      <c r="W309" s="34" t="s">
        <v>3000</v>
      </c>
      <c r="X309" s="347" t="s">
        <v>2951</v>
      </c>
      <c r="Y309" s="347"/>
      <c r="Z309" s="346" t="s">
        <v>259</v>
      </c>
      <c r="AA309" s="369" t="s">
        <v>3001</v>
      </c>
      <c r="AB309" s="347"/>
      <c r="AC309" s="347"/>
      <c r="AD309" s="347" t="str">
        <f t="shared" si="55"/>
        <v>with hazard button | sell hazard button solo if vent bad</v>
      </c>
      <c r="AE309" s="347" t="s">
        <v>1321</v>
      </c>
      <c r="AF309" s="347" t="s">
        <v>1322</v>
      </c>
      <c r="AG309" s="347"/>
      <c r="AH309" s="347" t="s">
        <v>935</v>
      </c>
      <c r="AI309" s="350">
        <v>44684</v>
      </c>
      <c r="AJ309" s="351" t="s">
        <v>936</v>
      </c>
      <c r="AK309" s="351" t="s">
        <v>57</v>
      </c>
      <c r="AL309" s="351" t="s">
        <v>937</v>
      </c>
      <c r="AM309" s="347"/>
      <c r="AN309" s="347" t="s">
        <v>938</v>
      </c>
      <c r="AO309" s="347"/>
      <c r="AP309" s="347"/>
      <c r="AQ309" s="347"/>
      <c r="AR309" s="347" t="str">
        <f t="shared" si="56"/>
        <v/>
      </c>
      <c r="AS309" s="347" t="s">
        <v>89</v>
      </c>
      <c r="AT309" s="347" t="s">
        <v>1016</v>
      </c>
      <c r="AU309" s="347" t="s">
        <v>1017</v>
      </c>
      <c r="AV309" s="347" t="str">
        <f t="shared" si="57"/>
        <v>F15-14-18-ALL</v>
      </c>
      <c r="AW309" s="347" t="s">
        <v>1323</v>
      </c>
      <c r="AX309" s="347" t="str">
        <f t="shared" si="58"/>
        <v>F15-14-18-ALL-Viking34</v>
      </c>
      <c r="AY309" s="352" t="s">
        <v>2984</v>
      </c>
    </row>
    <row r="310" spans="1:51" s="337" customFormat="1" x14ac:dyDescent="0.25">
      <c r="A310" s="345" t="str">
        <f t="shared" si="49"/>
        <v>A175</v>
      </c>
      <c r="B310" s="345" t="str">
        <f t="shared" si="50"/>
        <v/>
      </c>
      <c r="C310" s="345"/>
      <c r="D310" s="345"/>
      <c r="E310" s="345" t="str">
        <f t="shared" si="51"/>
        <v/>
      </c>
      <c r="F310" s="346"/>
      <c r="G310" s="346"/>
      <c r="H310" s="347" t="s">
        <v>850</v>
      </c>
      <c r="I310" s="347" t="s">
        <v>103</v>
      </c>
      <c r="J310" s="347" t="s">
        <v>1319</v>
      </c>
      <c r="K310" s="347" t="s">
        <v>595</v>
      </c>
      <c r="L310" s="347" t="str">
        <f t="shared" si="52"/>
        <v>A175. Vent, DASH - FRONT LEFT</v>
      </c>
      <c r="M310" s="460" t="str">
        <f t="shared" si="59"/>
        <v>Pic</v>
      </c>
      <c r="N310" s="357" t="str" cm="1">
        <f t="array" ref="N310">IF(INDEX(W:W, ROW())&lt;&gt;"", _xlfn.XLOOKUP(INDEX(W:W, ROW()), '5A. Picture Formulas'!$B$3:$B$500, '5A. Picture Formulas'!$CR$3:$CR$500), "")</f>
        <v>https://viking-pictures.s3.us-west-1.amazonaws.com/AA1188/87+(1).JPG</v>
      </c>
      <c r="O310" s="365" t="str">
        <f t="shared" si="53"/>
        <v>E.G.</v>
      </c>
      <c r="P310" s="366" t="s">
        <v>1325</v>
      </c>
      <c r="Q310" s="348" t="str">
        <f t="shared" si="60"/>
        <v>https://viking-pictures.s3.us-west-1.amazonaws.com/AA1155/A59.+Vent%2C+DASH+-+FRONT+LEFT+(1).JPG</v>
      </c>
      <c r="R310" s="347" t="s">
        <v>595</v>
      </c>
      <c r="S310" s="347"/>
      <c r="T310" s="347">
        <v>100</v>
      </c>
      <c r="U310" s="349">
        <f t="shared" si="54"/>
        <v>100</v>
      </c>
      <c r="V310" s="347">
        <v>87</v>
      </c>
      <c r="W310" s="34" t="s">
        <v>3007</v>
      </c>
      <c r="X310" s="347" t="s">
        <v>2951</v>
      </c>
      <c r="Y310" s="347"/>
      <c r="Z310" s="346" t="s">
        <v>259</v>
      </c>
      <c r="AA310" s="369">
        <v>9252649</v>
      </c>
      <c r="AB310" s="347"/>
      <c r="AC310" s="347"/>
      <c r="AD310" s="347" t="str">
        <f t="shared" si="55"/>
        <v/>
      </c>
      <c r="AE310" s="347"/>
      <c r="AF310" s="347"/>
      <c r="AG310" s="347"/>
      <c r="AH310" s="347" t="s">
        <v>935</v>
      </c>
      <c r="AI310" s="350">
        <v>44684</v>
      </c>
      <c r="AJ310" s="351" t="s">
        <v>936</v>
      </c>
      <c r="AK310" s="351" t="s">
        <v>57</v>
      </c>
      <c r="AL310" s="351" t="s">
        <v>937</v>
      </c>
      <c r="AM310" s="347"/>
      <c r="AN310" s="347" t="s">
        <v>938</v>
      </c>
      <c r="AO310" s="347"/>
      <c r="AP310" s="347"/>
      <c r="AQ310" s="347"/>
      <c r="AR310" s="347" t="str">
        <f t="shared" si="56"/>
        <v/>
      </c>
      <c r="AS310" s="347" t="s">
        <v>89</v>
      </c>
      <c r="AT310" s="347" t="s">
        <v>1016</v>
      </c>
      <c r="AU310" s="347" t="s">
        <v>1017</v>
      </c>
      <c r="AV310" s="347" t="str">
        <f t="shared" si="57"/>
        <v>F15-14-18-ALL</v>
      </c>
      <c r="AW310" s="347" t="s">
        <v>1326</v>
      </c>
      <c r="AX310" s="347" t="str">
        <f t="shared" si="58"/>
        <v>F15-14-18-ALL-Viking36</v>
      </c>
      <c r="AY310" s="352"/>
    </row>
    <row r="311" spans="1:51" s="337" customFormat="1" x14ac:dyDescent="0.25">
      <c r="A311" s="345" t="str">
        <f t="shared" si="49"/>
        <v/>
      </c>
      <c r="B311" s="345" t="str">
        <f t="shared" si="50"/>
        <v/>
      </c>
      <c r="C311" s="345"/>
      <c r="D311" s="345"/>
      <c r="E311" s="345" t="str">
        <f t="shared" si="51"/>
        <v/>
      </c>
      <c r="F311" s="346"/>
      <c r="G311" s="346"/>
      <c r="H311" s="347" t="s">
        <v>850</v>
      </c>
      <c r="I311" s="347" t="s">
        <v>103</v>
      </c>
      <c r="J311" s="347" t="s">
        <v>1319</v>
      </c>
      <c r="K311" s="347" t="s">
        <v>596</v>
      </c>
      <c r="L311" s="347" t="str">
        <f t="shared" si="52"/>
        <v>. Vent, DASH - FRONT RIGHT</v>
      </c>
      <c r="M311" s="460" t="str">
        <f t="shared" si="59"/>
        <v/>
      </c>
      <c r="N311" s="357" t="str" cm="1">
        <f t="array" ref="N311">IF(INDEX(W:W, ROW())&lt;&gt;"", _xlfn.XLOOKUP(INDEX(W:W, ROW()), '5A. Picture Formulas'!$B$3:$B$500, '5A. Picture Formulas'!$CR$3:$CR$500), "")</f>
        <v/>
      </c>
      <c r="O311" s="365" t="str">
        <f t="shared" si="53"/>
        <v>E.G.</v>
      </c>
      <c r="P311" s="366" t="s">
        <v>1327</v>
      </c>
      <c r="Q311" s="348" t="str">
        <f t="shared" si="60"/>
        <v>https://viking-pictures.s3.us-west-1.amazonaws.com/AA1155/A65.+Vent%2C+DASH+-+FRONT+RIGHT+(1).JPG</v>
      </c>
      <c r="R311" s="347" t="s">
        <v>596</v>
      </c>
      <c r="S311" s="347"/>
      <c r="T311" s="347">
        <v>90</v>
      </c>
      <c r="U311" s="349">
        <f t="shared" si="54"/>
        <v>90</v>
      </c>
      <c r="V311" s="347"/>
      <c r="W311" s="34"/>
      <c r="X311" s="347"/>
      <c r="Y311" s="347"/>
      <c r="Z311" s="346" t="s">
        <v>259</v>
      </c>
      <c r="AA311" s="369">
        <v>9252650</v>
      </c>
      <c r="AB311" s="347"/>
      <c r="AC311" s="347"/>
      <c r="AD311" s="347" t="str">
        <f t="shared" si="55"/>
        <v/>
      </c>
      <c r="AE311" s="347"/>
      <c r="AF311" s="347"/>
      <c r="AG311" s="347"/>
      <c r="AH311" s="347" t="s">
        <v>935</v>
      </c>
      <c r="AI311" s="350">
        <v>44684</v>
      </c>
      <c r="AJ311" s="351" t="s">
        <v>936</v>
      </c>
      <c r="AK311" s="351" t="s">
        <v>57</v>
      </c>
      <c r="AL311" s="351" t="s">
        <v>937</v>
      </c>
      <c r="AM311" s="347"/>
      <c r="AN311" s="347" t="s">
        <v>938</v>
      </c>
      <c r="AO311" s="347"/>
      <c r="AP311" s="347"/>
      <c r="AQ311" s="347"/>
      <c r="AR311" s="347" t="str">
        <f t="shared" si="56"/>
        <v/>
      </c>
      <c r="AS311" s="347" t="s">
        <v>89</v>
      </c>
      <c r="AT311" s="347" t="s">
        <v>1016</v>
      </c>
      <c r="AU311" s="347" t="s">
        <v>1017</v>
      </c>
      <c r="AV311" s="347" t="str">
        <f t="shared" si="57"/>
        <v>F15-14-18-ALL</v>
      </c>
      <c r="AW311" s="347" t="s">
        <v>1328</v>
      </c>
      <c r="AX311" s="347" t="str">
        <f t="shared" si="58"/>
        <v>F15-14-18-ALL-Viking37</v>
      </c>
      <c r="AY311" s="352"/>
    </row>
    <row r="312" spans="1:51" s="337" customFormat="1" x14ac:dyDescent="0.25">
      <c r="A312" s="345" t="str">
        <f t="shared" si="49"/>
        <v/>
      </c>
      <c r="B312" s="345" t="str">
        <f t="shared" si="50"/>
        <v/>
      </c>
      <c r="C312" s="345"/>
      <c r="D312" s="345"/>
      <c r="E312" s="345" t="str">
        <f t="shared" si="51"/>
        <v/>
      </c>
      <c r="F312" s="346"/>
      <c r="G312" s="346"/>
      <c r="H312" s="347" t="s">
        <v>850</v>
      </c>
      <c r="I312" s="347" t="s">
        <v>103</v>
      </c>
      <c r="J312" s="347" t="s">
        <v>1319</v>
      </c>
      <c r="K312" s="347" t="s">
        <v>597</v>
      </c>
      <c r="L312" s="347" t="str">
        <f t="shared" si="52"/>
        <v>. Vent, DASH - REAR CENTER CONSOLE</v>
      </c>
      <c r="M312" s="460" t="str">
        <f t="shared" si="59"/>
        <v/>
      </c>
      <c r="N312" s="357" t="str" cm="1">
        <f t="array" ref="N312">IF(INDEX(W:W, ROW())&lt;&gt;"", _xlfn.XLOOKUP(INDEX(W:W, ROW()), '5A. Picture Formulas'!$B$3:$B$500, '5A. Picture Formulas'!$CR$3:$CR$500), "")</f>
        <v/>
      </c>
      <c r="O312" s="348" t="str">
        <f t="shared" si="53"/>
        <v/>
      </c>
      <c r="P312" s="348" t="s">
        <v>875</v>
      </c>
      <c r="Q312" s="348" t="str">
        <f t="shared" si="60"/>
        <v/>
      </c>
      <c r="R312" s="347" t="s">
        <v>597</v>
      </c>
      <c r="S312" s="347"/>
      <c r="T312" s="347">
        <v>80</v>
      </c>
      <c r="U312" s="349">
        <f t="shared" si="54"/>
        <v>80</v>
      </c>
      <c r="V312" s="347"/>
      <c r="W312" s="34"/>
      <c r="X312" s="347"/>
      <c r="Y312" s="347"/>
      <c r="Z312" s="346"/>
      <c r="AA312" s="347"/>
      <c r="AB312" s="347"/>
      <c r="AC312" s="347"/>
      <c r="AD312" s="347" t="str">
        <f t="shared" si="55"/>
        <v/>
      </c>
      <c r="AE312" s="347"/>
      <c r="AF312" s="347"/>
      <c r="AG312" s="347"/>
      <c r="AH312" s="347" t="s">
        <v>935</v>
      </c>
      <c r="AI312" s="350">
        <v>44684</v>
      </c>
      <c r="AJ312" s="351" t="s">
        <v>936</v>
      </c>
      <c r="AK312" s="351" t="s">
        <v>57</v>
      </c>
      <c r="AL312" s="351" t="s">
        <v>937</v>
      </c>
      <c r="AM312" s="347"/>
      <c r="AN312" s="347" t="s">
        <v>938</v>
      </c>
      <c r="AO312" s="347"/>
      <c r="AP312" s="347"/>
      <c r="AQ312" s="347"/>
      <c r="AR312" s="347" t="str">
        <f t="shared" si="56"/>
        <v/>
      </c>
      <c r="AS312" s="347"/>
      <c r="AT312" s="347"/>
      <c r="AU312" s="347"/>
      <c r="AV312" s="347" t="str">
        <f t="shared" si="57"/>
        <v/>
      </c>
      <c r="AW312" s="347"/>
      <c r="AX312" s="347" t="str">
        <f t="shared" si="58"/>
        <v/>
      </c>
      <c r="AY312" s="352"/>
    </row>
    <row r="313" spans="1:51" s="337" customFormat="1" x14ac:dyDescent="0.25">
      <c r="A313" s="370" t="str">
        <f t="shared" si="49"/>
        <v/>
      </c>
      <c r="B313" s="370" t="str">
        <f t="shared" si="50"/>
        <v>268-11967</v>
      </c>
      <c r="C313" s="370"/>
      <c r="D313" s="370"/>
      <c r="E313" s="370">
        <f t="shared" si="51"/>
        <v>1</v>
      </c>
      <c r="F313" s="371" t="s">
        <v>2893</v>
      </c>
      <c r="G313" s="371" t="s">
        <v>941</v>
      </c>
      <c r="H313" s="372" t="s">
        <v>850</v>
      </c>
      <c r="I313" s="372" t="s">
        <v>103</v>
      </c>
      <c r="J313" s="372" t="s">
        <v>903</v>
      </c>
      <c r="K313" s="372" t="s">
        <v>903</v>
      </c>
      <c r="L313" s="372" t="str">
        <f t="shared" si="52"/>
        <v>. Visors SET 2 WITH Visor Clips if Good (toss all if 1 visor bad)</v>
      </c>
      <c r="M313" s="460" t="str">
        <f t="shared" si="59"/>
        <v/>
      </c>
      <c r="N313" s="357" t="str" cm="1">
        <f t="array" ref="N313">IF(INDEX(W:W, ROW())&lt;&gt;"", _xlfn.XLOOKUP(INDEX(W:W, ROW()), '5A. Picture Formulas'!$B$3:$B$500, '5A. Picture Formulas'!$CR$3:$CR$500), "")</f>
        <v/>
      </c>
      <c r="O313" s="380" t="str">
        <f t="shared" si="53"/>
        <v/>
      </c>
      <c r="P313" s="380" t="s">
        <v>875</v>
      </c>
      <c r="Q313" s="348" t="str">
        <f t="shared" si="60"/>
        <v/>
      </c>
      <c r="R313" s="372" t="s">
        <v>1329</v>
      </c>
      <c r="S313" s="372"/>
      <c r="T313" s="372">
        <v>115</v>
      </c>
      <c r="U313" s="375">
        <f t="shared" si="54"/>
        <v>115</v>
      </c>
      <c r="V313" s="371"/>
      <c r="W313" s="301"/>
      <c r="X313" s="371"/>
      <c r="Y313" s="371"/>
      <c r="Z313" s="371"/>
      <c r="AA313" s="372"/>
      <c r="AB313" s="372"/>
      <c r="AC313" s="372"/>
      <c r="AD313" s="372" t="str">
        <f t="shared" si="55"/>
        <v>SET2 WITH Visor Clips if Good (toss all if 1 visor bad)</v>
      </c>
      <c r="AE313" s="372" t="s">
        <v>799</v>
      </c>
      <c r="AF313" s="372"/>
      <c r="AG313" s="372" t="s">
        <v>1330</v>
      </c>
      <c r="AH313" s="372" t="s">
        <v>935</v>
      </c>
      <c r="AI313" s="377">
        <v>44670</v>
      </c>
      <c r="AJ313" s="378" t="s">
        <v>936</v>
      </c>
      <c r="AK313" s="378" t="s">
        <v>57</v>
      </c>
      <c r="AL313" s="378" t="s">
        <v>937</v>
      </c>
      <c r="AM313" s="372"/>
      <c r="AN313" s="371" t="s">
        <v>947</v>
      </c>
      <c r="AO313" s="371" t="s">
        <v>1331</v>
      </c>
      <c r="AP313" s="372" t="s">
        <v>91</v>
      </c>
      <c r="AQ313" s="372">
        <v>11967</v>
      </c>
      <c r="AR313" s="372" t="str">
        <f t="shared" si="56"/>
        <v>268-11967</v>
      </c>
      <c r="AS313" s="372"/>
      <c r="AT313" s="372"/>
      <c r="AU313" s="372"/>
      <c r="AV313" s="372" t="str">
        <f t="shared" si="57"/>
        <v/>
      </c>
      <c r="AW313" s="372"/>
      <c r="AX313" s="372" t="str">
        <f t="shared" si="58"/>
        <v/>
      </c>
      <c r="AY313" s="379"/>
    </row>
    <row r="314" spans="1:51" s="337" customFormat="1" x14ac:dyDescent="0.25">
      <c r="A314" s="345" t="str">
        <f t="shared" si="49"/>
        <v/>
      </c>
      <c r="B314" s="345" t="str">
        <f t="shared" si="50"/>
        <v/>
      </c>
      <c r="C314" s="345"/>
      <c r="D314" s="345"/>
      <c r="E314" s="345" t="str">
        <f t="shared" si="51"/>
        <v/>
      </c>
      <c r="F314" s="346"/>
      <c r="G314" s="381"/>
      <c r="H314" s="345" t="s">
        <v>851</v>
      </c>
      <c r="I314" s="345" t="s">
        <v>103</v>
      </c>
      <c r="J314" s="345" t="s">
        <v>1332</v>
      </c>
      <c r="K314" s="345" t="s">
        <v>598</v>
      </c>
      <c r="L314" s="345" t="str">
        <f t="shared" si="52"/>
        <v>. A/C HVAC Blend Door Flap Motors &amp; Harness</v>
      </c>
      <c r="M314" s="460" t="str">
        <f t="shared" si="59"/>
        <v/>
      </c>
      <c r="N314" s="357" t="str" cm="1">
        <f t="array" ref="N314">IF(INDEX(W:W, ROW())&lt;&gt;"", _xlfn.XLOOKUP(INDEX(W:W, ROW()), '5A. Picture Formulas'!$B$3:$B$500, '5A. Picture Formulas'!$CR$3:$CR$500), "")</f>
        <v/>
      </c>
      <c r="O314" s="382" t="str">
        <f t="shared" si="53"/>
        <v/>
      </c>
      <c r="P314" s="382" t="s">
        <v>875</v>
      </c>
      <c r="Q314" s="348" t="str">
        <f t="shared" si="60"/>
        <v/>
      </c>
      <c r="R314" s="345" t="s">
        <v>598</v>
      </c>
      <c r="S314" s="345"/>
      <c r="T314" s="345"/>
      <c r="U314" s="383" t="str">
        <f t="shared" si="54"/>
        <v/>
      </c>
      <c r="V314" s="345"/>
      <c r="W314" s="39"/>
      <c r="X314" s="345"/>
      <c r="Y314" s="345"/>
      <c r="Z314" s="381"/>
      <c r="AA314" s="345"/>
      <c r="AB314" s="345"/>
      <c r="AC314" s="345"/>
      <c r="AD314" s="345" t="str">
        <f t="shared" si="55"/>
        <v>TOSS ALL</v>
      </c>
      <c r="AE314" s="345" t="s">
        <v>800</v>
      </c>
      <c r="AF314" s="345"/>
      <c r="AG314" s="345"/>
      <c r="AH314" s="345" t="s">
        <v>935</v>
      </c>
      <c r="AI314" s="384">
        <v>44683</v>
      </c>
      <c r="AJ314" s="385" t="s">
        <v>936</v>
      </c>
      <c r="AK314" s="385" t="s">
        <v>57</v>
      </c>
      <c r="AL314" s="385" t="s">
        <v>937</v>
      </c>
      <c r="AM314" s="345"/>
      <c r="AN314" s="345" t="s">
        <v>938</v>
      </c>
      <c r="AO314" s="345"/>
      <c r="AP314" s="345"/>
      <c r="AQ314" s="345"/>
      <c r="AR314" s="347" t="str">
        <f t="shared" si="56"/>
        <v/>
      </c>
      <c r="AS314" s="345"/>
      <c r="AT314" s="345"/>
      <c r="AU314" s="345"/>
      <c r="AV314" s="345" t="str">
        <f t="shared" si="57"/>
        <v/>
      </c>
      <c r="AW314" s="345"/>
      <c r="AX314" s="345" t="str">
        <f t="shared" si="58"/>
        <v/>
      </c>
      <c r="AY314" s="352"/>
    </row>
    <row r="315" spans="1:51" s="337" customFormat="1" x14ac:dyDescent="0.25">
      <c r="A315" s="345" t="str">
        <f t="shared" si="49"/>
        <v/>
      </c>
      <c r="B315" s="345" t="str">
        <f t="shared" si="50"/>
        <v/>
      </c>
      <c r="C315" s="345"/>
      <c r="D315" s="345"/>
      <c r="E315" s="345" t="str">
        <f t="shared" si="51"/>
        <v/>
      </c>
      <c r="F315" s="346"/>
      <c r="G315" s="381"/>
      <c r="H315" s="345" t="s">
        <v>851</v>
      </c>
      <c r="I315" s="345" t="s">
        <v>103</v>
      </c>
      <c r="J315" s="345" t="s">
        <v>1193</v>
      </c>
      <c r="K315" s="345" t="s">
        <v>674</v>
      </c>
      <c r="L315" s="345" t="str">
        <f t="shared" si="52"/>
        <v>. Airbag, SEATS</v>
      </c>
      <c r="M315" s="460" t="str">
        <f t="shared" si="59"/>
        <v/>
      </c>
      <c r="N315" s="357" t="str" cm="1">
        <f t="array" ref="N315">IF(INDEX(W:W, ROW())&lt;&gt;"", _xlfn.XLOOKUP(INDEX(W:W, ROW()), '5A. Picture Formulas'!$B$3:$B$500, '5A. Picture Formulas'!$CR$3:$CR$500), "")</f>
        <v/>
      </c>
      <c r="O315" s="382" t="str">
        <f t="shared" si="53"/>
        <v/>
      </c>
      <c r="P315" s="382" t="s">
        <v>875</v>
      </c>
      <c r="Q315" s="348" t="str">
        <f t="shared" si="60"/>
        <v/>
      </c>
      <c r="R315" s="345" t="s">
        <v>674</v>
      </c>
      <c r="S315" s="345"/>
      <c r="T315" s="345"/>
      <c r="U315" s="383" t="str">
        <f t="shared" si="54"/>
        <v/>
      </c>
      <c r="V315" s="381"/>
      <c r="W315" s="43"/>
      <c r="X315" s="381"/>
      <c r="Y315" s="381"/>
      <c r="Z315" s="381"/>
      <c r="AA315" s="345"/>
      <c r="AB315" s="345"/>
      <c r="AC315" s="345"/>
      <c r="AD315" s="345" t="str">
        <f t="shared" si="55"/>
        <v>TOSS BOTH | keep in seat cushions if selling those</v>
      </c>
      <c r="AE315" s="345" t="s">
        <v>784</v>
      </c>
      <c r="AF315" s="345" t="s">
        <v>1434</v>
      </c>
      <c r="AG315" s="345"/>
      <c r="AH315" s="345" t="s">
        <v>935</v>
      </c>
      <c r="AI315" s="384">
        <v>44671</v>
      </c>
      <c r="AJ315" s="385" t="s">
        <v>936</v>
      </c>
      <c r="AK315" s="385" t="s">
        <v>57</v>
      </c>
      <c r="AL315" s="385" t="s">
        <v>937</v>
      </c>
      <c r="AM315" s="345"/>
      <c r="AN315" s="381" t="s">
        <v>947</v>
      </c>
      <c r="AO315" s="345"/>
      <c r="AP315" s="345" t="s">
        <v>91</v>
      </c>
      <c r="AQ315" s="345"/>
      <c r="AR315" s="347" t="str">
        <f t="shared" si="56"/>
        <v/>
      </c>
      <c r="AS315" s="345"/>
      <c r="AT315" s="345"/>
      <c r="AU315" s="345"/>
      <c r="AV315" s="345" t="str">
        <f t="shared" si="57"/>
        <v/>
      </c>
      <c r="AW315" s="345"/>
      <c r="AX315" s="345" t="str">
        <f t="shared" si="58"/>
        <v/>
      </c>
      <c r="AY315" s="352"/>
    </row>
    <row r="316" spans="1:51" s="337" customFormat="1" x14ac:dyDescent="0.25">
      <c r="A316" s="345" t="str">
        <f t="shared" si="49"/>
        <v/>
      </c>
      <c r="B316" s="345" t="str">
        <f t="shared" si="50"/>
        <v/>
      </c>
      <c r="C316" s="345"/>
      <c r="D316" s="345"/>
      <c r="E316" s="345" t="str">
        <f t="shared" si="51"/>
        <v/>
      </c>
      <c r="F316" s="346"/>
      <c r="G316" s="381"/>
      <c r="H316" s="345" t="s">
        <v>851</v>
      </c>
      <c r="I316" s="345" t="s">
        <v>103</v>
      </c>
      <c r="J316" s="345" t="s">
        <v>1211</v>
      </c>
      <c r="K316" s="345" t="s">
        <v>599</v>
      </c>
      <c r="L316" s="345" t="str">
        <f t="shared" si="52"/>
        <v>. Blower Motor Assembly, REAR &amp; CENTER CONSOLE</v>
      </c>
      <c r="M316" s="460" t="str">
        <f t="shared" si="59"/>
        <v/>
      </c>
      <c r="N316" s="357" t="str" cm="1">
        <f t="array" ref="N316">IF(INDEX(W:W, ROW())&lt;&gt;"", _xlfn.XLOOKUP(INDEX(W:W, ROW()), '5A. Picture Formulas'!$B$3:$B$500, '5A. Picture Formulas'!$CR$3:$CR$500), "")</f>
        <v/>
      </c>
      <c r="O316" s="382" t="str">
        <f t="shared" si="53"/>
        <v/>
      </c>
      <c r="P316" s="382" t="s">
        <v>875</v>
      </c>
      <c r="Q316" s="348" t="str">
        <f t="shared" si="60"/>
        <v/>
      </c>
      <c r="R316" s="345" t="s">
        <v>599</v>
      </c>
      <c r="S316" s="345"/>
      <c r="T316" s="345"/>
      <c r="U316" s="383" t="str">
        <f t="shared" si="54"/>
        <v/>
      </c>
      <c r="V316" s="386"/>
      <c r="W316" s="42"/>
      <c r="X316" s="386"/>
      <c r="Y316" s="386"/>
      <c r="Z316" s="381"/>
      <c r="AA316" s="345"/>
      <c r="AB316" s="345"/>
      <c r="AC316" s="345"/>
      <c r="AD316" s="345" t="str">
        <f t="shared" si="55"/>
        <v>TOSS BOTH including resistors (KEEP front blower)</v>
      </c>
      <c r="AE316" s="345" t="s">
        <v>801</v>
      </c>
      <c r="AF316" s="345"/>
      <c r="AG316" s="345"/>
      <c r="AH316" s="345" t="s">
        <v>935</v>
      </c>
      <c r="AI316" s="384">
        <v>44684</v>
      </c>
      <c r="AJ316" s="385" t="s">
        <v>936</v>
      </c>
      <c r="AK316" s="385" t="s">
        <v>57</v>
      </c>
      <c r="AL316" s="385" t="s">
        <v>937</v>
      </c>
      <c r="AM316" s="345"/>
      <c r="AN316" s="386" t="s">
        <v>982</v>
      </c>
      <c r="AO316" s="345"/>
      <c r="AP316" s="345" t="s">
        <v>91</v>
      </c>
      <c r="AQ316" s="345"/>
      <c r="AR316" s="347" t="str">
        <f t="shared" si="56"/>
        <v/>
      </c>
      <c r="AS316" s="345"/>
      <c r="AT316" s="345"/>
      <c r="AU316" s="345"/>
      <c r="AV316" s="345" t="str">
        <f t="shared" si="57"/>
        <v/>
      </c>
      <c r="AW316" s="345"/>
      <c r="AX316" s="345" t="str">
        <f t="shared" si="58"/>
        <v/>
      </c>
      <c r="AY316" s="352"/>
    </row>
    <row r="317" spans="1:51" s="337" customFormat="1" x14ac:dyDescent="0.25">
      <c r="A317" s="345" t="str">
        <f t="shared" si="49"/>
        <v/>
      </c>
      <c r="B317" s="345" t="str">
        <f t="shared" si="50"/>
        <v/>
      </c>
      <c r="C317" s="345"/>
      <c r="D317" s="345"/>
      <c r="E317" s="345" t="str">
        <f t="shared" si="51"/>
        <v/>
      </c>
      <c r="F317" s="346"/>
      <c r="G317" s="381"/>
      <c r="H317" s="345" t="s">
        <v>851</v>
      </c>
      <c r="I317" s="345" t="s">
        <v>103</v>
      </c>
      <c r="J317" s="345" t="s">
        <v>1231</v>
      </c>
      <c r="K317" s="345" t="s">
        <v>600</v>
      </c>
      <c r="L317" s="345" t="str">
        <f t="shared" si="52"/>
        <v>. Dome Lights, ALL EXCEPT front primary one</v>
      </c>
      <c r="M317" s="460" t="str">
        <f t="shared" si="59"/>
        <v/>
      </c>
      <c r="N317" s="357" t="str" cm="1">
        <f t="array" ref="N317">IF(INDEX(W:W, ROW())&lt;&gt;"", _xlfn.XLOOKUP(INDEX(W:W, ROW()), '5A. Picture Formulas'!$B$3:$B$500, '5A. Picture Formulas'!$CR$3:$CR$500), "")</f>
        <v/>
      </c>
      <c r="O317" s="382" t="str">
        <f t="shared" si="53"/>
        <v/>
      </c>
      <c r="P317" s="382" t="s">
        <v>875</v>
      </c>
      <c r="Q317" s="348" t="str">
        <f t="shared" si="60"/>
        <v/>
      </c>
      <c r="R317" s="345" t="s">
        <v>600</v>
      </c>
      <c r="S317" s="345"/>
      <c r="T317" s="345"/>
      <c r="U317" s="383" t="str">
        <f t="shared" si="54"/>
        <v/>
      </c>
      <c r="V317" s="345"/>
      <c r="W317" s="39"/>
      <c r="X317" s="345"/>
      <c r="Y317" s="345"/>
      <c r="Z317" s="381"/>
      <c r="AA317" s="345"/>
      <c r="AB317" s="345"/>
      <c r="AC317" s="345"/>
      <c r="AD317" s="345" t="str">
        <f t="shared" si="55"/>
        <v>keep primary front center roof, toss all others</v>
      </c>
      <c r="AE317" s="345" t="s">
        <v>802</v>
      </c>
      <c r="AF317" s="345"/>
      <c r="AG317" s="345"/>
      <c r="AH317" s="345" t="s">
        <v>935</v>
      </c>
      <c r="AI317" s="384">
        <v>44683</v>
      </c>
      <c r="AJ317" s="385" t="s">
        <v>936</v>
      </c>
      <c r="AK317" s="385" t="s">
        <v>57</v>
      </c>
      <c r="AL317" s="385" t="s">
        <v>937</v>
      </c>
      <c r="AM317" s="345"/>
      <c r="AN317" s="345" t="s">
        <v>938</v>
      </c>
      <c r="AO317" s="345"/>
      <c r="AP317" s="345"/>
      <c r="AQ317" s="345"/>
      <c r="AR317" s="347" t="str">
        <f t="shared" si="56"/>
        <v/>
      </c>
      <c r="AS317" s="345"/>
      <c r="AT317" s="345"/>
      <c r="AU317" s="345"/>
      <c r="AV317" s="345" t="str">
        <f t="shared" si="57"/>
        <v/>
      </c>
      <c r="AW317" s="345"/>
      <c r="AX317" s="345" t="str">
        <f t="shared" si="58"/>
        <v/>
      </c>
      <c r="AY317" s="352"/>
    </row>
    <row r="318" spans="1:51" s="337" customFormat="1" x14ac:dyDescent="0.25">
      <c r="A318" s="345" t="str">
        <f t="shared" si="49"/>
        <v/>
      </c>
      <c r="B318" s="345" t="str">
        <f t="shared" si="50"/>
        <v/>
      </c>
      <c r="C318" s="345"/>
      <c r="D318" s="345"/>
      <c r="E318" s="345" t="str">
        <f t="shared" si="51"/>
        <v/>
      </c>
      <c r="F318" s="346"/>
      <c r="G318" s="381"/>
      <c r="H318" s="345" t="s">
        <v>851</v>
      </c>
      <c r="I318" s="345" t="s">
        <v>103</v>
      </c>
      <c r="J318" s="345" t="s">
        <v>1238</v>
      </c>
      <c r="K318" s="345" t="s">
        <v>601</v>
      </c>
      <c r="L318" s="345" t="str">
        <f t="shared" si="52"/>
        <v>. Glove Box, LEFT FRONT DASH smaller one</v>
      </c>
      <c r="M318" s="460" t="str">
        <f t="shared" si="59"/>
        <v/>
      </c>
      <c r="N318" s="357" t="str" cm="1">
        <f t="array" ref="N318">IF(INDEX(W:W, ROW())&lt;&gt;"", _xlfn.XLOOKUP(INDEX(W:W, ROW()), '5A. Picture Formulas'!$B$3:$B$500, '5A. Picture Formulas'!$CR$3:$CR$500), "")</f>
        <v/>
      </c>
      <c r="O318" s="382" t="str">
        <f t="shared" si="53"/>
        <v/>
      </c>
      <c r="P318" s="382" t="s">
        <v>875</v>
      </c>
      <c r="Q318" s="348" t="str">
        <f t="shared" si="60"/>
        <v/>
      </c>
      <c r="R318" s="345" t="s">
        <v>601</v>
      </c>
      <c r="S318" s="345"/>
      <c r="T318" s="345"/>
      <c r="U318" s="383" t="str">
        <f t="shared" si="54"/>
        <v/>
      </c>
      <c r="V318" s="345"/>
      <c r="W318" s="39"/>
      <c r="X318" s="345"/>
      <c r="Y318" s="345"/>
      <c r="Z318" s="381"/>
      <c r="AA318" s="345"/>
      <c r="AB318" s="345"/>
      <c r="AC318" s="345"/>
      <c r="AD318" s="345" t="str">
        <f t="shared" si="55"/>
        <v>DO KEEP the primary RF dash one</v>
      </c>
      <c r="AE318" s="345"/>
      <c r="AF318" s="345" t="s">
        <v>803</v>
      </c>
      <c r="AG318" s="345"/>
      <c r="AH318" s="345" t="s">
        <v>935</v>
      </c>
      <c r="AI318" s="384">
        <v>44684</v>
      </c>
      <c r="AJ318" s="385" t="s">
        <v>936</v>
      </c>
      <c r="AK318" s="385" t="s">
        <v>57</v>
      </c>
      <c r="AL318" s="385" t="s">
        <v>937</v>
      </c>
      <c r="AM318" s="345"/>
      <c r="AN318" s="345" t="s">
        <v>938</v>
      </c>
      <c r="AO318" s="345"/>
      <c r="AP318" s="345"/>
      <c r="AQ318" s="345"/>
      <c r="AR318" s="347" t="str">
        <f t="shared" si="56"/>
        <v/>
      </c>
      <c r="AS318" s="345"/>
      <c r="AT318" s="345"/>
      <c r="AU318" s="345"/>
      <c r="AV318" s="345" t="str">
        <f t="shared" si="57"/>
        <v/>
      </c>
      <c r="AW318" s="345"/>
      <c r="AX318" s="345" t="str">
        <f t="shared" si="58"/>
        <v/>
      </c>
      <c r="AY318" s="352"/>
    </row>
    <row r="319" spans="1:51" s="337" customFormat="1" x14ac:dyDescent="0.25">
      <c r="A319" s="345" t="str">
        <f t="shared" si="49"/>
        <v/>
      </c>
      <c r="B319" s="345" t="str">
        <f t="shared" si="50"/>
        <v/>
      </c>
      <c r="C319" s="345"/>
      <c r="D319" s="345"/>
      <c r="E319" s="345" t="str">
        <f t="shared" si="51"/>
        <v/>
      </c>
      <c r="F319" s="346"/>
      <c r="G319" s="381"/>
      <c r="H319" s="345" t="s">
        <v>851</v>
      </c>
      <c r="I319" s="345" t="s">
        <v>103</v>
      </c>
      <c r="J319" s="345" t="s">
        <v>1333</v>
      </c>
      <c r="K319" s="345" t="s">
        <v>602</v>
      </c>
      <c r="L319" s="345" t="str">
        <f t="shared" si="52"/>
        <v>. Grab Handles / Oh Shit Bars</v>
      </c>
      <c r="M319" s="460" t="str">
        <f t="shared" si="59"/>
        <v/>
      </c>
      <c r="N319" s="357" t="str" cm="1">
        <f t="array" ref="N319">IF(INDEX(W:W, ROW())&lt;&gt;"", _xlfn.XLOOKUP(INDEX(W:W, ROW()), '5A. Picture Formulas'!$B$3:$B$500, '5A. Picture Formulas'!$CR$3:$CR$500), "")</f>
        <v/>
      </c>
      <c r="O319" s="382" t="str">
        <f t="shared" si="53"/>
        <v/>
      </c>
      <c r="P319" s="382" t="s">
        <v>875</v>
      </c>
      <c r="Q319" s="348" t="str">
        <f t="shared" si="60"/>
        <v/>
      </c>
      <c r="R319" s="345" t="s">
        <v>602</v>
      </c>
      <c r="S319" s="345"/>
      <c r="T319" s="345"/>
      <c r="U319" s="383" t="str">
        <f t="shared" si="54"/>
        <v/>
      </c>
      <c r="V319" s="345"/>
      <c r="W319" s="39"/>
      <c r="X319" s="345"/>
      <c r="Y319" s="345"/>
      <c r="Z319" s="381"/>
      <c r="AA319" s="345"/>
      <c r="AB319" s="345"/>
      <c r="AC319" s="345"/>
      <c r="AD319" s="345" t="str">
        <f t="shared" si="55"/>
        <v>TOSS ALL</v>
      </c>
      <c r="AE319" s="345" t="s">
        <v>800</v>
      </c>
      <c r="AF319" s="345"/>
      <c r="AG319" s="345"/>
      <c r="AH319" s="345" t="s">
        <v>935</v>
      </c>
      <c r="AI319" s="384">
        <v>44683</v>
      </c>
      <c r="AJ319" s="385" t="s">
        <v>936</v>
      </c>
      <c r="AK319" s="385" t="s">
        <v>57</v>
      </c>
      <c r="AL319" s="385" t="s">
        <v>937</v>
      </c>
      <c r="AM319" s="345"/>
      <c r="AN319" s="345" t="s">
        <v>938</v>
      </c>
      <c r="AO319" s="345"/>
      <c r="AP319" s="345"/>
      <c r="AQ319" s="345"/>
      <c r="AR319" s="347" t="str">
        <f t="shared" si="56"/>
        <v/>
      </c>
      <c r="AS319" s="345"/>
      <c r="AT319" s="345"/>
      <c r="AU319" s="345"/>
      <c r="AV319" s="345" t="str">
        <f t="shared" si="57"/>
        <v/>
      </c>
      <c r="AW319" s="345"/>
      <c r="AX319" s="345" t="str">
        <f t="shared" si="58"/>
        <v/>
      </c>
      <c r="AY319" s="352"/>
    </row>
    <row r="320" spans="1:51" s="337" customFormat="1" x14ac:dyDescent="0.25">
      <c r="A320" s="345" t="str">
        <f t="shared" si="49"/>
        <v/>
      </c>
      <c r="B320" s="345" t="str">
        <f t="shared" si="50"/>
        <v/>
      </c>
      <c r="C320" s="345"/>
      <c r="D320" s="345"/>
      <c r="E320" s="345" t="str">
        <f t="shared" si="51"/>
        <v/>
      </c>
      <c r="F320" s="346"/>
      <c r="G320" s="381"/>
      <c r="H320" s="345" t="s">
        <v>851</v>
      </c>
      <c r="I320" s="345" t="s">
        <v>103</v>
      </c>
      <c r="J320" s="345" t="s">
        <v>1334</v>
      </c>
      <c r="K320" s="345" t="s">
        <v>603</v>
      </c>
      <c r="L320" s="345" t="str">
        <f t="shared" si="52"/>
        <v>. Microphone, Hands Free Roof Mounted Mics</v>
      </c>
      <c r="M320" s="460" t="str">
        <f t="shared" si="59"/>
        <v/>
      </c>
      <c r="N320" s="357" t="str" cm="1">
        <f t="array" ref="N320">IF(INDEX(W:W, ROW())&lt;&gt;"", _xlfn.XLOOKUP(INDEX(W:W, ROW()), '5A. Picture Formulas'!$B$3:$B$500, '5A. Picture Formulas'!$CR$3:$CR$500), "")</f>
        <v/>
      </c>
      <c r="O320" s="382" t="str">
        <f t="shared" si="53"/>
        <v/>
      </c>
      <c r="P320" s="382" t="s">
        <v>875</v>
      </c>
      <c r="Q320" s="348" t="str">
        <f t="shared" si="60"/>
        <v/>
      </c>
      <c r="R320" s="345" t="s">
        <v>603</v>
      </c>
      <c r="S320" s="345"/>
      <c r="T320" s="345"/>
      <c r="U320" s="383" t="str">
        <f t="shared" si="54"/>
        <v/>
      </c>
      <c r="V320" s="345"/>
      <c r="W320" s="39"/>
      <c r="X320" s="345"/>
      <c r="Y320" s="345"/>
      <c r="Z320" s="381"/>
      <c r="AA320" s="345"/>
      <c r="AB320" s="345"/>
      <c r="AC320" s="345"/>
      <c r="AD320" s="345" t="str">
        <f t="shared" si="55"/>
        <v>TOSS ALL</v>
      </c>
      <c r="AE320" s="345" t="s">
        <v>800</v>
      </c>
      <c r="AF320" s="345"/>
      <c r="AG320" s="345"/>
      <c r="AH320" s="345" t="s">
        <v>935</v>
      </c>
      <c r="AI320" s="384">
        <v>44683</v>
      </c>
      <c r="AJ320" s="385" t="s">
        <v>936</v>
      </c>
      <c r="AK320" s="385" t="s">
        <v>57</v>
      </c>
      <c r="AL320" s="385" t="s">
        <v>937</v>
      </c>
      <c r="AM320" s="345"/>
      <c r="AN320" s="345" t="s">
        <v>938</v>
      </c>
      <c r="AO320" s="345"/>
      <c r="AP320" s="345"/>
      <c r="AQ320" s="345"/>
      <c r="AR320" s="347" t="str">
        <f t="shared" si="56"/>
        <v/>
      </c>
      <c r="AS320" s="345"/>
      <c r="AT320" s="345"/>
      <c r="AU320" s="345"/>
      <c r="AV320" s="345" t="str">
        <f t="shared" si="57"/>
        <v/>
      </c>
      <c r="AW320" s="345"/>
      <c r="AX320" s="345" t="str">
        <f t="shared" si="58"/>
        <v/>
      </c>
      <c r="AY320" s="352"/>
    </row>
    <row r="321" spans="1:51" s="337" customFormat="1" x14ac:dyDescent="0.25">
      <c r="A321" s="345" t="str">
        <f t="shared" si="49"/>
        <v/>
      </c>
      <c r="B321" s="345" t="str">
        <f t="shared" si="50"/>
        <v/>
      </c>
      <c r="C321" s="345"/>
      <c r="D321" s="345"/>
      <c r="E321" s="345" t="str">
        <f t="shared" si="51"/>
        <v/>
      </c>
      <c r="F321" s="346"/>
      <c r="G321" s="381"/>
      <c r="H321" s="345" t="s">
        <v>851</v>
      </c>
      <c r="I321" s="345" t="s">
        <v>103</v>
      </c>
      <c r="J321" s="345" t="s">
        <v>1335</v>
      </c>
      <c r="K321" s="345" t="s">
        <v>604</v>
      </c>
      <c r="L321" s="345" t="str">
        <f t="shared" si="52"/>
        <v>. Pedal, Gas Pedal</v>
      </c>
      <c r="M321" s="460" t="str">
        <f t="shared" si="59"/>
        <v/>
      </c>
      <c r="N321" s="357" t="str" cm="1">
        <f t="array" ref="N321">IF(INDEX(W:W, ROW())&lt;&gt;"", _xlfn.XLOOKUP(INDEX(W:W, ROW()), '5A. Picture Formulas'!$B$3:$B$500, '5A. Picture Formulas'!$CR$3:$CR$500), "")</f>
        <v/>
      </c>
      <c r="O321" s="382" t="str">
        <f t="shared" si="53"/>
        <v/>
      </c>
      <c r="P321" s="382" t="s">
        <v>875</v>
      </c>
      <c r="Q321" s="348" t="str">
        <f t="shared" si="60"/>
        <v/>
      </c>
      <c r="R321" s="345" t="s">
        <v>604</v>
      </c>
      <c r="S321" s="345"/>
      <c r="T321" s="345"/>
      <c r="U321" s="383" t="str">
        <f t="shared" si="54"/>
        <v/>
      </c>
      <c r="V321" s="345"/>
      <c r="W321" s="39"/>
      <c r="X321" s="345"/>
      <c r="Y321" s="345"/>
      <c r="Z321" s="381"/>
      <c r="AA321" s="345"/>
      <c r="AB321" s="345"/>
      <c r="AC321" s="345"/>
      <c r="AD321" s="345" t="str">
        <f t="shared" si="55"/>
        <v/>
      </c>
      <c r="AE321" s="345"/>
      <c r="AF321" s="345"/>
      <c r="AG321" s="345"/>
      <c r="AH321" s="345" t="s">
        <v>935</v>
      </c>
      <c r="AI321" s="384">
        <v>44683</v>
      </c>
      <c r="AJ321" s="385" t="s">
        <v>936</v>
      </c>
      <c r="AK321" s="385" t="s">
        <v>57</v>
      </c>
      <c r="AL321" s="385" t="s">
        <v>937</v>
      </c>
      <c r="AM321" s="345"/>
      <c r="AN321" s="345" t="s">
        <v>938</v>
      </c>
      <c r="AO321" s="345"/>
      <c r="AP321" s="345"/>
      <c r="AQ321" s="345"/>
      <c r="AR321" s="347" t="str">
        <f t="shared" si="56"/>
        <v/>
      </c>
      <c r="AS321" s="345"/>
      <c r="AT321" s="345"/>
      <c r="AU321" s="345"/>
      <c r="AV321" s="345" t="str">
        <f t="shared" si="57"/>
        <v/>
      </c>
      <c r="AW321" s="345"/>
      <c r="AX321" s="345" t="str">
        <f t="shared" si="58"/>
        <v/>
      </c>
      <c r="AY321" s="352"/>
    </row>
    <row r="322" spans="1:51" s="337" customFormat="1" x14ac:dyDescent="0.25">
      <c r="A322" s="345" t="str">
        <f t="shared" si="49"/>
        <v/>
      </c>
      <c r="B322" s="345" t="str">
        <f t="shared" si="50"/>
        <v/>
      </c>
      <c r="C322" s="345"/>
      <c r="D322" s="345"/>
      <c r="E322" s="345" t="str">
        <f t="shared" si="51"/>
        <v/>
      </c>
      <c r="F322" s="346"/>
      <c r="G322" s="381"/>
      <c r="H322" s="345" t="s">
        <v>851</v>
      </c>
      <c r="I322" s="345" t="s">
        <v>103</v>
      </c>
      <c r="J322" s="345" t="s">
        <v>1215</v>
      </c>
      <c r="K322" s="345" t="s">
        <v>605</v>
      </c>
      <c r="L322" s="345" t="str">
        <f t="shared" si="52"/>
        <v>. REAR CENTER CONSOLE Storage Tray, Trim Panel &amp; 12v Sockets</v>
      </c>
      <c r="M322" s="460" t="str">
        <f t="shared" si="59"/>
        <v/>
      </c>
      <c r="N322" s="357" t="str" cm="1">
        <f t="array" ref="N322">IF(INDEX(W:W, ROW())&lt;&gt;"", _xlfn.XLOOKUP(INDEX(W:W, ROW()), '5A. Picture Formulas'!$B$3:$B$500, '5A. Picture Formulas'!$CR$3:$CR$500), "")</f>
        <v/>
      </c>
      <c r="O322" s="382" t="str">
        <f t="shared" si="53"/>
        <v/>
      </c>
      <c r="P322" s="382" t="s">
        <v>875</v>
      </c>
      <c r="Q322" s="348" t="str">
        <f t="shared" si="60"/>
        <v/>
      </c>
      <c r="R322" s="345" t="s">
        <v>605</v>
      </c>
      <c r="S322" s="345"/>
      <c r="T322" s="345"/>
      <c r="U322" s="383" t="str">
        <f t="shared" si="54"/>
        <v/>
      </c>
      <c r="V322" s="345"/>
      <c r="W322" s="39"/>
      <c r="X322" s="345"/>
      <c r="Y322" s="345"/>
      <c r="Z322" s="381"/>
      <c r="AA322" s="345"/>
      <c r="AB322" s="345"/>
      <c r="AC322" s="345"/>
      <c r="AD322" s="345" t="str">
        <f t="shared" si="55"/>
        <v>TOSS, but DO KEEP vent &amp; climate control</v>
      </c>
      <c r="AE322" s="345" t="s">
        <v>804</v>
      </c>
      <c r="AF322" s="345"/>
      <c r="AG322" s="345"/>
      <c r="AH322" s="345" t="s">
        <v>935</v>
      </c>
      <c r="AI322" s="384">
        <v>44684</v>
      </c>
      <c r="AJ322" s="385" t="s">
        <v>936</v>
      </c>
      <c r="AK322" s="385" t="s">
        <v>57</v>
      </c>
      <c r="AL322" s="385" t="s">
        <v>937</v>
      </c>
      <c r="AM322" s="345"/>
      <c r="AN322" s="345" t="s">
        <v>938</v>
      </c>
      <c r="AO322" s="345"/>
      <c r="AP322" s="345"/>
      <c r="AQ322" s="345"/>
      <c r="AR322" s="347" t="str">
        <f t="shared" si="56"/>
        <v/>
      </c>
      <c r="AS322" s="345"/>
      <c r="AT322" s="345"/>
      <c r="AU322" s="345"/>
      <c r="AV322" s="345" t="str">
        <f t="shared" si="57"/>
        <v/>
      </c>
      <c r="AW322" s="345"/>
      <c r="AX322" s="345" t="str">
        <f t="shared" si="58"/>
        <v/>
      </c>
      <c r="AY322" s="352"/>
    </row>
    <row r="323" spans="1:51" s="337" customFormat="1" x14ac:dyDescent="0.25">
      <c r="A323" s="345" t="str">
        <f t="shared" si="49"/>
        <v/>
      </c>
      <c r="B323" s="345" t="str">
        <f t="shared" si="50"/>
        <v/>
      </c>
      <c r="C323" s="345"/>
      <c r="D323" s="345"/>
      <c r="E323" s="345" t="str">
        <f t="shared" si="51"/>
        <v/>
      </c>
      <c r="F323" s="346"/>
      <c r="G323" s="381"/>
      <c r="H323" s="345" t="s">
        <v>851</v>
      </c>
      <c r="I323" s="345" t="s">
        <v>103</v>
      </c>
      <c r="J323" s="345" t="s">
        <v>606</v>
      </c>
      <c r="K323" s="345" t="s">
        <v>606</v>
      </c>
      <c r="L323" s="345" t="str">
        <f t="shared" si="52"/>
        <v>. Speaker Grilles</v>
      </c>
      <c r="M323" s="460" t="str">
        <f t="shared" si="59"/>
        <v/>
      </c>
      <c r="N323" s="357" t="str" cm="1">
        <f t="array" ref="N323">IF(INDEX(W:W, ROW())&lt;&gt;"", _xlfn.XLOOKUP(INDEX(W:W, ROW()), '5A. Picture Formulas'!$B$3:$B$500, '5A. Picture Formulas'!$CR$3:$CR$500), "")</f>
        <v/>
      </c>
      <c r="O323" s="382" t="str">
        <f t="shared" si="53"/>
        <v/>
      </c>
      <c r="P323" s="382" t="s">
        <v>875</v>
      </c>
      <c r="Q323" s="348" t="str">
        <f t="shared" si="60"/>
        <v/>
      </c>
      <c r="R323" s="345" t="s">
        <v>606</v>
      </c>
      <c r="S323" s="345"/>
      <c r="T323" s="345"/>
      <c r="U323" s="383" t="str">
        <f t="shared" si="54"/>
        <v/>
      </c>
      <c r="V323" s="345"/>
      <c r="W323" s="39"/>
      <c r="X323" s="345"/>
      <c r="Y323" s="345"/>
      <c r="Z323" s="381"/>
      <c r="AA323" s="345"/>
      <c r="AB323" s="345"/>
      <c r="AC323" s="345"/>
      <c r="AD323" s="345" t="str">
        <f t="shared" si="55"/>
        <v>TOSS ALL</v>
      </c>
      <c r="AE323" s="345" t="s">
        <v>800</v>
      </c>
      <c r="AF323" s="345"/>
      <c r="AG323" s="345"/>
      <c r="AH323" s="345" t="s">
        <v>935</v>
      </c>
      <c r="AI323" s="384">
        <v>44684</v>
      </c>
      <c r="AJ323" s="385" t="s">
        <v>936</v>
      </c>
      <c r="AK323" s="385" t="s">
        <v>57</v>
      </c>
      <c r="AL323" s="385" t="s">
        <v>937</v>
      </c>
      <c r="AM323" s="345"/>
      <c r="AN323" s="345" t="s">
        <v>938</v>
      </c>
      <c r="AO323" s="345"/>
      <c r="AP323" s="345"/>
      <c r="AQ323" s="345"/>
      <c r="AR323" s="347" t="str">
        <f t="shared" si="56"/>
        <v/>
      </c>
      <c r="AS323" s="345"/>
      <c r="AT323" s="345"/>
      <c r="AU323" s="345"/>
      <c r="AV323" s="345" t="str">
        <f t="shared" si="57"/>
        <v/>
      </c>
      <c r="AW323" s="345"/>
      <c r="AX323" s="345" t="str">
        <f t="shared" si="58"/>
        <v/>
      </c>
      <c r="AY323" s="352"/>
    </row>
    <row r="324" spans="1:51" s="337" customFormat="1" x14ac:dyDescent="0.25">
      <c r="A324" s="345" t="str">
        <f t="shared" ref="A324:A387" si="61">IF(W324&lt;&gt;"",W324,"")</f>
        <v/>
      </c>
      <c r="B324" s="345" t="str">
        <f t="shared" ref="B324:B387" si="62">IF(AR324&lt;&gt;"",AR324,"")</f>
        <v/>
      </c>
      <c r="C324" s="345"/>
      <c r="D324" s="345"/>
      <c r="E324" s="345" t="str">
        <f t="shared" ref="E324:E387" si="63">IF(B324&lt;&gt;"",COUNTIF($B$4:$B$592,B324),"")</f>
        <v/>
      </c>
      <c r="F324" s="346"/>
      <c r="G324" s="381"/>
      <c r="H324" s="345" t="s">
        <v>851</v>
      </c>
      <c r="I324" s="345" t="s">
        <v>103</v>
      </c>
      <c r="J324" s="345" t="s">
        <v>360</v>
      </c>
      <c r="K324" s="345" t="s">
        <v>2572</v>
      </c>
      <c r="L324" s="345" t="str">
        <f t="shared" ref="L324:L387" si="64">CONCATENATE(W324,". ",R324)</f>
        <v>. Speakers - BMW Branded Ones</v>
      </c>
      <c r="M324" s="460" t="str">
        <f t="shared" si="59"/>
        <v/>
      </c>
      <c r="N324" s="357" t="str" cm="1">
        <f t="array" ref="N324">IF(INDEX(W:W, ROW())&lt;&gt;"", _xlfn.XLOOKUP(INDEX(W:W, ROW()), '5A. Picture Formulas'!$B$3:$B$500, '5A. Picture Formulas'!$CR$3:$CR$500), "")</f>
        <v/>
      </c>
      <c r="O324" s="382" t="str">
        <f t="shared" ref="O324:O387" si="65">IF(P324&lt;&gt;"",HYPERLINK(P324,"E.G."),"")</f>
        <v/>
      </c>
      <c r="P324" s="382" t="s">
        <v>875</v>
      </c>
      <c r="Q324" s="348" t="str">
        <f t="shared" si="60"/>
        <v/>
      </c>
      <c r="R324" s="345" t="s">
        <v>672</v>
      </c>
      <c r="S324" s="345"/>
      <c r="T324" s="386"/>
      <c r="U324" s="383" t="str">
        <f t="shared" ref="U324:U387" si="66">IF(ISTEXT(T324), T324, IFERROR(AVERAGEIF(K:K, K324, T:T), ""))</f>
        <v/>
      </c>
      <c r="V324" s="345"/>
      <c r="W324" s="39"/>
      <c r="X324" s="345"/>
      <c r="Y324" s="345"/>
      <c r="Z324" s="381"/>
      <c r="AA324" s="345"/>
      <c r="AB324" s="345"/>
      <c r="AC324" s="345"/>
      <c r="AD324" s="345" t="str">
        <f t="shared" ref="AD324:AD387" si="67">_xlfn.TEXTJOIN(" | ",TRUE,AE324,AF324)</f>
        <v>TOSS BMW Branded Ones | KEEP Harman or Bang</v>
      </c>
      <c r="AE324" s="345" t="s">
        <v>1428</v>
      </c>
      <c r="AF324" s="345" t="s">
        <v>1429</v>
      </c>
      <c r="AG324" s="345"/>
      <c r="AH324" s="345" t="s">
        <v>981</v>
      </c>
      <c r="AI324" s="384">
        <v>45013</v>
      </c>
      <c r="AJ324" s="385" t="s">
        <v>936</v>
      </c>
      <c r="AK324" s="385" t="s">
        <v>57</v>
      </c>
      <c r="AL324" s="385" t="s">
        <v>937</v>
      </c>
      <c r="AM324" s="345" t="s">
        <v>849</v>
      </c>
      <c r="AN324" s="345" t="s">
        <v>938</v>
      </c>
      <c r="AO324" s="345"/>
      <c r="AP324" s="345"/>
      <c r="AQ324" s="345"/>
      <c r="AR324" s="347" t="str">
        <f t="shared" ref="AR324:AR387" si="68">IF(AO324&lt;&gt;"",CONCATENATE(AO324,AP324,AQ324),"")</f>
        <v/>
      </c>
      <c r="AS324" s="345"/>
      <c r="AT324" s="345"/>
      <c r="AU324" s="345"/>
      <c r="AV324" s="345" t="str">
        <f t="shared" ref="AV324:AV387" si="69">IF(AS324&lt;&gt;"",_xlfn.TEXTJOIN("-",TRUE,AS324,AT324,AU324),"")</f>
        <v/>
      </c>
      <c r="AW324" s="345"/>
      <c r="AX324" s="345" t="str">
        <f t="shared" ref="AX324:AX387" si="70">IF(AW324&lt;&gt;"",_xlfn.TEXTJOIN("-",TRUE,AV324,AW324),"")</f>
        <v/>
      </c>
      <c r="AY324" s="352"/>
    </row>
    <row r="325" spans="1:51" s="337" customFormat="1" x14ac:dyDescent="0.25">
      <c r="A325" s="345" t="str">
        <f t="shared" si="61"/>
        <v/>
      </c>
      <c r="B325" s="345" t="str">
        <f t="shared" si="62"/>
        <v/>
      </c>
      <c r="C325" s="345"/>
      <c r="D325" s="345"/>
      <c r="E325" s="345" t="str">
        <f t="shared" si="63"/>
        <v/>
      </c>
      <c r="F325" s="346"/>
      <c r="G325" s="381"/>
      <c r="H325" s="345" t="s">
        <v>851</v>
      </c>
      <c r="I325" s="345" t="s">
        <v>103</v>
      </c>
      <c r="J325" s="345" t="s">
        <v>1243</v>
      </c>
      <c r="K325" s="345" t="s">
        <v>607</v>
      </c>
      <c r="L325" s="345" t="str">
        <f t="shared" si="64"/>
        <v>. Speedometer Instrument Gauge Cluster Trim</v>
      </c>
      <c r="M325" s="460" t="str">
        <f t="shared" ref="M325:M388" si="71">IF(N325&lt;&gt;"",HYPERLINK(N325,"Pic"),"")</f>
        <v/>
      </c>
      <c r="N325" s="357" t="str" cm="1">
        <f t="array" ref="N325">IF(INDEX(W:W, ROW())&lt;&gt;"", _xlfn.XLOOKUP(INDEX(W:W, ROW()), '5A. Picture Formulas'!$B$3:$B$500, '5A. Picture Formulas'!$CR$3:$CR$500), "")</f>
        <v/>
      </c>
      <c r="O325" s="382" t="str">
        <f t="shared" si="65"/>
        <v/>
      </c>
      <c r="P325" s="382" t="s">
        <v>875</v>
      </c>
      <c r="Q325" s="348" t="str">
        <f t="shared" ref="Q325:Q388" si="72">IF(P325&lt;&gt;"",P325,IF(N325&lt;&gt;"",N325,""))</f>
        <v/>
      </c>
      <c r="R325" s="345" t="s">
        <v>607</v>
      </c>
      <c r="S325" s="345"/>
      <c r="T325" s="345"/>
      <c r="U325" s="383" t="str">
        <f t="shared" si="66"/>
        <v/>
      </c>
      <c r="V325" s="345"/>
      <c r="W325" s="39"/>
      <c r="X325" s="345"/>
      <c r="Y325" s="345"/>
      <c r="Z325" s="381"/>
      <c r="AA325" s="345"/>
      <c r="AB325" s="345"/>
      <c r="AC325" s="345"/>
      <c r="AD325" s="345" t="str">
        <f t="shared" si="67"/>
        <v>big plastic piece</v>
      </c>
      <c r="AE325" s="345"/>
      <c r="AF325" s="345" t="s">
        <v>805</v>
      </c>
      <c r="AG325" s="345"/>
      <c r="AH325" s="345" t="s">
        <v>935</v>
      </c>
      <c r="AI325" s="384">
        <v>44684</v>
      </c>
      <c r="AJ325" s="385" t="s">
        <v>936</v>
      </c>
      <c r="AK325" s="385" t="s">
        <v>57</v>
      </c>
      <c r="AL325" s="385" t="s">
        <v>937</v>
      </c>
      <c r="AM325" s="345"/>
      <c r="AN325" s="345" t="s">
        <v>938</v>
      </c>
      <c r="AO325" s="345"/>
      <c r="AP325" s="345"/>
      <c r="AQ325" s="345"/>
      <c r="AR325" s="347" t="str">
        <f t="shared" si="68"/>
        <v/>
      </c>
      <c r="AS325" s="345"/>
      <c r="AT325" s="345"/>
      <c r="AU325" s="345"/>
      <c r="AV325" s="345" t="str">
        <f t="shared" si="69"/>
        <v/>
      </c>
      <c r="AW325" s="345"/>
      <c r="AX325" s="345" t="str">
        <f t="shared" si="70"/>
        <v/>
      </c>
      <c r="AY325" s="352"/>
    </row>
    <row r="326" spans="1:51" s="337" customFormat="1" x14ac:dyDescent="0.25">
      <c r="A326" s="345" t="str">
        <f t="shared" si="61"/>
        <v/>
      </c>
      <c r="B326" s="345" t="str">
        <f t="shared" si="62"/>
        <v/>
      </c>
      <c r="C326" s="345"/>
      <c r="D326" s="345"/>
      <c r="E326" s="345" t="str">
        <f t="shared" si="63"/>
        <v/>
      </c>
      <c r="F326" s="346"/>
      <c r="G326" s="381"/>
      <c r="H326" s="345" t="s">
        <v>851</v>
      </c>
      <c r="I326" s="345" t="s">
        <v>103</v>
      </c>
      <c r="J326" s="345" t="s">
        <v>1336</v>
      </c>
      <c r="K326" s="345" t="s">
        <v>608</v>
      </c>
      <c r="L326" s="345" t="str">
        <f t="shared" si="64"/>
        <v>. Steering Column Assembly &amp; Adjust Motors</v>
      </c>
      <c r="M326" s="460" t="str">
        <f t="shared" si="71"/>
        <v/>
      </c>
      <c r="N326" s="357" t="str" cm="1">
        <f t="array" ref="N326">IF(INDEX(W:W, ROW())&lt;&gt;"", _xlfn.XLOOKUP(INDEX(W:W, ROW()), '5A. Picture Formulas'!$B$3:$B$500, '5A. Picture Formulas'!$CR$3:$CR$500), "")</f>
        <v/>
      </c>
      <c r="O326" s="382" t="str">
        <f t="shared" si="65"/>
        <v/>
      </c>
      <c r="P326" s="382" t="s">
        <v>875</v>
      </c>
      <c r="Q326" s="348" t="str">
        <f t="shared" si="72"/>
        <v/>
      </c>
      <c r="R326" s="345" t="s">
        <v>608</v>
      </c>
      <c r="S326" s="345"/>
      <c r="T326" s="345"/>
      <c r="U326" s="383" t="str">
        <f t="shared" si="66"/>
        <v/>
      </c>
      <c r="V326" s="345"/>
      <c r="W326" s="39"/>
      <c r="X326" s="345"/>
      <c r="Y326" s="345"/>
      <c r="Z326" s="381"/>
      <c r="AA326" s="345"/>
      <c r="AB326" s="345"/>
      <c r="AC326" s="345"/>
      <c r="AD326" s="345" t="str">
        <f t="shared" si="67"/>
        <v>TOSS ALL | big primary one</v>
      </c>
      <c r="AE326" s="345" t="s">
        <v>800</v>
      </c>
      <c r="AF326" s="345" t="s">
        <v>1337</v>
      </c>
      <c r="AG326" s="345"/>
      <c r="AH326" s="345" t="s">
        <v>935</v>
      </c>
      <c r="AI326" s="384">
        <v>44683</v>
      </c>
      <c r="AJ326" s="385" t="s">
        <v>936</v>
      </c>
      <c r="AK326" s="385" t="s">
        <v>57</v>
      </c>
      <c r="AL326" s="385" t="s">
        <v>937</v>
      </c>
      <c r="AM326" s="345"/>
      <c r="AN326" s="345" t="s">
        <v>938</v>
      </c>
      <c r="AO326" s="345"/>
      <c r="AP326" s="345"/>
      <c r="AQ326" s="345"/>
      <c r="AR326" s="347" t="str">
        <f t="shared" si="68"/>
        <v/>
      </c>
      <c r="AS326" s="345"/>
      <c r="AT326" s="345"/>
      <c r="AU326" s="345"/>
      <c r="AV326" s="345" t="str">
        <f t="shared" si="69"/>
        <v/>
      </c>
      <c r="AW326" s="345"/>
      <c r="AX326" s="345" t="str">
        <f t="shared" si="70"/>
        <v/>
      </c>
      <c r="AY326" s="352"/>
    </row>
    <row r="327" spans="1:51" s="337" customFormat="1" x14ac:dyDescent="0.25">
      <c r="A327" s="345" t="str">
        <f t="shared" si="61"/>
        <v/>
      </c>
      <c r="B327" s="345" t="str">
        <f t="shared" si="62"/>
        <v/>
      </c>
      <c r="C327" s="345"/>
      <c r="D327" s="345"/>
      <c r="E327" s="345" t="str">
        <f t="shared" si="63"/>
        <v/>
      </c>
      <c r="F327" s="346"/>
      <c r="G327" s="381"/>
      <c r="H327" s="345" t="s">
        <v>851</v>
      </c>
      <c r="I327" s="345" t="s">
        <v>103</v>
      </c>
      <c r="J327" s="345" t="s">
        <v>1319</v>
      </c>
      <c r="K327" s="345" t="s">
        <v>611</v>
      </c>
      <c r="L327" s="345" t="str">
        <f t="shared" si="64"/>
        <v>. Vents, Pillar</v>
      </c>
      <c r="M327" s="460" t="str">
        <f t="shared" si="71"/>
        <v/>
      </c>
      <c r="N327" s="357" t="str" cm="1">
        <f t="array" ref="N327">IF(INDEX(W:W, ROW())&lt;&gt;"", _xlfn.XLOOKUP(INDEX(W:W, ROW()), '5A. Picture Formulas'!$B$3:$B$500, '5A. Picture Formulas'!$CR$3:$CR$500), "")</f>
        <v/>
      </c>
      <c r="O327" s="382" t="str">
        <f t="shared" si="65"/>
        <v/>
      </c>
      <c r="P327" s="382" t="s">
        <v>875</v>
      </c>
      <c r="Q327" s="348" t="str">
        <f t="shared" si="72"/>
        <v/>
      </c>
      <c r="R327" s="345" t="s">
        <v>611</v>
      </c>
      <c r="S327" s="345"/>
      <c r="T327" s="345"/>
      <c r="U327" s="383" t="str">
        <f t="shared" si="66"/>
        <v/>
      </c>
      <c r="V327" s="345"/>
      <c r="W327" s="39"/>
      <c r="X327" s="345"/>
      <c r="Y327" s="345"/>
      <c r="Z327" s="381"/>
      <c r="AA327" s="345"/>
      <c r="AB327" s="345"/>
      <c r="AC327" s="345"/>
      <c r="AD327" s="345" t="str">
        <f t="shared" si="67"/>
        <v>TOSS ALL</v>
      </c>
      <c r="AE327" s="345" t="s">
        <v>800</v>
      </c>
      <c r="AF327" s="345"/>
      <c r="AG327" s="345"/>
      <c r="AH327" s="345" t="s">
        <v>935</v>
      </c>
      <c r="AI327" s="384">
        <v>44683</v>
      </c>
      <c r="AJ327" s="385" t="s">
        <v>936</v>
      </c>
      <c r="AK327" s="385" t="s">
        <v>57</v>
      </c>
      <c r="AL327" s="385" t="s">
        <v>937</v>
      </c>
      <c r="AM327" s="345"/>
      <c r="AN327" s="345" t="s">
        <v>938</v>
      </c>
      <c r="AO327" s="345"/>
      <c r="AP327" s="345"/>
      <c r="AQ327" s="345"/>
      <c r="AR327" s="347" t="str">
        <f t="shared" si="68"/>
        <v/>
      </c>
      <c r="AS327" s="345"/>
      <c r="AT327" s="345"/>
      <c r="AU327" s="345"/>
      <c r="AV327" s="345" t="str">
        <f t="shared" si="69"/>
        <v/>
      </c>
      <c r="AW327" s="345"/>
      <c r="AX327" s="345" t="str">
        <f t="shared" si="70"/>
        <v/>
      </c>
      <c r="AY327" s="352"/>
    </row>
    <row r="328" spans="1:51" s="337" customFormat="1" x14ac:dyDescent="0.25">
      <c r="A328" s="345" t="str">
        <f t="shared" si="61"/>
        <v/>
      </c>
      <c r="B328" s="345" t="str">
        <f t="shared" si="62"/>
        <v/>
      </c>
      <c r="C328" s="345"/>
      <c r="D328" s="345"/>
      <c r="E328" s="345" t="str">
        <f t="shared" si="63"/>
        <v/>
      </c>
      <c r="F328" s="346"/>
      <c r="G328" s="346"/>
      <c r="H328" s="347" t="s">
        <v>850</v>
      </c>
      <c r="I328" s="347" t="s">
        <v>263</v>
      </c>
      <c r="J328" s="347" t="s">
        <v>1358</v>
      </c>
      <c r="K328" s="347" t="s">
        <v>286</v>
      </c>
      <c r="L328" s="347" t="str">
        <f t="shared" si="64"/>
        <v>. 3rd Brake Light</v>
      </c>
      <c r="M328" s="460" t="str">
        <f t="shared" si="71"/>
        <v/>
      </c>
      <c r="N328" s="357" t="str" cm="1">
        <f t="array" ref="N328">IF(INDEX(W:W, ROW())&lt;&gt;"", _xlfn.XLOOKUP(INDEX(W:W, ROW()), '5A. Picture Formulas'!$B$3:$B$500, '5A. Picture Formulas'!$CR$3:$CR$500), "")</f>
        <v/>
      </c>
      <c r="O328" s="348" t="str">
        <f t="shared" si="65"/>
        <v/>
      </c>
      <c r="P328" s="348" t="s">
        <v>875</v>
      </c>
      <c r="Q328" s="348" t="str">
        <f t="shared" si="72"/>
        <v/>
      </c>
      <c r="R328" s="347" t="s">
        <v>286</v>
      </c>
      <c r="S328" s="347"/>
      <c r="T328" s="368">
        <v>125</v>
      </c>
      <c r="U328" s="349">
        <f t="shared" si="66"/>
        <v>125</v>
      </c>
      <c r="V328" s="347"/>
      <c r="W328" s="34"/>
      <c r="X328" s="347"/>
      <c r="Y328" s="347"/>
      <c r="Z328" s="346"/>
      <c r="AA328" s="347"/>
      <c r="AB328" s="347"/>
      <c r="AC328" s="347"/>
      <c r="AD328" s="347" t="str">
        <f t="shared" si="67"/>
        <v>IN spoiler if selling that - if not can sell solo</v>
      </c>
      <c r="AE328" s="347" t="s">
        <v>806</v>
      </c>
      <c r="AF328" s="347"/>
      <c r="AG328" s="347"/>
      <c r="AH328" s="347" t="s">
        <v>935</v>
      </c>
      <c r="AI328" s="350">
        <v>44680</v>
      </c>
      <c r="AJ328" s="351" t="s">
        <v>936</v>
      </c>
      <c r="AK328" s="351" t="s">
        <v>57</v>
      </c>
      <c r="AL328" s="351" t="s">
        <v>937</v>
      </c>
      <c r="AM328" s="347"/>
      <c r="AN328" s="347" t="s">
        <v>938</v>
      </c>
      <c r="AO328" s="347"/>
      <c r="AP328" s="347"/>
      <c r="AQ328" s="347"/>
      <c r="AR328" s="347" t="str">
        <f t="shared" si="68"/>
        <v/>
      </c>
      <c r="AS328" s="347"/>
      <c r="AT328" s="347"/>
      <c r="AU328" s="347"/>
      <c r="AV328" s="347" t="str">
        <f t="shared" si="69"/>
        <v/>
      </c>
      <c r="AW328" s="347"/>
      <c r="AX328" s="347" t="str">
        <f t="shared" si="70"/>
        <v/>
      </c>
      <c r="AY328" s="352"/>
    </row>
    <row r="329" spans="1:51" s="337" customFormat="1" x14ac:dyDescent="0.25">
      <c r="A329" s="345" t="str">
        <f t="shared" si="61"/>
        <v>A269</v>
      </c>
      <c r="B329" s="345" t="str">
        <f t="shared" si="62"/>
        <v>116-60560</v>
      </c>
      <c r="C329" s="345"/>
      <c r="D329" s="345"/>
      <c r="E329" s="345">
        <f t="shared" si="63"/>
        <v>1</v>
      </c>
      <c r="F329" s="346"/>
      <c r="G329" s="346"/>
      <c r="H329" s="347" t="s">
        <v>850</v>
      </c>
      <c r="I329" s="347" t="s">
        <v>263</v>
      </c>
      <c r="J329" s="347" t="s">
        <v>1359</v>
      </c>
      <c r="K329" s="347" t="s">
        <v>615</v>
      </c>
      <c r="L329" s="347" t="str">
        <f t="shared" si="64"/>
        <v>A269. Fog Light, FRONT - LEFT</v>
      </c>
      <c r="M329" s="460" t="str">
        <f t="shared" si="71"/>
        <v>Pic</v>
      </c>
      <c r="N329" s="357" t="str" cm="1">
        <f t="array" ref="N329">IF(INDEX(W:W, ROW())&lt;&gt;"", _xlfn.XLOOKUP(INDEX(W:W, ROW()), '5A. Picture Formulas'!$B$3:$B$500, '5A. Picture Formulas'!$CR$3:$CR$500), "")</f>
        <v>https://viking-pictures.s3.us-west-1.amazonaws.com/AA1188/137+(1).JPG</v>
      </c>
      <c r="O329" s="348" t="str">
        <f t="shared" si="65"/>
        <v/>
      </c>
      <c r="P329" s="348" t="s">
        <v>875</v>
      </c>
      <c r="Q329" s="348" t="str">
        <f t="shared" si="72"/>
        <v>https://viking-pictures.s3.us-west-1.amazonaws.com/AA1188/137+(1).JPG</v>
      </c>
      <c r="R329" s="347" t="s">
        <v>615</v>
      </c>
      <c r="S329" s="347" t="s">
        <v>1360</v>
      </c>
      <c r="T329" s="367">
        <v>85</v>
      </c>
      <c r="U329" s="349">
        <f t="shared" si="66"/>
        <v>142.5</v>
      </c>
      <c r="V329" s="346">
        <v>137</v>
      </c>
      <c r="W329" s="33" t="s">
        <v>3173</v>
      </c>
      <c r="X329" s="346" t="s">
        <v>448</v>
      </c>
      <c r="Y329" s="346"/>
      <c r="Z329" s="346" t="s">
        <v>259</v>
      </c>
      <c r="AA329" s="347" t="s">
        <v>3174</v>
      </c>
      <c r="AB329" s="347" t="s">
        <v>3175</v>
      </c>
      <c r="AC329" s="347"/>
      <c r="AD329" s="347" t="str">
        <f t="shared" si="67"/>
        <v/>
      </c>
      <c r="AE329" s="347"/>
      <c r="AF329" s="347"/>
      <c r="AG329" s="347"/>
      <c r="AH329" s="347" t="s">
        <v>935</v>
      </c>
      <c r="AI329" s="350">
        <v>44671</v>
      </c>
      <c r="AJ329" s="351" t="s">
        <v>936</v>
      </c>
      <c r="AK329" s="351" t="s">
        <v>57</v>
      </c>
      <c r="AL329" s="351" t="s">
        <v>937</v>
      </c>
      <c r="AM329" s="347"/>
      <c r="AN329" s="346" t="s">
        <v>947</v>
      </c>
      <c r="AO329" s="346" t="s">
        <v>1361</v>
      </c>
      <c r="AP329" s="347" t="s">
        <v>91</v>
      </c>
      <c r="AQ329" s="347">
        <v>60560</v>
      </c>
      <c r="AR329" s="347" t="str">
        <f t="shared" si="68"/>
        <v>116-60560</v>
      </c>
      <c r="AS329" s="347"/>
      <c r="AT329" s="347"/>
      <c r="AU329" s="347"/>
      <c r="AV329" s="347" t="str">
        <f t="shared" si="69"/>
        <v/>
      </c>
      <c r="AW329" s="347"/>
      <c r="AX329" s="347" t="str">
        <f t="shared" si="70"/>
        <v/>
      </c>
      <c r="AY329" s="352"/>
    </row>
    <row r="330" spans="1:51" s="337" customFormat="1" x14ac:dyDescent="0.25">
      <c r="A330" s="345" t="str">
        <f t="shared" si="61"/>
        <v/>
      </c>
      <c r="B330" s="345" t="str">
        <f t="shared" si="62"/>
        <v>116-60562</v>
      </c>
      <c r="C330" s="345"/>
      <c r="D330" s="345"/>
      <c r="E330" s="345">
        <f t="shared" si="63"/>
        <v>1</v>
      </c>
      <c r="F330" s="346"/>
      <c r="G330" s="346"/>
      <c r="H330" s="347" t="s">
        <v>850</v>
      </c>
      <c r="I330" s="347" t="s">
        <v>263</v>
      </c>
      <c r="J330" s="347" t="s">
        <v>1359</v>
      </c>
      <c r="K330" s="347" t="s">
        <v>615</v>
      </c>
      <c r="L330" s="347" t="str">
        <f t="shared" si="64"/>
        <v>. Fog Light, FRONT - LEFT</v>
      </c>
      <c r="M330" s="460" t="str">
        <f t="shared" si="71"/>
        <v/>
      </c>
      <c r="N330" s="357" t="str" cm="1">
        <f t="array" ref="N330">IF(INDEX(W:W, ROW())&lt;&gt;"", _xlfn.XLOOKUP(INDEX(W:W, ROW()), '5A. Picture Formulas'!$B$3:$B$500, '5A. Picture Formulas'!$CR$3:$CR$500), "")</f>
        <v/>
      </c>
      <c r="O330" s="348" t="str">
        <f t="shared" si="65"/>
        <v/>
      </c>
      <c r="P330" s="348" t="s">
        <v>875</v>
      </c>
      <c r="Q330" s="348" t="str">
        <f t="shared" si="72"/>
        <v/>
      </c>
      <c r="R330" s="347" t="s">
        <v>615</v>
      </c>
      <c r="S330" s="347" t="s">
        <v>1363</v>
      </c>
      <c r="T330" s="367">
        <v>200</v>
      </c>
      <c r="U330" s="349">
        <f t="shared" si="66"/>
        <v>142.5</v>
      </c>
      <c r="V330" s="346"/>
      <c r="W330" s="33"/>
      <c r="X330" s="346"/>
      <c r="Y330" s="346"/>
      <c r="Z330" s="346"/>
      <c r="AA330" s="347"/>
      <c r="AB330" s="347"/>
      <c r="AC330" s="347"/>
      <c r="AD330" s="347" t="str">
        <f t="shared" si="67"/>
        <v/>
      </c>
      <c r="AE330" s="347"/>
      <c r="AF330" s="347"/>
      <c r="AG330" s="347"/>
      <c r="AH330" s="347" t="s">
        <v>935</v>
      </c>
      <c r="AI330" s="350">
        <v>44671</v>
      </c>
      <c r="AJ330" s="351" t="s">
        <v>936</v>
      </c>
      <c r="AK330" s="351" t="s">
        <v>57</v>
      </c>
      <c r="AL330" s="351" t="s">
        <v>937</v>
      </c>
      <c r="AM330" s="347"/>
      <c r="AN330" s="346" t="s">
        <v>947</v>
      </c>
      <c r="AO330" s="346" t="s">
        <v>1361</v>
      </c>
      <c r="AP330" s="347" t="s">
        <v>91</v>
      </c>
      <c r="AQ330" s="347">
        <v>60562</v>
      </c>
      <c r="AR330" s="347" t="str">
        <f t="shared" si="68"/>
        <v>116-60562</v>
      </c>
      <c r="AS330" s="347"/>
      <c r="AT330" s="347"/>
      <c r="AU330" s="347"/>
      <c r="AV330" s="347" t="str">
        <f t="shared" si="69"/>
        <v/>
      </c>
      <c r="AW330" s="347"/>
      <c r="AX330" s="347" t="str">
        <f t="shared" si="70"/>
        <v/>
      </c>
      <c r="AY330" s="352"/>
    </row>
    <row r="331" spans="1:51" s="337" customFormat="1" x14ac:dyDescent="0.25">
      <c r="A331" s="345" t="str">
        <f t="shared" si="61"/>
        <v>A270</v>
      </c>
      <c r="B331" s="345" t="str">
        <f t="shared" si="62"/>
        <v>116-60559</v>
      </c>
      <c r="C331" s="345"/>
      <c r="D331" s="345"/>
      <c r="E331" s="345">
        <f t="shared" si="63"/>
        <v>1</v>
      </c>
      <c r="F331" s="346"/>
      <c r="G331" s="346"/>
      <c r="H331" s="347" t="s">
        <v>850</v>
      </c>
      <c r="I331" s="347" t="s">
        <v>263</v>
      </c>
      <c r="J331" s="347" t="s">
        <v>1359</v>
      </c>
      <c r="K331" s="347" t="s">
        <v>616</v>
      </c>
      <c r="L331" s="347" t="str">
        <f t="shared" si="64"/>
        <v>A270. Fog Light, FRONT - RIGHT</v>
      </c>
      <c r="M331" s="460" t="str">
        <f t="shared" si="71"/>
        <v>Pic</v>
      </c>
      <c r="N331" s="357" t="str" cm="1">
        <f t="array" ref="N331">IF(INDEX(W:W, ROW())&lt;&gt;"", _xlfn.XLOOKUP(INDEX(W:W, ROW()), '5A. Picture Formulas'!$B$3:$B$500, '5A. Picture Formulas'!$CR$3:$CR$500), "")</f>
        <v>https://viking-pictures.s3.us-west-1.amazonaws.com/AA1188/141+(1).JPG</v>
      </c>
      <c r="O331" s="348" t="str">
        <f t="shared" si="65"/>
        <v/>
      </c>
      <c r="P331" s="348" t="s">
        <v>875</v>
      </c>
      <c r="Q331" s="348" t="str">
        <f t="shared" si="72"/>
        <v>https://viking-pictures.s3.us-west-1.amazonaws.com/AA1188/141+(1).JPG</v>
      </c>
      <c r="R331" s="347" t="s">
        <v>616</v>
      </c>
      <c r="S331" s="347" t="s">
        <v>1362</v>
      </c>
      <c r="T331" s="367">
        <v>85</v>
      </c>
      <c r="U331" s="349">
        <f t="shared" si="66"/>
        <v>142.5</v>
      </c>
      <c r="V331" s="346">
        <v>141</v>
      </c>
      <c r="W331" s="33" t="s">
        <v>3177</v>
      </c>
      <c r="X331" s="346" t="s">
        <v>448</v>
      </c>
      <c r="Y331" s="346"/>
      <c r="Z331" s="346" t="s">
        <v>259</v>
      </c>
      <c r="AA331" s="347" t="s">
        <v>3176</v>
      </c>
      <c r="AB331" s="347" t="s">
        <v>3175</v>
      </c>
      <c r="AC331" s="347"/>
      <c r="AD331" s="347" t="str">
        <f t="shared" si="67"/>
        <v/>
      </c>
      <c r="AE331" s="347"/>
      <c r="AF331" s="347"/>
      <c r="AG331" s="347"/>
      <c r="AH331" s="347" t="s">
        <v>935</v>
      </c>
      <c r="AI331" s="350">
        <v>44671</v>
      </c>
      <c r="AJ331" s="351" t="s">
        <v>936</v>
      </c>
      <c r="AK331" s="351" t="s">
        <v>57</v>
      </c>
      <c r="AL331" s="351" t="s">
        <v>937</v>
      </c>
      <c r="AM331" s="347"/>
      <c r="AN331" s="346" t="s">
        <v>947</v>
      </c>
      <c r="AO331" s="346" t="s">
        <v>1361</v>
      </c>
      <c r="AP331" s="347" t="s">
        <v>91</v>
      </c>
      <c r="AQ331" s="347">
        <v>60559</v>
      </c>
      <c r="AR331" s="347" t="str">
        <f t="shared" si="68"/>
        <v>116-60559</v>
      </c>
      <c r="AS331" s="347"/>
      <c r="AT331" s="347"/>
      <c r="AU331" s="347"/>
      <c r="AV331" s="347" t="str">
        <f t="shared" si="69"/>
        <v/>
      </c>
      <c r="AW331" s="347"/>
      <c r="AX331" s="347" t="str">
        <f t="shared" si="70"/>
        <v/>
      </c>
      <c r="AY331" s="352"/>
    </row>
    <row r="332" spans="1:51" s="337" customFormat="1" x14ac:dyDescent="0.25">
      <c r="A332" s="345" t="str">
        <f t="shared" si="61"/>
        <v/>
      </c>
      <c r="B332" s="345" t="str">
        <f t="shared" si="62"/>
        <v>116-60561</v>
      </c>
      <c r="C332" s="345"/>
      <c r="D332" s="345"/>
      <c r="E332" s="345">
        <f t="shared" si="63"/>
        <v>1</v>
      </c>
      <c r="F332" s="346"/>
      <c r="G332" s="346"/>
      <c r="H332" s="347" t="s">
        <v>850</v>
      </c>
      <c r="I332" s="347" t="s">
        <v>263</v>
      </c>
      <c r="J332" s="347" t="s">
        <v>1359</v>
      </c>
      <c r="K332" s="347" t="s">
        <v>616</v>
      </c>
      <c r="L332" s="347" t="str">
        <f t="shared" si="64"/>
        <v>. Fog Light, FRONT - RIGHT</v>
      </c>
      <c r="M332" s="460" t="str">
        <f t="shared" si="71"/>
        <v/>
      </c>
      <c r="N332" s="357" t="str" cm="1">
        <f t="array" ref="N332">IF(INDEX(W:W, ROW())&lt;&gt;"", _xlfn.XLOOKUP(INDEX(W:W, ROW()), '5A. Picture Formulas'!$B$3:$B$500, '5A. Picture Formulas'!$CR$3:$CR$500), "")</f>
        <v/>
      </c>
      <c r="O332" s="348" t="str">
        <f t="shared" si="65"/>
        <v/>
      </c>
      <c r="P332" s="348" t="s">
        <v>875</v>
      </c>
      <c r="Q332" s="348" t="str">
        <f t="shared" si="72"/>
        <v/>
      </c>
      <c r="R332" s="347" t="s">
        <v>616</v>
      </c>
      <c r="S332" s="347" t="s">
        <v>1364</v>
      </c>
      <c r="T332" s="367">
        <v>200</v>
      </c>
      <c r="U332" s="349">
        <f t="shared" si="66"/>
        <v>142.5</v>
      </c>
      <c r="V332" s="346"/>
      <c r="W332" s="33"/>
      <c r="X332" s="346"/>
      <c r="Y332" s="346"/>
      <c r="Z332" s="346"/>
      <c r="AA332" s="347"/>
      <c r="AB332" s="347"/>
      <c r="AC332" s="347"/>
      <c r="AD332" s="347" t="str">
        <f t="shared" si="67"/>
        <v/>
      </c>
      <c r="AE332" s="347"/>
      <c r="AF332" s="347"/>
      <c r="AG332" s="347"/>
      <c r="AH332" s="347" t="s">
        <v>935</v>
      </c>
      <c r="AI332" s="350">
        <v>44671</v>
      </c>
      <c r="AJ332" s="351" t="s">
        <v>936</v>
      </c>
      <c r="AK332" s="351" t="s">
        <v>57</v>
      </c>
      <c r="AL332" s="351" t="s">
        <v>937</v>
      </c>
      <c r="AM332" s="347"/>
      <c r="AN332" s="346" t="s">
        <v>947</v>
      </c>
      <c r="AO332" s="346" t="s">
        <v>1361</v>
      </c>
      <c r="AP332" s="347" t="s">
        <v>91</v>
      </c>
      <c r="AQ332" s="347">
        <v>60561</v>
      </c>
      <c r="AR332" s="347" t="str">
        <f t="shared" si="68"/>
        <v>116-60561</v>
      </c>
      <c r="AS332" s="347"/>
      <c r="AT332" s="347"/>
      <c r="AU332" s="347"/>
      <c r="AV332" s="347" t="str">
        <f t="shared" si="69"/>
        <v/>
      </c>
      <c r="AW332" s="347"/>
      <c r="AX332" s="347" t="str">
        <f t="shared" si="70"/>
        <v/>
      </c>
      <c r="AY332" s="352"/>
    </row>
    <row r="333" spans="1:51" s="337" customFormat="1" x14ac:dyDescent="0.25">
      <c r="A333" s="345" t="str">
        <f t="shared" si="61"/>
        <v/>
      </c>
      <c r="B333" s="345" t="str">
        <f t="shared" si="62"/>
        <v/>
      </c>
      <c r="C333" s="345"/>
      <c r="D333" s="345"/>
      <c r="E333" s="345" t="str">
        <f t="shared" si="63"/>
        <v/>
      </c>
      <c r="F333" s="346"/>
      <c r="G333" s="346"/>
      <c r="H333" s="347" t="s">
        <v>850</v>
      </c>
      <c r="I333" s="347" t="s">
        <v>263</v>
      </c>
      <c r="J333" s="347" t="s">
        <v>1365</v>
      </c>
      <c r="K333" s="347" t="s">
        <v>617</v>
      </c>
      <c r="L333" s="347" t="str">
        <f t="shared" si="64"/>
        <v>. Headlight TMS Control Module</v>
      </c>
      <c r="M333" s="460" t="str">
        <f t="shared" si="71"/>
        <v/>
      </c>
      <c r="N333" s="357" t="str" cm="1">
        <f t="array" ref="N333">IF(INDEX(W:W, ROW())&lt;&gt;"", _xlfn.XLOOKUP(INDEX(W:W, ROW()), '5A. Picture Formulas'!$B$3:$B$500, '5A. Picture Formulas'!$CR$3:$CR$500), "")</f>
        <v/>
      </c>
      <c r="O333" s="348" t="str">
        <f t="shared" si="65"/>
        <v/>
      </c>
      <c r="P333" s="348" t="s">
        <v>875</v>
      </c>
      <c r="Q333" s="348" t="str">
        <f t="shared" si="72"/>
        <v/>
      </c>
      <c r="R333" s="347" t="s">
        <v>617</v>
      </c>
      <c r="S333" s="347"/>
      <c r="T333" s="423">
        <v>160</v>
      </c>
      <c r="U333" s="349">
        <f t="shared" si="66"/>
        <v>160</v>
      </c>
      <c r="V333" s="346"/>
      <c r="W333" s="33"/>
      <c r="X333" s="346"/>
      <c r="Y333" s="346"/>
      <c r="Z333" s="346"/>
      <c r="AA333" s="347"/>
      <c r="AB333" s="347"/>
      <c r="AC333" s="347"/>
      <c r="AD333" s="347" t="str">
        <f t="shared" si="67"/>
        <v>has visible circuit board</v>
      </c>
      <c r="AE333" s="347"/>
      <c r="AF333" s="347" t="s">
        <v>807</v>
      </c>
      <c r="AG333" s="347"/>
      <c r="AH333" s="347" t="s">
        <v>981</v>
      </c>
      <c r="AI333" s="350">
        <v>44691</v>
      </c>
      <c r="AJ333" s="351" t="s">
        <v>936</v>
      </c>
      <c r="AK333" s="351" t="s">
        <v>57</v>
      </c>
      <c r="AL333" s="351" t="s">
        <v>937</v>
      </c>
      <c r="AM333" s="347"/>
      <c r="AN333" s="346" t="s">
        <v>947</v>
      </c>
      <c r="AO333" s="346"/>
      <c r="AP333" s="347" t="s">
        <v>91</v>
      </c>
      <c r="AQ333" s="347"/>
      <c r="AR333" s="347" t="str">
        <f t="shared" si="68"/>
        <v/>
      </c>
      <c r="AS333" s="347"/>
      <c r="AT333" s="347"/>
      <c r="AU333" s="347"/>
      <c r="AV333" s="347" t="str">
        <f t="shared" si="69"/>
        <v/>
      </c>
      <c r="AW333" s="347"/>
      <c r="AX333" s="347" t="str">
        <f t="shared" si="70"/>
        <v/>
      </c>
      <c r="AY333" s="352"/>
    </row>
    <row r="334" spans="1:51" s="337" customFormat="1" x14ac:dyDescent="0.25">
      <c r="A334" s="345" t="str">
        <f t="shared" si="61"/>
        <v>A158</v>
      </c>
      <c r="B334" s="345" t="str">
        <f t="shared" si="62"/>
        <v/>
      </c>
      <c r="C334" s="345"/>
      <c r="D334" s="345"/>
      <c r="E334" s="345" t="str">
        <f t="shared" si="63"/>
        <v/>
      </c>
      <c r="F334" s="346"/>
      <c r="G334" s="346"/>
      <c r="H334" s="347" t="s">
        <v>850</v>
      </c>
      <c r="I334" s="347" t="s">
        <v>263</v>
      </c>
      <c r="J334" s="347" t="s">
        <v>1365</v>
      </c>
      <c r="K334" s="347" t="s">
        <v>623</v>
      </c>
      <c r="L334" s="347" t="str">
        <f t="shared" si="64"/>
        <v>A158. Headlight, Access Cover Cap SET 2</v>
      </c>
      <c r="M334" s="460" t="str">
        <f t="shared" si="71"/>
        <v>Pic</v>
      </c>
      <c r="N334" s="357" t="str" cm="1">
        <f t="array" ref="N334">IF(INDEX(W:W, ROW())&lt;&gt;"", _xlfn.XLOOKUP(INDEX(W:W, ROW()), '5A. Picture Formulas'!$B$3:$B$500, '5A. Picture Formulas'!$CR$3:$CR$500), "")</f>
        <v>https://viking-pictures.s3.us-west-1.amazonaws.com/AA1188/70+(1).JPG</v>
      </c>
      <c r="O334" s="348" t="str">
        <f t="shared" si="65"/>
        <v/>
      </c>
      <c r="P334" s="348" t="s">
        <v>875</v>
      </c>
      <c r="Q334" s="348" t="str">
        <f t="shared" si="72"/>
        <v>https://viking-pictures.s3.us-west-1.amazonaws.com/AA1188/70+(1).JPG</v>
      </c>
      <c r="R334" s="347" t="s">
        <v>623</v>
      </c>
      <c r="S334" s="347" t="s">
        <v>1341</v>
      </c>
      <c r="T334" s="423">
        <v>60</v>
      </c>
      <c r="U334" s="349">
        <f t="shared" si="66"/>
        <v>60</v>
      </c>
      <c r="V334" s="346">
        <v>70</v>
      </c>
      <c r="W334" s="33" t="s">
        <v>2981</v>
      </c>
      <c r="X334" s="346" t="s">
        <v>2949</v>
      </c>
      <c r="Y334" s="346"/>
      <c r="Z334" s="387" t="s">
        <v>2946</v>
      </c>
      <c r="AA334" s="369">
        <v>1305219150</v>
      </c>
      <c r="AB334" s="347"/>
      <c r="AC334" s="347"/>
      <c r="AD334" s="347" t="str">
        <f t="shared" si="67"/>
        <v>on light unless bad, x2 per light sell SET2, toss singles</v>
      </c>
      <c r="AE334" s="347" t="s">
        <v>811</v>
      </c>
      <c r="AF334" s="347"/>
      <c r="AG334" s="347"/>
      <c r="AH334" s="347" t="s">
        <v>935</v>
      </c>
      <c r="AI334" s="350">
        <v>45244</v>
      </c>
      <c r="AJ334" s="351" t="s">
        <v>936</v>
      </c>
      <c r="AK334" s="351" t="s">
        <v>57</v>
      </c>
      <c r="AL334" s="351" t="s">
        <v>937</v>
      </c>
      <c r="AM334" s="347"/>
      <c r="AN334" s="346" t="s">
        <v>947</v>
      </c>
      <c r="AO334" s="346"/>
      <c r="AP334" s="347" t="s">
        <v>91</v>
      </c>
      <c r="AQ334" s="347"/>
      <c r="AR334" s="347" t="str">
        <f t="shared" si="68"/>
        <v/>
      </c>
      <c r="AS334" s="347" t="s">
        <v>89</v>
      </c>
      <c r="AT334" s="347" t="s">
        <v>1016</v>
      </c>
      <c r="AU334" s="347" t="s">
        <v>1017</v>
      </c>
      <c r="AV334" s="347" t="str">
        <f t="shared" si="69"/>
        <v>F15-14-18-ALL</v>
      </c>
      <c r="AW334" s="347" t="s">
        <v>1382</v>
      </c>
      <c r="AX334" s="347" t="str">
        <f t="shared" si="70"/>
        <v>F15-14-18-ALL-Viking40</v>
      </c>
      <c r="AY334" s="352" t="s">
        <v>2984</v>
      </c>
    </row>
    <row r="335" spans="1:51" s="337" customFormat="1" x14ac:dyDescent="0.25">
      <c r="A335" s="345" t="str">
        <f t="shared" si="61"/>
        <v/>
      </c>
      <c r="B335" s="345" t="str">
        <f t="shared" si="62"/>
        <v/>
      </c>
      <c r="C335" s="345"/>
      <c r="D335" s="345"/>
      <c r="E335" s="345" t="str">
        <f t="shared" si="63"/>
        <v/>
      </c>
      <c r="F335" s="346"/>
      <c r="G335" s="346"/>
      <c r="H335" s="347" t="s">
        <v>850</v>
      </c>
      <c r="I335" s="347" t="s">
        <v>263</v>
      </c>
      <c r="J335" s="347" t="s">
        <v>1365</v>
      </c>
      <c r="K335" s="347" t="s">
        <v>618</v>
      </c>
      <c r="L335" s="347" t="str">
        <f t="shared" si="64"/>
        <v>. Headlight, Daytime Running Light DRL Angel Eye Module</v>
      </c>
      <c r="M335" s="460" t="str">
        <f t="shared" si="71"/>
        <v/>
      </c>
      <c r="N335" s="357" t="str" cm="1">
        <f t="array" ref="N335">IF(INDEX(W:W, ROW())&lt;&gt;"", _xlfn.XLOOKUP(INDEX(W:W, ROW()), '5A. Picture Formulas'!$B$3:$B$500, '5A. Picture Formulas'!$CR$3:$CR$500), "")</f>
        <v/>
      </c>
      <c r="O335" s="348" t="str">
        <f t="shared" si="65"/>
        <v/>
      </c>
      <c r="P335" s="348" t="s">
        <v>875</v>
      </c>
      <c r="Q335" s="348" t="str">
        <f t="shared" si="72"/>
        <v/>
      </c>
      <c r="R335" s="347" t="s">
        <v>618</v>
      </c>
      <c r="S335" s="347"/>
      <c r="T335" s="347">
        <v>40</v>
      </c>
      <c r="U335" s="349">
        <f t="shared" si="66"/>
        <v>40</v>
      </c>
      <c r="V335" s="346"/>
      <c r="W335" s="33"/>
      <c r="X335" s="346"/>
      <c r="Y335" s="346"/>
      <c r="Z335" s="346"/>
      <c r="AA335" s="347"/>
      <c r="AB335" s="347"/>
      <c r="AC335" s="347"/>
      <c r="AD335" s="347" t="str">
        <f t="shared" si="67"/>
        <v>2 per car, bag/sell as SINGLES</v>
      </c>
      <c r="AE335" s="347" t="s">
        <v>808</v>
      </c>
      <c r="AF335" s="347"/>
      <c r="AG335" s="347"/>
      <c r="AH335" s="347" t="s">
        <v>981</v>
      </c>
      <c r="AI335" s="350">
        <v>44922</v>
      </c>
      <c r="AJ335" s="351" t="s">
        <v>936</v>
      </c>
      <c r="AK335" s="351" t="s">
        <v>57</v>
      </c>
      <c r="AL335" s="351" t="s">
        <v>937</v>
      </c>
      <c r="AM335" s="347"/>
      <c r="AN335" s="346" t="s">
        <v>947</v>
      </c>
      <c r="AO335" s="346"/>
      <c r="AP335" s="347" t="s">
        <v>91</v>
      </c>
      <c r="AQ335" s="347"/>
      <c r="AR335" s="347" t="str">
        <f t="shared" si="68"/>
        <v/>
      </c>
      <c r="AS335" s="347"/>
      <c r="AT335" s="347"/>
      <c r="AU335" s="347"/>
      <c r="AV335" s="347" t="str">
        <f t="shared" si="69"/>
        <v/>
      </c>
      <c r="AW335" s="347"/>
      <c r="AX335" s="347" t="str">
        <f t="shared" si="70"/>
        <v/>
      </c>
      <c r="AY335" s="352"/>
    </row>
    <row r="336" spans="1:51" s="337" customFormat="1" x14ac:dyDescent="0.25">
      <c r="A336" s="370" t="str">
        <f t="shared" si="61"/>
        <v/>
      </c>
      <c r="B336" s="370" t="str">
        <f t="shared" si="62"/>
        <v>114-60265</v>
      </c>
      <c r="C336" s="370"/>
      <c r="D336" s="370"/>
      <c r="E336" s="370">
        <f t="shared" si="63"/>
        <v>1</v>
      </c>
      <c r="F336" s="371" t="s">
        <v>2893</v>
      </c>
      <c r="G336" s="371" t="s">
        <v>941</v>
      </c>
      <c r="H336" s="372" t="s">
        <v>850</v>
      </c>
      <c r="I336" s="372" t="s">
        <v>263</v>
      </c>
      <c r="J336" s="372" t="s">
        <v>1366</v>
      </c>
      <c r="K336" s="372" t="s">
        <v>619</v>
      </c>
      <c r="L336" s="372" t="str">
        <f t="shared" si="64"/>
        <v>. Headlight, FRONT - LEFT</v>
      </c>
      <c r="M336" s="460" t="str">
        <f t="shared" si="71"/>
        <v/>
      </c>
      <c r="N336" s="357" t="str" cm="1">
        <f t="array" ref="N336">IF(INDEX(W:W, ROW())&lt;&gt;"", _xlfn.XLOOKUP(INDEX(W:W, ROW()), '5A. Picture Formulas'!$B$3:$B$500, '5A. Picture Formulas'!$CR$3:$CR$500), "")</f>
        <v/>
      </c>
      <c r="O336" s="380" t="str">
        <f t="shared" si="65"/>
        <v/>
      </c>
      <c r="P336" s="380" t="s">
        <v>875</v>
      </c>
      <c r="Q336" s="348" t="str">
        <f t="shared" si="72"/>
        <v/>
      </c>
      <c r="R336" s="372" t="s">
        <v>619</v>
      </c>
      <c r="S336" s="372" t="s">
        <v>1367</v>
      </c>
      <c r="T336" s="424">
        <v>1500</v>
      </c>
      <c r="U336" s="375">
        <f t="shared" si="66"/>
        <v>1431.6666666666667</v>
      </c>
      <c r="V336" s="371"/>
      <c r="W336" s="301"/>
      <c r="X336" s="371"/>
      <c r="Y336" s="371"/>
      <c r="Z336" s="371" t="s">
        <v>259</v>
      </c>
      <c r="AA336" s="372" t="s">
        <v>1368</v>
      </c>
      <c r="AB336" s="372"/>
      <c r="AC336" s="372"/>
      <c r="AD336" s="372" t="str">
        <f t="shared" si="67"/>
        <v>bad=keep ballast, adapt mod|toss LED mod &amp; plastic bracket</v>
      </c>
      <c r="AE336" s="372" t="s">
        <v>917</v>
      </c>
      <c r="AF336" s="372"/>
      <c r="AG336" s="372"/>
      <c r="AH336" s="372" t="s">
        <v>935</v>
      </c>
      <c r="AI336" s="377">
        <v>45219</v>
      </c>
      <c r="AJ336" s="378" t="s">
        <v>936</v>
      </c>
      <c r="AK336" s="378" t="s">
        <v>57</v>
      </c>
      <c r="AL336" s="378" t="s">
        <v>937</v>
      </c>
      <c r="AM336" s="372"/>
      <c r="AN336" s="371" t="s">
        <v>947</v>
      </c>
      <c r="AO336" s="371" t="s">
        <v>1369</v>
      </c>
      <c r="AP336" s="372" t="s">
        <v>91</v>
      </c>
      <c r="AQ336" s="372">
        <v>60265</v>
      </c>
      <c r="AR336" s="372" t="str">
        <f t="shared" si="68"/>
        <v>114-60265</v>
      </c>
      <c r="AS336" s="372"/>
      <c r="AT336" s="372"/>
      <c r="AU336" s="372"/>
      <c r="AV336" s="372" t="str">
        <f t="shared" si="69"/>
        <v/>
      </c>
      <c r="AW336" s="372"/>
      <c r="AX336" s="372" t="str">
        <f t="shared" si="70"/>
        <v/>
      </c>
      <c r="AY336" s="379"/>
    </row>
    <row r="337" spans="1:51" s="337" customFormat="1" x14ac:dyDescent="0.25">
      <c r="A337" s="370" t="str">
        <f t="shared" si="61"/>
        <v/>
      </c>
      <c r="B337" s="370" t="str">
        <f t="shared" si="62"/>
        <v>114-60686</v>
      </c>
      <c r="C337" s="370"/>
      <c r="D337" s="370"/>
      <c r="E337" s="370">
        <f t="shared" si="63"/>
        <v>1</v>
      </c>
      <c r="F337" s="371" t="s">
        <v>2893</v>
      </c>
      <c r="G337" s="371" t="s">
        <v>941</v>
      </c>
      <c r="H337" s="372" t="s">
        <v>850</v>
      </c>
      <c r="I337" s="372" t="s">
        <v>263</v>
      </c>
      <c r="J337" s="372" t="s">
        <v>1366</v>
      </c>
      <c r="K337" s="372" t="s">
        <v>619</v>
      </c>
      <c r="L337" s="372" t="str">
        <f t="shared" si="64"/>
        <v>. Headlight, FRONT - LEFT</v>
      </c>
      <c r="M337" s="460" t="str">
        <f t="shared" si="71"/>
        <v/>
      </c>
      <c r="N337" s="357" t="str" cm="1">
        <f t="array" ref="N337">IF(INDEX(W:W, ROW())&lt;&gt;"", _xlfn.XLOOKUP(INDEX(W:W, ROW()), '5A. Picture Formulas'!$B$3:$B$500, '5A. Picture Formulas'!$CR$3:$CR$500), "")</f>
        <v/>
      </c>
      <c r="O337" s="380" t="str">
        <f t="shared" si="65"/>
        <v/>
      </c>
      <c r="P337" s="380" t="s">
        <v>875</v>
      </c>
      <c r="Q337" s="348" t="str">
        <f t="shared" si="72"/>
        <v/>
      </c>
      <c r="R337" s="372" t="s">
        <v>619</v>
      </c>
      <c r="S337" s="372" t="s">
        <v>1372</v>
      </c>
      <c r="T337" s="424">
        <v>1500</v>
      </c>
      <c r="U337" s="375">
        <f t="shared" si="66"/>
        <v>1431.6666666666667</v>
      </c>
      <c r="V337" s="371"/>
      <c r="W337" s="301"/>
      <c r="X337" s="371"/>
      <c r="Y337" s="371"/>
      <c r="Z337" s="371" t="s">
        <v>259</v>
      </c>
      <c r="AA337" s="372" t="s">
        <v>1373</v>
      </c>
      <c r="AB337" s="372"/>
      <c r="AC337" s="372"/>
      <c r="AD337" s="372" t="str">
        <f t="shared" si="67"/>
        <v>bad=keep ballast, adapt mod|toss LED mod &amp; plastic bracket</v>
      </c>
      <c r="AE337" s="372" t="s">
        <v>917</v>
      </c>
      <c r="AF337" s="372"/>
      <c r="AG337" s="372"/>
      <c r="AH337" s="372" t="s">
        <v>935</v>
      </c>
      <c r="AI337" s="377">
        <v>45219</v>
      </c>
      <c r="AJ337" s="378" t="s">
        <v>936</v>
      </c>
      <c r="AK337" s="378" t="s">
        <v>57</v>
      </c>
      <c r="AL337" s="378" t="s">
        <v>937</v>
      </c>
      <c r="AM337" s="372"/>
      <c r="AN337" s="371" t="s">
        <v>947</v>
      </c>
      <c r="AO337" s="371" t="s">
        <v>1369</v>
      </c>
      <c r="AP337" s="372" t="s">
        <v>91</v>
      </c>
      <c r="AQ337" s="372">
        <v>60686</v>
      </c>
      <c r="AR337" s="372" t="str">
        <f t="shared" si="68"/>
        <v>114-60686</v>
      </c>
      <c r="AS337" s="372"/>
      <c r="AT337" s="372"/>
      <c r="AU337" s="372"/>
      <c r="AV337" s="372" t="str">
        <f t="shared" si="69"/>
        <v/>
      </c>
      <c r="AW337" s="372"/>
      <c r="AX337" s="372" t="str">
        <f t="shared" si="70"/>
        <v/>
      </c>
      <c r="AY337" s="379"/>
    </row>
    <row r="338" spans="1:51" s="337" customFormat="1" x14ac:dyDescent="0.25">
      <c r="A338" s="370" t="str">
        <f t="shared" si="61"/>
        <v/>
      </c>
      <c r="B338" s="370" t="str">
        <f t="shared" si="62"/>
        <v>114-60267</v>
      </c>
      <c r="C338" s="370"/>
      <c r="D338" s="370"/>
      <c r="E338" s="370">
        <f t="shared" si="63"/>
        <v>1</v>
      </c>
      <c r="F338" s="371" t="s">
        <v>2893</v>
      </c>
      <c r="G338" s="371" t="s">
        <v>941</v>
      </c>
      <c r="H338" s="372" t="s">
        <v>850</v>
      </c>
      <c r="I338" s="372" t="s">
        <v>263</v>
      </c>
      <c r="J338" s="372" t="s">
        <v>1366</v>
      </c>
      <c r="K338" s="372" t="s">
        <v>619</v>
      </c>
      <c r="L338" s="372" t="str">
        <f t="shared" si="64"/>
        <v>. Headlight, FRONT - LEFT</v>
      </c>
      <c r="M338" s="460" t="str">
        <f t="shared" si="71"/>
        <v/>
      </c>
      <c r="N338" s="357" t="str" cm="1">
        <f t="array" ref="N338">IF(INDEX(W:W, ROW())&lt;&gt;"", _xlfn.XLOOKUP(INDEX(W:W, ROW()), '5A. Picture Formulas'!$B$3:$B$500, '5A. Picture Formulas'!$CR$3:$CR$500), "")</f>
        <v/>
      </c>
      <c r="O338" s="373" t="str">
        <f t="shared" si="65"/>
        <v>E.G.</v>
      </c>
      <c r="P338" s="374" t="s">
        <v>1376</v>
      </c>
      <c r="Q338" s="348" t="str">
        <f t="shared" si="72"/>
        <v>https://viking-pictures.s3.us-west-1.amazonaws.com/AA1155/A83.+Headlight%2C+FRONT+-+LEFT+(1).JPG</v>
      </c>
      <c r="R338" s="372" t="s">
        <v>619</v>
      </c>
      <c r="S338" s="372" t="s">
        <v>1377</v>
      </c>
      <c r="T338" s="424">
        <v>1295</v>
      </c>
      <c r="U338" s="375">
        <f t="shared" si="66"/>
        <v>1431.6666666666667</v>
      </c>
      <c r="V338" s="371"/>
      <c r="W338" s="301"/>
      <c r="X338" s="371"/>
      <c r="Y338" s="371"/>
      <c r="Z338" s="371" t="s">
        <v>259</v>
      </c>
      <c r="AA338" s="376" t="s">
        <v>1378</v>
      </c>
      <c r="AB338" s="372"/>
      <c r="AC338" s="372"/>
      <c r="AD338" s="372" t="str">
        <f t="shared" si="67"/>
        <v>bad=keep ballast, adapt mod|toss LED mod &amp; plastic bracket</v>
      </c>
      <c r="AE338" s="372" t="s">
        <v>917</v>
      </c>
      <c r="AF338" s="372"/>
      <c r="AG338" s="372"/>
      <c r="AH338" s="372" t="s">
        <v>935</v>
      </c>
      <c r="AI338" s="377">
        <v>44671</v>
      </c>
      <c r="AJ338" s="378" t="s">
        <v>936</v>
      </c>
      <c r="AK338" s="378" t="s">
        <v>57</v>
      </c>
      <c r="AL338" s="378" t="s">
        <v>937</v>
      </c>
      <c r="AM338" s="372"/>
      <c r="AN338" s="371" t="s">
        <v>947</v>
      </c>
      <c r="AO338" s="371" t="s">
        <v>1369</v>
      </c>
      <c r="AP338" s="372" t="s">
        <v>91</v>
      </c>
      <c r="AQ338" s="372">
        <v>60267</v>
      </c>
      <c r="AR338" s="372" t="str">
        <f t="shared" si="68"/>
        <v>114-60267</v>
      </c>
      <c r="AS338" s="372"/>
      <c r="AT338" s="372"/>
      <c r="AU338" s="372"/>
      <c r="AV338" s="372" t="str">
        <f t="shared" si="69"/>
        <v/>
      </c>
      <c r="AW338" s="372"/>
      <c r="AX338" s="372" t="str">
        <f t="shared" si="70"/>
        <v/>
      </c>
      <c r="AY338" s="379"/>
    </row>
    <row r="339" spans="1:51" s="337" customFormat="1" x14ac:dyDescent="0.25">
      <c r="A339" s="353" t="str">
        <f t="shared" si="61"/>
        <v/>
      </c>
      <c r="B339" s="353" t="str">
        <f t="shared" si="62"/>
        <v>114-60264</v>
      </c>
      <c r="C339" s="353"/>
      <c r="D339" s="353"/>
      <c r="E339" s="353">
        <f t="shared" si="63"/>
        <v>1</v>
      </c>
      <c r="F339" s="354" t="s">
        <v>2888</v>
      </c>
      <c r="G339" s="354" t="s">
        <v>941</v>
      </c>
      <c r="H339" s="355" t="s">
        <v>850</v>
      </c>
      <c r="I339" s="355" t="s">
        <v>263</v>
      </c>
      <c r="J339" s="355" t="s">
        <v>1366</v>
      </c>
      <c r="K339" s="355" t="s">
        <v>620</v>
      </c>
      <c r="L339" s="355" t="str">
        <f t="shared" si="64"/>
        <v>. Headlight, FRONT - RIGHT</v>
      </c>
      <c r="M339" s="460" t="str">
        <f t="shared" si="71"/>
        <v/>
      </c>
      <c r="N339" s="357" t="str" cm="1">
        <f t="array" ref="N339">IF(INDEX(W:W, ROW())&lt;&gt;"", _xlfn.XLOOKUP(INDEX(W:W, ROW()), '5A. Picture Formulas'!$B$3:$B$500, '5A. Picture Formulas'!$CR$3:$CR$500), "")</f>
        <v/>
      </c>
      <c r="O339" s="364" t="str">
        <f t="shared" si="65"/>
        <v/>
      </c>
      <c r="P339" s="364" t="s">
        <v>875</v>
      </c>
      <c r="Q339" s="348" t="str">
        <f t="shared" si="72"/>
        <v/>
      </c>
      <c r="R339" s="355" t="s">
        <v>620</v>
      </c>
      <c r="S339" s="355" t="s">
        <v>1370</v>
      </c>
      <c r="T339" s="358">
        <v>1500</v>
      </c>
      <c r="U339" s="359">
        <f t="shared" si="66"/>
        <v>1431.6666666666667</v>
      </c>
      <c r="V339" s="354"/>
      <c r="W339" s="254"/>
      <c r="X339" s="354"/>
      <c r="Y339" s="354"/>
      <c r="Z339" s="354" t="s">
        <v>259</v>
      </c>
      <c r="AA339" s="355" t="s">
        <v>1371</v>
      </c>
      <c r="AB339" s="355" t="s">
        <v>2903</v>
      </c>
      <c r="AC339" s="355"/>
      <c r="AD339" s="355" t="str">
        <f t="shared" si="67"/>
        <v>bad=keep ballast, adapt mod|toss LED mod &amp; plastic bracket</v>
      </c>
      <c r="AE339" s="355" t="s">
        <v>917</v>
      </c>
      <c r="AF339" s="355"/>
      <c r="AG339" s="355"/>
      <c r="AH339" s="355" t="s">
        <v>935</v>
      </c>
      <c r="AI339" s="361">
        <v>45219</v>
      </c>
      <c r="AJ339" s="362" t="s">
        <v>936</v>
      </c>
      <c r="AK339" s="362" t="s">
        <v>57</v>
      </c>
      <c r="AL339" s="362" t="s">
        <v>937</v>
      </c>
      <c r="AM339" s="355"/>
      <c r="AN339" s="354" t="s">
        <v>947</v>
      </c>
      <c r="AO339" s="354" t="s">
        <v>1369</v>
      </c>
      <c r="AP339" s="355" t="s">
        <v>91</v>
      </c>
      <c r="AQ339" s="355">
        <v>60264</v>
      </c>
      <c r="AR339" s="355" t="str">
        <f t="shared" si="68"/>
        <v>114-60264</v>
      </c>
      <c r="AS339" s="355"/>
      <c r="AT339" s="355"/>
      <c r="AU339" s="355"/>
      <c r="AV339" s="355" t="str">
        <f t="shared" si="69"/>
        <v/>
      </c>
      <c r="AW339" s="355"/>
      <c r="AX339" s="355" t="str">
        <f t="shared" si="70"/>
        <v/>
      </c>
      <c r="AY339" s="363"/>
    </row>
    <row r="340" spans="1:51" s="337" customFormat="1" x14ac:dyDescent="0.25">
      <c r="A340" s="353" t="str">
        <f t="shared" si="61"/>
        <v/>
      </c>
      <c r="B340" s="353" t="str">
        <f t="shared" si="62"/>
        <v>114-60685</v>
      </c>
      <c r="C340" s="353"/>
      <c r="D340" s="353"/>
      <c r="E340" s="353">
        <f t="shared" si="63"/>
        <v>1</v>
      </c>
      <c r="F340" s="354" t="s">
        <v>2888</v>
      </c>
      <c r="G340" s="354" t="s">
        <v>941</v>
      </c>
      <c r="H340" s="355" t="s">
        <v>850</v>
      </c>
      <c r="I340" s="355" t="s">
        <v>263</v>
      </c>
      <c r="J340" s="355" t="s">
        <v>1366</v>
      </c>
      <c r="K340" s="355" t="s">
        <v>620</v>
      </c>
      <c r="L340" s="355" t="str">
        <f t="shared" si="64"/>
        <v>. Headlight, FRONT - RIGHT</v>
      </c>
      <c r="M340" s="460" t="str">
        <f t="shared" si="71"/>
        <v/>
      </c>
      <c r="N340" s="357" t="str" cm="1">
        <f t="array" ref="N340">IF(INDEX(W:W, ROW())&lt;&gt;"", _xlfn.XLOOKUP(INDEX(W:W, ROW()), '5A. Picture Formulas'!$B$3:$B$500, '5A. Picture Formulas'!$CR$3:$CR$500), "")</f>
        <v/>
      </c>
      <c r="O340" s="364" t="str">
        <f t="shared" si="65"/>
        <v/>
      </c>
      <c r="P340" s="364" t="s">
        <v>875</v>
      </c>
      <c r="Q340" s="348" t="str">
        <f t="shared" si="72"/>
        <v/>
      </c>
      <c r="R340" s="355" t="s">
        <v>620</v>
      </c>
      <c r="S340" s="355" t="s">
        <v>1374</v>
      </c>
      <c r="T340" s="358">
        <v>1500</v>
      </c>
      <c r="U340" s="359">
        <f t="shared" si="66"/>
        <v>1431.6666666666667</v>
      </c>
      <c r="V340" s="354"/>
      <c r="W340" s="254"/>
      <c r="X340" s="354"/>
      <c r="Y340" s="354"/>
      <c r="Z340" s="354" t="s">
        <v>259</v>
      </c>
      <c r="AA340" s="355" t="s">
        <v>1375</v>
      </c>
      <c r="AB340" s="355" t="s">
        <v>2903</v>
      </c>
      <c r="AC340" s="355"/>
      <c r="AD340" s="355" t="str">
        <f t="shared" si="67"/>
        <v>bad=keep ballast, adapt mod|toss LED mod &amp; plastic bracket</v>
      </c>
      <c r="AE340" s="355" t="s">
        <v>917</v>
      </c>
      <c r="AF340" s="355"/>
      <c r="AG340" s="355"/>
      <c r="AH340" s="355" t="s">
        <v>935</v>
      </c>
      <c r="AI340" s="361">
        <v>45219</v>
      </c>
      <c r="AJ340" s="362" t="s">
        <v>936</v>
      </c>
      <c r="AK340" s="362" t="s">
        <v>57</v>
      </c>
      <c r="AL340" s="362" t="s">
        <v>937</v>
      </c>
      <c r="AM340" s="355"/>
      <c r="AN340" s="354" t="s">
        <v>947</v>
      </c>
      <c r="AO340" s="354" t="s">
        <v>1369</v>
      </c>
      <c r="AP340" s="355" t="s">
        <v>91</v>
      </c>
      <c r="AQ340" s="355">
        <v>60685</v>
      </c>
      <c r="AR340" s="355" t="str">
        <f t="shared" si="68"/>
        <v>114-60685</v>
      </c>
      <c r="AS340" s="355"/>
      <c r="AT340" s="355"/>
      <c r="AU340" s="355"/>
      <c r="AV340" s="355" t="str">
        <f t="shared" si="69"/>
        <v/>
      </c>
      <c r="AW340" s="355"/>
      <c r="AX340" s="355" t="str">
        <f t="shared" si="70"/>
        <v/>
      </c>
      <c r="AY340" s="363"/>
    </row>
    <row r="341" spans="1:51" s="337" customFormat="1" x14ac:dyDescent="0.25">
      <c r="A341" s="353" t="str">
        <f t="shared" si="61"/>
        <v>A261</v>
      </c>
      <c r="B341" s="353" t="str">
        <f t="shared" si="62"/>
        <v>114-60266</v>
      </c>
      <c r="C341" s="353"/>
      <c r="D341" s="353"/>
      <c r="E341" s="353">
        <f t="shared" si="63"/>
        <v>1</v>
      </c>
      <c r="F341" s="354" t="s">
        <v>2888</v>
      </c>
      <c r="G341" s="354" t="s">
        <v>941</v>
      </c>
      <c r="H341" s="355" t="s">
        <v>850</v>
      </c>
      <c r="I341" s="355" t="s">
        <v>263</v>
      </c>
      <c r="J341" s="355" t="s">
        <v>1366</v>
      </c>
      <c r="K341" s="355" t="s">
        <v>620</v>
      </c>
      <c r="L341" s="355" t="str">
        <f t="shared" si="64"/>
        <v>A261. Headlight, FRONT - RIGHT</v>
      </c>
      <c r="M341" s="460" t="str">
        <f t="shared" si="71"/>
        <v>Pic</v>
      </c>
      <c r="N341" s="357" t="str" cm="1">
        <f t="array" ref="N341">IF(INDEX(W:W, ROW())&lt;&gt;"", _xlfn.XLOOKUP(INDEX(W:W, ROW()), '5A. Picture Formulas'!$B$3:$B$500, '5A. Picture Formulas'!$CR$3:$CR$500), "")</f>
        <v>https://viking-pictures.s3.us-west-1.amazonaws.com/AA1188/133+(1).JPG</v>
      </c>
      <c r="O341" s="364" t="str">
        <f t="shared" si="65"/>
        <v/>
      </c>
      <c r="P341" s="364" t="s">
        <v>875</v>
      </c>
      <c r="Q341" s="348" t="str">
        <f t="shared" si="72"/>
        <v>https://viking-pictures.s3.us-west-1.amazonaws.com/AA1188/133+(1).JPG</v>
      </c>
      <c r="R341" s="355" t="s">
        <v>620</v>
      </c>
      <c r="S341" s="355" t="s">
        <v>1379</v>
      </c>
      <c r="T341" s="358">
        <v>1295</v>
      </c>
      <c r="U341" s="359">
        <f t="shared" si="66"/>
        <v>1431.6666666666667</v>
      </c>
      <c r="V341" s="354">
        <v>133</v>
      </c>
      <c r="W341" s="254" t="s">
        <v>3160</v>
      </c>
      <c r="X341" s="354" t="s">
        <v>448</v>
      </c>
      <c r="Y341" s="354"/>
      <c r="Z341" s="354" t="s">
        <v>259</v>
      </c>
      <c r="AA341" s="355" t="s">
        <v>3161</v>
      </c>
      <c r="AB341" s="355" t="s">
        <v>2903</v>
      </c>
      <c r="AC341" s="355"/>
      <c r="AD341" s="355" t="str">
        <f t="shared" si="67"/>
        <v>bad=keep ballast, adapt mod|toss LED mod &amp; plastic bracket</v>
      </c>
      <c r="AE341" s="355" t="s">
        <v>917</v>
      </c>
      <c r="AF341" s="355"/>
      <c r="AG341" s="355"/>
      <c r="AH341" s="355" t="s">
        <v>935</v>
      </c>
      <c r="AI341" s="361">
        <v>44671</v>
      </c>
      <c r="AJ341" s="362" t="s">
        <v>936</v>
      </c>
      <c r="AK341" s="362" t="s">
        <v>57</v>
      </c>
      <c r="AL341" s="362" t="s">
        <v>937</v>
      </c>
      <c r="AM341" s="355"/>
      <c r="AN341" s="354" t="s">
        <v>947</v>
      </c>
      <c r="AO341" s="354" t="s">
        <v>1369</v>
      </c>
      <c r="AP341" s="355" t="s">
        <v>91</v>
      </c>
      <c r="AQ341" s="355">
        <v>60266</v>
      </c>
      <c r="AR341" s="355" t="str">
        <f t="shared" si="68"/>
        <v>114-60266</v>
      </c>
      <c r="AS341" s="355"/>
      <c r="AT341" s="355"/>
      <c r="AU341" s="355"/>
      <c r="AV341" s="355" t="str">
        <f t="shared" si="69"/>
        <v/>
      </c>
      <c r="AW341" s="355"/>
      <c r="AX341" s="355" t="str">
        <f t="shared" si="70"/>
        <v/>
      </c>
      <c r="AY341" s="363"/>
    </row>
    <row r="342" spans="1:51" s="337" customFormat="1" x14ac:dyDescent="0.25">
      <c r="A342" s="345" t="str">
        <f t="shared" si="61"/>
        <v>A194</v>
      </c>
      <c r="B342" s="345" t="str">
        <f t="shared" si="62"/>
        <v>591-74049</v>
      </c>
      <c r="C342" s="345"/>
      <c r="D342" s="345"/>
      <c r="E342" s="345">
        <f t="shared" si="63"/>
        <v>1</v>
      </c>
      <c r="F342" s="346"/>
      <c r="G342" s="346"/>
      <c r="H342" s="347" t="s">
        <v>850</v>
      </c>
      <c r="I342" s="347" t="s">
        <v>263</v>
      </c>
      <c r="J342" s="347" t="s">
        <v>1365</v>
      </c>
      <c r="K342" s="347" t="s">
        <v>621</v>
      </c>
      <c r="L342" s="347" t="str">
        <f t="shared" si="64"/>
        <v>A194. Headlight, XENON Adaptive Control Module</v>
      </c>
      <c r="M342" s="460" t="str">
        <f t="shared" si="71"/>
        <v>Pic</v>
      </c>
      <c r="N342" s="357" t="str" cm="1">
        <f t="array" ref="N342">IF(INDEX(W:W, ROW())&lt;&gt;"", _xlfn.XLOOKUP(INDEX(W:W, ROW()), '5A. Picture Formulas'!$B$3:$B$500, '5A. Picture Formulas'!$CR$3:$CR$500), "")</f>
        <v>https://viking-pictures.s3.us-west-1.amazonaws.com/AA1188/105+(1).JPG</v>
      </c>
      <c r="O342" s="348" t="str">
        <f t="shared" si="65"/>
        <v/>
      </c>
      <c r="P342" s="348" t="s">
        <v>875</v>
      </c>
      <c r="Q342" s="348" t="str">
        <f t="shared" si="72"/>
        <v>https://viking-pictures.s3.us-west-1.amazonaws.com/AA1188/105+(1).JPG</v>
      </c>
      <c r="R342" s="347" t="s">
        <v>621</v>
      </c>
      <c r="S342" s="347" t="s">
        <v>1380</v>
      </c>
      <c r="T342" s="347">
        <v>200</v>
      </c>
      <c r="U342" s="349">
        <f t="shared" si="66"/>
        <v>200</v>
      </c>
      <c r="V342" s="346">
        <v>105</v>
      </c>
      <c r="W342" s="33" t="s">
        <v>3037</v>
      </c>
      <c r="X342" s="346" t="s">
        <v>2950</v>
      </c>
      <c r="Y342" s="346"/>
      <c r="Z342" s="346" t="s">
        <v>260</v>
      </c>
      <c r="AA342" s="347">
        <v>7396128</v>
      </c>
      <c r="AB342" s="347"/>
      <c r="AC342" s="347"/>
      <c r="AD342" s="347" t="str">
        <f t="shared" si="67"/>
        <v>black plastic w/ vents &amp; visible circuit board</v>
      </c>
      <c r="AE342" s="347"/>
      <c r="AF342" s="347" t="s">
        <v>809</v>
      </c>
      <c r="AG342" s="347"/>
      <c r="AH342" s="347" t="s">
        <v>981</v>
      </c>
      <c r="AI342" s="350">
        <v>44922</v>
      </c>
      <c r="AJ342" s="351" t="s">
        <v>936</v>
      </c>
      <c r="AK342" s="351" t="s">
        <v>57</v>
      </c>
      <c r="AL342" s="351" t="s">
        <v>937</v>
      </c>
      <c r="AM342" s="347"/>
      <c r="AN342" s="346" t="s">
        <v>947</v>
      </c>
      <c r="AO342" s="346" t="s">
        <v>1381</v>
      </c>
      <c r="AP342" s="347" t="s">
        <v>91</v>
      </c>
      <c r="AQ342" s="347">
        <v>74049</v>
      </c>
      <c r="AR342" s="347" t="str">
        <f t="shared" si="68"/>
        <v>591-74049</v>
      </c>
      <c r="AS342" s="347"/>
      <c r="AT342" s="347"/>
      <c r="AU342" s="347"/>
      <c r="AV342" s="347" t="str">
        <f t="shared" si="69"/>
        <v/>
      </c>
      <c r="AW342" s="347"/>
      <c r="AX342" s="347" t="str">
        <f t="shared" si="70"/>
        <v/>
      </c>
      <c r="AY342" s="352"/>
    </row>
    <row r="343" spans="1:51" s="337" customFormat="1" x14ac:dyDescent="0.25">
      <c r="A343" s="345" t="str">
        <f t="shared" si="61"/>
        <v>A203</v>
      </c>
      <c r="B343" s="345" t="str">
        <f t="shared" si="62"/>
        <v>591-71543</v>
      </c>
      <c r="C343" s="345"/>
      <c r="D343" s="345"/>
      <c r="E343" s="345">
        <f t="shared" si="63"/>
        <v>1</v>
      </c>
      <c r="F343" s="346"/>
      <c r="G343" s="346"/>
      <c r="H343" s="347" t="s">
        <v>850</v>
      </c>
      <c r="I343" s="347" t="s">
        <v>263</v>
      </c>
      <c r="J343" s="347" t="s">
        <v>1365</v>
      </c>
      <c r="K343" s="347" t="s">
        <v>622</v>
      </c>
      <c r="L343" s="347" t="str">
        <f t="shared" si="64"/>
        <v>A203. Headlight, XENON Ballast Control Module, XENON</v>
      </c>
      <c r="M343" s="460" t="str">
        <f t="shared" si="71"/>
        <v>Pic</v>
      </c>
      <c r="N343" s="357" t="str" cm="1">
        <f t="array" ref="N343">IF(INDEX(W:W, ROW())&lt;&gt;"", _xlfn.XLOOKUP(INDEX(W:W, ROW()), '5A. Picture Formulas'!$B$3:$B$500, '5A. Picture Formulas'!$CR$3:$CR$500), "")</f>
        <v>https://viking-pictures.s3.us-west-1.amazonaws.com/AA1188/115+(1).JPG</v>
      </c>
      <c r="O343" s="348" t="str">
        <f t="shared" si="65"/>
        <v/>
      </c>
      <c r="P343" s="348" t="s">
        <v>875</v>
      </c>
      <c r="Q343" s="348" t="str">
        <f t="shared" si="72"/>
        <v>https://viking-pictures.s3.us-west-1.amazonaws.com/AA1188/115+(1).JPG</v>
      </c>
      <c r="R343" s="347" t="s">
        <v>622</v>
      </c>
      <c r="S343" s="347" t="s">
        <v>1380</v>
      </c>
      <c r="T343" s="347">
        <v>50</v>
      </c>
      <c r="U343" s="349">
        <f t="shared" si="66"/>
        <v>50</v>
      </c>
      <c r="V343" s="346">
        <v>115</v>
      </c>
      <c r="W343" s="33" t="s">
        <v>3056</v>
      </c>
      <c r="X343" s="346" t="s">
        <v>2950</v>
      </c>
      <c r="Y343" s="346"/>
      <c r="Z343" s="354" t="s">
        <v>260</v>
      </c>
      <c r="AA343" s="347">
        <v>7317408</v>
      </c>
      <c r="AB343" s="347"/>
      <c r="AC343" s="347"/>
      <c r="AD343" s="347" t="str">
        <f t="shared" si="67"/>
        <v>shiny silver metal</v>
      </c>
      <c r="AE343" s="347"/>
      <c r="AF343" s="347" t="s">
        <v>810</v>
      </c>
      <c r="AG343" s="347"/>
      <c r="AH343" s="347" t="s">
        <v>981</v>
      </c>
      <c r="AI343" s="350">
        <v>44922</v>
      </c>
      <c r="AJ343" s="351" t="s">
        <v>936</v>
      </c>
      <c r="AK343" s="351" t="s">
        <v>57</v>
      </c>
      <c r="AL343" s="351" t="s">
        <v>937</v>
      </c>
      <c r="AM343" s="347"/>
      <c r="AN343" s="346" t="s">
        <v>947</v>
      </c>
      <c r="AO343" s="346" t="s">
        <v>1381</v>
      </c>
      <c r="AP343" s="347" t="s">
        <v>91</v>
      </c>
      <c r="AQ343" s="347">
        <v>71543</v>
      </c>
      <c r="AR343" s="347" t="str">
        <f t="shared" si="68"/>
        <v>591-71543</v>
      </c>
      <c r="AS343" s="347"/>
      <c r="AT343" s="347"/>
      <c r="AU343" s="347"/>
      <c r="AV343" s="347" t="str">
        <f t="shared" si="69"/>
        <v/>
      </c>
      <c r="AW343" s="347"/>
      <c r="AX343" s="347" t="str">
        <f t="shared" si="70"/>
        <v/>
      </c>
      <c r="AY343" s="352"/>
    </row>
    <row r="344" spans="1:51" s="337" customFormat="1" x14ac:dyDescent="0.25">
      <c r="A344" s="353" t="str">
        <f t="shared" si="61"/>
        <v/>
      </c>
      <c r="B344" s="353" t="str">
        <f t="shared" si="62"/>
        <v>166-60725</v>
      </c>
      <c r="C344" s="353"/>
      <c r="D344" s="353"/>
      <c r="E344" s="353">
        <f t="shared" si="63"/>
        <v>1</v>
      </c>
      <c r="F344" s="354" t="s">
        <v>2888</v>
      </c>
      <c r="G344" s="354" t="s">
        <v>941</v>
      </c>
      <c r="H344" s="355" t="s">
        <v>850</v>
      </c>
      <c r="I344" s="355" t="s">
        <v>263</v>
      </c>
      <c r="J344" s="355" t="s">
        <v>1358</v>
      </c>
      <c r="K344" s="355" t="s">
        <v>624</v>
      </c>
      <c r="L344" s="355" t="str">
        <f t="shared" si="64"/>
        <v>. Taillight, QUARTER PANEL MOUNTED - LEFT</v>
      </c>
      <c r="M344" s="460" t="str">
        <f t="shared" si="71"/>
        <v/>
      </c>
      <c r="N344" s="357" t="str" cm="1">
        <f t="array" ref="N344">IF(INDEX(W:W, ROW())&lt;&gt;"", _xlfn.XLOOKUP(INDEX(W:W, ROW()), '5A. Picture Formulas'!$B$3:$B$500, '5A. Picture Formulas'!$CR$3:$CR$500), "")</f>
        <v/>
      </c>
      <c r="O344" s="356" t="str">
        <f t="shared" si="65"/>
        <v>E.G.</v>
      </c>
      <c r="P344" s="357" t="s">
        <v>1383</v>
      </c>
      <c r="Q344" s="348" t="str">
        <f t="shared" si="72"/>
        <v>https://viking-pictures.s3.us-west-1.amazonaws.com/AA1155/A112.+Taillight%2C+QUARTER+PANEL+MOUNTED+-+LEFT+(1).JPG</v>
      </c>
      <c r="R344" s="355" t="s">
        <v>624</v>
      </c>
      <c r="S344" s="355"/>
      <c r="T344" s="355">
        <v>235</v>
      </c>
      <c r="U344" s="359">
        <f t="shared" si="66"/>
        <v>235</v>
      </c>
      <c r="V344" s="354"/>
      <c r="W344" s="254"/>
      <c r="X344" s="354"/>
      <c r="Y344" s="354"/>
      <c r="Z344" s="354" t="s">
        <v>260</v>
      </c>
      <c r="AA344" s="360" t="s">
        <v>1384</v>
      </c>
      <c r="AB344" s="355" t="s">
        <v>2902</v>
      </c>
      <c r="AC344" s="355"/>
      <c r="AD344" s="355" t="str">
        <f t="shared" si="67"/>
        <v/>
      </c>
      <c r="AE344" s="355"/>
      <c r="AF344" s="355"/>
      <c r="AG344" s="355"/>
      <c r="AH344" s="355" t="s">
        <v>935</v>
      </c>
      <c r="AI344" s="361">
        <v>44671</v>
      </c>
      <c r="AJ344" s="362" t="s">
        <v>936</v>
      </c>
      <c r="AK344" s="362" t="s">
        <v>57</v>
      </c>
      <c r="AL344" s="362" t="s">
        <v>937</v>
      </c>
      <c r="AM344" s="355"/>
      <c r="AN344" s="354" t="s">
        <v>947</v>
      </c>
      <c r="AO344" s="354" t="s">
        <v>1385</v>
      </c>
      <c r="AP344" s="355" t="s">
        <v>91</v>
      </c>
      <c r="AQ344" s="355">
        <v>60725</v>
      </c>
      <c r="AR344" s="355" t="str">
        <f t="shared" si="68"/>
        <v>166-60725</v>
      </c>
      <c r="AS344" s="355"/>
      <c r="AT344" s="355"/>
      <c r="AU344" s="355"/>
      <c r="AV344" s="355" t="str">
        <f t="shared" si="69"/>
        <v/>
      </c>
      <c r="AW344" s="355"/>
      <c r="AX344" s="355" t="str">
        <f t="shared" si="70"/>
        <v/>
      </c>
      <c r="AY344" s="363"/>
    </row>
    <row r="345" spans="1:51" s="337" customFormat="1" x14ac:dyDescent="0.25">
      <c r="A345" s="370" t="str">
        <f t="shared" si="61"/>
        <v/>
      </c>
      <c r="B345" s="370" t="str">
        <f t="shared" si="62"/>
        <v>166-60724</v>
      </c>
      <c r="C345" s="370"/>
      <c r="D345" s="370"/>
      <c r="E345" s="370">
        <f t="shared" si="63"/>
        <v>1</v>
      </c>
      <c r="F345" s="371" t="s">
        <v>2893</v>
      </c>
      <c r="G345" s="371" t="s">
        <v>941</v>
      </c>
      <c r="H345" s="372" t="s">
        <v>850</v>
      </c>
      <c r="I345" s="372" t="s">
        <v>263</v>
      </c>
      <c r="J345" s="372" t="s">
        <v>1358</v>
      </c>
      <c r="K345" s="372" t="s">
        <v>625</v>
      </c>
      <c r="L345" s="372" t="str">
        <f t="shared" si="64"/>
        <v>. Taillight, QUARTER PANEL MOUNTED - RIGHT</v>
      </c>
      <c r="M345" s="460" t="str">
        <f t="shared" si="71"/>
        <v/>
      </c>
      <c r="N345" s="357" t="str" cm="1">
        <f t="array" ref="N345">IF(INDEX(W:W, ROW())&lt;&gt;"", _xlfn.XLOOKUP(INDEX(W:W, ROW()), '5A. Picture Formulas'!$B$3:$B$500, '5A. Picture Formulas'!$CR$3:$CR$500), "")</f>
        <v/>
      </c>
      <c r="O345" s="380" t="str">
        <f t="shared" si="65"/>
        <v/>
      </c>
      <c r="P345" s="380" t="s">
        <v>875</v>
      </c>
      <c r="Q345" s="348" t="str">
        <f t="shared" si="72"/>
        <v/>
      </c>
      <c r="R345" s="372" t="s">
        <v>625</v>
      </c>
      <c r="S345" s="372"/>
      <c r="T345" s="372">
        <v>235</v>
      </c>
      <c r="U345" s="375">
        <f t="shared" si="66"/>
        <v>235</v>
      </c>
      <c r="V345" s="371"/>
      <c r="W345" s="301"/>
      <c r="X345" s="371"/>
      <c r="Y345" s="371"/>
      <c r="Z345" s="371"/>
      <c r="AA345" s="372"/>
      <c r="AB345" s="372"/>
      <c r="AC345" s="425"/>
      <c r="AD345" s="372" t="str">
        <f t="shared" si="67"/>
        <v/>
      </c>
      <c r="AE345" s="372"/>
      <c r="AF345" s="372"/>
      <c r="AG345" s="372"/>
      <c r="AH345" s="372" t="s">
        <v>935</v>
      </c>
      <c r="AI345" s="377">
        <v>44671</v>
      </c>
      <c r="AJ345" s="378" t="s">
        <v>936</v>
      </c>
      <c r="AK345" s="378" t="s">
        <v>57</v>
      </c>
      <c r="AL345" s="378" t="s">
        <v>937</v>
      </c>
      <c r="AM345" s="372"/>
      <c r="AN345" s="371" t="s">
        <v>947</v>
      </c>
      <c r="AO345" s="371" t="s">
        <v>1385</v>
      </c>
      <c r="AP345" s="372" t="s">
        <v>91</v>
      </c>
      <c r="AQ345" s="372">
        <v>60724</v>
      </c>
      <c r="AR345" s="372" t="str">
        <f t="shared" si="68"/>
        <v>166-60724</v>
      </c>
      <c r="AS345" s="372"/>
      <c r="AT345" s="372"/>
      <c r="AU345" s="372"/>
      <c r="AV345" s="372" t="str">
        <f t="shared" si="69"/>
        <v/>
      </c>
      <c r="AW345" s="372"/>
      <c r="AX345" s="372" t="str">
        <f t="shared" si="70"/>
        <v/>
      </c>
      <c r="AY345" s="379"/>
    </row>
    <row r="346" spans="1:51" s="337" customFormat="1" x14ac:dyDescent="0.25">
      <c r="A346" s="370" t="str">
        <f t="shared" si="61"/>
        <v>A274</v>
      </c>
      <c r="B346" s="370" t="str">
        <f t="shared" si="62"/>
        <v>166-60727</v>
      </c>
      <c r="C346" s="370"/>
      <c r="D346" s="370"/>
      <c r="E346" s="370">
        <f t="shared" si="63"/>
        <v>1</v>
      </c>
      <c r="F346" s="371" t="s">
        <v>2893</v>
      </c>
      <c r="G346" s="371" t="s">
        <v>941</v>
      </c>
      <c r="H346" s="372" t="s">
        <v>850</v>
      </c>
      <c r="I346" s="372" t="s">
        <v>263</v>
      </c>
      <c r="J346" s="372" t="s">
        <v>1358</v>
      </c>
      <c r="K346" s="372" t="s">
        <v>626</v>
      </c>
      <c r="L346" s="372" t="str">
        <f t="shared" si="64"/>
        <v>A274. Taillight, TRUNK MOUNTED - LEFT</v>
      </c>
      <c r="M346" s="460" t="str">
        <f t="shared" si="71"/>
        <v>Pic</v>
      </c>
      <c r="N346" s="357" t="str" cm="1">
        <f t="array" ref="N346">IF(INDEX(W:W, ROW())&lt;&gt;"", _xlfn.XLOOKUP(INDEX(W:W, ROW()), '5A. Picture Formulas'!$B$3:$B$500, '5A. Picture Formulas'!$CR$3:$CR$500), "")</f>
        <v>https://viking-pictures.s3.us-west-1.amazonaws.com/AA1188/146+(1).JPG</v>
      </c>
      <c r="O346" s="373" t="str">
        <f t="shared" si="65"/>
        <v>E.G.</v>
      </c>
      <c r="P346" s="374" t="s">
        <v>1386</v>
      </c>
      <c r="Q346" s="348" t="str">
        <f t="shared" si="72"/>
        <v>https://viking-pictures.s3.us-west-1.amazonaws.com/AA1155/A113.+Taillight%2C+TRUNK+MOUNTED+-+LEFT+(1).JPG</v>
      </c>
      <c r="R346" s="372" t="s">
        <v>626</v>
      </c>
      <c r="S346" s="372"/>
      <c r="T346" s="372">
        <v>250</v>
      </c>
      <c r="U346" s="375">
        <f t="shared" si="66"/>
        <v>250</v>
      </c>
      <c r="V346" s="371">
        <v>146</v>
      </c>
      <c r="W346" s="301" t="s">
        <v>3184</v>
      </c>
      <c r="X346" s="371" t="s">
        <v>448</v>
      </c>
      <c r="Y346" s="371"/>
      <c r="Z346" s="371" t="s">
        <v>260</v>
      </c>
      <c r="AA346" s="376" t="s">
        <v>1387</v>
      </c>
      <c r="AB346" s="372" t="s">
        <v>3139</v>
      </c>
      <c r="AC346" s="372"/>
      <c r="AD346" s="372" t="str">
        <f t="shared" si="67"/>
        <v/>
      </c>
      <c r="AE346" s="372"/>
      <c r="AF346" s="372"/>
      <c r="AG346" s="372"/>
      <c r="AH346" s="372" t="s">
        <v>935</v>
      </c>
      <c r="AI346" s="377">
        <v>44671</v>
      </c>
      <c r="AJ346" s="378" t="s">
        <v>936</v>
      </c>
      <c r="AK346" s="378" t="s">
        <v>57</v>
      </c>
      <c r="AL346" s="378" t="s">
        <v>937</v>
      </c>
      <c r="AM346" s="372"/>
      <c r="AN346" s="371" t="s">
        <v>947</v>
      </c>
      <c r="AO346" s="371" t="s">
        <v>1385</v>
      </c>
      <c r="AP346" s="372" t="s">
        <v>91</v>
      </c>
      <c r="AQ346" s="372">
        <v>60727</v>
      </c>
      <c r="AR346" s="372" t="str">
        <f t="shared" si="68"/>
        <v>166-60727</v>
      </c>
      <c r="AS346" s="372"/>
      <c r="AT346" s="372"/>
      <c r="AU346" s="372"/>
      <c r="AV346" s="372" t="str">
        <f t="shared" si="69"/>
        <v/>
      </c>
      <c r="AW346" s="372"/>
      <c r="AX346" s="372" t="str">
        <f t="shared" si="70"/>
        <v/>
      </c>
      <c r="AY346" s="379"/>
    </row>
    <row r="347" spans="1:51" s="337" customFormat="1" x14ac:dyDescent="0.25">
      <c r="A347" s="370" t="str">
        <f t="shared" si="61"/>
        <v>A273</v>
      </c>
      <c r="B347" s="370" t="str">
        <f t="shared" si="62"/>
        <v>166-60726</v>
      </c>
      <c r="C347" s="370"/>
      <c r="D347" s="370"/>
      <c r="E347" s="370">
        <f t="shared" si="63"/>
        <v>1</v>
      </c>
      <c r="F347" s="371" t="s">
        <v>2893</v>
      </c>
      <c r="G347" s="371" t="s">
        <v>941</v>
      </c>
      <c r="H347" s="372" t="s">
        <v>850</v>
      </c>
      <c r="I347" s="372" t="s">
        <v>263</v>
      </c>
      <c r="J347" s="372" t="s">
        <v>1358</v>
      </c>
      <c r="K347" s="372" t="s">
        <v>627</v>
      </c>
      <c r="L347" s="372" t="str">
        <f t="shared" si="64"/>
        <v>A273. Taillight, TRUNK MOUNTED - RIGHT</v>
      </c>
      <c r="M347" s="460" t="str">
        <f t="shared" si="71"/>
        <v>Pic</v>
      </c>
      <c r="N347" s="357" t="str" cm="1">
        <f t="array" ref="N347">IF(INDEX(W:W, ROW())&lt;&gt;"", _xlfn.XLOOKUP(INDEX(W:W, ROW()), '5A. Picture Formulas'!$B$3:$B$500, '5A. Picture Formulas'!$CR$3:$CR$500), "")</f>
        <v>https://viking-pictures.s3.us-west-1.amazonaws.com/AA1188/143+(1).JPG</v>
      </c>
      <c r="O347" s="373" t="str">
        <f t="shared" si="65"/>
        <v>E.G.</v>
      </c>
      <c r="P347" s="374" t="s">
        <v>1388</v>
      </c>
      <c r="Q347" s="348" t="str">
        <f t="shared" si="72"/>
        <v>https://viking-pictures.s3.us-west-1.amazonaws.com/AA1155/A115.+Taillight%2C+TRUNK+MOUNTED+-+RIGHT+(1).JPG</v>
      </c>
      <c r="R347" s="372" t="s">
        <v>627</v>
      </c>
      <c r="S347" s="372"/>
      <c r="T347" s="372">
        <v>250</v>
      </c>
      <c r="U347" s="375">
        <f t="shared" si="66"/>
        <v>250</v>
      </c>
      <c r="V347" s="371">
        <v>143</v>
      </c>
      <c r="W347" s="301" t="s">
        <v>3183</v>
      </c>
      <c r="X347" s="371" t="s">
        <v>448</v>
      </c>
      <c r="Y347" s="371"/>
      <c r="Z347" s="371" t="s">
        <v>260</v>
      </c>
      <c r="AA347" s="376" t="s">
        <v>1389</v>
      </c>
      <c r="AB347" s="372" t="s">
        <v>3139</v>
      </c>
      <c r="AC347" s="372"/>
      <c r="AD347" s="372" t="str">
        <f t="shared" si="67"/>
        <v/>
      </c>
      <c r="AE347" s="372"/>
      <c r="AF347" s="372"/>
      <c r="AG347" s="372"/>
      <c r="AH347" s="372" t="s">
        <v>935</v>
      </c>
      <c r="AI347" s="377">
        <v>44671</v>
      </c>
      <c r="AJ347" s="378" t="s">
        <v>936</v>
      </c>
      <c r="AK347" s="378" t="s">
        <v>57</v>
      </c>
      <c r="AL347" s="378" t="s">
        <v>937</v>
      </c>
      <c r="AM347" s="372"/>
      <c r="AN347" s="371" t="s">
        <v>947</v>
      </c>
      <c r="AO347" s="371" t="s">
        <v>1385</v>
      </c>
      <c r="AP347" s="372" t="s">
        <v>91</v>
      </c>
      <c r="AQ347" s="372">
        <v>60726</v>
      </c>
      <c r="AR347" s="372" t="str">
        <f t="shared" si="68"/>
        <v>166-60726</v>
      </c>
      <c r="AS347" s="372"/>
      <c r="AT347" s="372"/>
      <c r="AU347" s="372"/>
      <c r="AV347" s="372" t="str">
        <f t="shared" si="69"/>
        <v/>
      </c>
      <c r="AW347" s="372"/>
      <c r="AX347" s="372" t="str">
        <f t="shared" si="70"/>
        <v/>
      </c>
      <c r="AY347" s="379"/>
    </row>
    <row r="348" spans="1:51" s="337" customFormat="1" x14ac:dyDescent="0.25">
      <c r="A348" s="345" t="str">
        <f t="shared" si="61"/>
        <v/>
      </c>
      <c r="B348" s="345" t="str">
        <f t="shared" si="62"/>
        <v/>
      </c>
      <c r="C348" s="345"/>
      <c r="D348" s="345"/>
      <c r="E348" s="345" t="str">
        <f t="shared" si="63"/>
        <v/>
      </c>
      <c r="F348" s="346"/>
      <c r="G348" s="381"/>
      <c r="H348" s="345" t="s">
        <v>851</v>
      </c>
      <c r="I348" s="345" t="s">
        <v>263</v>
      </c>
      <c r="J348" s="345" t="s">
        <v>1231</v>
      </c>
      <c r="K348" s="345" t="s">
        <v>751</v>
      </c>
      <c r="L348" s="345" t="str">
        <f t="shared" si="64"/>
        <v>. License Plate Lights</v>
      </c>
      <c r="M348" s="460" t="str">
        <f t="shared" si="71"/>
        <v/>
      </c>
      <c r="N348" s="357" t="str" cm="1">
        <f t="array" ref="N348">IF(INDEX(W:W, ROW())&lt;&gt;"", _xlfn.XLOOKUP(INDEX(W:W, ROW()), '5A. Picture Formulas'!$B$3:$B$500, '5A. Picture Formulas'!$CR$3:$CR$500), "")</f>
        <v/>
      </c>
      <c r="O348" s="382" t="str">
        <f t="shared" si="65"/>
        <v/>
      </c>
      <c r="P348" s="382" t="s">
        <v>875</v>
      </c>
      <c r="Q348" s="348" t="str">
        <f t="shared" si="72"/>
        <v/>
      </c>
      <c r="R348" s="345" t="s">
        <v>751</v>
      </c>
      <c r="S348" s="345"/>
      <c r="T348" s="345"/>
      <c r="U348" s="383" t="str">
        <f t="shared" si="66"/>
        <v/>
      </c>
      <c r="V348" s="345"/>
      <c r="W348" s="39"/>
      <c r="X348" s="345"/>
      <c r="Y348" s="345"/>
      <c r="Z348" s="381"/>
      <c r="AA348" s="345"/>
      <c r="AB348" s="345"/>
      <c r="AC348" s="345"/>
      <c r="AD348" s="345" t="str">
        <f t="shared" si="67"/>
        <v>TOSS BOTH</v>
      </c>
      <c r="AE348" s="345" t="s">
        <v>784</v>
      </c>
      <c r="AF348" s="345"/>
      <c r="AG348" s="345"/>
      <c r="AH348" s="345" t="s">
        <v>935</v>
      </c>
      <c r="AI348" s="384">
        <v>44671</v>
      </c>
      <c r="AJ348" s="385" t="s">
        <v>936</v>
      </c>
      <c r="AK348" s="385" t="s">
        <v>57</v>
      </c>
      <c r="AL348" s="385" t="s">
        <v>937</v>
      </c>
      <c r="AM348" s="345"/>
      <c r="AN348" s="345" t="s">
        <v>938</v>
      </c>
      <c r="AO348" s="345"/>
      <c r="AP348" s="345"/>
      <c r="AQ348" s="345"/>
      <c r="AR348" s="347" t="str">
        <f t="shared" si="68"/>
        <v/>
      </c>
      <c r="AS348" s="345"/>
      <c r="AT348" s="345"/>
      <c r="AU348" s="345"/>
      <c r="AV348" s="345" t="str">
        <f t="shared" si="69"/>
        <v/>
      </c>
      <c r="AW348" s="345"/>
      <c r="AX348" s="345" t="str">
        <f t="shared" si="70"/>
        <v/>
      </c>
      <c r="AY348" s="352"/>
    </row>
    <row r="349" spans="1:51" s="337" customFormat="1" x14ac:dyDescent="0.25">
      <c r="A349" s="345" t="str">
        <f t="shared" si="61"/>
        <v/>
      </c>
      <c r="B349" s="345" t="str">
        <f t="shared" si="62"/>
        <v>591-74060</v>
      </c>
      <c r="C349" s="345"/>
      <c r="D349" s="345"/>
      <c r="E349" s="345">
        <f t="shared" si="63"/>
        <v>1</v>
      </c>
      <c r="F349" s="346"/>
      <c r="G349" s="346"/>
      <c r="H349" s="347" t="s">
        <v>850</v>
      </c>
      <c r="I349" s="347" t="s">
        <v>852</v>
      </c>
      <c r="J349" s="347" t="s">
        <v>852</v>
      </c>
      <c r="K349" s="347" t="s">
        <v>628</v>
      </c>
      <c r="L349" s="347" t="str">
        <f t="shared" si="64"/>
        <v>. ABS ICM Integrated Chassis Management SRS Control Module</v>
      </c>
      <c r="M349" s="460" t="str">
        <f t="shared" si="71"/>
        <v/>
      </c>
      <c r="N349" s="357" t="str" cm="1">
        <f t="array" ref="N349">IF(INDEX(W:W, ROW())&lt;&gt;"", _xlfn.XLOOKUP(INDEX(W:W, ROW()), '5A. Picture Formulas'!$B$3:$B$500, '5A. Picture Formulas'!$CR$3:$CR$500), "")</f>
        <v/>
      </c>
      <c r="O349" s="348" t="str">
        <f t="shared" si="65"/>
        <v/>
      </c>
      <c r="P349" s="348" t="s">
        <v>875</v>
      </c>
      <c r="Q349" s="348" t="str">
        <f t="shared" si="72"/>
        <v/>
      </c>
      <c r="R349" s="347" t="s">
        <v>628</v>
      </c>
      <c r="S349" s="347" t="s">
        <v>1390</v>
      </c>
      <c r="T349" s="349">
        <v>350</v>
      </c>
      <c r="U349" s="349">
        <f t="shared" si="66"/>
        <v>241.66666666666666</v>
      </c>
      <c r="V349" s="368"/>
      <c r="W349" s="37"/>
      <c r="X349" s="368"/>
      <c r="Y349" s="368"/>
      <c r="Z349" s="346"/>
      <c r="AA349" s="347"/>
      <c r="AB349" s="347"/>
      <c r="AC349" s="347"/>
      <c r="AD349" s="347" t="str">
        <f t="shared" si="67"/>
        <v>looks like an airbag module</v>
      </c>
      <c r="AE349" s="347"/>
      <c r="AF349" s="347" t="s">
        <v>812</v>
      </c>
      <c r="AG349" s="347"/>
      <c r="AH349" s="347" t="s">
        <v>935</v>
      </c>
      <c r="AI349" s="350">
        <v>45247</v>
      </c>
      <c r="AJ349" s="351" t="s">
        <v>936</v>
      </c>
      <c r="AK349" s="351" t="s">
        <v>57</v>
      </c>
      <c r="AL349" s="351" t="s">
        <v>937</v>
      </c>
      <c r="AM349" s="347"/>
      <c r="AN349" s="368" t="s">
        <v>982</v>
      </c>
      <c r="AO349" s="346" t="s">
        <v>1381</v>
      </c>
      <c r="AP349" s="347" t="s">
        <v>91</v>
      </c>
      <c r="AQ349" s="347">
        <v>74060</v>
      </c>
      <c r="AR349" s="347" t="str">
        <f t="shared" si="68"/>
        <v>591-74060</v>
      </c>
      <c r="AS349" s="347"/>
      <c r="AT349" s="347"/>
      <c r="AU349" s="347"/>
      <c r="AV349" s="347" t="str">
        <f t="shared" si="69"/>
        <v/>
      </c>
      <c r="AW349" s="347"/>
      <c r="AX349" s="347" t="str">
        <f t="shared" si="70"/>
        <v/>
      </c>
      <c r="AY349" s="352"/>
    </row>
    <row r="350" spans="1:51" s="337" customFormat="1" x14ac:dyDescent="0.25">
      <c r="A350" s="345" t="str">
        <f t="shared" si="61"/>
        <v/>
      </c>
      <c r="B350" s="345" t="str">
        <f t="shared" si="62"/>
        <v>591-74064</v>
      </c>
      <c r="C350" s="345"/>
      <c r="D350" s="345"/>
      <c r="E350" s="345">
        <f t="shared" si="63"/>
        <v>1</v>
      </c>
      <c r="F350" s="346"/>
      <c r="G350" s="346"/>
      <c r="H350" s="347" t="s">
        <v>850</v>
      </c>
      <c r="I350" s="347" t="s">
        <v>852</v>
      </c>
      <c r="J350" s="347" t="s">
        <v>852</v>
      </c>
      <c r="K350" s="347" t="s">
        <v>628</v>
      </c>
      <c r="L350" s="347" t="str">
        <f t="shared" si="64"/>
        <v>. ABS ICM Integrated Chassis Management SRS Control Module</v>
      </c>
      <c r="M350" s="460" t="str">
        <f t="shared" si="71"/>
        <v/>
      </c>
      <c r="N350" s="357" t="str" cm="1">
        <f t="array" ref="N350">IF(INDEX(W:W, ROW())&lt;&gt;"", _xlfn.XLOOKUP(INDEX(W:W, ROW()), '5A. Picture Formulas'!$B$3:$B$500, '5A. Picture Formulas'!$CR$3:$CR$500), "")</f>
        <v/>
      </c>
      <c r="O350" s="348" t="str">
        <f t="shared" si="65"/>
        <v/>
      </c>
      <c r="P350" s="348" t="s">
        <v>875</v>
      </c>
      <c r="Q350" s="348" t="str">
        <f t="shared" si="72"/>
        <v/>
      </c>
      <c r="R350" s="347" t="s">
        <v>628</v>
      </c>
      <c r="S350" s="347" t="s">
        <v>1391</v>
      </c>
      <c r="T350" s="349">
        <v>250</v>
      </c>
      <c r="U350" s="349">
        <f t="shared" si="66"/>
        <v>241.66666666666666</v>
      </c>
      <c r="V350" s="368"/>
      <c r="W350" s="37"/>
      <c r="X350" s="368"/>
      <c r="Y350" s="368"/>
      <c r="Z350" s="346"/>
      <c r="AA350" s="347"/>
      <c r="AB350" s="347"/>
      <c r="AC350" s="347"/>
      <c r="AD350" s="347" t="str">
        <f t="shared" si="67"/>
        <v>looks like an airbag module</v>
      </c>
      <c r="AE350" s="347"/>
      <c r="AF350" s="347" t="s">
        <v>812</v>
      </c>
      <c r="AG350" s="347"/>
      <c r="AH350" s="347" t="s">
        <v>935</v>
      </c>
      <c r="AI350" s="350">
        <v>45247</v>
      </c>
      <c r="AJ350" s="351" t="s">
        <v>936</v>
      </c>
      <c r="AK350" s="351" t="s">
        <v>57</v>
      </c>
      <c r="AL350" s="351" t="s">
        <v>937</v>
      </c>
      <c r="AM350" s="347"/>
      <c r="AN350" s="368" t="s">
        <v>982</v>
      </c>
      <c r="AO350" s="346" t="s">
        <v>1381</v>
      </c>
      <c r="AP350" s="347" t="s">
        <v>91</v>
      </c>
      <c r="AQ350" s="347">
        <v>74064</v>
      </c>
      <c r="AR350" s="347" t="str">
        <f t="shared" si="68"/>
        <v>591-74064</v>
      </c>
      <c r="AS350" s="347"/>
      <c r="AT350" s="347"/>
      <c r="AU350" s="347"/>
      <c r="AV350" s="347" t="str">
        <f t="shared" si="69"/>
        <v/>
      </c>
      <c r="AW350" s="347"/>
      <c r="AX350" s="347" t="str">
        <f t="shared" si="70"/>
        <v/>
      </c>
      <c r="AY350" s="352"/>
    </row>
    <row r="351" spans="1:51" s="337" customFormat="1" x14ac:dyDescent="0.25">
      <c r="A351" s="345" t="str">
        <f t="shared" si="61"/>
        <v>A199</v>
      </c>
      <c r="B351" s="345" t="str">
        <f t="shared" si="62"/>
        <v>591-74062</v>
      </c>
      <c r="C351" s="345"/>
      <c r="D351" s="345"/>
      <c r="E351" s="345">
        <f t="shared" si="63"/>
        <v>1</v>
      </c>
      <c r="F351" s="346"/>
      <c r="G351" s="346"/>
      <c r="H351" s="347" t="s">
        <v>850</v>
      </c>
      <c r="I351" s="347" t="s">
        <v>852</v>
      </c>
      <c r="J351" s="347" t="s">
        <v>852</v>
      </c>
      <c r="K351" s="347" t="s">
        <v>628</v>
      </c>
      <c r="L351" s="347" t="str">
        <f t="shared" si="64"/>
        <v>A199. ABS ICM Integrated Chassis Management SRS Control Module</v>
      </c>
      <c r="M351" s="460" t="str">
        <f t="shared" si="71"/>
        <v>Pic</v>
      </c>
      <c r="N351" s="357" t="str" cm="1">
        <f t="array" ref="N351">IF(INDEX(W:W, ROW())&lt;&gt;"", _xlfn.XLOOKUP(INDEX(W:W, ROW()), '5A. Picture Formulas'!$B$3:$B$500, '5A. Picture Formulas'!$CR$3:$CR$500), "")</f>
        <v>https://viking-pictures.s3.us-west-1.amazonaws.com/AA1188/111+(1).JPG</v>
      </c>
      <c r="O351" s="365" t="str">
        <f t="shared" si="65"/>
        <v>E.G.</v>
      </c>
      <c r="P351" s="366" t="s">
        <v>1392</v>
      </c>
      <c r="Q351" s="348" t="str">
        <f t="shared" si="72"/>
        <v>https://viking-pictures.s3.us-west-1.amazonaws.com/AA1155/A74.+ABS+ICM+Integrated+Chassis+Management+SRS+Control+Module+(1).JPG</v>
      </c>
      <c r="R351" s="347" t="s">
        <v>628</v>
      </c>
      <c r="S351" s="347" t="s">
        <v>1393</v>
      </c>
      <c r="T351" s="349">
        <v>125</v>
      </c>
      <c r="U351" s="349">
        <f t="shared" si="66"/>
        <v>241.66666666666666</v>
      </c>
      <c r="V351" s="368">
        <v>111</v>
      </c>
      <c r="W351" s="37" t="s">
        <v>3045</v>
      </c>
      <c r="X351" s="346" t="s">
        <v>2950</v>
      </c>
      <c r="Y351" s="368"/>
      <c r="Z351" s="346" t="s">
        <v>260</v>
      </c>
      <c r="AA351" s="369" t="s">
        <v>3046</v>
      </c>
      <c r="AB351" s="347"/>
      <c r="AC351" s="347"/>
      <c r="AD351" s="347" t="str">
        <f t="shared" si="67"/>
        <v>looks like an airbag module</v>
      </c>
      <c r="AE351" s="347"/>
      <c r="AF351" s="347" t="s">
        <v>812</v>
      </c>
      <c r="AG351" s="347"/>
      <c r="AH351" s="347" t="s">
        <v>935</v>
      </c>
      <c r="AI351" s="350">
        <v>45247</v>
      </c>
      <c r="AJ351" s="351" t="s">
        <v>936</v>
      </c>
      <c r="AK351" s="351" t="s">
        <v>57</v>
      </c>
      <c r="AL351" s="351" t="s">
        <v>937</v>
      </c>
      <c r="AM351" s="347"/>
      <c r="AN351" s="368" t="s">
        <v>982</v>
      </c>
      <c r="AO351" s="346" t="s">
        <v>1381</v>
      </c>
      <c r="AP351" s="347" t="s">
        <v>91</v>
      </c>
      <c r="AQ351" s="347">
        <v>74062</v>
      </c>
      <c r="AR351" s="347" t="str">
        <f t="shared" si="68"/>
        <v>591-74062</v>
      </c>
      <c r="AS351" s="347"/>
      <c r="AT351" s="347"/>
      <c r="AU351" s="347"/>
      <c r="AV351" s="347" t="str">
        <f t="shared" si="69"/>
        <v/>
      </c>
      <c r="AW351" s="347"/>
      <c r="AX351" s="347" t="str">
        <f t="shared" si="70"/>
        <v/>
      </c>
      <c r="AY351" s="352"/>
    </row>
    <row r="352" spans="1:51" s="337" customFormat="1" x14ac:dyDescent="0.25">
      <c r="A352" s="345" t="str">
        <f t="shared" si="61"/>
        <v/>
      </c>
      <c r="B352" s="345" t="str">
        <f t="shared" si="62"/>
        <v>638-72906</v>
      </c>
      <c r="C352" s="345"/>
      <c r="D352" s="345"/>
      <c r="E352" s="345">
        <f t="shared" si="63"/>
        <v>1</v>
      </c>
      <c r="F352" s="346"/>
      <c r="G352" s="346"/>
      <c r="H352" s="347" t="s">
        <v>850</v>
      </c>
      <c r="I352" s="347" t="s">
        <v>852</v>
      </c>
      <c r="J352" s="347" t="s">
        <v>1395</v>
      </c>
      <c r="K352" s="347" t="s">
        <v>629</v>
      </c>
      <c r="L352" s="347" t="str">
        <f t="shared" si="64"/>
        <v>. Amplifier, Bang &amp; Olufsen</v>
      </c>
      <c r="M352" s="460" t="str">
        <f t="shared" si="71"/>
        <v/>
      </c>
      <c r="N352" s="357" t="str" cm="1">
        <f t="array" ref="N352">IF(INDEX(W:W, ROW())&lt;&gt;"", _xlfn.XLOOKUP(INDEX(W:W, ROW()), '5A. Picture Formulas'!$B$3:$B$500, '5A. Picture Formulas'!$CR$3:$CR$500), "")</f>
        <v/>
      </c>
      <c r="O352" s="348" t="str">
        <f t="shared" si="65"/>
        <v/>
      </c>
      <c r="P352" s="348" t="s">
        <v>875</v>
      </c>
      <c r="Q352" s="348" t="str">
        <f t="shared" si="72"/>
        <v/>
      </c>
      <c r="R352" s="347" t="s">
        <v>629</v>
      </c>
      <c r="S352" s="347" t="s">
        <v>1396</v>
      </c>
      <c r="T352" s="349">
        <v>975</v>
      </c>
      <c r="U352" s="349">
        <f t="shared" si="66"/>
        <v>975</v>
      </c>
      <c r="V352" s="346"/>
      <c r="W352" s="33"/>
      <c r="X352" s="346"/>
      <c r="Y352" s="346"/>
      <c r="Z352" s="346"/>
      <c r="AA352" s="347"/>
      <c r="AB352" s="347"/>
      <c r="AC352" s="347"/>
      <c r="AD352" s="347" t="str">
        <f t="shared" si="67"/>
        <v/>
      </c>
      <c r="AE352" s="347"/>
      <c r="AF352" s="347"/>
      <c r="AG352" s="347"/>
      <c r="AH352" s="347" t="s">
        <v>935</v>
      </c>
      <c r="AI352" s="350">
        <v>45247</v>
      </c>
      <c r="AJ352" s="351" t="s">
        <v>936</v>
      </c>
      <c r="AK352" s="351" t="s">
        <v>57</v>
      </c>
      <c r="AL352" s="351" t="s">
        <v>937</v>
      </c>
      <c r="AM352" s="347"/>
      <c r="AN352" s="346" t="s">
        <v>947</v>
      </c>
      <c r="AO352" s="346" t="s">
        <v>1270</v>
      </c>
      <c r="AP352" s="347" t="s">
        <v>91</v>
      </c>
      <c r="AQ352" s="347">
        <v>72906</v>
      </c>
      <c r="AR352" s="347" t="str">
        <f t="shared" si="68"/>
        <v>638-72906</v>
      </c>
      <c r="AS352" s="347"/>
      <c r="AT352" s="347"/>
      <c r="AU352" s="347"/>
      <c r="AV352" s="347" t="str">
        <f t="shared" si="69"/>
        <v/>
      </c>
      <c r="AW352" s="347"/>
      <c r="AX352" s="347" t="str">
        <f t="shared" si="70"/>
        <v/>
      </c>
      <c r="AY352" s="352"/>
    </row>
    <row r="353" spans="1:51" s="337" customFormat="1" x14ac:dyDescent="0.25">
      <c r="A353" s="345" t="str">
        <f t="shared" si="61"/>
        <v>A186</v>
      </c>
      <c r="B353" s="345" t="str">
        <f t="shared" si="62"/>
        <v>638-59327</v>
      </c>
      <c r="C353" s="345"/>
      <c r="D353" s="345"/>
      <c r="E353" s="345">
        <f t="shared" si="63"/>
        <v>1</v>
      </c>
      <c r="F353" s="346"/>
      <c r="G353" s="346"/>
      <c r="H353" s="347" t="s">
        <v>850</v>
      </c>
      <c r="I353" s="347" t="s">
        <v>852</v>
      </c>
      <c r="J353" s="347" t="s">
        <v>1395</v>
      </c>
      <c r="K353" s="347" t="s">
        <v>630</v>
      </c>
      <c r="L353" s="347" t="str">
        <f t="shared" si="64"/>
        <v>A186. Amplifier, Harman Kardon</v>
      </c>
      <c r="M353" s="460" t="str">
        <f t="shared" si="71"/>
        <v>Pic</v>
      </c>
      <c r="N353" s="357" t="str" cm="1">
        <f t="array" ref="N353">IF(INDEX(W:W, ROW())&lt;&gt;"", _xlfn.XLOOKUP(INDEX(W:W, ROW()), '5A. Picture Formulas'!$B$3:$B$500, '5A. Picture Formulas'!$CR$3:$CR$500), "")</f>
        <v>https://viking-pictures.s3.us-west-1.amazonaws.com/AA1188/98+(1).JPG</v>
      </c>
      <c r="O353" s="348" t="str">
        <f t="shared" si="65"/>
        <v/>
      </c>
      <c r="P353" s="348" t="s">
        <v>875</v>
      </c>
      <c r="Q353" s="348" t="str">
        <f t="shared" si="72"/>
        <v>https://viking-pictures.s3.us-west-1.amazonaws.com/AA1188/98+(1).JPG</v>
      </c>
      <c r="R353" s="347" t="s">
        <v>630</v>
      </c>
      <c r="S353" s="347" t="s">
        <v>1397</v>
      </c>
      <c r="T353" s="349">
        <v>695</v>
      </c>
      <c r="U353" s="349">
        <f t="shared" si="66"/>
        <v>722.5</v>
      </c>
      <c r="V353" s="346">
        <v>98</v>
      </c>
      <c r="W353" s="33" t="s">
        <v>3023</v>
      </c>
      <c r="X353" s="346" t="s">
        <v>2950</v>
      </c>
      <c r="Y353" s="346"/>
      <c r="Z353" s="346" t="s">
        <v>260</v>
      </c>
      <c r="AA353" s="347" t="s">
        <v>3024</v>
      </c>
      <c r="AB353" s="347"/>
      <c r="AC353" s="347"/>
      <c r="AD353" s="347" t="str">
        <f t="shared" si="67"/>
        <v/>
      </c>
      <c r="AE353" s="347"/>
      <c r="AF353" s="347"/>
      <c r="AG353" s="347"/>
      <c r="AH353" s="347" t="s">
        <v>935</v>
      </c>
      <c r="AI353" s="350">
        <v>45247</v>
      </c>
      <c r="AJ353" s="351" t="s">
        <v>936</v>
      </c>
      <c r="AK353" s="351" t="s">
        <v>57</v>
      </c>
      <c r="AL353" s="351" t="s">
        <v>937</v>
      </c>
      <c r="AM353" s="347"/>
      <c r="AN353" s="346" t="s">
        <v>947</v>
      </c>
      <c r="AO353" s="346" t="s">
        <v>1270</v>
      </c>
      <c r="AP353" s="347" t="s">
        <v>91</v>
      </c>
      <c r="AQ353" s="347">
        <v>59327</v>
      </c>
      <c r="AR353" s="347" t="str">
        <f t="shared" si="68"/>
        <v>638-59327</v>
      </c>
      <c r="AS353" s="347"/>
      <c r="AT353" s="347"/>
      <c r="AU353" s="347"/>
      <c r="AV353" s="347" t="str">
        <f t="shared" si="69"/>
        <v/>
      </c>
      <c r="AW353" s="347"/>
      <c r="AX353" s="347" t="str">
        <f t="shared" si="70"/>
        <v/>
      </c>
      <c r="AY353" s="352"/>
    </row>
    <row r="354" spans="1:51" s="337" customFormat="1" x14ac:dyDescent="0.25">
      <c r="A354" s="345" t="str">
        <f t="shared" si="61"/>
        <v/>
      </c>
      <c r="B354" s="345" t="str">
        <f t="shared" si="62"/>
        <v>638-74034</v>
      </c>
      <c r="C354" s="345"/>
      <c r="D354" s="345"/>
      <c r="E354" s="345">
        <f t="shared" si="63"/>
        <v>1</v>
      </c>
      <c r="F354" s="346"/>
      <c r="G354" s="346"/>
      <c r="H354" s="347" t="s">
        <v>850</v>
      </c>
      <c r="I354" s="347" t="s">
        <v>852</v>
      </c>
      <c r="J354" s="347" t="s">
        <v>1395</v>
      </c>
      <c r="K354" s="347" t="s">
        <v>630</v>
      </c>
      <c r="L354" s="347" t="str">
        <f t="shared" si="64"/>
        <v>. Amplifier, Harman Kardon</v>
      </c>
      <c r="M354" s="460" t="str">
        <f t="shared" si="71"/>
        <v/>
      </c>
      <c r="N354" s="357" t="str" cm="1">
        <f t="array" ref="N354">IF(INDEX(W:W, ROW())&lt;&gt;"", _xlfn.XLOOKUP(INDEX(W:W, ROW()), '5A. Picture Formulas'!$B$3:$B$500, '5A. Picture Formulas'!$CR$3:$CR$500), "")</f>
        <v/>
      </c>
      <c r="O354" s="348" t="str">
        <f t="shared" si="65"/>
        <v/>
      </c>
      <c r="P354" s="348" t="s">
        <v>875</v>
      </c>
      <c r="Q354" s="348" t="str">
        <f t="shared" si="72"/>
        <v/>
      </c>
      <c r="R354" s="347" t="s">
        <v>630</v>
      </c>
      <c r="S354" s="347" t="s">
        <v>1398</v>
      </c>
      <c r="T354" s="349">
        <v>750</v>
      </c>
      <c r="U354" s="349">
        <f t="shared" si="66"/>
        <v>722.5</v>
      </c>
      <c r="V354" s="346"/>
      <c r="W354" s="33"/>
      <c r="X354" s="346"/>
      <c r="Y354" s="346"/>
      <c r="Z354" s="346"/>
      <c r="AA354" s="347"/>
      <c r="AB354" s="347"/>
      <c r="AC354" s="347"/>
      <c r="AD354" s="347" t="str">
        <f t="shared" si="67"/>
        <v/>
      </c>
      <c r="AE354" s="347"/>
      <c r="AF354" s="347"/>
      <c r="AG354" s="347"/>
      <c r="AH354" s="347" t="s">
        <v>935</v>
      </c>
      <c r="AI354" s="350">
        <v>45247</v>
      </c>
      <c r="AJ354" s="351" t="s">
        <v>936</v>
      </c>
      <c r="AK354" s="351" t="s">
        <v>57</v>
      </c>
      <c r="AL354" s="351" t="s">
        <v>937</v>
      </c>
      <c r="AM354" s="347"/>
      <c r="AN354" s="346" t="s">
        <v>947</v>
      </c>
      <c r="AO354" s="346" t="s">
        <v>1270</v>
      </c>
      <c r="AP354" s="347" t="s">
        <v>91</v>
      </c>
      <c r="AQ354" s="347">
        <v>74034</v>
      </c>
      <c r="AR354" s="347" t="str">
        <f t="shared" si="68"/>
        <v>638-74034</v>
      </c>
      <c r="AS354" s="347"/>
      <c r="AT354" s="347"/>
      <c r="AU354" s="347"/>
      <c r="AV354" s="347" t="str">
        <f t="shared" si="69"/>
        <v/>
      </c>
      <c r="AW354" s="347"/>
      <c r="AX354" s="347" t="str">
        <f t="shared" si="70"/>
        <v/>
      </c>
      <c r="AY354" s="352"/>
    </row>
    <row r="355" spans="1:51" s="337" customFormat="1" x14ac:dyDescent="0.25">
      <c r="A355" s="345" t="str">
        <f t="shared" si="61"/>
        <v/>
      </c>
      <c r="B355" s="345" t="str">
        <f t="shared" si="62"/>
        <v>638-72908</v>
      </c>
      <c r="C355" s="345"/>
      <c r="D355" s="345"/>
      <c r="E355" s="345">
        <f t="shared" si="63"/>
        <v>1</v>
      </c>
      <c r="F355" s="346"/>
      <c r="G355" s="346"/>
      <c r="H355" s="347" t="s">
        <v>850</v>
      </c>
      <c r="I355" s="347" t="s">
        <v>852</v>
      </c>
      <c r="J355" s="347" t="s">
        <v>1395</v>
      </c>
      <c r="K355" s="347" t="s">
        <v>631</v>
      </c>
      <c r="L355" s="347" t="str">
        <f t="shared" si="64"/>
        <v>. Amplifier, HiFi</v>
      </c>
      <c r="M355" s="460" t="str">
        <f t="shared" si="71"/>
        <v/>
      </c>
      <c r="N355" s="357" t="str" cm="1">
        <f t="array" ref="N355">IF(INDEX(W:W, ROW())&lt;&gt;"", _xlfn.XLOOKUP(INDEX(W:W, ROW()), '5A. Picture Formulas'!$B$3:$B$500, '5A. Picture Formulas'!$CR$3:$CR$500), "")</f>
        <v/>
      </c>
      <c r="O355" s="365" t="str">
        <f t="shared" si="65"/>
        <v>E.G.</v>
      </c>
      <c r="P355" s="366" t="s">
        <v>1399</v>
      </c>
      <c r="Q355" s="348" t="str">
        <f t="shared" si="72"/>
        <v>https://viking-pictures.s3.us-west-1.amazonaws.com/AA1155/A73.+Amplifier%2C+HiFi+(1).JPG</v>
      </c>
      <c r="R355" s="347" t="s">
        <v>631</v>
      </c>
      <c r="S355" s="347" t="s">
        <v>1400</v>
      </c>
      <c r="T355" s="349">
        <v>95</v>
      </c>
      <c r="U355" s="349">
        <f t="shared" si="66"/>
        <v>95</v>
      </c>
      <c r="V355" s="346"/>
      <c r="W355" s="33"/>
      <c r="X355" s="346"/>
      <c r="Y355" s="346"/>
      <c r="Z355" s="346" t="s">
        <v>259</v>
      </c>
      <c r="AA355" s="369" t="s">
        <v>1401</v>
      </c>
      <c r="AB355" s="347"/>
      <c r="AC355" s="347"/>
      <c r="AD355" s="347" t="str">
        <f t="shared" si="67"/>
        <v/>
      </c>
      <c r="AE355" s="347"/>
      <c r="AF355" s="347"/>
      <c r="AG355" s="347"/>
      <c r="AH355" s="347" t="s">
        <v>935</v>
      </c>
      <c r="AI355" s="350">
        <v>45247</v>
      </c>
      <c r="AJ355" s="351" t="s">
        <v>936</v>
      </c>
      <c r="AK355" s="351" t="s">
        <v>57</v>
      </c>
      <c r="AL355" s="351" t="s">
        <v>937</v>
      </c>
      <c r="AM355" s="347"/>
      <c r="AN355" s="346" t="s">
        <v>947</v>
      </c>
      <c r="AO355" s="346" t="s">
        <v>1270</v>
      </c>
      <c r="AP355" s="347" t="s">
        <v>91</v>
      </c>
      <c r="AQ355" s="347">
        <v>72908</v>
      </c>
      <c r="AR355" s="347" t="str">
        <f t="shared" si="68"/>
        <v>638-72908</v>
      </c>
      <c r="AS355" s="347"/>
      <c r="AT355" s="347"/>
      <c r="AU355" s="347"/>
      <c r="AV355" s="347" t="str">
        <f t="shared" si="69"/>
        <v/>
      </c>
      <c r="AW355" s="347"/>
      <c r="AX355" s="347" t="str">
        <f t="shared" si="70"/>
        <v/>
      </c>
      <c r="AY355" s="352"/>
    </row>
    <row r="356" spans="1:51" s="337" customFormat="1" x14ac:dyDescent="0.25">
      <c r="A356" s="345" t="str">
        <f t="shared" si="61"/>
        <v>A196</v>
      </c>
      <c r="B356" s="345" t="str">
        <f t="shared" si="62"/>
        <v>596-10444</v>
      </c>
      <c r="C356" s="345"/>
      <c r="D356" s="345"/>
      <c r="E356" s="345">
        <f t="shared" si="63"/>
        <v>1</v>
      </c>
      <c r="F356" s="346"/>
      <c r="G356" s="346"/>
      <c r="H356" s="347" t="s">
        <v>850</v>
      </c>
      <c r="I356" s="347" t="s">
        <v>852</v>
      </c>
      <c r="J356" s="347" t="s">
        <v>852</v>
      </c>
      <c r="K356" s="347" t="s">
        <v>632</v>
      </c>
      <c r="L356" s="347" t="str">
        <f t="shared" si="64"/>
        <v>A196. Blind Spot Alert Sensor Module, Master</v>
      </c>
      <c r="M356" s="460" t="str">
        <f t="shared" si="71"/>
        <v>Pic</v>
      </c>
      <c r="N356" s="357" t="str" cm="1">
        <f t="array" ref="N356">IF(INDEX(W:W, ROW())&lt;&gt;"", _xlfn.XLOOKUP(INDEX(W:W, ROW()), '5A. Picture Formulas'!$B$3:$B$500, '5A. Picture Formulas'!$CR$3:$CR$500), "")</f>
        <v>https://viking-pictures.s3.us-west-1.amazonaws.com/AA1188/108+(1).JPG</v>
      </c>
      <c r="O356" s="348" t="str">
        <f t="shared" si="65"/>
        <v/>
      </c>
      <c r="P356" s="348" t="s">
        <v>875</v>
      </c>
      <c r="Q356" s="348" t="str">
        <f t="shared" si="72"/>
        <v>https://viking-pictures.s3.us-west-1.amazonaws.com/AA1188/108+(1).JPG</v>
      </c>
      <c r="R356" s="347" t="s">
        <v>632</v>
      </c>
      <c r="S356" s="347"/>
      <c r="T356" s="347">
        <v>150</v>
      </c>
      <c r="U356" s="349">
        <f t="shared" si="66"/>
        <v>150</v>
      </c>
      <c r="V356" s="368">
        <v>108</v>
      </c>
      <c r="W356" s="37" t="s">
        <v>3040</v>
      </c>
      <c r="X356" s="368" t="s">
        <v>2950</v>
      </c>
      <c r="Y356" s="368"/>
      <c r="Z356" s="346" t="s">
        <v>260</v>
      </c>
      <c r="AA356" s="369" t="s">
        <v>3041</v>
      </c>
      <c r="AB356" s="347"/>
      <c r="AC356" s="347"/>
      <c r="AD356" s="347" t="str">
        <f t="shared" si="67"/>
        <v/>
      </c>
      <c r="AE356" s="347"/>
      <c r="AF356" s="347"/>
      <c r="AG356" s="347" t="s">
        <v>1402</v>
      </c>
      <c r="AH356" s="347" t="s">
        <v>935</v>
      </c>
      <c r="AI356" s="350">
        <v>45247</v>
      </c>
      <c r="AJ356" s="351" t="s">
        <v>936</v>
      </c>
      <c r="AK356" s="351" t="s">
        <v>57</v>
      </c>
      <c r="AL356" s="351" t="s">
        <v>937</v>
      </c>
      <c r="AM356" s="347"/>
      <c r="AN356" s="368" t="s">
        <v>982</v>
      </c>
      <c r="AO356" s="346" t="s">
        <v>1242</v>
      </c>
      <c r="AP356" s="347" t="s">
        <v>91</v>
      </c>
      <c r="AQ356" s="347">
        <v>10444</v>
      </c>
      <c r="AR356" s="347" t="str">
        <f t="shared" si="68"/>
        <v>596-10444</v>
      </c>
      <c r="AS356" s="347"/>
      <c r="AT356" s="347"/>
      <c r="AU356" s="347"/>
      <c r="AV356" s="347" t="str">
        <f t="shared" si="69"/>
        <v/>
      </c>
      <c r="AW356" s="347"/>
      <c r="AX356" s="347" t="str">
        <f t="shared" si="70"/>
        <v/>
      </c>
      <c r="AY356" s="352"/>
    </row>
    <row r="357" spans="1:51" s="337" customFormat="1" x14ac:dyDescent="0.25">
      <c r="A357" s="345" t="str">
        <f t="shared" si="61"/>
        <v>A195</v>
      </c>
      <c r="B357" s="345" t="str">
        <f t="shared" si="62"/>
        <v>596-10443</v>
      </c>
      <c r="C357" s="345"/>
      <c r="D357" s="345"/>
      <c r="E357" s="345">
        <f t="shared" si="63"/>
        <v>1</v>
      </c>
      <c r="F357" s="346"/>
      <c r="G357" s="346"/>
      <c r="H357" s="347" t="s">
        <v>850</v>
      </c>
      <c r="I357" s="347" t="s">
        <v>852</v>
      </c>
      <c r="J357" s="347" t="s">
        <v>852</v>
      </c>
      <c r="K357" s="347" t="s">
        <v>633</v>
      </c>
      <c r="L357" s="347" t="str">
        <f t="shared" si="64"/>
        <v>A195. Blind Spot Alert Sensor Module, Slave</v>
      </c>
      <c r="M357" s="460" t="str">
        <f t="shared" si="71"/>
        <v>Pic</v>
      </c>
      <c r="N357" s="357" t="str" cm="1">
        <f t="array" ref="N357">IF(INDEX(W:W, ROW())&lt;&gt;"", _xlfn.XLOOKUP(INDEX(W:W, ROW()), '5A. Picture Formulas'!$B$3:$B$500, '5A. Picture Formulas'!$CR$3:$CR$500), "")</f>
        <v>https://viking-pictures.s3.us-west-1.amazonaws.com/AA1188/106+(1).JPG</v>
      </c>
      <c r="O357" s="348" t="str">
        <f t="shared" si="65"/>
        <v/>
      </c>
      <c r="P357" s="348" t="s">
        <v>875</v>
      </c>
      <c r="Q357" s="348" t="str">
        <f t="shared" si="72"/>
        <v>https://viking-pictures.s3.us-west-1.amazonaws.com/AA1188/106+(1).JPG</v>
      </c>
      <c r="R357" s="347" t="s">
        <v>633</v>
      </c>
      <c r="S357" s="347"/>
      <c r="T357" s="347">
        <v>150</v>
      </c>
      <c r="U357" s="349">
        <f t="shared" si="66"/>
        <v>150</v>
      </c>
      <c r="V357" s="368">
        <v>106</v>
      </c>
      <c r="W357" s="37" t="s">
        <v>3038</v>
      </c>
      <c r="X357" s="368" t="s">
        <v>2950</v>
      </c>
      <c r="Y357" s="368"/>
      <c r="Z357" s="346" t="s">
        <v>260</v>
      </c>
      <c r="AA357" s="347" t="s">
        <v>3039</v>
      </c>
      <c r="AB357" s="347"/>
      <c r="AC357" s="347"/>
      <c r="AD357" s="347" t="str">
        <f t="shared" si="67"/>
        <v/>
      </c>
      <c r="AE357" s="347"/>
      <c r="AF357" s="347"/>
      <c r="AG357" s="347" t="s">
        <v>1402</v>
      </c>
      <c r="AH357" s="347" t="s">
        <v>935</v>
      </c>
      <c r="AI357" s="350">
        <v>45247</v>
      </c>
      <c r="AJ357" s="351" t="s">
        <v>936</v>
      </c>
      <c r="AK357" s="351" t="s">
        <v>57</v>
      </c>
      <c r="AL357" s="351" t="s">
        <v>937</v>
      </c>
      <c r="AM357" s="347"/>
      <c r="AN357" s="368" t="s">
        <v>982</v>
      </c>
      <c r="AO357" s="346" t="s">
        <v>1242</v>
      </c>
      <c r="AP357" s="347" t="s">
        <v>91</v>
      </c>
      <c r="AQ357" s="347">
        <v>10443</v>
      </c>
      <c r="AR357" s="347" t="str">
        <f t="shared" si="68"/>
        <v>596-10443</v>
      </c>
      <c r="AS357" s="347"/>
      <c r="AT357" s="347"/>
      <c r="AU357" s="347"/>
      <c r="AV357" s="347" t="str">
        <f t="shared" si="69"/>
        <v/>
      </c>
      <c r="AW357" s="347"/>
      <c r="AX357" s="347" t="str">
        <f t="shared" si="70"/>
        <v/>
      </c>
      <c r="AY357" s="352"/>
    </row>
    <row r="358" spans="1:51" s="337" customFormat="1" x14ac:dyDescent="0.25">
      <c r="A358" s="345" t="str">
        <f t="shared" si="61"/>
        <v/>
      </c>
      <c r="B358" s="345" t="str">
        <f t="shared" si="62"/>
        <v>591-74037</v>
      </c>
      <c r="C358" s="345"/>
      <c r="D358" s="345"/>
      <c r="E358" s="345">
        <f t="shared" si="63"/>
        <v>1</v>
      </c>
      <c r="F358" s="346"/>
      <c r="G358" s="346"/>
      <c r="H358" s="347" t="s">
        <v>850</v>
      </c>
      <c r="I358" s="347" t="s">
        <v>852</v>
      </c>
      <c r="J358" s="347" t="s">
        <v>852</v>
      </c>
      <c r="K358" s="347" t="s">
        <v>634</v>
      </c>
      <c r="L358" s="347" t="str">
        <f t="shared" si="64"/>
        <v>. Body Power Control Module</v>
      </c>
      <c r="M358" s="460" t="str">
        <f t="shared" si="71"/>
        <v/>
      </c>
      <c r="N358" s="357" t="str" cm="1">
        <f t="array" ref="N358">IF(INDEX(W:W, ROW())&lt;&gt;"", _xlfn.XLOOKUP(INDEX(W:W, ROW()), '5A. Picture Formulas'!$B$3:$B$500, '5A. Picture Formulas'!$CR$3:$CR$500), "")</f>
        <v/>
      </c>
      <c r="O358" s="348" t="str">
        <f t="shared" si="65"/>
        <v/>
      </c>
      <c r="P358" s="348" t="s">
        <v>875</v>
      </c>
      <c r="Q358" s="348" t="str">
        <f t="shared" si="72"/>
        <v/>
      </c>
      <c r="R358" s="347" t="s">
        <v>634</v>
      </c>
      <c r="S358" s="347"/>
      <c r="T358" s="347">
        <v>300</v>
      </c>
      <c r="U358" s="349">
        <f t="shared" si="66"/>
        <v>300</v>
      </c>
      <c r="V358" s="368"/>
      <c r="W358" s="37"/>
      <c r="X358" s="368"/>
      <c r="Y358" s="368"/>
      <c r="Z358" s="346"/>
      <c r="AA358" s="347"/>
      <c r="AB358" s="347"/>
      <c r="AC358" s="347"/>
      <c r="AD358" s="347" t="str">
        <f t="shared" si="67"/>
        <v>w/ SET A unless no set (REQUIRED)</v>
      </c>
      <c r="AE358" s="347" t="s">
        <v>813</v>
      </c>
      <c r="AF358" s="347"/>
      <c r="AG358" s="347" t="s">
        <v>1403</v>
      </c>
      <c r="AH358" s="347" t="s">
        <v>935</v>
      </c>
      <c r="AI358" s="350">
        <v>44684</v>
      </c>
      <c r="AJ358" s="351" t="s">
        <v>936</v>
      </c>
      <c r="AK358" s="351" t="s">
        <v>57</v>
      </c>
      <c r="AL358" s="351" t="s">
        <v>937</v>
      </c>
      <c r="AM358" s="347"/>
      <c r="AN358" s="368" t="s">
        <v>982</v>
      </c>
      <c r="AO358" s="346" t="s">
        <v>1381</v>
      </c>
      <c r="AP358" s="347" t="s">
        <v>91</v>
      </c>
      <c r="AQ358" s="347">
        <v>74037</v>
      </c>
      <c r="AR358" s="347" t="str">
        <f t="shared" si="68"/>
        <v>591-74037</v>
      </c>
      <c r="AS358" s="347"/>
      <c r="AT358" s="347"/>
      <c r="AU358" s="347"/>
      <c r="AV358" s="347" t="str">
        <f t="shared" si="69"/>
        <v/>
      </c>
      <c r="AW358" s="347"/>
      <c r="AX358" s="347" t="str">
        <f t="shared" si="70"/>
        <v/>
      </c>
      <c r="AY358" s="352"/>
    </row>
    <row r="359" spans="1:51" s="337" customFormat="1" x14ac:dyDescent="0.25">
      <c r="A359" s="345" t="str">
        <f t="shared" si="61"/>
        <v>A200</v>
      </c>
      <c r="B359" s="345" t="str">
        <f t="shared" si="62"/>
        <v/>
      </c>
      <c r="C359" s="345"/>
      <c r="D359" s="345"/>
      <c r="E359" s="345" t="str">
        <f t="shared" si="63"/>
        <v/>
      </c>
      <c r="F359" s="346" t="s">
        <v>2904</v>
      </c>
      <c r="G359" s="346"/>
      <c r="H359" s="347" t="s">
        <v>850</v>
      </c>
      <c r="I359" s="347" t="s">
        <v>852</v>
      </c>
      <c r="J359" s="347" t="s">
        <v>1404</v>
      </c>
      <c r="K359" s="347" t="s">
        <v>635</v>
      </c>
      <c r="L359" s="347" t="str">
        <f t="shared" si="64"/>
        <v>A200. Camera, FRONT Bumper</v>
      </c>
      <c r="M359" s="460" t="str">
        <f t="shared" si="71"/>
        <v>Pic</v>
      </c>
      <c r="N359" s="357" t="str" cm="1">
        <f t="array" ref="N359">IF(INDEX(W:W, ROW())&lt;&gt;"", _xlfn.XLOOKUP(INDEX(W:W, ROW()), '5A. Picture Formulas'!$B$3:$B$500, '5A. Picture Formulas'!$CR$3:$CR$500), "")</f>
        <v>https://viking-pictures.s3.us-west-1.amazonaws.com/AA1188/110+(1).JPG</v>
      </c>
      <c r="O359" s="348" t="str">
        <f t="shared" si="65"/>
        <v/>
      </c>
      <c r="P359" s="348" t="s">
        <v>875</v>
      </c>
      <c r="Q359" s="348" t="str">
        <f t="shared" si="72"/>
        <v>https://viking-pictures.s3.us-west-1.amazonaws.com/AA1188/110+(1).JPG</v>
      </c>
      <c r="R359" s="347" t="s">
        <v>635</v>
      </c>
      <c r="S359" s="347"/>
      <c r="T359" s="347">
        <v>225</v>
      </c>
      <c r="U359" s="349">
        <f t="shared" si="66"/>
        <v>225</v>
      </c>
      <c r="V359" s="346">
        <v>110</v>
      </c>
      <c r="W359" s="33" t="s">
        <v>3049</v>
      </c>
      <c r="X359" s="346" t="s">
        <v>2950</v>
      </c>
      <c r="Y359" s="346"/>
      <c r="Z359" s="346" t="s">
        <v>260</v>
      </c>
      <c r="AA359" s="347" t="s">
        <v>3050</v>
      </c>
      <c r="AB359" s="347" t="s">
        <v>3051</v>
      </c>
      <c r="AC359" s="347"/>
      <c r="AD359" s="347" t="str">
        <f t="shared" si="67"/>
        <v/>
      </c>
      <c r="AE359" s="347"/>
      <c r="AF359" s="347"/>
      <c r="AG359" s="347" t="s">
        <v>1405</v>
      </c>
      <c r="AH359" s="347" t="s">
        <v>935</v>
      </c>
      <c r="AI359" s="350">
        <v>44684</v>
      </c>
      <c r="AJ359" s="351" t="s">
        <v>936</v>
      </c>
      <c r="AK359" s="351" t="s">
        <v>57</v>
      </c>
      <c r="AL359" s="351" t="s">
        <v>937</v>
      </c>
      <c r="AM359" s="347" t="s">
        <v>2905</v>
      </c>
      <c r="AN359" s="346" t="s">
        <v>947</v>
      </c>
      <c r="AO359" s="346"/>
      <c r="AP359" s="347" t="s">
        <v>91</v>
      </c>
      <c r="AQ359" s="347"/>
      <c r="AR359" s="347" t="str">
        <f t="shared" si="68"/>
        <v/>
      </c>
      <c r="AS359" s="347"/>
      <c r="AT359" s="347"/>
      <c r="AU359" s="347"/>
      <c r="AV359" s="347" t="str">
        <f t="shared" si="69"/>
        <v/>
      </c>
      <c r="AW359" s="347"/>
      <c r="AX359" s="347" t="str">
        <f t="shared" si="70"/>
        <v/>
      </c>
      <c r="AY359" s="352"/>
    </row>
    <row r="360" spans="1:51" s="337" customFormat="1" x14ac:dyDescent="0.25">
      <c r="A360" s="345" t="str">
        <f t="shared" si="61"/>
        <v/>
      </c>
      <c r="B360" s="345" t="str">
        <f t="shared" si="62"/>
        <v/>
      </c>
      <c r="C360" s="345"/>
      <c r="D360" s="345"/>
      <c r="E360" s="345" t="str">
        <f t="shared" si="63"/>
        <v/>
      </c>
      <c r="F360" s="346" t="s">
        <v>2904</v>
      </c>
      <c r="G360" s="346"/>
      <c r="H360" s="347" t="s">
        <v>850</v>
      </c>
      <c r="I360" s="347" t="s">
        <v>852</v>
      </c>
      <c r="J360" s="347" t="s">
        <v>1404</v>
      </c>
      <c r="K360" s="347" t="s">
        <v>636</v>
      </c>
      <c r="L360" s="347" t="str">
        <f t="shared" si="64"/>
        <v>. Camera, Side</v>
      </c>
      <c r="M360" s="460" t="str">
        <f t="shared" si="71"/>
        <v/>
      </c>
      <c r="N360" s="357" t="str" cm="1">
        <f t="array" ref="N360">IF(INDEX(W:W, ROW())&lt;&gt;"", _xlfn.XLOOKUP(INDEX(W:W, ROW()), '5A. Picture Formulas'!$B$3:$B$500, '5A. Picture Formulas'!$CR$3:$CR$500), "")</f>
        <v/>
      </c>
      <c r="O360" s="348" t="str">
        <f t="shared" si="65"/>
        <v/>
      </c>
      <c r="P360" s="348" t="s">
        <v>875</v>
      </c>
      <c r="Q360" s="348" t="str">
        <f t="shared" si="72"/>
        <v/>
      </c>
      <c r="R360" s="347" t="s">
        <v>636</v>
      </c>
      <c r="S360" s="347"/>
      <c r="T360" s="347">
        <v>225</v>
      </c>
      <c r="U360" s="349">
        <f t="shared" si="66"/>
        <v>225</v>
      </c>
      <c r="V360" s="346"/>
      <c r="W360" s="33"/>
      <c r="X360" s="346"/>
      <c r="Y360" s="346"/>
      <c r="Z360" s="346"/>
      <c r="AA360" s="347"/>
      <c r="AB360" s="347"/>
      <c r="AC360" s="347"/>
      <c r="AD360" s="347" t="str">
        <f t="shared" si="67"/>
        <v>mark location</v>
      </c>
      <c r="AE360" s="347"/>
      <c r="AF360" s="347" t="s">
        <v>814</v>
      </c>
      <c r="AG360" s="347" t="s">
        <v>1405</v>
      </c>
      <c r="AH360" s="347" t="s">
        <v>935</v>
      </c>
      <c r="AI360" s="350">
        <v>44684</v>
      </c>
      <c r="AJ360" s="351" t="s">
        <v>936</v>
      </c>
      <c r="AK360" s="351" t="s">
        <v>57</v>
      </c>
      <c r="AL360" s="351" t="s">
        <v>937</v>
      </c>
      <c r="AM360" s="347" t="s">
        <v>2905</v>
      </c>
      <c r="AN360" s="346" t="s">
        <v>947</v>
      </c>
      <c r="AO360" s="346"/>
      <c r="AP360" s="347" t="s">
        <v>91</v>
      </c>
      <c r="AQ360" s="347"/>
      <c r="AR360" s="347" t="str">
        <f t="shared" si="68"/>
        <v/>
      </c>
      <c r="AS360" s="347"/>
      <c r="AT360" s="347"/>
      <c r="AU360" s="347"/>
      <c r="AV360" s="347" t="str">
        <f t="shared" si="69"/>
        <v/>
      </c>
      <c r="AW360" s="347"/>
      <c r="AX360" s="347" t="str">
        <f t="shared" si="70"/>
        <v/>
      </c>
      <c r="AY360" s="352"/>
    </row>
    <row r="361" spans="1:51" s="337" customFormat="1" x14ac:dyDescent="0.25">
      <c r="A361" s="345" t="str">
        <f t="shared" si="61"/>
        <v/>
      </c>
      <c r="B361" s="345" t="str">
        <f t="shared" si="62"/>
        <v/>
      </c>
      <c r="C361" s="345"/>
      <c r="D361" s="345"/>
      <c r="E361" s="345" t="str">
        <f t="shared" si="63"/>
        <v/>
      </c>
      <c r="F361" s="346"/>
      <c r="G361" s="346"/>
      <c r="H361" s="347" t="s">
        <v>850</v>
      </c>
      <c r="I361" s="347" t="s">
        <v>852</v>
      </c>
      <c r="J361" s="347" t="s">
        <v>1406</v>
      </c>
      <c r="K361" s="347" t="s">
        <v>637</v>
      </c>
      <c r="L361" s="347" t="str">
        <f t="shared" si="64"/>
        <v>. Exhaust Flap Servo Actuator Motor</v>
      </c>
      <c r="M361" s="460" t="str">
        <f t="shared" si="71"/>
        <v/>
      </c>
      <c r="N361" s="357" t="str" cm="1">
        <f t="array" ref="N361">IF(INDEX(W:W, ROW())&lt;&gt;"", _xlfn.XLOOKUP(INDEX(W:W, ROW()), '5A. Picture Formulas'!$B$3:$B$500, '5A. Picture Formulas'!$CR$3:$CR$500), "")</f>
        <v/>
      </c>
      <c r="O361" s="348" t="str">
        <f t="shared" si="65"/>
        <v/>
      </c>
      <c r="P361" s="348" t="s">
        <v>875</v>
      </c>
      <c r="Q361" s="348" t="str">
        <f t="shared" si="72"/>
        <v/>
      </c>
      <c r="R361" s="347" t="s">
        <v>637</v>
      </c>
      <c r="S361" s="347"/>
      <c r="T361" s="347">
        <v>48</v>
      </c>
      <c r="U361" s="349">
        <f t="shared" si="66"/>
        <v>48</v>
      </c>
      <c r="V361" s="347"/>
      <c r="W361" s="34"/>
      <c r="X361" s="347"/>
      <c r="Y361" s="347"/>
      <c r="Z361" s="346"/>
      <c r="AA361" s="347"/>
      <c r="AB361" s="347"/>
      <c r="AC361" s="347"/>
      <c r="AD361" s="347" t="str">
        <f t="shared" si="67"/>
        <v/>
      </c>
      <c r="AE361" s="347"/>
      <c r="AF361" s="347"/>
      <c r="AG361" s="347"/>
      <c r="AH361" s="347" t="s">
        <v>935</v>
      </c>
      <c r="AI361" s="350">
        <v>44684</v>
      </c>
      <c r="AJ361" s="351" t="s">
        <v>936</v>
      </c>
      <c r="AK361" s="351" t="s">
        <v>57</v>
      </c>
      <c r="AL361" s="351" t="s">
        <v>937</v>
      </c>
      <c r="AM361" s="347"/>
      <c r="AN361" s="347" t="s">
        <v>938</v>
      </c>
      <c r="AO361" s="347"/>
      <c r="AP361" s="347"/>
      <c r="AQ361" s="347"/>
      <c r="AR361" s="347" t="str">
        <f t="shared" si="68"/>
        <v/>
      </c>
      <c r="AS361" s="347"/>
      <c r="AT361" s="347"/>
      <c r="AU361" s="347"/>
      <c r="AV361" s="347" t="str">
        <f t="shared" si="69"/>
        <v/>
      </c>
      <c r="AW361" s="347"/>
      <c r="AX361" s="347" t="str">
        <f t="shared" si="70"/>
        <v/>
      </c>
      <c r="AY361" s="352"/>
    </row>
    <row r="362" spans="1:51" s="337" customFormat="1" x14ac:dyDescent="0.25">
      <c r="A362" s="345" t="str">
        <f t="shared" si="61"/>
        <v/>
      </c>
      <c r="B362" s="345" t="str">
        <f t="shared" si="62"/>
        <v>646-10185</v>
      </c>
      <c r="C362" s="345"/>
      <c r="D362" s="345"/>
      <c r="E362" s="345">
        <f t="shared" si="63"/>
        <v>1</v>
      </c>
      <c r="F362" s="346"/>
      <c r="G362" s="346"/>
      <c r="H362" s="347" t="s">
        <v>850</v>
      </c>
      <c r="I362" s="347" t="s">
        <v>852</v>
      </c>
      <c r="J362" s="347" t="s">
        <v>1407</v>
      </c>
      <c r="K362" s="347" t="s">
        <v>638</v>
      </c>
      <c r="L362" s="347" t="str">
        <f t="shared" si="64"/>
        <v>. Fuse Box, REAR ENGINE fuse box</v>
      </c>
      <c r="M362" s="460" t="str">
        <f t="shared" si="71"/>
        <v/>
      </c>
      <c r="N362" s="357" t="str" cm="1">
        <f t="array" ref="N362">IF(INDEX(W:W, ROW())&lt;&gt;"", _xlfn.XLOOKUP(INDEX(W:W, ROW()), '5A. Picture Formulas'!$B$3:$B$500, '5A. Picture Formulas'!$CR$3:$CR$500), "")</f>
        <v/>
      </c>
      <c r="O362" s="348" t="str">
        <f t="shared" si="65"/>
        <v/>
      </c>
      <c r="P362" s="348" t="s">
        <v>875</v>
      </c>
      <c r="Q362" s="348" t="str">
        <f t="shared" si="72"/>
        <v/>
      </c>
      <c r="R362" s="347" t="s">
        <v>638</v>
      </c>
      <c r="S362" s="347"/>
      <c r="T362" s="347">
        <v>75</v>
      </c>
      <c r="U362" s="349">
        <f t="shared" si="66"/>
        <v>75</v>
      </c>
      <c r="V362" s="368"/>
      <c r="W362" s="37"/>
      <c r="X362" s="368"/>
      <c r="Y362" s="368"/>
      <c r="Z362" s="346"/>
      <c r="AA362" s="347"/>
      <c r="AB362" s="347"/>
      <c r="AC362" s="347"/>
      <c r="AD362" s="347" t="str">
        <f t="shared" si="67"/>
        <v>~10x6" flat black plastic (in rear but it's for engine)</v>
      </c>
      <c r="AE362" s="347"/>
      <c r="AF362" s="347" t="s">
        <v>815</v>
      </c>
      <c r="AG362" s="347"/>
      <c r="AH362" s="347" t="s">
        <v>935</v>
      </c>
      <c r="AI362" s="350">
        <v>44684</v>
      </c>
      <c r="AJ362" s="351" t="s">
        <v>936</v>
      </c>
      <c r="AK362" s="351" t="s">
        <v>57</v>
      </c>
      <c r="AL362" s="351" t="s">
        <v>937</v>
      </c>
      <c r="AM362" s="347"/>
      <c r="AN362" s="368" t="s">
        <v>982</v>
      </c>
      <c r="AO362" s="346" t="s">
        <v>1408</v>
      </c>
      <c r="AP362" s="347" t="s">
        <v>91</v>
      </c>
      <c r="AQ362" s="347">
        <v>10185</v>
      </c>
      <c r="AR362" s="347" t="str">
        <f t="shared" si="68"/>
        <v>646-10185</v>
      </c>
      <c r="AS362" s="347"/>
      <c r="AT362" s="347"/>
      <c r="AU362" s="347"/>
      <c r="AV362" s="347" t="str">
        <f t="shared" si="69"/>
        <v/>
      </c>
      <c r="AW362" s="347"/>
      <c r="AX362" s="347" t="str">
        <f t="shared" si="70"/>
        <v/>
      </c>
      <c r="AY362" s="352"/>
    </row>
    <row r="363" spans="1:51" s="337" customFormat="1" x14ac:dyDescent="0.25">
      <c r="A363" s="345" t="str">
        <f t="shared" si="61"/>
        <v/>
      </c>
      <c r="B363" s="345" t="str">
        <f t="shared" si="62"/>
        <v/>
      </c>
      <c r="C363" s="345"/>
      <c r="D363" s="345"/>
      <c r="E363" s="345" t="str">
        <f t="shared" si="63"/>
        <v/>
      </c>
      <c r="F363" s="346"/>
      <c r="G363" s="346"/>
      <c r="H363" s="347" t="s">
        <v>850</v>
      </c>
      <c r="I363" s="347" t="s">
        <v>852</v>
      </c>
      <c r="J363" s="347" t="s">
        <v>1409</v>
      </c>
      <c r="K363" s="347" t="s">
        <v>639</v>
      </c>
      <c r="L363" s="347" t="str">
        <f t="shared" si="64"/>
        <v>. Ignition Anti-Theft Key Detection Immobilizer Ring</v>
      </c>
      <c r="M363" s="460" t="str">
        <f t="shared" si="71"/>
        <v/>
      </c>
      <c r="N363" s="357" t="str" cm="1">
        <f t="array" ref="N363">IF(INDEX(W:W, ROW())&lt;&gt;"", _xlfn.XLOOKUP(INDEX(W:W, ROW()), '5A. Picture Formulas'!$B$3:$B$500, '5A. Picture Formulas'!$CR$3:$CR$500), "")</f>
        <v/>
      </c>
      <c r="O363" s="348" t="str">
        <f t="shared" si="65"/>
        <v/>
      </c>
      <c r="P363" s="348" t="s">
        <v>875</v>
      </c>
      <c r="Q363" s="348" t="str">
        <f t="shared" si="72"/>
        <v/>
      </c>
      <c r="R363" s="347" t="s">
        <v>639</v>
      </c>
      <c r="S363" s="347"/>
      <c r="T363" s="347" t="s">
        <v>922</v>
      </c>
      <c r="U363" s="349" t="str">
        <f t="shared" si="66"/>
        <v>not solo</v>
      </c>
      <c r="V363" s="369"/>
      <c r="W363" s="36"/>
      <c r="X363" s="369"/>
      <c r="Y363" s="369"/>
      <c r="Z363" s="346"/>
      <c r="AA363" s="347"/>
      <c r="AB363" s="347"/>
      <c r="AC363" s="347"/>
      <c r="AD363" s="347" t="str">
        <f t="shared" si="67"/>
        <v>w/ SET A unless no set (NOT REQUIRED)</v>
      </c>
      <c r="AE363" s="347" t="s">
        <v>816</v>
      </c>
      <c r="AF363" s="347"/>
      <c r="AG363" s="347" t="s">
        <v>1410</v>
      </c>
      <c r="AH363" s="347" t="s">
        <v>935</v>
      </c>
      <c r="AI363" s="350">
        <v>44684</v>
      </c>
      <c r="AJ363" s="351" t="s">
        <v>936</v>
      </c>
      <c r="AK363" s="351" t="s">
        <v>57</v>
      </c>
      <c r="AL363" s="351" t="s">
        <v>937</v>
      </c>
      <c r="AM363" s="347"/>
      <c r="AN363" s="369" t="s">
        <v>938</v>
      </c>
      <c r="AO363" s="347"/>
      <c r="AP363" s="347"/>
      <c r="AQ363" s="347"/>
      <c r="AR363" s="347" t="str">
        <f t="shared" si="68"/>
        <v/>
      </c>
      <c r="AS363" s="347"/>
      <c r="AT363" s="347"/>
      <c r="AU363" s="347"/>
      <c r="AV363" s="347" t="str">
        <f t="shared" si="69"/>
        <v/>
      </c>
      <c r="AW363" s="347"/>
      <c r="AX363" s="347" t="str">
        <f t="shared" si="70"/>
        <v/>
      </c>
      <c r="AY363" s="352"/>
    </row>
    <row r="364" spans="1:51" s="337" customFormat="1" x14ac:dyDescent="0.25">
      <c r="A364" s="345" t="str">
        <f t="shared" si="61"/>
        <v>A190</v>
      </c>
      <c r="B364" s="345" t="str">
        <f t="shared" si="62"/>
        <v/>
      </c>
      <c r="C364" s="345"/>
      <c r="D364" s="345"/>
      <c r="E364" s="345" t="str">
        <f t="shared" si="63"/>
        <v/>
      </c>
      <c r="F364" s="346"/>
      <c r="G364" s="346"/>
      <c r="H364" s="347" t="s">
        <v>850</v>
      </c>
      <c r="I364" s="347" t="s">
        <v>852</v>
      </c>
      <c r="J364" s="347" t="s">
        <v>852</v>
      </c>
      <c r="K364" s="347" t="s">
        <v>640</v>
      </c>
      <c r="L364" s="347" t="str">
        <f t="shared" si="64"/>
        <v>A190. Integrated Power Module</v>
      </c>
      <c r="M364" s="460" t="str">
        <f t="shared" si="71"/>
        <v>Pic</v>
      </c>
      <c r="N364" s="357" t="str" cm="1">
        <f t="array" ref="N364">IF(INDEX(W:W, ROW())&lt;&gt;"", _xlfn.XLOOKUP(INDEX(W:W, ROW()), '5A. Picture Formulas'!$B$3:$B$500, '5A. Picture Formulas'!$CR$3:$CR$500), "")</f>
        <v>https://viking-pictures.s3.us-west-1.amazonaws.com/AA1188/102+(1).JPG</v>
      </c>
      <c r="O364" s="348" t="str">
        <f t="shared" si="65"/>
        <v/>
      </c>
      <c r="P364" s="348" t="s">
        <v>875</v>
      </c>
      <c r="Q364" s="348" t="str">
        <f t="shared" si="72"/>
        <v>https://viking-pictures.s3.us-west-1.amazonaws.com/AA1188/102+(1).JPG</v>
      </c>
      <c r="R364" s="347" t="s">
        <v>640</v>
      </c>
      <c r="S364" s="347"/>
      <c r="T364" s="347">
        <v>60</v>
      </c>
      <c r="U364" s="349">
        <f t="shared" si="66"/>
        <v>60</v>
      </c>
      <c r="V364" s="347">
        <v>102</v>
      </c>
      <c r="W364" s="34" t="s">
        <v>3031</v>
      </c>
      <c r="X364" s="347" t="s">
        <v>2950</v>
      </c>
      <c r="Y364" s="347"/>
      <c r="Z364" s="346" t="s">
        <v>260</v>
      </c>
      <c r="AA364" s="369">
        <v>7634274</v>
      </c>
      <c r="AB364" s="347"/>
      <c r="AC364" s="347"/>
      <c r="AD364" s="347" t="str">
        <f t="shared" si="67"/>
        <v/>
      </c>
      <c r="AE364" s="347"/>
      <c r="AF364" s="347"/>
      <c r="AG364" s="347"/>
      <c r="AH364" s="347" t="s">
        <v>935</v>
      </c>
      <c r="AI364" s="350">
        <v>45245</v>
      </c>
      <c r="AJ364" s="351" t="s">
        <v>936</v>
      </c>
      <c r="AK364" s="351" t="s">
        <v>57</v>
      </c>
      <c r="AL364" s="351" t="s">
        <v>249</v>
      </c>
      <c r="AM364" s="347"/>
      <c r="AN364" s="347" t="s">
        <v>982</v>
      </c>
      <c r="AO364" s="347"/>
      <c r="AP364" s="347" t="s">
        <v>91</v>
      </c>
      <c r="AQ364" s="347"/>
      <c r="AR364" s="347" t="str">
        <f t="shared" si="68"/>
        <v/>
      </c>
      <c r="AS364" s="347" t="s">
        <v>89</v>
      </c>
      <c r="AT364" s="347" t="s">
        <v>1016</v>
      </c>
      <c r="AU364" s="347" t="s">
        <v>1571</v>
      </c>
      <c r="AV364" s="347" t="str">
        <f t="shared" si="69"/>
        <v>F15-14-18-4.4TT</v>
      </c>
      <c r="AW364" s="347" t="s">
        <v>1738</v>
      </c>
      <c r="AX364" s="347" t="str">
        <f t="shared" si="70"/>
        <v>F15-14-18-4.4TT-Viking42</v>
      </c>
      <c r="AY364" s="352"/>
    </row>
    <row r="365" spans="1:51" s="337" customFormat="1" x14ac:dyDescent="0.25">
      <c r="A365" s="345" t="str">
        <f t="shared" si="61"/>
        <v/>
      </c>
      <c r="B365" s="345" t="str">
        <f t="shared" si="62"/>
        <v/>
      </c>
      <c r="C365" s="345"/>
      <c r="D365" s="345"/>
      <c r="E365" s="345" t="str">
        <f t="shared" si="63"/>
        <v/>
      </c>
      <c r="F365" s="346"/>
      <c r="G365" s="346"/>
      <c r="H365" s="347" t="s">
        <v>850</v>
      </c>
      <c r="I365" s="347" t="s">
        <v>852</v>
      </c>
      <c r="J365" s="347" t="s">
        <v>1411</v>
      </c>
      <c r="K365" s="347" t="s">
        <v>641</v>
      </c>
      <c r="L365" s="347" t="str">
        <f t="shared" si="64"/>
        <v>. Key FOB + Skeleton Key</v>
      </c>
      <c r="M365" s="460" t="str">
        <f t="shared" si="71"/>
        <v/>
      </c>
      <c r="N365" s="357" t="str" cm="1">
        <f t="array" ref="N365">IF(INDEX(W:W, ROW())&lt;&gt;"", _xlfn.XLOOKUP(INDEX(W:W, ROW()), '5A. Picture Formulas'!$B$3:$B$500, '5A. Picture Formulas'!$CR$3:$CR$500), "")</f>
        <v/>
      </c>
      <c r="O365" s="348" t="str">
        <f t="shared" si="65"/>
        <v/>
      </c>
      <c r="P365" s="348" t="s">
        <v>875</v>
      </c>
      <c r="Q365" s="348" t="str">
        <f t="shared" si="72"/>
        <v/>
      </c>
      <c r="R365" s="347" t="s">
        <v>641</v>
      </c>
      <c r="S365" s="347"/>
      <c r="T365" s="347">
        <v>75</v>
      </c>
      <c r="U365" s="349">
        <f t="shared" si="66"/>
        <v>75</v>
      </c>
      <c r="V365" s="347"/>
      <c r="W365" s="34"/>
      <c r="X365" s="347"/>
      <c r="Y365" s="347"/>
      <c r="Z365" s="346"/>
      <c r="AA365" s="347"/>
      <c r="AB365" s="347"/>
      <c r="AC365" s="347"/>
      <c r="AD365" s="347" t="str">
        <f t="shared" si="67"/>
        <v>w/ SET A unless no set (REQUIRED)</v>
      </c>
      <c r="AE365" s="347" t="s">
        <v>813</v>
      </c>
      <c r="AF365" s="347"/>
      <c r="AG365" s="347" t="s">
        <v>1403</v>
      </c>
      <c r="AH365" s="347" t="s">
        <v>935</v>
      </c>
      <c r="AI365" s="350">
        <v>44684</v>
      </c>
      <c r="AJ365" s="351" t="s">
        <v>936</v>
      </c>
      <c r="AK365" s="351" t="s">
        <v>57</v>
      </c>
      <c r="AL365" s="351" t="s">
        <v>937</v>
      </c>
      <c r="AM365" s="347"/>
      <c r="AN365" s="347" t="s">
        <v>938</v>
      </c>
      <c r="AO365" s="347"/>
      <c r="AP365" s="347"/>
      <c r="AQ365" s="347"/>
      <c r="AR365" s="347" t="str">
        <f t="shared" si="68"/>
        <v/>
      </c>
      <c r="AS365" s="347"/>
      <c r="AT365" s="347"/>
      <c r="AU365" s="347"/>
      <c r="AV365" s="347" t="str">
        <f t="shared" si="69"/>
        <v/>
      </c>
      <c r="AW365" s="347"/>
      <c r="AX365" s="347" t="str">
        <f t="shared" si="70"/>
        <v/>
      </c>
      <c r="AY365" s="352"/>
    </row>
    <row r="366" spans="1:51" s="337" customFormat="1" x14ac:dyDescent="0.25">
      <c r="A366" s="345" t="str">
        <f t="shared" si="61"/>
        <v/>
      </c>
      <c r="B366" s="345" t="str">
        <f t="shared" si="62"/>
        <v/>
      </c>
      <c r="C366" s="345"/>
      <c r="D366" s="345"/>
      <c r="E366" s="345" t="str">
        <f t="shared" si="63"/>
        <v/>
      </c>
      <c r="F366" s="346"/>
      <c r="G366" s="346"/>
      <c r="H366" s="347" t="s">
        <v>850</v>
      </c>
      <c r="I366" s="347" t="s">
        <v>852</v>
      </c>
      <c r="J366" s="347" t="s">
        <v>852</v>
      </c>
      <c r="K366" s="347" t="s">
        <v>642</v>
      </c>
      <c r="L366" s="347" t="str">
        <f t="shared" si="64"/>
        <v>. Keyless Entry Antenna SET 6</v>
      </c>
      <c r="M366" s="460" t="str">
        <f t="shared" si="71"/>
        <v/>
      </c>
      <c r="N366" s="357" t="str" cm="1">
        <f t="array" ref="N366">IF(INDEX(W:W, ROW())&lt;&gt;"", _xlfn.XLOOKUP(INDEX(W:W, ROW()), '5A. Picture Formulas'!$B$3:$B$500, '5A. Picture Formulas'!$CR$3:$CR$500), "")</f>
        <v/>
      </c>
      <c r="O366" s="348" t="str">
        <f t="shared" si="65"/>
        <v/>
      </c>
      <c r="P366" s="348" t="s">
        <v>875</v>
      </c>
      <c r="Q366" s="348" t="str">
        <f t="shared" si="72"/>
        <v/>
      </c>
      <c r="R366" s="347" t="s">
        <v>642</v>
      </c>
      <c r="S366" s="347"/>
      <c r="T366" s="347">
        <v>58</v>
      </c>
      <c r="U366" s="349">
        <f t="shared" si="66"/>
        <v>58</v>
      </c>
      <c r="V366" s="347"/>
      <c r="W366" s="34"/>
      <c r="X366" s="347"/>
      <c r="Y366" s="347"/>
      <c r="Z366" s="346"/>
      <c r="AA366" s="347"/>
      <c r="AB366" s="347"/>
      <c r="AC366" s="347"/>
      <c r="AD366" s="347" t="str">
        <f t="shared" si="67"/>
        <v/>
      </c>
      <c r="AE366" s="347"/>
      <c r="AF366" s="347"/>
      <c r="AG366" s="347"/>
      <c r="AH366" s="347" t="s">
        <v>935</v>
      </c>
      <c r="AI366" s="350">
        <v>44684</v>
      </c>
      <c r="AJ366" s="351" t="s">
        <v>936</v>
      </c>
      <c r="AK366" s="351" t="s">
        <v>57</v>
      </c>
      <c r="AL366" s="351" t="s">
        <v>937</v>
      </c>
      <c r="AM366" s="347"/>
      <c r="AN366" s="347" t="s">
        <v>938</v>
      </c>
      <c r="AO366" s="347"/>
      <c r="AP366" s="347"/>
      <c r="AQ366" s="347"/>
      <c r="AR366" s="347" t="str">
        <f t="shared" si="68"/>
        <v/>
      </c>
      <c r="AS366" s="347"/>
      <c r="AT366" s="347"/>
      <c r="AU366" s="347"/>
      <c r="AV366" s="347" t="str">
        <f t="shared" si="69"/>
        <v/>
      </c>
      <c r="AW366" s="347"/>
      <c r="AX366" s="347" t="str">
        <f t="shared" si="70"/>
        <v/>
      </c>
      <c r="AY366" s="352"/>
    </row>
    <row r="367" spans="1:51" s="337" customFormat="1" x14ac:dyDescent="0.25">
      <c r="A367" s="345" t="str">
        <f t="shared" si="61"/>
        <v/>
      </c>
      <c r="B367" s="345" t="str">
        <f t="shared" si="62"/>
        <v/>
      </c>
      <c r="C367" s="345"/>
      <c r="D367" s="345"/>
      <c r="E367" s="345" t="str">
        <f t="shared" si="63"/>
        <v/>
      </c>
      <c r="F367" s="346"/>
      <c r="G367" s="346"/>
      <c r="H367" s="347" t="s">
        <v>850</v>
      </c>
      <c r="I367" s="347" t="s">
        <v>852</v>
      </c>
      <c r="J367" s="347" t="s">
        <v>852</v>
      </c>
      <c r="K367" s="347" t="s">
        <v>643</v>
      </c>
      <c r="L367" s="347" t="str">
        <f t="shared" si="64"/>
        <v>. Keyless Entry Control Module (worthless solo)</v>
      </c>
      <c r="M367" s="460" t="str">
        <f t="shared" si="71"/>
        <v/>
      </c>
      <c r="N367" s="357" t="str" cm="1">
        <f t="array" ref="N367">IF(INDEX(W:W, ROW())&lt;&gt;"", _xlfn.XLOOKUP(INDEX(W:W, ROW()), '5A. Picture Formulas'!$B$3:$B$500, '5A. Picture Formulas'!$CR$3:$CR$500), "")</f>
        <v/>
      </c>
      <c r="O367" s="348" t="str">
        <f t="shared" si="65"/>
        <v/>
      </c>
      <c r="P367" s="348" t="s">
        <v>875</v>
      </c>
      <c r="Q367" s="348" t="str">
        <f t="shared" si="72"/>
        <v/>
      </c>
      <c r="R367" s="347" t="s">
        <v>643</v>
      </c>
      <c r="S367" s="347"/>
      <c r="T367" s="347" t="s">
        <v>922</v>
      </c>
      <c r="U367" s="349" t="str">
        <f t="shared" si="66"/>
        <v>not solo</v>
      </c>
      <c r="V367" s="368"/>
      <c r="W367" s="37"/>
      <c r="X367" s="368"/>
      <c r="Y367" s="368"/>
      <c r="Z367" s="346"/>
      <c r="AA367" s="347"/>
      <c r="AB367" s="347"/>
      <c r="AC367" s="347"/>
      <c r="AD367" s="347" t="str">
        <f t="shared" si="67"/>
        <v>w/ SET A unless no set (NOT REQUIRED)</v>
      </c>
      <c r="AE367" s="347" t="s">
        <v>816</v>
      </c>
      <c r="AF367" s="347"/>
      <c r="AG367" s="347" t="s">
        <v>1412</v>
      </c>
      <c r="AH367" s="347" t="s">
        <v>935</v>
      </c>
      <c r="AI367" s="350">
        <v>44684</v>
      </c>
      <c r="AJ367" s="351" t="s">
        <v>936</v>
      </c>
      <c r="AK367" s="351" t="s">
        <v>57</v>
      </c>
      <c r="AL367" s="351" t="s">
        <v>937</v>
      </c>
      <c r="AM367" s="347"/>
      <c r="AN367" s="368" t="s">
        <v>982</v>
      </c>
      <c r="AO367" s="346"/>
      <c r="AP367" s="347" t="s">
        <v>91</v>
      </c>
      <c r="AQ367" s="347"/>
      <c r="AR367" s="347" t="str">
        <f t="shared" si="68"/>
        <v/>
      </c>
      <c r="AS367" s="347"/>
      <c r="AT367" s="347"/>
      <c r="AU367" s="347"/>
      <c r="AV367" s="347" t="str">
        <f t="shared" si="69"/>
        <v/>
      </c>
      <c r="AW367" s="347"/>
      <c r="AX367" s="347" t="str">
        <f t="shared" si="70"/>
        <v/>
      </c>
      <c r="AY367" s="352"/>
    </row>
    <row r="368" spans="1:51" s="337" customFormat="1" x14ac:dyDescent="0.25">
      <c r="A368" s="345" t="str">
        <f t="shared" si="61"/>
        <v>A197</v>
      </c>
      <c r="B368" s="345" t="str">
        <f t="shared" si="62"/>
        <v>596-893</v>
      </c>
      <c r="C368" s="345"/>
      <c r="D368" s="345"/>
      <c r="E368" s="345">
        <f t="shared" si="63"/>
        <v>1</v>
      </c>
      <c r="F368" s="346"/>
      <c r="G368" s="346"/>
      <c r="H368" s="347" t="s">
        <v>850</v>
      </c>
      <c r="I368" s="347" t="s">
        <v>852</v>
      </c>
      <c r="J368" s="347" t="s">
        <v>1404</v>
      </c>
      <c r="K368" s="347" t="s">
        <v>644</v>
      </c>
      <c r="L368" s="347" t="str">
        <f t="shared" si="64"/>
        <v>A197. Lane Departure Warning Camera</v>
      </c>
      <c r="M368" s="460" t="str">
        <f t="shared" si="71"/>
        <v>Pic</v>
      </c>
      <c r="N368" s="357" t="str" cm="1">
        <f t="array" ref="N368">IF(INDEX(W:W, ROW())&lt;&gt;"", _xlfn.XLOOKUP(INDEX(W:W, ROW()), '5A. Picture Formulas'!$B$3:$B$500, '5A. Picture Formulas'!$CR$3:$CR$500), "")</f>
        <v>https://viking-pictures.s3.us-west-1.amazonaws.com/AA1188/109+(1).JPG</v>
      </c>
      <c r="O368" s="348" t="str">
        <f t="shared" si="65"/>
        <v/>
      </c>
      <c r="P368" s="348" t="s">
        <v>875</v>
      </c>
      <c r="Q368" s="348" t="str">
        <f t="shared" si="72"/>
        <v>https://viking-pictures.s3.us-west-1.amazonaws.com/AA1188/109+(1).JPG</v>
      </c>
      <c r="R368" s="347" t="s">
        <v>644</v>
      </c>
      <c r="S368" s="347"/>
      <c r="T368" s="347">
        <v>150</v>
      </c>
      <c r="U368" s="349">
        <f t="shared" si="66"/>
        <v>150</v>
      </c>
      <c r="V368" s="368">
        <v>109</v>
      </c>
      <c r="W368" s="37" t="s">
        <v>3042</v>
      </c>
      <c r="X368" s="368" t="s">
        <v>2950</v>
      </c>
      <c r="Y368" s="368"/>
      <c r="Z368" s="346" t="s">
        <v>260</v>
      </c>
      <c r="AA368" s="347" t="s">
        <v>3043</v>
      </c>
      <c r="AB368" s="347"/>
      <c r="AC368" s="347"/>
      <c r="AD368" s="347" t="str">
        <f t="shared" si="67"/>
        <v/>
      </c>
      <c r="AE368" s="347"/>
      <c r="AF368" s="347"/>
      <c r="AG368" s="347"/>
      <c r="AH368" s="347" t="s">
        <v>981</v>
      </c>
      <c r="AI368" s="350">
        <v>44993</v>
      </c>
      <c r="AJ368" s="351" t="s">
        <v>936</v>
      </c>
      <c r="AK368" s="351" t="s">
        <v>57</v>
      </c>
      <c r="AL368" s="351" t="s">
        <v>937</v>
      </c>
      <c r="AM368" s="347"/>
      <c r="AN368" s="368" t="s">
        <v>982</v>
      </c>
      <c r="AO368" s="346" t="s">
        <v>1242</v>
      </c>
      <c r="AP368" s="347" t="s">
        <v>91</v>
      </c>
      <c r="AQ368" s="347">
        <v>893</v>
      </c>
      <c r="AR368" s="347" t="str">
        <f t="shared" si="68"/>
        <v>596-893</v>
      </c>
      <c r="AS368" s="347"/>
      <c r="AT368" s="347"/>
      <c r="AU368" s="347"/>
      <c r="AV368" s="347" t="str">
        <f t="shared" si="69"/>
        <v/>
      </c>
      <c r="AW368" s="347"/>
      <c r="AX368" s="347" t="str">
        <f t="shared" si="70"/>
        <v/>
      </c>
      <c r="AY368" s="352"/>
    </row>
    <row r="369" spans="1:51" s="337" customFormat="1" x14ac:dyDescent="0.25">
      <c r="A369" s="345" t="str">
        <f t="shared" si="61"/>
        <v>A189</v>
      </c>
      <c r="B369" s="345" t="str">
        <f t="shared" si="62"/>
        <v>591-72653</v>
      </c>
      <c r="C369" s="345"/>
      <c r="D369" s="345"/>
      <c r="E369" s="345">
        <f t="shared" si="63"/>
        <v>1</v>
      </c>
      <c r="F369" s="346"/>
      <c r="G369" s="346"/>
      <c r="H369" s="347" t="s">
        <v>850</v>
      </c>
      <c r="I369" s="347" t="s">
        <v>852</v>
      </c>
      <c r="J369" s="347" t="s">
        <v>852</v>
      </c>
      <c r="K369" s="347" t="s">
        <v>645</v>
      </c>
      <c r="L369" s="347" t="str">
        <f t="shared" si="64"/>
        <v>A189. Lane Departure Warning Camera Control Module (Not The Camera)</v>
      </c>
      <c r="M369" s="460" t="str">
        <f t="shared" si="71"/>
        <v>Pic</v>
      </c>
      <c r="N369" s="357" t="str" cm="1">
        <f t="array" ref="N369">IF(INDEX(W:W, ROW())&lt;&gt;"", _xlfn.XLOOKUP(INDEX(W:W, ROW()), '5A. Picture Formulas'!$B$3:$B$500, '5A. Picture Formulas'!$CR$3:$CR$500), "")</f>
        <v>https://viking-pictures.s3.us-west-1.amazonaws.com/AA1188/101+(1).JPG</v>
      </c>
      <c r="O369" s="348" t="str">
        <f t="shared" si="65"/>
        <v/>
      </c>
      <c r="P369" s="348" t="s">
        <v>875</v>
      </c>
      <c r="Q369" s="348" t="str">
        <f t="shared" si="72"/>
        <v>https://viking-pictures.s3.us-west-1.amazonaws.com/AA1188/101+(1).JPG</v>
      </c>
      <c r="R369" s="347" t="s">
        <v>645</v>
      </c>
      <c r="S369" s="347"/>
      <c r="T369" s="347">
        <v>45</v>
      </c>
      <c r="U369" s="349">
        <f t="shared" si="66"/>
        <v>45</v>
      </c>
      <c r="V369" s="368">
        <v>101</v>
      </c>
      <c r="W369" s="37" t="s">
        <v>3029</v>
      </c>
      <c r="X369" s="368" t="s">
        <v>2950</v>
      </c>
      <c r="Y369" s="368"/>
      <c r="Z369" s="346" t="s">
        <v>260</v>
      </c>
      <c r="AA369" s="347" t="s">
        <v>3030</v>
      </c>
      <c r="AB369" s="347"/>
      <c r="AC369" s="347"/>
      <c r="AD369" s="347" t="str">
        <f t="shared" si="67"/>
        <v/>
      </c>
      <c r="AE369" s="347"/>
      <c r="AF369" s="347"/>
      <c r="AG369" s="347"/>
      <c r="AH369" s="347" t="s">
        <v>981</v>
      </c>
      <c r="AI369" s="350">
        <v>44994</v>
      </c>
      <c r="AJ369" s="351" t="s">
        <v>936</v>
      </c>
      <c r="AK369" s="351" t="s">
        <v>57</v>
      </c>
      <c r="AL369" s="351" t="s">
        <v>937</v>
      </c>
      <c r="AM369" s="347"/>
      <c r="AN369" s="368" t="s">
        <v>982</v>
      </c>
      <c r="AO369" s="346" t="s">
        <v>1381</v>
      </c>
      <c r="AP369" s="347" t="s">
        <v>91</v>
      </c>
      <c r="AQ369" s="347">
        <v>72653</v>
      </c>
      <c r="AR369" s="347" t="str">
        <f t="shared" si="68"/>
        <v>591-72653</v>
      </c>
      <c r="AS369" s="347"/>
      <c r="AT369" s="347"/>
      <c r="AU369" s="347"/>
      <c r="AV369" s="347" t="str">
        <f t="shared" si="69"/>
        <v/>
      </c>
      <c r="AW369" s="347"/>
      <c r="AX369" s="347" t="str">
        <f t="shared" si="70"/>
        <v/>
      </c>
      <c r="AY369" s="352"/>
    </row>
    <row r="370" spans="1:51" s="337" customFormat="1" x14ac:dyDescent="0.25">
      <c r="A370" s="345" t="str">
        <f t="shared" si="61"/>
        <v>A201</v>
      </c>
      <c r="B370" s="345" t="str">
        <f t="shared" si="62"/>
        <v>591-74039</v>
      </c>
      <c r="C370" s="345"/>
      <c r="D370" s="345"/>
      <c r="E370" s="345">
        <f t="shared" si="63"/>
        <v>1</v>
      </c>
      <c r="F370" s="346"/>
      <c r="G370" s="346"/>
      <c r="H370" s="347" t="s">
        <v>850</v>
      </c>
      <c r="I370" s="347" t="s">
        <v>852</v>
      </c>
      <c r="J370" s="347" t="s">
        <v>852</v>
      </c>
      <c r="K370" s="347" t="s">
        <v>646</v>
      </c>
      <c r="L370" s="347" t="str">
        <f t="shared" si="64"/>
        <v>A201. Park Assist Control Module PDC</v>
      </c>
      <c r="M370" s="460" t="str">
        <f t="shared" si="71"/>
        <v>Pic</v>
      </c>
      <c r="N370" s="357" t="str" cm="1">
        <f t="array" ref="N370">IF(INDEX(W:W, ROW())&lt;&gt;"", _xlfn.XLOOKUP(INDEX(W:W, ROW()), '5A. Picture Formulas'!$B$3:$B$500, '5A. Picture Formulas'!$CR$3:$CR$500), "")</f>
        <v>https://viking-pictures.s3.us-west-1.amazonaws.com/AA1188/113+(1).JPG</v>
      </c>
      <c r="O370" s="365" t="str">
        <f t="shared" si="65"/>
        <v>E.G.</v>
      </c>
      <c r="P370" s="366" t="s">
        <v>1413</v>
      </c>
      <c r="Q370" s="348" t="str">
        <f t="shared" si="72"/>
        <v>https://viking-pictures.s3.us-west-1.amazonaws.com/AA1155/A78.+Park+Assist+Control+Module+PDC+(1).JPG</v>
      </c>
      <c r="R370" s="347" t="s">
        <v>646</v>
      </c>
      <c r="S370" s="347"/>
      <c r="T370" s="347">
        <v>60</v>
      </c>
      <c r="U370" s="349">
        <f t="shared" si="66"/>
        <v>60</v>
      </c>
      <c r="V370" s="368">
        <v>113</v>
      </c>
      <c r="W370" s="37" t="s">
        <v>3052</v>
      </c>
      <c r="X370" s="368" t="s">
        <v>2950</v>
      </c>
      <c r="Y370" s="368"/>
      <c r="Z370" s="346" t="s">
        <v>260</v>
      </c>
      <c r="AA370" s="369" t="s">
        <v>3053</v>
      </c>
      <c r="AB370" s="347"/>
      <c r="AC370" s="347"/>
      <c r="AD370" s="347" t="str">
        <f t="shared" si="67"/>
        <v/>
      </c>
      <c r="AE370" s="347"/>
      <c r="AF370" s="347"/>
      <c r="AG370" s="347"/>
      <c r="AH370" s="347" t="s">
        <v>935</v>
      </c>
      <c r="AI370" s="350">
        <v>44684</v>
      </c>
      <c r="AJ370" s="351" t="s">
        <v>936</v>
      </c>
      <c r="AK370" s="351" t="s">
        <v>57</v>
      </c>
      <c r="AL370" s="351" t="s">
        <v>937</v>
      </c>
      <c r="AM370" s="347"/>
      <c r="AN370" s="368" t="s">
        <v>982</v>
      </c>
      <c r="AO370" s="346" t="s">
        <v>1381</v>
      </c>
      <c r="AP370" s="347" t="s">
        <v>91</v>
      </c>
      <c r="AQ370" s="347">
        <v>74039</v>
      </c>
      <c r="AR370" s="347" t="str">
        <f t="shared" si="68"/>
        <v>591-74039</v>
      </c>
      <c r="AS370" s="347"/>
      <c r="AT370" s="347"/>
      <c r="AU370" s="347"/>
      <c r="AV370" s="347" t="str">
        <f t="shared" si="69"/>
        <v/>
      </c>
      <c r="AW370" s="347"/>
      <c r="AX370" s="347" t="str">
        <f t="shared" si="70"/>
        <v/>
      </c>
      <c r="AY370" s="352"/>
    </row>
    <row r="371" spans="1:51" s="337" customFormat="1" x14ac:dyDescent="0.25">
      <c r="A371" s="345" t="str">
        <f t="shared" si="61"/>
        <v/>
      </c>
      <c r="B371" s="345" t="str">
        <f t="shared" si="62"/>
        <v/>
      </c>
      <c r="C371" s="345"/>
      <c r="D371" s="345"/>
      <c r="E371" s="345" t="str">
        <f t="shared" si="63"/>
        <v/>
      </c>
      <c r="F371" s="346"/>
      <c r="G371" s="346"/>
      <c r="H371" s="347" t="s">
        <v>850</v>
      </c>
      <c r="I371" s="347" t="s">
        <v>852</v>
      </c>
      <c r="J371" s="347" t="s">
        <v>852</v>
      </c>
      <c r="K371" s="347" t="s">
        <v>647</v>
      </c>
      <c r="L371" s="347" t="str">
        <f t="shared" si="64"/>
        <v>. Radio Remote Receiver Control Module</v>
      </c>
      <c r="M371" s="460" t="str">
        <f t="shared" si="71"/>
        <v/>
      </c>
      <c r="N371" s="357" t="str" cm="1">
        <f t="array" ref="N371">IF(INDEX(W:W, ROW())&lt;&gt;"", _xlfn.XLOOKUP(INDEX(W:W, ROW()), '5A. Picture Formulas'!$B$3:$B$500, '5A. Picture Formulas'!$CR$3:$CR$500), "")</f>
        <v/>
      </c>
      <c r="O371" s="348" t="str">
        <f t="shared" si="65"/>
        <v/>
      </c>
      <c r="P371" s="348" t="s">
        <v>875</v>
      </c>
      <c r="Q371" s="348" t="str">
        <f t="shared" si="72"/>
        <v/>
      </c>
      <c r="R371" s="347" t="s">
        <v>647</v>
      </c>
      <c r="S371" s="347"/>
      <c r="T371" s="347">
        <v>45</v>
      </c>
      <c r="U371" s="349">
        <f t="shared" si="66"/>
        <v>45</v>
      </c>
      <c r="V371" s="368"/>
      <c r="W371" s="37"/>
      <c r="X371" s="368"/>
      <c r="Y371" s="368"/>
      <c r="Z371" s="346"/>
      <c r="AA371" s="347"/>
      <c r="AB371" s="347"/>
      <c r="AC371" s="347"/>
      <c r="AD371" s="347" t="str">
        <f t="shared" si="67"/>
        <v/>
      </c>
      <c r="AE371" s="347"/>
      <c r="AF371" s="347"/>
      <c r="AG371" s="347"/>
      <c r="AH371" s="347" t="s">
        <v>981</v>
      </c>
      <c r="AI371" s="350">
        <v>44812</v>
      </c>
      <c r="AJ371" s="351" t="s">
        <v>936</v>
      </c>
      <c r="AK371" s="351" t="s">
        <v>57</v>
      </c>
      <c r="AL371" s="351" t="s">
        <v>937</v>
      </c>
      <c r="AM371" s="347"/>
      <c r="AN371" s="368" t="s">
        <v>982</v>
      </c>
      <c r="AO371" s="346"/>
      <c r="AP371" s="347" t="s">
        <v>91</v>
      </c>
      <c r="AQ371" s="347"/>
      <c r="AR371" s="347" t="str">
        <f t="shared" si="68"/>
        <v/>
      </c>
      <c r="AS371" s="347"/>
      <c r="AT371" s="347"/>
      <c r="AU371" s="347"/>
      <c r="AV371" s="347" t="str">
        <f t="shared" si="69"/>
        <v/>
      </c>
      <c r="AW371" s="347"/>
      <c r="AX371" s="347" t="str">
        <f t="shared" si="70"/>
        <v/>
      </c>
      <c r="AY371" s="352"/>
    </row>
    <row r="372" spans="1:51" s="337" customFormat="1" x14ac:dyDescent="0.25">
      <c r="A372" s="345" t="str">
        <f t="shared" si="61"/>
        <v/>
      </c>
      <c r="B372" s="345" t="str">
        <f t="shared" si="62"/>
        <v/>
      </c>
      <c r="C372" s="345"/>
      <c r="D372" s="345"/>
      <c r="E372" s="345" t="str">
        <f t="shared" si="63"/>
        <v/>
      </c>
      <c r="F372" s="346"/>
      <c r="G372" s="346"/>
      <c r="H372" s="347" t="s">
        <v>850</v>
      </c>
      <c r="I372" s="347" t="s">
        <v>852</v>
      </c>
      <c r="J372" s="347" t="s">
        <v>852</v>
      </c>
      <c r="K372" s="347" t="s">
        <v>648</v>
      </c>
      <c r="L372" s="347" t="str">
        <f t="shared" si="64"/>
        <v>. Rain Solar Light Sensor</v>
      </c>
      <c r="M372" s="460" t="str">
        <f t="shared" si="71"/>
        <v/>
      </c>
      <c r="N372" s="357" t="str" cm="1">
        <f t="array" ref="N372">IF(INDEX(W:W, ROW())&lt;&gt;"", _xlfn.XLOOKUP(INDEX(W:W, ROW()), '5A. Picture Formulas'!$B$3:$B$500, '5A. Picture Formulas'!$CR$3:$CR$500), "")</f>
        <v/>
      </c>
      <c r="O372" s="348" t="str">
        <f t="shared" si="65"/>
        <v/>
      </c>
      <c r="P372" s="348" t="s">
        <v>875</v>
      </c>
      <c r="Q372" s="348" t="str">
        <f t="shared" si="72"/>
        <v/>
      </c>
      <c r="R372" s="347" t="s">
        <v>648</v>
      </c>
      <c r="S372" s="347"/>
      <c r="T372" s="347">
        <v>49</v>
      </c>
      <c r="U372" s="349">
        <f t="shared" si="66"/>
        <v>49</v>
      </c>
      <c r="V372" s="347"/>
      <c r="W372" s="34"/>
      <c r="X372" s="347"/>
      <c r="Y372" s="347"/>
      <c r="Z372" s="346"/>
      <c r="AA372" s="347"/>
      <c r="AB372" s="347"/>
      <c r="AC372" s="347"/>
      <c r="AD372" s="347" t="str">
        <f t="shared" si="67"/>
        <v>mounted on windshield</v>
      </c>
      <c r="AE372" s="347"/>
      <c r="AF372" s="347" t="s">
        <v>817</v>
      </c>
      <c r="AG372" s="347"/>
      <c r="AH372" s="347" t="s">
        <v>935</v>
      </c>
      <c r="AI372" s="350">
        <v>44684</v>
      </c>
      <c r="AJ372" s="351" t="s">
        <v>936</v>
      </c>
      <c r="AK372" s="351" t="s">
        <v>57</v>
      </c>
      <c r="AL372" s="351" t="s">
        <v>937</v>
      </c>
      <c r="AM372" s="347"/>
      <c r="AN372" s="347" t="s">
        <v>938</v>
      </c>
      <c r="AO372" s="347"/>
      <c r="AP372" s="347"/>
      <c r="AQ372" s="347"/>
      <c r="AR372" s="347" t="str">
        <f t="shared" si="68"/>
        <v/>
      </c>
      <c r="AS372" s="347"/>
      <c r="AT372" s="347"/>
      <c r="AU372" s="347"/>
      <c r="AV372" s="347" t="str">
        <f t="shared" si="69"/>
        <v/>
      </c>
      <c r="AW372" s="347"/>
      <c r="AX372" s="347" t="str">
        <f t="shared" si="70"/>
        <v/>
      </c>
      <c r="AY372" s="352"/>
    </row>
    <row r="373" spans="1:51" s="337" customFormat="1" x14ac:dyDescent="0.25">
      <c r="A373" s="345" t="str">
        <f t="shared" si="61"/>
        <v>A192</v>
      </c>
      <c r="B373" s="345" t="str">
        <f t="shared" si="62"/>
        <v>591-74854</v>
      </c>
      <c r="C373" s="345" t="s">
        <v>1415</v>
      </c>
      <c r="D373" s="345"/>
      <c r="E373" s="345">
        <f t="shared" si="63"/>
        <v>2</v>
      </c>
      <c r="F373" s="346"/>
      <c r="G373" s="346"/>
      <c r="H373" s="347" t="s">
        <v>850</v>
      </c>
      <c r="I373" s="347" t="s">
        <v>852</v>
      </c>
      <c r="J373" s="347" t="s">
        <v>852</v>
      </c>
      <c r="K373" s="347" t="s">
        <v>905</v>
      </c>
      <c r="L373" s="347" t="str">
        <f t="shared" si="64"/>
        <v>A192. Seat Control &amp; Memory Module, w/ Comfort Seat - FRONT LEFT</v>
      </c>
      <c r="M373" s="460" t="str">
        <f t="shared" si="71"/>
        <v>Pic</v>
      </c>
      <c r="N373" s="357" t="str" cm="1">
        <f t="array" ref="N373">IF(INDEX(W:W, ROW())&lt;&gt;"", _xlfn.XLOOKUP(INDEX(W:W, ROW()), '5A. Picture Formulas'!$B$3:$B$500, '5A. Picture Formulas'!$CR$3:$CR$500), "")</f>
        <v>https://viking-pictures.s3.us-west-1.amazonaws.com/AA1188/104+(2).JPG</v>
      </c>
      <c r="O373" s="348" t="str">
        <f t="shared" si="65"/>
        <v/>
      </c>
      <c r="P373" s="348" t="s">
        <v>875</v>
      </c>
      <c r="Q373" s="348" t="str">
        <f t="shared" si="72"/>
        <v>https://viking-pictures.s3.us-west-1.amazonaws.com/AA1188/104+(2).JPG</v>
      </c>
      <c r="R373" s="347" t="s">
        <v>905</v>
      </c>
      <c r="S373" s="347" t="s">
        <v>1416</v>
      </c>
      <c r="T373" s="347">
        <v>100</v>
      </c>
      <c r="U373" s="349">
        <f t="shared" si="66"/>
        <v>100</v>
      </c>
      <c r="V373" s="368">
        <v>104</v>
      </c>
      <c r="W373" s="37" t="s">
        <v>3035</v>
      </c>
      <c r="X373" s="368" t="s">
        <v>2950</v>
      </c>
      <c r="Y373" s="368"/>
      <c r="Z373" s="346" t="s">
        <v>260</v>
      </c>
      <c r="AA373" s="347" t="s">
        <v>3034</v>
      </c>
      <c r="AB373" s="347"/>
      <c r="AC373" s="347"/>
      <c r="AD373" s="347" t="str">
        <f t="shared" si="67"/>
        <v>toss if without comfort seats, note LF &amp; RF are same</v>
      </c>
      <c r="AE373" s="347" t="s">
        <v>818</v>
      </c>
      <c r="AF373" s="347"/>
      <c r="AG373" s="347" t="s">
        <v>1417</v>
      </c>
      <c r="AH373" s="347" t="s">
        <v>935</v>
      </c>
      <c r="AI373" s="350">
        <v>45216</v>
      </c>
      <c r="AJ373" s="351" t="s">
        <v>936</v>
      </c>
      <c r="AK373" s="351" t="s">
        <v>57</v>
      </c>
      <c r="AL373" s="351" t="s">
        <v>937</v>
      </c>
      <c r="AM373" s="347"/>
      <c r="AN373" s="368" t="s">
        <v>982</v>
      </c>
      <c r="AO373" s="346" t="s">
        <v>1381</v>
      </c>
      <c r="AP373" s="347" t="s">
        <v>91</v>
      </c>
      <c r="AQ373" s="347">
        <v>74854</v>
      </c>
      <c r="AR373" s="347" t="str">
        <f t="shared" si="68"/>
        <v>591-74854</v>
      </c>
      <c r="AS373" s="347"/>
      <c r="AT373" s="347"/>
      <c r="AU373" s="347"/>
      <c r="AV373" s="347" t="str">
        <f t="shared" si="69"/>
        <v/>
      </c>
      <c r="AW373" s="347"/>
      <c r="AX373" s="347" t="str">
        <f t="shared" si="70"/>
        <v/>
      </c>
      <c r="AY373" s="352" t="s">
        <v>2984</v>
      </c>
    </row>
    <row r="374" spans="1:51" s="337" customFormat="1" x14ac:dyDescent="0.25">
      <c r="A374" s="345" t="str">
        <f t="shared" si="61"/>
        <v>A193</v>
      </c>
      <c r="B374" s="345" t="str">
        <f t="shared" si="62"/>
        <v>591-74854</v>
      </c>
      <c r="C374" s="345" t="s">
        <v>1418</v>
      </c>
      <c r="D374" s="345"/>
      <c r="E374" s="345">
        <f t="shared" si="63"/>
        <v>2</v>
      </c>
      <c r="F374" s="346"/>
      <c r="G374" s="346"/>
      <c r="H374" s="347" t="s">
        <v>850</v>
      </c>
      <c r="I374" s="347" t="s">
        <v>852</v>
      </c>
      <c r="J374" s="347" t="s">
        <v>852</v>
      </c>
      <c r="K374" s="347" t="s">
        <v>906</v>
      </c>
      <c r="L374" s="347" t="str">
        <f t="shared" si="64"/>
        <v>A193. Seat Control &amp; Memory Module, w/ Comfort Seat - FRONT RIGHT</v>
      </c>
      <c r="M374" s="460" t="str">
        <f t="shared" si="71"/>
        <v>Pic</v>
      </c>
      <c r="N374" s="357" t="str" cm="1">
        <f t="array" ref="N374">IF(INDEX(W:W, ROW())&lt;&gt;"", _xlfn.XLOOKUP(INDEX(W:W, ROW()), '5A. Picture Formulas'!$B$3:$B$500, '5A. Picture Formulas'!$CR$3:$CR$500), "")</f>
        <v>https://viking-pictures.s3.us-west-1.amazonaws.com/AA1188/107+(1).JPG</v>
      </c>
      <c r="O374" s="348" t="str">
        <f t="shared" si="65"/>
        <v/>
      </c>
      <c r="P374" s="348" t="s">
        <v>875</v>
      </c>
      <c r="Q374" s="348" t="str">
        <f t="shared" si="72"/>
        <v>https://viking-pictures.s3.us-west-1.amazonaws.com/AA1188/107+(1).JPG</v>
      </c>
      <c r="R374" s="347" t="s">
        <v>906</v>
      </c>
      <c r="S374" s="347" t="s">
        <v>1416</v>
      </c>
      <c r="T374" s="347">
        <v>100</v>
      </c>
      <c r="U374" s="349">
        <f t="shared" si="66"/>
        <v>100</v>
      </c>
      <c r="V374" s="368">
        <v>107</v>
      </c>
      <c r="W374" s="37" t="s">
        <v>3036</v>
      </c>
      <c r="X374" s="368" t="s">
        <v>2950</v>
      </c>
      <c r="Y374" s="368"/>
      <c r="Z374" s="346" t="s">
        <v>260</v>
      </c>
      <c r="AA374" s="347" t="s">
        <v>3034</v>
      </c>
      <c r="AB374" s="347"/>
      <c r="AC374" s="347"/>
      <c r="AD374" s="347" t="str">
        <f t="shared" si="67"/>
        <v>toss if without comfort seats, note LF &amp; RF are same</v>
      </c>
      <c r="AE374" s="347" t="s">
        <v>818</v>
      </c>
      <c r="AF374" s="347"/>
      <c r="AG374" s="347" t="s">
        <v>1417</v>
      </c>
      <c r="AH374" s="347" t="s">
        <v>935</v>
      </c>
      <c r="AI374" s="350">
        <v>45216</v>
      </c>
      <c r="AJ374" s="351" t="s">
        <v>936</v>
      </c>
      <c r="AK374" s="351" t="s">
        <v>57</v>
      </c>
      <c r="AL374" s="351" t="s">
        <v>937</v>
      </c>
      <c r="AM374" s="347"/>
      <c r="AN374" s="368" t="s">
        <v>982</v>
      </c>
      <c r="AO374" s="346" t="s">
        <v>1381</v>
      </c>
      <c r="AP374" s="347" t="s">
        <v>91</v>
      </c>
      <c r="AQ374" s="347">
        <v>74854</v>
      </c>
      <c r="AR374" s="347" t="str">
        <f t="shared" si="68"/>
        <v>591-74854</v>
      </c>
      <c r="AS374" s="347"/>
      <c r="AT374" s="347"/>
      <c r="AU374" s="347"/>
      <c r="AV374" s="347" t="str">
        <f t="shared" si="69"/>
        <v/>
      </c>
      <c r="AW374" s="347"/>
      <c r="AX374" s="347" t="str">
        <f t="shared" si="70"/>
        <v/>
      </c>
      <c r="AY374" s="352" t="s">
        <v>2984</v>
      </c>
    </row>
    <row r="375" spans="1:51" s="337" customFormat="1" x14ac:dyDescent="0.25">
      <c r="A375" s="345" t="str">
        <f t="shared" si="61"/>
        <v>A191</v>
      </c>
      <c r="B375" s="345" t="str">
        <f t="shared" si="62"/>
        <v>591-74065</v>
      </c>
      <c r="C375" s="345"/>
      <c r="D375" s="345"/>
      <c r="E375" s="345">
        <f t="shared" si="63"/>
        <v>1</v>
      </c>
      <c r="F375" s="346"/>
      <c r="G375" s="346"/>
      <c r="H375" s="347" t="s">
        <v>850</v>
      </c>
      <c r="I375" s="347" t="s">
        <v>852</v>
      </c>
      <c r="J375" s="347" t="s">
        <v>852</v>
      </c>
      <c r="K375" s="347" t="s">
        <v>651</v>
      </c>
      <c r="L375" s="347" t="str">
        <f t="shared" si="64"/>
        <v>A191. Surround View Camera Control Module</v>
      </c>
      <c r="M375" s="460" t="str">
        <f t="shared" si="71"/>
        <v>Pic</v>
      </c>
      <c r="N375" s="357" t="str" cm="1">
        <f t="array" ref="N375">IF(INDEX(W:W, ROW())&lt;&gt;"", _xlfn.XLOOKUP(INDEX(W:W, ROW()), '5A. Picture Formulas'!$B$3:$B$500, '5A. Picture Formulas'!$CR$3:$CR$500), "")</f>
        <v>https://viking-pictures.s3.us-west-1.amazonaws.com/AA1188/103+(1).JPG</v>
      </c>
      <c r="O375" s="348" t="str">
        <f t="shared" si="65"/>
        <v/>
      </c>
      <c r="P375" s="348" t="s">
        <v>875</v>
      </c>
      <c r="Q375" s="348" t="str">
        <f t="shared" si="72"/>
        <v>https://viking-pictures.s3.us-west-1.amazonaws.com/AA1188/103+(1).JPG</v>
      </c>
      <c r="R375" s="347" t="s">
        <v>651</v>
      </c>
      <c r="S375" s="347"/>
      <c r="T375" s="347">
        <v>115</v>
      </c>
      <c r="U375" s="349">
        <f t="shared" si="66"/>
        <v>115</v>
      </c>
      <c r="V375" s="368">
        <v>103</v>
      </c>
      <c r="W375" s="37" t="s">
        <v>3032</v>
      </c>
      <c r="X375" s="368" t="s">
        <v>2950</v>
      </c>
      <c r="Y375" s="368"/>
      <c r="Z375" s="346" t="s">
        <v>260</v>
      </c>
      <c r="AA375" s="369" t="s">
        <v>3033</v>
      </c>
      <c r="AB375" s="347"/>
      <c r="AC375" s="347"/>
      <c r="AD375" s="347" t="str">
        <f t="shared" si="67"/>
        <v>aluminum w/ 1 black &amp; 1 white plug</v>
      </c>
      <c r="AE375" s="347"/>
      <c r="AF375" s="347" t="s">
        <v>820</v>
      </c>
      <c r="AG375" s="347"/>
      <c r="AH375" s="347" t="s">
        <v>935</v>
      </c>
      <c r="AI375" s="350">
        <v>44684</v>
      </c>
      <c r="AJ375" s="351" t="s">
        <v>936</v>
      </c>
      <c r="AK375" s="351" t="s">
        <v>57</v>
      </c>
      <c r="AL375" s="351" t="s">
        <v>937</v>
      </c>
      <c r="AM375" s="347"/>
      <c r="AN375" s="368" t="s">
        <v>982</v>
      </c>
      <c r="AO375" s="346" t="s">
        <v>1381</v>
      </c>
      <c r="AP375" s="347" t="s">
        <v>91</v>
      </c>
      <c r="AQ375" s="347">
        <v>74065</v>
      </c>
      <c r="AR375" s="347" t="str">
        <f t="shared" si="68"/>
        <v>591-74065</v>
      </c>
      <c r="AS375" s="347"/>
      <c r="AT375" s="347"/>
      <c r="AU375" s="347"/>
      <c r="AV375" s="347" t="str">
        <f t="shared" si="69"/>
        <v/>
      </c>
      <c r="AW375" s="347"/>
      <c r="AX375" s="347" t="str">
        <f t="shared" si="70"/>
        <v/>
      </c>
      <c r="AY375" s="352"/>
    </row>
    <row r="376" spans="1:51" s="337" customFormat="1" x14ac:dyDescent="0.25">
      <c r="A376" s="345" t="str">
        <f t="shared" si="61"/>
        <v>A202</v>
      </c>
      <c r="B376" s="345" t="str">
        <f t="shared" si="62"/>
        <v>591-74058</v>
      </c>
      <c r="C376" s="345"/>
      <c r="D376" s="345"/>
      <c r="E376" s="345">
        <f t="shared" si="63"/>
        <v>1</v>
      </c>
      <c r="F376" s="346"/>
      <c r="G376" s="346"/>
      <c r="H376" s="347" t="s">
        <v>850</v>
      </c>
      <c r="I376" s="347" t="s">
        <v>852</v>
      </c>
      <c r="J376" s="347" t="s">
        <v>852</v>
      </c>
      <c r="K376" s="347" t="s">
        <v>652</v>
      </c>
      <c r="L376" s="347" t="str">
        <f t="shared" si="64"/>
        <v>A202. Tailgate Trunk Control Module</v>
      </c>
      <c r="M376" s="460" t="str">
        <f t="shared" si="71"/>
        <v>Pic</v>
      </c>
      <c r="N376" s="357" t="str" cm="1">
        <f t="array" ref="N376">IF(INDEX(W:W, ROW())&lt;&gt;"", _xlfn.XLOOKUP(INDEX(W:W, ROW()), '5A. Picture Formulas'!$B$3:$B$500, '5A. Picture Formulas'!$CR$3:$CR$500), "")</f>
        <v>https://viking-pictures.s3.us-west-1.amazonaws.com/AA1188/114+(1).JPG</v>
      </c>
      <c r="O376" s="365" t="str">
        <f t="shared" si="65"/>
        <v>E.G.</v>
      </c>
      <c r="P376" s="366" t="s">
        <v>1420</v>
      </c>
      <c r="Q376" s="348" t="str">
        <f t="shared" si="72"/>
        <v>https://viking-pictures.s3.us-west-1.amazonaws.com/AA1155/A77.+Tailgate+Trunk+Control+Module+(1).JPG</v>
      </c>
      <c r="R376" s="347" t="s">
        <v>652</v>
      </c>
      <c r="S376" s="347"/>
      <c r="T376" s="347">
        <v>135</v>
      </c>
      <c r="U376" s="349">
        <f t="shared" si="66"/>
        <v>135</v>
      </c>
      <c r="V376" s="368">
        <v>114</v>
      </c>
      <c r="W376" s="37" t="s">
        <v>3054</v>
      </c>
      <c r="X376" s="368" t="s">
        <v>2950</v>
      </c>
      <c r="Y376" s="368"/>
      <c r="Z376" s="346" t="s">
        <v>260</v>
      </c>
      <c r="AA376" s="369" t="s">
        <v>3055</v>
      </c>
      <c r="AB376" s="347"/>
      <c r="AC376" s="347"/>
      <c r="AD376" s="347" t="str">
        <f t="shared" si="67"/>
        <v/>
      </c>
      <c r="AE376" s="347"/>
      <c r="AF376" s="347"/>
      <c r="AG376" s="347"/>
      <c r="AH376" s="347" t="s">
        <v>935</v>
      </c>
      <c r="AI376" s="350">
        <v>44684</v>
      </c>
      <c r="AJ376" s="351" t="s">
        <v>936</v>
      </c>
      <c r="AK376" s="351" t="s">
        <v>57</v>
      </c>
      <c r="AL376" s="351" t="s">
        <v>937</v>
      </c>
      <c r="AM376" s="347"/>
      <c r="AN376" s="368" t="s">
        <v>982</v>
      </c>
      <c r="AO376" s="346" t="s">
        <v>1381</v>
      </c>
      <c r="AP376" s="347" t="s">
        <v>91</v>
      </c>
      <c r="AQ376" s="347">
        <v>74058</v>
      </c>
      <c r="AR376" s="347" t="str">
        <f t="shared" si="68"/>
        <v>591-74058</v>
      </c>
      <c r="AS376" s="347"/>
      <c r="AT376" s="347"/>
      <c r="AU376" s="347"/>
      <c r="AV376" s="347" t="str">
        <f t="shared" si="69"/>
        <v/>
      </c>
      <c r="AW376" s="347"/>
      <c r="AX376" s="347" t="str">
        <f t="shared" si="70"/>
        <v/>
      </c>
      <c r="AY376" s="352"/>
    </row>
    <row r="377" spans="1:51" s="337" customFormat="1" x14ac:dyDescent="0.25">
      <c r="A377" s="345" t="str">
        <f t="shared" si="61"/>
        <v/>
      </c>
      <c r="B377" s="345" t="str">
        <f t="shared" si="62"/>
        <v/>
      </c>
      <c r="C377" s="345"/>
      <c r="D377" s="345"/>
      <c r="E377" s="345" t="str">
        <f t="shared" si="63"/>
        <v/>
      </c>
      <c r="F377" s="346"/>
      <c r="G377" s="346"/>
      <c r="H377" s="347" t="s">
        <v>850</v>
      </c>
      <c r="I377" s="347" t="s">
        <v>852</v>
      </c>
      <c r="J377" s="347" t="s">
        <v>852</v>
      </c>
      <c r="K377" s="347" t="s">
        <v>654</v>
      </c>
      <c r="L377" s="347" t="str">
        <f t="shared" si="64"/>
        <v xml:space="preserve">. Towing Control Module </v>
      </c>
      <c r="M377" s="460" t="str">
        <f t="shared" si="71"/>
        <v/>
      </c>
      <c r="N377" s="357" t="str" cm="1">
        <f t="array" ref="N377">IF(INDEX(W:W, ROW())&lt;&gt;"", _xlfn.XLOOKUP(INDEX(W:W, ROW()), '5A. Picture Formulas'!$B$3:$B$500, '5A. Picture Formulas'!$CR$3:$CR$500), "")</f>
        <v/>
      </c>
      <c r="O377" s="348" t="str">
        <f t="shared" si="65"/>
        <v/>
      </c>
      <c r="P377" s="348" t="s">
        <v>875</v>
      </c>
      <c r="Q377" s="348" t="str">
        <f t="shared" si="72"/>
        <v/>
      </c>
      <c r="R377" s="347" t="s">
        <v>654</v>
      </c>
      <c r="S377" s="347"/>
      <c r="T377" s="347">
        <v>150</v>
      </c>
      <c r="U377" s="349">
        <f t="shared" si="66"/>
        <v>150</v>
      </c>
      <c r="V377" s="368"/>
      <c r="W377" s="37"/>
      <c r="X377" s="368"/>
      <c r="Y377" s="368"/>
      <c r="Z377" s="346"/>
      <c r="AA377" s="347"/>
      <c r="AB377" s="347"/>
      <c r="AC377" s="347"/>
      <c r="AD377" s="347" t="str">
        <f t="shared" si="67"/>
        <v/>
      </c>
      <c r="AE377" s="347"/>
      <c r="AF377" s="347"/>
      <c r="AG377" s="347"/>
      <c r="AH377" s="347" t="s">
        <v>981</v>
      </c>
      <c r="AI377" s="350">
        <v>44922</v>
      </c>
      <c r="AJ377" s="351" t="s">
        <v>936</v>
      </c>
      <c r="AK377" s="351" t="s">
        <v>57</v>
      </c>
      <c r="AL377" s="351" t="s">
        <v>937</v>
      </c>
      <c r="AM377" s="347"/>
      <c r="AN377" s="368" t="s">
        <v>982</v>
      </c>
      <c r="AO377" s="346"/>
      <c r="AP377" s="347" t="s">
        <v>91</v>
      </c>
      <c r="AQ377" s="347"/>
      <c r="AR377" s="347" t="str">
        <f t="shared" si="68"/>
        <v/>
      </c>
      <c r="AS377" s="347"/>
      <c r="AT377" s="347"/>
      <c r="AU377" s="347"/>
      <c r="AV377" s="347" t="str">
        <f t="shared" si="69"/>
        <v/>
      </c>
      <c r="AW377" s="347"/>
      <c r="AX377" s="347" t="str">
        <f t="shared" si="70"/>
        <v/>
      </c>
      <c r="AY377" s="352"/>
    </row>
    <row r="378" spans="1:51" s="337" customFormat="1" x14ac:dyDescent="0.25">
      <c r="A378" s="345" t="str">
        <f t="shared" si="61"/>
        <v>A188</v>
      </c>
      <c r="B378" s="345" t="str">
        <f t="shared" si="62"/>
        <v>660-50116</v>
      </c>
      <c r="C378" s="345"/>
      <c r="D378" s="345"/>
      <c r="E378" s="345">
        <f t="shared" si="63"/>
        <v>1</v>
      </c>
      <c r="F378" s="346"/>
      <c r="G378" s="346"/>
      <c r="H378" s="347" t="s">
        <v>850</v>
      </c>
      <c r="I378" s="347" t="s">
        <v>852</v>
      </c>
      <c r="J378" s="347" t="s">
        <v>852</v>
      </c>
      <c r="K378" s="347" t="s">
        <v>655</v>
      </c>
      <c r="L378" s="347" t="str">
        <f t="shared" si="64"/>
        <v>A188. Voltage Converter Control Module</v>
      </c>
      <c r="M378" s="460" t="str">
        <f t="shared" si="71"/>
        <v>Pic</v>
      </c>
      <c r="N378" s="357" t="str" cm="1">
        <f t="array" ref="N378">IF(INDEX(W:W, ROW())&lt;&gt;"", _xlfn.XLOOKUP(INDEX(W:W, ROW()), '5A. Picture Formulas'!$B$3:$B$500, '5A. Picture Formulas'!$CR$3:$CR$500), "")</f>
        <v>https://viking-pictures.s3.us-west-1.amazonaws.com/AA1188/100+(1).JPG</v>
      </c>
      <c r="O378" s="365" t="str">
        <f t="shared" si="65"/>
        <v>E.G.</v>
      </c>
      <c r="P378" s="366" t="s">
        <v>1422</v>
      </c>
      <c r="Q378" s="348" t="str">
        <f t="shared" si="72"/>
        <v>https://viking-pictures.s3.us-west-1.amazonaws.com/AA1155/A75.+Voltage+Converter+Control+Module+(1).JPG</v>
      </c>
      <c r="R378" s="347" t="s">
        <v>655</v>
      </c>
      <c r="S378" s="347"/>
      <c r="T378" s="347">
        <v>75</v>
      </c>
      <c r="U378" s="349">
        <f t="shared" si="66"/>
        <v>75</v>
      </c>
      <c r="V378" s="368">
        <v>100</v>
      </c>
      <c r="W378" s="37" t="s">
        <v>3028</v>
      </c>
      <c r="X378" s="368" t="s">
        <v>2950</v>
      </c>
      <c r="Y378" s="368"/>
      <c r="Z378" s="346" t="s">
        <v>260</v>
      </c>
      <c r="AA378" s="369" t="s">
        <v>3027</v>
      </c>
      <c r="AB378" s="347"/>
      <c r="AC378" s="347"/>
      <c r="AD378" s="347" t="str">
        <f t="shared" si="67"/>
        <v/>
      </c>
      <c r="AE378" s="347"/>
      <c r="AF378" s="347"/>
      <c r="AG378" s="347"/>
      <c r="AH378" s="347" t="s">
        <v>935</v>
      </c>
      <c r="AI378" s="350">
        <v>45216</v>
      </c>
      <c r="AJ378" s="351" t="s">
        <v>936</v>
      </c>
      <c r="AK378" s="351" t="s">
        <v>57</v>
      </c>
      <c r="AL378" s="351" t="s">
        <v>937</v>
      </c>
      <c r="AM378" s="347"/>
      <c r="AN378" s="368" t="s">
        <v>982</v>
      </c>
      <c r="AO378" s="346" t="s">
        <v>1424</v>
      </c>
      <c r="AP378" s="347" t="s">
        <v>91</v>
      </c>
      <c r="AQ378" s="347">
        <v>50116</v>
      </c>
      <c r="AR378" s="347" t="str">
        <f t="shared" si="68"/>
        <v>660-50116</v>
      </c>
      <c r="AS378" s="347"/>
      <c r="AT378" s="347"/>
      <c r="AU378" s="347"/>
      <c r="AV378" s="347" t="str">
        <f t="shared" si="69"/>
        <v/>
      </c>
      <c r="AW378" s="347"/>
      <c r="AX378" s="347" t="str">
        <f t="shared" si="70"/>
        <v/>
      </c>
      <c r="AY378" s="352" t="s">
        <v>2984</v>
      </c>
    </row>
    <row r="379" spans="1:51" s="337" customFormat="1" x14ac:dyDescent="0.25">
      <c r="A379" s="345" t="str">
        <f t="shared" si="61"/>
        <v/>
      </c>
      <c r="B379" s="345" t="str">
        <f t="shared" si="62"/>
        <v/>
      </c>
      <c r="C379" s="345"/>
      <c r="D379" s="345"/>
      <c r="E379" s="345" t="str">
        <f t="shared" si="63"/>
        <v/>
      </c>
      <c r="F379" s="346"/>
      <c r="G379" s="381"/>
      <c r="H379" s="345" t="s">
        <v>851</v>
      </c>
      <c r="I379" s="345" t="s">
        <v>852</v>
      </c>
      <c r="J379" s="345" t="s">
        <v>852</v>
      </c>
      <c r="K379" s="345" t="s">
        <v>1890</v>
      </c>
      <c r="L379" s="345" t="str">
        <f t="shared" si="64"/>
        <v>. Airbag Module, PRIMARY (black plastic white on top)(KEEP ALUMINUM MODULE SAYS "AIRBAG")</v>
      </c>
      <c r="M379" s="460" t="str">
        <f t="shared" si="71"/>
        <v/>
      </c>
      <c r="N379" s="357" t="str" cm="1">
        <f t="array" ref="N379">IF(INDEX(W:W, ROW())&lt;&gt;"", _xlfn.XLOOKUP(INDEX(W:W, ROW()), '5A. Picture Formulas'!$B$3:$B$500, '5A. Picture Formulas'!$CR$3:$CR$500), "")</f>
        <v/>
      </c>
      <c r="O379" s="382" t="str">
        <f t="shared" si="65"/>
        <v/>
      </c>
      <c r="P379" s="382" t="s">
        <v>875</v>
      </c>
      <c r="Q379" s="348" t="str">
        <f t="shared" si="72"/>
        <v/>
      </c>
      <c r="R379" s="345" t="s">
        <v>1890</v>
      </c>
      <c r="S379" s="345"/>
      <c r="T379" s="345"/>
      <c r="U379" s="383" t="str">
        <f t="shared" si="66"/>
        <v/>
      </c>
      <c r="V379" s="386"/>
      <c r="W379" s="42"/>
      <c r="X379" s="386"/>
      <c r="Y379" s="386"/>
      <c r="Z379" s="381"/>
      <c r="AA379" s="345"/>
      <c r="AB379" s="345"/>
      <c r="AC379" s="345"/>
      <c r="AD379" s="345" t="str">
        <f t="shared" si="67"/>
        <v/>
      </c>
      <c r="AE379" s="345"/>
      <c r="AF379" s="345"/>
      <c r="AG379" s="345"/>
      <c r="AH379" s="345" t="s">
        <v>935</v>
      </c>
      <c r="AI379" s="384">
        <v>44684</v>
      </c>
      <c r="AJ379" s="385" t="s">
        <v>936</v>
      </c>
      <c r="AK379" s="385" t="s">
        <v>57</v>
      </c>
      <c r="AL379" s="385" t="s">
        <v>937</v>
      </c>
      <c r="AM379" s="345"/>
      <c r="AN379" s="386" t="s">
        <v>982</v>
      </c>
      <c r="AO379" s="345"/>
      <c r="AP379" s="345"/>
      <c r="AQ379" s="345"/>
      <c r="AR379" s="347" t="str">
        <f t="shared" si="68"/>
        <v/>
      </c>
      <c r="AS379" s="345"/>
      <c r="AT379" s="345"/>
      <c r="AU379" s="345"/>
      <c r="AV379" s="345" t="str">
        <f t="shared" si="69"/>
        <v/>
      </c>
      <c r="AW379" s="345"/>
      <c r="AX379" s="345" t="str">
        <f t="shared" si="70"/>
        <v/>
      </c>
      <c r="AY379" s="352"/>
    </row>
    <row r="380" spans="1:51" s="337" customFormat="1" x14ac:dyDescent="0.25">
      <c r="A380" s="345" t="str">
        <f t="shared" si="61"/>
        <v/>
      </c>
      <c r="B380" s="345" t="str">
        <f t="shared" si="62"/>
        <v/>
      </c>
      <c r="C380" s="345"/>
      <c r="D380" s="345"/>
      <c r="E380" s="345" t="str">
        <f t="shared" si="63"/>
        <v/>
      </c>
      <c r="F380" s="346"/>
      <c r="G380" s="381"/>
      <c r="H380" s="345" t="s">
        <v>851</v>
      </c>
      <c r="I380" s="345" t="s">
        <v>852</v>
      </c>
      <c r="J380" s="345" t="s">
        <v>852</v>
      </c>
      <c r="K380" s="345" t="s">
        <v>657</v>
      </c>
      <c r="L380" s="345" t="str">
        <f t="shared" si="64"/>
        <v>. Antenna Amplifier Control Module, BACKUP one</v>
      </c>
      <c r="M380" s="460" t="str">
        <f t="shared" si="71"/>
        <v/>
      </c>
      <c r="N380" s="357" t="str" cm="1">
        <f t="array" ref="N380">IF(INDEX(W:W, ROW())&lt;&gt;"", _xlfn.XLOOKUP(INDEX(W:W, ROW()), '5A. Picture Formulas'!$B$3:$B$500, '5A. Picture Formulas'!$CR$3:$CR$500), "")</f>
        <v/>
      </c>
      <c r="O380" s="382" t="str">
        <f t="shared" si="65"/>
        <v/>
      </c>
      <c r="P380" s="382" t="s">
        <v>875</v>
      </c>
      <c r="Q380" s="348" t="str">
        <f t="shared" si="72"/>
        <v/>
      </c>
      <c r="R380" s="345" t="s">
        <v>657</v>
      </c>
      <c r="S380" s="345"/>
      <c r="T380" s="345"/>
      <c r="U380" s="383" t="str">
        <f t="shared" si="66"/>
        <v/>
      </c>
      <c r="V380" s="345"/>
      <c r="W380" s="39"/>
      <c r="X380" s="345"/>
      <c r="Y380" s="345"/>
      <c r="Z380" s="381"/>
      <c r="AA380" s="345"/>
      <c r="AB380" s="345"/>
      <c r="AC380" s="345"/>
      <c r="AD380" s="345" t="str">
        <f t="shared" si="67"/>
        <v>square black plastic</v>
      </c>
      <c r="AE380" s="345"/>
      <c r="AF380" s="345" t="s">
        <v>821</v>
      </c>
      <c r="AG380" s="345"/>
      <c r="AH380" s="345" t="s">
        <v>935</v>
      </c>
      <c r="AI380" s="384">
        <v>44684</v>
      </c>
      <c r="AJ380" s="385" t="s">
        <v>936</v>
      </c>
      <c r="AK380" s="385" t="s">
        <v>57</v>
      </c>
      <c r="AL380" s="385" t="s">
        <v>937</v>
      </c>
      <c r="AM380" s="345"/>
      <c r="AN380" s="345" t="s">
        <v>938</v>
      </c>
      <c r="AO380" s="345"/>
      <c r="AP380" s="345"/>
      <c r="AQ380" s="345"/>
      <c r="AR380" s="347" t="str">
        <f t="shared" si="68"/>
        <v/>
      </c>
      <c r="AS380" s="345"/>
      <c r="AT380" s="345"/>
      <c r="AU380" s="345"/>
      <c r="AV380" s="345" t="str">
        <f t="shared" si="69"/>
        <v/>
      </c>
      <c r="AW380" s="345"/>
      <c r="AX380" s="345" t="str">
        <f t="shared" si="70"/>
        <v/>
      </c>
      <c r="AY380" s="352"/>
    </row>
    <row r="381" spans="1:51" s="337" customFormat="1" x14ac:dyDescent="0.25">
      <c r="A381" s="345" t="str">
        <f t="shared" si="61"/>
        <v/>
      </c>
      <c r="B381" s="345" t="str">
        <f t="shared" si="62"/>
        <v/>
      </c>
      <c r="C381" s="345"/>
      <c r="D381" s="345"/>
      <c r="E381" s="345" t="str">
        <f t="shared" si="63"/>
        <v/>
      </c>
      <c r="F381" s="346"/>
      <c r="G381" s="381"/>
      <c r="H381" s="345" t="s">
        <v>851</v>
      </c>
      <c r="I381" s="345" t="s">
        <v>852</v>
      </c>
      <c r="J381" s="345" t="s">
        <v>852</v>
      </c>
      <c r="K381" s="345" t="s">
        <v>658</v>
      </c>
      <c r="L381" s="345" t="str">
        <f t="shared" si="64"/>
        <v>. Antenna Amplifier Control Module, PRIMARY one</v>
      </c>
      <c r="M381" s="460" t="str">
        <f t="shared" si="71"/>
        <v/>
      </c>
      <c r="N381" s="357" t="str" cm="1">
        <f t="array" ref="N381">IF(INDEX(W:W, ROW())&lt;&gt;"", _xlfn.XLOOKUP(INDEX(W:W, ROW()), '5A. Picture Formulas'!$B$3:$B$500, '5A. Picture Formulas'!$CR$3:$CR$500), "")</f>
        <v/>
      </c>
      <c r="O381" s="382" t="str">
        <f t="shared" si="65"/>
        <v/>
      </c>
      <c r="P381" s="382" t="s">
        <v>875</v>
      </c>
      <c r="Q381" s="348" t="str">
        <f t="shared" si="72"/>
        <v/>
      </c>
      <c r="R381" s="345" t="s">
        <v>658</v>
      </c>
      <c r="S381" s="345"/>
      <c r="T381" s="345"/>
      <c r="U381" s="383" t="str">
        <f t="shared" si="66"/>
        <v/>
      </c>
      <c r="V381" s="345"/>
      <c r="W381" s="39"/>
      <c r="X381" s="345"/>
      <c r="Y381" s="345"/>
      <c r="Z381" s="381"/>
      <c r="AA381" s="345"/>
      <c r="AB381" s="345"/>
      <c r="AC381" s="345"/>
      <c r="AD381" s="345" t="str">
        <f t="shared" si="67"/>
        <v>rectangular black plastic</v>
      </c>
      <c r="AE381" s="345"/>
      <c r="AF381" s="345" t="s">
        <v>822</v>
      </c>
      <c r="AG381" s="345"/>
      <c r="AH381" s="345" t="s">
        <v>935</v>
      </c>
      <c r="AI381" s="384">
        <v>44684</v>
      </c>
      <c r="AJ381" s="385" t="s">
        <v>936</v>
      </c>
      <c r="AK381" s="385" t="s">
        <v>57</v>
      </c>
      <c r="AL381" s="385" t="s">
        <v>937</v>
      </c>
      <c r="AM381" s="345"/>
      <c r="AN381" s="345" t="s">
        <v>938</v>
      </c>
      <c r="AO381" s="345"/>
      <c r="AP381" s="345"/>
      <c r="AQ381" s="345"/>
      <c r="AR381" s="347" t="str">
        <f t="shared" si="68"/>
        <v/>
      </c>
      <c r="AS381" s="345"/>
      <c r="AT381" s="345"/>
      <c r="AU381" s="345"/>
      <c r="AV381" s="345" t="str">
        <f t="shared" si="69"/>
        <v/>
      </c>
      <c r="AW381" s="345"/>
      <c r="AX381" s="345" t="str">
        <f t="shared" si="70"/>
        <v/>
      </c>
      <c r="AY381" s="352"/>
    </row>
    <row r="382" spans="1:51" s="337" customFormat="1" x14ac:dyDescent="0.25">
      <c r="A382" s="345" t="str">
        <f t="shared" si="61"/>
        <v/>
      </c>
      <c r="B382" s="345" t="str">
        <f t="shared" si="62"/>
        <v/>
      </c>
      <c r="C382" s="345"/>
      <c r="D382" s="345"/>
      <c r="E382" s="345" t="str">
        <f t="shared" si="63"/>
        <v/>
      </c>
      <c r="F382" s="346"/>
      <c r="G382" s="381"/>
      <c r="H382" s="345" t="s">
        <v>851</v>
      </c>
      <c r="I382" s="345" t="s">
        <v>852</v>
      </c>
      <c r="J382" s="345" t="s">
        <v>852</v>
      </c>
      <c r="K382" s="345" t="s">
        <v>659</v>
      </c>
      <c r="L382" s="345" t="str">
        <f t="shared" si="64"/>
        <v>. Antenna Noise Filter Control Module</v>
      </c>
      <c r="M382" s="460" t="str">
        <f t="shared" si="71"/>
        <v/>
      </c>
      <c r="N382" s="357" t="str" cm="1">
        <f t="array" ref="N382">IF(INDEX(W:W, ROW())&lt;&gt;"", _xlfn.XLOOKUP(INDEX(W:W, ROW()), '5A. Picture Formulas'!$B$3:$B$500, '5A. Picture Formulas'!$CR$3:$CR$500), "")</f>
        <v/>
      </c>
      <c r="O382" s="382" t="str">
        <f t="shared" si="65"/>
        <v/>
      </c>
      <c r="P382" s="382" t="s">
        <v>875</v>
      </c>
      <c r="Q382" s="348" t="str">
        <f t="shared" si="72"/>
        <v/>
      </c>
      <c r="R382" s="345" t="s">
        <v>659</v>
      </c>
      <c r="S382" s="345"/>
      <c r="T382" s="345"/>
      <c r="U382" s="383" t="str">
        <f t="shared" si="66"/>
        <v/>
      </c>
      <c r="V382" s="345"/>
      <c r="W382" s="39"/>
      <c r="X382" s="345"/>
      <c r="Y382" s="345"/>
      <c r="Z382" s="381"/>
      <c r="AA382" s="345"/>
      <c r="AB382" s="345"/>
      <c r="AC382" s="345"/>
      <c r="AD382" s="345" t="str">
        <f t="shared" si="67"/>
        <v>mounted left rear roof</v>
      </c>
      <c r="AE382" s="345"/>
      <c r="AF382" s="345" t="s">
        <v>823</v>
      </c>
      <c r="AG382" s="345"/>
      <c r="AH382" s="345" t="s">
        <v>935</v>
      </c>
      <c r="AI382" s="384">
        <v>44680</v>
      </c>
      <c r="AJ382" s="385" t="s">
        <v>936</v>
      </c>
      <c r="AK382" s="385" t="s">
        <v>57</v>
      </c>
      <c r="AL382" s="385" t="s">
        <v>937</v>
      </c>
      <c r="AM382" s="345"/>
      <c r="AN382" s="345" t="s">
        <v>938</v>
      </c>
      <c r="AO382" s="345"/>
      <c r="AP382" s="345"/>
      <c r="AQ382" s="345"/>
      <c r="AR382" s="347" t="str">
        <f t="shared" si="68"/>
        <v/>
      </c>
      <c r="AS382" s="345"/>
      <c r="AT382" s="345"/>
      <c r="AU382" s="345"/>
      <c r="AV382" s="345" t="str">
        <f t="shared" si="69"/>
        <v/>
      </c>
      <c r="AW382" s="345"/>
      <c r="AX382" s="345" t="str">
        <f t="shared" si="70"/>
        <v/>
      </c>
      <c r="AY382" s="352"/>
    </row>
    <row r="383" spans="1:51" s="337" customFormat="1" x14ac:dyDescent="0.25">
      <c r="A383" s="345" t="str">
        <f t="shared" si="61"/>
        <v/>
      </c>
      <c r="B383" s="345" t="str">
        <f t="shared" si="62"/>
        <v/>
      </c>
      <c r="C383" s="345"/>
      <c r="D383" s="345"/>
      <c r="E383" s="345" t="str">
        <f t="shared" si="63"/>
        <v/>
      </c>
      <c r="F383" s="346"/>
      <c r="G383" s="381"/>
      <c r="H383" s="345" t="s">
        <v>851</v>
      </c>
      <c r="I383" s="345" t="s">
        <v>852</v>
      </c>
      <c r="J383" s="345" t="s">
        <v>852</v>
      </c>
      <c r="K383" s="345" t="s">
        <v>660</v>
      </c>
      <c r="L383" s="345" t="str">
        <f t="shared" si="64"/>
        <v>. Bus Interface Control Module</v>
      </c>
      <c r="M383" s="460" t="str">
        <f t="shared" si="71"/>
        <v/>
      </c>
      <c r="N383" s="357" t="str" cm="1">
        <f t="array" ref="N383">IF(INDEX(W:W, ROW())&lt;&gt;"", _xlfn.XLOOKUP(INDEX(W:W, ROW()), '5A. Picture Formulas'!$B$3:$B$500, '5A. Picture Formulas'!$CR$3:$CR$500), "")</f>
        <v/>
      </c>
      <c r="O383" s="382" t="str">
        <f t="shared" si="65"/>
        <v/>
      </c>
      <c r="P383" s="382" t="s">
        <v>875</v>
      </c>
      <c r="Q383" s="348" t="str">
        <f t="shared" si="72"/>
        <v/>
      </c>
      <c r="R383" s="345" t="s">
        <v>660</v>
      </c>
      <c r="S383" s="345"/>
      <c r="T383" s="345"/>
      <c r="U383" s="383" t="str">
        <f t="shared" si="66"/>
        <v/>
      </c>
      <c r="V383" s="345"/>
      <c r="W383" s="39"/>
      <c r="X383" s="345"/>
      <c r="Y383" s="345"/>
      <c r="Z383" s="381"/>
      <c r="AA383" s="345"/>
      <c r="AB383" s="345"/>
      <c r="AC383" s="345"/>
      <c r="AD383" s="345" t="str">
        <f t="shared" si="67"/>
        <v>TOSS BOTH | look like ribbed black legos in shape / size</v>
      </c>
      <c r="AE383" s="345" t="s">
        <v>784</v>
      </c>
      <c r="AF383" s="345" t="s">
        <v>1425</v>
      </c>
      <c r="AG383" s="345"/>
      <c r="AH383" s="345" t="s">
        <v>935</v>
      </c>
      <c r="AI383" s="384">
        <v>44684</v>
      </c>
      <c r="AJ383" s="385" t="s">
        <v>936</v>
      </c>
      <c r="AK383" s="385" t="s">
        <v>57</v>
      </c>
      <c r="AL383" s="385" t="s">
        <v>937</v>
      </c>
      <c r="AM383" s="345"/>
      <c r="AN383" s="345" t="s">
        <v>938</v>
      </c>
      <c r="AO383" s="345"/>
      <c r="AP383" s="345"/>
      <c r="AQ383" s="345"/>
      <c r="AR383" s="347" t="str">
        <f t="shared" si="68"/>
        <v/>
      </c>
      <c r="AS383" s="345"/>
      <c r="AT383" s="345"/>
      <c r="AU383" s="345"/>
      <c r="AV383" s="345" t="str">
        <f t="shared" si="69"/>
        <v/>
      </c>
      <c r="AW383" s="345"/>
      <c r="AX383" s="345" t="str">
        <f t="shared" si="70"/>
        <v/>
      </c>
      <c r="AY383" s="352"/>
    </row>
    <row r="384" spans="1:51" s="337" customFormat="1" x14ac:dyDescent="0.25">
      <c r="A384" s="345" t="str">
        <f t="shared" si="61"/>
        <v/>
      </c>
      <c r="B384" s="345" t="str">
        <f t="shared" si="62"/>
        <v/>
      </c>
      <c r="C384" s="345"/>
      <c r="D384" s="345"/>
      <c r="E384" s="345" t="str">
        <f t="shared" si="63"/>
        <v/>
      </c>
      <c r="F384" s="346"/>
      <c r="G384" s="381"/>
      <c r="H384" s="345" t="s">
        <v>851</v>
      </c>
      <c r="I384" s="345" t="s">
        <v>852</v>
      </c>
      <c r="J384" s="345" t="s">
        <v>852</v>
      </c>
      <c r="K384" s="345" t="s">
        <v>661</v>
      </c>
      <c r="L384" s="345" t="str">
        <f t="shared" si="64"/>
        <v>. Cooling Fan Relay Module</v>
      </c>
      <c r="M384" s="460" t="str">
        <f t="shared" si="71"/>
        <v/>
      </c>
      <c r="N384" s="357" t="str" cm="1">
        <f t="array" ref="N384">IF(INDEX(W:W, ROW())&lt;&gt;"", _xlfn.XLOOKUP(INDEX(W:W, ROW()), '5A. Picture Formulas'!$B$3:$B$500, '5A. Picture Formulas'!$CR$3:$CR$500), "")</f>
        <v/>
      </c>
      <c r="O384" s="382" t="str">
        <f t="shared" si="65"/>
        <v/>
      </c>
      <c r="P384" s="382" t="s">
        <v>875</v>
      </c>
      <c r="Q384" s="348" t="str">
        <f t="shared" si="72"/>
        <v/>
      </c>
      <c r="R384" s="345" t="s">
        <v>661</v>
      </c>
      <c r="S384" s="345"/>
      <c r="T384" s="345"/>
      <c r="U384" s="383" t="str">
        <f t="shared" si="66"/>
        <v/>
      </c>
      <c r="V384" s="345"/>
      <c r="W384" s="39"/>
      <c r="X384" s="345"/>
      <c r="Y384" s="345"/>
      <c r="Z384" s="381"/>
      <c r="AA384" s="345"/>
      <c r="AB384" s="345"/>
      <c r="AC384" s="345"/>
      <c r="AD384" s="345" t="str">
        <f t="shared" si="67"/>
        <v/>
      </c>
      <c r="AE384" s="345"/>
      <c r="AF384" s="345"/>
      <c r="AG384" s="345"/>
      <c r="AH384" s="345" t="s">
        <v>935</v>
      </c>
      <c r="AI384" s="384">
        <v>44684</v>
      </c>
      <c r="AJ384" s="385" t="s">
        <v>936</v>
      </c>
      <c r="AK384" s="385" t="s">
        <v>57</v>
      </c>
      <c r="AL384" s="385" t="s">
        <v>937</v>
      </c>
      <c r="AM384" s="345"/>
      <c r="AN384" s="345" t="s">
        <v>938</v>
      </c>
      <c r="AO384" s="345"/>
      <c r="AP384" s="345"/>
      <c r="AQ384" s="345"/>
      <c r="AR384" s="347" t="str">
        <f t="shared" si="68"/>
        <v/>
      </c>
      <c r="AS384" s="345"/>
      <c r="AT384" s="345"/>
      <c r="AU384" s="345"/>
      <c r="AV384" s="345" t="str">
        <f t="shared" si="69"/>
        <v/>
      </c>
      <c r="AW384" s="345"/>
      <c r="AX384" s="345" t="str">
        <f t="shared" si="70"/>
        <v/>
      </c>
      <c r="AY384" s="352"/>
    </row>
    <row r="385" spans="1:51" s="337" customFormat="1" x14ac:dyDescent="0.25">
      <c r="A385" s="345" t="str">
        <f t="shared" si="61"/>
        <v/>
      </c>
      <c r="B385" s="345" t="str">
        <f t="shared" si="62"/>
        <v/>
      </c>
      <c r="C385" s="345"/>
      <c r="D385" s="345"/>
      <c r="E385" s="345" t="str">
        <f t="shared" si="63"/>
        <v/>
      </c>
      <c r="F385" s="346"/>
      <c r="G385" s="381"/>
      <c r="H385" s="345" t="s">
        <v>851</v>
      </c>
      <c r="I385" s="345" t="s">
        <v>852</v>
      </c>
      <c r="J385" s="345" t="s">
        <v>1426</v>
      </c>
      <c r="K385" s="345" t="s">
        <v>662</v>
      </c>
      <c r="L385" s="345" t="str">
        <f t="shared" si="64"/>
        <v>. Crash Sensors</v>
      </c>
      <c r="M385" s="460" t="str">
        <f t="shared" si="71"/>
        <v/>
      </c>
      <c r="N385" s="357" t="str" cm="1">
        <f t="array" ref="N385">IF(INDEX(W:W, ROW())&lt;&gt;"", _xlfn.XLOOKUP(INDEX(W:W, ROW()), '5A. Picture Formulas'!$B$3:$B$500, '5A. Picture Formulas'!$CR$3:$CR$500), "")</f>
        <v/>
      </c>
      <c r="O385" s="382" t="str">
        <f t="shared" si="65"/>
        <v/>
      </c>
      <c r="P385" s="382" t="s">
        <v>875</v>
      </c>
      <c r="Q385" s="348" t="str">
        <f t="shared" si="72"/>
        <v/>
      </c>
      <c r="R385" s="345" t="s">
        <v>662</v>
      </c>
      <c r="S385" s="345"/>
      <c r="T385" s="345"/>
      <c r="U385" s="383" t="str">
        <f t="shared" si="66"/>
        <v/>
      </c>
      <c r="V385" s="345"/>
      <c r="W385" s="39"/>
      <c r="X385" s="345"/>
      <c r="Y385" s="345"/>
      <c r="Z385" s="381"/>
      <c r="AA385" s="345"/>
      <c r="AB385" s="345"/>
      <c r="AC385" s="345"/>
      <c r="AD385" s="345" t="str">
        <f t="shared" si="67"/>
        <v>TOSS ALL</v>
      </c>
      <c r="AE385" s="345" t="s">
        <v>800</v>
      </c>
      <c r="AF385" s="345"/>
      <c r="AG385" s="345"/>
      <c r="AH385" s="345" t="s">
        <v>935</v>
      </c>
      <c r="AI385" s="384">
        <v>44684</v>
      </c>
      <c r="AJ385" s="385" t="s">
        <v>936</v>
      </c>
      <c r="AK385" s="385" t="s">
        <v>57</v>
      </c>
      <c r="AL385" s="385" t="s">
        <v>937</v>
      </c>
      <c r="AM385" s="345"/>
      <c r="AN385" s="345" t="s">
        <v>938</v>
      </c>
      <c r="AO385" s="345"/>
      <c r="AP385" s="345"/>
      <c r="AQ385" s="345"/>
      <c r="AR385" s="347" t="str">
        <f t="shared" si="68"/>
        <v/>
      </c>
      <c r="AS385" s="345"/>
      <c r="AT385" s="345"/>
      <c r="AU385" s="345"/>
      <c r="AV385" s="345" t="str">
        <f t="shared" si="69"/>
        <v/>
      </c>
      <c r="AW385" s="345"/>
      <c r="AX385" s="345" t="str">
        <f t="shared" si="70"/>
        <v/>
      </c>
      <c r="AY385" s="352"/>
    </row>
    <row r="386" spans="1:51" s="337" customFormat="1" x14ac:dyDescent="0.25">
      <c r="A386" s="345" t="str">
        <f t="shared" si="61"/>
        <v/>
      </c>
      <c r="B386" s="345" t="str">
        <f t="shared" si="62"/>
        <v/>
      </c>
      <c r="C386" s="345"/>
      <c r="D386" s="345"/>
      <c r="E386" s="345" t="str">
        <f t="shared" si="63"/>
        <v/>
      </c>
      <c r="F386" s="346"/>
      <c r="G386" s="381"/>
      <c r="H386" s="345" t="s">
        <v>851</v>
      </c>
      <c r="I386" s="345" t="s">
        <v>852</v>
      </c>
      <c r="J386" s="345" t="s">
        <v>852</v>
      </c>
      <c r="K386" s="345" t="s">
        <v>663</v>
      </c>
      <c r="L386" s="345" t="str">
        <f t="shared" si="64"/>
        <v>. Front Power Distribution Terminal Module</v>
      </c>
      <c r="M386" s="460" t="str">
        <f t="shared" si="71"/>
        <v/>
      </c>
      <c r="N386" s="357" t="str" cm="1">
        <f t="array" ref="N386">IF(INDEX(W:W, ROW())&lt;&gt;"", _xlfn.XLOOKUP(INDEX(W:W, ROW()), '5A. Picture Formulas'!$B$3:$B$500, '5A. Picture Formulas'!$CR$3:$CR$500), "")</f>
        <v/>
      </c>
      <c r="O386" s="382" t="str">
        <f t="shared" si="65"/>
        <v/>
      </c>
      <c r="P386" s="382" t="s">
        <v>875</v>
      </c>
      <c r="Q386" s="348" t="str">
        <f t="shared" si="72"/>
        <v/>
      </c>
      <c r="R386" s="345" t="s">
        <v>663</v>
      </c>
      <c r="S386" s="345"/>
      <c r="T386" s="345"/>
      <c r="U386" s="383" t="str">
        <f t="shared" si="66"/>
        <v/>
      </c>
      <c r="V386" s="345"/>
      <c r="W386" s="39"/>
      <c r="X386" s="345"/>
      <c r="Y386" s="345"/>
      <c r="Z386" s="381"/>
      <c r="AA386" s="345"/>
      <c r="AB386" s="345"/>
      <c r="AC386" s="345"/>
      <c r="AD386" s="345" t="str">
        <f t="shared" si="67"/>
        <v>flat black plastic module 4x3" w/ 3 red wires going to it</v>
      </c>
      <c r="AE386" s="345"/>
      <c r="AF386" s="345" t="s">
        <v>824</v>
      </c>
      <c r="AG386" s="345"/>
      <c r="AH386" s="345" t="s">
        <v>935</v>
      </c>
      <c r="AI386" s="384">
        <v>44684</v>
      </c>
      <c r="AJ386" s="385" t="s">
        <v>936</v>
      </c>
      <c r="AK386" s="385" t="s">
        <v>57</v>
      </c>
      <c r="AL386" s="385" t="s">
        <v>937</v>
      </c>
      <c r="AM386" s="345"/>
      <c r="AN386" s="345" t="s">
        <v>938</v>
      </c>
      <c r="AO386" s="345"/>
      <c r="AP386" s="345"/>
      <c r="AQ386" s="345"/>
      <c r="AR386" s="347" t="str">
        <f t="shared" si="68"/>
        <v/>
      </c>
      <c r="AS386" s="345"/>
      <c r="AT386" s="345"/>
      <c r="AU386" s="345"/>
      <c r="AV386" s="345" t="str">
        <f t="shared" si="69"/>
        <v/>
      </c>
      <c r="AW386" s="345"/>
      <c r="AX386" s="345" t="str">
        <f t="shared" si="70"/>
        <v/>
      </c>
      <c r="AY386" s="352"/>
    </row>
    <row r="387" spans="1:51" s="337" customFormat="1" x14ac:dyDescent="0.25">
      <c r="A387" s="345" t="str">
        <f t="shared" si="61"/>
        <v/>
      </c>
      <c r="B387" s="345" t="str">
        <f t="shared" si="62"/>
        <v/>
      </c>
      <c r="C387" s="345"/>
      <c r="D387" s="345"/>
      <c r="E387" s="345" t="str">
        <f t="shared" si="63"/>
        <v/>
      </c>
      <c r="F387" s="346"/>
      <c r="G387" s="381"/>
      <c r="H387" s="345" t="s">
        <v>851</v>
      </c>
      <c r="I387" s="345" t="s">
        <v>852</v>
      </c>
      <c r="J387" s="345" t="s">
        <v>852</v>
      </c>
      <c r="K387" s="345" t="s">
        <v>656</v>
      </c>
      <c r="L387" s="345" t="str">
        <f t="shared" si="64"/>
        <v>. Fuel Pump Control Module</v>
      </c>
      <c r="M387" s="460" t="str">
        <f t="shared" si="71"/>
        <v/>
      </c>
      <c r="N387" s="357" t="str" cm="1">
        <f t="array" ref="N387">IF(INDEX(W:W, ROW())&lt;&gt;"", _xlfn.XLOOKUP(INDEX(W:W, ROW()), '5A. Picture Formulas'!$B$3:$B$500, '5A. Picture Formulas'!$CR$3:$CR$500), "")</f>
        <v/>
      </c>
      <c r="O387" s="382" t="str">
        <f t="shared" si="65"/>
        <v/>
      </c>
      <c r="P387" s="382" t="s">
        <v>875</v>
      </c>
      <c r="Q387" s="348" t="str">
        <f t="shared" si="72"/>
        <v/>
      </c>
      <c r="R387" s="345" t="s">
        <v>656</v>
      </c>
      <c r="S387" s="345"/>
      <c r="T387" s="345"/>
      <c r="U387" s="383" t="str">
        <f t="shared" si="66"/>
        <v/>
      </c>
      <c r="V387" s="386"/>
      <c r="W387" s="42"/>
      <c r="X387" s="386"/>
      <c r="Y387" s="386"/>
      <c r="Z387" s="381"/>
      <c r="AA387" s="345"/>
      <c r="AB387" s="345"/>
      <c r="AC387" s="345"/>
      <c r="AD387" s="345" t="str">
        <f t="shared" si="67"/>
        <v/>
      </c>
      <c r="AE387" s="345"/>
      <c r="AF387" s="345"/>
      <c r="AG387" s="345"/>
      <c r="AH387" s="345" t="s">
        <v>935</v>
      </c>
      <c r="AI387" s="384">
        <v>44684</v>
      </c>
      <c r="AJ387" s="385" t="s">
        <v>936</v>
      </c>
      <c r="AK387" s="385" t="s">
        <v>57</v>
      </c>
      <c r="AL387" s="385" t="s">
        <v>937</v>
      </c>
      <c r="AM387" s="345"/>
      <c r="AN387" s="386" t="s">
        <v>982</v>
      </c>
      <c r="AO387" s="345"/>
      <c r="AP387" s="345"/>
      <c r="AQ387" s="345"/>
      <c r="AR387" s="347" t="str">
        <f t="shared" si="68"/>
        <v/>
      </c>
      <c r="AS387" s="345"/>
      <c r="AT387" s="345"/>
      <c r="AU387" s="345"/>
      <c r="AV387" s="345" t="str">
        <f t="shared" si="69"/>
        <v/>
      </c>
      <c r="AW387" s="345"/>
      <c r="AX387" s="345" t="str">
        <f t="shared" si="70"/>
        <v/>
      </c>
      <c r="AY387" s="352"/>
    </row>
    <row r="388" spans="1:51" s="337" customFormat="1" x14ac:dyDescent="0.25">
      <c r="A388" s="345" t="str">
        <f t="shared" ref="A388:A452" si="73">IF(W388&lt;&gt;"",W388,"")</f>
        <v/>
      </c>
      <c r="B388" s="345" t="str">
        <f t="shared" ref="B388:B452" si="74">IF(AR388&lt;&gt;"",AR388,"")</f>
        <v/>
      </c>
      <c r="C388" s="345"/>
      <c r="D388" s="345"/>
      <c r="E388" s="345" t="str">
        <f t="shared" ref="E388:E451" si="75">IF(B388&lt;&gt;"",COUNTIF($B$4:$B$592,B388),"")</f>
        <v/>
      </c>
      <c r="F388" s="346"/>
      <c r="G388" s="381"/>
      <c r="H388" s="345" t="s">
        <v>851</v>
      </c>
      <c r="I388" s="345" t="s">
        <v>852</v>
      </c>
      <c r="J388" s="345" t="s">
        <v>1407</v>
      </c>
      <c r="K388" s="345" t="s">
        <v>665</v>
      </c>
      <c r="L388" s="345" t="str">
        <f t="shared" ref="L388:L452" si="76">CONCATENATE(W388,". ",R388)</f>
        <v>. Fuse Box, FRONT</v>
      </c>
      <c r="M388" s="460" t="str">
        <f t="shared" si="71"/>
        <v/>
      </c>
      <c r="N388" s="357" t="str" cm="1">
        <f t="array" ref="N388">IF(INDEX(W:W, ROW())&lt;&gt;"", _xlfn.XLOOKUP(INDEX(W:W, ROW()), '5A. Picture Formulas'!$B$3:$B$500, '5A. Picture Formulas'!$CR$3:$CR$500), "")</f>
        <v/>
      </c>
      <c r="O388" s="382" t="str">
        <f t="shared" ref="O388:O452" si="77">IF(P388&lt;&gt;"",HYPERLINK(P388,"E.G."),"")</f>
        <v/>
      </c>
      <c r="P388" s="382" t="s">
        <v>875</v>
      </c>
      <c r="Q388" s="348" t="str">
        <f t="shared" si="72"/>
        <v/>
      </c>
      <c r="R388" s="345" t="s">
        <v>665</v>
      </c>
      <c r="S388" s="345"/>
      <c r="T388" s="345"/>
      <c r="U388" s="383" t="str">
        <f t="shared" ref="U388:U451" si="78">IF(ISTEXT(T388), T388, IFERROR(AVERAGEIF(K:K, K388, T:T), ""))</f>
        <v/>
      </c>
      <c r="V388" s="386"/>
      <c r="W388" s="42"/>
      <c r="X388" s="386"/>
      <c r="Y388" s="386"/>
      <c r="Z388" s="381"/>
      <c r="AA388" s="345"/>
      <c r="AB388" s="345"/>
      <c r="AC388" s="345"/>
      <c r="AD388" s="345" t="str">
        <f t="shared" ref="AD388:AD452" si="79">_xlfn.TEXTJOIN(" | ",TRUE,AE388,AF388)</f>
        <v/>
      </c>
      <c r="AE388" s="345"/>
      <c r="AF388" s="345"/>
      <c r="AG388" s="345"/>
      <c r="AH388" s="345" t="s">
        <v>935</v>
      </c>
      <c r="AI388" s="384">
        <v>45245</v>
      </c>
      <c r="AJ388" s="385" t="s">
        <v>936</v>
      </c>
      <c r="AK388" s="385" t="s">
        <v>57</v>
      </c>
      <c r="AL388" s="385" t="s">
        <v>937</v>
      </c>
      <c r="AM388" s="345"/>
      <c r="AN388" s="386" t="s">
        <v>982</v>
      </c>
      <c r="AO388" s="381"/>
      <c r="AP388" s="345" t="s">
        <v>91</v>
      </c>
      <c r="AQ388" s="345"/>
      <c r="AR388" s="347" t="str">
        <f t="shared" ref="AR388:AR452" si="80">IF(AO388&lt;&gt;"",CONCATENATE(AO388,AP388,AQ388),"")</f>
        <v/>
      </c>
      <c r="AS388" s="345"/>
      <c r="AT388" s="345"/>
      <c r="AU388" s="345"/>
      <c r="AV388" s="345" t="str">
        <f t="shared" ref="AV388:AV452" si="81">IF(AS388&lt;&gt;"",_xlfn.TEXTJOIN("-",TRUE,AS388,AT388,AU388),"")</f>
        <v/>
      </c>
      <c r="AW388" s="345"/>
      <c r="AX388" s="345" t="str">
        <f t="shared" ref="AX388:AX452" si="82">IF(AW388&lt;&gt;"",_xlfn.TEXTJOIN("-",TRUE,AV388,AW388),"")</f>
        <v/>
      </c>
      <c r="AY388" s="352"/>
    </row>
    <row r="389" spans="1:51" s="337" customFormat="1" x14ac:dyDescent="0.25">
      <c r="A389" s="345" t="str">
        <f t="shared" si="73"/>
        <v/>
      </c>
      <c r="B389" s="345" t="str">
        <f t="shared" si="74"/>
        <v/>
      </c>
      <c r="C389" s="345"/>
      <c r="D389" s="345"/>
      <c r="E389" s="345" t="str">
        <f t="shared" si="75"/>
        <v/>
      </c>
      <c r="F389" s="346"/>
      <c r="G389" s="381"/>
      <c r="H389" s="345" t="s">
        <v>851</v>
      </c>
      <c r="I389" s="345" t="s">
        <v>852</v>
      </c>
      <c r="J389" s="345" t="s">
        <v>1253</v>
      </c>
      <c r="K389" s="345" t="s">
        <v>664</v>
      </c>
      <c r="L389" s="345" t="str">
        <f t="shared" si="76"/>
        <v>. i-Drive Navigation / Radio Knob Control Module</v>
      </c>
      <c r="M389" s="460" t="str">
        <f t="shared" ref="M389:M452" si="83">IF(N389&lt;&gt;"",HYPERLINK(N389,"Pic"),"")</f>
        <v/>
      </c>
      <c r="N389" s="357" t="str" cm="1">
        <f t="array" ref="N389">IF(INDEX(W:W, ROW())&lt;&gt;"", _xlfn.XLOOKUP(INDEX(W:W, ROW()), '5A. Picture Formulas'!$B$3:$B$500, '5A. Picture Formulas'!$CR$3:$CR$500), "")</f>
        <v/>
      </c>
      <c r="O389" s="382" t="str">
        <f t="shared" si="77"/>
        <v/>
      </c>
      <c r="P389" s="382" t="s">
        <v>875</v>
      </c>
      <c r="Q389" s="348" t="str">
        <f t="shared" ref="Q389:Q452" si="84">IF(P389&lt;&gt;"",P389,IF(N389&lt;&gt;"",N389,""))</f>
        <v/>
      </c>
      <c r="R389" s="345" t="s">
        <v>664</v>
      </c>
      <c r="S389" s="345"/>
      <c r="T389" s="345"/>
      <c r="U389" s="383" t="str">
        <f t="shared" si="78"/>
        <v/>
      </c>
      <c r="V389" s="345"/>
      <c r="W389" s="39"/>
      <c r="X389" s="345"/>
      <c r="Y389" s="345"/>
      <c r="Z389" s="381"/>
      <c r="AA389" s="345"/>
      <c r="AB389" s="345"/>
      <c r="AC389" s="345"/>
      <c r="AD389" s="345" t="str">
        <f t="shared" si="79"/>
        <v/>
      </c>
      <c r="AE389" s="345"/>
      <c r="AF389" s="345"/>
      <c r="AG389" s="345"/>
      <c r="AH389" s="345" t="s">
        <v>935</v>
      </c>
      <c r="AI389" s="384">
        <v>44684</v>
      </c>
      <c r="AJ389" s="385" t="s">
        <v>936</v>
      </c>
      <c r="AK389" s="385" t="s">
        <v>57</v>
      </c>
      <c r="AL389" s="385" t="s">
        <v>937</v>
      </c>
      <c r="AM389" s="345"/>
      <c r="AN389" s="345" t="s">
        <v>938</v>
      </c>
      <c r="AO389" s="345"/>
      <c r="AP389" s="345"/>
      <c r="AQ389" s="345"/>
      <c r="AR389" s="347" t="str">
        <f t="shared" si="80"/>
        <v/>
      </c>
      <c r="AS389" s="345"/>
      <c r="AT389" s="345"/>
      <c r="AU389" s="345"/>
      <c r="AV389" s="345" t="str">
        <f t="shared" si="81"/>
        <v/>
      </c>
      <c r="AW389" s="345"/>
      <c r="AX389" s="345" t="str">
        <f t="shared" si="82"/>
        <v/>
      </c>
      <c r="AY389" s="352"/>
    </row>
    <row r="390" spans="1:51" s="337" customFormat="1" x14ac:dyDescent="0.25">
      <c r="A390" s="345" t="str">
        <f t="shared" si="73"/>
        <v/>
      </c>
      <c r="B390" s="345" t="str">
        <f t="shared" si="74"/>
        <v/>
      </c>
      <c r="C390" s="345"/>
      <c r="D390" s="345"/>
      <c r="E390" s="345" t="str">
        <f t="shared" si="75"/>
        <v/>
      </c>
      <c r="F390" s="346"/>
      <c r="G390" s="381"/>
      <c r="H390" s="345" t="s">
        <v>851</v>
      </c>
      <c r="I390" s="345" t="s">
        <v>852</v>
      </c>
      <c r="J390" s="345" t="s">
        <v>852</v>
      </c>
      <c r="K390" s="345" t="s">
        <v>666</v>
      </c>
      <c r="L390" s="345" t="str">
        <f t="shared" si="76"/>
        <v>. Lojack Vehicle Recovery Transmitter Module &amp; Cable</v>
      </c>
      <c r="M390" s="460" t="str">
        <f t="shared" si="83"/>
        <v/>
      </c>
      <c r="N390" s="357" t="str" cm="1">
        <f t="array" ref="N390">IF(INDEX(W:W, ROW())&lt;&gt;"", _xlfn.XLOOKUP(INDEX(W:W, ROW()), '5A. Picture Formulas'!$B$3:$B$500, '5A. Picture Formulas'!$CR$3:$CR$500), "")</f>
        <v/>
      </c>
      <c r="O390" s="382" t="str">
        <f t="shared" si="77"/>
        <v/>
      </c>
      <c r="P390" s="382" t="s">
        <v>875</v>
      </c>
      <c r="Q390" s="348" t="str">
        <f t="shared" si="84"/>
        <v/>
      </c>
      <c r="R390" s="345" t="s">
        <v>666</v>
      </c>
      <c r="S390" s="345"/>
      <c r="T390" s="345"/>
      <c r="U390" s="383" t="str">
        <f t="shared" si="78"/>
        <v/>
      </c>
      <c r="V390" s="345"/>
      <c r="W390" s="39"/>
      <c r="X390" s="345"/>
      <c r="Y390" s="345"/>
      <c r="Z390" s="381"/>
      <c r="AA390" s="345"/>
      <c r="AB390" s="345"/>
      <c r="AC390" s="345"/>
      <c r="AD390" s="345" t="str">
        <f t="shared" si="79"/>
        <v>TOSS BOTH | mounted RR wheel well</v>
      </c>
      <c r="AE390" s="345" t="s">
        <v>784</v>
      </c>
      <c r="AF390" s="345" t="s">
        <v>1427</v>
      </c>
      <c r="AG390" s="345"/>
      <c r="AH390" s="345" t="s">
        <v>935</v>
      </c>
      <c r="AI390" s="384">
        <v>44680</v>
      </c>
      <c r="AJ390" s="385" t="s">
        <v>936</v>
      </c>
      <c r="AK390" s="385" t="s">
        <v>57</v>
      </c>
      <c r="AL390" s="385" t="s">
        <v>937</v>
      </c>
      <c r="AM390" s="345"/>
      <c r="AN390" s="345" t="s">
        <v>938</v>
      </c>
      <c r="AO390" s="345"/>
      <c r="AP390" s="345"/>
      <c r="AQ390" s="345"/>
      <c r="AR390" s="347" t="str">
        <f t="shared" si="80"/>
        <v/>
      </c>
      <c r="AS390" s="345"/>
      <c r="AT390" s="345"/>
      <c r="AU390" s="345"/>
      <c r="AV390" s="345" t="str">
        <f t="shared" si="81"/>
        <v/>
      </c>
      <c r="AW390" s="345"/>
      <c r="AX390" s="345" t="str">
        <f t="shared" si="82"/>
        <v/>
      </c>
      <c r="AY390" s="352"/>
    </row>
    <row r="391" spans="1:51" s="337" customFormat="1" x14ac:dyDescent="0.25">
      <c r="A391" s="345" t="str">
        <f t="shared" si="73"/>
        <v/>
      </c>
      <c r="B391" s="345" t="str">
        <f t="shared" si="74"/>
        <v/>
      </c>
      <c r="C391" s="345"/>
      <c r="D391" s="345"/>
      <c r="E391" s="345" t="str">
        <f t="shared" si="75"/>
        <v/>
      </c>
      <c r="F391" s="346"/>
      <c r="G391" s="381"/>
      <c r="H391" s="345" t="s">
        <v>851</v>
      </c>
      <c r="I391" s="345" t="s">
        <v>852</v>
      </c>
      <c r="J391" s="345" t="s">
        <v>1407</v>
      </c>
      <c r="K391" s="345" t="s">
        <v>667</v>
      </c>
      <c r="L391" s="345" t="str">
        <f t="shared" si="76"/>
        <v>. Positive Battery Junction Box</v>
      </c>
      <c r="M391" s="460" t="str">
        <f t="shared" si="83"/>
        <v/>
      </c>
      <c r="N391" s="357" t="str" cm="1">
        <f t="array" ref="N391">IF(INDEX(W:W, ROW())&lt;&gt;"", _xlfn.XLOOKUP(INDEX(W:W, ROW()), '5A. Picture Formulas'!$B$3:$B$500, '5A. Picture Formulas'!$CR$3:$CR$500), "")</f>
        <v/>
      </c>
      <c r="O391" s="382" t="str">
        <f t="shared" si="77"/>
        <v/>
      </c>
      <c r="P391" s="382" t="s">
        <v>875</v>
      </c>
      <c r="Q391" s="348" t="str">
        <f t="shared" si="84"/>
        <v/>
      </c>
      <c r="R391" s="345" t="s">
        <v>667</v>
      </c>
      <c r="S391" s="345"/>
      <c r="T391" s="345"/>
      <c r="U391" s="383" t="str">
        <f t="shared" si="78"/>
        <v/>
      </c>
      <c r="V391" s="345"/>
      <c r="W391" s="39"/>
      <c r="X391" s="345"/>
      <c r="Y391" s="345"/>
      <c r="Z391" s="381"/>
      <c r="AA391" s="345"/>
      <c r="AB391" s="345"/>
      <c r="AC391" s="345"/>
      <c r="AD391" s="345" t="str">
        <f t="shared" si="79"/>
        <v>5x5 inch black plastic w/ a small red battery cable</v>
      </c>
      <c r="AE391" s="345"/>
      <c r="AF391" s="345" t="s">
        <v>825</v>
      </c>
      <c r="AG391" s="345"/>
      <c r="AH391" s="345" t="s">
        <v>935</v>
      </c>
      <c r="AI391" s="384">
        <v>44684</v>
      </c>
      <c r="AJ391" s="385" t="s">
        <v>936</v>
      </c>
      <c r="AK391" s="385" t="s">
        <v>57</v>
      </c>
      <c r="AL391" s="385" t="s">
        <v>937</v>
      </c>
      <c r="AM391" s="345"/>
      <c r="AN391" s="345" t="s">
        <v>938</v>
      </c>
      <c r="AO391" s="345"/>
      <c r="AP391" s="345"/>
      <c r="AQ391" s="345"/>
      <c r="AR391" s="347" t="str">
        <f t="shared" si="80"/>
        <v/>
      </c>
      <c r="AS391" s="345"/>
      <c r="AT391" s="345"/>
      <c r="AU391" s="345"/>
      <c r="AV391" s="345" t="str">
        <f t="shared" si="81"/>
        <v/>
      </c>
      <c r="AW391" s="345"/>
      <c r="AX391" s="345" t="str">
        <f t="shared" si="82"/>
        <v/>
      </c>
      <c r="AY391" s="352"/>
    </row>
    <row r="392" spans="1:51" s="337" customFormat="1" x14ac:dyDescent="0.25">
      <c r="A392" s="345" t="str">
        <f t="shared" si="73"/>
        <v/>
      </c>
      <c r="B392" s="345" t="str">
        <f t="shared" si="74"/>
        <v>591-62201</v>
      </c>
      <c r="C392" s="345"/>
      <c r="D392" s="345"/>
      <c r="E392" s="345">
        <f t="shared" si="75"/>
        <v>2</v>
      </c>
      <c r="F392" s="346"/>
      <c r="G392" s="381"/>
      <c r="H392" s="345" t="s">
        <v>851</v>
      </c>
      <c r="I392" s="345" t="s">
        <v>852</v>
      </c>
      <c r="J392" s="345" t="s">
        <v>852</v>
      </c>
      <c r="K392" s="345" t="s">
        <v>649</v>
      </c>
      <c r="L392" s="345" t="str">
        <f t="shared" si="76"/>
        <v>. Seat Control &amp; Memory Module, w/o Comfort Seat - FRONT LEFT</v>
      </c>
      <c r="M392" s="460" t="str">
        <f t="shared" si="83"/>
        <v/>
      </c>
      <c r="N392" s="357" t="str" cm="1">
        <f t="array" ref="N392">IF(INDEX(W:W, ROW())&lt;&gt;"", _xlfn.XLOOKUP(INDEX(W:W, ROW()), '5A. Picture Formulas'!$B$3:$B$500, '5A. Picture Formulas'!$CR$3:$CR$500), "")</f>
        <v/>
      </c>
      <c r="O392" s="382" t="str">
        <f t="shared" si="77"/>
        <v/>
      </c>
      <c r="P392" s="382" t="s">
        <v>875</v>
      </c>
      <c r="Q392" s="348" t="str">
        <f t="shared" si="84"/>
        <v/>
      </c>
      <c r="R392" s="345" t="s">
        <v>649</v>
      </c>
      <c r="S392" s="345" t="s">
        <v>1419</v>
      </c>
      <c r="T392" s="345"/>
      <c r="U392" s="383" t="str">
        <f t="shared" si="78"/>
        <v/>
      </c>
      <c r="V392" s="386"/>
      <c r="W392" s="42"/>
      <c r="X392" s="386"/>
      <c r="Y392" s="386"/>
      <c r="Z392" s="381"/>
      <c r="AA392" s="345"/>
      <c r="AB392" s="345"/>
      <c r="AC392" s="345"/>
      <c r="AD392" s="345" t="str">
        <f t="shared" si="79"/>
        <v>keep if comfort seats, note LF &amp; RF are same</v>
      </c>
      <c r="AE392" s="345" t="s">
        <v>819</v>
      </c>
      <c r="AF392" s="345"/>
      <c r="AG392" s="345" t="s">
        <v>1417</v>
      </c>
      <c r="AH392" s="345" t="s">
        <v>935</v>
      </c>
      <c r="AI392" s="384">
        <v>45216</v>
      </c>
      <c r="AJ392" s="385" t="s">
        <v>936</v>
      </c>
      <c r="AK392" s="385" t="s">
        <v>57</v>
      </c>
      <c r="AL392" s="385" t="s">
        <v>937</v>
      </c>
      <c r="AM392" s="345"/>
      <c r="AN392" s="386" t="s">
        <v>982</v>
      </c>
      <c r="AO392" s="381" t="s">
        <v>1381</v>
      </c>
      <c r="AP392" s="345" t="s">
        <v>91</v>
      </c>
      <c r="AQ392" s="345">
        <v>62201</v>
      </c>
      <c r="AR392" s="347" t="str">
        <f t="shared" si="80"/>
        <v>591-62201</v>
      </c>
      <c r="AS392" s="345"/>
      <c r="AT392" s="345"/>
      <c r="AU392" s="345"/>
      <c r="AV392" s="345" t="str">
        <f t="shared" si="81"/>
        <v/>
      </c>
      <c r="AW392" s="345"/>
      <c r="AX392" s="345" t="str">
        <f t="shared" si="82"/>
        <v/>
      </c>
      <c r="AY392" s="352"/>
    </row>
    <row r="393" spans="1:51" s="337" customFormat="1" x14ac:dyDescent="0.25">
      <c r="A393" s="345" t="str">
        <f t="shared" si="73"/>
        <v/>
      </c>
      <c r="B393" s="345" t="str">
        <f t="shared" si="74"/>
        <v>591-62201</v>
      </c>
      <c r="C393" s="345"/>
      <c r="D393" s="345"/>
      <c r="E393" s="345">
        <f t="shared" si="75"/>
        <v>2</v>
      </c>
      <c r="F393" s="346"/>
      <c r="G393" s="381"/>
      <c r="H393" s="345" t="s">
        <v>851</v>
      </c>
      <c r="I393" s="345" t="s">
        <v>852</v>
      </c>
      <c r="J393" s="345" t="s">
        <v>852</v>
      </c>
      <c r="K393" s="345" t="s">
        <v>650</v>
      </c>
      <c r="L393" s="345" t="str">
        <f t="shared" si="76"/>
        <v>. Seat Control &amp; Memory Module, w/o Comfort Seat - FRONT RIGHT</v>
      </c>
      <c r="M393" s="460" t="str">
        <f t="shared" si="83"/>
        <v/>
      </c>
      <c r="N393" s="357" t="str" cm="1">
        <f t="array" ref="N393">IF(INDEX(W:W, ROW())&lt;&gt;"", _xlfn.XLOOKUP(INDEX(W:W, ROW()), '5A. Picture Formulas'!$B$3:$B$500, '5A. Picture Formulas'!$CR$3:$CR$500), "")</f>
        <v/>
      </c>
      <c r="O393" s="382" t="str">
        <f t="shared" si="77"/>
        <v/>
      </c>
      <c r="P393" s="382" t="s">
        <v>875</v>
      </c>
      <c r="Q393" s="348" t="str">
        <f t="shared" si="84"/>
        <v/>
      </c>
      <c r="R393" s="345" t="s">
        <v>650</v>
      </c>
      <c r="S393" s="345" t="s">
        <v>1419</v>
      </c>
      <c r="T393" s="345"/>
      <c r="U393" s="383" t="str">
        <f t="shared" si="78"/>
        <v/>
      </c>
      <c r="V393" s="386"/>
      <c r="W393" s="42"/>
      <c r="X393" s="386"/>
      <c r="Y393" s="386"/>
      <c r="Z393" s="381"/>
      <c r="AA393" s="345"/>
      <c r="AB393" s="345"/>
      <c r="AC393" s="345"/>
      <c r="AD393" s="345" t="str">
        <f t="shared" si="79"/>
        <v>keep if comfort seats, note LF &amp; RF are same</v>
      </c>
      <c r="AE393" s="345" t="s">
        <v>819</v>
      </c>
      <c r="AF393" s="345"/>
      <c r="AG393" s="345" t="s">
        <v>1417</v>
      </c>
      <c r="AH393" s="345" t="s">
        <v>935</v>
      </c>
      <c r="AI393" s="384">
        <v>45216</v>
      </c>
      <c r="AJ393" s="385" t="s">
        <v>936</v>
      </c>
      <c r="AK393" s="385" t="s">
        <v>57</v>
      </c>
      <c r="AL393" s="385" t="s">
        <v>937</v>
      </c>
      <c r="AM393" s="345"/>
      <c r="AN393" s="386" t="s">
        <v>982</v>
      </c>
      <c r="AO393" s="381" t="s">
        <v>1381</v>
      </c>
      <c r="AP393" s="345" t="s">
        <v>91</v>
      </c>
      <c r="AQ393" s="345">
        <v>62201</v>
      </c>
      <c r="AR393" s="347" t="str">
        <f t="shared" si="80"/>
        <v>591-62201</v>
      </c>
      <c r="AS393" s="345"/>
      <c r="AT393" s="345"/>
      <c r="AU393" s="345"/>
      <c r="AV393" s="345" t="str">
        <f t="shared" si="81"/>
        <v/>
      </c>
      <c r="AW393" s="345"/>
      <c r="AX393" s="345" t="str">
        <f t="shared" si="82"/>
        <v/>
      </c>
      <c r="AY393" s="352"/>
    </row>
    <row r="394" spans="1:51" s="337" customFormat="1" x14ac:dyDescent="0.25">
      <c r="A394" s="345" t="str">
        <f t="shared" si="73"/>
        <v/>
      </c>
      <c r="B394" s="345" t="str">
        <f t="shared" si="74"/>
        <v/>
      </c>
      <c r="C394" s="345"/>
      <c r="D394" s="345"/>
      <c r="E394" s="345" t="str">
        <f t="shared" si="75"/>
        <v/>
      </c>
      <c r="F394" s="346"/>
      <c r="G394" s="381"/>
      <c r="H394" s="345" t="s">
        <v>851</v>
      </c>
      <c r="I394" s="345" t="s">
        <v>852</v>
      </c>
      <c r="J394" s="345" t="s">
        <v>852</v>
      </c>
      <c r="K394" s="345" t="s">
        <v>668</v>
      </c>
      <c r="L394" s="345" t="str">
        <f t="shared" si="76"/>
        <v>. Seat Control Module - REAR</v>
      </c>
      <c r="M394" s="460" t="str">
        <f t="shared" si="83"/>
        <v/>
      </c>
      <c r="N394" s="357" t="str" cm="1">
        <f t="array" ref="N394">IF(INDEX(W:W, ROW())&lt;&gt;"", _xlfn.XLOOKUP(INDEX(W:W, ROW()), '5A. Picture Formulas'!$B$3:$B$500, '5A. Picture Formulas'!$CR$3:$CR$500), "")</f>
        <v/>
      </c>
      <c r="O394" s="382" t="str">
        <f t="shared" si="77"/>
        <v/>
      </c>
      <c r="P394" s="382" t="s">
        <v>875</v>
      </c>
      <c r="Q394" s="348" t="str">
        <f t="shared" si="84"/>
        <v/>
      </c>
      <c r="R394" s="345" t="s">
        <v>668</v>
      </c>
      <c r="S394" s="345"/>
      <c r="T394" s="345"/>
      <c r="U394" s="383" t="str">
        <f t="shared" si="78"/>
        <v/>
      </c>
      <c r="V394" s="386"/>
      <c r="W394" s="42"/>
      <c r="X394" s="386"/>
      <c r="Y394" s="386"/>
      <c r="Z394" s="381"/>
      <c r="AA394" s="345"/>
      <c r="AB394" s="345"/>
      <c r="AC394" s="345"/>
      <c r="AD394" s="345" t="str">
        <f t="shared" si="79"/>
        <v/>
      </c>
      <c r="AE394" s="345"/>
      <c r="AF394" s="345"/>
      <c r="AG394" s="345"/>
      <c r="AH394" s="345" t="s">
        <v>935</v>
      </c>
      <c r="AI394" s="384">
        <v>44684</v>
      </c>
      <c r="AJ394" s="385" t="s">
        <v>936</v>
      </c>
      <c r="AK394" s="385" t="s">
        <v>57</v>
      </c>
      <c r="AL394" s="385" t="s">
        <v>937</v>
      </c>
      <c r="AM394" s="345"/>
      <c r="AN394" s="386" t="s">
        <v>982</v>
      </c>
      <c r="AO394" s="345"/>
      <c r="AP394" s="345" t="s">
        <v>91</v>
      </c>
      <c r="AQ394" s="345"/>
      <c r="AR394" s="347" t="str">
        <f t="shared" si="80"/>
        <v/>
      </c>
      <c r="AS394" s="345"/>
      <c r="AT394" s="345"/>
      <c r="AU394" s="345"/>
      <c r="AV394" s="345" t="str">
        <f t="shared" si="81"/>
        <v/>
      </c>
      <c r="AW394" s="345"/>
      <c r="AX394" s="345" t="str">
        <f t="shared" si="82"/>
        <v/>
      </c>
      <c r="AY394" s="352"/>
    </row>
    <row r="395" spans="1:51" s="337" customFormat="1" x14ac:dyDescent="0.25">
      <c r="A395" s="345" t="str">
        <f t="shared" si="73"/>
        <v/>
      </c>
      <c r="B395" s="345" t="str">
        <f t="shared" si="74"/>
        <v/>
      </c>
      <c r="C395" s="345"/>
      <c r="D395" s="345"/>
      <c r="E395" s="345" t="str">
        <f t="shared" si="75"/>
        <v/>
      </c>
      <c r="F395" s="346"/>
      <c r="G395" s="381"/>
      <c r="H395" s="345" t="s">
        <v>851</v>
      </c>
      <c r="I395" s="345" t="s">
        <v>852</v>
      </c>
      <c r="J395" s="345" t="s">
        <v>852</v>
      </c>
      <c r="K395" s="345" t="s">
        <v>669</v>
      </c>
      <c r="L395" s="345" t="str">
        <f t="shared" si="76"/>
        <v>. Steering Column Control Module</v>
      </c>
      <c r="M395" s="460" t="str">
        <f t="shared" si="83"/>
        <v/>
      </c>
      <c r="N395" s="357" t="str" cm="1">
        <f t="array" ref="N395">IF(INDEX(W:W, ROW())&lt;&gt;"", _xlfn.XLOOKUP(INDEX(W:W, ROW()), '5A. Picture Formulas'!$B$3:$B$500, '5A. Picture Formulas'!$CR$3:$CR$500), "")</f>
        <v/>
      </c>
      <c r="O395" s="382" t="str">
        <f t="shared" si="77"/>
        <v/>
      </c>
      <c r="P395" s="382" t="s">
        <v>875</v>
      </c>
      <c r="Q395" s="348" t="str">
        <f t="shared" si="84"/>
        <v/>
      </c>
      <c r="R395" s="345" t="s">
        <v>669</v>
      </c>
      <c r="S395" s="345"/>
      <c r="T395" s="345"/>
      <c r="U395" s="383" t="str">
        <f t="shared" si="78"/>
        <v/>
      </c>
      <c r="V395" s="345"/>
      <c r="W395" s="39"/>
      <c r="X395" s="345"/>
      <c r="Y395" s="345"/>
      <c r="Z395" s="381"/>
      <c r="AA395" s="345"/>
      <c r="AB395" s="345"/>
      <c r="AC395" s="345"/>
      <c r="AD395" s="345" t="str">
        <f t="shared" si="79"/>
        <v>toss black plastic sleeve on it too</v>
      </c>
      <c r="AE395" s="345" t="s">
        <v>826</v>
      </c>
      <c r="AF395" s="345"/>
      <c r="AG395" s="345"/>
      <c r="AH395" s="345" t="s">
        <v>935</v>
      </c>
      <c r="AI395" s="384">
        <v>44684</v>
      </c>
      <c r="AJ395" s="385" t="s">
        <v>936</v>
      </c>
      <c r="AK395" s="385" t="s">
        <v>57</v>
      </c>
      <c r="AL395" s="385" t="s">
        <v>937</v>
      </c>
      <c r="AM395" s="345"/>
      <c r="AN395" s="345" t="s">
        <v>938</v>
      </c>
      <c r="AO395" s="345"/>
      <c r="AP395" s="345"/>
      <c r="AQ395" s="345"/>
      <c r="AR395" s="347" t="str">
        <f t="shared" si="80"/>
        <v/>
      </c>
      <c r="AS395" s="345"/>
      <c r="AT395" s="345"/>
      <c r="AU395" s="345"/>
      <c r="AV395" s="345" t="str">
        <f t="shared" si="81"/>
        <v/>
      </c>
      <c r="AW395" s="345"/>
      <c r="AX395" s="345" t="str">
        <f t="shared" si="82"/>
        <v/>
      </c>
      <c r="AY395" s="352"/>
    </row>
    <row r="396" spans="1:51" s="337" customFormat="1" x14ac:dyDescent="0.25">
      <c r="A396" s="345" t="str">
        <f t="shared" si="73"/>
        <v/>
      </c>
      <c r="B396" s="345" t="str">
        <f t="shared" si="74"/>
        <v>591-74038</v>
      </c>
      <c r="C396" s="345"/>
      <c r="D396" s="345"/>
      <c r="E396" s="345">
        <f t="shared" si="75"/>
        <v>1</v>
      </c>
      <c r="F396" s="346"/>
      <c r="G396" s="381"/>
      <c r="H396" s="345" t="s">
        <v>851</v>
      </c>
      <c r="I396" s="345" t="s">
        <v>852</v>
      </c>
      <c r="J396" s="345" t="s">
        <v>852</v>
      </c>
      <c r="K396" s="345" t="s">
        <v>653</v>
      </c>
      <c r="L396" s="345" t="str">
        <f t="shared" si="76"/>
        <v>. Telematics Communication Control Module</v>
      </c>
      <c r="M396" s="460" t="str">
        <f t="shared" si="83"/>
        <v/>
      </c>
      <c r="N396" s="357" t="str" cm="1">
        <f t="array" ref="N396">IF(INDEX(W:W, ROW())&lt;&gt;"", _xlfn.XLOOKUP(INDEX(W:W, ROW()), '5A. Picture Formulas'!$B$3:$B$500, '5A. Picture Formulas'!$CR$3:$CR$500), "")</f>
        <v/>
      </c>
      <c r="O396" s="382" t="str">
        <f t="shared" si="77"/>
        <v/>
      </c>
      <c r="P396" s="382" t="s">
        <v>875</v>
      </c>
      <c r="Q396" s="348" t="str">
        <f t="shared" si="84"/>
        <v/>
      </c>
      <c r="R396" s="345" t="s">
        <v>653</v>
      </c>
      <c r="S396" s="345"/>
      <c r="T396" s="345"/>
      <c r="U396" s="383" t="str">
        <f t="shared" si="78"/>
        <v/>
      </c>
      <c r="V396" s="386"/>
      <c r="W396" s="42"/>
      <c r="X396" s="386"/>
      <c r="Y396" s="386"/>
      <c r="Z396" s="381"/>
      <c r="AA396" s="345"/>
      <c r="AB396" s="345"/>
      <c r="AC396" s="345"/>
      <c r="AD396" s="345" t="str">
        <f t="shared" si="79"/>
        <v/>
      </c>
      <c r="AE396" s="345"/>
      <c r="AF396" s="345"/>
      <c r="AG396" s="345"/>
      <c r="AH396" s="345" t="s">
        <v>935</v>
      </c>
      <c r="AI396" s="384">
        <v>45216</v>
      </c>
      <c r="AJ396" s="385" t="s">
        <v>936</v>
      </c>
      <c r="AK396" s="385" t="s">
        <v>57</v>
      </c>
      <c r="AL396" s="385" t="s">
        <v>937</v>
      </c>
      <c r="AM396" s="345"/>
      <c r="AN396" s="386" t="s">
        <v>982</v>
      </c>
      <c r="AO396" s="381" t="s">
        <v>1381</v>
      </c>
      <c r="AP396" s="345" t="s">
        <v>91</v>
      </c>
      <c r="AQ396" s="345">
        <v>74038</v>
      </c>
      <c r="AR396" s="347" t="str">
        <f t="shared" si="80"/>
        <v>591-74038</v>
      </c>
      <c r="AS396" s="345"/>
      <c r="AT396" s="345"/>
      <c r="AU396" s="345"/>
      <c r="AV396" s="345" t="str">
        <f t="shared" si="81"/>
        <v/>
      </c>
      <c r="AW396" s="345"/>
      <c r="AX396" s="345" t="str">
        <f t="shared" si="82"/>
        <v/>
      </c>
      <c r="AY396" s="352"/>
    </row>
    <row r="397" spans="1:51" s="337" customFormat="1" x14ac:dyDescent="0.25">
      <c r="A397" s="345" t="str">
        <f t="shared" si="73"/>
        <v>A171</v>
      </c>
      <c r="B397" s="345" t="str">
        <f t="shared" si="74"/>
        <v>210-53562</v>
      </c>
      <c r="C397" s="345" t="s">
        <v>1435</v>
      </c>
      <c r="D397" s="345"/>
      <c r="E397" s="345">
        <f t="shared" si="75"/>
        <v>2</v>
      </c>
      <c r="F397" s="346"/>
      <c r="G397" s="346"/>
      <c r="H397" s="347" t="s">
        <v>850</v>
      </c>
      <c r="I397" s="347" t="s">
        <v>1787</v>
      </c>
      <c r="J397" s="347" t="s">
        <v>1436</v>
      </c>
      <c r="K397" s="347" t="s">
        <v>675</v>
      </c>
      <c r="L397" s="347" t="str">
        <f t="shared" si="76"/>
        <v>A171. Seatbelt Buckle, FRONT - LEFT</v>
      </c>
      <c r="M397" s="460" t="str">
        <f t="shared" si="83"/>
        <v>Pic</v>
      </c>
      <c r="N397" s="357" t="str" cm="1">
        <f t="array" ref="N397">IF(INDEX(W:W, ROW())&lt;&gt;"", _xlfn.XLOOKUP(INDEX(W:W, ROW()), '5A. Picture Formulas'!$B$3:$B$500, '5A. Picture Formulas'!$CR$3:$CR$500), "")</f>
        <v>https://viking-pictures.s3.us-west-1.amazonaws.com/AA1188/83+(1).JPG</v>
      </c>
      <c r="O397" s="365" t="str">
        <f t="shared" si="77"/>
        <v>E.G.</v>
      </c>
      <c r="P397" s="366" t="s">
        <v>1437</v>
      </c>
      <c r="Q397" s="348" t="str">
        <f t="shared" si="84"/>
        <v>https://viking-pictures.s3.us-west-1.amazonaws.com/AA1155/A66.+Seatbelt+Buckle%2C+FRONT+-+LEFT+(1).JPG</v>
      </c>
      <c r="R397" s="347" t="s">
        <v>675</v>
      </c>
      <c r="S397" s="347"/>
      <c r="T397" s="368">
        <v>80</v>
      </c>
      <c r="U397" s="349">
        <f t="shared" si="78"/>
        <v>80</v>
      </c>
      <c r="V397" s="346">
        <v>83</v>
      </c>
      <c r="W397" s="33" t="s">
        <v>3003</v>
      </c>
      <c r="X397" s="346" t="s">
        <v>2951</v>
      </c>
      <c r="Y397" s="346"/>
      <c r="Z397" s="346" t="s">
        <v>259</v>
      </c>
      <c r="AA397" s="369" t="s">
        <v>1438</v>
      </c>
      <c r="AB397" s="347"/>
      <c r="AC397" s="347"/>
      <c r="AD397" s="347" t="str">
        <f t="shared" si="79"/>
        <v/>
      </c>
      <c r="AE397" s="347"/>
      <c r="AF397" s="347"/>
      <c r="AG397" s="347" t="s">
        <v>1439</v>
      </c>
      <c r="AH397" s="347" t="s">
        <v>935</v>
      </c>
      <c r="AI397" s="350">
        <v>44673</v>
      </c>
      <c r="AJ397" s="351" t="s">
        <v>936</v>
      </c>
      <c r="AK397" s="351" t="s">
        <v>57</v>
      </c>
      <c r="AL397" s="351" t="s">
        <v>937</v>
      </c>
      <c r="AM397" s="347"/>
      <c r="AN397" s="346" t="s">
        <v>947</v>
      </c>
      <c r="AO397" s="346" t="s">
        <v>1440</v>
      </c>
      <c r="AP397" s="347" t="s">
        <v>91</v>
      </c>
      <c r="AQ397" s="347">
        <v>53562</v>
      </c>
      <c r="AR397" s="347" t="str">
        <f t="shared" si="80"/>
        <v>210-53562</v>
      </c>
      <c r="AS397" s="347"/>
      <c r="AT397" s="347"/>
      <c r="AU397" s="347"/>
      <c r="AV397" s="347" t="str">
        <f t="shared" si="81"/>
        <v/>
      </c>
      <c r="AW397" s="347"/>
      <c r="AX397" s="347" t="str">
        <f t="shared" si="82"/>
        <v/>
      </c>
      <c r="AY397" s="352"/>
    </row>
    <row r="398" spans="1:51" s="337" customFormat="1" x14ac:dyDescent="0.25">
      <c r="A398" s="345" t="str">
        <f t="shared" si="73"/>
        <v/>
      </c>
      <c r="B398" s="345" t="str">
        <f t="shared" si="74"/>
        <v>210-53851</v>
      </c>
      <c r="C398" s="345"/>
      <c r="D398" s="345"/>
      <c r="E398" s="345">
        <f t="shared" si="75"/>
        <v>1</v>
      </c>
      <c r="F398" s="346"/>
      <c r="G398" s="346"/>
      <c r="H398" s="347" t="s">
        <v>850</v>
      </c>
      <c r="I398" s="347" t="s">
        <v>1787</v>
      </c>
      <c r="J398" s="347" t="s">
        <v>1441</v>
      </c>
      <c r="K398" s="347" t="s">
        <v>676</v>
      </c>
      <c r="L398" s="347" t="str">
        <f t="shared" si="76"/>
        <v>. Seatbelt Retractor, FRONT - LEFT</v>
      </c>
      <c r="M398" s="460" t="str">
        <f t="shared" si="83"/>
        <v/>
      </c>
      <c r="N398" s="357" t="str" cm="1">
        <f t="array" ref="N398">IF(INDEX(W:W, ROW())&lt;&gt;"", _xlfn.XLOOKUP(INDEX(W:W, ROW()), '5A. Picture Formulas'!$B$3:$B$500, '5A. Picture Formulas'!$CR$3:$CR$500), "")</f>
        <v/>
      </c>
      <c r="O398" s="348" t="str">
        <f t="shared" si="77"/>
        <v/>
      </c>
      <c r="P398" s="348" t="s">
        <v>875</v>
      </c>
      <c r="Q398" s="348" t="str">
        <f t="shared" si="84"/>
        <v/>
      </c>
      <c r="R398" s="347" t="s">
        <v>676</v>
      </c>
      <c r="S398" s="347" t="s">
        <v>1442</v>
      </c>
      <c r="T398" s="347">
        <v>250</v>
      </c>
      <c r="U398" s="349">
        <f t="shared" si="78"/>
        <v>250</v>
      </c>
      <c r="V398" s="346"/>
      <c r="W398" s="33"/>
      <c r="X398" s="346"/>
      <c r="Y398" s="346"/>
      <c r="Z398" s="346"/>
      <c r="AA398" s="347"/>
      <c r="AB398" s="347"/>
      <c r="AC398" s="347"/>
      <c r="AD398" s="347" t="str">
        <f t="shared" si="79"/>
        <v>remove from &amp; toss pillar</v>
      </c>
      <c r="AE398" s="347" t="s">
        <v>828</v>
      </c>
      <c r="AF398" s="347"/>
      <c r="AG398" s="347"/>
      <c r="AH398" s="347" t="s">
        <v>935</v>
      </c>
      <c r="AI398" s="350">
        <v>44673</v>
      </c>
      <c r="AJ398" s="351" t="s">
        <v>936</v>
      </c>
      <c r="AK398" s="351" t="s">
        <v>57</v>
      </c>
      <c r="AL398" s="351" t="s">
        <v>937</v>
      </c>
      <c r="AM398" s="347"/>
      <c r="AN398" s="346" t="s">
        <v>947</v>
      </c>
      <c r="AO398" s="346" t="s">
        <v>1440</v>
      </c>
      <c r="AP398" s="347" t="s">
        <v>91</v>
      </c>
      <c r="AQ398" s="347">
        <v>53851</v>
      </c>
      <c r="AR398" s="347" t="str">
        <f t="shared" si="80"/>
        <v>210-53851</v>
      </c>
      <c r="AS398" s="347"/>
      <c r="AT398" s="347"/>
      <c r="AU398" s="347"/>
      <c r="AV398" s="347" t="str">
        <f t="shared" si="81"/>
        <v/>
      </c>
      <c r="AW398" s="347"/>
      <c r="AX398" s="347" t="str">
        <f t="shared" si="82"/>
        <v/>
      </c>
      <c r="AY398" s="352"/>
    </row>
    <row r="399" spans="1:51" s="337" customFormat="1" x14ac:dyDescent="0.25">
      <c r="A399" s="345" t="str">
        <f t="shared" si="73"/>
        <v>A181</v>
      </c>
      <c r="B399" s="345" t="str">
        <f t="shared" si="74"/>
        <v>210-53565</v>
      </c>
      <c r="C399" s="345"/>
      <c r="D399" s="345"/>
      <c r="E399" s="345">
        <f t="shared" si="75"/>
        <v>1</v>
      </c>
      <c r="F399" s="346"/>
      <c r="G399" s="346"/>
      <c r="H399" s="347" t="s">
        <v>850</v>
      </c>
      <c r="I399" s="347" t="s">
        <v>1787</v>
      </c>
      <c r="J399" s="347" t="s">
        <v>1441</v>
      </c>
      <c r="K399" s="347" t="s">
        <v>676</v>
      </c>
      <c r="L399" s="347" t="str">
        <f t="shared" si="76"/>
        <v>A181. Seatbelt Retractor, FRONT - LEFT</v>
      </c>
      <c r="M399" s="460" t="str">
        <f t="shared" si="83"/>
        <v>Pic</v>
      </c>
      <c r="N399" s="357" t="str" cm="1">
        <f t="array" ref="N399">IF(INDEX(W:W, ROW())&lt;&gt;"", _xlfn.XLOOKUP(INDEX(W:W, ROW()), '5A. Picture Formulas'!$B$3:$B$500, '5A. Picture Formulas'!$CR$3:$CR$500), "")</f>
        <v>https://viking-pictures.s3.us-west-1.amazonaws.com/AA1188/93+(1).JPG</v>
      </c>
      <c r="O399" s="365" t="str">
        <f t="shared" si="77"/>
        <v>E.G.</v>
      </c>
      <c r="P399" s="366" t="s">
        <v>1443</v>
      </c>
      <c r="Q399" s="348" t="str">
        <f t="shared" si="84"/>
        <v>https://viking-pictures.s3.us-west-1.amazonaws.com/AA1155/A50.+Seatbelt+Retractor%2C+FRONT+-+LEFT+(1).JPG</v>
      </c>
      <c r="R399" s="347" t="s">
        <v>676</v>
      </c>
      <c r="S399" s="347" t="s">
        <v>1444</v>
      </c>
      <c r="T399" s="347">
        <v>250</v>
      </c>
      <c r="U399" s="349">
        <f t="shared" si="78"/>
        <v>250</v>
      </c>
      <c r="V399" s="346">
        <v>93</v>
      </c>
      <c r="W399" s="33" t="s">
        <v>3014</v>
      </c>
      <c r="X399" s="346" t="s">
        <v>2951</v>
      </c>
      <c r="Y399" s="346"/>
      <c r="Z399" s="346" t="s">
        <v>259</v>
      </c>
      <c r="AA399" s="369" t="s">
        <v>1445</v>
      </c>
      <c r="AB399" s="347"/>
      <c r="AC399" s="347"/>
      <c r="AD399" s="347" t="str">
        <f t="shared" si="79"/>
        <v>remove from &amp; toss pillar</v>
      </c>
      <c r="AE399" s="347" t="s">
        <v>828</v>
      </c>
      <c r="AF399" s="347"/>
      <c r="AG399" s="347"/>
      <c r="AH399" s="347" t="s">
        <v>935</v>
      </c>
      <c r="AI399" s="350">
        <v>44673</v>
      </c>
      <c r="AJ399" s="351" t="s">
        <v>936</v>
      </c>
      <c r="AK399" s="351" t="s">
        <v>57</v>
      </c>
      <c r="AL399" s="351" t="s">
        <v>937</v>
      </c>
      <c r="AM399" s="347"/>
      <c r="AN399" s="346" t="s">
        <v>947</v>
      </c>
      <c r="AO399" s="346" t="s">
        <v>1440</v>
      </c>
      <c r="AP399" s="347" t="s">
        <v>91</v>
      </c>
      <c r="AQ399" s="347">
        <v>53565</v>
      </c>
      <c r="AR399" s="347" t="str">
        <f t="shared" si="80"/>
        <v>210-53565</v>
      </c>
      <c r="AS399" s="347"/>
      <c r="AT399" s="347"/>
      <c r="AU399" s="347"/>
      <c r="AV399" s="347" t="str">
        <f t="shared" si="81"/>
        <v/>
      </c>
      <c r="AW399" s="347"/>
      <c r="AX399" s="347" t="str">
        <f t="shared" si="82"/>
        <v/>
      </c>
      <c r="AY399" s="352"/>
    </row>
    <row r="400" spans="1:51" s="337" customFormat="1" x14ac:dyDescent="0.25">
      <c r="A400" s="345" t="str">
        <f t="shared" si="73"/>
        <v/>
      </c>
      <c r="B400" s="345" t="str">
        <f t="shared" si="74"/>
        <v/>
      </c>
      <c r="C400" s="345"/>
      <c r="D400" s="345"/>
      <c r="E400" s="345" t="str">
        <f t="shared" si="75"/>
        <v/>
      </c>
      <c r="F400" s="346"/>
      <c r="G400" s="346"/>
      <c r="H400" s="347" t="s">
        <v>850</v>
      </c>
      <c r="I400" s="347" t="s">
        <v>1789</v>
      </c>
      <c r="J400" s="347" t="s">
        <v>1436</v>
      </c>
      <c r="K400" s="347" t="s">
        <v>677</v>
      </c>
      <c r="L400" s="347" t="str">
        <f t="shared" si="76"/>
        <v>. Seatbelt, Buckles REAR 2ND ROW - SET 3</v>
      </c>
      <c r="M400" s="460" t="str">
        <f t="shared" si="83"/>
        <v/>
      </c>
      <c r="N400" s="357" t="str" cm="1">
        <f t="array" ref="N400">IF(INDEX(W:W, ROW())&lt;&gt;"", _xlfn.XLOOKUP(INDEX(W:W, ROW()), '5A. Picture Formulas'!$B$3:$B$500, '5A. Picture Formulas'!$CR$3:$CR$500), "")</f>
        <v/>
      </c>
      <c r="O400" s="365" t="str">
        <f t="shared" si="77"/>
        <v>E.G.</v>
      </c>
      <c r="P400" s="366" t="s">
        <v>1446</v>
      </c>
      <c r="Q400" s="348" t="str">
        <f t="shared" si="84"/>
        <v>https://viking-pictures.s3.us-west-1.amazonaws.com/AA1155/A70.+Seatbelt%2C+Buckles+REAR+2ND+ROW+-+SET+3+(1).JPG</v>
      </c>
      <c r="R400" s="347" t="s">
        <v>677</v>
      </c>
      <c r="S400" s="347"/>
      <c r="T400" s="347">
        <v>80</v>
      </c>
      <c r="U400" s="349">
        <f t="shared" si="78"/>
        <v>80</v>
      </c>
      <c r="V400" s="347"/>
      <c r="W400" s="34"/>
      <c r="X400" s="347"/>
      <c r="Y400" s="347"/>
      <c r="Z400" s="346" t="s">
        <v>259</v>
      </c>
      <c r="AA400" s="369" t="s">
        <v>1447</v>
      </c>
      <c r="AB400" s="347"/>
      <c r="AC400" s="347"/>
      <c r="AD400" s="347" t="str">
        <f t="shared" si="79"/>
        <v/>
      </c>
      <c r="AE400" s="347"/>
      <c r="AF400" s="347"/>
      <c r="AG400" s="347"/>
      <c r="AH400" s="347" t="s">
        <v>935</v>
      </c>
      <c r="AI400" s="350">
        <v>44673</v>
      </c>
      <c r="AJ400" s="351" t="s">
        <v>936</v>
      </c>
      <c r="AK400" s="351" t="s">
        <v>57</v>
      </c>
      <c r="AL400" s="351" t="s">
        <v>937</v>
      </c>
      <c r="AM400" s="347"/>
      <c r="AN400" s="347" t="s">
        <v>938</v>
      </c>
      <c r="AO400" s="347"/>
      <c r="AP400" s="347"/>
      <c r="AQ400" s="347"/>
      <c r="AR400" s="347" t="str">
        <f t="shared" si="80"/>
        <v/>
      </c>
      <c r="AS400" s="347" t="s">
        <v>89</v>
      </c>
      <c r="AT400" s="347" t="s">
        <v>1016</v>
      </c>
      <c r="AU400" s="347" t="s">
        <v>1017</v>
      </c>
      <c r="AV400" s="347" t="str">
        <f t="shared" si="81"/>
        <v>F15-14-18-ALL</v>
      </c>
      <c r="AW400" s="347" t="s">
        <v>1448</v>
      </c>
      <c r="AX400" s="347" t="str">
        <f t="shared" si="82"/>
        <v>F15-14-18-ALL-Viking44</v>
      </c>
      <c r="AY400" s="352"/>
    </row>
    <row r="401" spans="1:51" s="337" customFormat="1" x14ac:dyDescent="0.25">
      <c r="A401" s="345" t="str">
        <f t="shared" si="73"/>
        <v>A163</v>
      </c>
      <c r="B401" s="345" t="str">
        <f t="shared" si="74"/>
        <v/>
      </c>
      <c r="C401" s="345"/>
      <c r="D401" s="345"/>
      <c r="E401" s="345" t="str">
        <f t="shared" si="75"/>
        <v/>
      </c>
      <c r="F401" s="346"/>
      <c r="G401" s="346"/>
      <c r="H401" s="347" t="s">
        <v>850</v>
      </c>
      <c r="I401" s="347" t="s">
        <v>1789</v>
      </c>
      <c r="J401" s="347" t="s">
        <v>1441</v>
      </c>
      <c r="K401" s="347" t="s">
        <v>678</v>
      </c>
      <c r="L401" s="347" t="str">
        <f t="shared" si="76"/>
        <v>A163. Seatbelt, Retractors REAR 2nd ROW - LEFT &amp; RIGHT SET 2</v>
      </c>
      <c r="M401" s="460" t="str">
        <f t="shared" si="83"/>
        <v>Pic</v>
      </c>
      <c r="N401" s="357" t="str" cm="1">
        <f t="array" ref="N401">IF(INDEX(W:W, ROW())&lt;&gt;"", _xlfn.XLOOKUP(INDEX(W:W, ROW()), '5A. Picture Formulas'!$B$3:$B$500, '5A. Picture Formulas'!$CR$3:$CR$500), "")</f>
        <v>https://viking-pictures.s3.us-west-1.amazonaws.com/AA1188/75+(1).JPG</v>
      </c>
      <c r="O401" s="365" t="str">
        <f t="shared" si="77"/>
        <v/>
      </c>
      <c r="P401" s="366"/>
      <c r="Q401" s="348" t="str">
        <f t="shared" si="84"/>
        <v>https://viking-pictures.s3.us-west-1.amazonaws.com/AA1188/75+(1).JPG</v>
      </c>
      <c r="R401" s="347" t="s">
        <v>678</v>
      </c>
      <c r="S401" s="347"/>
      <c r="T401" s="347">
        <v>100</v>
      </c>
      <c r="U401" s="349">
        <f t="shared" si="78"/>
        <v>100</v>
      </c>
      <c r="V401" s="347">
        <v>75</v>
      </c>
      <c r="W401" s="34" t="s">
        <v>2992</v>
      </c>
      <c r="X401" s="347" t="s">
        <v>2951</v>
      </c>
      <c r="Y401" s="347"/>
      <c r="Z401" s="346" t="s">
        <v>259</v>
      </c>
      <c r="AA401" s="369" t="s">
        <v>1450</v>
      </c>
      <c r="AB401" s="347"/>
      <c r="AC401" s="347"/>
      <c r="AD401" s="347" t="str">
        <f t="shared" si="79"/>
        <v>skip middle (it has to be cut out)</v>
      </c>
      <c r="AE401" s="347" t="s">
        <v>829</v>
      </c>
      <c r="AF401" s="347"/>
      <c r="AG401" s="347"/>
      <c r="AH401" s="347" t="s">
        <v>935</v>
      </c>
      <c r="AI401" s="350">
        <v>44673</v>
      </c>
      <c r="AJ401" s="351" t="s">
        <v>936</v>
      </c>
      <c r="AK401" s="351" t="s">
        <v>57</v>
      </c>
      <c r="AL401" s="351" t="s">
        <v>937</v>
      </c>
      <c r="AM401" s="347"/>
      <c r="AN401" s="347" t="s">
        <v>938</v>
      </c>
      <c r="AO401" s="347"/>
      <c r="AP401" s="347"/>
      <c r="AQ401" s="347"/>
      <c r="AR401" s="347" t="str">
        <f t="shared" si="80"/>
        <v/>
      </c>
      <c r="AS401" s="347" t="s">
        <v>89</v>
      </c>
      <c r="AT401" s="347" t="s">
        <v>1016</v>
      </c>
      <c r="AU401" s="347" t="s">
        <v>1017</v>
      </c>
      <c r="AV401" s="347" t="str">
        <f t="shared" si="81"/>
        <v>F15-14-18-ALL</v>
      </c>
      <c r="AW401" s="347" t="s">
        <v>1451</v>
      </c>
      <c r="AX401" s="347" t="str">
        <f t="shared" si="82"/>
        <v>F15-14-18-ALL-Viking45</v>
      </c>
      <c r="AY401" s="352"/>
    </row>
    <row r="402" spans="1:51" s="337" customFormat="1" x14ac:dyDescent="0.25">
      <c r="A402" s="345" t="str">
        <f t="shared" si="73"/>
        <v>A182</v>
      </c>
      <c r="B402" s="345" t="str">
        <f t="shared" si="74"/>
        <v>210-53562</v>
      </c>
      <c r="C402" s="345" t="s">
        <v>1452</v>
      </c>
      <c r="D402" s="345"/>
      <c r="E402" s="345">
        <f t="shared" si="75"/>
        <v>2</v>
      </c>
      <c r="F402" s="346"/>
      <c r="G402" s="346"/>
      <c r="H402" s="347" t="s">
        <v>850</v>
      </c>
      <c r="I402" s="347" t="s">
        <v>1788</v>
      </c>
      <c r="J402" s="347" t="s">
        <v>1436</v>
      </c>
      <c r="K402" s="347" t="s">
        <v>679</v>
      </c>
      <c r="L402" s="347" t="str">
        <f t="shared" si="76"/>
        <v>A182. Seatbelt Buckle, FRONT - RIGHT</v>
      </c>
      <c r="M402" s="460" t="str">
        <f t="shared" si="83"/>
        <v>Pic</v>
      </c>
      <c r="N402" s="357" t="str" cm="1">
        <f t="array" ref="N402">IF(INDEX(W:W, ROW())&lt;&gt;"", _xlfn.XLOOKUP(INDEX(W:W, ROW()), '5A. Picture Formulas'!$B$3:$B$500, '5A. Picture Formulas'!$CR$3:$CR$500), "")</f>
        <v>https://viking-pictures.s3.us-west-1.amazonaws.com/AA1188/94+(1).JPG</v>
      </c>
      <c r="O402" s="365" t="str">
        <f t="shared" si="77"/>
        <v>E.G.</v>
      </c>
      <c r="P402" s="366" t="s">
        <v>1453</v>
      </c>
      <c r="Q402" s="348" t="str">
        <f t="shared" si="84"/>
        <v>https://viking-pictures.s3.us-west-1.amazonaws.com/AA1155/A60.+Seatbelt+Buckle%2C+FRONT+-+RIGHT+(1).JPG</v>
      </c>
      <c r="R402" s="347" t="s">
        <v>679</v>
      </c>
      <c r="S402" s="347"/>
      <c r="T402" s="368">
        <v>80</v>
      </c>
      <c r="U402" s="349">
        <f t="shared" si="78"/>
        <v>80</v>
      </c>
      <c r="V402" s="346">
        <v>94</v>
      </c>
      <c r="W402" s="33" t="s">
        <v>3015</v>
      </c>
      <c r="X402" s="346" t="s">
        <v>2951</v>
      </c>
      <c r="Y402" s="346"/>
      <c r="Z402" s="346" t="s">
        <v>259</v>
      </c>
      <c r="AA402" s="369" t="s">
        <v>1438</v>
      </c>
      <c r="AB402" s="347"/>
      <c r="AC402" s="347"/>
      <c r="AD402" s="347" t="str">
        <f t="shared" si="79"/>
        <v/>
      </c>
      <c r="AE402" s="347"/>
      <c r="AF402" s="347"/>
      <c r="AG402" s="347" t="s">
        <v>1439</v>
      </c>
      <c r="AH402" s="347" t="s">
        <v>935</v>
      </c>
      <c r="AI402" s="350">
        <v>44673</v>
      </c>
      <c r="AJ402" s="351" t="s">
        <v>936</v>
      </c>
      <c r="AK402" s="351" t="s">
        <v>57</v>
      </c>
      <c r="AL402" s="351" t="s">
        <v>937</v>
      </c>
      <c r="AM402" s="347"/>
      <c r="AN402" s="346" t="s">
        <v>947</v>
      </c>
      <c r="AO402" s="346" t="s">
        <v>1440</v>
      </c>
      <c r="AP402" s="347" t="s">
        <v>91</v>
      </c>
      <c r="AQ402" s="347">
        <v>53562</v>
      </c>
      <c r="AR402" s="347" t="str">
        <f t="shared" si="80"/>
        <v>210-53562</v>
      </c>
      <c r="AS402" s="347"/>
      <c r="AT402" s="347"/>
      <c r="AU402" s="347"/>
      <c r="AV402" s="347" t="str">
        <f t="shared" si="81"/>
        <v/>
      </c>
      <c r="AW402" s="347"/>
      <c r="AX402" s="347" t="str">
        <f t="shared" si="82"/>
        <v/>
      </c>
      <c r="AY402" s="352"/>
    </row>
    <row r="403" spans="1:51" s="337" customFormat="1" x14ac:dyDescent="0.25">
      <c r="A403" s="345" t="str">
        <f t="shared" si="73"/>
        <v/>
      </c>
      <c r="B403" s="345" t="str">
        <f t="shared" si="74"/>
        <v>210-53852</v>
      </c>
      <c r="C403" s="345"/>
      <c r="D403" s="345"/>
      <c r="E403" s="345">
        <f t="shared" si="75"/>
        <v>1</v>
      </c>
      <c r="F403" s="346"/>
      <c r="G403" s="346"/>
      <c r="H403" s="347" t="s">
        <v>850</v>
      </c>
      <c r="I403" s="347" t="s">
        <v>1788</v>
      </c>
      <c r="J403" s="347" t="s">
        <v>1441</v>
      </c>
      <c r="K403" s="347" t="s">
        <v>680</v>
      </c>
      <c r="L403" s="347" t="str">
        <f t="shared" si="76"/>
        <v>. Seatbelt Retractor, FRONT - RIGHT</v>
      </c>
      <c r="M403" s="460" t="str">
        <f t="shared" si="83"/>
        <v/>
      </c>
      <c r="N403" s="357" t="str" cm="1">
        <f t="array" ref="N403">IF(INDEX(W:W, ROW())&lt;&gt;"", _xlfn.XLOOKUP(INDEX(W:W, ROW()), '5A. Picture Formulas'!$B$3:$B$500, '5A. Picture Formulas'!$CR$3:$CR$500), "")</f>
        <v/>
      </c>
      <c r="O403" s="348" t="str">
        <f t="shared" si="77"/>
        <v/>
      </c>
      <c r="P403" s="348" t="s">
        <v>875</v>
      </c>
      <c r="Q403" s="348" t="str">
        <f t="shared" si="84"/>
        <v/>
      </c>
      <c r="R403" s="347" t="s">
        <v>680</v>
      </c>
      <c r="S403" s="347" t="s">
        <v>1442</v>
      </c>
      <c r="T403" s="347">
        <v>200</v>
      </c>
      <c r="U403" s="349">
        <f t="shared" si="78"/>
        <v>200</v>
      </c>
      <c r="V403" s="346"/>
      <c r="W403" s="33"/>
      <c r="X403" s="346"/>
      <c r="Y403" s="346"/>
      <c r="Z403" s="346"/>
      <c r="AA403" s="347"/>
      <c r="AB403" s="347"/>
      <c r="AC403" s="347"/>
      <c r="AD403" s="347" t="str">
        <f t="shared" si="79"/>
        <v>remove from &amp; toss pillar</v>
      </c>
      <c r="AE403" s="347" t="s">
        <v>828</v>
      </c>
      <c r="AF403" s="347"/>
      <c r="AG403" s="347"/>
      <c r="AH403" s="347" t="s">
        <v>935</v>
      </c>
      <c r="AI403" s="350">
        <v>44673</v>
      </c>
      <c r="AJ403" s="351" t="s">
        <v>936</v>
      </c>
      <c r="AK403" s="351" t="s">
        <v>57</v>
      </c>
      <c r="AL403" s="351" t="s">
        <v>937</v>
      </c>
      <c r="AM403" s="347"/>
      <c r="AN403" s="346" t="s">
        <v>947</v>
      </c>
      <c r="AO403" s="346" t="s">
        <v>1440</v>
      </c>
      <c r="AP403" s="347" t="s">
        <v>91</v>
      </c>
      <c r="AQ403" s="347">
        <v>53852</v>
      </c>
      <c r="AR403" s="347" t="str">
        <f t="shared" si="80"/>
        <v>210-53852</v>
      </c>
      <c r="AS403" s="347"/>
      <c r="AT403" s="347"/>
      <c r="AU403" s="347"/>
      <c r="AV403" s="347" t="str">
        <f t="shared" si="81"/>
        <v/>
      </c>
      <c r="AW403" s="347"/>
      <c r="AX403" s="347" t="str">
        <f t="shared" si="82"/>
        <v/>
      </c>
      <c r="AY403" s="352"/>
    </row>
    <row r="404" spans="1:51" s="337" customFormat="1" x14ac:dyDescent="0.25">
      <c r="A404" s="345" t="str">
        <f t="shared" si="73"/>
        <v>A172</v>
      </c>
      <c r="B404" s="345" t="str">
        <f t="shared" si="74"/>
        <v>210-53566</v>
      </c>
      <c r="C404" s="345"/>
      <c r="D404" s="345"/>
      <c r="E404" s="345">
        <f t="shared" si="75"/>
        <v>1</v>
      </c>
      <c r="F404" s="346"/>
      <c r="G404" s="346"/>
      <c r="H404" s="347" t="s">
        <v>850</v>
      </c>
      <c r="I404" s="347" t="s">
        <v>1788</v>
      </c>
      <c r="J404" s="347" t="s">
        <v>1441</v>
      </c>
      <c r="K404" s="347" t="s">
        <v>680</v>
      </c>
      <c r="L404" s="347" t="str">
        <f t="shared" si="76"/>
        <v>A172. Seatbelt Retractor, FRONT - RIGHT</v>
      </c>
      <c r="M404" s="460" t="str">
        <f t="shared" si="83"/>
        <v>Pic</v>
      </c>
      <c r="N404" s="357" t="str" cm="1">
        <f t="array" ref="N404">IF(INDEX(W:W, ROW())&lt;&gt;"", _xlfn.XLOOKUP(INDEX(W:W, ROW()), '5A. Picture Formulas'!$B$3:$B$500, '5A. Picture Formulas'!$CR$3:$CR$500), "")</f>
        <v>https://viking-pictures.s3.us-west-1.amazonaws.com/AA1188/84+(1).JPG</v>
      </c>
      <c r="O404" s="365" t="str">
        <f t="shared" si="77"/>
        <v>E.G.</v>
      </c>
      <c r="P404" s="366" t="s">
        <v>1454</v>
      </c>
      <c r="Q404" s="348" t="str">
        <f t="shared" si="84"/>
        <v>https://viking-pictures.s3.us-west-1.amazonaws.com/AA1155/A63.+Seatbelt+Retractor%2C+FRONT+-+RIGHT+(1).JPG</v>
      </c>
      <c r="R404" s="347" t="s">
        <v>680</v>
      </c>
      <c r="S404" s="347" t="s">
        <v>1444</v>
      </c>
      <c r="T404" s="347">
        <v>200</v>
      </c>
      <c r="U404" s="349">
        <f t="shared" si="78"/>
        <v>200</v>
      </c>
      <c r="V404" s="346">
        <v>84</v>
      </c>
      <c r="W404" s="33" t="s">
        <v>3004</v>
      </c>
      <c r="X404" s="346" t="s">
        <v>2951</v>
      </c>
      <c r="Y404" s="346"/>
      <c r="Z404" s="346" t="s">
        <v>259</v>
      </c>
      <c r="AA404" s="369" t="s">
        <v>1455</v>
      </c>
      <c r="AB404" s="426"/>
      <c r="AC404" s="347"/>
      <c r="AD404" s="347" t="str">
        <f t="shared" si="79"/>
        <v>remove from &amp; toss pillar</v>
      </c>
      <c r="AE404" s="347" t="s">
        <v>828</v>
      </c>
      <c r="AF404" s="347"/>
      <c r="AG404" s="347"/>
      <c r="AH404" s="347" t="s">
        <v>935</v>
      </c>
      <c r="AI404" s="350">
        <v>44673</v>
      </c>
      <c r="AJ404" s="351" t="s">
        <v>936</v>
      </c>
      <c r="AK404" s="351" t="s">
        <v>57</v>
      </c>
      <c r="AL404" s="351" t="s">
        <v>937</v>
      </c>
      <c r="AM404" s="347"/>
      <c r="AN404" s="346" t="s">
        <v>947</v>
      </c>
      <c r="AO404" s="346" t="s">
        <v>1440</v>
      </c>
      <c r="AP404" s="347" t="s">
        <v>91</v>
      </c>
      <c r="AQ404" s="347">
        <v>53566</v>
      </c>
      <c r="AR404" s="347" t="str">
        <f t="shared" si="80"/>
        <v>210-53566</v>
      </c>
      <c r="AS404" s="347"/>
      <c r="AT404" s="347"/>
      <c r="AU404" s="347"/>
      <c r="AV404" s="347" t="str">
        <f t="shared" si="81"/>
        <v/>
      </c>
      <c r="AW404" s="347"/>
      <c r="AX404" s="347" t="str">
        <f t="shared" si="82"/>
        <v/>
      </c>
      <c r="AY404" s="352"/>
    </row>
    <row r="405" spans="1:51" s="407" customFormat="1" x14ac:dyDescent="0.25">
      <c r="A405" s="427" t="str">
        <f t="shared" si="73"/>
        <v/>
      </c>
      <c r="B405" s="427" t="str">
        <f t="shared" si="74"/>
        <v/>
      </c>
      <c r="C405" s="427"/>
      <c r="D405" s="427"/>
      <c r="E405" s="427" t="str">
        <f t="shared" si="75"/>
        <v/>
      </c>
      <c r="F405" s="428" t="s">
        <v>2893</v>
      </c>
      <c r="G405" s="428" t="s">
        <v>941</v>
      </c>
      <c r="H405" s="429" t="s">
        <v>850</v>
      </c>
      <c r="I405" s="429" t="s">
        <v>865</v>
      </c>
      <c r="J405" s="429" t="s">
        <v>1456</v>
      </c>
      <c r="K405" s="429" t="s">
        <v>685</v>
      </c>
      <c r="L405" s="429" t="str">
        <f t="shared" si="76"/>
        <v>. Headrests, REAR 2nd ROW - CENTER</v>
      </c>
      <c r="M405" s="460" t="str">
        <f t="shared" si="83"/>
        <v/>
      </c>
      <c r="N405" s="357" t="str" cm="1">
        <f t="array" ref="N405">IF(INDEX(W:W, ROW())&lt;&gt;"", _xlfn.XLOOKUP(INDEX(W:W, ROW()), '5A. Picture Formulas'!$B$3:$B$500, '5A. Picture Formulas'!$CR$3:$CR$500), "")</f>
        <v/>
      </c>
      <c r="O405" s="430" t="str">
        <f t="shared" si="77"/>
        <v/>
      </c>
      <c r="P405" s="430" t="s">
        <v>875</v>
      </c>
      <c r="Q405" s="348" t="str">
        <f t="shared" si="84"/>
        <v/>
      </c>
      <c r="R405" s="429" t="s">
        <v>1479</v>
      </c>
      <c r="S405" s="429"/>
      <c r="T405" s="429">
        <v>175</v>
      </c>
      <c r="U405" s="431">
        <f t="shared" si="78"/>
        <v>181.25</v>
      </c>
      <c r="V405" s="429"/>
      <c r="W405" s="305"/>
      <c r="X405" s="429"/>
      <c r="Y405" s="429"/>
      <c r="Z405" s="428"/>
      <c r="AA405" s="429"/>
      <c r="AB405" s="429"/>
      <c r="AC405" s="429"/>
      <c r="AD405" s="429" t="str">
        <f t="shared" si="79"/>
        <v>sell SET 3 unless some bad/missing</v>
      </c>
      <c r="AE405" s="429" t="s">
        <v>1475</v>
      </c>
      <c r="AF405" s="429"/>
      <c r="AG405" s="429"/>
      <c r="AH405" s="372" t="s">
        <v>981</v>
      </c>
      <c r="AI405" s="377">
        <v>44811</v>
      </c>
      <c r="AJ405" s="432" t="s">
        <v>936</v>
      </c>
      <c r="AK405" s="432" t="s">
        <v>57</v>
      </c>
      <c r="AL405" s="432" t="s">
        <v>937</v>
      </c>
      <c r="AM405" s="429"/>
      <c r="AN405" s="429" t="s">
        <v>938</v>
      </c>
      <c r="AO405" s="429"/>
      <c r="AP405" s="429"/>
      <c r="AQ405" s="429"/>
      <c r="AR405" s="429" t="str">
        <f t="shared" si="80"/>
        <v/>
      </c>
      <c r="AS405" s="429" t="s">
        <v>89</v>
      </c>
      <c r="AT405" s="429" t="s">
        <v>1016</v>
      </c>
      <c r="AU405" s="429" t="s">
        <v>1017</v>
      </c>
      <c r="AV405" s="429" t="str">
        <f t="shared" si="81"/>
        <v>F15-14-18-ALL</v>
      </c>
      <c r="AW405" s="429" t="s">
        <v>1480</v>
      </c>
      <c r="AX405" s="429" t="str">
        <f t="shared" si="82"/>
        <v>F15-14-18-ALL-Viking55</v>
      </c>
      <c r="AY405" s="433"/>
    </row>
    <row r="406" spans="1:51" s="337" customFormat="1" x14ac:dyDescent="0.25">
      <c r="A406" s="370" t="str">
        <f t="shared" si="73"/>
        <v/>
      </c>
      <c r="B406" s="370" t="str">
        <f t="shared" si="74"/>
        <v/>
      </c>
      <c r="C406" s="370"/>
      <c r="D406" s="370"/>
      <c r="E406" s="370" t="str">
        <f t="shared" si="75"/>
        <v/>
      </c>
      <c r="F406" s="371" t="s">
        <v>2893</v>
      </c>
      <c r="G406" s="371" t="s">
        <v>941</v>
      </c>
      <c r="H406" s="372" t="s">
        <v>850</v>
      </c>
      <c r="I406" s="372" t="s">
        <v>865</v>
      </c>
      <c r="J406" s="372" t="s">
        <v>1456</v>
      </c>
      <c r="K406" s="372" t="s">
        <v>685</v>
      </c>
      <c r="L406" s="372" t="str">
        <f t="shared" si="76"/>
        <v>. Headrests, REAR 2nd ROW - LEFT</v>
      </c>
      <c r="M406" s="460" t="str">
        <f t="shared" si="83"/>
        <v/>
      </c>
      <c r="N406" s="357" t="str" cm="1">
        <f t="array" ref="N406">IF(INDEX(W:W, ROW())&lt;&gt;"", _xlfn.XLOOKUP(INDEX(W:W, ROW()), '5A. Picture Formulas'!$B$3:$B$500, '5A. Picture Formulas'!$CR$3:$CR$500), "")</f>
        <v/>
      </c>
      <c r="O406" s="380" t="str">
        <f t="shared" si="77"/>
        <v/>
      </c>
      <c r="P406" s="380" t="s">
        <v>875</v>
      </c>
      <c r="Q406" s="348" t="str">
        <f t="shared" si="84"/>
        <v/>
      </c>
      <c r="R406" s="372" t="s">
        <v>1474</v>
      </c>
      <c r="S406" s="372"/>
      <c r="T406" s="372">
        <v>125</v>
      </c>
      <c r="U406" s="375">
        <f t="shared" si="78"/>
        <v>181.25</v>
      </c>
      <c r="V406" s="372"/>
      <c r="W406" s="302"/>
      <c r="X406" s="372"/>
      <c r="Y406" s="372"/>
      <c r="Z406" s="371"/>
      <c r="AA406" s="372"/>
      <c r="AB406" s="372"/>
      <c r="AC406" s="372"/>
      <c r="AD406" s="372" t="str">
        <f t="shared" si="79"/>
        <v>sell SET 3 unless some bad/missing</v>
      </c>
      <c r="AE406" s="372" t="s">
        <v>1475</v>
      </c>
      <c r="AF406" s="372"/>
      <c r="AG406" s="372"/>
      <c r="AH406" s="372" t="s">
        <v>981</v>
      </c>
      <c r="AI406" s="377">
        <v>44811</v>
      </c>
      <c r="AJ406" s="378" t="s">
        <v>936</v>
      </c>
      <c r="AK406" s="378" t="s">
        <v>57</v>
      </c>
      <c r="AL406" s="378" t="s">
        <v>937</v>
      </c>
      <c r="AM406" s="372"/>
      <c r="AN406" s="372" t="s">
        <v>938</v>
      </c>
      <c r="AO406" s="372"/>
      <c r="AP406" s="372"/>
      <c r="AQ406" s="372"/>
      <c r="AR406" s="372" t="str">
        <f t="shared" si="80"/>
        <v/>
      </c>
      <c r="AS406" s="372" t="s">
        <v>89</v>
      </c>
      <c r="AT406" s="372" t="s">
        <v>1016</v>
      </c>
      <c r="AU406" s="372" t="s">
        <v>1017</v>
      </c>
      <c r="AV406" s="372" t="str">
        <f t="shared" si="81"/>
        <v>F15-14-18-ALL</v>
      </c>
      <c r="AW406" s="372" t="s">
        <v>1476</v>
      </c>
      <c r="AX406" s="372" t="str">
        <f t="shared" si="82"/>
        <v>F15-14-18-ALL-Viking53</v>
      </c>
      <c r="AY406" s="379"/>
    </row>
    <row r="407" spans="1:51" s="337" customFormat="1" x14ac:dyDescent="0.25">
      <c r="A407" s="370" t="str">
        <f t="shared" si="73"/>
        <v/>
      </c>
      <c r="B407" s="370" t="str">
        <f t="shared" si="74"/>
        <v/>
      </c>
      <c r="C407" s="370"/>
      <c r="D407" s="370"/>
      <c r="E407" s="370" t="str">
        <f t="shared" si="75"/>
        <v/>
      </c>
      <c r="F407" s="371" t="s">
        <v>2893</v>
      </c>
      <c r="G407" s="371" t="s">
        <v>941</v>
      </c>
      <c r="H407" s="372" t="s">
        <v>850</v>
      </c>
      <c r="I407" s="372" t="s">
        <v>865</v>
      </c>
      <c r="J407" s="372" t="s">
        <v>1456</v>
      </c>
      <c r="K407" s="372" t="s">
        <v>685</v>
      </c>
      <c r="L407" s="372" t="str">
        <f t="shared" si="76"/>
        <v>. Headrests, REAR 2nd ROW - RIGHT</v>
      </c>
      <c r="M407" s="460" t="str">
        <f t="shared" si="83"/>
        <v/>
      </c>
      <c r="N407" s="357" t="str" cm="1">
        <f t="array" ref="N407">IF(INDEX(W:W, ROW())&lt;&gt;"", _xlfn.XLOOKUP(INDEX(W:W, ROW()), '5A. Picture Formulas'!$B$3:$B$500, '5A. Picture Formulas'!$CR$3:$CR$500), "")</f>
        <v/>
      </c>
      <c r="O407" s="380" t="str">
        <f t="shared" si="77"/>
        <v/>
      </c>
      <c r="P407" s="380" t="s">
        <v>875</v>
      </c>
      <c r="Q407" s="348" t="str">
        <f t="shared" si="84"/>
        <v/>
      </c>
      <c r="R407" s="372" t="s">
        <v>1477</v>
      </c>
      <c r="S407" s="372"/>
      <c r="T407" s="372">
        <v>125</v>
      </c>
      <c r="U407" s="375">
        <f t="shared" si="78"/>
        <v>181.25</v>
      </c>
      <c r="V407" s="372"/>
      <c r="W407" s="302"/>
      <c r="X407" s="372"/>
      <c r="Y407" s="372"/>
      <c r="Z407" s="371"/>
      <c r="AA407" s="372"/>
      <c r="AB407" s="372"/>
      <c r="AC407" s="372"/>
      <c r="AD407" s="372" t="str">
        <f t="shared" si="79"/>
        <v>sell SET 3 unless some bad/missing</v>
      </c>
      <c r="AE407" s="372" t="s">
        <v>1475</v>
      </c>
      <c r="AF407" s="372"/>
      <c r="AG407" s="372"/>
      <c r="AH407" s="372" t="s">
        <v>981</v>
      </c>
      <c r="AI407" s="377">
        <v>44811</v>
      </c>
      <c r="AJ407" s="378" t="s">
        <v>936</v>
      </c>
      <c r="AK407" s="378" t="s">
        <v>57</v>
      </c>
      <c r="AL407" s="378" t="s">
        <v>937</v>
      </c>
      <c r="AM407" s="372"/>
      <c r="AN407" s="372" t="s">
        <v>938</v>
      </c>
      <c r="AO407" s="372"/>
      <c r="AP407" s="372"/>
      <c r="AQ407" s="372"/>
      <c r="AR407" s="372" t="str">
        <f t="shared" si="80"/>
        <v/>
      </c>
      <c r="AS407" s="372" t="s">
        <v>89</v>
      </c>
      <c r="AT407" s="372" t="s">
        <v>1016</v>
      </c>
      <c r="AU407" s="372" t="s">
        <v>1017</v>
      </c>
      <c r="AV407" s="372" t="str">
        <f t="shared" si="81"/>
        <v>F15-14-18-ALL</v>
      </c>
      <c r="AW407" s="372" t="s">
        <v>1478</v>
      </c>
      <c r="AX407" s="372" t="str">
        <f t="shared" si="82"/>
        <v>F15-14-18-ALL-Viking54</v>
      </c>
      <c r="AY407" s="379"/>
    </row>
    <row r="408" spans="1:51" s="337" customFormat="1" x14ac:dyDescent="0.25">
      <c r="A408" s="370" t="str">
        <f t="shared" si="73"/>
        <v>A167</v>
      </c>
      <c r="B408" s="370" t="str">
        <f t="shared" si="74"/>
        <v/>
      </c>
      <c r="C408" s="370"/>
      <c r="D408" s="370"/>
      <c r="E408" s="370" t="str">
        <f t="shared" si="75"/>
        <v/>
      </c>
      <c r="F408" s="371" t="s">
        <v>2893</v>
      </c>
      <c r="G408" s="371" t="s">
        <v>941</v>
      </c>
      <c r="H408" s="372" t="s">
        <v>850</v>
      </c>
      <c r="I408" s="372" t="s">
        <v>865</v>
      </c>
      <c r="J408" s="372" t="s">
        <v>1456</v>
      </c>
      <c r="K408" s="372" t="s">
        <v>685</v>
      </c>
      <c r="L408" s="372" t="str">
        <f t="shared" si="76"/>
        <v>A167. Headrests, REAR 2nd ROW SET 3</v>
      </c>
      <c r="M408" s="460" t="str">
        <f t="shared" si="83"/>
        <v>Pic</v>
      </c>
      <c r="N408" s="357" t="str" cm="1">
        <f t="array" ref="N408">IF(INDEX(W:W, ROW())&lt;&gt;"", _xlfn.XLOOKUP(INDEX(W:W, ROW()), '5A. Picture Formulas'!$B$3:$B$500, '5A. Picture Formulas'!$CR$3:$CR$500), "")</f>
        <v>https://viking-pictures.s3.us-west-1.amazonaws.com/AA1188/79+(1).JPG</v>
      </c>
      <c r="O408" s="373" t="str">
        <f t="shared" si="77"/>
        <v>E.G.</v>
      </c>
      <c r="P408" s="374" t="s">
        <v>1472</v>
      </c>
      <c r="Q408" s="348" t="str">
        <f t="shared" si="84"/>
        <v>https://viking-pictures.s3.us-west-1.amazonaws.com/AA1155/A81.+Headrests%2C+REAR+2nd+ROW+SET+3+(1).JPG</v>
      </c>
      <c r="R408" s="372" t="s">
        <v>685</v>
      </c>
      <c r="S408" s="372"/>
      <c r="T408" s="372">
        <v>300</v>
      </c>
      <c r="U408" s="375">
        <f t="shared" si="78"/>
        <v>181.25</v>
      </c>
      <c r="V408" s="372">
        <v>79</v>
      </c>
      <c r="W408" s="302" t="s">
        <v>2997</v>
      </c>
      <c r="X408" s="372" t="s">
        <v>2951</v>
      </c>
      <c r="Y408" s="372"/>
      <c r="Z408" s="371" t="s">
        <v>259</v>
      </c>
      <c r="AA408" s="376" t="s">
        <v>1218</v>
      </c>
      <c r="AB408" s="372"/>
      <c r="AC408" s="372"/>
      <c r="AD408" s="372" t="str">
        <f t="shared" si="79"/>
        <v>SET 3, sell SINGLES if some bad</v>
      </c>
      <c r="AE408" s="372" t="s">
        <v>918</v>
      </c>
      <c r="AF408" s="372"/>
      <c r="AG408" s="372"/>
      <c r="AH408" s="372" t="s">
        <v>981</v>
      </c>
      <c r="AI408" s="377">
        <v>44811</v>
      </c>
      <c r="AJ408" s="378" t="s">
        <v>936</v>
      </c>
      <c r="AK408" s="378" t="s">
        <v>57</v>
      </c>
      <c r="AL408" s="378" t="s">
        <v>937</v>
      </c>
      <c r="AM408" s="372"/>
      <c r="AN408" s="372" t="s">
        <v>938</v>
      </c>
      <c r="AO408" s="372"/>
      <c r="AP408" s="372"/>
      <c r="AQ408" s="372"/>
      <c r="AR408" s="372" t="str">
        <f t="shared" si="80"/>
        <v/>
      </c>
      <c r="AS408" s="372" t="s">
        <v>89</v>
      </c>
      <c r="AT408" s="372" t="s">
        <v>1016</v>
      </c>
      <c r="AU408" s="372" t="s">
        <v>1017</v>
      </c>
      <c r="AV408" s="372" t="str">
        <f t="shared" si="81"/>
        <v>F15-14-18-ALL</v>
      </c>
      <c r="AW408" s="372" t="s">
        <v>1473</v>
      </c>
      <c r="AX408" s="372" t="str">
        <f t="shared" si="82"/>
        <v>F15-14-18-ALL-Viking52</v>
      </c>
      <c r="AY408" s="379"/>
    </row>
    <row r="409" spans="1:51" s="337" customFormat="1" x14ac:dyDescent="0.25">
      <c r="A409" s="345" t="str">
        <f t="shared" si="73"/>
        <v/>
      </c>
      <c r="B409" s="345" t="str">
        <f t="shared" si="74"/>
        <v/>
      </c>
      <c r="C409" s="345"/>
      <c r="D409" s="345"/>
      <c r="E409" s="345" t="str">
        <f t="shared" si="75"/>
        <v/>
      </c>
      <c r="F409" s="346"/>
      <c r="G409" s="346"/>
      <c r="H409" s="347" t="s">
        <v>850</v>
      </c>
      <c r="I409" s="347" t="s">
        <v>865</v>
      </c>
      <c r="J409" s="347" t="s">
        <v>1481</v>
      </c>
      <c r="K409" s="347" t="s">
        <v>686</v>
      </c>
      <c r="L409" s="347" t="str">
        <f t="shared" si="76"/>
        <v>. Rear Arm Rest &amp; Cup Holder</v>
      </c>
      <c r="M409" s="460" t="str">
        <f t="shared" si="83"/>
        <v/>
      </c>
      <c r="N409" s="357" t="str" cm="1">
        <f t="array" ref="N409">IF(INDEX(W:W, ROW())&lt;&gt;"", _xlfn.XLOOKUP(INDEX(W:W, ROW()), '5A. Picture Formulas'!$B$3:$B$500, '5A. Picture Formulas'!$CR$3:$CR$500), "")</f>
        <v/>
      </c>
      <c r="O409" s="365" t="str">
        <f t="shared" si="77"/>
        <v>E.G.</v>
      </c>
      <c r="P409" s="366" t="s">
        <v>1482</v>
      </c>
      <c r="Q409" s="348" t="str">
        <f t="shared" si="84"/>
        <v>https://viking-pictures.s3.us-west-1.amazonaws.com/AA1155/A45.+Rear+Arm+Rest+%26+Cup+Holder+(1).JPG</v>
      </c>
      <c r="R409" s="347" t="s">
        <v>686</v>
      </c>
      <c r="S409" s="347"/>
      <c r="T409" s="347">
        <v>175</v>
      </c>
      <c r="U409" s="349">
        <f t="shared" si="78"/>
        <v>175</v>
      </c>
      <c r="V409" s="347"/>
      <c r="W409" s="34"/>
      <c r="X409" s="347"/>
      <c r="Y409" s="347"/>
      <c r="Z409" s="346" t="s">
        <v>259</v>
      </c>
      <c r="AA409" s="369" t="s">
        <v>1218</v>
      </c>
      <c r="AB409" s="347"/>
      <c r="AC409" s="347"/>
      <c r="AD409" s="347" t="str">
        <f t="shared" si="79"/>
        <v/>
      </c>
      <c r="AE409" s="347"/>
      <c r="AF409" s="347"/>
      <c r="AG409" s="347"/>
      <c r="AH409" s="347" t="s">
        <v>935</v>
      </c>
      <c r="AI409" s="350">
        <v>44680</v>
      </c>
      <c r="AJ409" s="351" t="s">
        <v>936</v>
      </c>
      <c r="AK409" s="351" t="s">
        <v>57</v>
      </c>
      <c r="AL409" s="351" t="s">
        <v>937</v>
      </c>
      <c r="AM409" s="347"/>
      <c r="AN409" s="347" t="s">
        <v>938</v>
      </c>
      <c r="AO409" s="347"/>
      <c r="AP409" s="347"/>
      <c r="AQ409" s="347"/>
      <c r="AR409" s="347" t="str">
        <f t="shared" si="80"/>
        <v/>
      </c>
      <c r="AS409" s="347" t="s">
        <v>89</v>
      </c>
      <c r="AT409" s="347" t="s">
        <v>1016</v>
      </c>
      <c r="AU409" s="347" t="s">
        <v>1017</v>
      </c>
      <c r="AV409" s="347" t="str">
        <f t="shared" si="81"/>
        <v>F15-14-18-ALL</v>
      </c>
      <c r="AW409" s="347" t="s">
        <v>1483</v>
      </c>
      <c r="AX409" s="347" t="str">
        <f t="shared" si="82"/>
        <v>F15-14-18-ALL-Viking56</v>
      </c>
      <c r="AY409" s="352"/>
    </row>
    <row r="410" spans="1:51" s="337" customFormat="1" x14ac:dyDescent="0.25">
      <c r="A410" s="345" t="str">
        <f t="shared" si="73"/>
        <v/>
      </c>
      <c r="B410" s="345" t="str">
        <f t="shared" si="74"/>
        <v/>
      </c>
      <c r="C410" s="345"/>
      <c r="D410" s="345"/>
      <c r="E410" s="345" t="str">
        <f t="shared" si="75"/>
        <v/>
      </c>
      <c r="F410" s="346"/>
      <c r="G410" s="381"/>
      <c r="H410" s="345" t="s">
        <v>851</v>
      </c>
      <c r="I410" s="345" t="s">
        <v>865</v>
      </c>
      <c r="J410" s="345" t="s">
        <v>1465</v>
      </c>
      <c r="K410" s="345" t="s">
        <v>687</v>
      </c>
      <c r="L410" s="345" t="str">
        <f t="shared" si="76"/>
        <v>. Seat Cushions, ALL REAR</v>
      </c>
      <c r="M410" s="460" t="str">
        <f t="shared" si="83"/>
        <v/>
      </c>
      <c r="N410" s="357" t="str" cm="1">
        <f t="array" ref="N410">IF(INDEX(W:W, ROW())&lt;&gt;"", _xlfn.XLOOKUP(INDEX(W:W, ROW()), '5A. Picture Formulas'!$B$3:$B$500, '5A. Picture Formulas'!$CR$3:$CR$500), "")</f>
        <v/>
      </c>
      <c r="O410" s="382" t="str">
        <f t="shared" si="77"/>
        <v/>
      </c>
      <c r="P410" s="382" t="s">
        <v>875</v>
      </c>
      <c r="Q410" s="348" t="str">
        <f t="shared" si="84"/>
        <v/>
      </c>
      <c r="R410" s="345" t="s">
        <v>687</v>
      </c>
      <c r="S410" s="345"/>
      <c r="T410" s="345"/>
      <c r="U410" s="383" t="str">
        <f t="shared" si="78"/>
        <v/>
      </c>
      <c r="V410" s="345"/>
      <c r="W410" s="39"/>
      <c r="X410" s="345"/>
      <c r="Y410" s="345"/>
      <c r="Z410" s="381"/>
      <c r="AA410" s="345"/>
      <c r="AB410" s="345"/>
      <c r="AC410" s="345"/>
      <c r="AD410" s="345" t="str">
        <f t="shared" si="79"/>
        <v>toss side bolster cushions, keep cup holder/arm rest</v>
      </c>
      <c r="AE410" s="345" t="s">
        <v>879</v>
      </c>
      <c r="AF410" s="345"/>
      <c r="AG410" s="345"/>
      <c r="AH410" s="345" t="s">
        <v>935</v>
      </c>
      <c r="AI410" s="384">
        <v>44673</v>
      </c>
      <c r="AJ410" s="385" t="s">
        <v>936</v>
      </c>
      <c r="AK410" s="385" t="s">
        <v>57</v>
      </c>
      <c r="AL410" s="385" t="s">
        <v>937</v>
      </c>
      <c r="AM410" s="345"/>
      <c r="AN410" s="345" t="s">
        <v>938</v>
      </c>
      <c r="AO410" s="345"/>
      <c r="AP410" s="345"/>
      <c r="AQ410" s="345"/>
      <c r="AR410" s="347" t="str">
        <f t="shared" si="80"/>
        <v/>
      </c>
      <c r="AS410" s="345"/>
      <c r="AT410" s="345"/>
      <c r="AU410" s="345"/>
      <c r="AV410" s="345" t="str">
        <f t="shared" si="81"/>
        <v/>
      </c>
      <c r="AW410" s="345"/>
      <c r="AX410" s="345" t="str">
        <f t="shared" si="82"/>
        <v/>
      </c>
      <c r="AY410" s="352"/>
    </row>
    <row r="411" spans="1:51" s="337" customFormat="1" x14ac:dyDescent="0.25">
      <c r="A411" s="370" t="str">
        <f t="shared" si="73"/>
        <v/>
      </c>
      <c r="B411" s="370" t="str">
        <f t="shared" si="74"/>
        <v/>
      </c>
      <c r="C411" s="370"/>
      <c r="D411" s="370"/>
      <c r="E411" s="370" t="str">
        <f t="shared" si="75"/>
        <v/>
      </c>
      <c r="F411" s="371" t="s">
        <v>2893</v>
      </c>
      <c r="G411" s="371" t="s">
        <v>941</v>
      </c>
      <c r="H411" s="372" t="s">
        <v>850</v>
      </c>
      <c r="I411" s="372" t="s">
        <v>864</v>
      </c>
      <c r="J411" s="372" t="s">
        <v>1456</v>
      </c>
      <c r="K411" s="372" t="s">
        <v>907</v>
      </c>
      <c r="L411" s="372" t="str">
        <f t="shared" si="76"/>
        <v>. Headrest, FRONT - LEFT (ACTIVE)</v>
      </c>
      <c r="M411" s="460" t="str">
        <f t="shared" si="83"/>
        <v/>
      </c>
      <c r="N411" s="357" t="str" cm="1">
        <f t="array" ref="N411">IF(INDEX(W:W, ROW())&lt;&gt;"", _xlfn.XLOOKUP(INDEX(W:W, ROW()), '5A. Picture Formulas'!$B$3:$B$500, '5A. Picture Formulas'!$CR$3:$CR$500), "")</f>
        <v/>
      </c>
      <c r="O411" s="373" t="str">
        <f t="shared" si="77"/>
        <v>E.G.</v>
      </c>
      <c r="P411" s="374" t="s">
        <v>1457</v>
      </c>
      <c r="Q411" s="348" t="str">
        <f t="shared" si="84"/>
        <v>https://viking-pictures.s3.us-west-1.amazonaws.com/AA1155/A82.+Headrest%2C+FRONT+-+LEFT+(ACTIVE)+(1).JPG</v>
      </c>
      <c r="R411" s="372" t="s">
        <v>1458</v>
      </c>
      <c r="S411" s="372"/>
      <c r="T411" s="372">
        <v>175</v>
      </c>
      <c r="U411" s="375">
        <f t="shared" si="78"/>
        <v>155</v>
      </c>
      <c r="V411" s="372"/>
      <c r="W411" s="302"/>
      <c r="X411" s="372"/>
      <c r="Y411" s="372"/>
      <c r="Z411" s="371" t="s">
        <v>259</v>
      </c>
      <c r="AA411" s="376" t="s">
        <v>1218</v>
      </c>
      <c r="AB411" s="372"/>
      <c r="AC411" s="372"/>
      <c r="AD411" s="372" t="str">
        <f t="shared" si="79"/>
        <v>tag as SINGLE</v>
      </c>
      <c r="AE411" s="372" t="s">
        <v>768</v>
      </c>
      <c r="AF411" s="372"/>
      <c r="AG411" s="372"/>
      <c r="AH411" s="372" t="s">
        <v>935</v>
      </c>
      <c r="AI411" s="377">
        <v>44673</v>
      </c>
      <c r="AJ411" s="378" t="s">
        <v>936</v>
      </c>
      <c r="AK411" s="378" t="s">
        <v>57</v>
      </c>
      <c r="AL411" s="378" t="s">
        <v>937</v>
      </c>
      <c r="AM411" s="372"/>
      <c r="AN411" s="372" t="s">
        <v>938</v>
      </c>
      <c r="AO411" s="372"/>
      <c r="AP411" s="372"/>
      <c r="AQ411" s="372"/>
      <c r="AR411" s="372" t="str">
        <f t="shared" si="80"/>
        <v/>
      </c>
      <c r="AS411" s="372" t="s">
        <v>89</v>
      </c>
      <c r="AT411" s="372" t="s">
        <v>1016</v>
      </c>
      <c r="AU411" s="372" t="s">
        <v>1017</v>
      </c>
      <c r="AV411" s="372" t="str">
        <f t="shared" si="81"/>
        <v>F15-14-18-ALL</v>
      </c>
      <c r="AW411" s="372" t="s">
        <v>1459</v>
      </c>
      <c r="AX411" s="372" t="str">
        <f t="shared" si="82"/>
        <v>F15-14-18-ALL-Viking46</v>
      </c>
      <c r="AY411" s="379"/>
    </row>
    <row r="412" spans="1:51" s="337" customFormat="1" x14ac:dyDescent="0.25">
      <c r="A412" s="370" t="str">
        <f t="shared" si="73"/>
        <v/>
      </c>
      <c r="B412" s="370" t="str">
        <f t="shared" si="74"/>
        <v/>
      </c>
      <c r="C412" s="370"/>
      <c r="D412" s="370"/>
      <c r="E412" s="370" t="str">
        <f t="shared" si="75"/>
        <v/>
      </c>
      <c r="F412" s="371" t="s">
        <v>2893</v>
      </c>
      <c r="G412" s="371" t="s">
        <v>941</v>
      </c>
      <c r="H412" s="372" t="s">
        <v>850</v>
      </c>
      <c r="I412" s="372" t="s">
        <v>864</v>
      </c>
      <c r="J412" s="372" t="s">
        <v>1456</v>
      </c>
      <c r="K412" s="372" t="s">
        <v>907</v>
      </c>
      <c r="L412" s="372" t="str">
        <f t="shared" si="76"/>
        <v>. Headrest, FRONT - LEFT (STANDARD, NON-ACTIVE)</v>
      </c>
      <c r="M412" s="460" t="str">
        <f t="shared" si="83"/>
        <v/>
      </c>
      <c r="N412" s="357" t="str" cm="1">
        <f t="array" ref="N412">IF(INDEX(W:W, ROW())&lt;&gt;"", _xlfn.XLOOKUP(INDEX(W:W, ROW()), '5A. Picture Formulas'!$B$3:$B$500, '5A. Picture Formulas'!$CR$3:$CR$500), "")</f>
        <v/>
      </c>
      <c r="O412" s="380" t="str">
        <f t="shared" si="77"/>
        <v/>
      </c>
      <c r="P412" s="380" t="s">
        <v>875</v>
      </c>
      <c r="Q412" s="348" t="str">
        <f t="shared" si="84"/>
        <v/>
      </c>
      <c r="R412" s="372" t="s">
        <v>2989</v>
      </c>
      <c r="S412" s="372"/>
      <c r="T412" s="372">
        <v>135</v>
      </c>
      <c r="U412" s="375">
        <f t="shared" si="78"/>
        <v>155</v>
      </c>
      <c r="V412" s="372"/>
      <c r="W412" s="302"/>
      <c r="X412" s="372"/>
      <c r="Y412" s="372"/>
      <c r="Z412" s="371"/>
      <c r="AA412" s="372"/>
      <c r="AB412" s="372"/>
      <c r="AC412" s="372"/>
      <c r="AD412" s="372" t="str">
        <f t="shared" si="79"/>
        <v>tag as SINGLE</v>
      </c>
      <c r="AE412" s="372" t="s">
        <v>768</v>
      </c>
      <c r="AF412" s="372"/>
      <c r="AG412" s="372"/>
      <c r="AH412" s="372" t="s">
        <v>935</v>
      </c>
      <c r="AI412" s="377">
        <v>44673</v>
      </c>
      <c r="AJ412" s="378" t="s">
        <v>936</v>
      </c>
      <c r="AK412" s="378" t="s">
        <v>57</v>
      </c>
      <c r="AL412" s="378" t="s">
        <v>937</v>
      </c>
      <c r="AM412" s="372"/>
      <c r="AN412" s="372" t="s">
        <v>938</v>
      </c>
      <c r="AO412" s="372"/>
      <c r="AP412" s="372"/>
      <c r="AQ412" s="372"/>
      <c r="AR412" s="372" t="str">
        <f t="shared" si="80"/>
        <v/>
      </c>
      <c r="AS412" s="372" t="s">
        <v>89</v>
      </c>
      <c r="AT412" s="372" t="s">
        <v>1016</v>
      </c>
      <c r="AU412" s="372" t="s">
        <v>1017</v>
      </c>
      <c r="AV412" s="372" t="str">
        <f t="shared" si="81"/>
        <v>F15-14-18-ALL</v>
      </c>
      <c r="AW412" s="372" t="s">
        <v>1461</v>
      </c>
      <c r="AX412" s="372" t="str">
        <f t="shared" si="82"/>
        <v>F15-14-18-ALL-Viking47</v>
      </c>
      <c r="AY412" s="379"/>
    </row>
    <row r="413" spans="1:51" s="337" customFormat="1" x14ac:dyDescent="0.25">
      <c r="A413" s="370" t="str">
        <f t="shared" si="73"/>
        <v/>
      </c>
      <c r="B413" s="370" t="str">
        <f t="shared" si="74"/>
        <v/>
      </c>
      <c r="C413" s="370"/>
      <c r="D413" s="370"/>
      <c r="E413" s="370" t="str">
        <f t="shared" si="75"/>
        <v/>
      </c>
      <c r="F413" s="371" t="s">
        <v>2893</v>
      </c>
      <c r="G413" s="371" t="s">
        <v>941</v>
      </c>
      <c r="H413" s="372" t="s">
        <v>850</v>
      </c>
      <c r="I413" s="372" t="s">
        <v>864</v>
      </c>
      <c r="J413" s="372" t="s">
        <v>1462</v>
      </c>
      <c r="K413" s="372" t="s">
        <v>681</v>
      </c>
      <c r="L413" s="372" t="str">
        <f t="shared" si="76"/>
        <v>. Seat Adjust Switch, FRONT - LEFT</v>
      </c>
      <c r="M413" s="460" t="str">
        <f t="shared" si="83"/>
        <v/>
      </c>
      <c r="N413" s="357" t="str" cm="1">
        <f t="array" ref="N413">IF(INDEX(W:W, ROW())&lt;&gt;"", _xlfn.XLOOKUP(INDEX(W:W, ROW()), '5A. Picture Formulas'!$B$3:$B$500, '5A. Picture Formulas'!$CR$3:$CR$500), "")</f>
        <v/>
      </c>
      <c r="O413" s="373" t="str">
        <f t="shared" si="77"/>
        <v>E.G.</v>
      </c>
      <c r="P413" s="374" t="s">
        <v>1463</v>
      </c>
      <c r="Q413" s="348" t="str">
        <f t="shared" si="84"/>
        <v>https://viking-pictures.s3.us-west-1.amazonaws.com/AA1155/A57.+Seat+Adjust+Switch%2C+FRONT+-+LEFT+(1).JPG</v>
      </c>
      <c r="R413" s="372" t="s">
        <v>681</v>
      </c>
      <c r="S413" s="372"/>
      <c r="T413" s="372">
        <v>180</v>
      </c>
      <c r="U413" s="375">
        <f t="shared" si="78"/>
        <v>180</v>
      </c>
      <c r="V413" s="372"/>
      <c r="W413" s="302"/>
      <c r="X413" s="372"/>
      <c r="Y413" s="372"/>
      <c r="Z413" s="371" t="s">
        <v>259</v>
      </c>
      <c r="AA413" s="376">
        <v>9347403</v>
      </c>
      <c r="AB413" s="372"/>
      <c r="AC413" s="372"/>
      <c r="AD413" s="372" t="str">
        <f t="shared" si="79"/>
        <v/>
      </c>
      <c r="AE413" s="372"/>
      <c r="AF413" s="372"/>
      <c r="AG413" s="372"/>
      <c r="AH413" s="372" t="s">
        <v>935</v>
      </c>
      <c r="AI413" s="377">
        <v>44684</v>
      </c>
      <c r="AJ413" s="378" t="s">
        <v>936</v>
      </c>
      <c r="AK413" s="378" t="s">
        <v>57</v>
      </c>
      <c r="AL413" s="378" t="s">
        <v>937</v>
      </c>
      <c r="AM413" s="372"/>
      <c r="AN413" s="372" t="s">
        <v>938</v>
      </c>
      <c r="AO413" s="372"/>
      <c r="AP413" s="372"/>
      <c r="AQ413" s="372"/>
      <c r="AR413" s="372" t="str">
        <f t="shared" si="80"/>
        <v/>
      </c>
      <c r="AS413" s="372" t="s">
        <v>89</v>
      </c>
      <c r="AT413" s="372" t="s">
        <v>1016</v>
      </c>
      <c r="AU413" s="372" t="s">
        <v>1017</v>
      </c>
      <c r="AV413" s="372" t="str">
        <f t="shared" si="81"/>
        <v>F15-14-18-ALL</v>
      </c>
      <c r="AW413" s="372" t="s">
        <v>1464</v>
      </c>
      <c r="AX413" s="372" t="str">
        <f t="shared" si="82"/>
        <v>F15-14-18-ALL-Viking48</v>
      </c>
      <c r="AY413" s="379"/>
    </row>
    <row r="414" spans="1:51" s="337" customFormat="1" x14ac:dyDescent="0.25">
      <c r="A414" s="409" t="str">
        <f t="shared" si="73"/>
        <v/>
      </c>
      <c r="B414" s="409" t="str">
        <f t="shared" si="74"/>
        <v/>
      </c>
      <c r="C414" s="409"/>
      <c r="D414" s="409"/>
      <c r="E414" s="409" t="str">
        <f t="shared" si="75"/>
        <v/>
      </c>
      <c r="F414" s="410" t="s">
        <v>2900</v>
      </c>
      <c r="G414" s="410" t="s">
        <v>941</v>
      </c>
      <c r="H414" s="411" t="s">
        <v>850</v>
      </c>
      <c r="I414" s="411" t="s">
        <v>864</v>
      </c>
      <c r="J414" s="411" t="s">
        <v>1465</v>
      </c>
      <c r="K414" s="411" t="s">
        <v>682</v>
      </c>
      <c r="L414" s="411" t="str">
        <f t="shared" si="76"/>
        <v>. Seat Cushions, FRONT LEFT - LOWER</v>
      </c>
      <c r="M414" s="460" t="str">
        <f t="shared" si="83"/>
        <v/>
      </c>
      <c r="N414" s="357" t="str" cm="1">
        <f t="array" ref="N414">IF(INDEX(W:W, ROW())&lt;&gt;"", _xlfn.XLOOKUP(INDEX(W:W, ROW()), '5A. Picture Formulas'!$B$3:$B$500, '5A. Picture Formulas'!$CR$3:$CR$500), "")</f>
        <v/>
      </c>
      <c r="O414" s="412" t="str">
        <f t="shared" si="77"/>
        <v/>
      </c>
      <c r="P414" s="412" t="s">
        <v>875</v>
      </c>
      <c r="Q414" s="348" t="str">
        <f t="shared" si="84"/>
        <v/>
      </c>
      <c r="R414" s="411" t="s">
        <v>682</v>
      </c>
      <c r="S414" s="411"/>
      <c r="T414" s="411">
        <v>250</v>
      </c>
      <c r="U414" s="413">
        <f t="shared" si="78"/>
        <v>250</v>
      </c>
      <c r="V414" s="411"/>
      <c r="W414" s="252"/>
      <c r="X414" s="411"/>
      <c r="Y414" s="411"/>
      <c r="Z414" s="410"/>
      <c r="AA414" s="411"/>
      <c r="AB414" s="411"/>
      <c r="AC414" s="411"/>
      <c r="AD414" s="411" t="str">
        <f t="shared" si="79"/>
        <v/>
      </c>
      <c r="AE414" s="411"/>
      <c r="AF414" s="411"/>
      <c r="AG414" s="411"/>
      <c r="AH414" s="411" t="s">
        <v>935</v>
      </c>
      <c r="AI414" s="415">
        <v>44673</v>
      </c>
      <c r="AJ414" s="416" t="s">
        <v>936</v>
      </c>
      <c r="AK414" s="416" t="s">
        <v>57</v>
      </c>
      <c r="AL414" s="416" t="s">
        <v>937</v>
      </c>
      <c r="AM414" s="411" t="s">
        <v>2906</v>
      </c>
      <c r="AN414" s="411" t="s">
        <v>938</v>
      </c>
      <c r="AO414" s="411"/>
      <c r="AP414" s="411"/>
      <c r="AQ414" s="411"/>
      <c r="AR414" s="411" t="str">
        <f t="shared" si="80"/>
        <v/>
      </c>
      <c r="AS414" s="411" t="s">
        <v>89</v>
      </c>
      <c r="AT414" s="411" t="s">
        <v>1016</v>
      </c>
      <c r="AU414" s="411" t="s">
        <v>1017</v>
      </c>
      <c r="AV414" s="411" t="str">
        <f t="shared" si="81"/>
        <v>F15-14-18-ALL</v>
      </c>
      <c r="AW414" s="411" t="s">
        <v>1466</v>
      </c>
      <c r="AX414" s="411" t="str">
        <f t="shared" si="82"/>
        <v>F15-14-18-ALL-Viking49</v>
      </c>
      <c r="AY414" s="417"/>
    </row>
    <row r="415" spans="1:51" s="337" customFormat="1" x14ac:dyDescent="0.25">
      <c r="A415" s="353" t="str">
        <f t="shared" si="73"/>
        <v>A248</v>
      </c>
      <c r="B415" s="353" t="str">
        <f t="shared" si="74"/>
        <v/>
      </c>
      <c r="C415" s="353"/>
      <c r="D415" s="353"/>
      <c r="E415" s="353" t="str">
        <f t="shared" si="75"/>
        <v/>
      </c>
      <c r="F415" s="354" t="s">
        <v>2888</v>
      </c>
      <c r="G415" s="354" t="s">
        <v>941</v>
      </c>
      <c r="H415" s="355" t="s">
        <v>850</v>
      </c>
      <c r="I415" s="355" t="s">
        <v>864</v>
      </c>
      <c r="J415" s="355" t="s">
        <v>1465</v>
      </c>
      <c r="K415" s="355" t="s">
        <v>683</v>
      </c>
      <c r="L415" s="355" t="str">
        <f t="shared" si="76"/>
        <v>A248. Seat Cushions, FRONT LEFT - UPPER</v>
      </c>
      <c r="M415" s="460" t="str">
        <f t="shared" si="83"/>
        <v>Pic</v>
      </c>
      <c r="N415" s="357" t="str" cm="1">
        <f t="array" ref="N415">IF(INDEX(W:W, ROW())&lt;&gt;"", _xlfn.XLOOKUP(INDEX(W:W, ROW()), '5A. Picture Formulas'!$B$3:$B$500, '5A. Picture Formulas'!$CR$3:$CR$500), "")</f>
        <v>https://viking-pictures.s3.us-west-1.amazonaws.com/AA1188/130+(1).JPG</v>
      </c>
      <c r="O415" s="364" t="str">
        <f t="shared" si="77"/>
        <v/>
      </c>
      <c r="P415" s="364" t="s">
        <v>875</v>
      </c>
      <c r="Q415" s="348" t="str">
        <f t="shared" si="84"/>
        <v>https://viking-pictures.s3.us-west-1.amazonaws.com/AA1188/130+(1).JPG</v>
      </c>
      <c r="R415" s="355" t="s">
        <v>683</v>
      </c>
      <c r="S415" s="355"/>
      <c r="T415" s="355">
        <v>225</v>
      </c>
      <c r="U415" s="359">
        <f t="shared" si="78"/>
        <v>225</v>
      </c>
      <c r="V415" s="355">
        <v>130</v>
      </c>
      <c r="W415" s="255" t="s">
        <v>3138</v>
      </c>
      <c r="X415" s="355" t="s">
        <v>3113</v>
      </c>
      <c r="Y415" s="355"/>
      <c r="Z415" s="354"/>
      <c r="AA415" s="355"/>
      <c r="AB415" s="355" t="s">
        <v>3137</v>
      </c>
      <c r="AC415" s="355"/>
      <c r="AD415" s="355" t="str">
        <f t="shared" si="79"/>
        <v/>
      </c>
      <c r="AE415" s="355"/>
      <c r="AF415" s="355"/>
      <c r="AG415" s="355"/>
      <c r="AH415" s="355" t="s">
        <v>935</v>
      </c>
      <c r="AI415" s="361">
        <v>44673</v>
      </c>
      <c r="AJ415" s="362" t="s">
        <v>936</v>
      </c>
      <c r="AK415" s="362" t="s">
        <v>57</v>
      </c>
      <c r="AL415" s="362" t="s">
        <v>937</v>
      </c>
      <c r="AM415" s="355"/>
      <c r="AN415" s="355" t="s">
        <v>938</v>
      </c>
      <c r="AO415" s="355"/>
      <c r="AP415" s="355"/>
      <c r="AQ415" s="355"/>
      <c r="AR415" s="355" t="str">
        <f t="shared" si="80"/>
        <v/>
      </c>
      <c r="AS415" s="355" t="s">
        <v>89</v>
      </c>
      <c r="AT415" s="355" t="s">
        <v>1016</v>
      </c>
      <c r="AU415" s="355" t="s">
        <v>1017</v>
      </c>
      <c r="AV415" s="355" t="str">
        <f t="shared" si="81"/>
        <v>F15-14-18-ALL</v>
      </c>
      <c r="AW415" s="355" t="s">
        <v>1467</v>
      </c>
      <c r="AX415" s="355" t="str">
        <f t="shared" si="82"/>
        <v>F15-14-18-ALL-Viking50</v>
      </c>
      <c r="AY415" s="363"/>
    </row>
    <row r="416" spans="1:51" s="337" customFormat="1" x14ac:dyDescent="0.25">
      <c r="A416" s="345" t="str">
        <f t="shared" si="73"/>
        <v>A245</v>
      </c>
      <c r="B416" s="345" t="str">
        <f t="shared" si="74"/>
        <v/>
      </c>
      <c r="C416" s="345"/>
      <c r="D416" s="345"/>
      <c r="E416" s="345" t="str">
        <f t="shared" si="75"/>
        <v/>
      </c>
      <c r="F416" s="346"/>
      <c r="G416" s="346"/>
      <c r="H416" s="347" t="s">
        <v>850</v>
      </c>
      <c r="I416" s="347" t="s">
        <v>864</v>
      </c>
      <c r="J416" s="347" t="s">
        <v>1468</v>
      </c>
      <c r="K416" s="347" t="s">
        <v>684</v>
      </c>
      <c r="L416" s="347" t="str">
        <f t="shared" si="76"/>
        <v>A245. Seat Track WITH Motors, FRONT LEFT</v>
      </c>
      <c r="M416" s="460" t="str">
        <f t="shared" si="83"/>
        <v>Pic</v>
      </c>
      <c r="N416" s="357" t="str" cm="1">
        <f t="array" ref="N416">IF(INDEX(W:W, ROW())&lt;&gt;"", _xlfn.XLOOKUP(INDEX(W:W, ROW()), '5A. Picture Formulas'!$B$3:$B$500, '5A. Picture Formulas'!$CR$3:$CR$500), "")</f>
        <v>https://viking-pictures.s3.us-west-1.amazonaws.com/AA1188/35+(1).JPG</v>
      </c>
      <c r="O416" s="365" t="str">
        <f t="shared" si="77"/>
        <v>E.G.</v>
      </c>
      <c r="P416" s="366" t="s">
        <v>1469</v>
      </c>
      <c r="Q416" s="348" t="str">
        <f t="shared" si="84"/>
        <v>https://viking-pictures.s3.us-west-1.amazonaws.com/AA1155/A106.+Seat+Track+WITH+Motors%2C+FRONT+LEFT+(1).JPG</v>
      </c>
      <c r="R416" s="347" t="s">
        <v>684</v>
      </c>
      <c r="S416" s="347"/>
      <c r="T416" s="347">
        <v>325</v>
      </c>
      <c r="U416" s="349">
        <f t="shared" si="78"/>
        <v>325</v>
      </c>
      <c r="V416" s="346">
        <v>35</v>
      </c>
      <c r="W416" s="33" t="s">
        <v>3133</v>
      </c>
      <c r="X416" s="346" t="s">
        <v>3071</v>
      </c>
      <c r="Y416" s="346"/>
      <c r="Z416" s="346" t="s">
        <v>260</v>
      </c>
      <c r="AA416" s="369" t="s">
        <v>1470</v>
      </c>
      <c r="AB416" s="347"/>
      <c r="AC416" s="347"/>
      <c r="AD416" s="347" t="str">
        <f t="shared" si="79"/>
        <v>toss all if motors or track bad</v>
      </c>
      <c r="AE416" s="347" t="s">
        <v>830</v>
      </c>
      <c r="AF416" s="347"/>
      <c r="AG416" s="347"/>
      <c r="AH416" s="347" t="s">
        <v>935</v>
      </c>
      <c r="AI416" s="350">
        <v>44673</v>
      </c>
      <c r="AJ416" s="351" t="s">
        <v>936</v>
      </c>
      <c r="AK416" s="351" t="s">
        <v>57</v>
      </c>
      <c r="AL416" s="351" t="s">
        <v>937</v>
      </c>
      <c r="AM416" s="347"/>
      <c r="AN416" s="346" t="s">
        <v>947</v>
      </c>
      <c r="AO416" s="346"/>
      <c r="AP416" s="347" t="s">
        <v>91</v>
      </c>
      <c r="AQ416" s="347"/>
      <c r="AR416" s="347" t="str">
        <f t="shared" si="80"/>
        <v/>
      </c>
      <c r="AS416" s="347" t="s">
        <v>89</v>
      </c>
      <c r="AT416" s="347" t="s">
        <v>1016</v>
      </c>
      <c r="AU416" s="347" t="s">
        <v>1017</v>
      </c>
      <c r="AV416" s="347" t="str">
        <f t="shared" si="81"/>
        <v>F15-14-18-ALL</v>
      </c>
      <c r="AW416" s="347" t="s">
        <v>1471</v>
      </c>
      <c r="AX416" s="347" t="str">
        <f t="shared" si="82"/>
        <v>F15-14-18-ALL-Viking51</v>
      </c>
      <c r="AY416" s="352"/>
    </row>
    <row r="417" spans="1:51" s="337" customFormat="1" x14ac:dyDescent="0.25">
      <c r="A417" s="370" t="str">
        <f t="shared" si="73"/>
        <v/>
      </c>
      <c r="B417" s="370" t="str">
        <f t="shared" si="74"/>
        <v/>
      </c>
      <c r="C417" s="370"/>
      <c r="D417" s="370"/>
      <c r="E417" s="370" t="str">
        <f t="shared" si="75"/>
        <v/>
      </c>
      <c r="F417" s="371" t="s">
        <v>2893</v>
      </c>
      <c r="G417" s="371" t="s">
        <v>941</v>
      </c>
      <c r="H417" s="372" t="s">
        <v>850</v>
      </c>
      <c r="I417" s="372" t="s">
        <v>866</v>
      </c>
      <c r="J417" s="372" t="s">
        <v>1456</v>
      </c>
      <c r="K417" s="372" t="s">
        <v>908</v>
      </c>
      <c r="L417" s="372" t="str">
        <f t="shared" si="76"/>
        <v>. Headrest, FRONT - RIGHT (ACTIVE)</v>
      </c>
      <c r="M417" s="460" t="str">
        <f t="shared" si="83"/>
        <v/>
      </c>
      <c r="N417" s="357" t="str" cm="1">
        <f t="array" ref="N417">IF(INDEX(W:W, ROW())&lt;&gt;"", _xlfn.XLOOKUP(INDEX(W:W, ROW()), '5A. Picture Formulas'!$B$3:$B$500, '5A. Picture Formulas'!$CR$3:$CR$500), "")</f>
        <v/>
      </c>
      <c r="O417" s="373" t="str">
        <f t="shared" si="77"/>
        <v>E.G.</v>
      </c>
      <c r="P417" s="374" t="s">
        <v>1484</v>
      </c>
      <c r="Q417" s="348" t="str">
        <f t="shared" si="84"/>
        <v>https://viking-pictures.s3.us-west-1.amazonaws.com/AA1155/A80.+Headrest%2C+FRONT+-+RIGHT+(ACTIVE)+(1).JPG</v>
      </c>
      <c r="R417" s="372" t="s">
        <v>1485</v>
      </c>
      <c r="S417" s="372"/>
      <c r="T417" s="372">
        <v>165</v>
      </c>
      <c r="U417" s="375">
        <f t="shared" si="78"/>
        <v>145</v>
      </c>
      <c r="V417" s="372"/>
      <c r="W417" s="302"/>
      <c r="X417" s="372"/>
      <c r="Y417" s="372"/>
      <c r="Z417" s="371" t="s">
        <v>259</v>
      </c>
      <c r="AA417" s="376" t="s">
        <v>1218</v>
      </c>
      <c r="AB417" s="372"/>
      <c r="AC417" s="372"/>
      <c r="AD417" s="372" t="str">
        <f t="shared" si="79"/>
        <v>tag as SINGLE</v>
      </c>
      <c r="AE417" s="372" t="s">
        <v>768</v>
      </c>
      <c r="AF417" s="372"/>
      <c r="AG417" s="372"/>
      <c r="AH417" s="372" t="s">
        <v>935</v>
      </c>
      <c r="AI417" s="377">
        <v>44673</v>
      </c>
      <c r="AJ417" s="378" t="s">
        <v>936</v>
      </c>
      <c r="AK417" s="378" t="s">
        <v>57</v>
      </c>
      <c r="AL417" s="378" t="s">
        <v>937</v>
      </c>
      <c r="AM417" s="372"/>
      <c r="AN417" s="372" t="s">
        <v>938</v>
      </c>
      <c r="AO417" s="372"/>
      <c r="AP417" s="372"/>
      <c r="AQ417" s="372"/>
      <c r="AR417" s="372" t="str">
        <f t="shared" si="80"/>
        <v/>
      </c>
      <c r="AS417" s="372" t="s">
        <v>89</v>
      </c>
      <c r="AT417" s="372" t="s">
        <v>1016</v>
      </c>
      <c r="AU417" s="372" t="s">
        <v>1017</v>
      </c>
      <c r="AV417" s="372" t="str">
        <f t="shared" si="81"/>
        <v>F15-14-18-ALL</v>
      </c>
      <c r="AW417" s="372" t="s">
        <v>1486</v>
      </c>
      <c r="AX417" s="372" t="str">
        <f t="shared" si="82"/>
        <v>F15-14-18-ALL-Viking57</v>
      </c>
      <c r="AY417" s="379"/>
    </row>
    <row r="418" spans="1:51" s="337" customFormat="1" x14ac:dyDescent="0.25">
      <c r="A418" s="370" t="str">
        <f t="shared" si="73"/>
        <v/>
      </c>
      <c r="B418" s="370" t="str">
        <f t="shared" si="74"/>
        <v/>
      </c>
      <c r="C418" s="370"/>
      <c r="D418" s="370"/>
      <c r="E418" s="370" t="str">
        <f t="shared" si="75"/>
        <v/>
      </c>
      <c r="F418" s="371" t="s">
        <v>2893</v>
      </c>
      <c r="G418" s="371" t="s">
        <v>941</v>
      </c>
      <c r="H418" s="372" t="s">
        <v>850</v>
      </c>
      <c r="I418" s="372" t="s">
        <v>866</v>
      </c>
      <c r="J418" s="372" t="s">
        <v>1456</v>
      </c>
      <c r="K418" s="372" t="s">
        <v>908</v>
      </c>
      <c r="L418" s="372" t="str">
        <f t="shared" si="76"/>
        <v>. Headrest, FRONT - RIGHT (STANDARD, NON-ACTIVE)</v>
      </c>
      <c r="M418" s="460" t="str">
        <f t="shared" si="83"/>
        <v/>
      </c>
      <c r="N418" s="357" t="str" cm="1">
        <f t="array" ref="N418">IF(INDEX(W:W, ROW())&lt;&gt;"", _xlfn.XLOOKUP(INDEX(W:W, ROW()), '5A. Picture Formulas'!$B$3:$B$500, '5A. Picture Formulas'!$CR$3:$CR$500), "")</f>
        <v/>
      </c>
      <c r="O418" s="380" t="str">
        <f t="shared" si="77"/>
        <v/>
      </c>
      <c r="P418" s="380" t="s">
        <v>875</v>
      </c>
      <c r="Q418" s="348" t="str">
        <f t="shared" si="84"/>
        <v/>
      </c>
      <c r="R418" s="372" t="s">
        <v>2990</v>
      </c>
      <c r="S418" s="372"/>
      <c r="T418" s="372">
        <v>125</v>
      </c>
      <c r="U418" s="375">
        <f t="shared" si="78"/>
        <v>145</v>
      </c>
      <c r="V418" s="372"/>
      <c r="W418" s="302"/>
      <c r="X418" s="372"/>
      <c r="Y418" s="372"/>
      <c r="Z418" s="371"/>
      <c r="AA418" s="372"/>
      <c r="AB418" s="372"/>
      <c r="AC418" s="372"/>
      <c r="AD418" s="372" t="str">
        <f t="shared" si="79"/>
        <v>tag as SINGLE</v>
      </c>
      <c r="AE418" s="372" t="s">
        <v>768</v>
      </c>
      <c r="AF418" s="372"/>
      <c r="AG418" s="372"/>
      <c r="AH418" s="372" t="s">
        <v>935</v>
      </c>
      <c r="AI418" s="377">
        <v>44673</v>
      </c>
      <c r="AJ418" s="378" t="s">
        <v>936</v>
      </c>
      <c r="AK418" s="378" t="s">
        <v>57</v>
      </c>
      <c r="AL418" s="378" t="s">
        <v>937</v>
      </c>
      <c r="AM418" s="372"/>
      <c r="AN418" s="372" t="s">
        <v>938</v>
      </c>
      <c r="AO418" s="372"/>
      <c r="AP418" s="372"/>
      <c r="AQ418" s="372"/>
      <c r="AR418" s="372" t="str">
        <f t="shared" si="80"/>
        <v/>
      </c>
      <c r="AS418" s="372" t="s">
        <v>89</v>
      </c>
      <c r="AT418" s="372" t="s">
        <v>1016</v>
      </c>
      <c r="AU418" s="372" t="s">
        <v>1017</v>
      </c>
      <c r="AV418" s="372" t="str">
        <f t="shared" si="81"/>
        <v>F15-14-18-ALL</v>
      </c>
      <c r="AW418" s="372" t="s">
        <v>1488</v>
      </c>
      <c r="AX418" s="372" t="str">
        <f t="shared" si="82"/>
        <v>F15-14-18-ALL-Viking58</v>
      </c>
      <c r="AY418" s="379"/>
    </row>
    <row r="419" spans="1:51" s="337" customFormat="1" x14ac:dyDescent="0.25">
      <c r="A419" s="370" t="str">
        <f t="shared" si="73"/>
        <v>A178</v>
      </c>
      <c r="B419" s="370" t="str">
        <f t="shared" si="74"/>
        <v/>
      </c>
      <c r="C419" s="370"/>
      <c r="D419" s="370"/>
      <c r="E419" s="370" t="str">
        <f t="shared" si="75"/>
        <v/>
      </c>
      <c r="F419" s="371" t="s">
        <v>2893</v>
      </c>
      <c r="G419" s="371" t="s">
        <v>941</v>
      </c>
      <c r="H419" s="372" t="s">
        <v>850</v>
      </c>
      <c r="I419" s="372" t="s">
        <v>866</v>
      </c>
      <c r="J419" s="372" t="s">
        <v>1462</v>
      </c>
      <c r="K419" s="372" t="s">
        <v>688</v>
      </c>
      <c r="L419" s="372" t="str">
        <f t="shared" si="76"/>
        <v>A178. Seat Adjust Switch, FRONT - RIGHT</v>
      </c>
      <c r="M419" s="460" t="str">
        <f t="shared" si="83"/>
        <v>Pic</v>
      </c>
      <c r="N419" s="357" t="str" cm="1">
        <f t="array" ref="N419">IF(INDEX(W:W, ROW())&lt;&gt;"", _xlfn.XLOOKUP(INDEX(W:W, ROW()), '5A. Picture Formulas'!$B$3:$B$500, '5A. Picture Formulas'!$CR$3:$CR$500), "")</f>
        <v>https://viking-pictures.s3.us-west-1.amazonaws.com/AA1188/90+(1).JPG</v>
      </c>
      <c r="O419" s="373" t="str">
        <f t="shared" si="77"/>
        <v>E.G.</v>
      </c>
      <c r="P419" s="374" t="s">
        <v>1489</v>
      </c>
      <c r="Q419" s="348" t="str">
        <f t="shared" si="84"/>
        <v>https://viking-pictures.s3.us-west-1.amazonaws.com/AA1155/A54.+Seat+Adjust+Switch%2C+FRONT+-+RIGHT+(1).JPG</v>
      </c>
      <c r="R419" s="372" t="s">
        <v>688</v>
      </c>
      <c r="S419" s="372"/>
      <c r="T419" s="372">
        <v>125</v>
      </c>
      <c r="U419" s="375">
        <f t="shared" si="78"/>
        <v>125</v>
      </c>
      <c r="V419" s="372">
        <v>90</v>
      </c>
      <c r="W419" s="302" t="s">
        <v>3011</v>
      </c>
      <c r="X419" s="372" t="s">
        <v>2951</v>
      </c>
      <c r="Y419" s="372"/>
      <c r="Z419" s="371" t="s">
        <v>260</v>
      </c>
      <c r="AA419" s="376">
        <v>9347410</v>
      </c>
      <c r="AB419" s="372"/>
      <c r="AC419" s="372"/>
      <c r="AD419" s="372" t="str">
        <f t="shared" si="79"/>
        <v/>
      </c>
      <c r="AE419" s="372"/>
      <c r="AF419" s="372"/>
      <c r="AG419" s="372"/>
      <c r="AH419" s="372" t="s">
        <v>935</v>
      </c>
      <c r="AI419" s="377">
        <v>44684</v>
      </c>
      <c r="AJ419" s="378" t="s">
        <v>936</v>
      </c>
      <c r="AK419" s="378" t="s">
        <v>57</v>
      </c>
      <c r="AL419" s="378" t="s">
        <v>937</v>
      </c>
      <c r="AM419" s="372"/>
      <c r="AN419" s="372" t="s">
        <v>938</v>
      </c>
      <c r="AO419" s="372"/>
      <c r="AP419" s="372"/>
      <c r="AQ419" s="372"/>
      <c r="AR419" s="372" t="str">
        <f t="shared" si="80"/>
        <v/>
      </c>
      <c r="AS419" s="372" t="s">
        <v>89</v>
      </c>
      <c r="AT419" s="372" t="s">
        <v>1016</v>
      </c>
      <c r="AU419" s="372" t="s">
        <v>1017</v>
      </c>
      <c r="AV419" s="372" t="str">
        <f t="shared" si="81"/>
        <v>F15-14-18-ALL</v>
      </c>
      <c r="AW419" s="372" t="s">
        <v>1490</v>
      </c>
      <c r="AX419" s="372" t="str">
        <f t="shared" si="82"/>
        <v>F15-14-18-ALL-Viking59</v>
      </c>
      <c r="AY419" s="379" t="s">
        <v>2984</v>
      </c>
    </row>
    <row r="420" spans="1:51" s="337" customFormat="1" x14ac:dyDescent="0.25">
      <c r="A420" s="409" t="str">
        <f t="shared" si="73"/>
        <v/>
      </c>
      <c r="B420" s="409" t="str">
        <f t="shared" si="74"/>
        <v/>
      </c>
      <c r="C420" s="409"/>
      <c r="D420" s="409"/>
      <c r="E420" s="409" t="str">
        <f t="shared" si="75"/>
        <v/>
      </c>
      <c r="F420" s="410" t="s">
        <v>2900</v>
      </c>
      <c r="G420" s="410" t="s">
        <v>941</v>
      </c>
      <c r="H420" s="411" t="s">
        <v>850</v>
      </c>
      <c r="I420" s="411" t="s">
        <v>866</v>
      </c>
      <c r="J420" s="411" t="s">
        <v>1465</v>
      </c>
      <c r="K420" s="411" t="s">
        <v>689</v>
      </c>
      <c r="L420" s="411" t="str">
        <f t="shared" si="76"/>
        <v>. Seat Cushions, FRONT RIGHT - LOWER</v>
      </c>
      <c r="M420" s="460" t="str">
        <f t="shared" si="83"/>
        <v/>
      </c>
      <c r="N420" s="357" t="str" cm="1">
        <f t="array" ref="N420">IF(INDEX(W:W, ROW())&lt;&gt;"", _xlfn.XLOOKUP(INDEX(W:W, ROW()), '5A. Picture Formulas'!$B$3:$B$500, '5A. Picture Formulas'!$CR$3:$CR$500), "")</f>
        <v/>
      </c>
      <c r="O420" s="412" t="str">
        <f t="shared" si="77"/>
        <v/>
      </c>
      <c r="P420" s="412" t="s">
        <v>875</v>
      </c>
      <c r="Q420" s="348" t="str">
        <f t="shared" si="84"/>
        <v/>
      </c>
      <c r="R420" s="411" t="s">
        <v>689</v>
      </c>
      <c r="S420" s="411"/>
      <c r="T420" s="411">
        <v>175</v>
      </c>
      <c r="U420" s="413">
        <f t="shared" si="78"/>
        <v>175</v>
      </c>
      <c r="V420" s="411"/>
      <c r="W420" s="252"/>
      <c r="X420" s="411"/>
      <c r="Y420" s="411"/>
      <c r="Z420" s="410"/>
      <c r="AA420" s="411"/>
      <c r="AB420" s="411"/>
      <c r="AC420" s="411"/>
      <c r="AD420" s="411" t="str">
        <f t="shared" si="79"/>
        <v/>
      </c>
      <c r="AE420" s="411"/>
      <c r="AF420" s="411"/>
      <c r="AG420" s="411"/>
      <c r="AH420" s="411" t="s">
        <v>935</v>
      </c>
      <c r="AI420" s="415">
        <v>44673</v>
      </c>
      <c r="AJ420" s="416" t="s">
        <v>936</v>
      </c>
      <c r="AK420" s="416" t="s">
        <v>57</v>
      </c>
      <c r="AL420" s="416" t="s">
        <v>937</v>
      </c>
      <c r="AM420" s="411" t="s">
        <v>2908</v>
      </c>
      <c r="AN420" s="411" t="s">
        <v>938</v>
      </c>
      <c r="AO420" s="411"/>
      <c r="AP420" s="411"/>
      <c r="AQ420" s="411"/>
      <c r="AR420" s="411" t="str">
        <f t="shared" si="80"/>
        <v/>
      </c>
      <c r="AS420" s="411" t="s">
        <v>89</v>
      </c>
      <c r="AT420" s="411" t="s">
        <v>1016</v>
      </c>
      <c r="AU420" s="411" t="s">
        <v>1017</v>
      </c>
      <c r="AV420" s="411" t="str">
        <f t="shared" si="81"/>
        <v>F15-14-18-ALL</v>
      </c>
      <c r="AW420" s="411" t="s">
        <v>1491</v>
      </c>
      <c r="AX420" s="411" t="str">
        <f t="shared" si="82"/>
        <v>F15-14-18-ALL-Viking60</v>
      </c>
      <c r="AY420" s="417"/>
    </row>
    <row r="421" spans="1:51" s="337" customFormat="1" x14ac:dyDescent="0.25">
      <c r="A421" s="370" t="str">
        <f t="shared" si="73"/>
        <v>A246</v>
      </c>
      <c r="B421" s="370" t="str">
        <f t="shared" si="74"/>
        <v/>
      </c>
      <c r="C421" s="370"/>
      <c r="D421" s="370"/>
      <c r="E421" s="370" t="str">
        <f t="shared" si="75"/>
        <v/>
      </c>
      <c r="F421" s="371" t="s">
        <v>2893</v>
      </c>
      <c r="G421" s="371" t="s">
        <v>941</v>
      </c>
      <c r="H421" s="372" t="s">
        <v>850</v>
      </c>
      <c r="I421" s="372" t="s">
        <v>866</v>
      </c>
      <c r="J421" s="372" t="s">
        <v>1465</v>
      </c>
      <c r="K421" s="372" t="s">
        <v>690</v>
      </c>
      <c r="L421" s="372" t="str">
        <f t="shared" si="76"/>
        <v>A246. Seat Cushions, FRONT RIGHT - UPPER</v>
      </c>
      <c r="M421" s="460" t="str">
        <f t="shared" si="83"/>
        <v>Pic</v>
      </c>
      <c r="N421" s="357" t="str" cm="1">
        <f t="array" ref="N421">IF(INDEX(W:W, ROW())&lt;&gt;"", _xlfn.XLOOKUP(INDEX(W:W, ROW()), '5A. Picture Formulas'!$B$3:$B$500, '5A. Picture Formulas'!$CR$3:$CR$500), "")</f>
        <v>https://viking-pictures.s3.us-west-1.amazonaws.com/AA1188/128+(1).JPG</v>
      </c>
      <c r="O421" s="373" t="str">
        <f t="shared" si="77"/>
        <v>E.G.</v>
      </c>
      <c r="P421" s="374" t="s">
        <v>1492</v>
      </c>
      <c r="Q421" s="348" t="str">
        <f t="shared" si="84"/>
        <v>https://viking-pictures.s3.us-west-1.amazonaws.com/AA1155/A86.+Seat+Cushions%2C+FRONT+RIGHT+-+UPPER+(1).JPG</v>
      </c>
      <c r="R421" s="372" t="s">
        <v>690</v>
      </c>
      <c r="S421" s="372"/>
      <c r="T421" s="372">
        <v>175</v>
      </c>
      <c r="U421" s="375">
        <f t="shared" si="78"/>
        <v>175</v>
      </c>
      <c r="V421" s="372">
        <v>128</v>
      </c>
      <c r="W421" s="302" t="s">
        <v>3134</v>
      </c>
      <c r="X421" s="372" t="s">
        <v>3113</v>
      </c>
      <c r="Y421" s="372"/>
      <c r="Z421" s="371" t="s">
        <v>259</v>
      </c>
      <c r="AA421" s="376" t="s">
        <v>1218</v>
      </c>
      <c r="AB421" s="372"/>
      <c r="AC421" s="372"/>
      <c r="AD421" s="372" t="str">
        <f t="shared" si="79"/>
        <v/>
      </c>
      <c r="AE421" s="372"/>
      <c r="AF421" s="372"/>
      <c r="AG421" s="372"/>
      <c r="AH421" s="372" t="s">
        <v>935</v>
      </c>
      <c r="AI421" s="377">
        <v>44673</v>
      </c>
      <c r="AJ421" s="378" t="s">
        <v>936</v>
      </c>
      <c r="AK421" s="378" t="s">
        <v>57</v>
      </c>
      <c r="AL421" s="378" t="s">
        <v>937</v>
      </c>
      <c r="AM421" s="372"/>
      <c r="AN421" s="372" t="s">
        <v>938</v>
      </c>
      <c r="AO421" s="372"/>
      <c r="AP421" s="372"/>
      <c r="AQ421" s="372"/>
      <c r="AR421" s="372" t="str">
        <f t="shared" si="80"/>
        <v/>
      </c>
      <c r="AS421" s="372" t="s">
        <v>89</v>
      </c>
      <c r="AT421" s="372" t="s">
        <v>1016</v>
      </c>
      <c r="AU421" s="372" t="s">
        <v>1017</v>
      </c>
      <c r="AV421" s="372" t="str">
        <f t="shared" si="81"/>
        <v>F15-14-18-ALL</v>
      </c>
      <c r="AW421" s="372" t="s">
        <v>1493</v>
      </c>
      <c r="AX421" s="372" t="str">
        <f t="shared" si="82"/>
        <v>F15-14-18-ALL-Viking61</v>
      </c>
      <c r="AY421" s="379"/>
    </row>
    <row r="422" spans="1:51" s="337" customFormat="1" x14ac:dyDescent="0.25">
      <c r="A422" s="345" t="str">
        <f t="shared" si="73"/>
        <v>A244</v>
      </c>
      <c r="B422" s="345" t="str">
        <f t="shared" si="74"/>
        <v/>
      </c>
      <c r="C422" s="345"/>
      <c r="D422" s="345"/>
      <c r="E422" s="345" t="str">
        <f t="shared" si="75"/>
        <v/>
      </c>
      <c r="F422" s="346"/>
      <c r="G422" s="346"/>
      <c r="H422" s="347" t="s">
        <v>850</v>
      </c>
      <c r="I422" s="347" t="s">
        <v>866</v>
      </c>
      <c r="J422" s="347" t="s">
        <v>1468</v>
      </c>
      <c r="K422" s="347" t="s">
        <v>691</v>
      </c>
      <c r="L422" s="347" t="str">
        <f t="shared" si="76"/>
        <v>A244. Seat Track WITH Motors, FRONT RIGHT</v>
      </c>
      <c r="M422" s="460" t="str">
        <f t="shared" si="83"/>
        <v>Pic</v>
      </c>
      <c r="N422" s="357" t="str" cm="1">
        <f t="array" ref="N422">IF(INDEX(W:W, ROW())&lt;&gt;"", _xlfn.XLOOKUP(INDEX(W:W, ROW()), '5A. Picture Formulas'!$B$3:$B$500, '5A. Picture Formulas'!$CR$3:$CR$500), "")</f>
        <v>https://viking-pictures.s3.us-west-1.amazonaws.com/AA1188/34+(1).JPG</v>
      </c>
      <c r="O422" s="365" t="str">
        <f t="shared" si="77"/>
        <v>E.G.</v>
      </c>
      <c r="P422" s="366" t="s">
        <v>1494</v>
      </c>
      <c r="Q422" s="348" t="str">
        <f t="shared" si="84"/>
        <v>https://viking-pictures.s3.us-west-1.amazonaws.com/AA1155/A105.+Seat+Track+WITH+Motors%2C+FRONT+RIGHT+(1).JPG</v>
      </c>
      <c r="R422" s="347" t="s">
        <v>691</v>
      </c>
      <c r="S422" s="347"/>
      <c r="T422" s="347">
        <v>230</v>
      </c>
      <c r="U422" s="349">
        <f t="shared" si="78"/>
        <v>230</v>
      </c>
      <c r="V422" s="346">
        <v>34</v>
      </c>
      <c r="W422" s="33" t="s">
        <v>3132</v>
      </c>
      <c r="X422" s="346" t="s">
        <v>3071</v>
      </c>
      <c r="Y422" s="346"/>
      <c r="Z422" s="346" t="s">
        <v>260</v>
      </c>
      <c r="AA422" s="369" t="s">
        <v>1495</v>
      </c>
      <c r="AB422" s="347"/>
      <c r="AC422" s="347"/>
      <c r="AD422" s="347" t="str">
        <f t="shared" si="79"/>
        <v>toss all if motors or track bad</v>
      </c>
      <c r="AE422" s="347" t="s">
        <v>830</v>
      </c>
      <c r="AF422" s="347"/>
      <c r="AG422" s="347"/>
      <c r="AH422" s="347" t="s">
        <v>935</v>
      </c>
      <c r="AI422" s="350">
        <v>44673</v>
      </c>
      <c r="AJ422" s="351" t="s">
        <v>936</v>
      </c>
      <c r="AK422" s="351" t="s">
        <v>57</v>
      </c>
      <c r="AL422" s="351" t="s">
        <v>937</v>
      </c>
      <c r="AM422" s="347"/>
      <c r="AN422" s="346" t="s">
        <v>947</v>
      </c>
      <c r="AO422" s="346"/>
      <c r="AP422" s="347" t="s">
        <v>91</v>
      </c>
      <c r="AQ422" s="347"/>
      <c r="AR422" s="347" t="str">
        <f t="shared" si="80"/>
        <v/>
      </c>
      <c r="AS422" s="347" t="s">
        <v>89</v>
      </c>
      <c r="AT422" s="347" t="s">
        <v>1016</v>
      </c>
      <c r="AU422" s="347" t="s">
        <v>1017</v>
      </c>
      <c r="AV422" s="347" t="str">
        <f t="shared" si="81"/>
        <v>F15-14-18-ALL</v>
      </c>
      <c r="AW422" s="347" t="s">
        <v>1496</v>
      </c>
      <c r="AX422" s="347" t="str">
        <f t="shared" si="82"/>
        <v>F15-14-18-ALL-Viking62</v>
      </c>
      <c r="AY422" s="352"/>
    </row>
    <row r="423" spans="1:51" s="337" customFormat="1" x14ac:dyDescent="0.25">
      <c r="A423" s="345" t="str">
        <f t="shared" si="73"/>
        <v/>
      </c>
      <c r="B423" s="345" t="str">
        <f t="shared" si="74"/>
        <v>512-59488</v>
      </c>
      <c r="C423" s="345" t="s">
        <v>1503</v>
      </c>
      <c r="D423" s="345"/>
      <c r="E423" s="345">
        <f t="shared" si="75"/>
        <v>2</v>
      </c>
      <c r="F423" s="346"/>
      <c r="G423" s="346"/>
      <c r="H423" s="347" t="s">
        <v>850</v>
      </c>
      <c r="I423" s="347" t="s">
        <v>867</v>
      </c>
      <c r="J423" s="347" t="s">
        <v>1504</v>
      </c>
      <c r="K423" s="347" t="s">
        <v>696</v>
      </c>
      <c r="L423" s="347" t="str">
        <f t="shared" si="76"/>
        <v>. Control Arms, FRONT - LOWER LEFT FORWARD + REARWARD SET 2</v>
      </c>
      <c r="M423" s="460" t="str">
        <f t="shared" si="83"/>
        <v/>
      </c>
      <c r="N423" s="357" t="str" cm="1">
        <f t="array" ref="N423">IF(INDEX(W:W, ROW())&lt;&gt;"", _xlfn.XLOOKUP(INDEX(W:W, ROW()), '5A. Picture Formulas'!$B$3:$B$500, '5A. Picture Formulas'!$CR$3:$CR$500), "")</f>
        <v/>
      </c>
      <c r="O423" s="348" t="str">
        <f t="shared" si="77"/>
        <v/>
      </c>
      <c r="P423" s="348" t="s">
        <v>875</v>
      </c>
      <c r="Q423" s="348" t="str">
        <f t="shared" si="84"/>
        <v/>
      </c>
      <c r="R423" s="347" t="s">
        <v>696</v>
      </c>
      <c r="S423" s="347" t="s">
        <v>1505</v>
      </c>
      <c r="T423" s="347">
        <v>180</v>
      </c>
      <c r="U423" s="349">
        <f t="shared" si="78"/>
        <v>138</v>
      </c>
      <c r="V423" s="346"/>
      <c r="W423" s="33"/>
      <c r="X423" s="346"/>
      <c r="Y423" s="346"/>
      <c r="Z423" s="346"/>
      <c r="AA423" s="347"/>
      <c r="AB423" s="347"/>
      <c r="AC423" s="347"/>
      <c r="AD423" s="347" t="str">
        <f t="shared" si="79"/>
        <v>SET 2, sell singles if 1 bad, sell upper "U" separate</v>
      </c>
      <c r="AE423" s="347" t="s">
        <v>919</v>
      </c>
      <c r="AF423" s="347"/>
      <c r="AG423" s="347" t="s">
        <v>1506</v>
      </c>
      <c r="AH423" s="347" t="s">
        <v>935</v>
      </c>
      <c r="AI423" s="350">
        <v>44683</v>
      </c>
      <c r="AJ423" s="351" t="s">
        <v>936</v>
      </c>
      <c r="AK423" s="351" t="s">
        <v>57</v>
      </c>
      <c r="AL423" s="351" t="s">
        <v>937</v>
      </c>
      <c r="AM423" s="347"/>
      <c r="AN423" s="346" t="s">
        <v>947</v>
      </c>
      <c r="AO423" s="346" t="s">
        <v>1507</v>
      </c>
      <c r="AP423" s="347" t="s">
        <v>91</v>
      </c>
      <c r="AQ423" s="347">
        <v>59488</v>
      </c>
      <c r="AR423" s="347" t="str">
        <f t="shared" si="80"/>
        <v>512-59488</v>
      </c>
      <c r="AS423" s="347"/>
      <c r="AT423" s="347"/>
      <c r="AU423" s="347"/>
      <c r="AV423" s="347" t="str">
        <f t="shared" si="81"/>
        <v/>
      </c>
      <c r="AW423" s="347"/>
      <c r="AX423" s="347" t="str">
        <f t="shared" si="82"/>
        <v/>
      </c>
      <c r="AY423" s="352"/>
    </row>
    <row r="424" spans="1:51" s="337" customFormat="1" x14ac:dyDescent="0.25">
      <c r="A424" s="345" t="str">
        <f t="shared" si="73"/>
        <v/>
      </c>
      <c r="B424" s="345" t="str">
        <f t="shared" si="74"/>
        <v>512-59488</v>
      </c>
      <c r="C424" s="345" t="s">
        <v>1508</v>
      </c>
      <c r="D424" s="345"/>
      <c r="E424" s="345">
        <f t="shared" si="75"/>
        <v>2</v>
      </c>
      <c r="F424" s="346"/>
      <c r="G424" s="346"/>
      <c r="H424" s="347" t="s">
        <v>850</v>
      </c>
      <c r="I424" s="347" t="s">
        <v>867</v>
      </c>
      <c r="J424" s="347" t="s">
        <v>1504</v>
      </c>
      <c r="K424" s="347" t="s">
        <v>696</v>
      </c>
      <c r="L424" s="347" t="str">
        <f t="shared" si="76"/>
        <v>. Control Arms, FRONT - LOWER LEFT, FORWARD</v>
      </c>
      <c r="M424" s="460" t="str">
        <f t="shared" si="83"/>
        <v/>
      </c>
      <c r="N424" s="357" t="str" cm="1">
        <f t="array" ref="N424">IF(INDEX(W:W, ROW())&lt;&gt;"", _xlfn.XLOOKUP(INDEX(W:W, ROW()), '5A. Picture Formulas'!$B$3:$B$500, '5A. Picture Formulas'!$CR$3:$CR$500), "")</f>
        <v/>
      </c>
      <c r="O424" s="348" t="str">
        <f t="shared" si="77"/>
        <v/>
      </c>
      <c r="P424" s="348" t="s">
        <v>875</v>
      </c>
      <c r="Q424" s="348" t="str">
        <f t="shared" si="84"/>
        <v/>
      </c>
      <c r="R424" s="347" t="s">
        <v>1509</v>
      </c>
      <c r="S424" s="347" t="s">
        <v>1505</v>
      </c>
      <c r="T424" s="347">
        <v>110</v>
      </c>
      <c r="U424" s="349">
        <f t="shared" si="78"/>
        <v>138</v>
      </c>
      <c r="V424" s="346"/>
      <c r="W424" s="33"/>
      <c r="X424" s="346"/>
      <c r="Y424" s="346"/>
      <c r="Z424" s="346"/>
      <c r="AA424" s="347"/>
      <c r="AB424" s="347"/>
      <c r="AC424" s="347"/>
      <c r="AD424" s="347" t="str">
        <f t="shared" si="79"/>
        <v/>
      </c>
      <c r="AE424" s="347"/>
      <c r="AF424" s="347"/>
      <c r="AG424" s="347"/>
      <c r="AH424" s="347" t="s">
        <v>935</v>
      </c>
      <c r="AI424" s="350">
        <v>44683</v>
      </c>
      <c r="AJ424" s="351" t="s">
        <v>936</v>
      </c>
      <c r="AK424" s="351" t="s">
        <v>57</v>
      </c>
      <c r="AL424" s="351" t="s">
        <v>937</v>
      </c>
      <c r="AM424" s="347"/>
      <c r="AN424" s="346" t="s">
        <v>947</v>
      </c>
      <c r="AO424" s="346" t="s">
        <v>1507</v>
      </c>
      <c r="AP424" s="347" t="s">
        <v>91</v>
      </c>
      <c r="AQ424" s="347">
        <v>59488</v>
      </c>
      <c r="AR424" s="347" t="str">
        <f t="shared" si="80"/>
        <v>512-59488</v>
      </c>
      <c r="AS424" s="347"/>
      <c r="AT424" s="347"/>
      <c r="AU424" s="347"/>
      <c r="AV424" s="347" t="str">
        <f t="shared" si="81"/>
        <v/>
      </c>
      <c r="AW424" s="347"/>
      <c r="AX424" s="347" t="str">
        <f t="shared" si="82"/>
        <v/>
      </c>
      <c r="AY424" s="352"/>
    </row>
    <row r="425" spans="1:51" s="337" customFormat="1" x14ac:dyDescent="0.25">
      <c r="A425" s="345" t="str">
        <f t="shared" ref="A425" si="85">IF(W425&lt;&gt;"",W425,"")</f>
        <v>A237</v>
      </c>
      <c r="B425" s="345" t="str">
        <f t="shared" ref="B425" si="86">IF(AR425&lt;&gt;"",AR425,"")</f>
        <v>512-59490</v>
      </c>
      <c r="C425" s="345"/>
      <c r="D425" s="345"/>
      <c r="E425" s="345">
        <f t="shared" si="75"/>
        <v>2</v>
      </c>
      <c r="F425" s="346"/>
      <c r="G425" s="346"/>
      <c r="H425" s="347" t="s">
        <v>850</v>
      </c>
      <c r="I425" s="347" t="s">
        <v>867</v>
      </c>
      <c r="J425" s="347" t="s">
        <v>1504</v>
      </c>
      <c r="K425" s="347" t="s">
        <v>696</v>
      </c>
      <c r="L425" s="347" t="str">
        <f t="shared" ref="L425" si="87">CONCATENATE(W425,". ",R425)</f>
        <v>A237. Control Arms, FRONT - LOWER LEFT FORWARD + REARWARD SET 2</v>
      </c>
      <c r="M425" s="460" t="str">
        <f t="shared" si="83"/>
        <v>Pic</v>
      </c>
      <c r="N425" s="357" t="str" cm="1">
        <f t="array" ref="N425">IF(INDEX(W:W, ROW())&lt;&gt;"", _xlfn.XLOOKUP(INDEX(W:W, ROW()), '5A. Picture Formulas'!$B$3:$B$500, '5A. Picture Formulas'!$CR$3:$CR$500), "")</f>
        <v>https://viking-pictures.s3.us-west-1.amazonaws.com/AA1188/25+(1).JPG</v>
      </c>
      <c r="O425" s="348" t="str">
        <f t="shared" ref="O425" si="88">IF(P425&lt;&gt;"",HYPERLINK(P425,"E.G."),"")</f>
        <v/>
      </c>
      <c r="P425" s="348" t="s">
        <v>875</v>
      </c>
      <c r="Q425" s="348" t="str">
        <f t="shared" si="84"/>
        <v>https://viking-pictures.s3.us-west-1.amazonaws.com/AA1188/25+(1).JPG</v>
      </c>
      <c r="R425" s="347" t="s">
        <v>696</v>
      </c>
      <c r="S425" s="347" t="s">
        <v>1510</v>
      </c>
      <c r="T425" s="347">
        <v>180</v>
      </c>
      <c r="U425" s="349">
        <f t="shared" si="78"/>
        <v>138</v>
      </c>
      <c r="V425" s="346">
        <v>25</v>
      </c>
      <c r="W425" s="33" t="s">
        <v>3124</v>
      </c>
      <c r="X425" s="346" t="s">
        <v>3071</v>
      </c>
      <c r="Y425" s="346"/>
      <c r="Z425" s="346" t="s">
        <v>259</v>
      </c>
      <c r="AA425" s="347" t="s">
        <v>3125</v>
      </c>
      <c r="AB425" s="347"/>
      <c r="AC425" s="347"/>
      <c r="AD425" s="347" t="str">
        <f t="shared" si="79"/>
        <v>SET 2, sell singles if 1 bad, sell upper "U" separate</v>
      </c>
      <c r="AE425" s="347" t="s">
        <v>919</v>
      </c>
      <c r="AF425" s="347"/>
      <c r="AG425" s="347" t="s">
        <v>1506</v>
      </c>
      <c r="AH425" s="347" t="s">
        <v>935</v>
      </c>
      <c r="AI425" s="350">
        <v>44683</v>
      </c>
      <c r="AJ425" s="351" t="s">
        <v>936</v>
      </c>
      <c r="AK425" s="351" t="s">
        <v>57</v>
      </c>
      <c r="AL425" s="351" t="s">
        <v>937</v>
      </c>
      <c r="AM425" s="347"/>
      <c r="AN425" s="346" t="s">
        <v>947</v>
      </c>
      <c r="AO425" s="346" t="s">
        <v>1507</v>
      </c>
      <c r="AP425" s="347" t="s">
        <v>91</v>
      </c>
      <c r="AQ425" s="347">
        <v>59490</v>
      </c>
      <c r="AR425" s="347" t="str">
        <f t="shared" ref="AR425" si="89">IF(AO425&lt;&gt;"",CONCATENATE(AO425,AP425,AQ425),"")</f>
        <v>512-59490</v>
      </c>
      <c r="AS425" s="347"/>
      <c r="AT425" s="347"/>
      <c r="AU425" s="347"/>
      <c r="AV425" s="347" t="str">
        <f t="shared" ref="AV425" si="90">IF(AS425&lt;&gt;"",_xlfn.TEXTJOIN("-",TRUE,AS425,AT425,AU425),"")</f>
        <v/>
      </c>
      <c r="AW425" s="347"/>
      <c r="AX425" s="347" t="str">
        <f t="shared" ref="AX425" si="91">IF(AW425&lt;&gt;"",_xlfn.TEXTJOIN("-",TRUE,AV425,AW425),"")</f>
        <v/>
      </c>
      <c r="AY425" s="352"/>
    </row>
    <row r="426" spans="1:51" s="337" customFormat="1" x14ac:dyDescent="0.25">
      <c r="A426" s="345" t="str">
        <f t="shared" si="73"/>
        <v/>
      </c>
      <c r="B426" s="345" t="str">
        <f t="shared" si="74"/>
        <v>512-59490</v>
      </c>
      <c r="C426" s="345"/>
      <c r="D426" s="345"/>
      <c r="E426" s="345">
        <f t="shared" si="75"/>
        <v>2</v>
      </c>
      <c r="F426" s="346"/>
      <c r="G426" s="346"/>
      <c r="H426" s="347" t="s">
        <v>850</v>
      </c>
      <c r="I426" s="347" t="s">
        <v>867</v>
      </c>
      <c r="J426" s="347" t="s">
        <v>1504</v>
      </c>
      <c r="K426" s="347" t="s">
        <v>696</v>
      </c>
      <c r="L426" s="347" t="str">
        <f t="shared" si="76"/>
        <v>. Control Arms, FRONT - LOWER LEFT, FORWARD</v>
      </c>
      <c r="M426" s="460" t="str">
        <f t="shared" si="83"/>
        <v/>
      </c>
      <c r="N426" s="357" t="str" cm="1">
        <f t="array" ref="N426">IF(INDEX(W:W, ROW())&lt;&gt;"", _xlfn.XLOOKUP(INDEX(W:W, ROW()), '5A. Picture Formulas'!$B$3:$B$500, '5A. Picture Formulas'!$CR$3:$CR$500), "")</f>
        <v/>
      </c>
      <c r="O426" s="348" t="str">
        <f t="shared" si="77"/>
        <v/>
      </c>
      <c r="P426" s="348" t="s">
        <v>875</v>
      </c>
      <c r="Q426" s="348" t="str">
        <f t="shared" si="84"/>
        <v/>
      </c>
      <c r="R426" s="347" t="s">
        <v>1509</v>
      </c>
      <c r="S426" s="347" t="s">
        <v>1510</v>
      </c>
      <c r="T426" s="347">
        <v>110</v>
      </c>
      <c r="U426" s="349">
        <f t="shared" si="78"/>
        <v>138</v>
      </c>
      <c r="V426" s="346"/>
      <c r="W426" s="33"/>
      <c r="X426" s="346"/>
      <c r="Y426" s="346"/>
      <c r="Z426" s="346"/>
      <c r="AA426" s="347"/>
      <c r="AB426" s="347"/>
      <c r="AC426" s="347"/>
      <c r="AD426" s="347" t="str">
        <f t="shared" si="79"/>
        <v/>
      </c>
      <c r="AE426" s="347"/>
      <c r="AF426" s="347"/>
      <c r="AG426" s="347"/>
      <c r="AH426" s="347" t="s">
        <v>935</v>
      </c>
      <c r="AI426" s="350">
        <v>44683</v>
      </c>
      <c r="AJ426" s="351" t="s">
        <v>936</v>
      </c>
      <c r="AK426" s="351" t="s">
        <v>57</v>
      </c>
      <c r="AL426" s="351" t="s">
        <v>937</v>
      </c>
      <c r="AM426" s="347"/>
      <c r="AN426" s="346" t="s">
        <v>947</v>
      </c>
      <c r="AO426" s="346" t="s">
        <v>1507</v>
      </c>
      <c r="AP426" s="347" t="s">
        <v>91</v>
      </c>
      <c r="AQ426" s="347">
        <v>59490</v>
      </c>
      <c r="AR426" s="347" t="str">
        <f t="shared" si="80"/>
        <v>512-59490</v>
      </c>
      <c r="AS426" s="347"/>
      <c r="AT426" s="347"/>
      <c r="AU426" s="347"/>
      <c r="AV426" s="347" t="str">
        <f t="shared" si="81"/>
        <v/>
      </c>
      <c r="AW426" s="347"/>
      <c r="AX426" s="347" t="str">
        <f t="shared" si="82"/>
        <v/>
      </c>
      <c r="AY426" s="352"/>
    </row>
    <row r="427" spans="1:51" s="337" customFormat="1" x14ac:dyDescent="0.25">
      <c r="A427" s="345" t="str">
        <f t="shared" si="73"/>
        <v/>
      </c>
      <c r="B427" s="345" t="str">
        <f t="shared" si="74"/>
        <v>512-59492</v>
      </c>
      <c r="C427" s="345"/>
      <c r="D427" s="345"/>
      <c r="E427" s="345">
        <f t="shared" si="75"/>
        <v>1</v>
      </c>
      <c r="F427" s="346"/>
      <c r="G427" s="346"/>
      <c r="H427" s="347" t="s">
        <v>850</v>
      </c>
      <c r="I427" s="347" t="s">
        <v>867</v>
      </c>
      <c r="J427" s="347" t="s">
        <v>1504</v>
      </c>
      <c r="K427" s="347" t="s">
        <v>696</v>
      </c>
      <c r="L427" s="347" t="str">
        <f t="shared" si="76"/>
        <v>. Control Arms, FRONT - LOWER LEFT, REARWARD</v>
      </c>
      <c r="M427" s="460" t="str">
        <f t="shared" si="83"/>
        <v/>
      </c>
      <c r="N427" s="357" t="str" cm="1">
        <f t="array" ref="N427">IF(INDEX(W:W, ROW())&lt;&gt;"", _xlfn.XLOOKUP(INDEX(W:W, ROW()), '5A. Picture Formulas'!$B$3:$B$500, '5A. Picture Formulas'!$CR$3:$CR$500), "")</f>
        <v/>
      </c>
      <c r="O427" s="348" t="str">
        <f t="shared" si="77"/>
        <v/>
      </c>
      <c r="P427" s="348" t="s">
        <v>875</v>
      </c>
      <c r="Q427" s="348" t="str">
        <f t="shared" si="84"/>
        <v/>
      </c>
      <c r="R427" s="347" t="s">
        <v>1511</v>
      </c>
      <c r="S427" s="347"/>
      <c r="T427" s="347">
        <v>110</v>
      </c>
      <c r="U427" s="349">
        <f t="shared" si="78"/>
        <v>138</v>
      </c>
      <c r="V427" s="346"/>
      <c r="W427" s="33"/>
      <c r="X427" s="346"/>
      <c r="Y427" s="346"/>
      <c r="Z427" s="346"/>
      <c r="AA427" s="347"/>
      <c r="AB427" s="347"/>
      <c r="AC427" s="347"/>
      <c r="AD427" s="347" t="str">
        <f t="shared" si="79"/>
        <v/>
      </c>
      <c r="AE427" s="347"/>
      <c r="AF427" s="347"/>
      <c r="AG427" s="347"/>
      <c r="AH427" s="347" t="s">
        <v>935</v>
      </c>
      <c r="AI427" s="350">
        <v>44683</v>
      </c>
      <c r="AJ427" s="351" t="s">
        <v>936</v>
      </c>
      <c r="AK427" s="351" t="s">
        <v>57</v>
      </c>
      <c r="AL427" s="351" t="s">
        <v>937</v>
      </c>
      <c r="AM427" s="347"/>
      <c r="AN427" s="346" t="s">
        <v>947</v>
      </c>
      <c r="AO427" s="346" t="s">
        <v>1507</v>
      </c>
      <c r="AP427" s="347" t="s">
        <v>91</v>
      </c>
      <c r="AQ427" s="347">
        <v>59492</v>
      </c>
      <c r="AR427" s="347" t="str">
        <f t="shared" si="80"/>
        <v>512-59492</v>
      </c>
      <c r="AS427" s="347"/>
      <c r="AT427" s="347"/>
      <c r="AU427" s="347"/>
      <c r="AV427" s="347" t="str">
        <f t="shared" si="81"/>
        <v/>
      </c>
      <c r="AW427" s="347"/>
      <c r="AX427" s="347" t="str">
        <f t="shared" si="82"/>
        <v/>
      </c>
      <c r="AY427" s="352"/>
    </row>
    <row r="428" spans="1:51" s="337" customFormat="1" x14ac:dyDescent="0.25">
      <c r="A428" s="345" t="str">
        <f t="shared" si="73"/>
        <v/>
      </c>
      <c r="B428" s="345" t="str">
        <f t="shared" si="74"/>
        <v>512-59487</v>
      </c>
      <c r="C428" s="345" t="s">
        <v>1512</v>
      </c>
      <c r="D428" s="345"/>
      <c r="E428" s="345">
        <f t="shared" si="75"/>
        <v>2</v>
      </c>
      <c r="F428" s="346"/>
      <c r="G428" s="346"/>
      <c r="H428" s="347" t="s">
        <v>850</v>
      </c>
      <c r="I428" s="347" t="s">
        <v>867</v>
      </c>
      <c r="J428" s="347" t="s">
        <v>1504</v>
      </c>
      <c r="K428" s="347" t="s">
        <v>697</v>
      </c>
      <c r="L428" s="347" t="str">
        <f t="shared" si="76"/>
        <v>. Control Arms, FRONT - LOWER RIGHT FORWARD + REARWARD SET 2</v>
      </c>
      <c r="M428" s="460" t="str">
        <f t="shared" si="83"/>
        <v/>
      </c>
      <c r="N428" s="357" t="str" cm="1">
        <f t="array" ref="N428">IF(INDEX(W:W, ROW())&lt;&gt;"", _xlfn.XLOOKUP(INDEX(W:W, ROW()), '5A. Picture Formulas'!$B$3:$B$500, '5A. Picture Formulas'!$CR$3:$CR$500), "")</f>
        <v/>
      </c>
      <c r="O428" s="348" t="str">
        <f t="shared" si="77"/>
        <v/>
      </c>
      <c r="P428" s="348" t="s">
        <v>875</v>
      </c>
      <c r="Q428" s="348" t="str">
        <f t="shared" si="84"/>
        <v/>
      </c>
      <c r="R428" s="347" t="s">
        <v>697</v>
      </c>
      <c r="S428" s="347" t="s">
        <v>1505</v>
      </c>
      <c r="T428" s="347">
        <v>180</v>
      </c>
      <c r="U428" s="349">
        <f t="shared" si="78"/>
        <v>127.5</v>
      </c>
      <c r="V428" s="346"/>
      <c r="W428" s="33"/>
      <c r="X428" s="346"/>
      <c r="Y428" s="346"/>
      <c r="Z428" s="346"/>
      <c r="AA428" s="347"/>
      <c r="AB428" s="347"/>
      <c r="AC428" s="347"/>
      <c r="AD428" s="347" t="str">
        <f t="shared" si="79"/>
        <v>SET 2, sell singles if 1 bad, sell upper "U" separate</v>
      </c>
      <c r="AE428" s="347" t="s">
        <v>919</v>
      </c>
      <c r="AF428" s="347"/>
      <c r="AG428" s="347" t="s">
        <v>1506</v>
      </c>
      <c r="AH428" s="347" t="s">
        <v>935</v>
      </c>
      <c r="AI428" s="350">
        <v>44683</v>
      </c>
      <c r="AJ428" s="351" t="s">
        <v>936</v>
      </c>
      <c r="AK428" s="351" t="s">
        <v>57</v>
      </c>
      <c r="AL428" s="351" t="s">
        <v>937</v>
      </c>
      <c r="AM428" s="347"/>
      <c r="AN428" s="346" t="s">
        <v>947</v>
      </c>
      <c r="AO428" s="346" t="s">
        <v>1507</v>
      </c>
      <c r="AP428" s="347" t="s">
        <v>91</v>
      </c>
      <c r="AQ428" s="347">
        <v>59487</v>
      </c>
      <c r="AR428" s="347" t="str">
        <f t="shared" si="80"/>
        <v>512-59487</v>
      </c>
      <c r="AS428" s="347"/>
      <c r="AT428" s="347"/>
      <c r="AU428" s="347"/>
      <c r="AV428" s="347" t="str">
        <f t="shared" si="81"/>
        <v/>
      </c>
      <c r="AW428" s="347"/>
      <c r="AX428" s="347" t="str">
        <f t="shared" si="82"/>
        <v/>
      </c>
      <c r="AY428" s="352"/>
    </row>
    <row r="429" spans="1:51" s="337" customFormat="1" x14ac:dyDescent="0.25">
      <c r="A429" s="345" t="str">
        <f t="shared" si="73"/>
        <v/>
      </c>
      <c r="B429" s="345" t="str">
        <f t="shared" si="74"/>
        <v>512-59487</v>
      </c>
      <c r="C429" s="345" t="s">
        <v>1513</v>
      </c>
      <c r="D429" s="345"/>
      <c r="E429" s="345">
        <f t="shared" si="75"/>
        <v>2</v>
      </c>
      <c r="F429" s="346"/>
      <c r="G429" s="346"/>
      <c r="H429" s="347" t="s">
        <v>850</v>
      </c>
      <c r="I429" s="347" t="s">
        <v>867</v>
      </c>
      <c r="J429" s="347" t="s">
        <v>1504</v>
      </c>
      <c r="K429" s="347" t="s">
        <v>697</v>
      </c>
      <c r="L429" s="347" t="str">
        <f t="shared" si="76"/>
        <v>. Control Arms, FRONT - LOWER RIGHT, FORWARD</v>
      </c>
      <c r="M429" s="460" t="str">
        <f t="shared" si="83"/>
        <v/>
      </c>
      <c r="N429" s="357" t="str" cm="1">
        <f t="array" ref="N429">IF(INDEX(W:W, ROW())&lt;&gt;"", _xlfn.XLOOKUP(INDEX(W:W, ROW()), '5A. Picture Formulas'!$B$3:$B$500, '5A. Picture Formulas'!$CR$3:$CR$500), "")</f>
        <v/>
      </c>
      <c r="O429" s="348" t="str">
        <f t="shared" si="77"/>
        <v/>
      </c>
      <c r="P429" s="348" t="s">
        <v>875</v>
      </c>
      <c r="Q429" s="348" t="str">
        <f t="shared" si="84"/>
        <v/>
      </c>
      <c r="R429" s="347" t="s">
        <v>1514</v>
      </c>
      <c r="S429" s="347" t="s">
        <v>1505</v>
      </c>
      <c r="T429" s="347">
        <v>110</v>
      </c>
      <c r="U429" s="349">
        <f t="shared" si="78"/>
        <v>127.5</v>
      </c>
      <c r="V429" s="346"/>
      <c r="W429" s="33"/>
      <c r="X429" s="346"/>
      <c r="Y429" s="346"/>
      <c r="Z429" s="346"/>
      <c r="AA429" s="347"/>
      <c r="AB429" s="347"/>
      <c r="AC429" s="347"/>
      <c r="AD429" s="347" t="str">
        <f t="shared" si="79"/>
        <v/>
      </c>
      <c r="AE429" s="347"/>
      <c r="AF429" s="347"/>
      <c r="AG429" s="347"/>
      <c r="AH429" s="347" t="s">
        <v>935</v>
      </c>
      <c r="AI429" s="350">
        <v>44683</v>
      </c>
      <c r="AJ429" s="351" t="s">
        <v>936</v>
      </c>
      <c r="AK429" s="351" t="s">
        <v>57</v>
      </c>
      <c r="AL429" s="351" t="s">
        <v>937</v>
      </c>
      <c r="AM429" s="347"/>
      <c r="AN429" s="346" t="s">
        <v>947</v>
      </c>
      <c r="AO429" s="346" t="s">
        <v>1507</v>
      </c>
      <c r="AP429" s="347" t="s">
        <v>91</v>
      </c>
      <c r="AQ429" s="347">
        <v>59487</v>
      </c>
      <c r="AR429" s="347" t="str">
        <f t="shared" si="80"/>
        <v>512-59487</v>
      </c>
      <c r="AS429" s="347"/>
      <c r="AT429" s="347"/>
      <c r="AU429" s="347"/>
      <c r="AV429" s="347" t="str">
        <f t="shared" si="81"/>
        <v/>
      </c>
      <c r="AW429" s="347"/>
      <c r="AX429" s="347" t="str">
        <f t="shared" si="82"/>
        <v/>
      </c>
      <c r="AY429" s="352"/>
    </row>
    <row r="430" spans="1:51" s="337" customFormat="1" x14ac:dyDescent="0.25">
      <c r="A430" s="345" t="str">
        <f t="shared" si="73"/>
        <v/>
      </c>
      <c r="B430" s="345" t="str">
        <f t="shared" si="74"/>
        <v>512-59489</v>
      </c>
      <c r="C430" s="345"/>
      <c r="D430" s="345"/>
      <c r="E430" s="345">
        <f t="shared" si="75"/>
        <v>1</v>
      </c>
      <c r="F430" s="346"/>
      <c r="G430" s="346"/>
      <c r="H430" s="347" t="s">
        <v>850</v>
      </c>
      <c r="I430" s="347" t="s">
        <v>867</v>
      </c>
      <c r="J430" s="347" t="s">
        <v>1504</v>
      </c>
      <c r="K430" s="347" t="s">
        <v>697</v>
      </c>
      <c r="L430" s="347" t="str">
        <f t="shared" si="76"/>
        <v>. Control Arms, FRONT - LOWER RIGHT, FORWARD</v>
      </c>
      <c r="M430" s="460" t="str">
        <f t="shared" si="83"/>
        <v/>
      </c>
      <c r="N430" s="357" t="str" cm="1">
        <f t="array" ref="N430">IF(INDEX(W:W, ROW())&lt;&gt;"", _xlfn.XLOOKUP(INDEX(W:W, ROW()), '5A. Picture Formulas'!$B$3:$B$500, '5A. Picture Formulas'!$CR$3:$CR$500), "")</f>
        <v/>
      </c>
      <c r="O430" s="348" t="str">
        <f t="shared" si="77"/>
        <v/>
      </c>
      <c r="P430" s="348" t="s">
        <v>875</v>
      </c>
      <c r="Q430" s="348" t="str">
        <f t="shared" si="84"/>
        <v/>
      </c>
      <c r="R430" s="347" t="s">
        <v>1514</v>
      </c>
      <c r="S430" s="347" t="s">
        <v>1510</v>
      </c>
      <c r="T430" s="347">
        <v>110</v>
      </c>
      <c r="U430" s="349">
        <f t="shared" si="78"/>
        <v>127.5</v>
      </c>
      <c r="V430" s="346"/>
      <c r="W430" s="33"/>
      <c r="X430" s="346"/>
      <c r="Y430" s="346"/>
      <c r="Z430" s="346"/>
      <c r="AA430" s="347"/>
      <c r="AB430" s="347"/>
      <c r="AC430" s="347"/>
      <c r="AD430" s="347" t="str">
        <f t="shared" si="79"/>
        <v/>
      </c>
      <c r="AE430" s="347"/>
      <c r="AF430" s="347"/>
      <c r="AG430" s="347"/>
      <c r="AH430" s="347" t="s">
        <v>935</v>
      </c>
      <c r="AI430" s="350">
        <v>44683</v>
      </c>
      <c r="AJ430" s="351" t="s">
        <v>936</v>
      </c>
      <c r="AK430" s="351" t="s">
        <v>57</v>
      </c>
      <c r="AL430" s="351" t="s">
        <v>937</v>
      </c>
      <c r="AM430" s="347"/>
      <c r="AN430" s="346" t="s">
        <v>947</v>
      </c>
      <c r="AO430" s="346" t="s">
        <v>1507</v>
      </c>
      <c r="AP430" s="347" t="s">
        <v>91</v>
      </c>
      <c r="AQ430" s="347">
        <v>59489</v>
      </c>
      <c r="AR430" s="347" t="str">
        <f t="shared" si="80"/>
        <v>512-59489</v>
      </c>
      <c r="AS430" s="347"/>
      <c r="AT430" s="347"/>
      <c r="AU430" s="347"/>
      <c r="AV430" s="347" t="str">
        <f t="shared" si="81"/>
        <v/>
      </c>
      <c r="AW430" s="347"/>
      <c r="AX430" s="347" t="str">
        <f t="shared" si="82"/>
        <v/>
      </c>
      <c r="AY430" s="352"/>
    </row>
    <row r="431" spans="1:51" s="337" customFormat="1" x14ac:dyDescent="0.25">
      <c r="A431" s="345" t="str">
        <f t="shared" si="73"/>
        <v/>
      </c>
      <c r="B431" s="345" t="str">
        <f t="shared" si="74"/>
        <v>512-59491</v>
      </c>
      <c r="C431" s="345"/>
      <c r="D431" s="345"/>
      <c r="E431" s="345">
        <f t="shared" si="75"/>
        <v>1</v>
      </c>
      <c r="F431" s="346"/>
      <c r="G431" s="346"/>
      <c r="H431" s="347" t="s">
        <v>850</v>
      </c>
      <c r="I431" s="347" t="s">
        <v>867</v>
      </c>
      <c r="J431" s="347" t="s">
        <v>1504</v>
      </c>
      <c r="K431" s="347" t="s">
        <v>697</v>
      </c>
      <c r="L431" s="347" t="str">
        <f t="shared" si="76"/>
        <v>. Control Arms, FRONT - LOWER RIGHT, REARWARD</v>
      </c>
      <c r="M431" s="460" t="str">
        <f t="shared" si="83"/>
        <v/>
      </c>
      <c r="N431" s="357" t="str" cm="1">
        <f t="array" ref="N431">IF(INDEX(W:W, ROW())&lt;&gt;"", _xlfn.XLOOKUP(INDEX(W:W, ROW()), '5A. Picture Formulas'!$B$3:$B$500, '5A. Picture Formulas'!$CR$3:$CR$500), "")</f>
        <v/>
      </c>
      <c r="O431" s="348" t="str">
        <f t="shared" si="77"/>
        <v/>
      </c>
      <c r="P431" s="348" t="s">
        <v>875</v>
      </c>
      <c r="Q431" s="348" t="str">
        <f t="shared" si="84"/>
        <v/>
      </c>
      <c r="R431" s="347" t="s">
        <v>1515</v>
      </c>
      <c r="S431" s="347"/>
      <c r="T431" s="347">
        <v>110</v>
      </c>
      <c r="U431" s="349">
        <f t="shared" si="78"/>
        <v>127.5</v>
      </c>
      <c r="V431" s="346"/>
      <c r="W431" s="33"/>
      <c r="X431" s="346"/>
      <c r="Y431" s="346"/>
      <c r="Z431" s="346"/>
      <c r="AA431" s="347"/>
      <c r="AB431" s="347"/>
      <c r="AC431" s="347"/>
      <c r="AD431" s="347" t="str">
        <f t="shared" si="79"/>
        <v/>
      </c>
      <c r="AE431" s="347"/>
      <c r="AF431" s="347"/>
      <c r="AG431" s="347"/>
      <c r="AH431" s="347" t="s">
        <v>935</v>
      </c>
      <c r="AI431" s="350">
        <v>44683</v>
      </c>
      <c r="AJ431" s="351" t="s">
        <v>936</v>
      </c>
      <c r="AK431" s="351" t="s">
        <v>57</v>
      </c>
      <c r="AL431" s="351" t="s">
        <v>937</v>
      </c>
      <c r="AM431" s="347"/>
      <c r="AN431" s="346" t="s">
        <v>947</v>
      </c>
      <c r="AO431" s="346" t="s">
        <v>1507</v>
      </c>
      <c r="AP431" s="347" t="s">
        <v>91</v>
      </c>
      <c r="AQ431" s="347">
        <v>59491</v>
      </c>
      <c r="AR431" s="347" t="str">
        <f t="shared" si="80"/>
        <v>512-59491</v>
      </c>
      <c r="AS431" s="347"/>
      <c r="AT431" s="347"/>
      <c r="AU431" s="347"/>
      <c r="AV431" s="347" t="str">
        <f t="shared" si="81"/>
        <v/>
      </c>
      <c r="AW431" s="347"/>
      <c r="AX431" s="347" t="str">
        <f t="shared" si="82"/>
        <v/>
      </c>
      <c r="AY431" s="352"/>
    </row>
    <row r="432" spans="1:51" s="337" customFormat="1" x14ac:dyDescent="0.25">
      <c r="A432" s="345" t="str">
        <f t="shared" si="73"/>
        <v>A233</v>
      </c>
      <c r="B432" s="345" t="str">
        <f t="shared" si="74"/>
        <v>511-50148</v>
      </c>
      <c r="C432" s="345" t="s">
        <v>1516</v>
      </c>
      <c r="D432" s="345"/>
      <c r="E432" s="345">
        <f t="shared" si="75"/>
        <v>2</v>
      </c>
      <c r="F432" s="346"/>
      <c r="G432" s="346"/>
      <c r="H432" s="347" t="s">
        <v>850</v>
      </c>
      <c r="I432" s="347" t="s">
        <v>867</v>
      </c>
      <c r="J432" s="347" t="s">
        <v>1504</v>
      </c>
      <c r="K432" s="347" t="s">
        <v>698</v>
      </c>
      <c r="L432" s="347" t="str">
        <f t="shared" si="76"/>
        <v>A233. Control Arms, FRONT - UPPER "U" WISHBONE ONES as SET 2</v>
      </c>
      <c r="M432" s="460" t="str">
        <f t="shared" si="83"/>
        <v>Pic</v>
      </c>
      <c r="N432" s="357" t="str" cm="1">
        <f t="array" ref="N432">IF(INDEX(W:W, ROW())&lt;&gt;"", _xlfn.XLOOKUP(INDEX(W:W, ROW()), '5A. Picture Formulas'!$B$3:$B$500, '5A. Picture Formulas'!$CR$3:$CR$500), "")</f>
        <v>https://viking-pictures.s3.us-west-1.amazonaws.com/AA1188/26+(1).JPG</v>
      </c>
      <c r="O432" s="348" t="str">
        <f t="shared" si="77"/>
        <v/>
      </c>
      <c r="P432" s="348" t="s">
        <v>875</v>
      </c>
      <c r="Q432" s="348" t="str">
        <f t="shared" si="84"/>
        <v>https://viking-pictures.s3.us-west-1.amazonaws.com/AA1188/26+(1).JPG</v>
      </c>
      <c r="R432" s="347" t="s">
        <v>698</v>
      </c>
      <c r="S432" s="347"/>
      <c r="T432" s="347">
        <v>80</v>
      </c>
      <c r="U432" s="349">
        <f t="shared" si="78"/>
        <v>58.666666666666664</v>
      </c>
      <c r="V432" s="346">
        <v>26</v>
      </c>
      <c r="W432" s="33" t="s">
        <v>3119</v>
      </c>
      <c r="X432" s="346" t="s">
        <v>3071</v>
      </c>
      <c r="Y432" s="346"/>
      <c r="Z432" s="346" t="s">
        <v>259</v>
      </c>
      <c r="AA432" s="347" t="s">
        <v>3118</v>
      </c>
      <c r="AB432" s="347"/>
      <c r="AC432" s="347"/>
      <c r="AD432" s="347" t="str">
        <f t="shared" si="79"/>
        <v>SET 2, sell singles if 1 bad</v>
      </c>
      <c r="AE432" s="347" t="s">
        <v>780</v>
      </c>
      <c r="AF432" s="347"/>
      <c r="AG432" s="347"/>
      <c r="AH432" s="347" t="s">
        <v>935</v>
      </c>
      <c r="AI432" s="350">
        <v>44683</v>
      </c>
      <c r="AJ432" s="351" t="s">
        <v>936</v>
      </c>
      <c r="AK432" s="351" t="s">
        <v>57</v>
      </c>
      <c r="AL432" s="351" t="s">
        <v>937</v>
      </c>
      <c r="AM432" s="347"/>
      <c r="AN432" s="346" t="s">
        <v>947</v>
      </c>
      <c r="AO432" s="346">
        <v>511</v>
      </c>
      <c r="AP432" s="347" t="s">
        <v>91</v>
      </c>
      <c r="AQ432" s="347">
        <v>50148</v>
      </c>
      <c r="AR432" s="347" t="str">
        <f t="shared" si="80"/>
        <v>511-50148</v>
      </c>
      <c r="AS432" s="347"/>
      <c r="AT432" s="347"/>
      <c r="AU432" s="347"/>
      <c r="AV432" s="347" t="str">
        <f t="shared" si="81"/>
        <v/>
      </c>
      <c r="AW432" s="347"/>
      <c r="AX432" s="347" t="str">
        <f t="shared" si="82"/>
        <v/>
      </c>
      <c r="AY432" s="352" t="s">
        <v>2984</v>
      </c>
    </row>
    <row r="433" spans="1:51" s="337" customFormat="1" x14ac:dyDescent="0.25">
      <c r="A433" s="345" t="str">
        <f t="shared" si="73"/>
        <v/>
      </c>
      <c r="B433" s="345" t="str">
        <f t="shared" si="74"/>
        <v>511-50148</v>
      </c>
      <c r="C433" s="345" t="s">
        <v>1517</v>
      </c>
      <c r="D433" s="345"/>
      <c r="E433" s="345">
        <f t="shared" si="75"/>
        <v>2</v>
      </c>
      <c r="F433" s="346"/>
      <c r="G433" s="346"/>
      <c r="H433" s="347" t="s">
        <v>850</v>
      </c>
      <c r="I433" s="347" t="s">
        <v>867</v>
      </c>
      <c r="J433" s="347" t="s">
        <v>1504</v>
      </c>
      <c r="K433" s="347" t="s">
        <v>698</v>
      </c>
      <c r="L433" s="347" t="str">
        <f t="shared" si="76"/>
        <v>. Control Arms, FRONT - UPPER "U" WISHBONE, LEFT</v>
      </c>
      <c r="M433" s="460" t="str">
        <f t="shared" si="83"/>
        <v/>
      </c>
      <c r="N433" s="357" t="str" cm="1">
        <f t="array" ref="N433">IF(INDEX(W:W, ROW())&lt;&gt;"", _xlfn.XLOOKUP(INDEX(W:W, ROW()), '5A. Picture Formulas'!$B$3:$B$500, '5A. Picture Formulas'!$CR$3:$CR$500), "")</f>
        <v/>
      </c>
      <c r="O433" s="365" t="str">
        <f t="shared" si="77"/>
        <v>E.G.</v>
      </c>
      <c r="P433" s="366" t="s">
        <v>1518</v>
      </c>
      <c r="Q433" s="348" t="str">
        <f t="shared" si="84"/>
        <v>https://viking-pictures.s3.us-west-1.amazonaws.com/AA1155/A13.+Control+Arms%2C+FRONT+-+UPPER+U+WISHBONE%2C+LEFT+(1).JPG</v>
      </c>
      <c r="R433" s="347" t="s">
        <v>1519</v>
      </c>
      <c r="S433" s="347"/>
      <c r="T433" s="347">
        <v>48</v>
      </c>
      <c r="U433" s="349">
        <f t="shared" si="78"/>
        <v>58.666666666666664</v>
      </c>
      <c r="V433" s="346"/>
      <c r="W433" s="33"/>
      <c r="X433" s="346"/>
      <c r="Y433" s="346"/>
      <c r="Z433" s="346" t="s">
        <v>259</v>
      </c>
      <c r="AA433" s="369" t="s">
        <v>1520</v>
      </c>
      <c r="AB433" s="347"/>
      <c r="AC433" s="347"/>
      <c r="AD433" s="347" t="str">
        <f t="shared" si="79"/>
        <v/>
      </c>
      <c r="AE433" s="347"/>
      <c r="AF433" s="347"/>
      <c r="AG433" s="347"/>
      <c r="AH433" s="347" t="s">
        <v>935</v>
      </c>
      <c r="AI433" s="350">
        <v>44683</v>
      </c>
      <c r="AJ433" s="351" t="s">
        <v>936</v>
      </c>
      <c r="AK433" s="351" t="s">
        <v>57</v>
      </c>
      <c r="AL433" s="351" t="s">
        <v>937</v>
      </c>
      <c r="AM433" s="347"/>
      <c r="AN433" s="346" t="s">
        <v>947</v>
      </c>
      <c r="AO433" s="346">
        <v>511</v>
      </c>
      <c r="AP433" s="347" t="s">
        <v>91</v>
      </c>
      <c r="AQ433" s="347">
        <v>50148</v>
      </c>
      <c r="AR433" s="347" t="str">
        <f t="shared" si="80"/>
        <v>511-50148</v>
      </c>
      <c r="AS433" s="347"/>
      <c r="AT433" s="347"/>
      <c r="AU433" s="347"/>
      <c r="AV433" s="347" t="str">
        <f t="shared" si="81"/>
        <v/>
      </c>
      <c r="AW433" s="347"/>
      <c r="AX433" s="347" t="str">
        <f t="shared" si="82"/>
        <v/>
      </c>
      <c r="AY433" s="352"/>
    </row>
    <row r="434" spans="1:51" s="337" customFormat="1" x14ac:dyDescent="0.25">
      <c r="A434" s="345" t="str">
        <f t="shared" si="73"/>
        <v/>
      </c>
      <c r="B434" s="345" t="str">
        <f t="shared" si="74"/>
        <v>511-50147</v>
      </c>
      <c r="C434" s="345"/>
      <c r="D434" s="345"/>
      <c r="E434" s="345">
        <f t="shared" si="75"/>
        <v>1</v>
      </c>
      <c r="F434" s="346"/>
      <c r="G434" s="346"/>
      <c r="H434" s="347" t="s">
        <v>850</v>
      </c>
      <c r="I434" s="347" t="s">
        <v>867</v>
      </c>
      <c r="J434" s="347" t="s">
        <v>1504</v>
      </c>
      <c r="K434" s="347" t="s">
        <v>698</v>
      </c>
      <c r="L434" s="347" t="str">
        <f t="shared" si="76"/>
        <v>. Control Arms, FRONT - UPPER "U" WISHBONE, RIGHT</v>
      </c>
      <c r="M434" s="460" t="str">
        <f t="shared" si="83"/>
        <v/>
      </c>
      <c r="N434" s="357" t="str" cm="1">
        <f t="array" ref="N434">IF(INDEX(W:W, ROW())&lt;&gt;"", _xlfn.XLOOKUP(INDEX(W:W, ROW()), '5A. Picture Formulas'!$B$3:$B$500, '5A. Picture Formulas'!$CR$3:$CR$500), "")</f>
        <v/>
      </c>
      <c r="O434" s="365" t="str">
        <f t="shared" si="77"/>
        <v>E.G.</v>
      </c>
      <c r="P434" s="366" t="s">
        <v>1521</v>
      </c>
      <c r="Q434" s="348" t="str">
        <f t="shared" si="84"/>
        <v>https://viking-pictures.s3.us-west-1.amazonaws.com/AA1155/A21.+Control+Arms%2C+FRONT+-+UPPER+U+WISHBONE%2C+RIGHT+(1).JPG</v>
      </c>
      <c r="R434" s="347" t="s">
        <v>1522</v>
      </c>
      <c r="S434" s="347"/>
      <c r="T434" s="347">
        <v>48</v>
      </c>
      <c r="U434" s="349">
        <f t="shared" si="78"/>
        <v>58.666666666666664</v>
      </c>
      <c r="V434" s="346"/>
      <c r="W434" s="33"/>
      <c r="X434" s="346"/>
      <c r="Y434" s="346"/>
      <c r="Z434" s="346" t="s">
        <v>259</v>
      </c>
      <c r="AA434" s="369" t="s">
        <v>1523</v>
      </c>
      <c r="AB434" s="347"/>
      <c r="AC434" s="347"/>
      <c r="AD434" s="347" t="str">
        <f t="shared" si="79"/>
        <v/>
      </c>
      <c r="AE434" s="347"/>
      <c r="AF434" s="347"/>
      <c r="AG434" s="347"/>
      <c r="AH434" s="347" t="s">
        <v>935</v>
      </c>
      <c r="AI434" s="350">
        <v>44683</v>
      </c>
      <c r="AJ434" s="351" t="s">
        <v>936</v>
      </c>
      <c r="AK434" s="351" t="s">
        <v>57</v>
      </c>
      <c r="AL434" s="351" t="s">
        <v>937</v>
      </c>
      <c r="AM434" s="347"/>
      <c r="AN434" s="346" t="s">
        <v>947</v>
      </c>
      <c r="AO434" s="346">
        <v>511</v>
      </c>
      <c r="AP434" s="347" t="s">
        <v>91</v>
      </c>
      <c r="AQ434" s="347">
        <v>50147</v>
      </c>
      <c r="AR434" s="347" t="str">
        <f t="shared" si="80"/>
        <v>511-50147</v>
      </c>
      <c r="AS434" s="347"/>
      <c r="AT434" s="347"/>
      <c r="AU434" s="347"/>
      <c r="AV434" s="347" t="str">
        <f t="shared" si="81"/>
        <v/>
      </c>
      <c r="AW434" s="347"/>
      <c r="AX434" s="347" t="str">
        <f t="shared" si="82"/>
        <v/>
      </c>
      <c r="AY434" s="352"/>
    </row>
    <row r="435" spans="1:51" s="337" customFormat="1" x14ac:dyDescent="0.25">
      <c r="A435" s="345" t="str">
        <f t="shared" si="73"/>
        <v/>
      </c>
      <c r="B435" s="345" t="str">
        <f t="shared" si="74"/>
        <v>513-50296</v>
      </c>
      <c r="C435" s="345" t="s">
        <v>1526</v>
      </c>
      <c r="D435" s="345"/>
      <c r="E435" s="345">
        <f t="shared" si="75"/>
        <v>2</v>
      </c>
      <c r="F435" s="346"/>
      <c r="G435" s="346"/>
      <c r="H435" s="347" t="s">
        <v>850</v>
      </c>
      <c r="I435" s="347" t="s">
        <v>867</v>
      </c>
      <c r="J435" s="347" t="s">
        <v>1504</v>
      </c>
      <c r="K435" s="347" t="s">
        <v>699</v>
      </c>
      <c r="L435" s="347" t="str">
        <f t="shared" si="76"/>
        <v>. Control Arms, REAR - LEFT Large Control Arm</v>
      </c>
      <c r="M435" s="460" t="str">
        <f t="shared" si="83"/>
        <v/>
      </c>
      <c r="N435" s="357" t="str" cm="1">
        <f t="array" ref="N435">IF(INDEX(W:W, ROW())&lt;&gt;"", _xlfn.XLOOKUP(INDEX(W:W, ROW()), '5A. Picture Formulas'!$B$3:$B$500, '5A. Picture Formulas'!$CR$3:$CR$500), "")</f>
        <v/>
      </c>
      <c r="O435" s="365" t="str">
        <f t="shared" si="77"/>
        <v>E.G.</v>
      </c>
      <c r="P435" s="366" t="s">
        <v>1527</v>
      </c>
      <c r="Q435" s="348" t="str">
        <f t="shared" si="84"/>
        <v>https://viking-pictures.s3.us-west-1.amazonaws.com/AA1155/A99.+Control+Arms%2C+REAR+-+LEFT+Large+Control+Arm+(1).JPG</v>
      </c>
      <c r="R435" s="347" t="s">
        <v>1528</v>
      </c>
      <c r="S435" s="347"/>
      <c r="T435" s="347">
        <v>100</v>
      </c>
      <c r="U435" s="349">
        <f t="shared" si="78"/>
        <v>125</v>
      </c>
      <c r="V435" s="346"/>
      <c r="W435" s="33"/>
      <c r="X435" s="346"/>
      <c r="Y435" s="346"/>
      <c r="Z435" s="346" t="s">
        <v>260</v>
      </c>
      <c r="AA435" s="369" t="s">
        <v>1529</v>
      </c>
      <c r="AB435" s="347"/>
      <c r="AC435" s="347"/>
      <c r="AD435" s="347" t="str">
        <f t="shared" si="79"/>
        <v/>
      </c>
      <c r="AE435" s="347"/>
      <c r="AF435" s="347"/>
      <c r="AG435" s="347" t="s">
        <v>1525</v>
      </c>
      <c r="AH435" s="347" t="s">
        <v>935</v>
      </c>
      <c r="AI435" s="350">
        <v>44683</v>
      </c>
      <c r="AJ435" s="351" t="s">
        <v>936</v>
      </c>
      <c r="AK435" s="351" t="s">
        <v>57</v>
      </c>
      <c r="AL435" s="351" t="s">
        <v>937</v>
      </c>
      <c r="AM435" s="347"/>
      <c r="AN435" s="346" t="s">
        <v>947</v>
      </c>
      <c r="AO435" s="346">
        <v>513</v>
      </c>
      <c r="AP435" s="347" t="s">
        <v>91</v>
      </c>
      <c r="AQ435" s="347">
        <v>50296</v>
      </c>
      <c r="AR435" s="347" t="str">
        <f t="shared" si="80"/>
        <v>513-50296</v>
      </c>
      <c r="AS435" s="347"/>
      <c r="AT435" s="347"/>
      <c r="AU435" s="347"/>
      <c r="AV435" s="347" t="str">
        <f t="shared" si="81"/>
        <v/>
      </c>
      <c r="AW435" s="347"/>
      <c r="AX435" s="347" t="str">
        <f t="shared" si="82"/>
        <v/>
      </c>
      <c r="AY435" s="352"/>
    </row>
    <row r="436" spans="1:51" s="337" customFormat="1" x14ac:dyDescent="0.25">
      <c r="A436" s="345" t="str">
        <f t="shared" si="73"/>
        <v>A231</v>
      </c>
      <c r="B436" s="345" t="str">
        <f t="shared" si="74"/>
        <v>513-50296</v>
      </c>
      <c r="C436" s="345" t="s">
        <v>1524</v>
      </c>
      <c r="D436" s="345"/>
      <c r="E436" s="345">
        <f t="shared" si="75"/>
        <v>2</v>
      </c>
      <c r="F436" s="346"/>
      <c r="G436" s="346"/>
      <c r="H436" s="347" t="s">
        <v>850</v>
      </c>
      <c r="I436" s="347" t="s">
        <v>867</v>
      </c>
      <c r="J436" s="347" t="s">
        <v>1504</v>
      </c>
      <c r="K436" s="347" t="s">
        <v>699</v>
      </c>
      <c r="L436" s="347" t="str">
        <f t="shared" si="76"/>
        <v>A231. Control Arms, REAR - LEFT SET 3</v>
      </c>
      <c r="M436" s="460" t="str">
        <f t="shared" si="83"/>
        <v>Pic</v>
      </c>
      <c r="N436" s="357" t="str" cm="1">
        <f t="array" ref="N436">IF(INDEX(W:W, ROW())&lt;&gt;"", _xlfn.XLOOKUP(INDEX(W:W, ROW()), '5A. Picture Formulas'!$B$3:$B$500, '5A. Picture Formulas'!$CR$3:$CR$500), "")</f>
        <v>https://viking-pictures.s3.us-west-1.amazonaws.com/AA1188/22+(1).JPG</v>
      </c>
      <c r="O436" s="348" t="str">
        <f t="shared" si="77"/>
        <v/>
      </c>
      <c r="P436" s="348" t="s">
        <v>875</v>
      </c>
      <c r="Q436" s="348" t="str">
        <f t="shared" si="84"/>
        <v>https://viking-pictures.s3.us-west-1.amazonaws.com/AA1188/22+(1).JPG</v>
      </c>
      <c r="R436" s="347" t="s">
        <v>699</v>
      </c>
      <c r="S436" s="347"/>
      <c r="T436" s="347">
        <v>150</v>
      </c>
      <c r="U436" s="349">
        <f t="shared" si="78"/>
        <v>125</v>
      </c>
      <c r="V436" s="346">
        <v>22</v>
      </c>
      <c r="W436" s="33" t="s">
        <v>3116</v>
      </c>
      <c r="X436" s="346" t="s">
        <v>3071</v>
      </c>
      <c r="Y436" s="346"/>
      <c r="Z436" s="346" t="s">
        <v>259</v>
      </c>
      <c r="AA436" s="347" t="s">
        <v>3114</v>
      </c>
      <c r="AB436" s="347"/>
      <c r="AC436" s="347"/>
      <c r="AD436" s="347" t="str">
        <f t="shared" si="79"/>
        <v>SET 3, keep only big one if 1 bad</v>
      </c>
      <c r="AE436" s="347" t="s">
        <v>920</v>
      </c>
      <c r="AF436" s="347"/>
      <c r="AG436" s="347" t="s">
        <v>1525</v>
      </c>
      <c r="AH436" s="347" t="s">
        <v>935</v>
      </c>
      <c r="AI436" s="350">
        <v>44683</v>
      </c>
      <c r="AJ436" s="351" t="s">
        <v>936</v>
      </c>
      <c r="AK436" s="351" t="s">
        <v>57</v>
      </c>
      <c r="AL436" s="351" t="s">
        <v>937</v>
      </c>
      <c r="AM436" s="347"/>
      <c r="AN436" s="346" t="s">
        <v>947</v>
      </c>
      <c r="AO436" s="346">
        <v>513</v>
      </c>
      <c r="AP436" s="347" t="s">
        <v>91</v>
      </c>
      <c r="AQ436" s="347">
        <v>50296</v>
      </c>
      <c r="AR436" s="347" t="str">
        <f t="shared" si="80"/>
        <v>513-50296</v>
      </c>
      <c r="AS436" s="347"/>
      <c r="AT436" s="347"/>
      <c r="AU436" s="347"/>
      <c r="AV436" s="347" t="str">
        <f t="shared" si="81"/>
        <v/>
      </c>
      <c r="AW436" s="347"/>
      <c r="AX436" s="347" t="str">
        <f t="shared" si="82"/>
        <v/>
      </c>
      <c r="AY436" s="352" t="s">
        <v>2984</v>
      </c>
    </row>
    <row r="437" spans="1:51" s="337" customFormat="1" x14ac:dyDescent="0.25">
      <c r="A437" s="345" t="str">
        <f t="shared" si="73"/>
        <v/>
      </c>
      <c r="B437" s="345" t="str">
        <f t="shared" si="74"/>
        <v>513-50295</v>
      </c>
      <c r="C437" s="345" t="s">
        <v>1531</v>
      </c>
      <c r="D437" s="345"/>
      <c r="E437" s="345">
        <f t="shared" si="75"/>
        <v>2</v>
      </c>
      <c r="F437" s="346"/>
      <c r="G437" s="346"/>
      <c r="H437" s="347" t="s">
        <v>850</v>
      </c>
      <c r="I437" s="347" t="s">
        <v>867</v>
      </c>
      <c r="J437" s="347" t="s">
        <v>1504</v>
      </c>
      <c r="K437" s="347" t="s">
        <v>700</v>
      </c>
      <c r="L437" s="347" t="str">
        <f t="shared" si="76"/>
        <v>. Control Arms, REAR - RIGHT Large Control Arm</v>
      </c>
      <c r="M437" s="460" t="str">
        <f t="shared" si="83"/>
        <v/>
      </c>
      <c r="N437" s="357" t="str" cm="1">
        <f t="array" ref="N437">IF(INDEX(W:W, ROW())&lt;&gt;"", _xlfn.XLOOKUP(INDEX(W:W, ROW()), '5A. Picture Formulas'!$B$3:$B$500, '5A. Picture Formulas'!$CR$3:$CR$500), "")</f>
        <v/>
      </c>
      <c r="O437" s="365" t="str">
        <f t="shared" si="77"/>
        <v>E.G.</v>
      </c>
      <c r="P437" s="366" t="s">
        <v>1532</v>
      </c>
      <c r="Q437" s="348" t="str">
        <f t="shared" si="84"/>
        <v>https://viking-pictures.s3.us-west-1.amazonaws.com/AA1155/A100.+Control+Arms%2C+REAR+-+RIGHT+Large+Control+Arm+(1).JPG</v>
      </c>
      <c r="R437" s="347" t="s">
        <v>1533</v>
      </c>
      <c r="S437" s="347"/>
      <c r="T437" s="347">
        <v>100</v>
      </c>
      <c r="U437" s="349">
        <f t="shared" si="78"/>
        <v>125</v>
      </c>
      <c r="V437" s="346"/>
      <c r="W437" s="33"/>
      <c r="X437" s="346"/>
      <c r="Y437" s="346"/>
      <c r="Z437" s="346" t="s">
        <v>260</v>
      </c>
      <c r="AA437" s="369" t="s">
        <v>1534</v>
      </c>
      <c r="AB437" s="347"/>
      <c r="AC437" s="347"/>
      <c r="AD437" s="347" t="str">
        <f t="shared" si="79"/>
        <v/>
      </c>
      <c r="AE437" s="347"/>
      <c r="AF437" s="347"/>
      <c r="AG437" s="347" t="s">
        <v>1525</v>
      </c>
      <c r="AH437" s="347" t="s">
        <v>935</v>
      </c>
      <c r="AI437" s="350">
        <v>44683</v>
      </c>
      <c r="AJ437" s="351" t="s">
        <v>936</v>
      </c>
      <c r="AK437" s="351" t="s">
        <v>57</v>
      </c>
      <c r="AL437" s="351" t="s">
        <v>937</v>
      </c>
      <c r="AM437" s="347"/>
      <c r="AN437" s="346" t="s">
        <v>947</v>
      </c>
      <c r="AO437" s="346">
        <v>513</v>
      </c>
      <c r="AP437" s="347" t="s">
        <v>91</v>
      </c>
      <c r="AQ437" s="347">
        <v>50295</v>
      </c>
      <c r="AR437" s="347" t="str">
        <f t="shared" si="80"/>
        <v>513-50295</v>
      </c>
      <c r="AS437" s="347"/>
      <c r="AT437" s="347"/>
      <c r="AU437" s="347"/>
      <c r="AV437" s="347" t="str">
        <f t="shared" si="81"/>
        <v/>
      </c>
      <c r="AW437" s="347"/>
      <c r="AX437" s="347" t="str">
        <f t="shared" si="82"/>
        <v/>
      </c>
      <c r="AY437" s="352"/>
    </row>
    <row r="438" spans="1:51" s="337" customFormat="1" x14ac:dyDescent="0.25">
      <c r="A438" s="345" t="str">
        <f t="shared" si="73"/>
        <v>A232</v>
      </c>
      <c r="B438" s="345" t="str">
        <f t="shared" si="74"/>
        <v>513-50295</v>
      </c>
      <c r="C438" s="345" t="s">
        <v>1530</v>
      </c>
      <c r="D438" s="345"/>
      <c r="E438" s="345">
        <f t="shared" si="75"/>
        <v>2</v>
      </c>
      <c r="F438" s="346"/>
      <c r="G438" s="346"/>
      <c r="H438" s="347" t="s">
        <v>850</v>
      </c>
      <c r="I438" s="347" t="s">
        <v>867</v>
      </c>
      <c r="J438" s="347" t="s">
        <v>1504</v>
      </c>
      <c r="K438" s="347" t="s">
        <v>700</v>
      </c>
      <c r="L438" s="347" t="str">
        <f t="shared" si="76"/>
        <v>A232. Control Arms, REAR - RIGHT SET 3</v>
      </c>
      <c r="M438" s="460" t="str">
        <f t="shared" si="83"/>
        <v>Pic</v>
      </c>
      <c r="N438" s="357" t="str" cm="1">
        <f t="array" ref="N438">IF(INDEX(W:W, ROW())&lt;&gt;"", _xlfn.XLOOKUP(INDEX(W:W, ROW()), '5A. Picture Formulas'!$B$3:$B$500, '5A. Picture Formulas'!$CR$3:$CR$500), "")</f>
        <v>https://viking-pictures.s3.us-west-1.amazonaws.com/AA1188/28+(1).JPG</v>
      </c>
      <c r="O438" s="348" t="str">
        <f t="shared" si="77"/>
        <v/>
      </c>
      <c r="P438" s="348" t="s">
        <v>875</v>
      </c>
      <c r="Q438" s="348" t="str">
        <f t="shared" si="84"/>
        <v>https://viking-pictures.s3.us-west-1.amazonaws.com/AA1188/28+(1).JPG</v>
      </c>
      <c r="R438" s="347" t="s">
        <v>700</v>
      </c>
      <c r="S438" s="347"/>
      <c r="T438" s="347">
        <v>150</v>
      </c>
      <c r="U438" s="349">
        <f t="shared" si="78"/>
        <v>125</v>
      </c>
      <c r="V438" s="346">
        <v>28</v>
      </c>
      <c r="W438" s="33" t="s">
        <v>3117</v>
      </c>
      <c r="X438" s="346" t="s">
        <v>3071</v>
      </c>
      <c r="Y438" s="346"/>
      <c r="Z438" s="346" t="s">
        <v>259</v>
      </c>
      <c r="AA438" s="347" t="s">
        <v>3115</v>
      </c>
      <c r="AB438" s="347"/>
      <c r="AC438" s="347"/>
      <c r="AD438" s="347" t="str">
        <f t="shared" si="79"/>
        <v>SET 3, keep only big one if 1 bad</v>
      </c>
      <c r="AE438" s="347" t="s">
        <v>920</v>
      </c>
      <c r="AF438" s="347"/>
      <c r="AG438" s="347" t="s">
        <v>1525</v>
      </c>
      <c r="AH438" s="347" t="s">
        <v>935</v>
      </c>
      <c r="AI438" s="350">
        <v>44683</v>
      </c>
      <c r="AJ438" s="351" t="s">
        <v>936</v>
      </c>
      <c r="AK438" s="351" t="s">
        <v>57</v>
      </c>
      <c r="AL438" s="351" t="s">
        <v>937</v>
      </c>
      <c r="AM438" s="347"/>
      <c r="AN438" s="346" t="s">
        <v>947</v>
      </c>
      <c r="AO438" s="346">
        <v>513</v>
      </c>
      <c r="AP438" s="347" t="s">
        <v>91</v>
      </c>
      <c r="AQ438" s="347">
        <v>50295</v>
      </c>
      <c r="AR438" s="347" t="str">
        <f t="shared" si="80"/>
        <v>513-50295</v>
      </c>
      <c r="AS438" s="347"/>
      <c r="AT438" s="347"/>
      <c r="AU438" s="347"/>
      <c r="AV438" s="347" t="str">
        <f t="shared" si="81"/>
        <v/>
      </c>
      <c r="AW438" s="347"/>
      <c r="AX438" s="347" t="str">
        <f t="shared" si="82"/>
        <v/>
      </c>
      <c r="AY438" s="352" t="s">
        <v>2984</v>
      </c>
    </row>
    <row r="439" spans="1:51" s="337" customFormat="1" x14ac:dyDescent="0.25">
      <c r="A439" s="345" t="str">
        <f t="shared" si="73"/>
        <v>A218</v>
      </c>
      <c r="B439" s="345" t="str">
        <f t="shared" si="74"/>
        <v>440-50569</v>
      </c>
      <c r="C439" s="345"/>
      <c r="D439" s="345"/>
      <c r="E439" s="345">
        <f t="shared" si="75"/>
        <v>1</v>
      </c>
      <c r="F439" s="346"/>
      <c r="G439" s="346"/>
      <c r="H439" s="347" t="s">
        <v>850</v>
      </c>
      <c r="I439" s="347" t="s">
        <v>867</v>
      </c>
      <c r="J439" s="347" t="s">
        <v>701</v>
      </c>
      <c r="K439" s="347" t="s">
        <v>701</v>
      </c>
      <c r="L439" s="347" t="str">
        <f t="shared" si="76"/>
        <v>A218. Differential, FRONT</v>
      </c>
      <c r="M439" s="460" t="str">
        <f t="shared" si="83"/>
        <v>Pic</v>
      </c>
      <c r="N439" s="357" t="str" cm="1">
        <f t="array" ref="N439">IF(INDEX(W:W, ROW())&lt;&gt;"", _xlfn.XLOOKUP(INDEX(W:W, ROW()), '5A. Picture Formulas'!$B$3:$B$500, '5A. Picture Formulas'!$CR$3:$CR$500), "")</f>
        <v>https://viking-pictures.s3.us-west-1.amazonaws.com/AA1188/10+(1).JPG</v>
      </c>
      <c r="O439" s="348" t="str">
        <f t="shared" si="77"/>
        <v/>
      </c>
      <c r="P439" s="348" t="s">
        <v>875</v>
      </c>
      <c r="Q439" s="348" t="str">
        <f t="shared" si="84"/>
        <v>https://viking-pictures.s3.us-west-1.amazonaws.com/AA1188/10+(1).JPG</v>
      </c>
      <c r="R439" s="347" t="s">
        <v>701</v>
      </c>
      <c r="S439" s="347"/>
      <c r="T439" s="347">
        <v>275</v>
      </c>
      <c r="U439" s="349">
        <f t="shared" si="78"/>
        <v>275</v>
      </c>
      <c r="V439" s="346">
        <v>10</v>
      </c>
      <c r="W439" s="33" t="s">
        <v>3092</v>
      </c>
      <c r="X439" s="346" t="s">
        <v>3071</v>
      </c>
      <c r="Y439" s="346"/>
      <c r="Z439" s="346" t="s">
        <v>259</v>
      </c>
      <c r="AA439" s="347" t="s">
        <v>3093</v>
      </c>
      <c r="AB439" s="347"/>
      <c r="AC439" s="347"/>
      <c r="AD439" s="347" t="str">
        <f t="shared" si="79"/>
        <v/>
      </c>
      <c r="AE439" s="347"/>
      <c r="AF439" s="347"/>
      <c r="AG439" s="347"/>
      <c r="AH439" s="347" t="s">
        <v>935</v>
      </c>
      <c r="AI439" s="350">
        <v>45245</v>
      </c>
      <c r="AJ439" s="351" t="s">
        <v>936</v>
      </c>
      <c r="AK439" s="351" t="s">
        <v>57</v>
      </c>
      <c r="AL439" s="351" t="s">
        <v>249</v>
      </c>
      <c r="AM439" s="347"/>
      <c r="AN439" s="346" t="s">
        <v>947</v>
      </c>
      <c r="AO439" s="346" t="s">
        <v>1739</v>
      </c>
      <c r="AP439" s="347" t="s">
        <v>91</v>
      </c>
      <c r="AQ439" s="347">
        <v>50569</v>
      </c>
      <c r="AR439" s="347" t="str">
        <f t="shared" si="80"/>
        <v>440-50569</v>
      </c>
      <c r="AS439" s="347"/>
      <c r="AT439" s="347"/>
      <c r="AU439" s="347"/>
      <c r="AV439" s="347" t="str">
        <f t="shared" si="81"/>
        <v/>
      </c>
      <c r="AW439" s="347"/>
      <c r="AX439" s="347" t="str">
        <f t="shared" si="82"/>
        <v/>
      </c>
      <c r="AY439" s="352"/>
    </row>
    <row r="440" spans="1:51" s="337" customFormat="1" x14ac:dyDescent="0.25">
      <c r="A440" s="345" t="str">
        <f t="shared" si="73"/>
        <v>A251</v>
      </c>
      <c r="B440" s="345" t="str">
        <f t="shared" si="74"/>
        <v>440-59427</v>
      </c>
      <c r="C440" s="345"/>
      <c r="D440" s="345"/>
      <c r="E440" s="345">
        <f t="shared" si="75"/>
        <v>1</v>
      </c>
      <c r="F440" s="346"/>
      <c r="G440" s="346"/>
      <c r="H440" s="347" t="s">
        <v>850</v>
      </c>
      <c r="I440" s="347" t="s">
        <v>867</v>
      </c>
      <c r="J440" s="347" t="s">
        <v>702</v>
      </c>
      <c r="K440" s="347" t="s">
        <v>702</v>
      </c>
      <c r="L440" s="347" t="str">
        <f t="shared" si="76"/>
        <v>A251. Differential, REAR</v>
      </c>
      <c r="M440" s="460" t="str">
        <f t="shared" si="83"/>
        <v>Pic</v>
      </c>
      <c r="N440" s="357" t="str" cm="1">
        <f t="array" ref="N440">IF(INDEX(W:W, ROW())&lt;&gt;"", _xlfn.XLOOKUP(INDEX(W:W, ROW()), '5A. Picture Formulas'!$B$3:$B$500, '5A. Picture Formulas'!$CR$3:$CR$500), "")</f>
        <v>https://viking-pictures.s3.us-west-1.amazonaws.com/AA1188/152+(1).JPG</v>
      </c>
      <c r="O440" s="365" t="str">
        <f t="shared" si="77"/>
        <v>E.G.</v>
      </c>
      <c r="P440" s="366" t="s">
        <v>1740</v>
      </c>
      <c r="Q440" s="348" t="str">
        <f t="shared" si="84"/>
        <v>https://viking-pictures.s3.us-west-1.amazonaws.com/AA1155/A108.+Differential%2C+REAR+(1).JPG</v>
      </c>
      <c r="R440" s="347" t="s">
        <v>702</v>
      </c>
      <c r="S440" s="347" t="s">
        <v>1741</v>
      </c>
      <c r="T440" s="367">
        <v>500</v>
      </c>
      <c r="U440" s="349">
        <f t="shared" si="78"/>
        <v>500</v>
      </c>
      <c r="V440" s="346">
        <v>152</v>
      </c>
      <c r="W440" s="33" t="s">
        <v>3144</v>
      </c>
      <c r="X440" s="346" t="s">
        <v>3113</v>
      </c>
      <c r="Y440" s="346"/>
      <c r="Z440" s="346" t="s">
        <v>260</v>
      </c>
      <c r="AA440" s="369" t="s">
        <v>1742</v>
      </c>
      <c r="AB440" s="347"/>
      <c r="AC440" s="347"/>
      <c r="AD440" s="347" t="str">
        <f t="shared" si="79"/>
        <v/>
      </c>
      <c r="AE440" s="347"/>
      <c r="AF440" s="347"/>
      <c r="AG440" s="347"/>
      <c r="AH440" s="347" t="s">
        <v>935</v>
      </c>
      <c r="AI440" s="350">
        <v>44674</v>
      </c>
      <c r="AJ440" s="351" t="s">
        <v>936</v>
      </c>
      <c r="AK440" s="351" t="s">
        <v>57</v>
      </c>
      <c r="AL440" s="351" t="s">
        <v>1646</v>
      </c>
      <c r="AM440" s="347"/>
      <c r="AN440" s="346" t="s">
        <v>947</v>
      </c>
      <c r="AO440" s="346" t="s">
        <v>1739</v>
      </c>
      <c r="AP440" s="347" t="s">
        <v>91</v>
      </c>
      <c r="AQ440" s="347">
        <v>59427</v>
      </c>
      <c r="AR440" s="347" t="str">
        <f t="shared" si="80"/>
        <v>440-59427</v>
      </c>
      <c r="AS440" s="347"/>
      <c r="AT440" s="347"/>
      <c r="AU440" s="347"/>
      <c r="AV440" s="347" t="str">
        <f t="shared" si="81"/>
        <v/>
      </c>
      <c r="AW440" s="347"/>
      <c r="AX440" s="347" t="str">
        <f t="shared" si="82"/>
        <v/>
      </c>
      <c r="AY440" s="352"/>
    </row>
    <row r="441" spans="1:51" s="337" customFormat="1" x14ac:dyDescent="0.25">
      <c r="A441" s="345" t="str">
        <f t="shared" si="73"/>
        <v/>
      </c>
      <c r="B441" s="345" t="str">
        <f t="shared" si="74"/>
        <v>430-50149</v>
      </c>
      <c r="C441" s="345"/>
      <c r="D441" s="345"/>
      <c r="E441" s="345">
        <f t="shared" si="75"/>
        <v>1</v>
      </c>
      <c r="F441" s="346"/>
      <c r="G441" s="346"/>
      <c r="H441" s="347" t="s">
        <v>850</v>
      </c>
      <c r="I441" s="347" t="s">
        <v>867</v>
      </c>
      <c r="J441" s="347" t="s">
        <v>703</v>
      </c>
      <c r="K441" s="347" t="s">
        <v>703</v>
      </c>
      <c r="L441" s="347" t="str">
        <f t="shared" si="76"/>
        <v>. Driveshaft, FRONT</v>
      </c>
      <c r="M441" s="460" t="str">
        <f t="shared" si="83"/>
        <v/>
      </c>
      <c r="N441" s="357" t="str" cm="1">
        <f t="array" ref="N441">IF(INDEX(W:W, ROW())&lt;&gt;"", _xlfn.XLOOKUP(INDEX(W:W, ROW()), '5A. Picture Formulas'!$B$3:$B$500, '5A. Picture Formulas'!$CR$3:$CR$500), "")</f>
        <v/>
      </c>
      <c r="O441" s="348" t="str">
        <f t="shared" si="77"/>
        <v/>
      </c>
      <c r="P441" s="348" t="s">
        <v>875</v>
      </c>
      <c r="Q441" s="348" t="str">
        <f t="shared" si="84"/>
        <v/>
      </c>
      <c r="R441" s="347" t="s">
        <v>703</v>
      </c>
      <c r="S441" s="347"/>
      <c r="T441" s="347">
        <v>100</v>
      </c>
      <c r="U441" s="349">
        <f t="shared" si="78"/>
        <v>100</v>
      </c>
      <c r="V441" s="346"/>
      <c r="W441" s="33"/>
      <c r="X441" s="346"/>
      <c r="Y441" s="346"/>
      <c r="Z441" s="346"/>
      <c r="AA441" s="347"/>
      <c r="AB441" s="347"/>
      <c r="AC441" s="347"/>
      <c r="AD441" s="347" t="str">
        <f t="shared" si="79"/>
        <v/>
      </c>
      <c r="AE441" s="347"/>
      <c r="AF441" s="347"/>
      <c r="AG441" s="347"/>
      <c r="AH441" s="347" t="s">
        <v>935</v>
      </c>
      <c r="AI441" s="350">
        <v>45216</v>
      </c>
      <c r="AJ441" s="351" t="s">
        <v>1724</v>
      </c>
      <c r="AK441" s="351" t="s">
        <v>57</v>
      </c>
      <c r="AL441" s="351" t="s">
        <v>1725</v>
      </c>
      <c r="AM441" s="347"/>
      <c r="AN441" s="346" t="s">
        <v>947</v>
      </c>
      <c r="AO441" s="346" t="s">
        <v>1743</v>
      </c>
      <c r="AP441" s="347" t="s">
        <v>91</v>
      </c>
      <c r="AQ441" s="347">
        <v>50149</v>
      </c>
      <c r="AR441" s="347" t="str">
        <f t="shared" si="80"/>
        <v>430-50149</v>
      </c>
      <c r="AS441" s="347"/>
      <c r="AT441" s="347"/>
      <c r="AU441" s="347"/>
      <c r="AV441" s="347" t="str">
        <f t="shared" si="81"/>
        <v/>
      </c>
      <c r="AW441" s="347"/>
      <c r="AX441" s="347" t="str">
        <f t="shared" si="82"/>
        <v/>
      </c>
      <c r="AY441" s="352"/>
    </row>
    <row r="442" spans="1:51" s="337" customFormat="1" x14ac:dyDescent="0.25">
      <c r="A442" s="390" t="str">
        <f t="shared" si="73"/>
        <v/>
      </c>
      <c r="B442" s="390" t="str">
        <f t="shared" si="74"/>
        <v>431-59823</v>
      </c>
      <c r="C442" s="390"/>
      <c r="D442" s="390"/>
      <c r="E442" s="390">
        <f t="shared" si="75"/>
        <v>1</v>
      </c>
      <c r="F442" s="391" t="s">
        <v>848</v>
      </c>
      <c r="G442" s="391" t="s">
        <v>1497</v>
      </c>
      <c r="H442" s="392" t="s">
        <v>850</v>
      </c>
      <c r="I442" s="392" t="s">
        <v>867</v>
      </c>
      <c r="J442" s="392" t="s">
        <v>1498</v>
      </c>
      <c r="K442" s="392" t="s">
        <v>1498</v>
      </c>
      <c r="L442" s="392" t="str">
        <f t="shared" si="76"/>
        <v>. Driveshaft, REAR - AWD</v>
      </c>
      <c r="M442" s="460" t="str">
        <f t="shared" si="83"/>
        <v/>
      </c>
      <c r="N442" s="357" t="str" cm="1">
        <f t="array" ref="N442">IF(INDEX(W:W, ROW())&lt;&gt;"", _xlfn.XLOOKUP(INDEX(W:W, ROW()), '5A. Picture Formulas'!$B$3:$B$500, '5A. Picture Formulas'!$CR$3:$CR$500), "")</f>
        <v/>
      </c>
      <c r="O442" s="393" t="str">
        <f t="shared" si="77"/>
        <v/>
      </c>
      <c r="P442" s="393" t="s">
        <v>875</v>
      </c>
      <c r="Q442" s="348" t="str">
        <f t="shared" si="84"/>
        <v/>
      </c>
      <c r="R442" s="392" t="s">
        <v>693</v>
      </c>
      <c r="S442" s="392"/>
      <c r="T442" s="434">
        <v>450</v>
      </c>
      <c r="U442" s="394">
        <f t="shared" si="78"/>
        <v>350</v>
      </c>
      <c r="V442" s="391"/>
      <c r="W442" s="103"/>
      <c r="X442" s="391"/>
      <c r="Y442" s="391"/>
      <c r="Z442" s="391"/>
      <c r="AA442" s="392"/>
      <c r="AB442" s="392"/>
      <c r="AC442" s="392"/>
      <c r="AD442" s="392" t="str">
        <f t="shared" si="79"/>
        <v>keep all RWD &amp; AWD 16-18 1412mm 7636785 toss other AWD</v>
      </c>
      <c r="AE442" s="392" t="s">
        <v>2046</v>
      </c>
      <c r="AF442" s="392"/>
      <c r="AG442" s="392"/>
      <c r="AH442" s="392" t="s">
        <v>935</v>
      </c>
      <c r="AI442" s="395">
        <v>44674</v>
      </c>
      <c r="AJ442" s="396" t="s">
        <v>1501</v>
      </c>
      <c r="AK442" s="396" t="s">
        <v>57</v>
      </c>
      <c r="AL442" s="396" t="s">
        <v>937</v>
      </c>
      <c r="AM442" s="391" t="s">
        <v>848</v>
      </c>
      <c r="AN442" s="391" t="s">
        <v>947</v>
      </c>
      <c r="AO442" s="391">
        <v>431</v>
      </c>
      <c r="AP442" s="392" t="s">
        <v>91</v>
      </c>
      <c r="AQ442" s="392">
        <v>59823</v>
      </c>
      <c r="AR442" s="392" t="str">
        <f t="shared" si="80"/>
        <v>431-59823</v>
      </c>
      <c r="AS442" s="392"/>
      <c r="AT442" s="392"/>
      <c r="AU442" s="392"/>
      <c r="AV442" s="392" t="str">
        <f t="shared" si="81"/>
        <v/>
      </c>
      <c r="AW442" s="392"/>
      <c r="AX442" s="392" t="str">
        <f t="shared" si="82"/>
        <v/>
      </c>
      <c r="AY442" s="397"/>
    </row>
    <row r="443" spans="1:51" s="337" customFormat="1" x14ac:dyDescent="0.25">
      <c r="A443" s="390" t="str">
        <f t="shared" si="73"/>
        <v/>
      </c>
      <c r="B443" s="390" t="str">
        <f t="shared" si="74"/>
        <v>431-59702</v>
      </c>
      <c r="C443" s="390"/>
      <c r="D443" s="390"/>
      <c r="E443" s="390">
        <f t="shared" si="75"/>
        <v>1</v>
      </c>
      <c r="F443" s="391" t="s">
        <v>848</v>
      </c>
      <c r="G443" s="391" t="s">
        <v>1497</v>
      </c>
      <c r="H443" s="392" t="s">
        <v>850</v>
      </c>
      <c r="I443" s="392" t="s">
        <v>867</v>
      </c>
      <c r="J443" s="392" t="s">
        <v>1498</v>
      </c>
      <c r="K443" s="392" t="s">
        <v>1498</v>
      </c>
      <c r="L443" s="392" t="str">
        <f t="shared" si="76"/>
        <v>. Driveshaft, REAR - RWD</v>
      </c>
      <c r="M443" s="460" t="str">
        <f t="shared" si="83"/>
        <v/>
      </c>
      <c r="N443" s="357" t="str" cm="1">
        <f t="array" ref="N443">IF(INDEX(W:W, ROW())&lt;&gt;"", _xlfn.XLOOKUP(INDEX(W:W, ROW()), '5A. Picture Formulas'!$B$3:$B$500, '5A. Picture Formulas'!$CR$3:$CR$500), "")</f>
        <v/>
      </c>
      <c r="O443" s="435" t="str">
        <f t="shared" si="77"/>
        <v/>
      </c>
      <c r="P443" s="436"/>
      <c r="Q443" s="348" t="str">
        <f t="shared" si="84"/>
        <v/>
      </c>
      <c r="R443" s="392" t="s">
        <v>692</v>
      </c>
      <c r="S443" s="392"/>
      <c r="T443" s="434">
        <v>250</v>
      </c>
      <c r="U443" s="394">
        <f t="shared" si="78"/>
        <v>350</v>
      </c>
      <c r="V443" s="391"/>
      <c r="W443" s="103"/>
      <c r="X443" s="391"/>
      <c r="Y443" s="391"/>
      <c r="Z443" s="391" t="s">
        <v>260</v>
      </c>
      <c r="AA443" s="437" t="s">
        <v>1500</v>
      </c>
      <c r="AB443" s="392"/>
      <c r="AC443" s="392"/>
      <c r="AD443" s="392" t="str">
        <f t="shared" si="79"/>
        <v>keep all RWD &amp; AWD 16-18 1412mm 7636785 toss other AWD</v>
      </c>
      <c r="AE443" s="392" t="s">
        <v>2046</v>
      </c>
      <c r="AF443" s="392"/>
      <c r="AG443" s="392"/>
      <c r="AH443" s="392" t="s">
        <v>935</v>
      </c>
      <c r="AI443" s="395">
        <v>44674</v>
      </c>
      <c r="AJ443" s="396" t="s">
        <v>1501</v>
      </c>
      <c r="AK443" s="396" t="s">
        <v>57</v>
      </c>
      <c r="AL443" s="396" t="s">
        <v>937</v>
      </c>
      <c r="AM443" s="391" t="s">
        <v>848</v>
      </c>
      <c r="AN443" s="391" t="s">
        <v>947</v>
      </c>
      <c r="AO443" s="391">
        <v>431</v>
      </c>
      <c r="AP443" s="392" t="s">
        <v>91</v>
      </c>
      <c r="AQ443" s="392">
        <v>59702</v>
      </c>
      <c r="AR443" s="392" t="str">
        <f t="shared" si="80"/>
        <v>431-59702</v>
      </c>
      <c r="AS443" s="392"/>
      <c r="AT443" s="392"/>
      <c r="AU443" s="392"/>
      <c r="AV443" s="392" t="str">
        <f t="shared" si="81"/>
        <v/>
      </c>
      <c r="AW443" s="392"/>
      <c r="AX443" s="392" t="str">
        <f t="shared" si="82"/>
        <v/>
      </c>
      <c r="AY443" s="397"/>
    </row>
    <row r="444" spans="1:51" s="337" customFormat="1" x14ac:dyDescent="0.25">
      <c r="A444" s="345" t="str">
        <f t="shared" si="73"/>
        <v/>
      </c>
      <c r="B444" s="345" t="str">
        <f t="shared" si="74"/>
        <v/>
      </c>
      <c r="C444" s="345"/>
      <c r="D444" s="345"/>
      <c r="E444" s="345" t="str">
        <f t="shared" si="75"/>
        <v/>
      </c>
      <c r="F444" s="346"/>
      <c r="G444" s="346"/>
      <c r="H444" s="347" t="s">
        <v>850</v>
      </c>
      <c r="I444" s="347" t="s">
        <v>867</v>
      </c>
      <c r="J444" s="347" t="s">
        <v>1535</v>
      </c>
      <c r="K444" s="347" t="s">
        <v>704</v>
      </c>
      <c r="L444" s="347" t="str">
        <f t="shared" si="76"/>
        <v>. Emergency Parking Brake Actuator</v>
      </c>
      <c r="M444" s="460" t="str">
        <f t="shared" si="83"/>
        <v/>
      </c>
      <c r="N444" s="357" t="str" cm="1">
        <f t="array" ref="N444">IF(INDEX(W:W, ROW())&lt;&gt;"", _xlfn.XLOOKUP(INDEX(W:W, ROW()), '5A. Picture Formulas'!$B$3:$B$500, '5A. Picture Formulas'!$CR$3:$CR$500), "")</f>
        <v/>
      </c>
      <c r="O444" s="365" t="str">
        <f t="shared" si="77"/>
        <v>E.G.</v>
      </c>
      <c r="P444" s="366" t="s">
        <v>1536</v>
      </c>
      <c r="Q444" s="348" t="str">
        <f t="shared" si="84"/>
        <v>https://viking-pictures.s3.us-west-1.amazonaws.com/AA1155/A102.+Emergency+Parking+Brake+Actuator+(1).JPG</v>
      </c>
      <c r="R444" s="347" t="s">
        <v>704</v>
      </c>
      <c r="S444" s="347"/>
      <c r="T444" s="347">
        <v>350</v>
      </c>
      <c r="U444" s="349">
        <f t="shared" si="78"/>
        <v>350</v>
      </c>
      <c r="V444" s="347"/>
      <c r="W444" s="34"/>
      <c r="X444" s="347"/>
      <c r="Y444" s="347"/>
      <c r="Z444" s="346" t="s">
        <v>259</v>
      </c>
      <c r="AA444" s="369" t="s">
        <v>1537</v>
      </c>
      <c r="AB444" s="347"/>
      <c r="AC444" s="347"/>
      <c r="AD444" s="347" t="str">
        <f t="shared" si="79"/>
        <v>WITH cables ON</v>
      </c>
      <c r="AE444" s="347" t="s">
        <v>832</v>
      </c>
      <c r="AF444" s="347"/>
      <c r="AG444" s="347"/>
      <c r="AH444" s="347" t="s">
        <v>935</v>
      </c>
      <c r="AI444" s="350">
        <v>44683</v>
      </c>
      <c r="AJ444" s="351" t="s">
        <v>936</v>
      </c>
      <c r="AK444" s="351" t="s">
        <v>57</v>
      </c>
      <c r="AL444" s="351" t="s">
        <v>937</v>
      </c>
      <c r="AM444" s="347"/>
      <c r="AN444" s="347" t="s">
        <v>938</v>
      </c>
      <c r="AO444" s="347"/>
      <c r="AP444" s="347"/>
      <c r="AQ444" s="347"/>
      <c r="AR444" s="347" t="str">
        <f t="shared" si="80"/>
        <v/>
      </c>
      <c r="AS444" s="347" t="s">
        <v>89</v>
      </c>
      <c r="AT444" s="347" t="s">
        <v>1016</v>
      </c>
      <c r="AU444" s="347" t="s">
        <v>1017</v>
      </c>
      <c r="AV444" s="347" t="str">
        <f t="shared" si="81"/>
        <v>F15-14-18-ALL</v>
      </c>
      <c r="AW444" s="347" t="s">
        <v>1538</v>
      </c>
      <c r="AX444" s="347" t="str">
        <f t="shared" si="82"/>
        <v>F15-14-18-ALL-Viking63</v>
      </c>
      <c r="AY444" s="352"/>
    </row>
    <row r="445" spans="1:51" s="337" customFormat="1" x14ac:dyDescent="0.25">
      <c r="A445" s="345" t="str">
        <f t="shared" si="73"/>
        <v/>
      </c>
      <c r="B445" s="345" t="str">
        <f t="shared" si="74"/>
        <v/>
      </c>
      <c r="C445" s="345"/>
      <c r="D445" s="345"/>
      <c r="E445" s="345" t="str">
        <f t="shared" si="75"/>
        <v/>
      </c>
      <c r="F445" s="346"/>
      <c r="G445" s="346"/>
      <c r="H445" s="347" t="s">
        <v>850</v>
      </c>
      <c r="I445" s="347" t="s">
        <v>867</v>
      </c>
      <c r="J445" s="347" t="s">
        <v>1010</v>
      </c>
      <c r="K445" s="347" t="s">
        <v>705</v>
      </c>
      <c r="L445" s="347" t="str">
        <f t="shared" si="76"/>
        <v>. Height Level Sensors, FRONT - LEFT</v>
      </c>
      <c r="M445" s="460" t="str">
        <f t="shared" si="83"/>
        <v/>
      </c>
      <c r="N445" s="357" t="str" cm="1">
        <f t="array" ref="N445">IF(INDEX(W:W, ROW())&lt;&gt;"", _xlfn.XLOOKUP(INDEX(W:W, ROW()), '5A. Picture Formulas'!$B$3:$B$500, '5A. Picture Formulas'!$CR$3:$CR$500), "")</f>
        <v/>
      </c>
      <c r="O445" s="365" t="str">
        <f t="shared" si="77"/>
        <v>E.G.</v>
      </c>
      <c r="P445" s="366" t="s">
        <v>1539</v>
      </c>
      <c r="Q445" s="348" t="str">
        <f t="shared" si="84"/>
        <v>https://viking-pictures.s3.us-west-1.amazonaws.com/AA1155/A40.+Height+Level+Sensors%2C+FRONT+-+LEFT+(1).JPG</v>
      </c>
      <c r="R445" s="347" t="s">
        <v>705</v>
      </c>
      <c r="S445" s="347"/>
      <c r="T445" s="347">
        <v>75</v>
      </c>
      <c r="U445" s="349">
        <f t="shared" si="78"/>
        <v>75</v>
      </c>
      <c r="V445" s="347"/>
      <c r="W445" s="34"/>
      <c r="X445" s="347"/>
      <c r="Y445" s="347"/>
      <c r="Z445" s="346" t="s">
        <v>260</v>
      </c>
      <c r="AA445" s="369" t="s">
        <v>1540</v>
      </c>
      <c r="AB445" s="347"/>
      <c r="AC445" s="347"/>
      <c r="AD445" s="347" t="str">
        <f t="shared" si="79"/>
        <v>leave arms on, mark location each obtained from</v>
      </c>
      <c r="AE445" s="347" t="s">
        <v>833</v>
      </c>
      <c r="AF445" s="347"/>
      <c r="AG445" s="347"/>
      <c r="AH445" s="347" t="s">
        <v>935</v>
      </c>
      <c r="AI445" s="350">
        <v>44683</v>
      </c>
      <c r="AJ445" s="351" t="s">
        <v>936</v>
      </c>
      <c r="AK445" s="351" t="s">
        <v>57</v>
      </c>
      <c r="AL445" s="351" t="s">
        <v>937</v>
      </c>
      <c r="AM445" s="347"/>
      <c r="AN445" s="347" t="s">
        <v>938</v>
      </c>
      <c r="AO445" s="347"/>
      <c r="AP445" s="347"/>
      <c r="AQ445" s="347"/>
      <c r="AR445" s="347" t="str">
        <f t="shared" si="80"/>
        <v/>
      </c>
      <c r="AS445" s="347" t="s">
        <v>89</v>
      </c>
      <c r="AT445" s="347" t="s">
        <v>1016</v>
      </c>
      <c r="AU445" s="347" t="s">
        <v>1017</v>
      </c>
      <c r="AV445" s="347" t="str">
        <f t="shared" si="81"/>
        <v>F15-14-18-ALL</v>
      </c>
      <c r="AW445" s="347" t="s">
        <v>1541</v>
      </c>
      <c r="AX445" s="347" t="str">
        <f t="shared" si="82"/>
        <v>F15-14-18-ALL-Viking64</v>
      </c>
      <c r="AY445" s="352"/>
    </row>
    <row r="446" spans="1:51" s="337" customFormat="1" x14ac:dyDescent="0.25">
      <c r="A446" s="345" t="str">
        <f t="shared" si="73"/>
        <v/>
      </c>
      <c r="B446" s="345" t="str">
        <f t="shared" si="74"/>
        <v/>
      </c>
      <c r="C446" s="345"/>
      <c r="D446" s="345"/>
      <c r="E446" s="345" t="str">
        <f t="shared" si="75"/>
        <v/>
      </c>
      <c r="F446" s="346"/>
      <c r="G446" s="346"/>
      <c r="H446" s="347" t="s">
        <v>850</v>
      </c>
      <c r="I446" s="347" t="s">
        <v>867</v>
      </c>
      <c r="J446" s="347" t="s">
        <v>1010</v>
      </c>
      <c r="K446" s="347" t="s">
        <v>706</v>
      </c>
      <c r="L446" s="347" t="str">
        <f t="shared" si="76"/>
        <v>. Height Level Sensors, FRONT - RIGHT</v>
      </c>
      <c r="M446" s="460" t="str">
        <f t="shared" si="83"/>
        <v/>
      </c>
      <c r="N446" s="357" t="str" cm="1">
        <f t="array" ref="N446">IF(INDEX(W:W, ROW())&lt;&gt;"", _xlfn.XLOOKUP(INDEX(W:W, ROW()), '5A. Picture Formulas'!$B$3:$B$500, '5A. Picture Formulas'!$CR$3:$CR$500), "")</f>
        <v/>
      </c>
      <c r="O446" s="348" t="str">
        <f t="shared" si="77"/>
        <v/>
      </c>
      <c r="P446" s="348" t="s">
        <v>875</v>
      </c>
      <c r="Q446" s="348" t="str">
        <f t="shared" si="84"/>
        <v/>
      </c>
      <c r="R446" s="347" t="s">
        <v>706</v>
      </c>
      <c r="S446" s="347"/>
      <c r="T446" s="347">
        <v>75</v>
      </c>
      <c r="U446" s="349">
        <f t="shared" si="78"/>
        <v>75</v>
      </c>
      <c r="V446" s="347"/>
      <c r="W446" s="34"/>
      <c r="X446" s="347"/>
      <c r="Y446" s="347"/>
      <c r="Z446" s="346" t="s">
        <v>260</v>
      </c>
      <c r="AA446" s="347" t="s">
        <v>1542</v>
      </c>
      <c r="AB446" s="347"/>
      <c r="AC446" s="347"/>
      <c r="AD446" s="347" t="str">
        <f t="shared" si="79"/>
        <v>leave arms on, mark location each obtained from</v>
      </c>
      <c r="AE446" s="347" t="s">
        <v>833</v>
      </c>
      <c r="AF446" s="347"/>
      <c r="AG446" s="347"/>
      <c r="AH446" s="347" t="s">
        <v>935</v>
      </c>
      <c r="AI446" s="350">
        <v>44683</v>
      </c>
      <c r="AJ446" s="351" t="s">
        <v>936</v>
      </c>
      <c r="AK446" s="351" t="s">
        <v>57</v>
      </c>
      <c r="AL446" s="351" t="s">
        <v>937</v>
      </c>
      <c r="AM446" s="347"/>
      <c r="AN446" s="347" t="s">
        <v>938</v>
      </c>
      <c r="AO446" s="347"/>
      <c r="AP446" s="347"/>
      <c r="AQ446" s="347"/>
      <c r="AR446" s="347" t="str">
        <f t="shared" si="80"/>
        <v/>
      </c>
      <c r="AS446" s="347" t="s">
        <v>89</v>
      </c>
      <c r="AT446" s="347" t="s">
        <v>1016</v>
      </c>
      <c r="AU446" s="347" t="s">
        <v>1017</v>
      </c>
      <c r="AV446" s="347" t="str">
        <f t="shared" si="81"/>
        <v>F15-14-18-ALL</v>
      </c>
      <c r="AW446" s="347" t="s">
        <v>1543</v>
      </c>
      <c r="AX446" s="347" t="str">
        <f t="shared" si="82"/>
        <v>F15-14-18-ALL-Viking65</v>
      </c>
      <c r="AY446" s="352"/>
    </row>
    <row r="447" spans="1:51" s="337" customFormat="1" x14ac:dyDescent="0.25">
      <c r="A447" s="345" t="str">
        <f t="shared" si="73"/>
        <v/>
      </c>
      <c r="B447" s="345" t="str">
        <f t="shared" si="74"/>
        <v/>
      </c>
      <c r="C447" s="345"/>
      <c r="D447" s="345"/>
      <c r="E447" s="345" t="str">
        <f t="shared" si="75"/>
        <v/>
      </c>
      <c r="F447" s="346"/>
      <c r="G447" s="346"/>
      <c r="H447" s="347" t="s">
        <v>850</v>
      </c>
      <c r="I447" s="347" t="s">
        <v>867</v>
      </c>
      <c r="J447" s="347" t="s">
        <v>1010</v>
      </c>
      <c r="K447" s="347" t="s">
        <v>707</v>
      </c>
      <c r="L447" s="347" t="str">
        <f t="shared" si="76"/>
        <v>. Height Level Sensors, REAR - LEFT</v>
      </c>
      <c r="M447" s="460" t="str">
        <f t="shared" si="83"/>
        <v/>
      </c>
      <c r="N447" s="357" t="str" cm="1">
        <f t="array" ref="N447">IF(INDEX(W:W, ROW())&lt;&gt;"", _xlfn.XLOOKUP(INDEX(W:W, ROW()), '5A. Picture Formulas'!$B$3:$B$500, '5A. Picture Formulas'!$CR$3:$CR$500), "")</f>
        <v/>
      </c>
      <c r="O447" s="365" t="str">
        <f t="shared" si="77"/>
        <v>E.G.</v>
      </c>
      <c r="P447" s="366" t="s">
        <v>1544</v>
      </c>
      <c r="Q447" s="348" t="str">
        <f t="shared" si="84"/>
        <v>https://viking-pictures.s3.us-west-1.amazonaws.com/AA1155/A41.+Height+Level+Sensors%2C+REAR+-+LEFT+(1).JPG</v>
      </c>
      <c r="R447" s="347" t="s">
        <v>707</v>
      </c>
      <c r="S447" s="347"/>
      <c r="T447" s="347">
        <v>75</v>
      </c>
      <c r="U447" s="349">
        <f t="shared" si="78"/>
        <v>75</v>
      </c>
      <c r="V447" s="347"/>
      <c r="W447" s="34"/>
      <c r="X447" s="347"/>
      <c r="Y447" s="347"/>
      <c r="Z447" s="346" t="s">
        <v>260</v>
      </c>
      <c r="AA447" s="369" t="s">
        <v>1545</v>
      </c>
      <c r="AB447" s="347"/>
      <c r="AC447" s="347"/>
      <c r="AD447" s="347" t="str">
        <f t="shared" si="79"/>
        <v>leave arms on, mark location each obtained from</v>
      </c>
      <c r="AE447" s="347" t="s">
        <v>833</v>
      </c>
      <c r="AF447" s="347"/>
      <c r="AG447" s="347"/>
      <c r="AH447" s="347" t="s">
        <v>935</v>
      </c>
      <c r="AI447" s="350">
        <v>44683</v>
      </c>
      <c r="AJ447" s="351" t="s">
        <v>936</v>
      </c>
      <c r="AK447" s="351" t="s">
        <v>57</v>
      </c>
      <c r="AL447" s="351" t="s">
        <v>937</v>
      </c>
      <c r="AM447" s="347"/>
      <c r="AN447" s="347" t="s">
        <v>938</v>
      </c>
      <c r="AO447" s="347"/>
      <c r="AP447" s="347"/>
      <c r="AQ447" s="347"/>
      <c r="AR447" s="347" t="str">
        <f t="shared" si="80"/>
        <v/>
      </c>
      <c r="AS447" s="347" t="s">
        <v>89</v>
      </c>
      <c r="AT447" s="347" t="s">
        <v>1016</v>
      </c>
      <c r="AU447" s="347" t="s">
        <v>1017</v>
      </c>
      <c r="AV447" s="347" t="str">
        <f t="shared" si="81"/>
        <v>F15-14-18-ALL</v>
      </c>
      <c r="AW447" s="347" t="s">
        <v>1546</v>
      </c>
      <c r="AX447" s="347" t="str">
        <f t="shared" si="82"/>
        <v>F15-14-18-ALL-Viking66</v>
      </c>
      <c r="AY447" s="352"/>
    </row>
    <row r="448" spans="1:51" s="337" customFormat="1" x14ac:dyDescent="0.25">
      <c r="A448" s="345" t="str">
        <f t="shared" si="73"/>
        <v/>
      </c>
      <c r="B448" s="345" t="str">
        <f t="shared" si="74"/>
        <v/>
      </c>
      <c r="C448" s="345"/>
      <c r="D448" s="345"/>
      <c r="E448" s="345" t="str">
        <f t="shared" si="75"/>
        <v/>
      </c>
      <c r="F448" s="346"/>
      <c r="G448" s="346"/>
      <c r="H448" s="347" t="s">
        <v>850</v>
      </c>
      <c r="I448" s="347" t="s">
        <v>867</v>
      </c>
      <c r="J448" s="347" t="s">
        <v>1010</v>
      </c>
      <c r="K448" s="347" t="s">
        <v>708</v>
      </c>
      <c r="L448" s="347" t="str">
        <f t="shared" si="76"/>
        <v>. Height Level Sensors, REAR - RIGHT</v>
      </c>
      <c r="M448" s="460" t="str">
        <f t="shared" si="83"/>
        <v/>
      </c>
      <c r="N448" s="357" t="str" cm="1">
        <f t="array" ref="N448">IF(INDEX(W:W, ROW())&lt;&gt;"", _xlfn.XLOOKUP(INDEX(W:W, ROW()), '5A. Picture Formulas'!$B$3:$B$500, '5A. Picture Formulas'!$CR$3:$CR$500), "")</f>
        <v/>
      </c>
      <c r="O448" s="348" t="str">
        <f t="shared" si="77"/>
        <v/>
      </c>
      <c r="P448" s="348" t="s">
        <v>875</v>
      </c>
      <c r="Q448" s="348" t="str">
        <f t="shared" si="84"/>
        <v/>
      </c>
      <c r="R448" s="347" t="s">
        <v>708</v>
      </c>
      <c r="S448" s="347"/>
      <c r="T448" s="347">
        <v>75</v>
      </c>
      <c r="U448" s="349">
        <f t="shared" si="78"/>
        <v>75</v>
      </c>
      <c r="V448" s="347"/>
      <c r="W448" s="34"/>
      <c r="X448" s="347"/>
      <c r="Y448" s="347"/>
      <c r="Z448" s="346" t="s">
        <v>260</v>
      </c>
      <c r="AA448" s="347" t="s">
        <v>1542</v>
      </c>
      <c r="AB448" s="347"/>
      <c r="AC448" s="347"/>
      <c r="AD448" s="347" t="str">
        <f t="shared" si="79"/>
        <v>leave arms on, mark location each obtained from</v>
      </c>
      <c r="AE448" s="347" t="s">
        <v>833</v>
      </c>
      <c r="AF448" s="347"/>
      <c r="AG448" s="347"/>
      <c r="AH448" s="347" t="s">
        <v>935</v>
      </c>
      <c r="AI448" s="350">
        <v>44683</v>
      </c>
      <c r="AJ448" s="351" t="s">
        <v>936</v>
      </c>
      <c r="AK448" s="351" t="s">
        <v>57</v>
      </c>
      <c r="AL448" s="351" t="s">
        <v>937</v>
      </c>
      <c r="AM448" s="347"/>
      <c r="AN448" s="347" t="s">
        <v>938</v>
      </c>
      <c r="AO448" s="347"/>
      <c r="AP448" s="347"/>
      <c r="AQ448" s="347"/>
      <c r="AR448" s="347" t="str">
        <f t="shared" si="80"/>
        <v/>
      </c>
      <c r="AS448" s="347" t="s">
        <v>89</v>
      </c>
      <c r="AT448" s="347" t="s">
        <v>1016</v>
      </c>
      <c r="AU448" s="347" t="s">
        <v>1017</v>
      </c>
      <c r="AV448" s="347" t="str">
        <f t="shared" si="81"/>
        <v>F15-14-18-ALL</v>
      </c>
      <c r="AW448" s="347" t="s">
        <v>1547</v>
      </c>
      <c r="AX448" s="347" t="str">
        <f t="shared" si="82"/>
        <v>F15-14-18-ALL-Viking67</v>
      </c>
      <c r="AY448" s="352"/>
    </row>
    <row r="449" spans="1:51" s="337" customFormat="1" x14ac:dyDescent="0.25">
      <c r="A449" s="345" t="str">
        <f t="shared" si="73"/>
        <v/>
      </c>
      <c r="B449" s="345" t="str">
        <f t="shared" si="74"/>
        <v/>
      </c>
      <c r="C449" s="345"/>
      <c r="D449" s="345"/>
      <c r="E449" s="345" t="str">
        <f t="shared" si="75"/>
        <v/>
      </c>
      <c r="F449" s="346"/>
      <c r="G449" s="346"/>
      <c r="H449" s="347" t="s">
        <v>850</v>
      </c>
      <c r="I449" s="347" t="s">
        <v>867</v>
      </c>
      <c r="J449" s="347" t="s">
        <v>1406</v>
      </c>
      <c r="K449" s="347" t="s">
        <v>709</v>
      </c>
      <c r="L449" s="347" t="str">
        <f t="shared" si="76"/>
        <v>. Muffler Tips SET 2</v>
      </c>
      <c r="M449" s="460" t="str">
        <f t="shared" si="83"/>
        <v/>
      </c>
      <c r="N449" s="357" t="str" cm="1">
        <f t="array" ref="N449">IF(INDEX(W:W, ROW())&lt;&gt;"", _xlfn.XLOOKUP(INDEX(W:W, ROW()), '5A. Picture Formulas'!$B$3:$B$500, '5A. Picture Formulas'!$CR$3:$CR$500), "")</f>
        <v/>
      </c>
      <c r="O449" s="365" t="str">
        <f t="shared" si="77"/>
        <v/>
      </c>
      <c r="P449" s="366"/>
      <c r="Q449" s="348" t="str">
        <f t="shared" si="84"/>
        <v/>
      </c>
      <c r="R449" s="347" t="s">
        <v>709</v>
      </c>
      <c r="S449" s="347"/>
      <c r="T449" s="347">
        <v>98</v>
      </c>
      <c r="U449" s="349">
        <f t="shared" si="78"/>
        <v>98</v>
      </c>
      <c r="V449" s="347"/>
      <c r="W449" s="34"/>
      <c r="X449" s="347"/>
      <c r="Y449" s="347"/>
      <c r="Z449" s="346" t="s">
        <v>259</v>
      </c>
      <c r="AA449" s="369">
        <v>7633311</v>
      </c>
      <c r="AB449" s="347"/>
      <c r="AC449" s="347"/>
      <c r="AD449" s="347" t="str">
        <f t="shared" si="79"/>
        <v>toss both if 1 bad</v>
      </c>
      <c r="AE449" s="347" t="s">
        <v>763</v>
      </c>
      <c r="AF449" s="347"/>
      <c r="AG449" s="347"/>
      <c r="AH449" s="347" t="s">
        <v>935</v>
      </c>
      <c r="AI449" s="350">
        <v>44683</v>
      </c>
      <c r="AJ449" s="351" t="s">
        <v>936</v>
      </c>
      <c r="AK449" s="351" t="s">
        <v>57</v>
      </c>
      <c r="AL449" s="351" t="s">
        <v>937</v>
      </c>
      <c r="AM449" s="347"/>
      <c r="AN449" s="347" t="s">
        <v>938</v>
      </c>
      <c r="AO449" s="347"/>
      <c r="AP449" s="347"/>
      <c r="AQ449" s="347"/>
      <c r="AR449" s="347" t="str">
        <f t="shared" si="80"/>
        <v/>
      </c>
      <c r="AS449" s="347" t="s">
        <v>89</v>
      </c>
      <c r="AT449" s="347" t="s">
        <v>1016</v>
      </c>
      <c r="AU449" s="347" t="s">
        <v>1549</v>
      </c>
      <c r="AV449" s="347" t="str">
        <f t="shared" si="81"/>
        <v>F15-14-18-3.0T N55</v>
      </c>
      <c r="AW449" s="347" t="s">
        <v>1550</v>
      </c>
      <c r="AX449" s="347" t="str">
        <f t="shared" si="82"/>
        <v>F15-14-18-3.0T N55-Viking68</v>
      </c>
      <c r="AY449" s="352"/>
    </row>
    <row r="450" spans="1:51" s="337" customFormat="1" x14ac:dyDescent="0.25">
      <c r="A450" s="345" t="str">
        <f t="shared" si="73"/>
        <v/>
      </c>
      <c r="B450" s="345" t="str">
        <f t="shared" si="74"/>
        <v>527-61352</v>
      </c>
      <c r="C450" s="345" t="s">
        <v>1749</v>
      </c>
      <c r="D450" s="345"/>
      <c r="E450" s="345">
        <f t="shared" si="75"/>
        <v>2</v>
      </c>
      <c r="F450" s="346"/>
      <c r="G450" s="346"/>
      <c r="H450" s="347" t="s">
        <v>850</v>
      </c>
      <c r="I450" s="347" t="s">
        <v>867</v>
      </c>
      <c r="J450" s="347" t="s">
        <v>1745</v>
      </c>
      <c r="K450" s="347" t="s">
        <v>710</v>
      </c>
      <c r="L450" s="347" t="str">
        <f t="shared" si="76"/>
        <v>. Shock Struts, FRONT - LEFT</v>
      </c>
      <c r="M450" s="460" t="str">
        <f t="shared" si="83"/>
        <v/>
      </c>
      <c r="N450" s="357" t="str" cm="1">
        <f t="array" ref="N450">IF(INDEX(W:W, ROW())&lt;&gt;"", _xlfn.XLOOKUP(INDEX(W:W, ROW()), '5A. Picture Formulas'!$B$3:$B$500, '5A. Picture Formulas'!$CR$3:$CR$500), "")</f>
        <v/>
      </c>
      <c r="O450" s="348" t="str">
        <f t="shared" si="77"/>
        <v/>
      </c>
      <c r="P450" s="348" t="s">
        <v>875</v>
      </c>
      <c r="Q450" s="348" t="str">
        <f t="shared" si="84"/>
        <v/>
      </c>
      <c r="R450" s="347" t="s">
        <v>1750</v>
      </c>
      <c r="S450" s="347" t="s">
        <v>1751</v>
      </c>
      <c r="T450" s="347">
        <v>400</v>
      </c>
      <c r="U450" s="349">
        <f t="shared" si="78"/>
        <v>500</v>
      </c>
      <c r="V450" s="346"/>
      <c r="W450" s="33"/>
      <c r="X450" s="346"/>
      <c r="Y450" s="346"/>
      <c r="Z450" s="346"/>
      <c r="AA450" s="347"/>
      <c r="AB450" s="347"/>
      <c r="AC450" s="347"/>
      <c r="AD450" s="347" t="str">
        <f t="shared" si="79"/>
        <v/>
      </c>
      <c r="AE450" s="347"/>
      <c r="AF450" s="347"/>
      <c r="AG450" s="347"/>
      <c r="AH450" s="347" t="s">
        <v>935</v>
      </c>
      <c r="AI450" s="350">
        <v>45216</v>
      </c>
      <c r="AJ450" s="351" t="s">
        <v>1747</v>
      </c>
      <c r="AK450" s="351" t="s">
        <v>57</v>
      </c>
      <c r="AL450" s="351" t="s">
        <v>1646</v>
      </c>
      <c r="AM450" s="347"/>
      <c r="AN450" s="346" t="s">
        <v>947</v>
      </c>
      <c r="AO450" s="346" t="s">
        <v>1748</v>
      </c>
      <c r="AP450" s="347" t="s">
        <v>91</v>
      </c>
      <c r="AQ450" s="347">
        <v>61352</v>
      </c>
      <c r="AR450" s="347" t="str">
        <f t="shared" si="80"/>
        <v>527-61352</v>
      </c>
      <c r="AS450" s="347"/>
      <c r="AT450" s="347"/>
      <c r="AU450" s="347"/>
      <c r="AV450" s="347" t="str">
        <f t="shared" si="81"/>
        <v/>
      </c>
      <c r="AW450" s="347"/>
      <c r="AX450" s="347" t="str">
        <f t="shared" si="82"/>
        <v/>
      </c>
      <c r="AY450" s="352"/>
    </row>
    <row r="451" spans="1:51" s="337" customFormat="1" x14ac:dyDescent="0.25">
      <c r="A451" s="345" t="str">
        <f t="shared" si="73"/>
        <v/>
      </c>
      <c r="B451" s="345" t="str">
        <f t="shared" si="74"/>
        <v>527-61350</v>
      </c>
      <c r="C451" s="345" t="s">
        <v>1756</v>
      </c>
      <c r="D451" s="345"/>
      <c r="E451" s="345">
        <f t="shared" si="75"/>
        <v>2</v>
      </c>
      <c r="F451" s="346"/>
      <c r="G451" s="346"/>
      <c r="H451" s="347" t="s">
        <v>850</v>
      </c>
      <c r="I451" s="347" t="s">
        <v>867</v>
      </c>
      <c r="J451" s="347" t="s">
        <v>1745</v>
      </c>
      <c r="K451" s="347" t="s">
        <v>710</v>
      </c>
      <c r="L451" s="347" t="str">
        <f t="shared" si="76"/>
        <v>. Shock Struts, FRONT - LEFT</v>
      </c>
      <c r="M451" s="460" t="str">
        <f t="shared" si="83"/>
        <v/>
      </c>
      <c r="N451" s="357" t="str" cm="1">
        <f t="array" ref="N451">IF(INDEX(W:W, ROW())&lt;&gt;"", _xlfn.XLOOKUP(INDEX(W:W, ROW()), '5A. Picture Formulas'!$B$3:$B$500, '5A. Picture Formulas'!$CR$3:$CR$500), "")</f>
        <v/>
      </c>
      <c r="O451" s="348" t="str">
        <f t="shared" si="77"/>
        <v/>
      </c>
      <c r="P451" s="348" t="s">
        <v>875</v>
      </c>
      <c r="Q451" s="348" t="str">
        <f t="shared" si="84"/>
        <v/>
      </c>
      <c r="R451" s="347" t="s">
        <v>1750</v>
      </c>
      <c r="S451" s="347" t="s">
        <v>1757</v>
      </c>
      <c r="T451" s="347">
        <v>400</v>
      </c>
      <c r="U451" s="349">
        <f t="shared" si="78"/>
        <v>500</v>
      </c>
      <c r="V451" s="346"/>
      <c r="W451" s="33"/>
      <c r="X451" s="346"/>
      <c r="Y451" s="346"/>
      <c r="Z451" s="346"/>
      <c r="AA451" s="347"/>
      <c r="AB451" s="347"/>
      <c r="AC451" s="347"/>
      <c r="AD451" s="347" t="str">
        <f t="shared" si="79"/>
        <v/>
      </c>
      <c r="AE451" s="347"/>
      <c r="AF451" s="347"/>
      <c r="AG451" s="347"/>
      <c r="AH451" s="347" t="s">
        <v>935</v>
      </c>
      <c r="AI451" s="350">
        <v>45244</v>
      </c>
      <c r="AJ451" s="351" t="s">
        <v>249</v>
      </c>
      <c r="AK451" s="351" t="s">
        <v>57</v>
      </c>
      <c r="AL451" s="351" t="s">
        <v>249</v>
      </c>
      <c r="AM451" s="347"/>
      <c r="AN451" s="346" t="s">
        <v>947</v>
      </c>
      <c r="AO451" s="346" t="s">
        <v>1748</v>
      </c>
      <c r="AP451" s="347" t="s">
        <v>91</v>
      </c>
      <c r="AQ451" s="347">
        <v>61350</v>
      </c>
      <c r="AR451" s="347" t="str">
        <f t="shared" si="80"/>
        <v>527-61350</v>
      </c>
      <c r="AS451" s="347"/>
      <c r="AT451" s="347"/>
      <c r="AU451" s="347"/>
      <c r="AV451" s="347" t="str">
        <f t="shared" si="81"/>
        <v/>
      </c>
      <c r="AW451" s="347"/>
      <c r="AX451" s="347" t="str">
        <f t="shared" si="82"/>
        <v/>
      </c>
      <c r="AY451" s="352"/>
    </row>
    <row r="452" spans="1:51" s="337" customFormat="1" x14ac:dyDescent="0.25">
      <c r="A452" s="345" t="str">
        <f t="shared" si="73"/>
        <v/>
      </c>
      <c r="B452" s="345" t="str">
        <f t="shared" si="74"/>
        <v>527-61358</v>
      </c>
      <c r="C452" s="345" t="s">
        <v>1761</v>
      </c>
      <c r="D452" s="345"/>
      <c r="E452" s="345">
        <f t="shared" ref="E452:E515" si="92">IF(B452&lt;&gt;"",COUNTIF($B$4:$B$592,B452),"")</f>
        <v>2</v>
      </c>
      <c r="F452" s="346"/>
      <c r="G452" s="346"/>
      <c r="H452" s="347" t="s">
        <v>850</v>
      </c>
      <c r="I452" s="347" t="s">
        <v>867</v>
      </c>
      <c r="J452" s="347" t="s">
        <v>1745</v>
      </c>
      <c r="K452" s="347" t="s">
        <v>710</v>
      </c>
      <c r="L452" s="347" t="str">
        <f t="shared" si="76"/>
        <v>. Shock Struts, FRONT - LEFT</v>
      </c>
      <c r="M452" s="460" t="str">
        <f t="shared" si="83"/>
        <v/>
      </c>
      <c r="N452" s="357" t="str" cm="1">
        <f t="array" ref="N452">IF(INDEX(W:W, ROW())&lt;&gt;"", _xlfn.XLOOKUP(INDEX(W:W, ROW()), '5A. Picture Formulas'!$B$3:$B$500, '5A. Picture Formulas'!$CR$3:$CR$500), "")</f>
        <v/>
      </c>
      <c r="O452" s="348" t="str">
        <f t="shared" si="77"/>
        <v/>
      </c>
      <c r="P452" s="348" t="s">
        <v>875</v>
      </c>
      <c r="Q452" s="348" t="str">
        <f t="shared" si="84"/>
        <v/>
      </c>
      <c r="R452" s="347" t="s">
        <v>1750</v>
      </c>
      <c r="S452" s="347" t="s">
        <v>1762</v>
      </c>
      <c r="T452" s="347">
        <v>350</v>
      </c>
      <c r="U452" s="349">
        <f t="shared" ref="U452:U515" si="93">IF(ISTEXT(T452), T452, IFERROR(AVERAGEIF(K:K, K452, T:T), ""))</f>
        <v>500</v>
      </c>
      <c r="V452" s="346"/>
      <c r="W452" s="33"/>
      <c r="X452" s="346"/>
      <c r="Y452" s="346"/>
      <c r="Z452" s="346"/>
      <c r="AA452" s="347"/>
      <c r="AB452" s="347"/>
      <c r="AC452" s="347"/>
      <c r="AD452" s="347" t="str">
        <f t="shared" si="79"/>
        <v/>
      </c>
      <c r="AE452" s="347"/>
      <c r="AF452" s="347"/>
      <c r="AG452" s="347"/>
      <c r="AH452" s="347" t="s">
        <v>935</v>
      </c>
      <c r="AI452" s="350">
        <v>45244</v>
      </c>
      <c r="AJ452" s="351" t="s">
        <v>249</v>
      </c>
      <c r="AK452" s="351" t="s">
        <v>57</v>
      </c>
      <c r="AL452" s="351" t="s">
        <v>249</v>
      </c>
      <c r="AM452" s="347"/>
      <c r="AN452" s="346" t="s">
        <v>947</v>
      </c>
      <c r="AO452" s="346" t="s">
        <v>1748</v>
      </c>
      <c r="AP452" s="347" t="s">
        <v>91</v>
      </c>
      <c r="AQ452" s="347">
        <v>61358</v>
      </c>
      <c r="AR452" s="347" t="str">
        <f t="shared" si="80"/>
        <v>527-61358</v>
      </c>
      <c r="AS452" s="347"/>
      <c r="AT452" s="347"/>
      <c r="AU452" s="347"/>
      <c r="AV452" s="347" t="str">
        <f t="shared" si="81"/>
        <v/>
      </c>
      <c r="AW452" s="347"/>
      <c r="AX452" s="347" t="str">
        <f t="shared" si="82"/>
        <v/>
      </c>
      <c r="AY452" s="352"/>
    </row>
    <row r="453" spans="1:51" s="337" customFormat="1" x14ac:dyDescent="0.25">
      <c r="A453" s="345" t="str">
        <f t="shared" ref="A453:A507" si="94">IF(W453&lt;&gt;"",W453,"")</f>
        <v/>
      </c>
      <c r="B453" s="345" t="str">
        <f t="shared" ref="B453:B507" si="95">IF(AR453&lt;&gt;"",AR453,"")</f>
        <v>527-61351</v>
      </c>
      <c r="C453" s="345"/>
      <c r="D453" s="345"/>
      <c r="E453" s="345">
        <f t="shared" si="92"/>
        <v>1</v>
      </c>
      <c r="F453" s="346"/>
      <c r="G453" s="346"/>
      <c r="H453" s="347" t="s">
        <v>850</v>
      </c>
      <c r="I453" s="347" t="s">
        <v>867</v>
      </c>
      <c r="J453" s="347" t="s">
        <v>1745</v>
      </c>
      <c r="K453" s="347" t="s">
        <v>710</v>
      </c>
      <c r="L453" s="347" t="str">
        <f t="shared" ref="L453:L507" si="96">CONCATENATE(W453,". ",R453)</f>
        <v>. Shock Struts, FRONT - RIGHT</v>
      </c>
      <c r="M453" s="460" t="str">
        <f t="shared" ref="M453:M516" si="97">IF(N453&lt;&gt;"",HYPERLINK(N453,"Pic"),"")</f>
        <v/>
      </c>
      <c r="N453" s="357" t="str" cm="1">
        <f t="array" ref="N453">IF(INDEX(W:W, ROW())&lt;&gt;"", _xlfn.XLOOKUP(INDEX(W:W, ROW()), '5A. Picture Formulas'!$B$3:$B$500, '5A. Picture Formulas'!$CR$3:$CR$500), "")</f>
        <v/>
      </c>
      <c r="O453" s="348" t="str">
        <f t="shared" ref="O453:O507" si="98">IF(P453&lt;&gt;"",HYPERLINK(P453,"E.G."),"")</f>
        <v/>
      </c>
      <c r="P453" s="348" t="s">
        <v>875</v>
      </c>
      <c r="Q453" s="348" t="str">
        <f t="shared" ref="Q453:Q516" si="99">IF(P453&lt;&gt;"",P453,IF(N453&lt;&gt;"",N453,""))</f>
        <v/>
      </c>
      <c r="R453" s="347" t="s">
        <v>1752</v>
      </c>
      <c r="S453" s="347" t="s">
        <v>1753</v>
      </c>
      <c r="T453" s="347">
        <v>400</v>
      </c>
      <c r="U453" s="349">
        <f t="shared" si="93"/>
        <v>500</v>
      </c>
      <c r="V453" s="346"/>
      <c r="W453" s="33"/>
      <c r="X453" s="346"/>
      <c r="Y453" s="346"/>
      <c r="Z453" s="346"/>
      <c r="AA453" s="347"/>
      <c r="AB453" s="347"/>
      <c r="AC453" s="347"/>
      <c r="AD453" s="347" t="str">
        <f t="shared" ref="AD453:AD507" si="100">_xlfn.TEXTJOIN(" | ",TRUE,AE453,AF453)</f>
        <v/>
      </c>
      <c r="AE453" s="347"/>
      <c r="AF453" s="347"/>
      <c r="AG453" s="347"/>
      <c r="AH453" s="347" t="s">
        <v>935</v>
      </c>
      <c r="AI453" s="350">
        <v>45216</v>
      </c>
      <c r="AJ453" s="351" t="s">
        <v>1747</v>
      </c>
      <c r="AK453" s="351" t="s">
        <v>57</v>
      </c>
      <c r="AL453" s="351" t="s">
        <v>1646</v>
      </c>
      <c r="AM453" s="347"/>
      <c r="AN453" s="346" t="s">
        <v>947</v>
      </c>
      <c r="AO453" s="346" t="s">
        <v>1748</v>
      </c>
      <c r="AP453" s="347" t="s">
        <v>91</v>
      </c>
      <c r="AQ453" s="347">
        <v>61351</v>
      </c>
      <c r="AR453" s="347" t="str">
        <f t="shared" ref="AR453:AR507" si="101">IF(AO453&lt;&gt;"",CONCATENATE(AO453,AP453,AQ453),"")</f>
        <v>527-61351</v>
      </c>
      <c r="AS453" s="347"/>
      <c r="AT453" s="347"/>
      <c r="AU453" s="347"/>
      <c r="AV453" s="347" t="str">
        <f t="shared" ref="AV453:AV507" si="102">IF(AS453&lt;&gt;"",_xlfn.TEXTJOIN("-",TRUE,AS453,AT453,AU453),"")</f>
        <v/>
      </c>
      <c r="AW453" s="347"/>
      <c r="AX453" s="347" t="str">
        <f t="shared" ref="AX453:AX507" si="103">IF(AW453&lt;&gt;"",_xlfn.TEXTJOIN("-",TRUE,AV453,AW453),"")</f>
        <v/>
      </c>
      <c r="AY453" s="352"/>
    </row>
    <row r="454" spans="1:51" s="337" customFormat="1" x14ac:dyDescent="0.25">
      <c r="A454" s="345" t="str">
        <f t="shared" si="94"/>
        <v/>
      </c>
      <c r="B454" s="345" t="str">
        <f t="shared" si="95"/>
        <v>527-61349</v>
      </c>
      <c r="C454" s="345"/>
      <c r="D454" s="345"/>
      <c r="E454" s="345">
        <f t="shared" si="92"/>
        <v>1</v>
      </c>
      <c r="F454" s="346"/>
      <c r="G454" s="346"/>
      <c r="H454" s="347" t="s">
        <v>850</v>
      </c>
      <c r="I454" s="347" t="s">
        <v>867</v>
      </c>
      <c r="J454" s="347" t="s">
        <v>1745</v>
      </c>
      <c r="K454" s="347" t="s">
        <v>710</v>
      </c>
      <c r="L454" s="347" t="str">
        <f t="shared" si="96"/>
        <v>. Shock Struts, FRONT - RIGHT</v>
      </c>
      <c r="M454" s="460" t="str">
        <f t="shared" si="97"/>
        <v/>
      </c>
      <c r="N454" s="357" t="str" cm="1">
        <f t="array" ref="N454">IF(INDEX(W:W, ROW())&lt;&gt;"", _xlfn.XLOOKUP(INDEX(W:W, ROW()), '5A. Picture Formulas'!$B$3:$B$500, '5A. Picture Formulas'!$CR$3:$CR$500), "")</f>
        <v/>
      </c>
      <c r="O454" s="348" t="str">
        <f t="shared" si="98"/>
        <v/>
      </c>
      <c r="P454" s="348" t="s">
        <v>875</v>
      </c>
      <c r="Q454" s="348" t="str">
        <f t="shared" si="99"/>
        <v/>
      </c>
      <c r="R454" s="347" t="s">
        <v>1752</v>
      </c>
      <c r="S454" s="347" t="s">
        <v>1758</v>
      </c>
      <c r="T454" s="347">
        <v>400</v>
      </c>
      <c r="U454" s="349">
        <f t="shared" si="93"/>
        <v>500</v>
      </c>
      <c r="V454" s="346"/>
      <c r="W454" s="33"/>
      <c r="X454" s="346"/>
      <c r="Y454" s="346"/>
      <c r="Z454" s="346"/>
      <c r="AA454" s="347"/>
      <c r="AB454" s="347"/>
      <c r="AC454" s="347"/>
      <c r="AD454" s="347" t="str">
        <f t="shared" si="100"/>
        <v/>
      </c>
      <c r="AE454" s="347"/>
      <c r="AF454" s="347"/>
      <c r="AG454" s="347"/>
      <c r="AH454" s="347" t="s">
        <v>935</v>
      </c>
      <c r="AI454" s="350">
        <v>45244</v>
      </c>
      <c r="AJ454" s="351" t="s">
        <v>249</v>
      </c>
      <c r="AK454" s="351" t="s">
        <v>57</v>
      </c>
      <c r="AL454" s="351" t="s">
        <v>249</v>
      </c>
      <c r="AM454" s="347"/>
      <c r="AN454" s="346" t="s">
        <v>947</v>
      </c>
      <c r="AO454" s="346" t="s">
        <v>1748</v>
      </c>
      <c r="AP454" s="347" t="s">
        <v>91</v>
      </c>
      <c r="AQ454" s="347">
        <v>61349</v>
      </c>
      <c r="AR454" s="347" t="str">
        <f t="shared" si="101"/>
        <v>527-61349</v>
      </c>
      <c r="AS454" s="347"/>
      <c r="AT454" s="347"/>
      <c r="AU454" s="347"/>
      <c r="AV454" s="347" t="str">
        <f t="shared" si="102"/>
        <v/>
      </c>
      <c r="AW454" s="347"/>
      <c r="AX454" s="347" t="str">
        <f t="shared" si="103"/>
        <v/>
      </c>
      <c r="AY454" s="352"/>
    </row>
    <row r="455" spans="1:51" s="337" customFormat="1" x14ac:dyDescent="0.25">
      <c r="A455" s="345" t="str">
        <f t="shared" si="94"/>
        <v/>
      </c>
      <c r="B455" s="345" t="str">
        <f t="shared" si="95"/>
        <v>527-61357</v>
      </c>
      <c r="C455" s="345"/>
      <c r="D455" s="345"/>
      <c r="E455" s="345">
        <f t="shared" si="92"/>
        <v>1</v>
      </c>
      <c r="F455" s="346"/>
      <c r="G455" s="346"/>
      <c r="H455" s="347" t="s">
        <v>850</v>
      </c>
      <c r="I455" s="347" t="s">
        <v>867</v>
      </c>
      <c r="J455" s="347" t="s">
        <v>1745</v>
      </c>
      <c r="K455" s="347" t="s">
        <v>710</v>
      </c>
      <c r="L455" s="347" t="str">
        <f t="shared" si="96"/>
        <v>. Shock Struts, FRONT - RIGHT</v>
      </c>
      <c r="M455" s="460" t="str">
        <f t="shared" si="97"/>
        <v/>
      </c>
      <c r="N455" s="357" t="str" cm="1">
        <f t="array" ref="N455">IF(INDEX(W:W, ROW())&lt;&gt;"", _xlfn.XLOOKUP(INDEX(W:W, ROW()), '5A. Picture Formulas'!$B$3:$B$500, '5A. Picture Formulas'!$CR$3:$CR$500), "")</f>
        <v/>
      </c>
      <c r="O455" s="348" t="str">
        <f t="shared" si="98"/>
        <v/>
      </c>
      <c r="P455" s="348" t="s">
        <v>875</v>
      </c>
      <c r="Q455" s="348" t="str">
        <f t="shared" si="99"/>
        <v/>
      </c>
      <c r="R455" s="347" t="s">
        <v>1752</v>
      </c>
      <c r="S455" s="347" t="s">
        <v>1763</v>
      </c>
      <c r="T455" s="347">
        <v>350</v>
      </c>
      <c r="U455" s="349">
        <f t="shared" si="93"/>
        <v>500</v>
      </c>
      <c r="V455" s="346"/>
      <c r="W455" s="33"/>
      <c r="X455" s="346"/>
      <c r="Y455" s="346"/>
      <c r="Z455" s="346"/>
      <c r="AA455" s="347"/>
      <c r="AB455" s="347"/>
      <c r="AC455" s="347"/>
      <c r="AD455" s="347" t="str">
        <f t="shared" si="100"/>
        <v/>
      </c>
      <c r="AE455" s="347"/>
      <c r="AF455" s="347"/>
      <c r="AG455" s="347"/>
      <c r="AH455" s="347" t="s">
        <v>935</v>
      </c>
      <c r="AI455" s="350">
        <v>45244</v>
      </c>
      <c r="AJ455" s="351" t="s">
        <v>249</v>
      </c>
      <c r="AK455" s="351" t="s">
        <v>57</v>
      </c>
      <c r="AL455" s="351" t="s">
        <v>249</v>
      </c>
      <c r="AM455" s="347"/>
      <c r="AN455" s="346" t="s">
        <v>947</v>
      </c>
      <c r="AO455" s="346" t="s">
        <v>1748</v>
      </c>
      <c r="AP455" s="347" t="s">
        <v>91</v>
      </c>
      <c r="AQ455" s="347">
        <v>61357</v>
      </c>
      <c r="AR455" s="347" t="str">
        <f t="shared" si="101"/>
        <v>527-61357</v>
      </c>
      <c r="AS455" s="347"/>
      <c r="AT455" s="347"/>
      <c r="AU455" s="347"/>
      <c r="AV455" s="347" t="str">
        <f t="shared" si="102"/>
        <v/>
      </c>
      <c r="AW455" s="347"/>
      <c r="AX455" s="347" t="str">
        <f t="shared" si="103"/>
        <v/>
      </c>
      <c r="AY455" s="352"/>
    </row>
    <row r="456" spans="1:51" s="337" customFormat="1" x14ac:dyDescent="0.25">
      <c r="A456" s="345" t="str">
        <f t="shared" si="94"/>
        <v/>
      </c>
      <c r="B456" s="345" t="str">
        <f t="shared" si="95"/>
        <v>527-61352</v>
      </c>
      <c r="C456" s="345" t="s">
        <v>1744</v>
      </c>
      <c r="D456" s="345"/>
      <c r="E456" s="345">
        <f t="shared" si="92"/>
        <v>2</v>
      </c>
      <c r="F456" s="346"/>
      <c r="G456" s="346"/>
      <c r="H456" s="347" t="s">
        <v>850</v>
      </c>
      <c r="I456" s="347" t="s">
        <v>867</v>
      </c>
      <c r="J456" s="347" t="s">
        <v>1745</v>
      </c>
      <c r="K456" s="347" t="s">
        <v>710</v>
      </c>
      <c r="L456" s="347" t="str">
        <f t="shared" si="96"/>
        <v>. Shock Struts, FRONT SET 2</v>
      </c>
      <c r="M456" s="460" t="str">
        <f t="shared" si="97"/>
        <v/>
      </c>
      <c r="N456" s="357" t="str" cm="1">
        <f t="array" ref="N456">IF(INDEX(W:W, ROW())&lt;&gt;"", _xlfn.XLOOKUP(INDEX(W:W, ROW()), '5A. Picture Formulas'!$B$3:$B$500, '5A. Picture Formulas'!$CR$3:$CR$500), "")</f>
        <v/>
      </c>
      <c r="O456" s="348" t="str">
        <f t="shared" si="98"/>
        <v/>
      </c>
      <c r="P456" s="348" t="s">
        <v>875</v>
      </c>
      <c r="Q456" s="348" t="str">
        <f t="shared" si="99"/>
        <v/>
      </c>
      <c r="R456" s="347" t="s">
        <v>710</v>
      </c>
      <c r="S456" s="347" t="s">
        <v>1746</v>
      </c>
      <c r="T456" s="347">
        <v>750</v>
      </c>
      <c r="U456" s="349">
        <f t="shared" si="93"/>
        <v>500</v>
      </c>
      <c r="V456" s="346"/>
      <c r="W456" s="33"/>
      <c r="X456" s="346"/>
      <c r="Y456" s="346"/>
      <c r="Z456" s="346"/>
      <c r="AA456" s="347"/>
      <c r="AB456" s="347"/>
      <c r="AC456" s="347"/>
      <c r="AD456" s="347" t="str">
        <f t="shared" si="100"/>
        <v>SET 2, sell singles if 1 bad</v>
      </c>
      <c r="AE456" s="347" t="s">
        <v>780</v>
      </c>
      <c r="AF456" s="347"/>
      <c r="AG456" s="347"/>
      <c r="AH456" s="347" t="s">
        <v>935</v>
      </c>
      <c r="AI456" s="350">
        <v>45216</v>
      </c>
      <c r="AJ456" s="351" t="s">
        <v>1747</v>
      </c>
      <c r="AK456" s="351" t="s">
        <v>57</v>
      </c>
      <c r="AL456" s="351" t="s">
        <v>1646</v>
      </c>
      <c r="AM456" s="347"/>
      <c r="AN456" s="346" t="s">
        <v>947</v>
      </c>
      <c r="AO456" s="346" t="s">
        <v>1748</v>
      </c>
      <c r="AP456" s="347" t="s">
        <v>91</v>
      </c>
      <c r="AQ456" s="347">
        <v>61352</v>
      </c>
      <c r="AR456" s="347" t="str">
        <f t="shared" si="101"/>
        <v>527-61352</v>
      </c>
      <c r="AS456" s="347"/>
      <c r="AT456" s="347"/>
      <c r="AU456" s="347"/>
      <c r="AV456" s="347" t="str">
        <f t="shared" si="102"/>
        <v/>
      </c>
      <c r="AW456" s="347"/>
      <c r="AX456" s="347" t="str">
        <f t="shared" si="103"/>
        <v/>
      </c>
      <c r="AY456" s="352"/>
    </row>
    <row r="457" spans="1:51" s="337" customFormat="1" x14ac:dyDescent="0.25">
      <c r="A457" s="345" t="str">
        <f t="shared" si="94"/>
        <v/>
      </c>
      <c r="B457" s="345" t="str">
        <f t="shared" si="95"/>
        <v>527-61350</v>
      </c>
      <c r="C457" s="345" t="s">
        <v>1754</v>
      </c>
      <c r="D457" s="345"/>
      <c r="E457" s="345">
        <f t="shared" si="92"/>
        <v>2</v>
      </c>
      <c r="F457" s="346"/>
      <c r="G457" s="346"/>
      <c r="H457" s="347" t="s">
        <v>850</v>
      </c>
      <c r="I457" s="347" t="s">
        <v>867</v>
      </c>
      <c r="J457" s="347" t="s">
        <v>1745</v>
      </c>
      <c r="K457" s="347" t="s">
        <v>710</v>
      </c>
      <c r="L457" s="347" t="str">
        <f t="shared" si="96"/>
        <v>. Shock Struts, FRONT SET 2</v>
      </c>
      <c r="M457" s="460" t="str">
        <f t="shared" si="97"/>
        <v/>
      </c>
      <c r="N457" s="357" t="str" cm="1">
        <f t="array" ref="N457">IF(INDEX(W:W, ROW())&lt;&gt;"", _xlfn.XLOOKUP(INDEX(W:W, ROW()), '5A. Picture Formulas'!$B$3:$B$500, '5A. Picture Formulas'!$CR$3:$CR$500), "")</f>
        <v/>
      </c>
      <c r="O457" s="348" t="str">
        <f t="shared" si="98"/>
        <v/>
      </c>
      <c r="P457" s="348" t="s">
        <v>875</v>
      </c>
      <c r="Q457" s="348" t="str">
        <f t="shared" si="99"/>
        <v/>
      </c>
      <c r="R457" s="347" t="s">
        <v>710</v>
      </c>
      <c r="S457" s="347" t="s">
        <v>1755</v>
      </c>
      <c r="T457" s="347">
        <v>800</v>
      </c>
      <c r="U457" s="349">
        <f t="shared" si="93"/>
        <v>500</v>
      </c>
      <c r="V457" s="346"/>
      <c r="W457" s="33"/>
      <c r="X457" s="346"/>
      <c r="Y457" s="346"/>
      <c r="Z457" s="346"/>
      <c r="AA457" s="347"/>
      <c r="AB457" s="347"/>
      <c r="AC457" s="347"/>
      <c r="AD457" s="347" t="str">
        <f t="shared" si="100"/>
        <v>SET 2, sell singles if 1 bad</v>
      </c>
      <c r="AE457" s="347" t="s">
        <v>780</v>
      </c>
      <c r="AF457" s="347"/>
      <c r="AG457" s="347"/>
      <c r="AH457" s="347" t="s">
        <v>935</v>
      </c>
      <c r="AI457" s="350">
        <v>45244</v>
      </c>
      <c r="AJ457" s="351" t="s">
        <v>249</v>
      </c>
      <c r="AK457" s="351" t="s">
        <v>57</v>
      </c>
      <c r="AL457" s="351" t="s">
        <v>249</v>
      </c>
      <c r="AM457" s="347"/>
      <c r="AN457" s="346" t="s">
        <v>947</v>
      </c>
      <c r="AO457" s="346" t="s">
        <v>1748</v>
      </c>
      <c r="AP457" s="347" t="s">
        <v>91</v>
      </c>
      <c r="AQ457" s="347">
        <v>61350</v>
      </c>
      <c r="AR457" s="347" t="str">
        <f t="shared" si="101"/>
        <v>527-61350</v>
      </c>
      <c r="AS457" s="347"/>
      <c r="AT457" s="347"/>
      <c r="AU457" s="347"/>
      <c r="AV457" s="347" t="str">
        <f t="shared" si="102"/>
        <v/>
      </c>
      <c r="AW457" s="347"/>
      <c r="AX457" s="347" t="str">
        <f t="shared" si="103"/>
        <v/>
      </c>
      <c r="AY457" s="352"/>
    </row>
    <row r="458" spans="1:51" s="337" customFormat="1" x14ac:dyDescent="0.25">
      <c r="A458" s="345" t="str">
        <f t="shared" si="94"/>
        <v>A229</v>
      </c>
      <c r="B458" s="345" t="str">
        <f t="shared" si="95"/>
        <v>527-61358</v>
      </c>
      <c r="C458" s="345" t="s">
        <v>1759</v>
      </c>
      <c r="D458" s="345"/>
      <c r="E458" s="345">
        <f t="shared" si="92"/>
        <v>2</v>
      </c>
      <c r="F458" s="346"/>
      <c r="G458" s="346"/>
      <c r="H458" s="347" t="s">
        <v>850</v>
      </c>
      <c r="I458" s="347" t="s">
        <v>867</v>
      </c>
      <c r="J458" s="347" t="s">
        <v>1745</v>
      </c>
      <c r="K458" s="347" t="s">
        <v>710</v>
      </c>
      <c r="L458" s="347" t="str">
        <f t="shared" si="96"/>
        <v>A229. Shock Struts, FRONT SET 2</v>
      </c>
      <c r="M458" s="460" t="str">
        <f t="shared" si="97"/>
        <v>Pic</v>
      </c>
      <c r="N458" s="357" t="str" cm="1">
        <f t="array" ref="N458">IF(INDEX(W:W, ROW())&lt;&gt;"", _xlfn.XLOOKUP(INDEX(W:W, ROW()), '5A. Picture Formulas'!$B$3:$B$500, '5A. Picture Formulas'!$CR$3:$CR$500), "")</f>
        <v>https://viking-pictures.s3.us-west-1.amazonaws.com/AA1188/20+(1).JPG</v>
      </c>
      <c r="O458" s="348" t="str">
        <f t="shared" si="98"/>
        <v/>
      </c>
      <c r="P458" s="348" t="s">
        <v>875</v>
      </c>
      <c r="Q458" s="348" t="str">
        <f t="shared" si="99"/>
        <v>https://viking-pictures.s3.us-west-1.amazonaws.com/AA1188/20+(1).JPG</v>
      </c>
      <c r="R458" s="347" t="s">
        <v>710</v>
      </c>
      <c r="S458" s="347" t="s">
        <v>1760</v>
      </c>
      <c r="T458" s="347">
        <v>650</v>
      </c>
      <c r="U458" s="349">
        <f t="shared" si="93"/>
        <v>500</v>
      </c>
      <c r="V458" s="346">
        <v>20</v>
      </c>
      <c r="W458" s="33" t="s">
        <v>3110</v>
      </c>
      <c r="X458" s="346" t="s">
        <v>3071</v>
      </c>
      <c r="Y458" s="346"/>
      <c r="Z458" s="346" t="s">
        <v>259</v>
      </c>
      <c r="AA458" s="347" t="s">
        <v>3111</v>
      </c>
      <c r="AB458" s="347"/>
      <c r="AC458" s="347"/>
      <c r="AD458" s="347" t="str">
        <f t="shared" si="100"/>
        <v>SET 2, sell singles if 1 bad</v>
      </c>
      <c r="AE458" s="347" t="s">
        <v>780</v>
      </c>
      <c r="AF458" s="347"/>
      <c r="AG458" s="347"/>
      <c r="AH458" s="347" t="s">
        <v>935</v>
      </c>
      <c r="AI458" s="350">
        <v>45244</v>
      </c>
      <c r="AJ458" s="351" t="s">
        <v>249</v>
      </c>
      <c r="AK458" s="351" t="s">
        <v>57</v>
      </c>
      <c r="AL458" s="351" t="s">
        <v>249</v>
      </c>
      <c r="AM458" s="347"/>
      <c r="AN458" s="346" t="s">
        <v>947</v>
      </c>
      <c r="AO458" s="346" t="s">
        <v>1748</v>
      </c>
      <c r="AP458" s="347" t="s">
        <v>91</v>
      </c>
      <c r="AQ458" s="347">
        <v>61358</v>
      </c>
      <c r="AR458" s="347" t="str">
        <f t="shared" si="101"/>
        <v>527-61358</v>
      </c>
      <c r="AS458" s="347"/>
      <c r="AT458" s="347"/>
      <c r="AU458" s="347"/>
      <c r="AV458" s="347" t="str">
        <f t="shared" si="102"/>
        <v/>
      </c>
      <c r="AW458" s="347"/>
      <c r="AX458" s="347" t="str">
        <f t="shared" si="103"/>
        <v/>
      </c>
      <c r="AY458" s="352"/>
    </row>
    <row r="459" spans="1:51" s="337" customFormat="1" x14ac:dyDescent="0.25">
      <c r="A459" s="345" t="str">
        <f t="shared" si="94"/>
        <v/>
      </c>
      <c r="B459" s="345" t="str">
        <f t="shared" si="95"/>
        <v/>
      </c>
      <c r="C459" s="345"/>
      <c r="D459" s="345"/>
      <c r="E459" s="345" t="str">
        <f t="shared" si="92"/>
        <v/>
      </c>
      <c r="F459" s="346"/>
      <c r="G459" s="346"/>
      <c r="H459" s="347" t="s">
        <v>850</v>
      </c>
      <c r="I459" s="347" t="s">
        <v>867</v>
      </c>
      <c r="J459" s="347" t="s">
        <v>1551</v>
      </c>
      <c r="K459" s="347" t="s">
        <v>711</v>
      </c>
      <c r="L459" s="347" t="str">
        <f t="shared" si="96"/>
        <v>. Shock Struts, REAR - LEFT (Adaptive)</v>
      </c>
      <c r="M459" s="460" t="str">
        <f t="shared" si="97"/>
        <v/>
      </c>
      <c r="N459" s="357" t="str" cm="1">
        <f t="array" ref="N459">IF(INDEX(W:W, ROW())&lt;&gt;"", _xlfn.XLOOKUP(INDEX(W:W, ROW()), '5A. Picture Formulas'!$B$3:$B$500, '5A. Picture Formulas'!$CR$3:$CR$500), "")</f>
        <v/>
      </c>
      <c r="O459" s="348" t="str">
        <f t="shared" si="98"/>
        <v/>
      </c>
      <c r="P459" s="348" t="s">
        <v>875</v>
      </c>
      <c r="Q459" s="348" t="str">
        <f t="shared" si="99"/>
        <v/>
      </c>
      <c r="R459" s="347" t="s">
        <v>711</v>
      </c>
      <c r="S459" s="347"/>
      <c r="T459" s="367">
        <v>350</v>
      </c>
      <c r="U459" s="349">
        <f t="shared" si="93"/>
        <v>350</v>
      </c>
      <c r="V459" s="368"/>
      <c r="W459" s="37"/>
      <c r="X459" s="368"/>
      <c r="Y459" s="368"/>
      <c r="Z459" s="346"/>
      <c r="AA459" s="347"/>
      <c r="AB459" s="347"/>
      <c r="AC459" s="347"/>
      <c r="AD459" s="347" t="str">
        <f t="shared" si="100"/>
        <v>tag as SINGLE</v>
      </c>
      <c r="AE459" s="347" t="s">
        <v>768</v>
      </c>
      <c r="AF459" s="347"/>
      <c r="AG459" s="347"/>
      <c r="AH459" s="347" t="s">
        <v>935</v>
      </c>
      <c r="AI459" s="350">
        <v>44674</v>
      </c>
      <c r="AJ459" s="351" t="s">
        <v>936</v>
      </c>
      <c r="AK459" s="351" t="s">
        <v>57</v>
      </c>
      <c r="AL459" s="351" t="s">
        <v>937</v>
      </c>
      <c r="AM459" s="347"/>
      <c r="AN459" s="368" t="s">
        <v>982</v>
      </c>
      <c r="AO459" s="346"/>
      <c r="AP459" s="347"/>
      <c r="AQ459" s="347"/>
      <c r="AR459" s="347" t="str">
        <f t="shared" si="101"/>
        <v/>
      </c>
      <c r="AS459" s="347"/>
      <c r="AT459" s="347"/>
      <c r="AU459" s="347"/>
      <c r="AV459" s="347" t="str">
        <f t="shared" si="102"/>
        <v/>
      </c>
      <c r="AW459" s="347"/>
      <c r="AX459" s="347" t="str">
        <f t="shared" si="103"/>
        <v/>
      </c>
      <c r="AY459" s="352"/>
    </row>
    <row r="460" spans="1:51" s="337" customFormat="1" x14ac:dyDescent="0.25">
      <c r="A460" s="345" t="str">
        <f t="shared" si="94"/>
        <v/>
      </c>
      <c r="B460" s="345" t="str">
        <f t="shared" si="95"/>
        <v/>
      </c>
      <c r="C460" s="345"/>
      <c r="D460" s="345"/>
      <c r="E460" s="345" t="str">
        <f t="shared" si="92"/>
        <v/>
      </c>
      <c r="F460" s="346"/>
      <c r="G460" s="346"/>
      <c r="H460" s="347" t="s">
        <v>850</v>
      </c>
      <c r="I460" s="347" t="s">
        <v>867</v>
      </c>
      <c r="J460" s="347" t="s">
        <v>1551</v>
      </c>
      <c r="K460" s="347" t="s">
        <v>712</v>
      </c>
      <c r="L460" s="347" t="str">
        <f t="shared" si="96"/>
        <v>. Shock Struts, REAR - RIGHT (Adaptive)</v>
      </c>
      <c r="M460" s="460" t="str">
        <f t="shared" si="97"/>
        <v/>
      </c>
      <c r="N460" s="357" t="str" cm="1">
        <f t="array" ref="N460">IF(INDEX(W:W, ROW())&lt;&gt;"", _xlfn.XLOOKUP(INDEX(W:W, ROW()), '5A. Picture Formulas'!$B$3:$B$500, '5A. Picture Formulas'!$CR$3:$CR$500), "")</f>
        <v/>
      </c>
      <c r="O460" s="348" t="str">
        <f t="shared" si="98"/>
        <v/>
      </c>
      <c r="P460" s="348" t="s">
        <v>875</v>
      </c>
      <c r="Q460" s="348" t="str">
        <f t="shared" si="99"/>
        <v/>
      </c>
      <c r="R460" s="347" t="s">
        <v>712</v>
      </c>
      <c r="S460" s="347"/>
      <c r="T460" s="367">
        <v>350</v>
      </c>
      <c r="U460" s="349">
        <f t="shared" si="93"/>
        <v>350</v>
      </c>
      <c r="V460" s="368"/>
      <c r="W460" s="37"/>
      <c r="X460" s="368"/>
      <c r="Y460" s="368"/>
      <c r="Z460" s="346"/>
      <c r="AA460" s="347"/>
      <c r="AB460" s="347"/>
      <c r="AC460" s="347"/>
      <c r="AD460" s="347" t="str">
        <f t="shared" si="100"/>
        <v>tag as SINGLE</v>
      </c>
      <c r="AE460" s="347" t="s">
        <v>768</v>
      </c>
      <c r="AF460" s="347"/>
      <c r="AG460" s="347"/>
      <c r="AH460" s="347" t="s">
        <v>935</v>
      </c>
      <c r="AI460" s="350">
        <v>44674</v>
      </c>
      <c r="AJ460" s="351" t="s">
        <v>936</v>
      </c>
      <c r="AK460" s="351" t="s">
        <v>57</v>
      </c>
      <c r="AL460" s="351" t="s">
        <v>937</v>
      </c>
      <c r="AM460" s="347"/>
      <c r="AN460" s="368" t="s">
        <v>982</v>
      </c>
      <c r="AO460" s="346"/>
      <c r="AP460" s="347"/>
      <c r="AQ460" s="347"/>
      <c r="AR460" s="347" t="str">
        <f t="shared" si="101"/>
        <v/>
      </c>
      <c r="AS460" s="347"/>
      <c r="AT460" s="347"/>
      <c r="AU460" s="347"/>
      <c r="AV460" s="347" t="str">
        <f t="shared" si="102"/>
        <v/>
      </c>
      <c r="AW460" s="347"/>
      <c r="AX460" s="347" t="str">
        <f t="shared" si="103"/>
        <v/>
      </c>
      <c r="AY460" s="352"/>
    </row>
    <row r="461" spans="1:51" s="337" customFormat="1" x14ac:dyDescent="0.25">
      <c r="A461" s="345" t="str">
        <f t="shared" si="94"/>
        <v>A234</v>
      </c>
      <c r="B461" s="345" t="str">
        <f t="shared" si="95"/>
        <v/>
      </c>
      <c r="C461" s="345"/>
      <c r="D461" s="345"/>
      <c r="E461" s="345" t="str">
        <f t="shared" si="92"/>
        <v/>
      </c>
      <c r="F461" s="346"/>
      <c r="G461" s="346"/>
      <c r="H461" s="347" t="s">
        <v>850</v>
      </c>
      <c r="I461" s="347" t="s">
        <v>867</v>
      </c>
      <c r="J461" s="347" t="s">
        <v>1551</v>
      </c>
      <c r="K461" s="347" t="s">
        <v>713</v>
      </c>
      <c r="L461" s="347" t="str">
        <f t="shared" si="96"/>
        <v>A234. Shock Struts, REAR SET 2 (WITHOUT Adaptive)</v>
      </c>
      <c r="M461" s="460" t="str">
        <f t="shared" si="97"/>
        <v>Pic</v>
      </c>
      <c r="N461" s="357" t="str" cm="1">
        <f t="array" ref="N461">IF(INDEX(W:W, ROW())&lt;&gt;"", _xlfn.XLOOKUP(INDEX(W:W, ROW()), '5A. Picture Formulas'!$B$3:$B$500, '5A. Picture Formulas'!$CR$3:$CR$500), "")</f>
        <v>https://viking-pictures.s3.us-west-1.amazonaws.com/AA1188/23+(1).JPG</v>
      </c>
      <c r="O461" s="348" t="str">
        <f t="shared" si="98"/>
        <v/>
      </c>
      <c r="P461" s="348" t="s">
        <v>875</v>
      </c>
      <c r="Q461" s="348" t="str">
        <f t="shared" si="99"/>
        <v>https://viking-pictures.s3.us-west-1.amazonaws.com/AA1188/23+(1).JPG</v>
      </c>
      <c r="R461" s="347" t="s">
        <v>713</v>
      </c>
      <c r="S461" s="347"/>
      <c r="T461" s="367">
        <v>160</v>
      </c>
      <c r="U461" s="349">
        <f t="shared" si="93"/>
        <v>160</v>
      </c>
      <c r="V461" s="368">
        <v>23</v>
      </c>
      <c r="W461" s="37" t="s">
        <v>3120</v>
      </c>
      <c r="X461" s="368" t="s">
        <v>3071</v>
      </c>
      <c r="Y461" s="368"/>
      <c r="Z461" s="346" t="s">
        <v>259</v>
      </c>
      <c r="AA461" s="347" t="s">
        <v>3121</v>
      </c>
      <c r="AB461" s="347"/>
      <c r="AC461" s="347"/>
      <c r="AD461" s="347" t="str">
        <f t="shared" si="100"/>
        <v>SET 2, toss both if 1 bad</v>
      </c>
      <c r="AE461" s="347" t="s">
        <v>782</v>
      </c>
      <c r="AF461" s="347"/>
      <c r="AG461" s="347"/>
      <c r="AH461" s="347" t="s">
        <v>935</v>
      </c>
      <c r="AI461" s="350">
        <v>44674</v>
      </c>
      <c r="AJ461" s="351" t="s">
        <v>936</v>
      </c>
      <c r="AK461" s="351" t="s">
        <v>57</v>
      </c>
      <c r="AL461" s="351" t="s">
        <v>937</v>
      </c>
      <c r="AM461" s="347"/>
      <c r="AN461" s="368" t="s">
        <v>982</v>
      </c>
      <c r="AO461" s="346"/>
      <c r="AP461" s="347"/>
      <c r="AQ461" s="347"/>
      <c r="AR461" s="347" t="str">
        <f t="shared" si="101"/>
        <v/>
      </c>
      <c r="AS461" s="347"/>
      <c r="AT461" s="347"/>
      <c r="AU461" s="347"/>
      <c r="AV461" s="347" t="str">
        <f t="shared" si="102"/>
        <v/>
      </c>
      <c r="AW461" s="347"/>
      <c r="AX461" s="347" t="str">
        <f t="shared" si="103"/>
        <v/>
      </c>
      <c r="AY461" s="352"/>
    </row>
    <row r="462" spans="1:51" s="337" customFormat="1" x14ac:dyDescent="0.25">
      <c r="A462" s="345" t="str">
        <f t="shared" si="94"/>
        <v/>
      </c>
      <c r="B462" s="345" t="str">
        <f t="shared" si="95"/>
        <v/>
      </c>
      <c r="C462" s="345"/>
      <c r="D462" s="345"/>
      <c r="E462" s="345" t="str">
        <f t="shared" si="92"/>
        <v/>
      </c>
      <c r="F462" s="346"/>
      <c r="G462" s="346"/>
      <c r="H462" s="347" t="s">
        <v>850</v>
      </c>
      <c r="I462" s="347" t="s">
        <v>867</v>
      </c>
      <c r="J462" s="347" t="s">
        <v>1552</v>
      </c>
      <c r="K462" s="347" t="s">
        <v>715</v>
      </c>
      <c r="L462" s="347" t="str">
        <f t="shared" si="96"/>
        <v>. Springs, REAR - LEFT</v>
      </c>
      <c r="M462" s="460" t="str">
        <f t="shared" si="97"/>
        <v/>
      </c>
      <c r="N462" s="357" t="str" cm="1">
        <f t="array" ref="N462">IF(INDEX(W:W, ROW())&lt;&gt;"", _xlfn.XLOOKUP(INDEX(W:W, ROW()), '5A. Picture Formulas'!$B$3:$B$500, '5A. Picture Formulas'!$CR$3:$CR$500), "")</f>
        <v/>
      </c>
      <c r="O462" s="348" t="str">
        <f t="shared" si="98"/>
        <v/>
      </c>
      <c r="P462" s="348" t="s">
        <v>875</v>
      </c>
      <c r="Q462" s="348" t="str">
        <f t="shared" si="99"/>
        <v/>
      </c>
      <c r="R462" s="347" t="s">
        <v>715</v>
      </c>
      <c r="S462" s="347"/>
      <c r="T462" s="347">
        <v>80</v>
      </c>
      <c r="U462" s="349">
        <f t="shared" si="93"/>
        <v>80</v>
      </c>
      <c r="V462" s="347"/>
      <c r="W462" s="34"/>
      <c r="X462" s="347"/>
      <c r="Y462" s="347"/>
      <c r="Z462" s="346"/>
      <c r="AA462" s="347"/>
      <c r="AB462" s="347"/>
      <c r="AC462" s="347"/>
      <c r="AD462" s="347" t="str">
        <f t="shared" si="100"/>
        <v/>
      </c>
      <c r="AE462" s="347"/>
      <c r="AF462" s="347"/>
      <c r="AG462" s="347"/>
      <c r="AH462" s="347" t="s">
        <v>935</v>
      </c>
      <c r="AI462" s="350">
        <v>44683</v>
      </c>
      <c r="AJ462" s="351" t="s">
        <v>936</v>
      </c>
      <c r="AK462" s="351" t="s">
        <v>57</v>
      </c>
      <c r="AL462" s="351" t="s">
        <v>937</v>
      </c>
      <c r="AM462" s="347"/>
      <c r="AN462" s="347" t="s">
        <v>938</v>
      </c>
      <c r="AO462" s="347"/>
      <c r="AP462" s="347"/>
      <c r="AQ462" s="347"/>
      <c r="AR462" s="347" t="str">
        <f t="shared" si="101"/>
        <v/>
      </c>
      <c r="AS462" s="347" t="s">
        <v>89</v>
      </c>
      <c r="AT462" s="347" t="s">
        <v>1016</v>
      </c>
      <c r="AU462" s="347" t="s">
        <v>1017</v>
      </c>
      <c r="AV462" s="347" t="str">
        <f t="shared" si="102"/>
        <v>F15-14-18-ALL</v>
      </c>
      <c r="AW462" s="347" t="s">
        <v>1555</v>
      </c>
      <c r="AX462" s="347" t="str">
        <f t="shared" si="103"/>
        <v>F15-14-18-ALL-Viking70</v>
      </c>
      <c r="AY462" s="352"/>
    </row>
    <row r="463" spans="1:51" s="337" customFormat="1" x14ac:dyDescent="0.25">
      <c r="A463" s="345" t="str">
        <f t="shared" si="94"/>
        <v/>
      </c>
      <c r="B463" s="345" t="str">
        <f t="shared" si="95"/>
        <v/>
      </c>
      <c r="C463" s="345"/>
      <c r="D463" s="345"/>
      <c r="E463" s="345" t="str">
        <f t="shared" si="92"/>
        <v/>
      </c>
      <c r="F463" s="346"/>
      <c r="G463" s="346"/>
      <c r="H463" s="347" t="s">
        <v>850</v>
      </c>
      <c r="I463" s="347" t="s">
        <v>867</v>
      </c>
      <c r="J463" s="347" t="s">
        <v>1552</v>
      </c>
      <c r="K463" s="347" t="s">
        <v>716</v>
      </c>
      <c r="L463" s="347" t="str">
        <f t="shared" si="96"/>
        <v>. Springs, REAR - RIGHT</v>
      </c>
      <c r="M463" s="460" t="str">
        <f t="shared" si="97"/>
        <v/>
      </c>
      <c r="N463" s="357" t="str" cm="1">
        <f t="array" ref="N463">IF(INDEX(W:W, ROW())&lt;&gt;"", _xlfn.XLOOKUP(INDEX(W:W, ROW()), '5A. Picture Formulas'!$B$3:$B$500, '5A. Picture Formulas'!$CR$3:$CR$500), "")</f>
        <v/>
      </c>
      <c r="O463" s="348" t="str">
        <f t="shared" si="98"/>
        <v/>
      </c>
      <c r="P463" s="348" t="s">
        <v>875</v>
      </c>
      <c r="Q463" s="348" t="str">
        <f t="shared" si="99"/>
        <v/>
      </c>
      <c r="R463" s="347" t="s">
        <v>716</v>
      </c>
      <c r="S463" s="347"/>
      <c r="T463" s="347">
        <v>80</v>
      </c>
      <c r="U463" s="349">
        <f t="shared" si="93"/>
        <v>80</v>
      </c>
      <c r="V463" s="347"/>
      <c r="W463" s="34"/>
      <c r="X463" s="347"/>
      <c r="Y463" s="347"/>
      <c r="Z463" s="346"/>
      <c r="AA463" s="347"/>
      <c r="AB463" s="347"/>
      <c r="AC463" s="347"/>
      <c r="AD463" s="347" t="str">
        <f t="shared" si="100"/>
        <v/>
      </c>
      <c r="AE463" s="347"/>
      <c r="AF463" s="347"/>
      <c r="AG463" s="347"/>
      <c r="AH463" s="347" t="s">
        <v>935</v>
      </c>
      <c r="AI463" s="350">
        <v>44683</v>
      </c>
      <c r="AJ463" s="351" t="s">
        <v>936</v>
      </c>
      <c r="AK463" s="351" t="s">
        <v>57</v>
      </c>
      <c r="AL463" s="351" t="s">
        <v>937</v>
      </c>
      <c r="AM463" s="347"/>
      <c r="AN463" s="347" t="s">
        <v>938</v>
      </c>
      <c r="AO463" s="347"/>
      <c r="AP463" s="347"/>
      <c r="AQ463" s="347"/>
      <c r="AR463" s="347" t="str">
        <f t="shared" si="101"/>
        <v/>
      </c>
      <c r="AS463" s="347" t="s">
        <v>89</v>
      </c>
      <c r="AT463" s="347" t="s">
        <v>1016</v>
      </c>
      <c r="AU463" s="347" t="s">
        <v>1017</v>
      </c>
      <c r="AV463" s="347" t="str">
        <f t="shared" si="102"/>
        <v>F15-14-18-ALL</v>
      </c>
      <c r="AW463" s="347" t="s">
        <v>1556</v>
      </c>
      <c r="AX463" s="347" t="str">
        <f t="shared" si="103"/>
        <v>F15-14-18-ALL-Viking71</v>
      </c>
      <c r="AY463" s="352"/>
    </row>
    <row r="464" spans="1:51" s="337" customFormat="1" x14ac:dyDescent="0.25">
      <c r="A464" s="345" t="str">
        <f t="shared" si="94"/>
        <v/>
      </c>
      <c r="B464" s="345" t="str">
        <f t="shared" si="95"/>
        <v/>
      </c>
      <c r="C464" s="345"/>
      <c r="D464" s="345"/>
      <c r="E464" s="345" t="str">
        <f t="shared" si="92"/>
        <v/>
      </c>
      <c r="F464" s="346"/>
      <c r="G464" s="346"/>
      <c r="H464" s="347" t="s">
        <v>850</v>
      </c>
      <c r="I464" s="347" t="s">
        <v>867</v>
      </c>
      <c r="J464" s="347" t="s">
        <v>1552</v>
      </c>
      <c r="K464" s="347" t="s">
        <v>714</v>
      </c>
      <c r="L464" s="347" t="str">
        <f t="shared" si="96"/>
        <v>. Springs, REAR Shock Springs as SET 2 WITH Gromets</v>
      </c>
      <c r="M464" s="460" t="str">
        <f t="shared" si="97"/>
        <v/>
      </c>
      <c r="N464" s="357" t="str" cm="1">
        <f t="array" ref="N464">IF(INDEX(W:W, ROW())&lt;&gt;"", _xlfn.XLOOKUP(INDEX(W:W, ROW()), '5A. Picture Formulas'!$B$3:$B$500, '5A. Picture Formulas'!$CR$3:$CR$500), "")</f>
        <v/>
      </c>
      <c r="O464" s="365" t="str">
        <f t="shared" si="98"/>
        <v/>
      </c>
      <c r="P464" s="438"/>
      <c r="Q464" s="348" t="str">
        <f t="shared" si="99"/>
        <v/>
      </c>
      <c r="R464" s="347" t="s">
        <v>714</v>
      </c>
      <c r="S464" s="347"/>
      <c r="T464" s="347">
        <v>200</v>
      </c>
      <c r="U464" s="349">
        <f t="shared" si="93"/>
        <v>187.5</v>
      </c>
      <c r="V464" s="347"/>
      <c r="W464" s="34"/>
      <c r="X464" s="347"/>
      <c r="Y464" s="347"/>
      <c r="Z464" s="346" t="s">
        <v>259</v>
      </c>
      <c r="AA464" s="369" t="s">
        <v>1218</v>
      </c>
      <c r="AB464" s="347"/>
      <c r="AC464" s="347"/>
      <c r="AD464" s="347" t="str">
        <f t="shared" si="100"/>
        <v>sell singles if 1 bad, sell even if gromets missing</v>
      </c>
      <c r="AE464" s="347" t="s">
        <v>834</v>
      </c>
      <c r="AF464" s="347"/>
      <c r="AG464" s="347"/>
      <c r="AH464" s="347" t="s">
        <v>935</v>
      </c>
      <c r="AI464" s="350">
        <v>44683</v>
      </c>
      <c r="AJ464" s="351" t="s">
        <v>936</v>
      </c>
      <c r="AK464" s="351" t="s">
        <v>57</v>
      </c>
      <c r="AL464" s="351" t="s">
        <v>937</v>
      </c>
      <c r="AM464" s="347"/>
      <c r="AN464" s="347" t="s">
        <v>938</v>
      </c>
      <c r="AO464" s="347"/>
      <c r="AP464" s="347"/>
      <c r="AQ464" s="347"/>
      <c r="AR464" s="347" t="str">
        <f t="shared" si="101"/>
        <v/>
      </c>
      <c r="AS464" s="347" t="s">
        <v>89</v>
      </c>
      <c r="AT464" s="347" t="s">
        <v>1016</v>
      </c>
      <c r="AU464" s="347" t="s">
        <v>1017</v>
      </c>
      <c r="AV464" s="347" t="str">
        <f t="shared" si="102"/>
        <v>F15-14-18-ALL</v>
      </c>
      <c r="AW464" s="347" t="s">
        <v>1554</v>
      </c>
      <c r="AX464" s="347" t="str">
        <f t="shared" si="103"/>
        <v>F15-14-18-ALL-Viking69</v>
      </c>
      <c r="AY464" s="352"/>
    </row>
    <row r="465" spans="1:51" s="337" customFormat="1" x14ac:dyDescent="0.25">
      <c r="A465" s="345" t="str">
        <f t="shared" si="94"/>
        <v/>
      </c>
      <c r="B465" s="345" t="str">
        <f t="shared" si="95"/>
        <v>551-60087</v>
      </c>
      <c r="C465" s="345"/>
      <c r="D465" s="345"/>
      <c r="E465" s="345">
        <f t="shared" si="92"/>
        <v>1</v>
      </c>
      <c r="F465" s="346"/>
      <c r="G465" s="346"/>
      <c r="H465" s="347" t="s">
        <v>850</v>
      </c>
      <c r="I465" s="347" t="s">
        <v>867</v>
      </c>
      <c r="J465" s="347" t="s">
        <v>718</v>
      </c>
      <c r="K465" s="347" t="s">
        <v>718</v>
      </c>
      <c r="L465" s="347" t="str">
        <f t="shared" si="96"/>
        <v>. Steering Gear Rack &amp; Pinion</v>
      </c>
      <c r="M465" s="460" t="str">
        <f t="shared" si="97"/>
        <v>Pic</v>
      </c>
      <c r="N465" s="462" t="s">
        <v>4169</v>
      </c>
      <c r="O465" s="348" t="str">
        <f t="shared" si="98"/>
        <v/>
      </c>
      <c r="P465" s="348" t="s">
        <v>875</v>
      </c>
      <c r="Q465" s="348" t="str">
        <f t="shared" si="99"/>
        <v>=IF(INDEX(W:W, ROW())&lt;&gt;"", XLOOKUP(INDEX(W:W, ROW()), '5A. Picture Formulas'!$B$3:$B$500, '5A. Picture Formulas'!$CR$3:$CR$500), "")</v>
      </c>
      <c r="R465" s="347" t="s">
        <v>718</v>
      </c>
      <c r="S465" s="347" t="s">
        <v>1557</v>
      </c>
      <c r="T465" s="367">
        <v>1500</v>
      </c>
      <c r="U465" s="349">
        <f t="shared" si="93"/>
        <v>1263.3333333333333</v>
      </c>
      <c r="V465" s="346"/>
      <c r="W465" s="33"/>
      <c r="X465" s="346"/>
      <c r="Y465" s="346"/>
      <c r="Z465" s="346"/>
      <c r="AA465" s="347"/>
      <c r="AB465" s="347"/>
      <c r="AC465" s="347"/>
      <c r="AD465" s="347" t="str">
        <f t="shared" si="100"/>
        <v/>
      </c>
      <c r="AE465" s="347"/>
      <c r="AF465" s="347"/>
      <c r="AG465" s="347"/>
      <c r="AH465" s="347" t="s">
        <v>935</v>
      </c>
      <c r="AI465" s="350">
        <v>44674</v>
      </c>
      <c r="AJ465" s="351" t="s">
        <v>936</v>
      </c>
      <c r="AK465" s="351" t="s">
        <v>57</v>
      </c>
      <c r="AL465" s="351" t="s">
        <v>937</v>
      </c>
      <c r="AM465" s="347"/>
      <c r="AN465" s="346" t="s">
        <v>947</v>
      </c>
      <c r="AO465" s="346" t="s">
        <v>1558</v>
      </c>
      <c r="AP465" s="347" t="s">
        <v>91</v>
      </c>
      <c r="AQ465" s="347">
        <v>60087</v>
      </c>
      <c r="AR465" s="347" t="str">
        <f t="shared" si="101"/>
        <v>551-60087</v>
      </c>
      <c r="AS465" s="347"/>
      <c r="AT465" s="347"/>
      <c r="AU465" s="347"/>
      <c r="AV465" s="347" t="str">
        <f t="shared" si="102"/>
        <v/>
      </c>
      <c r="AW465" s="347"/>
      <c r="AX465" s="347" t="str">
        <f t="shared" si="103"/>
        <v/>
      </c>
      <c r="AY465" s="352"/>
    </row>
    <row r="466" spans="1:51" s="337" customFormat="1" x14ac:dyDescent="0.25">
      <c r="A466" s="345" t="str">
        <f t="shared" si="94"/>
        <v/>
      </c>
      <c r="B466" s="345" t="str">
        <f t="shared" si="95"/>
        <v>551-60088</v>
      </c>
      <c r="C466" s="345"/>
      <c r="D466" s="345"/>
      <c r="E466" s="345">
        <f t="shared" si="92"/>
        <v>1</v>
      </c>
      <c r="F466" s="346"/>
      <c r="G466" s="346"/>
      <c r="H466" s="347" t="s">
        <v>850</v>
      </c>
      <c r="I466" s="347" t="s">
        <v>867</v>
      </c>
      <c r="J466" s="347" t="s">
        <v>718</v>
      </c>
      <c r="K466" s="347" t="s">
        <v>718</v>
      </c>
      <c r="L466" s="347" t="str">
        <f t="shared" si="96"/>
        <v>. Steering Gear Rack &amp; Pinion</v>
      </c>
      <c r="M466" s="460" t="str">
        <f t="shared" si="97"/>
        <v/>
      </c>
      <c r="N466" s="357" t="str" cm="1">
        <f t="array" ref="N466">IF(INDEX(W:W, ROW())&lt;&gt;"", _xlfn.XLOOKUP(INDEX(W:W, ROW()), '5A. Picture Formulas'!$B$3:$B$500, '5A. Picture Formulas'!$CR$3:$CR$500), "")</f>
        <v/>
      </c>
      <c r="O466" s="348" t="str">
        <f t="shared" si="98"/>
        <v/>
      </c>
      <c r="P466" s="348" t="s">
        <v>875</v>
      </c>
      <c r="Q466" s="348" t="str">
        <f t="shared" si="99"/>
        <v/>
      </c>
      <c r="R466" s="347" t="s">
        <v>718</v>
      </c>
      <c r="S466" s="347" t="s">
        <v>1559</v>
      </c>
      <c r="T466" s="367">
        <v>1500</v>
      </c>
      <c r="U466" s="349">
        <f t="shared" si="93"/>
        <v>1263.3333333333333</v>
      </c>
      <c r="V466" s="346"/>
      <c r="W466" s="33"/>
      <c r="X466" s="346"/>
      <c r="Y466" s="346"/>
      <c r="Z466" s="346"/>
      <c r="AA466" s="347"/>
      <c r="AB466" s="347"/>
      <c r="AC466" s="347"/>
      <c r="AD466" s="347" t="str">
        <f t="shared" si="100"/>
        <v/>
      </c>
      <c r="AE466" s="347"/>
      <c r="AF466" s="347"/>
      <c r="AG466" s="347"/>
      <c r="AH466" s="347" t="s">
        <v>935</v>
      </c>
      <c r="AI466" s="350">
        <v>44674</v>
      </c>
      <c r="AJ466" s="351" t="s">
        <v>936</v>
      </c>
      <c r="AK466" s="351" t="s">
        <v>57</v>
      </c>
      <c r="AL466" s="351" t="s">
        <v>937</v>
      </c>
      <c r="AM466" s="347"/>
      <c r="AN466" s="346" t="s">
        <v>947</v>
      </c>
      <c r="AO466" s="346" t="s">
        <v>1558</v>
      </c>
      <c r="AP466" s="347" t="s">
        <v>91</v>
      </c>
      <c r="AQ466" s="347">
        <v>60088</v>
      </c>
      <c r="AR466" s="347" t="str">
        <f t="shared" si="101"/>
        <v>551-60088</v>
      </c>
      <c r="AS466" s="347"/>
      <c r="AT466" s="347"/>
      <c r="AU466" s="347"/>
      <c r="AV466" s="347" t="str">
        <f t="shared" si="102"/>
        <v/>
      </c>
      <c r="AW466" s="347"/>
      <c r="AX466" s="347" t="str">
        <f t="shared" si="103"/>
        <v/>
      </c>
      <c r="AY466" s="352"/>
    </row>
    <row r="467" spans="1:51" s="337" customFormat="1" x14ac:dyDescent="0.25">
      <c r="A467" s="345" t="str">
        <f t="shared" si="94"/>
        <v>A216</v>
      </c>
      <c r="B467" s="345" t="str">
        <f t="shared" si="95"/>
        <v>551-60089</v>
      </c>
      <c r="C467" s="345"/>
      <c r="D467" s="345"/>
      <c r="E467" s="345">
        <f t="shared" si="92"/>
        <v>1</v>
      </c>
      <c r="F467" s="346"/>
      <c r="G467" s="346"/>
      <c r="H467" s="347" t="s">
        <v>850</v>
      </c>
      <c r="I467" s="347" t="s">
        <v>867</v>
      </c>
      <c r="J467" s="347" t="s">
        <v>1560</v>
      </c>
      <c r="K467" s="347" t="s">
        <v>718</v>
      </c>
      <c r="L467" s="347" t="str">
        <f t="shared" si="96"/>
        <v>A216. Steering Gear Rack &amp; Pinion</v>
      </c>
      <c r="M467" s="460" t="str">
        <f t="shared" si="97"/>
        <v>Pic</v>
      </c>
      <c r="N467" s="357" t="str" cm="1">
        <f t="array" ref="N467">IF(INDEX(W:W, ROW())&lt;&gt;"", _xlfn.XLOOKUP(INDEX(W:W, ROW()), '5A. Picture Formulas'!$B$3:$B$500, '5A. Picture Formulas'!$CR$3:$CR$500), "")</f>
        <v>https://viking-pictures.s3.us-west-1.amazonaws.com/AA1188/8+(1).JPG</v>
      </c>
      <c r="O467" s="365" t="str">
        <f t="shared" si="98"/>
        <v>E.G.</v>
      </c>
      <c r="P467" s="366" t="s">
        <v>1561</v>
      </c>
      <c r="Q467" s="348" t="str">
        <f t="shared" si="99"/>
        <v>https://viking-pictures.s3.us-west-1.amazonaws.com/AA1155/A93.+Steering+Gear+Rack+%26+Pinion+(1).JPG</v>
      </c>
      <c r="R467" s="347" t="s">
        <v>718</v>
      </c>
      <c r="S467" s="347" t="s">
        <v>1562</v>
      </c>
      <c r="T467" s="367">
        <v>790</v>
      </c>
      <c r="U467" s="349">
        <f t="shared" si="93"/>
        <v>1263.3333333333333</v>
      </c>
      <c r="V467" s="346">
        <v>8</v>
      </c>
      <c r="W467" s="33" t="s">
        <v>3090</v>
      </c>
      <c r="X467" s="346" t="s">
        <v>3071</v>
      </c>
      <c r="Y467" s="346"/>
      <c r="Z467" s="346" t="s">
        <v>260</v>
      </c>
      <c r="AA467" s="369" t="s">
        <v>3089</v>
      </c>
      <c r="AB467" s="347"/>
      <c r="AC467" s="347"/>
      <c r="AD467" s="347" t="str">
        <f t="shared" si="100"/>
        <v/>
      </c>
      <c r="AE467" s="347"/>
      <c r="AF467" s="347"/>
      <c r="AG467" s="347"/>
      <c r="AH467" s="347" t="s">
        <v>935</v>
      </c>
      <c r="AI467" s="350">
        <v>44674</v>
      </c>
      <c r="AJ467" s="351" t="s">
        <v>936</v>
      </c>
      <c r="AK467" s="351" t="s">
        <v>57</v>
      </c>
      <c r="AL467" s="351" t="s">
        <v>937</v>
      </c>
      <c r="AM467" s="347"/>
      <c r="AN467" s="346" t="s">
        <v>947</v>
      </c>
      <c r="AO467" s="346" t="s">
        <v>1558</v>
      </c>
      <c r="AP467" s="347" t="s">
        <v>91</v>
      </c>
      <c r="AQ467" s="347">
        <v>60089</v>
      </c>
      <c r="AR467" s="347" t="str">
        <f t="shared" si="101"/>
        <v>551-60089</v>
      </c>
      <c r="AS467" s="347"/>
      <c r="AT467" s="347"/>
      <c r="AU467" s="347"/>
      <c r="AV467" s="347" t="str">
        <f t="shared" si="102"/>
        <v/>
      </c>
      <c r="AW467" s="347"/>
      <c r="AX467" s="347" t="str">
        <f t="shared" si="103"/>
        <v/>
      </c>
      <c r="AY467" s="352"/>
    </row>
    <row r="468" spans="1:51" s="337" customFormat="1" x14ac:dyDescent="0.25">
      <c r="A468" s="345" t="str">
        <f t="shared" si="94"/>
        <v/>
      </c>
      <c r="B468" s="345" t="str">
        <f t="shared" si="95"/>
        <v/>
      </c>
      <c r="C468" s="345"/>
      <c r="D468" s="345"/>
      <c r="E468" s="345" t="str">
        <f t="shared" si="92"/>
        <v/>
      </c>
      <c r="F468" s="346"/>
      <c r="G468" s="346" t="s">
        <v>1497</v>
      </c>
      <c r="H468" s="347" t="s">
        <v>850</v>
      </c>
      <c r="I468" s="347" t="s">
        <v>867</v>
      </c>
      <c r="J468" s="347" t="s">
        <v>1502</v>
      </c>
      <c r="K468" s="347" t="s">
        <v>695</v>
      </c>
      <c r="L468" s="347" t="str">
        <f t="shared" si="96"/>
        <v>. Sway Bar / Stabilizer Bar, FRONT w/ Dynamic Drive</v>
      </c>
      <c r="M468" s="460" t="str">
        <f t="shared" si="97"/>
        <v/>
      </c>
      <c r="N468" s="357" t="str" cm="1">
        <f t="array" ref="N468">IF(INDEX(W:W, ROW())&lt;&gt;"", _xlfn.XLOOKUP(INDEX(W:W, ROW()), '5A. Picture Formulas'!$B$3:$B$500, '5A. Picture Formulas'!$CR$3:$CR$500), "")</f>
        <v/>
      </c>
      <c r="O468" s="348" t="str">
        <f t="shared" si="98"/>
        <v/>
      </c>
      <c r="P468" s="348" t="s">
        <v>875</v>
      </c>
      <c r="Q468" s="348" t="str">
        <f t="shared" si="99"/>
        <v/>
      </c>
      <c r="R468" s="347" t="s">
        <v>695</v>
      </c>
      <c r="S468" s="347"/>
      <c r="T468" s="367">
        <v>320</v>
      </c>
      <c r="U468" s="349">
        <f t="shared" si="93"/>
        <v>320</v>
      </c>
      <c r="V468" s="346"/>
      <c r="W468" s="33"/>
      <c r="X468" s="346"/>
      <c r="Y468" s="346"/>
      <c r="Z468" s="346"/>
      <c r="AA468" s="347"/>
      <c r="AB468" s="347"/>
      <c r="AC468" s="347"/>
      <c r="AD468" s="347" t="str">
        <f t="shared" si="100"/>
        <v>keep dynamic drive, TOSS w/o dynamic drive</v>
      </c>
      <c r="AE468" s="347" t="s">
        <v>831</v>
      </c>
      <c r="AF468" s="347"/>
      <c r="AG468" s="347"/>
      <c r="AH468" s="347" t="s">
        <v>935</v>
      </c>
      <c r="AI468" s="350">
        <v>44680</v>
      </c>
      <c r="AJ468" s="351" t="s">
        <v>936</v>
      </c>
      <c r="AK468" s="351" t="s">
        <v>57</v>
      </c>
      <c r="AL468" s="351" t="s">
        <v>937</v>
      </c>
      <c r="AM468" s="347"/>
      <c r="AN468" s="346" t="s">
        <v>947</v>
      </c>
      <c r="AO468" s="347"/>
      <c r="AP468" s="347" t="s">
        <v>91</v>
      </c>
      <c r="AQ468" s="347"/>
      <c r="AR468" s="347" t="str">
        <f t="shared" si="101"/>
        <v/>
      </c>
      <c r="AS468" s="347"/>
      <c r="AT468" s="347"/>
      <c r="AU468" s="347"/>
      <c r="AV468" s="347" t="str">
        <f t="shared" si="102"/>
        <v/>
      </c>
      <c r="AW468" s="347"/>
      <c r="AX468" s="347" t="str">
        <f t="shared" si="103"/>
        <v/>
      </c>
      <c r="AY468" s="352"/>
    </row>
    <row r="469" spans="1:51" s="337" customFormat="1" x14ac:dyDescent="0.25">
      <c r="A469" s="345" t="str">
        <f t="shared" si="94"/>
        <v/>
      </c>
      <c r="B469" s="345" t="str">
        <f t="shared" si="95"/>
        <v/>
      </c>
      <c r="C469" s="345"/>
      <c r="D469" s="345"/>
      <c r="E469" s="345" t="str">
        <f t="shared" si="92"/>
        <v/>
      </c>
      <c r="F469" s="346"/>
      <c r="G469" s="381"/>
      <c r="H469" s="345" t="s">
        <v>851</v>
      </c>
      <c r="I469" s="345" t="s">
        <v>867</v>
      </c>
      <c r="J469" s="345" t="s">
        <v>1564</v>
      </c>
      <c r="K469" s="345" t="s">
        <v>719</v>
      </c>
      <c r="L469" s="345" t="str">
        <f t="shared" si="96"/>
        <v>. Axle Shafts, REAR - TOSS ALL</v>
      </c>
      <c r="M469" s="460" t="str">
        <f t="shared" si="97"/>
        <v/>
      </c>
      <c r="N469" s="357" t="str" cm="1">
        <f t="array" ref="N469">IF(INDEX(W:W, ROW())&lt;&gt;"", _xlfn.XLOOKUP(INDEX(W:W, ROW()), '5A. Picture Formulas'!$B$3:$B$500, '5A. Picture Formulas'!$CR$3:$CR$500), "")</f>
        <v/>
      </c>
      <c r="O469" s="382" t="str">
        <f t="shared" si="98"/>
        <v/>
      </c>
      <c r="P469" s="382" t="s">
        <v>875</v>
      </c>
      <c r="Q469" s="348" t="str">
        <f t="shared" si="99"/>
        <v/>
      </c>
      <c r="R469" s="345" t="s">
        <v>719</v>
      </c>
      <c r="S469" s="345"/>
      <c r="T469" s="345"/>
      <c r="U469" s="383" t="str">
        <f t="shared" si="93"/>
        <v/>
      </c>
      <c r="V469" s="381"/>
      <c r="W469" s="43"/>
      <c r="X469" s="381"/>
      <c r="Y469" s="381"/>
      <c r="Z469" s="381"/>
      <c r="AA469" s="345"/>
      <c r="AB469" s="345"/>
      <c r="AC469" s="345"/>
      <c r="AD469" s="345" t="str">
        <f t="shared" si="100"/>
        <v>TOSS ALL</v>
      </c>
      <c r="AE469" s="345" t="s">
        <v>800</v>
      </c>
      <c r="AF469" s="345"/>
      <c r="AG469" s="345"/>
      <c r="AH469" s="345" t="s">
        <v>935</v>
      </c>
      <c r="AI469" s="384">
        <v>44673</v>
      </c>
      <c r="AJ469" s="385" t="s">
        <v>936</v>
      </c>
      <c r="AK469" s="385" t="s">
        <v>57</v>
      </c>
      <c r="AL469" s="385" t="s">
        <v>937</v>
      </c>
      <c r="AM469" s="345"/>
      <c r="AN469" s="381" t="s">
        <v>947</v>
      </c>
      <c r="AO469" s="345"/>
      <c r="AP469" s="345" t="s">
        <v>91</v>
      </c>
      <c r="AQ469" s="345"/>
      <c r="AR469" s="347" t="str">
        <f t="shared" si="101"/>
        <v/>
      </c>
      <c r="AS469" s="345"/>
      <c r="AT469" s="345"/>
      <c r="AU469" s="345"/>
      <c r="AV469" s="345" t="str">
        <f t="shared" si="102"/>
        <v/>
      </c>
      <c r="AW469" s="345"/>
      <c r="AX469" s="345" t="str">
        <f t="shared" si="103"/>
        <v/>
      </c>
      <c r="AY469" s="352"/>
    </row>
    <row r="470" spans="1:51" s="337" customFormat="1" x14ac:dyDescent="0.25">
      <c r="A470" s="345" t="str">
        <f t="shared" si="94"/>
        <v/>
      </c>
      <c r="B470" s="345" t="str">
        <f t="shared" si="95"/>
        <v/>
      </c>
      <c r="C470" s="345"/>
      <c r="D470" s="345"/>
      <c r="E470" s="345" t="str">
        <f t="shared" si="92"/>
        <v/>
      </c>
      <c r="F470" s="346"/>
      <c r="G470" s="381"/>
      <c r="H470" s="345" t="s">
        <v>851</v>
      </c>
      <c r="I470" s="345" t="s">
        <v>867</v>
      </c>
      <c r="J470" s="345" t="s">
        <v>720</v>
      </c>
      <c r="K470" s="345" t="s">
        <v>720</v>
      </c>
      <c r="L470" s="345" t="str">
        <f t="shared" si="96"/>
        <v>. Brake Calipers</v>
      </c>
      <c r="M470" s="460" t="str">
        <f t="shared" si="97"/>
        <v/>
      </c>
      <c r="N470" s="357" t="str" cm="1">
        <f t="array" ref="N470">IF(INDEX(W:W, ROW())&lt;&gt;"", _xlfn.XLOOKUP(INDEX(W:W, ROW()), '5A. Picture Formulas'!$B$3:$B$500, '5A. Picture Formulas'!$CR$3:$CR$500), "")</f>
        <v/>
      </c>
      <c r="O470" s="382" t="str">
        <f t="shared" si="98"/>
        <v/>
      </c>
      <c r="P470" s="382" t="s">
        <v>875</v>
      </c>
      <c r="Q470" s="348" t="str">
        <f t="shared" si="99"/>
        <v/>
      </c>
      <c r="R470" s="345" t="s">
        <v>720</v>
      </c>
      <c r="S470" s="345"/>
      <c r="T470" s="345"/>
      <c r="U470" s="383" t="str">
        <f t="shared" si="93"/>
        <v/>
      </c>
      <c r="V470" s="381"/>
      <c r="W470" s="43"/>
      <c r="X470" s="381"/>
      <c r="Y470" s="381"/>
      <c r="Z470" s="381"/>
      <c r="AA470" s="345"/>
      <c r="AB470" s="345"/>
      <c r="AC470" s="345"/>
      <c r="AD470" s="345" t="str">
        <f t="shared" si="100"/>
        <v>TOSS ALL except ///M ones</v>
      </c>
      <c r="AE470" s="345" t="s">
        <v>835</v>
      </c>
      <c r="AF470" s="345"/>
      <c r="AG470" s="345"/>
      <c r="AH470" s="345" t="s">
        <v>935</v>
      </c>
      <c r="AI470" s="384">
        <v>45274</v>
      </c>
      <c r="AJ470" s="385" t="s">
        <v>936</v>
      </c>
      <c r="AK470" s="385" t="s">
        <v>57</v>
      </c>
      <c r="AL470" s="385" t="s">
        <v>1565</v>
      </c>
      <c r="AM470" s="345"/>
      <c r="AN470" s="381" t="s">
        <v>947</v>
      </c>
      <c r="AO470" s="345"/>
      <c r="AP470" s="345" t="s">
        <v>91</v>
      </c>
      <c r="AQ470" s="345"/>
      <c r="AR470" s="347" t="str">
        <f t="shared" si="101"/>
        <v/>
      </c>
      <c r="AS470" s="345"/>
      <c r="AT470" s="345"/>
      <c r="AU470" s="345"/>
      <c r="AV470" s="345" t="str">
        <f t="shared" si="102"/>
        <v/>
      </c>
      <c r="AW470" s="345"/>
      <c r="AX470" s="345" t="str">
        <f t="shared" si="103"/>
        <v/>
      </c>
      <c r="AY470" s="352"/>
    </row>
    <row r="471" spans="1:51" s="337" customFormat="1" x14ac:dyDescent="0.25">
      <c r="A471" s="345" t="str">
        <f t="shared" si="94"/>
        <v/>
      </c>
      <c r="B471" s="345" t="str">
        <f t="shared" si="95"/>
        <v/>
      </c>
      <c r="C471" s="345"/>
      <c r="D471" s="345"/>
      <c r="E471" s="345" t="str">
        <f t="shared" si="92"/>
        <v/>
      </c>
      <c r="F471" s="346"/>
      <c r="G471" s="381"/>
      <c r="H471" s="345" t="s">
        <v>851</v>
      </c>
      <c r="I471" s="345" t="s">
        <v>867</v>
      </c>
      <c r="J471" s="345" t="s">
        <v>721</v>
      </c>
      <c r="K471" s="345" t="s">
        <v>721</v>
      </c>
      <c r="L471" s="345" t="str">
        <f t="shared" si="96"/>
        <v>. Brake Rotors</v>
      </c>
      <c r="M471" s="460" t="str">
        <f t="shared" si="97"/>
        <v/>
      </c>
      <c r="N471" s="357" t="str" cm="1">
        <f t="array" ref="N471">IF(INDEX(W:W, ROW())&lt;&gt;"", _xlfn.XLOOKUP(INDEX(W:W, ROW()), '5A. Picture Formulas'!$B$3:$B$500, '5A. Picture Formulas'!$CR$3:$CR$500), "")</f>
        <v/>
      </c>
      <c r="O471" s="382" t="str">
        <f t="shared" si="98"/>
        <v/>
      </c>
      <c r="P471" s="382" t="s">
        <v>875</v>
      </c>
      <c r="Q471" s="348" t="str">
        <f t="shared" si="99"/>
        <v/>
      </c>
      <c r="R471" s="345" t="s">
        <v>721</v>
      </c>
      <c r="S471" s="345"/>
      <c r="T471" s="345"/>
      <c r="U471" s="383" t="str">
        <f t="shared" si="93"/>
        <v/>
      </c>
      <c r="V471" s="345"/>
      <c r="W471" s="39"/>
      <c r="X471" s="345"/>
      <c r="Y471" s="345"/>
      <c r="Z471" s="381"/>
      <c r="AA471" s="345"/>
      <c r="AB471" s="345"/>
      <c r="AC471" s="345"/>
      <c r="AD471" s="345" t="str">
        <f t="shared" si="100"/>
        <v>TOSS ALL (not needed for sizing)</v>
      </c>
      <c r="AE471" s="345" t="s">
        <v>836</v>
      </c>
      <c r="AF471" s="345"/>
      <c r="AG471" s="345"/>
      <c r="AH471" s="345" t="s">
        <v>935</v>
      </c>
      <c r="AI471" s="384">
        <v>44673</v>
      </c>
      <c r="AJ471" s="385" t="s">
        <v>936</v>
      </c>
      <c r="AK471" s="385" t="s">
        <v>57</v>
      </c>
      <c r="AL471" s="385" t="s">
        <v>937</v>
      </c>
      <c r="AM471" s="345"/>
      <c r="AN471" s="345" t="s">
        <v>938</v>
      </c>
      <c r="AO471" s="345"/>
      <c r="AP471" s="345"/>
      <c r="AQ471" s="345"/>
      <c r="AR471" s="347" t="str">
        <f t="shared" si="101"/>
        <v/>
      </c>
      <c r="AS471" s="345"/>
      <c r="AT471" s="345"/>
      <c r="AU471" s="345"/>
      <c r="AV471" s="345" t="str">
        <f t="shared" si="102"/>
        <v/>
      </c>
      <c r="AW471" s="345"/>
      <c r="AX471" s="345" t="str">
        <f t="shared" si="103"/>
        <v/>
      </c>
      <c r="AY471" s="352"/>
    </row>
    <row r="472" spans="1:51" s="337" customFormat="1" x14ac:dyDescent="0.25">
      <c r="A472" s="345" t="str">
        <f t="shared" si="94"/>
        <v/>
      </c>
      <c r="B472" s="345" t="str">
        <f t="shared" si="95"/>
        <v/>
      </c>
      <c r="C472" s="345"/>
      <c r="D472" s="345"/>
      <c r="E472" s="345" t="str">
        <f t="shared" si="92"/>
        <v/>
      </c>
      <c r="F472" s="346"/>
      <c r="G472" s="381"/>
      <c r="H472" s="345" t="s">
        <v>851</v>
      </c>
      <c r="I472" s="345" t="s">
        <v>867</v>
      </c>
      <c r="J472" s="345" t="s">
        <v>1566</v>
      </c>
      <c r="K472" s="345" t="s">
        <v>722</v>
      </c>
      <c r="L472" s="345" t="str">
        <f t="shared" si="96"/>
        <v>. Charcoal Canister / Evap Box</v>
      </c>
      <c r="M472" s="460" t="str">
        <f t="shared" si="97"/>
        <v/>
      </c>
      <c r="N472" s="357" t="str" cm="1">
        <f t="array" ref="N472">IF(INDEX(W:W, ROW())&lt;&gt;"", _xlfn.XLOOKUP(INDEX(W:W, ROW()), '5A. Picture Formulas'!$B$3:$B$500, '5A. Picture Formulas'!$CR$3:$CR$500), "")</f>
        <v/>
      </c>
      <c r="O472" s="382" t="str">
        <f t="shared" si="98"/>
        <v/>
      </c>
      <c r="P472" s="382" t="s">
        <v>875</v>
      </c>
      <c r="Q472" s="348" t="str">
        <f t="shared" si="99"/>
        <v/>
      </c>
      <c r="R472" s="345" t="s">
        <v>722</v>
      </c>
      <c r="S472" s="345"/>
      <c r="T472" s="345"/>
      <c r="U472" s="383" t="str">
        <f t="shared" si="93"/>
        <v/>
      </c>
      <c r="V472" s="386"/>
      <c r="W472" s="42"/>
      <c r="X472" s="386"/>
      <c r="Y472" s="386"/>
      <c r="Z472" s="381"/>
      <c r="AA472" s="345"/>
      <c r="AB472" s="345"/>
      <c r="AC472" s="345"/>
      <c r="AD472" s="345" t="str">
        <f t="shared" si="100"/>
        <v/>
      </c>
      <c r="AE472" s="345"/>
      <c r="AF472" s="345"/>
      <c r="AG472" s="345"/>
      <c r="AH472" s="345" t="s">
        <v>935</v>
      </c>
      <c r="AI472" s="384">
        <v>44680</v>
      </c>
      <c r="AJ472" s="385" t="s">
        <v>936</v>
      </c>
      <c r="AK472" s="385" t="s">
        <v>57</v>
      </c>
      <c r="AL472" s="385" t="s">
        <v>937</v>
      </c>
      <c r="AM472" s="345"/>
      <c r="AN472" s="386" t="s">
        <v>982</v>
      </c>
      <c r="AO472" s="345"/>
      <c r="AP472" s="345" t="s">
        <v>91</v>
      </c>
      <c r="AQ472" s="345"/>
      <c r="AR472" s="347" t="str">
        <f t="shared" si="101"/>
        <v/>
      </c>
      <c r="AS472" s="345"/>
      <c r="AT472" s="345"/>
      <c r="AU472" s="345"/>
      <c r="AV472" s="345" t="str">
        <f t="shared" si="102"/>
        <v/>
      </c>
      <c r="AW472" s="345"/>
      <c r="AX472" s="345" t="str">
        <f t="shared" si="103"/>
        <v/>
      </c>
      <c r="AY472" s="352"/>
    </row>
    <row r="473" spans="1:51" s="337" customFormat="1" x14ac:dyDescent="0.25">
      <c r="A473" s="345" t="str">
        <f t="shared" si="94"/>
        <v/>
      </c>
      <c r="B473" s="345" t="str">
        <f t="shared" si="95"/>
        <v/>
      </c>
      <c r="C473" s="345"/>
      <c r="D473" s="345"/>
      <c r="E473" s="345" t="str">
        <f t="shared" si="92"/>
        <v/>
      </c>
      <c r="F473" s="346"/>
      <c r="G473" s="381"/>
      <c r="H473" s="345" t="s">
        <v>851</v>
      </c>
      <c r="I473" s="345" t="s">
        <v>867</v>
      </c>
      <c r="J473" s="345" t="s">
        <v>1498</v>
      </c>
      <c r="K473" s="345" t="s">
        <v>694</v>
      </c>
      <c r="L473" s="345" t="str">
        <f t="shared" si="96"/>
        <v xml:space="preserve">. Driveshaft, REAR - AWD </v>
      </c>
      <c r="M473" s="460" t="str">
        <f t="shared" si="97"/>
        <v/>
      </c>
      <c r="N473" s="357" t="str" cm="1">
        <f t="array" ref="N473">IF(INDEX(W:W, ROW())&lt;&gt;"", _xlfn.XLOOKUP(INDEX(W:W, ROW()), '5A. Picture Formulas'!$B$3:$B$500, '5A. Picture Formulas'!$CR$3:$CR$500), "")</f>
        <v/>
      </c>
      <c r="O473" s="382" t="str">
        <f t="shared" si="98"/>
        <v/>
      </c>
      <c r="P473" s="382" t="s">
        <v>875</v>
      </c>
      <c r="Q473" s="348" t="str">
        <f t="shared" si="99"/>
        <v/>
      </c>
      <c r="R473" s="345" t="s">
        <v>694</v>
      </c>
      <c r="S473" s="345"/>
      <c r="T473" s="439"/>
      <c r="U473" s="383" t="str">
        <f t="shared" si="93"/>
        <v/>
      </c>
      <c r="V473" s="381"/>
      <c r="W473" s="43"/>
      <c r="X473" s="381"/>
      <c r="Y473" s="381"/>
      <c r="Z473" s="381"/>
      <c r="AA473" s="345"/>
      <c r="AB473" s="345"/>
      <c r="AC473" s="345"/>
      <c r="AD473" s="345" t="str">
        <f t="shared" si="100"/>
        <v>TOSS 14-15 ALL AWD &amp; 16-18 AWD part# 7589129, 7589128</v>
      </c>
      <c r="AE473" s="345" t="s">
        <v>880</v>
      </c>
      <c r="AF473" s="345"/>
      <c r="AG473" s="345"/>
      <c r="AH473" s="345" t="s">
        <v>935</v>
      </c>
      <c r="AI473" s="384">
        <v>44674</v>
      </c>
      <c r="AJ473" s="385" t="s">
        <v>1501</v>
      </c>
      <c r="AK473" s="385" t="s">
        <v>57</v>
      </c>
      <c r="AL473" s="385" t="s">
        <v>937</v>
      </c>
      <c r="AM473" s="345"/>
      <c r="AN473" s="381" t="s">
        <v>947</v>
      </c>
      <c r="AO473" s="381"/>
      <c r="AP473" s="345"/>
      <c r="AQ473" s="345"/>
      <c r="AR473" s="347" t="str">
        <f t="shared" si="101"/>
        <v/>
      </c>
      <c r="AS473" s="345"/>
      <c r="AT473" s="345"/>
      <c r="AU473" s="345"/>
      <c r="AV473" s="345" t="str">
        <f t="shared" si="102"/>
        <v/>
      </c>
      <c r="AW473" s="345"/>
      <c r="AX473" s="345" t="str">
        <f t="shared" si="103"/>
        <v/>
      </c>
      <c r="AY473" s="352"/>
    </row>
    <row r="474" spans="1:51" s="337" customFormat="1" x14ac:dyDescent="0.25">
      <c r="A474" s="345" t="str">
        <f t="shared" si="94"/>
        <v/>
      </c>
      <c r="B474" s="345" t="str">
        <f t="shared" si="95"/>
        <v/>
      </c>
      <c r="C474" s="345"/>
      <c r="D474" s="345"/>
      <c r="E474" s="345" t="str">
        <f t="shared" si="92"/>
        <v/>
      </c>
      <c r="F474" s="346"/>
      <c r="G474" s="381"/>
      <c r="H474" s="345" t="s">
        <v>851</v>
      </c>
      <c r="I474" s="345" t="s">
        <v>867</v>
      </c>
      <c r="J474" s="345" t="s">
        <v>723</v>
      </c>
      <c r="K474" s="345" t="s">
        <v>723</v>
      </c>
      <c r="L474" s="345" t="str">
        <f t="shared" si="96"/>
        <v>. Spindle / Knuckles</v>
      </c>
      <c r="M474" s="460" t="str">
        <f t="shared" si="97"/>
        <v/>
      </c>
      <c r="N474" s="357" t="str" cm="1">
        <f t="array" ref="N474">IF(INDEX(W:W, ROW())&lt;&gt;"", _xlfn.XLOOKUP(INDEX(W:W, ROW()), '5A. Picture Formulas'!$B$3:$B$500, '5A. Picture Formulas'!$CR$3:$CR$500), "")</f>
        <v/>
      </c>
      <c r="O474" s="382" t="str">
        <f t="shared" si="98"/>
        <v/>
      </c>
      <c r="P474" s="382" t="s">
        <v>875</v>
      </c>
      <c r="Q474" s="348" t="str">
        <f t="shared" si="99"/>
        <v/>
      </c>
      <c r="R474" s="345" t="s">
        <v>723</v>
      </c>
      <c r="S474" s="345"/>
      <c r="T474" s="345"/>
      <c r="U474" s="383" t="str">
        <f t="shared" si="93"/>
        <v/>
      </c>
      <c r="V474" s="381"/>
      <c r="W474" s="43"/>
      <c r="X474" s="381"/>
      <c r="Y474" s="381"/>
      <c r="Z474" s="381"/>
      <c r="AA474" s="345"/>
      <c r="AB474" s="345"/>
      <c r="AC474" s="345"/>
      <c r="AD474" s="345" t="str">
        <f t="shared" si="100"/>
        <v>TOSS ALL</v>
      </c>
      <c r="AE474" s="345" t="s">
        <v>800</v>
      </c>
      <c r="AF474" s="345"/>
      <c r="AG474" s="345"/>
      <c r="AH474" s="345" t="s">
        <v>935</v>
      </c>
      <c r="AI474" s="384">
        <v>44674</v>
      </c>
      <c r="AJ474" s="385" t="s">
        <v>936</v>
      </c>
      <c r="AK474" s="385" t="s">
        <v>57</v>
      </c>
      <c r="AL474" s="385" t="s">
        <v>937</v>
      </c>
      <c r="AM474" s="345"/>
      <c r="AN474" s="381" t="s">
        <v>947</v>
      </c>
      <c r="AO474" s="345"/>
      <c r="AP474" s="345" t="s">
        <v>91</v>
      </c>
      <c r="AQ474" s="345"/>
      <c r="AR474" s="347" t="str">
        <f t="shared" si="101"/>
        <v/>
      </c>
      <c r="AS474" s="345"/>
      <c r="AT474" s="345"/>
      <c r="AU474" s="345"/>
      <c r="AV474" s="345" t="str">
        <f t="shared" si="102"/>
        <v/>
      </c>
      <c r="AW474" s="345"/>
      <c r="AX474" s="345" t="str">
        <f t="shared" si="103"/>
        <v/>
      </c>
      <c r="AY474" s="352"/>
    </row>
    <row r="475" spans="1:51" s="337" customFormat="1" x14ac:dyDescent="0.25">
      <c r="A475" s="345" t="str">
        <f t="shared" si="94"/>
        <v/>
      </c>
      <c r="B475" s="345" t="str">
        <f t="shared" si="95"/>
        <v/>
      </c>
      <c r="C475" s="345"/>
      <c r="D475" s="345"/>
      <c r="E475" s="345" t="str">
        <f t="shared" si="92"/>
        <v/>
      </c>
      <c r="F475" s="346"/>
      <c r="G475" s="381"/>
      <c r="H475" s="345" t="s">
        <v>851</v>
      </c>
      <c r="I475" s="345" t="s">
        <v>867</v>
      </c>
      <c r="J475" s="345" t="s">
        <v>718</v>
      </c>
      <c r="K475" s="345" t="s">
        <v>717</v>
      </c>
      <c r="L475" s="345" t="str">
        <f t="shared" si="96"/>
        <v>. Steering Gear Rack &amp; Pinion Wire Harness</v>
      </c>
      <c r="M475" s="460" t="str">
        <f t="shared" si="97"/>
        <v/>
      </c>
      <c r="N475" s="357" t="str" cm="1">
        <f t="array" ref="N475">IF(INDEX(W:W, ROW())&lt;&gt;"", _xlfn.XLOOKUP(INDEX(W:W, ROW()), '5A. Picture Formulas'!$B$3:$B$500, '5A. Picture Formulas'!$CR$3:$CR$500), "")</f>
        <v/>
      </c>
      <c r="O475" s="382" t="str">
        <f t="shared" si="98"/>
        <v/>
      </c>
      <c r="P475" s="382" t="s">
        <v>875</v>
      </c>
      <c r="Q475" s="348" t="str">
        <f t="shared" si="99"/>
        <v/>
      </c>
      <c r="R475" s="345" t="s">
        <v>717</v>
      </c>
      <c r="S475" s="345"/>
      <c r="T475" s="439"/>
      <c r="U475" s="383" t="str">
        <f t="shared" si="93"/>
        <v/>
      </c>
      <c r="V475" s="381"/>
      <c r="W475" s="43"/>
      <c r="X475" s="381"/>
      <c r="Y475" s="381"/>
      <c r="Z475" s="381"/>
      <c r="AA475" s="345"/>
      <c r="AB475" s="345"/>
      <c r="AC475" s="345"/>
      <c r="AD475" s="345" t="str">
        <f t="shared" si="100"/>
        <v>has to be cut, and not worth selling cut for $85</v>
      </c>
      <c r="AE475" s="345"/>
      <c r="AF475" s="345" t="s">
        <v>881</v>
      </c>
      <c r="AG475" s="345"/>
      <c r="AH475" s="345" t="s">
        <v>935</v>
      </c>
      <c r="AI475" s="384">
        <v>45244</v>
      </c>
      <c r="AJ475" s="385" t="s">
        <v>936</v>
      </c>
      <c r="AK475" s="385" t="s">
        <v>57</v>
      </c>
      <c r="AL475" s="385" t="s">
        <v>937</v>
      </c>
      <c r="AM475" s="345"/>
      <c r="AN475" s="381" t="s">
        <v>947</v>
      </c>
      <c r="AO475" s="381"/>
      <c r="AP475" s="345"/>
      <c r="AQ475" s="345"/>
      <c r="AR475" s="347" t="str">
        <f t="shared" si="101"/>
        <v/>
      </c>
      <c r="AS475" s="345"/>
      <c r="AT475" s="345"/>
      <c r="AU475" s="345"/>
      <c r="AV475" s="345" t="str">
        <f t="shared" si="102"/>
        <v/>
      </c>
      <c r="AW475" s="345"/>
      <c r="AX475" s="345" t="str">
        <f t="shared" si="103"/>
        <v/>
      </c>
      <c r="AY475" s="352"/>
    </row>
    <row r="476" spans="1:51" s="337" customFormat="1" x14ac:dyDescent="0.25">
      <c r="A476" s="345" t="str">
        <f t="shared" si="94"/>
        <v/>
      </c>
      <c r="B476" s="345" t="str">
        <f t="shared" si="95"/>
        <v/>
      </c>
      <c r="C476" s="345"/>
      <c r="D476" s="345"/>
      <c r="E476" s="345" t="str">
        <f t="shared" si="92"/>
        <v/>
      </c>
      <c r="F476" s="346"/>
      <c r="G476" s="381"/>
      <c r="H476" s="345" t="s">
        <v>851</v>
      </c>
      <c r="I476" s="345" t="s">
        <v>867</v>
      </c>
      <c r="J476" s="345" t="s">
        <v>1567</v>
      </c>
      <c r="K476" s="345" t="s">
        <v>724</v>
      </c>
      <c r="L476" s="345" t="str">
        <f t="shared" si="96"/>
        <v>. Subframe / Crossmember, REAR</v>
      </c>
      <c r="M476" s="460" t="str">
        <f t="shared" si="97"/>
        <v/>
      </c>
      <c r="N476" s="357" t="str" cm="1">
        <f t="array" ref="N476">IF(INDEX(W:W, ROW())&lt;&gt;"", _xlfn.XLOOKUP(INDEX(W:W, ROW()), '5A. Picture Formulas'!$B$3:$B$500, '5A. Picture Formulas'!$CR$3:$CR$500), "")</f>
        <v/>
      </c>
      <c r="O476" s="382" t="str">
        <f t="shared" si="98"/>
        <v/>
      </c>
      <c r="P476" s="382" t="s">
        <v>875</v>
      </c>
      <c r="Q476" s="348" t="str">
        <f t="shared" si="99"/>
        <v/>
      </c>
      <c r="R476" s="345" t="s">
        <v>724</v>
      </c>
      <c r="S476" s="345"/>
      <c r="T476" s="345"/>
      <c r="U476" s="383" t="str">
        <f t="shared" si="93"/>
        <v/>
      </c>
      <c r="V476" s="345"/>
      <c r="W476" s="39"/>
      <c r="X476" s="345"/>
      <c r="Y476" s="345"/>
      <c r="Z476" s="381"/>
      <c r="AA476" s="345"/>
      <c r="AB476" s="345"/>
      <c r="AC476" s="345"/>
      <c r="AD476" s="345" t="str">
        <f t="shared" si="100"/>
        <v>really BIG one diff mounts to</v>
      </c>
      <c r="AE476" s="345"/>
      <c r="AF476" s="345" t="s">
        <v>837</v>
      </c>
      <c r="AG476" s="345"/>
      <c r="AH476" s="345" t="s">
        <v>935</v>
      </c>
      <c r="AI476" s="384">
        <v>44680</v>
      </c>
      <c r="AJ476" s="385" t="s">
        <v>936</v>
      </c>
      <c r="AK476" s="385" t="s">
        <v>57</v>
      </c>
      <c r="AL476" s="385" t="s">
        <v>937</v>
      </c>
      <c r="AM476" s="345"/>
      <c r="AN476" s="345" t="s">
        <v>938</v>
      </c>
      <c r="AO476" s="345"/>
      <c r="AP476" s="345"/>
      <c r="AQ476" s="345"/>
      <c r="AR476" s="347" t="str">
        <f t="shared" si="101"/>
        <v/>
      </c>
      <c r="AS476" s="345"/>
      <c r="AT476" s="345"/>
      <c r="AU476" s="345"/>
      <c r="AV476" s="345" t="str">
        <f t="shared" si="102"/>
        <v/>
      </c>
      <c r="AW476" s="345"/>
      <c r="AX476" s="345" t="str">
        <f t="shared" si="103"/>
        <v/>
      </c>
      <c r="AY476" s="352"/>
    </row>
    <row r="477" spans="1:51" s="337" customFormat="1" x14ac:dyDescent="0.25">
      <c r="A477" s="345" t="str">
        <f t="shared" si="94"/>
        <v/>
      </c>
      <c r="B477" s="345" t="str">
        <f t="shared" si="95"/>
        <v/>
      </c>
      <c r="C477" s="345"/>
      <c r="D477" s="345"/>
      <c r="E477" s="345" t="str">
        <f t="shared" si="92"/>
        <v/>
      </c>
      <c r="F477" s="346"/>
      <c r="G477" s="381"/>
      <c r="H477" s="345" t="s">
        <v>851</v>
      </c>
      <c r="I477" s="345" t="s">
        <v>867</v>
      </c>
      <c r="J477" s="345" t="s">
        <v>1502</v>
      </c>
      <c r="K477" s="345" t="s">
        <v>695</v>
      </c>
      <c r="L477" s="345" t="str">
        <f t="shared" si="96"/>
        <v>. Sway Bar / Stabilizer Bar, FRONT w/ Dynamic Drive</v>
      </c>
      <c r="M477" s="460" t="str">
        <f t="shared" si="97"/>
        <v/>
      </c>
      <c r="N477" s="357" t="str" cm="1">
        <f t="array" ref="N477">IF(INDEX(W:W, ROW())&lt;&gt;"", _xlfn.XLOOKUP(INDEX(W:W, ROW()), '5A. Picture Formulas'!$B$3:$B$500, '5A. Picture Formulas'!$CR$3:$CR$500), "")</f>
        <v/>
      </c>
      <c r="O477" s="382" t="str">
        <f t="shared" si="98"/>
        <v/>
      </c>
      <c r="P477" s="382" t="s">
        <v>875</v>
      </c>
      <c r="Q477" s="348" t="str">
        <f t="shared" si="99"/>
        <v/>
      </c>
      <c r="R477" s="345" t="s">
        <v>695</v>
      </c>
      <c r="S477" s="345"/>
      <c r="T477" s="439"/>
      <c r="U477" s="383">
        <f t="shared" si="93"/>
        <v>320</v>
      </c>
      <c r="V477" s="381"/>
      <c r="W477" s="43"/>
      <c r="X477" s="381"/>
      <c r="Y477" s="381"/>
      <c r="Z477" s="381"/>
      <c r="AA477" s="345"/>
      <c r="AB477" s="345"/>
      <c r="AC477" s="345"/>
      <c r="AD477" s="345" t="str">
        <f t="shared" si="100"/>
        <v>keep dynamic drive, TOSS w/o dynamic drive</v>
      </c>
      <c r="AE477" s="345" t="s">
        <v>831</v>
      </c>
      <c r="AF477" s="345"/>
      <c r="AG477" s="345"/>
      <c r="AH477" s="345" t="s">
        <v>935</v>
      </c>
      <c r="AI477" s="384">
        <v>44680</v>
      </c>
      <c r="AJ477" s="385" t="s">
        <v>936</v>
      </c>
      <c r="AK477" s="385" t="s">
        <v>57</v>
      </c>
      <c r="AL477" s="385" t="s">
        <v>937</v>
      </c>
      <c r="AM477" s="345"/>
      <c r="AN477" s="381" t="s">
        <v>947</v>
      </c>
      <c r="AO477" s="345"/>
      <c r="AP477" s="345" t="s">
        <v>91</v>
      </c>
      <c r="AQ477" s="345"/>
      <c r="AR477" s="347" t="str">
        <f t="shared" si="101"/>
        <v/>
      </c>
      <c r="AS477" s="345"/>
      <c r="AT477" s="345"/>
      <c r="AU477" s="345"/>
      <c r="AV477" s="345" t="str">
        <f t="shared" si="102"/>
        <v/>
      </c>
      <c r="AW477" s="345"/>
      <c r="AX477" s="345" t="str">
        <f t="shared" si="103"/>
        <v/>
      </c>
      <c r="AY477" s="352"/>
    </row>
    <row r="478" spans="1:51" s="337" customFormat="1" x14ac:dyDescent="0.25">
      <c r="A478" s="345" t="str">
        <f t="shared" si="94"/>
        <v/>
      </c>
      <c r="B478" s="345" t="str">
        <f t="shared" si="95"/>
        <v/>
      </c>
      <c r="C478" s="345"/>
      <c r="D478" s="345"/>
      <c r="E478" s="345" t="str">
        <f t="shared" si="92"/>
        <v/>
      </c>
      <c r="F478" s="346"/>
      <c r="G478" s="381"/>
      <c r="H478" s="345" t="s">
        <v>851</v>
      </c>
      <c r="I478" s="345" t="s">
        <v>867</v>
      </c>
      <c r="J478" s="345" t="s">
        <v>1502</v>
      </c>
      <c r="K478" s="345" t="s">
        <v>725</v>
      </c>
      <c r="L478" s="345" t="str">
        <f t="shared" si="96"/>
        <v>. Sway Bar / Stabilizer Bar, REAR</v>
      </c>
      <c r="M478" s="460" t="str">
        <f t="shared" si="97"/>
        <v/>
      </c>
      <c r="N478" s="357" t="str" cm="1">
        <f t="array" ref="N478">IF(INDEX(W:W, ROW())&lt;&gt;"", _xlfn.XLOOKUP(INDEX(W:W, ROW()), '5A. Picture Formulas'!$B$3:$B$500, '5A. Picture Formulas'!$CR$3:$CR$500), "")</f>
        <v/>
      </c>
      <c r="O478" s="382" t="str">
        <f t="shared" si="98"/>
        <v/>
      </c>
      <c r="P478" s="382" t="s">
        <v>875</v>
      </c>
      <c r="Q478" s="348" t="str">
        <f t="shared" si="99"/>
        <v/>
      </c>
      <c r="R478" s="345" t="s">
        <v>725</v>
      </c>
      <c r="S478" s="345"/>
      <c r="T478" s="345"/>
      <c r="U478" s="383" t="str">
        <f t="shared" si="93"/>
        <v/>
      </c>
      <c r="V478" s="381"/>
      <c r="W478" s="43"/>
      <c r="X478" s="381"/>
      <c r="Y478" s="381"/>
      <c r="Z478" s="381"/>
      <c r="AA478" s="345"/>
      <c r="AB478" s="345"/>
      <c r="AC478" s="345"/>
      <c r="AD478" s="345" t="str">
        <f t="shared" si="100"/>
        <v>TOSS ALL (even dynamic ones)</v>
      </c>
      <c r="AE478" s="345" t="s">
        <v>838</v>
      </c>
      <c r="AF478" s="345"/>
      <c r="AG478" s="345"/>
      <c r="AH478" s="345" t="s">
        <v>935</v>
      </c>
      <c r="AI478" s="384">
        <v>44680</v>
      </c>
      <c r="AJ478" s="385" t="s">
        <v>936</v>
      </c>
      <c r="AK478" s="385" t="s">
        <v>57</v>
      </c>
      <c r="AL478" s="385" t="s">
        <v>937</v>
      </c>
      <c r="AM478" s="345"/>
      <c r="AN478" s="381" t="s">
        <v>947</v>
      </c>
      <c r="AO478" s="345"/>
      <c r="AP478" s="345" t="s">
        <v>91</v>
      </c>
      <c r="AQ478" s="345"/>
      <c r="AR478" s="347" t="str">
        <f t="shared" si="101"/>
        <v/>
      </c>
      <c r="AS478" s="345"/>
      <c r="AT478" s="345"/>
      <c r="AU478" s="345"/>
      <c r="AV478" s="345" t="str">
        <f t="shared" si="102"/>
        <v/>
      </c>
      <c r="AW478" s="345"/>
      <c r="AX478" s="345" t="str">
        <f t="shared" si="103"/>
        <v/>
      </c>
      <c r="AY478" s="352"/>
    </row>
    <row r="479" spans="1:51" s="337" customFormat="1" x14ac:dyDescent="0.25">
      <c r="A479" s="345" t="str">
        <f t="shared" si="94"/>
        <v>A217</v>
      </c>
      <c r="B479" s="345" t="str">
        <f t="shared" si="95"/>
        <v>407-999933</v>
      </c>
      <c r="C479" s="345"/>
      <c r="D479" s="345"/>
      <c r="E479" s="345">
        <f t="shared" si="92"/>
        <v>1</v>
      </c>
      <c r="F479" s="346"/>
      <c r="G479" s="346"/>
      <c r="H479" s="347" t="s">
        <v>850</v>
      </c>
      <c r="I479" s="347" t="s">
        <v>868</v>
      </c>
      <c r="J479" s="347" t="s">
        <v>727</v>
      </c>
      <c r="K479" s="347" t="s">
        <v>727</v>
      </c>
      <c r="L479" s="347" t="str">
        <f t="shared" si="96"/>
        <v>A217. Torque Converter</v>
      </c>
      <c r="M479" s="460" t="str">
        <f t="shared" si="97"/>
        <v>Pic</v>
      </c>
      <c r="N479" s="357" t="str" cm="1">
        <f t="array" ref="N479">IF(INDEX(W:W, ROW())&lt;&gt;"", _xlfn.XLOOKUP(INDEX(W:W, ROW()), '5A. Picture Formulas'!$B$3:$B$500, '5A. Picture Formulas'!$CR$3:$CR$500), "")</f>
        <v>https://viking-pictures.s3.us-west-1.amazonaws.com/AA1188/9+(1).JPG</v>
      </c>
      <c r="O479" s="348" t="str">
        <f t="shared" si="98"/>
        <v/>
      </c>
      <c r="P479" s="348" t="s">
        <v>875</v>
      </c>
      <c r="Q479" s="348" t="str">
        <f t="shared" si="99"/>
        <v>https://viking-pictures.s3.us-west-1.amazonaws.com/AA1188/9+(1).JPG</v>
      </c>
      <c r="R479" s="347" t="s">
        <v>727</v>
      </c>
      <c r="S479" s="347"/>
      <c r="T479" s="349">
        <v>245</v>
      </c>
      <c r="U479" s="349">
        <f t="shared" si="93"/>
        <v>245</v>
      </c>
      <c r="V479" s="368">
        <v>9</v>
      </c>
      <c r="W479" s="37" t="s">
        <v>3091</v>
      </c>
      <c r="X479" s="346" t="s">
        <v>3071</v>
      </c>
      <c r="Y479" s="368"/>
      <c r="Z479" s="346" t="s">
        <v>259</v>
      </c>
      <c r="AA479" s="347" t="s">
        <v>1766</v>
      </c>
      <c r="AB479" s="347"/>
      <c r="AC479" s="347"/>
      <c r="AD479" s="347" t="str">
        <f t="shared" si="100"/>
        <v/>
      </c>
      <c r="AE479" s="347"/>
      <c r="AF479" s="347"/>
      <c r="AG479" s="388"/>
      <c r="AH479" s="347" t="s">
        <v>935</v>
      </c>
      <c r="AI479" s="350">
        <v>45245</v>
      </c>
      <c r="AJ479" s="351" t="s">
        <v>249</v>
      </c>
      <c r="AK479" s="351" t="s">
        <v>57</v>
      </c>
      <c r="AL479" s="351" t="s">
        <v>249</v>
      </c>
      <c r="AM479" s="347"/>
      <c r="AN479" s="368" t="s">
        <v>1245</v>
      </c>
      <c r="AO479" s="346" t="s">
        <v>1767</v>
      </c>
      <c r="AP479" s="347" t="s">
        <v>91</v>
      </c>
      <c r="AQ479" s="347">
        <v>999933</v>
      </c>
      <c r="AR479" s="347" t="str">
        <f t="shared" si="101"/>
        <v>407-999933</v>
      </c>
      <c r="AS479" s="347"/>
      <c r="AT479" s="347"/>
      <c r="AU479" s="347"/>
      <c r="AV479" s="347" t="str">
        <f t="shared" si="102"/>
        <v/>
      </c>
      <c r="AW479" s="347"/>
      <c r="AX479" s="347" t="str">
        <f t="shared" si="103"/>
        <v/>
      </c>
      <c r="AY479" s="352"/>
    </row>
    <row r="480" spans="1:51" s="337" customFormat="1" x14ac:dyDescent="0.25">
      <c r="A480" s="345" t="str">
        <f t="shared" si="94"/>
        <v/>
      </c>
      <c r="B480" s="345" t="str">
        <f t="shared" si="95"/>
        <v>412-59249</v>
      </c>
      <c r="C480" s="345"/>
      <c r="D480" s="345"/>
      <c r="E480" s="345">
        <f t="shared" si="92"/>
        <v>1</v>
      </c>
      <c r="F480" s="346"/>
      <c r="G480" s="346"/>
      <c r="H480" s="347" t="s">
        <v>850</v>
      </c>
      <c r="I480" s="347" t="s">
        <v>868</v>
      </c>
      <c r="J480" s="347" t="s">
        <v>728</v>
      </c>
      <c r="K480" s="347" t="s">
        <v>728</v>
      </c>
      <c r="L480" s="347" t="str">
        <f t="shared" si="96"/>
        <v>. Transfer Case</v>
      </c>
      <c r="M480" s="460" t="str">
        <f t="shared" si="97"/>
        <v/>
      </c>
      <c r="N480" s="357" t="str" cm="1">
        <f t="array" ref="N480">IF(INDEX(W:W, ROW())&lt;&gt;"", _xlfn.XLOOKUP(INDEX(W:W, ROW()), '5A. Picture Formulas'!$B$3:$B$500, '5A. Picture Formulas'!$CR$3:$CR$500), "")</f>
        <v/>
      </c>
      <c r="O480" s="348" t="str">
        <f t="shared" si="98"/>
        <v/>
      </c>
      <c r="P480" s="348" t="s">
        <v>875</v>
      </c>
      <c r="Q480" s="348" t="str">
        <f t="shared" si="99"/>
        <v/>
      </c>
      <c r="R480" s="347" t="s">
        <v>728</v>
      </c>
      <c r="S480" s="347" t="s">
        <v>1568</v>
      </c>
      <c r="T480" s="367">
        <v>695</v>
      </c>
      <c r="U480" s="349">
        <f t="shared" si="93"/>
        <v>1097.5</v>
      </c>
      <c r="V480" s="346"/>
      <c r="W480" s="33"/>
      <c r="X480" s="346"/>
      <c r="Y480" s="346"/>
      <c r="Z480" s="346"/>
      <c r="AA480" s="347"/>
      <c r="AB480" s="347"/>
      <c r="AC480" s="347"/>
      <c r="AD480" s="347" t="str">
        <f t="shared" si="100"/>
        <v>sell shift motor separately</v>
      </c>
      <c r="AE480" s="347" t="s">
        <v>839</v>
      </c>
      <c r="AF480" s="347"/>
      <c r="AG480" s="347" t="s">
        <v>1569</v>
      </c>
      <c r="AH480" s="347" t="s">
        <v>981</v>
      </c>
      <c r="AI480" s="350">
        <v>44831</v>
      </c>
      <c r="AJ480" s="351" t="s">
        <v>936</v>
      </c>
      <c r="AK480" s="351" t="s">
        <v>57</v>
      </c>
      <c r="AL480" s="351" t="s">
        <v>937</v>
      </c>
      <c r="AM480" s="347"/>
      <c r="AN480" s="346" t="s">
        <v>947</v>
      </c>
      <c r="AO480" s="346" t="s">
        <v>1570</v>
      </c>
      <c r="AP480" s="347" t="s">
        <v>91</v>
      </c>
      <c r="AQ480" s="347">
        <v>59249</v>
      </c>
      <c r="AR480" s="347" t="str">
        <f t="shared" si="101"/>
        <v>412-59249</v>
      </c>
      <c r="AS480" s="347"/>
      <c r="AT480" s="347"/>
      <c r="AU480" s="347"/>
      <c r="AV480" s="347" t="str">
        <f t="shared" si="102"/>
        <v/>
      </c>
      <c r="AW480" s="347"/>
      <c r="AX480" s="347" t="str">
        <f t="shared" si="103"/>
        <v/>
      </c>
      <c r="AY480" s="352"/>
    </row>
    <row r="481" spans="1:51" s="337" customFormat="1" x14ac:dyDescent="0.25">
      <c r="A481" s="345" t="str">
        <f t="shared" si="94"/>
        <v>A250</v>
      </c>
      <c r="B481" s="345" t="str">
        <f t="shared" si="95"/>
        <v>412-59298</v>
      </c>
      <c r="C481" s="345"/>
      <c r="D481" s="345"/>
      <c r="E481" s="345">
        <f t="shared" si="92"/>
        <v>1</v>
      </c>
      <c r="F481" s="346"/>
      <c r="G481" s="346"/>
      <c r="H481" s="347" t="s">
        <v>850</v>
      </c>
      <c r="I481" s="347" t="s">
        <v>868</v>
      </c>
      <c r="J481" s="347" t="s">
        <v>728</v>
      </c>
      <c r="K481" s="347" t="s">
        <v>728</v>
      </c>
      <c r="L481" s="347" t="str">
        <f t="shared" si="96"/>
        <v>A250. Transfer Case</v>
      </c>
      <c r="M481" s="460" t="str">
        <f t="shared" si="97"/>
        <v>Pic</v>
      </c>
      <c r="N481" s="357" t="str" cm="1">
        <f t="array" ref="N481">IF(INDEX(W:W, ROW())&lt;&gt;"", _xlfn.XLOOKUP(INDEX(W:W, ROW()), '5A. Picture Formulas'!$B$3:$B$500, '5A. Picture Formulas'!$CR$3:$CR$500), "")</f>
        <v>https://viking-pictures.s3.us-west-1.amazonaws.com/AA1188/151+(1).JPG</v>
      </c>
      <c r="O481" s="348" t="str">
        <f t="shared" si="98"/>
        <v/>
      </c>
      <c r="P481" s="348" t="s">
        <v>875</v>
      </c>
      <c r="Q481" s="348" t="str">
        <f t="shared" si="99"/>
        <v>https://viking-pictures.s3.us-west-1.amazonaws.com/AA1188/151+(1).JPG</v>
      </c>
      <c r="R481" s="347" t="s">
        <v>728</v>
      </c>
      <c r="S481" s="347" t="s">
        <v>1571</v>
      </c>
      <c r="T481" s="367">
        <v>1500</v>
      </c>
      <c r="U481" s="349">
        <f t="shared" si="93"/>
        <v>1097.5</v>
      </c>
      <c r="V481" s="346">
        <v>151</v>
      </c>
      <c r="W481" s="33" t="s">
        <v>3141</v>
      </c>
      <c r="X481" s="346" t="s">
        <v>3113</v>
      </c>
      <c r="Y481" s="346"/>
      <c r="Z481" s="346" t="s">
        <v>259</v>
      </c>
      <c r="AA481" s="347" t="s">
        <v>3142</v>
      </c>
      <c r="AB481" s="347"/>
      <c r="AC481" s="347" t="s">
        <v>3143</v>
      </c>
      <c r="AD481" s="347" t="str">
        <f t="shared" si="100"/>
        <v>sell shift motor separately</v>
      </c>
      <c r="AE481" s="347" t="s">
        <v>839</v>
      </c>
      <c r="AF481" s="347"/>
      <c r="AG481" s="347" t="s">
        <v>1569</v>
      </c>
      <c r="AH481" s="347" t="s">
        <v>981</v>
      </c>
      <c r="AI481" s="350">
        <v>44831</v>
      </c>
      <c r="AJ481" s="351" t="s">
        <v>936</v>
      </c>
      <c r="AK481" s="351" t="s">
        <v>57</v>
      </c>
      <c r="AL481" s="351" t="s">
        <v>937</v>
      </c>
      <c r="AM481" s="347"/>
      <c r="AN481" s="346" t="s">
        <v>947</v>
      </c>
      <c r="AO481" s="346" t="s">
        <v>1570</v>
      </c>
      <c r="AP481" s="347" t="s">
        <v>91</v>
      </c>
      <c r="AQ481" s="347">
        <v>59298</v>
      </c>
      <c r="AR481" s="347" t="str">
        <f t="shared" si="101"/>
        <v>412-59298</v>
      </c>
      <c r="AS481" s="347"/>
      <c r="AT481" s="347"/>
      <c r="AU481" s="347"/>
      <c r="AV481" s="347" t="str">
        <f t="shared" si="102"/>
        <v/>
      </c>
      <c r="AW481" s="347"/>
      <c r="AX481" s="347" t="str">
        <f t="shared" si="103"/>
        <v/>
      </c>
      <c r="AY481" s="352"/>
    </row>
    <row r="482" spans="1:51" s="337" customFormat="1" x14ac:dyDescent="0.25">
      <c r="A482" s="345" t="str">
        <f t="shared" si="94"/>
        <v>A156</v>
      </c>
      <c r="B482" s="345" t="str">
        <f t="shared" si="95"/>
        <v>420-194</v>
      </c>
      <c r="C482" s="345"/>
      <c r="D482" s="345"/>
      <c r="E482" s="345">
        <f t="shared" si="92"/>
        <v>1</v>
      </c>
      <c r="F482" s="346"/>
      <c r="G482" s="346"/>
      <c r="H482" s="347" t="s">
        <v>850</v>
      </c>
      <c r="I482" s="347" t="s">
        <v>868</v>
      </c>
      <c r="J482" s="347" t="s">
        <v>728</v>
      </c>
      <c r="K482" s="347" t="s">
        <v>729</v>
      </c>
      <c r="L482" s="347" t="str">
        <f t="shared" si="96"/>
        <v>A156. Transfer Case Shift Motor</v>
      </c>
      <c r="M482" s="460" t="str">
        <f t="shared" si="97"/>
        <v>Pic</v>
      </c>
      <c r="N482" s="357" t="str" cm="1">
        <f t="array" ref="N482">IF(INDEX(W:W, ROW())&lt;&gt;"", _xlfn.XLOOKUP(INDEX(W:W, ROW()), '5A. Picture Formulas'!$B$3:$B$500, '5A. Picture Formulas'!$CR$3:$CR$500), "")</f>
        <v>https://viking-pictures.s3.us-west-1.amazonaws.com/AA1188/68+(2).JPG</v>
      </c>
      <c r="O482" s="348" t="str">
        <f t="shared" si="98"/>
        <v/>
      </c>
      <c r="P482" s="348" t="s">
        <v>875</v>
      </c>
      <c r="Q482" s="348" t="str">
        <f t="shared" si="99"/>
        <v>https://viking-pictures.s3.us-west-1.amazonaws.com/AA1188/68+(2).JPG</v>
      </c>
      <c r="R482" s="347" t="s">
        <v>729</v>
      </c>
      <c r="S482" s="347"/>
      <c r="T482" s="347">
        <v>200</v>
      </c>
      <c r="U482" s="349">
        <f t="shared" si="93"/>
        <v>200</v>
      </c>
      <c r="V482" s="346">
        <v>68</v>
      </c>
      <c r="W482" s="33" t="s">
        <v>2979</v>
      </c>
      <c r="X482" s="346" t="s">
        <v>2949</v>
      </c>
      <c r="Y482" s="346"/>
      <c r="Z482" s="387" t="s">
        <v>2978</v>
      </c>
      <c r="AA482" s="347" t="s">
        <v>1572</v>
      </c>
      <c r="AB482" s="347"/>
      <c r="AC482" s="347"/>
      <c r="AD482" s="347" t="str">
        <f t="shared" si="100"/>
        <v/>
      </c>
      <c r="AE482" s="347"/>
      <c r="AF482" s="347"/>
      <c r="AG482" s="347"/>
      <c r="AH482" s="347" t="s">
        <v>935</v>
      </c>
      <c r="AI482" s="350">
        <v>45245</v>
      </c>
      <c r="AJ482" s="351" t="s">
        <v>936</v>
      </c>
      <c r="AK482" s="351" t="s">
        <v>57</v>
      </c>
      <c r="AL482" s="351" t="s">
        <v>937</v>
      </c>
      <c r="AM482" s="347"/>
      <c r="AN482" s="346" t="s">
        <v>947</v>
      </c>
      <c r="AO482" s="346">
        <v>420</v>
      </c>
      <c r="AP482" s="347" t="s">
        <v>91</v>
      </c>
      <c r="AQ482" s="347">
        <v>194</v>
      </c>
      <c r="AR482" s="347" t="str">
        <f t="shared" si="101"/>
        <v>420-194</v>
      </c>
      <c r="AS482" s="347"/>
      <c r="AT482" s="347"/>
      <c r="AU482" s="347"/>
      <c r="AV482" s="347" t="str">
        <f t="shared" si="102"/>
        <v/>
      </c>
      <c r="AW482" s="347"/>
      <c r="AX482" s="347" t="str">
        <f t="shared" si="103"/>
        <v/>
      </c>
      <c r="AY482" s="352" t="s">
        <v>2984</v>
      </c>
    </row>
    <row r="483" spans="1:51" s="337" customFormat="1" x14ac:dyDescent="0.25">
      <c r="A483" s="345" t="str">
        <f t="shared" si="94"/>
        <v/>
      </c>
      <c r="B483" s="345" t="str">
        <f t="shared" si="95"/>
        <v>414-999923</v>
      </c>
      <c r="C483" s="345"/>
      <c r="D483" s="345"/>
      <c r="E483" s="345">
        <f t="shared" si="92"/>
        <v>1</v>
      </c>
      <c r="F483" s="346"/>
      <c r="G483" s="346"/>
      <c r="H483" s="347" t="s">
        <v>850</v>
      </c>
      <c r="I483" s="347" t="s">
        <v>868</v>
      </c>
      <c r="J483" s="347" t="s">
        <v>1573</v>
      </c>
      <c r="K483" s="347" t="s">
        <v>730</v>
      </c>
      <c r="L483" s="347" t="str">
        <f t="shared" si="96"/>
        <v>. Transmission Oil Cooler</v>
      </c>
      <c r="M483" s="460" t="str">
        <f t="shared" si="97"/>
        <v/>
      </c>
      <c r="N483" s="357" t="str" cm="1">
        <f t="array" ref="N483">IF(INDEX(W:W, ROW())&lt;&gt;"", _xlfn.XLOOKUP(INDEX(W:W, ROW()), '5A. Picture Formulas'!$B$3:$B$500, '5A. Picture Formulas'!$CR$3:$CR$500), "")</f>
        <v/>
      </c>
      <c r="O483" s="365" t="str">
        <f t="shared" si="98"/>
        <v>E.G.</v>
      </c>
      <c r="P483" s="366" t="s">
        <v>1574</v>
      </c>
      <c r="Q483" s="348" t="str">
        <f t="shared" si="99"/>
        <v>https://viking-pictures.s3.us-west-1.amazonaws.com/AA1155/A43.+Transmission+Oil+Cooler+(1).JPG</v>
      </c>
      <c r="R483" s="347" t="s">
        <v>730</v>
      </c>
      <c r="S483" s="347"/>
      <c r="T483" s="347">
        <v>100</v>
      </c>
      <c r="U483" s="349">
        <f t="shared" si="93"/>
        <v>100</v>
      </c>
      <c r="V483" s="368"/>
      <c r="W483" s="37"/>
      <c r="X483" s="368"/>
      <c r="Y483" s="368"/>
      <c r="Z483" s="346" t="s">
        <v>259</v>
      </c>
      <c r="AA483" s="369" t="s">
        <v>1575</v>
      </c>
      <c r="AB483" s="347"/>
      <c r="AC483" s="347"/>
      <c r="AD483" s="347" t="str">
        <f t="shared" si="100"/>
        <v/>
      </c>
      <c r="AE483" s="347"/>
      <c r="AF483" s="347"/>
      <c r="AG483" s="347"/>
      <c r="AH483" s="347" t="s">
        <v>981</v>
      </c>
      <c r="AI483" s="350">
        <v>44691</v>
      </c>
      <c r="AJ483" s="351" t="s">
        <v>936</v>
      </c>
      <c r="AK483" s="351" t="s">
        <v>57</v>
      </c>
      <c r="AL483" s="351" t="s">
        <v>937</v>
      </c>
      <c r="AM483" s="347"/>
      <c r="AN483" s="368" t="s">
        <v>1245</v>
      </c>
      <c r="AO483" s="346" t="s">
        <v>1576</v>
      </c>
      <c r="AP483" s="347" t="s">
        <v>91</v>
      </c>
      <c r="AQ483" s="347">
        <v>999923</v>
      </c>
      <c r="AR483" s="347" t="str">
        <f t="shared" si="101"/>
        <v>414-999923</v>
      </c>
      <c r="AS483" s="347"/>
      <c r="AT483" s="347"/>
      <c r="AU483" s="347"/>
      <c r="AV483" s="347" t="str">
        <f t="shared" si="102"/>
        <v/>
      </c>
      <c r="AW483" s="347"/>
      <c r="AX483" s="347" t="str">
        <f t="shared" si="103"/>
        <v/>
      </c>
      <c r="AY483" s="352"/>
    </row>
    <row r="484" spans="1:51" s="337" customFormat="1" x14ac:dyDescent="0.25">
      <c r="A484" s="345" t="str">
        <f t="shared" si="94"/>
        <v/>
      </c>
      <c r="B484" s="345" t="str">
        <f t="shared" si="95"/>
        <v/>
      </c>
      <c r="C484" s="345"/>
      <c r="D484" s="345"/>
      <c r="E484" s="345" t="str">
        <f t="shared" si="92"/>
        <v/>
      </c>
      <c r="F484" s="346"/>
      <c r="G484" s="381"/>
      <c r="H484" s="345" t="s">
        <v>851</v>
      </c>
      <c r="I484" s="345" t="s">
        <v>868</v>
      </c>
      <c r="J484" s="345" t="s">
        <v>1764</v>
      </c>
      <c r="K484" s="345" t="s">
        <v>726</v>
      </c>
      <c r="L484" s="345" t="str">
        <f t="shared" si="96"/>
        <v>. Automatic Flywheel Flex Plate</v>
      </c>
      <c r="M484" s="460" t="str">
        <f t="shared" si="97"/>
        <v/>
      </c>
      <c r="N484" s="357" t="str" cm="1">
        <f t="array" ref="N484">IF(INDEX(W:W, ROW())&lt;&gt;"", _xlfn.XLOOKUP(INDEX(W:W, ROW()), '5A. Picture Formulas'!$B$3:$B$500, '5A. Picture Formulas'!$CR$3:$CR$500), "")</f>
        <v/>
      </c>
      <c r="O484" s="382" t="str">
        <f t="shared" si="98"/>
        <v/>
      </c>
      <c r="P484" s="382" t="s">
        <v>875</v>
      </c>
      <c r="Q484" s="348" t="str">
        <f t="shared" si="99"/>
        <v/>
      </c>
      <c r="R484" s="345" t="s">
        <v>726</v>
      </c>
      <c r="S484" s="345"/>
      <c r="T484" s="345"/>
      <c r="U484" s="383" t="str">
        <f t="shared" si="93"/>
        <v/>
      </c>
      <c r="V484" s="381"/>
      <c r="W484" s="43"/>
      <c r="X484" s="381"/>
      <c r="Y484" s="381"/>
      <c r="Z484" s="381"/>
      <c r="AA484" s="345"/>
      <c r="AB484" s="345"/>
      <c r="AC484" s="345"/>
      <c r="AD484" s="345" t="str">
        <f t="shared" si="100"/>
        <v/>
      </c>
      <c r="AE484" s="345"/>
      <c r="AF484" s="345"/>
      <c r="AG484" s="345"/>
      <c r="AH484" s="345" t="s">
        <v>935</v>
      </c>
      <c r="AI484" s="384">
        <v>45216</v>
      </c>
      <c r="AJ484" s="385" t="s">
        <v>1765</v>
      </c>
      <c r="AK484" s="385" t="s">
        <v>57</v>
      </c>
      <c r="AL484" s="385" t="s">
        <v>1646</v>
      </c>
      <c r="AM484" s="345"/>
      <c r="AN484" s="381" t="s">
        <v>947</v>
      </c>
      <c r="AO484" s="345"/>
      <c r="AP484" s="345"/>
      <c r="AQ484" s="345"/>
      <c r="AR484" s="347" t="str">
        <f t="shared" si="101"/>
        <v/>
      </c>
      <c r="AS484" s="345"/>
      <c r="AT484" s="345"/>
      <c r="AU484" s="345"/>
      <c r="AV484" s="345" t="str">
        <f t="shared" si="102"/>
        <v/>
      </c>
      <c r="AW484" s="345"/>
      <c r="AX484" s="345" t="str">
        <f t="shared" si="103"/>
        <v/>
      </c>
      <c r="AY484" s="352"/>
    </row>
    <row r="485" spans="1:51" s="337" customFormat="1" x14ac:dyDescent="0.25">
      <c r="A485" s="345" t="str">
        <f t="shared" si="94"/>
        <v/>
      </c>
      <c r="B485" s="345" t="str">
        <f t="shared" si="95"/>
        <v/>
      </c>
      <c r="C485" s="345"/>
      <c r="D485" s="345"/>
      <c r="E485" s="345" t="str">
        <f t="shared" si="92"/>
        <v/>
      </c>
      <c r="F485" s="346"/>
      <c r="G485" s="381"/>
      <c r="H485" s="345" t="s">
        <v>851</v>
      </c>
      <c r="I485" s="345" t="s">
        <v>868</v>
      </c>
      <c r="J485" s="345" t="s">
        <v>733</v>
      </c>
      <c r="K485" s="345" t="s">
        <v>733</v>
      </c>
      <c r="L485" s="345" t="str">
        <f t="shared" si="96"/>
        <v>. Guibos</v>
      </c>
      <c r="M485" s="460" t="str">
        <f t="shared" si="97"/>
        <v/>
      </c>
      <c r="N485" s="357" t="str" cm="1">
        <f t="array" ref="N485">IF(INDEX(W:W, ROW())&lt;&gt;"", _xlfn.XLOOKUP(INDEX(W:W, ROW()), '5A. Picture Formulas'!$B$3:$B$500, '5A. Picture Formulas'!$CR$3:$CR$500), "")</f>
        <v/>
      </c>
      <c r="O485" s="382" t="str">
        <f t="shared" si="98"/>
        <v/>
      </c>
      <c r="P485" s="382" t="s">
        <v>875</v>
      </c>
      <c r="Q485" s="348" t="str">
        <f t="shared" si="99"/>
        <v/>
      </c>
      <c r="R485" s="345" t="s">
        <v>733</v>
      </c>
      <c r="S485" s="345"/>
      <c r="T485" s="345"/>
      <c r="U485" s="383" t="str">
        <f t="shared" si="93"/>
        <v/>
      </c>
      <c r="V485" s="345"/>
      <c r="W485" s="39"/>
      <c r="X485" s="345"/>
      <c r="Y485" s="345"/>
      <c r="Z485" s="381"/>
      <c r="AA485" s="345"/>
      <c r="AB485" s="345"/>
      <c r="AC485" s="345"/>
      <c r="AD485" s="345" t="str">
        <f t="shared" si="100"/>
        <v>TOSS ALL</v>
      </c>
      <c r="AE485" s="345" t="s">
        <v>800</v>
      </c>
      <c r="AF485" s="345"/>
      <c r="AG485" s="345"/>
      <c r="AH485" s="345" t="s">
        <v>935</v>
      </c>
      <c r="AI485" s="384">
        <v>44674</v>
      </c>
      <c r="AJ485" s="385" t="s">
        <v>936</v>
      </c>
      <c r="AK485" s="385" t="s">
        <v>57</v>
      </c>
      <c r="AL485" s="385" t="s">
        <v>937</v>
      </c>
      <c r="AM485" s="345"/>
      <c r="AN485" s="345" t="s">
        <v>938</v>
      </c>
      <c r="AO485" s="345"/>
      <c r="AP485" s="345"/>
      <c r="AQ485" s="345"/>
      <c r="AR485" s="347" t="str">
        <f t="shared" si="101"/>
        <v/>
      </c>
      <c r="AS485" s="345"/>
      <c r="AT485" s="345"/>
      <c r="AU485" s="345"/>
      <c r="AV485" s="345" t="str">
        <f t="shared" si="102"/>
        <v/>
      </c>
      <c r="AW485" s="345"/>
      <c r="AX485" s="345" t="str">
        <f t="shared" si="103"/>
        <v/>
      </c>
      <c r="AY485" s="352"/>
    </row>
    <row r="486" spans="1:51" s="337" customFormat="1" x14ac:dyDescent="0.25">
      <c r="A486" s="345" t="str">
        <f t="shared" si="94"/>
        <v/>
      </c>
      <c r="B486" s="345" t="str">
        <f t="shared" si="95"/>
        <v/>
      </c>
      <c r="C486" s="345"/>
      <c r="D486" s="345"/>
      <c r="E486" s="345" t="str">
        <f t="shared" si="92"/>
        <v/>
      </c>
      <c r="F486" s="346"/>
      <c r="G486" s="381"/>
      <c r="H486" s="345" t="s">
        <v>851</v>
      </c>
      <c r="I486" s="345" t="s">
        <v>868</v>
      </c>
      <c r="J486" s="345" t="s">
        <v>734</v>
      </c>
      <c r="K486" s="345" t="s">
        <v>734</v>
      </c>
      <c r="L486" s="345" t="str">
        <f t="shared" si="96"/>
        <v>. Oil Pan, Transmission</v>
      </c>
      <c r="M486" s="460" t="str">
        <f t="shared" si="97"/>
        <v/>
      </c>
      <c r="N486" s="357" t="str" cm="1">
        <f t="array" ref="N486">IF(INDEX(W:W, ROW())&lt;&gt;"", _xlfn.XLOOKUP(INDEX(W:W, ROW()), '5A. Picture Formulas'!$B$3:$B$500, '5A. Picture Formulas'!$CR$3:$CR$500), "")</f>
        <v/>
      </c>
      <c r="O486" s="382" t="str">
        <f t="shared" si="98"/>
        <v/>
      </c>
      <c r="P486" s="382" t="s">
        <v>875</v>
      </c>
      <c r="Q486" s="348" t="str">
        <f t="shared" si="99"/>
        <v/>
      </c>
      <c r="R486" s="345" t="s">
        <v>734</v>
      </c>
      <c r="S486" s="345"/>
      <c r="T486" s="345"/>
      <c r="U486" s="383" t="str">
        <f t="shared" si="93"/>
        <v/>
      </c>
      <c r="V486" s="386"/>
      <c r="W486" s="42"/>
      <c r="X486" s="386"/>
      <c r="Y486" s="386"/>
      <c r="Z486" s="381"/>
      <c r="AA486" s="345"/>
      <c r="AB486" s="345"/>
      <c r="AC486" s="345"/>
      <c r="AD486" s="345" t="str">
        <f t="shared" si="100"/>
        <v/>
      </c>
      <c r="AE486" s="345"/>
      <c r="AF486" s="345"/>
      <c r="AG486" s="345"/>
      <c r="AH486" s="345" t="s">
        <v>935</v>
      </c>
      <c r="AI486" s="384">
        <v>44674</v>
      </c>
      <c r="AJ486" s="385" t="s">
        <v>936</v>
      </c>
      <c r="AK486" s="385" t="s">
        <v>57</v>
      </c>
      <c r="AL486" s="385" t="s">
        <v>937</v>
      </c>
      <c r="AM486" s="345"/>
      <c r="AN486" s="386" t="s">
        <v>1245</v>
      </c>
      <c r="AO486" s="345"/>
      <c r="AP486" s="345" t="s">
        <v>91</v>
      </c>
      <c r="AQ486" s="345"/>
      <c r="AR486" s="347" t="str">
        <f t="shared" si="101"/>
        <v/>
      </c>
      <c r="AS486" s="345"/>
      <c r="AT486" s="345"/>
      <c r="AU486" s="345"/>
      <c r="AV486" s="345" t="str">
        <f t="shared" si="102"/>
        <v/>
      </c>
      <c r="AW486" s="345"/>
      <c r="AX486" s="345" t="str">
        <f t="shared" si="103"/>
        <v/>
      </c>
      <c r="AY486" s="352"/>
    </row>
    <row r="487" spans="1:51" s="337" customFormat="1" x14ac:dyDescent="0.25">
      <c r="A487" s="345" t="str">
        <f t="shared" si="94"/>
        <v/>
      </c>
      <c r="B487" s="345" t="str">
        <f t="shared" si="95"/>
        <v/>
      </c>
      <c r="C487" s="345"/>
      <c r="D487" s="345"/>
      <c r="E487" s="345" t="str">
        <f t="shared" si="92"/>
        <v/>
      </c>
      <c r="F487" s="346"/>
      <c r="G487" s="381"/>
      <c r="H487" s="345" t="s">
        <v>851</v>
      </c>
      <c r="I487" s="345" t="s">
        <v>868</v>
      </c>
      <c r="J487" s="345" t="s">
        <v>1567</v>
      </c>
      <c r="K487" s="345" t="s">
        <v>735</v>
      </c>
      <c r="L487" s="345" t="str">
        <f t="shared" si="96"/>
        <v>. Transmission Crossmember Mount Bracket</v>
      </c>
      <c r="M487" s="460" t="str">
        <f t="shared" si="97"/>
        <v/>
      </c>
      <c r="N487" s="357" t="str" cm="1">
        <f t="array" ref="N487">IF(INDEX(W:W, ROW())&lt;&gt;"", _xlfn.XLOOKUP(INDEX(W:W, ROW()), '5A. Picture Formulas'!$B$3:$B$500, '5A. Picture Formulas'!$CR$3:$CR$500), "")</f>
        <v/>
      </c>
      <c r="O487" s="382" t="str">
        <f t="shared" si="98"/>
        <v/>
      </c>
      <c r="P487" s="382" t="s">
        <v>875</v>
      </c>
      <c r="Q487" s="348" t="str">
        <f t="shared" si="99"/>
        <v/>
      </c>
      <c r="R487" s="345" t="s">
        <v>735</v>
      </c>
      <c r="S487" s="345"/>
      <c r="T487" s="345"/>
      <c r="U487" s="383" t="str">
        <f t="shared" si="93"/>
        <v/>
      </c>
      <c r="V487" s="345"/>
      <c r="W487" s="39"/>
      <c r="X487" s="345"/>
      <c r="Y487" s="345"/>
      <c r="Z487" s="381"/>
      <c r="AA487" s="345"/>
      <c r="AB487" s="345"/>
      <c r="AC487" s="345"/>
      <c r="AD487" s="345" t="str">
        <f t="shared" si="100"/>
        <v/>
      </c>
      <c r="AE487" s="345"/>
      <c r="AF487" s="345"/>
      <c r="AG487" s="389"/>
      <c r="AH487" s="345" t="s">
        <v>981</v>
      </c>
      <c r="AI487" s="384">
        <v>44683</v>
      </c>
      <c r="AJ487" s="385" t="s">
        <v>936</v>
      </c>
      <c r="AK487" s="385" t="s">
        <v>57</v>
      </c>
      <c r="AL487" s="385" t="s">
        <v>937</v>
      </c>
      <c r="AM487" s="345"/>
      <c r="AN487" s="345" t="s">
        <v>938</v>
      </c>
      <c r="AO487" s="345"/>
      <c r="AP487" s="345"/>
      <c r="AQ487" s="345"/>
      <c r="AR487" s="347" t="str">
        <f t="shared" si="101"/>
        <v/>
      </c>
      <c r="AS487" s="345"/>
      <c r="AT487" s="345"/>
      <c r="AU487" s="345"/>
      <c r="AV487" s="345" t="str">
        <f t="shared" si="102"/>
        <v/>
      </c>
      <c r="AW487" s="345"/>
      <c r="AX487" s="345" t="str">
        <f t="shared" si="103"/>
        <v/>
      </c>
      <c r="AY487" s="352"/>
    </row>
    <row r="488" spans="1:51" s="337" customFormat="1" x14ac:dyDescent="0.25">
      <c r="A488" s="345" t="str">
        <f t="shared" si="94"/>
        <v>A226</v>
      </c>
      <c r="B488" s="345" t="str">
        <f t="shared" si="95"/>
        <v/>
      </c>
      <c r="C488" s="345"/>
      <c r="D488" s="345"/>
      <c r="E488" s="345" t="str">
        <f t="shared" si="92"/>
        <v/>
      </c>
      <c r="F488" s="346"/>
      <c r="G488" s="346"/>
      <c r="H488" s="347" t="s">
        <v>850</v>
      </c>
      <c r="I488" s="347" t="s">
        <v>346</v>
      </c>
      <c r="J488" s="347" t="s">
        <v>1598</v>
      </c>
      <c r="K488" s="347" t="s">
        <v>739</v>
      </c>
      <c r="L488" s="347" t="str">
        <f t="shared" si="96"/>
        <v>A226. Battery Cable, NEGATIVE With IBS Module ON</v>
      </c>
      <c r="M488" s="460" t="str">
        <f t="shared" si="97"/>
        <v>Pic</v>
      </c>
      <c r="N488" s="357" t="str" cm="1">
        <f t="array" ref="N488">IF(INDEX(W:W, ROW())&lt;&gt;"", _xlfn.XLOOKUP(INDEX(W:W, ROW()), '5A. Picture Formulas'!$B$3:$B$500, '5A. Picture Formulas'!$CR$3:$CR$500), "")</f>
        <v>https://viking-pictures.s3.us-west-1.amazonaws.com/AA1188/64+(1).JPG</v>
      </c>
      <c r="O488" s="365" t="str">
        <f t="shared" si="98"/>
        <v>E.G.</v>
      </c>
      <c r="P488" s="366" t="s">
        <v>1599</v>
      </c>
      <c r="Q488" s="348" t="str">
        <f t="shared" si="99"/>
        <v>https://viking-pictures.s3.us-west-1.amazonaws.com/AA1155/A31.+Battery+Cable%2C+NEGATIVE+With+IBS+Module+ON+(1).JPG</v>
      </c>
      <c r="R488" s="347" t="s">
        <v>739</v>
      </c>
      <c r="S488" s="347"/>
      <c r="T488" s="347">
        <v>65</v>
      </c>
      <c r="U488" s="349">
        <f t="shared" si="93"/>
        <v>65</v>
      </c>
      <c r="V488" s="347">
        <v>64</v>
      </c>
      <c r="W488" s="34" t="s">
        <v>3106</v>
      </c>
      <c r="X488" s="347" t="s">
        <v>2949</v>
      </c>
      <c r="Y488" s="347"/>
      <c r="Z488" s="346" t="s">
        <v>259</v>
      </c>
      <c r="AA488" s="369" t="s">
        <v>1600</v>
      </c>
      <c r="AB488" s="347"/>
      <c r="AC488" s="347"/>
      <c r="AD488" s="347" t="str">
        <f t="shared" si="100"/>
        <v>toss both if 1 bad</v>
      </c>
      <c r="AE488" s="347"/>
      <c r="AF488" s="347" t="s">
        <v>763</v>
      </c>
      <c r="AG488" s="347"/>
      <c r="AH488" s="347" t="s">
        <v>935</v>
      </c>
      <c r="AI488" s="350">
        <v>44684</v>
      </c>
      <c r="AJ488" s="351" t="s">
        <v>936</v>
      </c>
      <c r="AK488" s="351" t="s">
        <v>57</v>
      </c>
      <c r="AL488" s="351" t="s">
        <v>937</v>
      </c>
      <c r="AM488" s="347"/>
      <c r="AN488" s="347" t="s">
        <v>938</v>
      </c>
      <c r="AO488" s="347"/>
      <c r="AP488" s="347"/>
      <c r="AQ488" s="347"/>
      <c r="AR488" s="347" t="str">
        <f t="shared" si="101"/>
        <v/>
      </c>
      <c r="AS488" s="347" t="s">
        <v>89</v>
      </c>
      <c r="AT488" s="347" t="s">
        <v>1016</v>
      </c>
      <c r="AU488" s="347" t="s">
        <v>1017</v>
      </c>
      <c r="AV488" s="347" t="str">
        <f t="shared" si="102"/>
        <v>F15-14-18-ALL</v>
      </c>
      <c r="AW488" s="347" t="s">
        <v>1601</v>
      </c>
      <c r="AX488" s="347" t="str">
        <f t="shared" si="103"/>
        <v>F15-14-18-ALL-Viking75</v>
      </c>
      <c r="AY488" s="352"/>
    </row>
    <row r="489" spans="1:51" s="337" customFormat="1" x14ac:dyDescent="0.25">
      <c r="A489" s="345" t="str">
        <f t="shared" si="94"/>
        <v/>
      </c>
      <c r="B489" s="345" t="str">
        <f t="shared" si="95"/>
        <v/>
      </c>
      <c r="C489" s="345"/>
      <c r="D489" s="345"/>
      <c r="E489" s="345" t="str">
        <f t="shared" si="92"/>
        <v/>
      </c>
      <c r="F489" s="346"/>
      <c r="G489" s="346"/>
      <c r="H489" s="347" t="s">
        <v>850</v>
      </c>
      <c r="I489" s="347" t="s">
        <v>346</v>
      </c>
      <c r="J489" s="347" t="s">
        <v>1598</v>
      </c>
      <c r="K489" s="347" t="s">
        <v>4187</v>
      </c>
      <c r="L489" s="347" t="str">
        <f t="shared" si="96"/>
        <v>. Battery Cable, POSITIVE &amp; Attached Junction Bracket, THE SMALL ONE</v>
      </c>
      <c r="M489" s="460" t="str">
        <f t="shared" si="97"/>
        <v/>
      </c>
      <c r="N489" s="357" t="str" cm="1">
        <f t="array" ref="N489">IF(INDEX(W:W, ROW())&lt;&gt;"", _xlfn.XLOOKUP(INDEX(W:W, ROW()), '5A. Picture Formulas'!$B$3:$B$500, '5A. Picture Formulas'!$CR$3:$CR$500), "")</f>
        <v/>
      </c>
      <c r="O489" s="348" t="str">
        <f t="shared" si="98"/>
        <v/>
      </c>
      <c r="P489" s="348" t="s">
        <v>875</v>
      </c>
      <c r="Q489" s="348" t="str">
        <f t="shared" si="99"/>
        <v/>
      </c>
      <c r="R489" s="347" t="s">
        <v>740</v>
      </c>
      <c r="S489" s="347"/>
      <c r="T489" s="347">
        <v>48</v>
      </c>
      <c r="U489" s="349">
        <f t="shared" si="93"/>
        <v>48</v>
      </c>
      <c r="V489" s="347"/>
      <c r="W489" s="34"/>
      <c r="X489" s="347"/>
      <c r="Y489" s="347"/>
      <c r="Z489" s="346"/>
      <c r="AA489" s="347"/>
      <c r="AB489" s="347"/>
      <c r="AC489" s="347"/>
      <c r="AD489" s="347" t="str">
        <f t="shared" si="100"/>
        <v>short red/black cable w/ black terminal | small one</v>
      </c>
      <c r="AE489" s="347" t="s">
        <v>1602</v>
      </c>
      <c r="AF489" s="347" t="s">
        <v>1603</v>
      </c>
      <c r="AG489" s="347"/>
      <c r="AH489" s="347" t="s">
        <v>935</v>
      </c>
      <c r="AI489" s="350">
        <v>44683</v>
      </c>
      <c r="AJ489" s="351" t="s">
        <v>936</v>
      </c>
      <c r="AK489" s="351" t="s">
        <v>57</v>
      </c>
      <c r="AL489" s="351" t="s">
        <v>937</v>
      </c>
      <c r="AM489" s="347"/>
      <c r="AN489" s="347" t="s">
        <v>938</v>
      </c>
      <c r="AO489" s="347"/>
      <c r="AP489" s="347"/>
      <c r="AQ489" s="347"/>
      <c r="AR489" s="347" t="str">
        <f t="shared" si="101"/>
        <v/>
      </c>
      <c r="AS489" s="347" t="s">
        <v>89</v>
      </c>
      <c r="AT489" s="347" t="s">
        <v>1016</v>
      </c>
      <c r="AU489" s="347" t="s">
        <v>1017</v>
      </c>
      <c r="AV489" s="347" t="str">
        <f t="shared" si="102"/>
        <v>F15-14-18-ALL</v>
      </c>
      <c r="AW489" s="347" t="s">
        <v>1604</v>
      </c>
      <c r="AX489" s="347" t="str">
        <f t="shared" si="103"/>
        <v>F15-14-18-ALL-Viking76</v>
      </c>
      <c r="AY489" s="352"/>
    </row>
    <row r="490" spans="1:51" s="337" customFormat="1" x14ac:dyDescent="0.25">
      <c r="A490" s="345" t="str">
        <f t="shared" si="94"/>
        <v>A227</v>
      </c>
      <c r="B490" s="345" t="str">
        <f t="shared" si="95"/>
        <v/>
      </c>
      <c r="C490" s="345"/>
      <c r="D490" s="345"/>
      <c r="E490" s="345" t="str">
        <f t="shared" si="92"/>
        <v/>
      </c>
      <c r="F490" s="346"/>
      <c r="G490" s="346"/>
      <c r="H490" s="347" t="s">
        <v>850</v>
      </c>
      <c r="I490" s="347" t="s">
        <v>346</v>
      </c>
      <c r="J490" s="347" t="s">
        <v>1598</v>
      </c>
      <c r="K490" s="347" t="s">
        <v>4186</v>
      </c>
      <c r="L490" s="347" t="str">
        <f t="shared" si="96"/>
        <v>A227. Battery Cable, POSITIVE &amp; Attached Terminal Bracket, THE BIG PRIMARY ONE</v>
      </c>
      <c r="M490" s="460" t="str">
        <f t="shared" si="97"/>
        <v>Pic</v>
      </c>
      <c r="N490" s="357" t="str" cm="1">
        <f t="array" ref="N490">IF(INDEX(W:W, ROW())&lt;&gt;"", _xlfn.XLOOKUP(INDEX(W:W, ROW()), '5A. Picture Formulas'!$B$3:$B$500, '5A. Picture Formulas'!$CR$3:$CR$500), "")</f>
        <v>https://viking-pictures.s3.us-west-1.amazonaws.com/AA1188/57+(1).JPG</v>
      </c>
      <c r="O490" s="365" t="str">
        <f t="shared" si="98"/>
        <v>E.G.</v>
      </c>
      <c r="P490" s="366" t="s">
        <v>1605</v>
      </c>
      <c r="Q490" s="348" t="str">
        <f t="shared" si="99"/>
        <v>https://viking-pictures.s3.us-west-1.amazonaws.com/AA1155/A32.+Battery+Cable%2C+POSITIVE+%26+Attached+Terminal+Bracket%2C+THE+BIG+PRIMARY+ONE+(1).JPG</v>
      </c>
      <c r="R490" s="347" t="s">
        <v>741</v>
      </c>
      <c r="S490" s="347"/>
      <c r="T490" s="347">
        <v>150</v>
      </c>
      <c r="U490" s="349">
        <f t="shared" si="93"/>
        <v>150</v>
      </c>
      <c r="V490" s="347">
        <v>57</v>
      </c>
      <c r="W490" s="34" t="s">
        <v>3107</v>
      </c>
      <c r="X490" s="347" t="s">
        <v>2949</v>
      </c>
      <c r="Y490" s="347"/>
      <c r="Z490" s="346" t="s">
        <v>259</v>
      </c>
      <c r="AA490" s="369">
        <v>9322056</v>
      </c>
      <c r="AB490" s="347"/>
      <c r="AC490" s="347"/>
      <c r="AD490" s="347" t="str">
        <f t="shared" si="100"/>
        <v>thicker red cable w/ red terminal | BIG ONE</v>
      </c>
      <c r="AE490" s="347" t="s">
        <v>1606</v>
      </c>
      <c r="AF490" s="347" t="s">
        <v>1607</v>
      </c>
      <c r="AG490" s="347"/>
      <c r="AH490" s="347" t="s">
        <v>935</v>
      </c>
      <c r="AI490" s="350">
        <v>44683</v>
      </c>
      <c r="AJ490" s="351" t="s">
        <v>936</v>
      </c>
      <c r="AK490" s="351" t="s">
        <v>57</v>
      </c>
      <c r="AL490" s="351" t="s">
        <v>937</v>
      </c>
      <c r="AM490" s="347"/>
      <c r="AN490" s="347" t="s">
        <v>938</v>
      </c>
      <c r="AO490" s="347"/>
      <c r="AP490" s="347"/>
      <c r="AQ490" s="347"/>
      <c r="AR490" s="347" t="str">
        <f t="shared" si="101"/>
        <v/>
      </c>
      <c r="AS490" s="347" t="s">
        <v>89</v>
      </c>
      <c r="AT490" s="347" t="s">
        <v>1016</v>
      </c>
      <c r="AU490" s="347" t="s">
        <v>1017</v>
      </c>
      <c r="AV490" s="347" t="str">
        <f t="shared" si="102"/>
        <v>F15-14-18-ALL</v>
      </c>
      <c r="AW490" s="347" t="s">
        <v>1608</v>
      </c>
      <c r="AX490" s="347" t="str">
        <f t="shared" si="103"/>
        <v>F15-14-18-ALL-Viking77</v>
      </c>
      <c r="AY490" s="352"/>
    </row>
    <row r="491" spans="1:51" s="337" customFormat="1" x14ac:dyDescent="0.25">
      <c r="A491" s="345" t="str">
        <f t="shared" si="94"/>
        <v>A198</v>
      </c>
      <c r="B491" s="345" t="str">
        <f t="shared" si="95"/>
        <v>596-894</v>
      </c>
      <c r="C491" s="345"/>
      <c r="D491" s="345"/>
      <c r="E491" s="345">
        <f t="shared" si="92"/>
        <v>1</v>
      </c>
      <c r="F491" s="346"/>
      <c r="G491" s="346"/>
      <c r="H491" s="347" t="s">
        <v>850</v>
      </c>
      <c r="I491" s="347" t="s">
        <v>346</v>
      </c>
      <c r="J491" s="347" t="s">
        <v>1404</v>
      </c>
      <c r="K491" s="347" t="s">
        <v>742</v>
      </c>
      <c r="L491" s="347" t="str">
        <f t="shared" si="96"/>
        <v>A198. Camera, REAR Backup Camera</v>
      </c>
      <c r="M491" s="460" t="str">
        <f t="shared" si="97"/>
        <v>Pic</v>
      </c>
      <c r="N491" s="357" t="str" cm="1">
        <f t="array" ref="N491">IF(INDEX(W:W, ROW())&lt;&gt;"", _xlfn.XLOOKUP(INDEX(W:W, ROW()), '5A. Picture Formulas'!$B$3:$B$500, '5A. Picture Formulas'!$CR$3:$CR$500), "")</f>
        <v>https://viking-pictures.s3.us-west-1.amazonaws.com/AA1188/112+(1).JPG</v>
      </c>
      <c r="O491" s="365" t="str">
        <f t="shared" si="98"/>
        <v>E.G.</v>
      </c>
      <c r="P491" s="366" t="s">
        <v>1609</v>
      </c>
      <c r="Q491" s="348" t="str">
        <f t="shared" si="99"/>
        <v>https://viking-pictures.s3.us-west-1.amazonaws.com/AA1155/A76.+Camera%2C+REAR+Backup+Camera+(1).JPG</v>
      </c>
      <c r="R491" s="347" t="s">
        <v>742</v>
      </c>
      <c r="S491" s="347"/>
      <c r="T491" s="347">
        <v>225</v>
      </c>
      <c r="U491" s="349">
        <f t="shared" si="93"/>
        <v>225</v>
      </c>
      <c r="V491" s="368">
        <v>112</v>
      </c>
      <c r="W491" s="37" t="s">
        <v>3044</v>
      </c>
      <c r="X491" s="368" t="s">
        <v>2950</v>
      </c>
      <c r="Y491" s="368"/>
      <c r="Z491" s="346" t="s">
        <v>260</v>
      </c>
      <c r="AA491" s="369" t="s">
        <v>3048</v>
      </c>
      <c r="AB491" s="347" t="s">
        <v>3047</v>
      </c>
      <c r="AC491" s="347"/>
      <c r="AD491" s="347" t="str">
        <f t="shared" si="100"/>
        <v>remove from trunk handle &amp; sell each solo | mark location</v>
      </c>
      <c r="AE491" s="347" t="s">
        <v>1611</v>
      </c>
      <c r="AF491" s="347" t="s">
        <v>814</v>
      </c>
      <c r="AG491" s="347"/>
      <c r="AH491" s="347" t="s">
        <v>935</v>
      </c>
      <c r="AI491" s="350">
        <v>45218</v>
      </c>
      <c r="AJ491" s="351" t="s">
        <v>936</v>
      </c>
      <c r="AK491" s="351" t="s">
        <v>57</v>
      </c>
      <c r="AL491" s="351" t="s">
        <v>937</v>
      </c>
      <c r="AM491" s="347"/>
      <c r="AN491" s="368" t="s">
        <v>982</v>
      </c>
      <c r="AO491" s="346">
        <v>596</v>
      </c>
      <c r="AP491" s="347" t="s">
        <v>91</v>
      </c>
      <c r="AQ491" s="347">
        <v>894</v>
      </c>
      <c r="AR491" s="347" t="str">
        <f t="shared" si="101"/>
        <v>596-894</v>
      </c>
      <c r="AS491" s="347"/>
      <c r="AT491" s="347"/>
      <c r="AU491" s="347"/>
      <c r="AV491" s="347" t="str">
        <f t="shared" si="102"/>
        <v/>
      </c>
      <c r="AW491" s="347"/>
      <c r="AX491" s="347" t="str">
        <f t="shared" si="103"/>
        <v/>
      </c>
      <c r="AY491" s="352"/>
    </row>
    <row r="492" spans="1:51" s="337" customFormat="1" ht="14.25" customHeight="1" x14ac:dyDescent="0.25">
      <c r="A492" s="345" t="str">
        <f t="shared" si="94"/>
        <v>A249</v>
      </c>
      <c r="B492" s="345" t="str">
        <f t="shared" si="95"/>
        <v/>
      </c>
      <c r="C492" s="345"/>
      <c r="D492" s="345"/>
      <c r="E492" s="345" t="str">
        <f t="shared" si="92"/>
        <v/>
      </c>
      <c r="F492" s="346"/>
      <c r="G492" s="346" t="s">
        <v>941</v>
      </c>
      <c r="H492" s="347" t="s">
        <v>850</v>
      </c>
      <c r="I492" s="347" t="s">
        <v>346</v>
      </c>
      <c r="J492" s="347" t="s">
        <v>1612</v>
      </c>
      <c r="K492" s="347" t="s">
        <v>743</v>
      </c>
      <c r="L492" s="347" t="str">
        <f t="shared" si="96"/>
        <v>A249. Cargo Cover, Large Retractable</v>
      </c>
      <c r="M492" s="460" t="str">
        <f t="shared" si="97"/>
        <v>Pic</v>
      </c>
      <c r="N492" s="357" t="str" cm="1">
        <f t="array" ref="N492">IF(INDEX(W:W, ROW())&lt;&gt;"", _xlfn.XLOOKUP(INDEX(W:W, ROW()), '5A. Picture Formulas'!$B$3:$B$500, '5A. Picture Formulas'!$CR$3:$CR$500), "")</f>
        <v>https://viking-pictures.s3.us-west-1.amazonaws.com/AA1188/131+(1).JPG</v>
      </c>
      <c r="O492" s="365" t="str">
        <f t="shared" si="98"/>
        <v>E.G.</v>
      </c>
      <c r="P492" s="366" t="s">
        <v>1613</v>
      </c>
      <c r="Q492" s="348" t="str">
        <f t="shared" si="99"/>
        <v>https://viking-pictures.s3.us-west-1.amazonaws.com/AA1155/A122.+Cargo+Cover%2C+Large+Retractable+(1).JPG</v>
      </c>
      <c r="R492" s="347" t="s">
        <v>743</v>
      </c>
      <c r="S492" s="347"/>
      <c r="T492" s="347">
        <v>195</v>
      </c>
      <c r="U492" s="349">
        <f t="shared" si="93"/>
        <v>195</v>
      </c>
      <c r="V492" s="347">
        <v>131</v>
      </c>
      <c r="W492" s="34" t="s">
        <v>3140</v>
      </c>
      <c r="X492" s="347" t="s">
        <v>3113</v>
      </c>
      <c r="Y492" s="347"/>
      <c r="Z492" s="346" t="s">
        <v>259</v>
      </c>
      <c r="AA492" s="369" t="s">
        <v>1218</v>
      </c>
      <c r="AB492" s="347" t="s">
        <v>3139</v>
      </c>
      <c r="AC492" s="347"/>
      <c r="AD492" s="347" t="str">
        <f t="shared" si="100"/>
        <v>only keep if minor flaws or better</v>
      </c>
      <c r="AE492" s="347" t="s">
        <v>842</v>
      </c>
      <c r="AF492" s="347"/>
      <c r="AG492" s="347"/>
      <c r="AH492" s="347" t="s">
        <v>935</v>
      </c>
      <c r="AI492" s="350">
        <v>44684</v>
      </c>
      <c r="AJ492" s="351" t="s">
        <v>936</v>
      </c>
      <c r="AK492" s="351" t="s">
        <v>57</v>
      </c>
      <c r="AL492" s="351" t="s">
        <v>937</v>
      </c>
      <c r="AM492" s="347"/>
      <c r="AN492" s="347" t="s">
        <v>938</v>
      </c>
      <c r="AO492" s="347"/>
      <c r="AP492" s="347"/>
      <c r="AQ492" s="347"/>
      <c r="AR492" s="347" t="str">
        <f t="shared" si="101"/>
        <v/>
      </c>
      <c r="AS492" s="347" t="s">
        <v>89</v>
      </c>
      <c r="AT492" s="347" t="s">
        <v>1016</v>
      </c>
      <c r="AU492" s="347" t="s">
        <v>1017</v>
      </c>
      <c r="AV492" s="347" t="str">
        <f t="shared" si="102"/>
        <v>F15-14-18-ALL</v>
      </c>
      <c r="AW492" s="347" t="s">
        <v>1614</v>
      </c>
      <c r="AX492" s="347" t="str">
        <f t="shared" si="103"/>
        <v>F15-14-18-ALL-Viking78</v>
      </c>
      <c r="AY492" s="352"/>
    </row>
    <row r="493" spans="1:51" s="337" customFormat="1" x14ac:dyDescent="0.25">
      <c r="A493" s="345" t="str">
        <f t="shared" si="94"/>
        <v>A247</v>
      </c>
      <c r="B493" s="345" t="str">
        <f t="shared" si="95"/>
        <v>170-60923</v>
      </c>
      <c r="C493" s="345"/>
      <c r="D493" s="345"/>
      <c r="E493" s="345">
        <f t="shared" si="92"/>
        <v>1</v>
      </c>
      <c r="F493" s="346"/>
      <c r="G493" s="346"/>
      <c r="H493" s="347" t="s">
        <v>850</v>
      </c>
      <c r="I493" s="347" t="s">
        <v>346</v>
      </c>
      <c r="J493" s="347" t="s">
        <v>1615</v>
      </c>
      <c r="K493" s="347" t="s">
        <v>744</v>
      </c>
      <c r="L493" s="347" t="str">
        <f t="shared" si="96"/>
        <v>A247. Trunk Assembly - LOWER TAILGATE</v>
      </c>
      <c r="M493" s="460" t="str">
        <f t="shared" si="97"/>
        <v>Pic</v>
      </c>
      <c r="N493" s="357" t="str" cm="1">
        <f t="array" ref="N493">IF(INDEX(W:W, ROW())&lt;&gt;"", _xlfn.XLOOKUP(INDEX(W:W, ROW()), '5A. Picture Formulas'!$B$3:$B$500, '5A. Picture Formulas'!$CR$3:$CR$500), "")</f>
        <v>https://viking-pictures.s3.us-west-1.amazonaws.com/AA1188/129+(1).JPG</v>
      </c>
      <c r="O493" s="365" t="str">
        <f t="shared" si="98"/>
        <v>E.G.</v>
      </c>
      <c r="P493" s="366" t="s">
        <v>1616</v>
      </c>
      <c r="Q493" s="348" t="str">
        <f t="shared" si="99"/>
        <v>https://viking-pictures.s3.us-west-1.amazonaws.com/AA1155/A107.+Trunk+Assembly+-+LOWER+TAILGATE+(1).JPG</v>
      </c>
      <c r="R493" s="347" t="s">
        <v>744</v>
      </c>
      <c r="S493" s="347"/>
      <c r="T493" s="347">
        <v>850</v>
      </c>
      <c r="U493" s="349">
        <f t="shared" si="93"/>
        <v>850</v>
      </c>
      <c r="V493" s="346">
        <v>129</v>
      </c>
      <c r="W493" s="33" t="s">
        <v>3136</v>
      </c>
      <c r="X493" s="346" t="s">
        <v>3113</v>
      </c>
      <c r="Y493" s="346"/>
      <c r="Z493" s="346" t="s">
        <v>259</v>
      </c>
      <c r="AA493" s="369" t="s">
        <v>1617</v>
      </c>
      <c r="AB493" s="347" t="s">
        <v>3135</v>
      </c>
      <c r="AC493" s="347"/>
      <c r="AD493" s="347" t="str">
        <f t="shared" si="100"/>
        <v/>
      </c>
      <c r="AE493" s="347"/>
      <c r="AF493" s="347"/>
      <c r="AG493" s="347"/>
      <c r="AH493" s="347" t="s">
        <v>935</v>
      </c>
      <c r="AI493" s="350">
        <v>44674</v>
      </c>
      <c r="AJ493" s="351" t="s">
        <v>936</v>
      </c>
      <c r="AK493" s="351" t="s">
        <v>57</v>
      </c>
      <c r="AL493" s="351" t="s">
        <v>937</v>
      </c>
      <c r="AM493" s="347"/>
      <c r="AN493" s="346" t="s">
        <v>947</v>
      </c>
      <c r="AO493" s="346" t="s">
        <v>1618</v>
      </c>
      <c r="AP493" s="347" t="s">
        <v>91</v>
      </c>
      <c r="AQ493" s="347">
        <v>60923</v>
      </c>
      <c r="AR493" s="347" t="str">
        <f t="shared" si="101"/>
        <v>170-60923</v>
      </c>
      <c r="AS493" s="347"/>
      <c r="AT493" s="347"/>
      <c r="AU493" s="347"/>
      <c r="AV493" s="347" t="str">
        <f t="shared" si="102"/>
        <v/>
      </c>
      <c r="AW493" s="347"/>
      <c r="AX493" s="347" t="str">
        <f t="shared" si="103"/>
        <v/>
      </c>
      <c r="AY493" s="352"/>
    </row>
    <row r="494" spans="1:51" s="337" customFormat="1" x14ac:dyDescent="0.25">
      <c r="A494" s="345" t="str">
        <f t="shared" si="94"/>
        <v>A141</v>
      </c>
      <c r="B494" s="345" t="str">
        <f t="shared" si="95"/>
        <v/>
      </c>
      <c r="C494" s="345"/>
      <c r="D494" s="345"/>
      <c r="E494" s="345" t="str">
        <f t="shared" si="92"/>
        <v/>
      </c>
      <c r="F494" s="346"/>
      <c r="G494" s="346"/>
      <c r="H494" s="347" t="s">
        <v>850</v>
      </c>
      <c r="I494" s="347" t="s">
        <v>346</v>
      </c>
      <c r="J494" s="347" t="s">
        <v>1594</v>
      </c>
      <c r="K494" s="347" t="s">
        <v>910</v>
      </c>
      <c r="L494" s="347" t="str">
        <f t="shared" si="96"/>
        <v>A141. Trunk Electric Shock SET 2</v>
      </c>
      <c r="M494" s="460" t="str">
        <f t="shared" si="97"/>
        <v>Pic</v>
      </c>
      <c r="N494" s="357" t="str" cm="1">
        <f t="array" ref="N494">IF(INDEX(W:W, ROW())&lt;&gt;"", _xlfn.XLOOKUP(INDEX(W:W, ROW()), '5A. Picture Formulas'!$B$3:$B$500, '5A. Picture Formulas'!$CR$3:$CR$500), "")</f>
        <v>https://viking-pictures.s3.us-west-1.amazonaws.com/AA1188/53+(1).JPG</v>
      </c>
      <c r="O494" s="365" t="str">
        <f t="shared" si="98"/>
        <v/>
      </c>
      <c r="P494" s="366"/>
      <c r="Q494" s="348" t="str">
        <f t="shared" si="99"/>
        <v>https://viking-pictures.s3.us-west-1.amazonaws.com/AA1188/53+(1).JPG</v>
      </c>
      <c r="R494" s="347" t="s">
        <v>1620</v>
      </c>
      <c r="S494" s="347"/>
      <c r="T494" s="347">
        <v>225</v>
      </c>
      <c r="U494" s="349">
        <f t="shared" si="93"/>
        <v>155</v>
      </c>
      <c r="V494" s="347">
        <v>53</v>
      </c>
      <c r="W494" s="34" t="s">
        <v>2963</v>
      </c>
      <c r="X494" s="347" t="s">
        <v>2949</v>
      </c>
      <c r="Y494" s="347"/>
      <c r="Z494" s="346" t="s">
        <v>259</v>
      </c>
      <c r="AA494" s="369" t="s">
        <v>1621</v>
      </c>
      <c r="AB494" s="347"/>
      <c r="AC494" s="347"/>
      <c r="AD494" s="347" t="str">
        <f t="shared" si="100"/>
        <v>SET 2, sell singles if 1 bad</v>
      </c>
      <c r="AE494" s="347" t="s">
        <v>780</v>
      </c>
      <c r="AF494" s="347"/>
      <c r="AG494" s="347"/>
      <c r="AH494" s="347" t="s">
        <v>935</v>
      </c>
      <c r="AI494" s="350">
        <v>44683</v>
      </c>
      <c r="AJ494" s="351" t="s">
        <v>936</v>
      </c>
      <c r="AK494" s="351" t="s">
        <v>57</v>
      </c>
      <c r="AL494" s="351" t="s">
        <v>937</v>
      </c>
      <c r="AM494" s="347"/>
      <c r="AN494" s="347" t="s">
        <v>938</v>
      </c>
      <c r="AO494" s="347"/>
      <c r="AP494" s="347"/>
      <c r="AQ494" s="347"/>
      <c r="AR494" s="347" t="str">
        <f t="shared" si="101"/>
        <v/>
      </c>
      <c r="AS494" s="347" t="s">
        <v>89</v>
      </c>
      <c r="AT494" s="347" t="s">
        <v>1016</v>
      </c>
      <c r="AU494" s="347" t="s">
        <v>1017</v>
      </c>
      <c r="AV494" s="347" t="str">
        <f t="shared" si="102"/>
        <v>F15-14-18-ALL</v>
      </c>
      <c r="AW494" s="347" t="s">
        <v>1622</v>
      </c>
      <c r="AX494" s="347" t="str">
        <f t="shared" si="103"/>
        <v>F15-14-18-ALL-Viking79</v>
      </c>
      <c r="AY494" s="352"/>
    </row>
    <row r="495" spans="1:51" s="337" customFormat="1" x14ac:dyDescent="0.25">
      <c r="A495" s="345" t="str">
        <f t="shared" si="94"/>
        <v/>
      </c>
      <c r="B495" s="345" t="str">
        <f t="shared" si="95"/>
        <v/>
      </c>
      <c r="C495" s="345"/>
      <c r="D495" s="345"/>
      <c r="E495" s="345" t="str">
        <f t="shared" si="92"/>
        <v/>
      </c>
      <c r="F495" s="346"/>
      <c r="G495" s="346"/>
      <c r="H495" s="347" t="s">
        <v>850</v>
      </c>
      <c r="I495" s="347" t="s">
        <v>346</v>
      </c>
      <c r="J495" s="347" t="s">
        <v>1594</v>
      </c>
      <c r="K495" s="347" t="s">
        <v>910</v>
      </c>
      <c r="L495" s="347" t="str">
        <f t="shared" si="96"/>
        <v>. Trunk Electric Shock, LEFT</v>
      </c>
      <c r="M495" s="460" t="str">
        <f t="shared" si="97"/>
        <v/>
      </c>
      <c r="N495" s="357" t="str" cm="1">
        <f t="array" ref="N495">IF(INDEX(W:W, ROW())&lt;&gt;"", _xlfn.XLOOKUP(INDEX(W:W, ROW()), '5A. Picture Formulas'!$B$3:$B$500, '5A. Picture Formulas'!$CR$3:$CR$500), "")</f>
        <v/>
      </c>
      <c r="O495" s="348" t="str">
        <f t="shared" si="98"/>
        <v/>
      </c>
      <c r="P495" s="348" t="s">
        <v>875</v>
      </c>
      <c r="Q495" s="348" t="str">
        <f t="shared" si="99"/>
        <v/>
      </c>
      <c r="R495" s="347" t="s">
        <v>1623</v>
      </c>
      <c r="S495" s="347"/>
      <c r="T495" s="347">
        <v>120</v>
      </c>
      <c r="U495" s="349">
        <f t="shared" si="93"/>
        <v>155</v>
      </c>
      <c r="V495" s="347"/>
      <c r="W495" s="34"/>
      <c r="X495" s="347"/>
      <c r="Y495" s="347"/>
      <c r="Z495" s="346"/>
      <c r="AA495" s="347"/>
      <c r="AB495" s="347"/>
      <c r="AC495" s="347"/>
      <c r="AD495" s="347" t="str">
        <f t="shared" si="100"/>
        <v/>
      </c>
      <c r="AE495" s="347"/>
      <c r="AF495" s="347"/>
      <c r="AG495" s="347"/>
      <c r="AH495" s="347" t="s">
        <v>935</v>
      </c>
      <c r="AI495" s="350">
        <v>44683</v>
      </c>
      <c r="AJ495" s="351" t="s">
        <v>936</v>
      </c>
      <c r="AK495" s="351" t="s">
        <v>57</v>
      </c>
      <c r="AL495" s="351" t="s">
        <v>937</v>
      </c>
      <c r="AM495" s="347"/>
      <c r="AN495" s="347" t="s">
        <v>938</v>
      </c>
      <c r="AO495" s="347"/>
      <c r="AP495" s="347"/>
      <c r="AQ495" s="347"/>
      <c r="AR495" s="347" t="str">
        <f t="shared" si="101"/>
        <v/>
      </c>
      <c r="AS495" s="347" t="s">
        <v>89</v>
      </c>
      <c r="AT495" s="347" t="s">
        <v>1016</v>
      </c>
      <c r="AU495" s="347" t="s">
        <v>1017</v>
      </c>
      <c r="AV495" s="347" t="str">
        <f t="shared" si="102"/>
        <v>F15-14-18-ALL</v>
      </c>
      <c r="AW495" s="347" t="s">
        <v>1624</v>
      </c>
      <c r="AX495" s="347" t="str">
        <f t="shared" si="103"/>
        <v>F15-14-18-ALL-Viking80</v>
      </c>
      <c r="AY495" s="352"/>
    </row>
    <row r="496" spans="1:51" s="337" customFormat="1" x14ac:dyDescent="0.25">
      <c r="A496" s="345" t="str">
        <f t="shared" si="94"/>
        <v/>
      </c>
      <c r="B496" s="345" t="str">
        <f t="shared" si="95"/>
        <v/>
      </c>
      <c r="C496" s="345"/>
      <c r="D496" s="345"/>
      <c r="E496" s="345" t="str">
        <f t="shared" si="92"/>
        <v/>
      </c>
      <c r="F496" s="346"/>
      <c r="G496" s="346"/>
      <c r="H496" s="347" t="s">
        <v>850</v>
      </c>
      <c r="I496" s="347" t="s">
        <v>346</v>
      </c>
      <c r="J496" s="347" t="s">
        <v>1594</v>
      </c>
      <c r="K496" s="347" t="s">
        <v>910</v>
      </c>
      <c r="L496" s="347" t="str">
        <f t="shared" si="96"/>
        <v>. Trunk Electric Shock, RIGHT</v>
      </c>
      <c r="M496" s="460" t="str">
        <f t="shared" si="97"/>
        <v/>
      </c>
      <c r="N496" s="357" t="str" cm="1">
        <f t="array" ref="N496">IF(INDEX(W:W, ROW())&lt;&gt;"", _xlfn.XLOOKUP(INDEX(W:W, ROW()), '5A. Picture Formulas'!$B$3:$B$500, '5A. Picture Formulas'!$CR$3:$CR$500), "")</f>
        <v/>
      </c>
      <c r="O496" s="348" t="str">
        <f t="shared" si="98"/>
        <v/>
      </c>
      <c r="P496" s="348" t="s">
        <v>875</v>
      </c>
      <c r="Q496" s="348" t="str">
        <f t="shared" si="99"/>
        <v/>
      </c>
      <c r="R496" s="347" t="s">
        <v>1625</v>
      </c>
      <c r="S496" s="347"/>
      <c r="T496" s="347">
        <v>120</v>
      </c>
      <c r="U496" s="349">
        <f t="shared" si="93"/>
        <v>155</v>
      </c>
      <c r="V496" s="347"/>
      <c r="W496" s="34"/>
      <c r="X496" s="347"/>
      <c r="Y496" s="347"/>
      <c r="Z496" s="346"/>
      <c r="AA496" s="347"/>
      <c r="AB496" s="347"/>
      <c r="AC496" s="347"/>
      <c r="AD496" s="347" t="str">
        <f t="shared" si="100"/>
        <v/>
      </c>
      <c r="AE496" s="347"/>
      <c r="AF496" s="347"/>
      <c r="AG496" s="347"/>
      <c r="AH496" s="347" t="s">
        <v>935</v>
      </c>
      <c r="AI496" s="350">
        <v>44683</v>
      </c>
      <c r="AJ496" s="351" t="s">
        <v>936</v>
      </c>
      <c r="AK496" s="351" t="s">
        <v>57</v>
      </c>
      <c r="AL496" s="351" t="s">
        <v>937</v>
      </c>
      <c r="AM496" s="347"/>
      <c r="AN496" s="347" t="s">
        <v>938</v>
      </c>
      <c r="AO496" s="347"/>
      <c r="AP496" s="347"/>
      <c r="AQ496" s="347"/>
      <c r="AR496" s="347" t="str">
        <f t="shared" si="101"/>
        <v/>
      </c>
      <c r="AS496" s="347" t="s">
        <v>89</v>
      </c>
      <c r="AT496" s="347" t="s">
        <v>1016</v>
      </c>
      <c r="AU496" s="347" t="s">
        <v>1017</v>
      </c>
      <c r="AV496" s="347" t="str">
        <f t="shared" si="102"/>
        <v>F15-14-18-ALL</v>
      </c>
      <c r="AW496" s="347" t="s">
        <v>1626</v>
      </c>
      <c r="AX496" s="347" t="str">
        <f t="shared" si="103"/>
        <v>F15-14-18-ALL-Viking81</v>
      </c>
      <c r="AY496" s="352"/>
    </row>
    <row r="497" spans="1:51" s="337" customFormat="1" x14ac:dyDescent="0.25">
      <c r="A497" s="345" t="str">
        <f t="shared" si="94"/>
        <v/>
      </c>
      <c r="B497" s="345" t="str">
        <f t="shared" si="95"/>
        <v/>
      </c>
      <c r="C497" s="345"/>
      <c r="D497" s="345"/>
      <c r="E497" s="345" t="str">
        <f t="shared" si="92"/>
        <v/>
      </c>
      <c r="F497" s="346"/>
      <c r="G497" s="346" t="s">
        <v>941</v>
      </c>
      <c r="H497" s="347" t="s">
        <v>850</v>
      </c>
      <c r="I497" s="347" t="s">
        <v>346</v>
      </c>
      <c r="J497" s="347" t="s">
        <v>1594</v>
      </c>
      <c r="K497" s="347" t="s">
        <v>745</v>
      </c>
      <c r="L497" s="347" t="str">
        <f t="shared" si="96"/>
        <v>. Trunk Emblem</v>
      </c>
      <c r="M497" s="460" t="str">
        <f t="shared" si="97"/>
        <v/>
      </c>
      <c r="N497" s="357" t="str" cm="1">
        <f t="array" ref="N497">IF(INDEX(W:W, ROW())&lt;&gt;"", _xlfn.XLOOKUP(INDEX(W:W, ROW()), '5A. Picture Formulas'!$B$3:$B$500, '5A. Picture Formulas'!$CR$3:$CR$500), "")</f>
        <v/>
      </c>
      <c r="O497" s="365" t="str">
        <f t="shared" si="98"/>
        <v>E.G.</v>
      </c>
      <c r="P497" s="366" t="s">
        <v>1627</v>
      </c>
      <c r="Q497" s="348" t="str">
        <f t="shared" si="99"/>
        <v>https://viking-pictures.s3.us-west-1.amazonaws.com/AA1155/A53.+Trunk+Emblem+(1).JPG</v>
      </c>
      <c r="R497" s="347" t="s">
        <v>745</v>
      </c>
      <c r="S497" s="347"/>
      <c r="T497" s="347">
        <v>45</v>
      </c>
      <c r="U497" s="349">
        <f t="shared" si="93"/>
        <v>45</v>
      </c>
      <c r="V497" s="347"/>
      <c r="W497" s="34"/>
      <c r="X497" s="347"/>
      <c r="Y497" s="347"/>
      <c r="Z497" s="346" t="s">
        <v>259</v>
      </c>
      <c r="AA497" s="369" t="s">
        <v>1628</v>
      </c>
      <c r="AB497" s="347"/>
      <c r="AC497" s="347"/>
      <c r="AD497" s="347" t="str">
        <f t="shared" si="100"/>
        <v/>
      </c>
      <c r="AE497" s="347"/>
      <c r="AF497" s="347"/>
      <c r="AG497" s="347"/>
      <c r="AH497" s="347" t="s">
        <v>935</v>
      </c>
      <c r="AI497" s="350">
        <v>44684</v>
      </c>
      <c r="AJ497" s="351" t="s">
        <v>936</v>
      </c>
      <c r="AK497" s="351" t="s">
        <v>57</v>
      </c>
      <c r="AL497" s="351" t="s">
        <v>937</v>
      </c>
      <c r="AM497" s="347"/>
      <c r="AN497" s="347" t="s">
        <v>938</v>
      </c>
      <c r="AO497" s="347"/>
      <c r="AP497" s="347"/>
      <c r="AQ497" s="347"/>
      <c r="AR497" s="347" t="str">
        <f t="shared" si="101"/>
        <v/>
      </c>
      <c r="AS497" s="347" t="s">
        <v>89</v>
      </c>
      <c r="AT497" s="347" t="s">
        <v>1016</v>
      </c>
      <c r="AU497" s="347" t="s">
        <v>1017</v>
      </c>
      <c r="AV497" s="347" t="str">
        <f t="shared" si="102"/>
        <v>F15-14-18-ALL</v>
      </c>
      <c r="AW497" s="347" t="s">
        <v>1629</v>
      </c>
      <c r="AX497" s="347" t="str">
        <f t="shared" si="103"/>
        <v>F15-14-18-ALL-Viking82</v>
      </c>
      <c r="AY497" s="352"/>
    </row>
    <row r="498" spans="1:51" s="337" customFormat="1" x14ac:dyDescent="0.25">
      <c r="A498" s="345" t="str">
        <f t="shared" si="94"/>
        <v/>
      </c>
      <c r="B498" s="345" t="str">
        <f t="shared" si="95"/>
        <v/>
      </c>
      <c r="C498" s="345"/>
      <c r="D498" s="345"/>
      <c r="E498" s="345" t="str">
        <f t="shared" si="92"/>
        <v/>
      </c>
      <c r="F498" s="346"/>
      <c r="G498" s="346" t="s">
        <v>941</v>
      </c>
      <c r="H498" s="347" t="s">
        <v>850</v>
      </c>
      <c r="I498" s="347" t="s">
        <v>346</v>
      </c>
      <c r="J498" s="347" t="s">
        <v>1594</v>
      </c>
      <c r="K498" s="347" t="s">
        <v>737</v>
      </c>
      <c r="L498" s="347" t="str">
        <f t="shared" si="96"/>
        <v>. Trunk Handle (WITH Camera Slot)</v>
      </c>
      <c r="M498" s="460" t="str">
        <f t="shared" si="97"/>
        <v/>
      </c>
      <c r="N498" s="357" t="str" cm="1">
        <f t="array" ref="N498">IF(INDEX(W:W, ROW())&lt;&gt;"", _xlfn.XLOOKUP(INDEX(W:W, ROW()), '5A. Picture Formulas'!$B$3:$B$500, '5A. Picture Formulas'!$CR$3:$CR$500), "")</f>
        <v/>
      </c>
      <c r="O498" s="348" t="str">
        <f t="shared" si="98"/>
        <v/>
      </c>
      <c r="P498" s="348" t="s">
        <v>875</v>
      </c>
      <c r="Q498" s="348" t="str">
        <f t="shared" si="99"/>
        <v/>
      </c>
      <c r="R498" s="347" t="s">
        <v>737</v>
      </c>
      <c r="S498" s="347"/>
      <c r="T498" s="347">
        <v>58</v>
      </c>
      <c r="U498" s="349">
        <f t="shared" si="93"/>
        <v>58</v>
      </c>
      <c r="V498" s="347"/>
      <c r="W498" s="34"/>
      <c r="X498" s="347"/>
      <c r="Y498" s="347"/>
      <c r="Z498" s="346"/>
      <c r="AA498" s="347"/>
      <c r="AB498" s="347"/>
      <c r="AC498" s="347"/>
      <c r="AD498" s="347" t="str">
        <f t="shared" si="100"/>
        <v>remove camera &amp; sell solo, toss one w/o camera slot</v>
      </c>
      <c r="AE498" s="347" t="s">
        <v>840</v>
      </c>
      <c r="AF498" s="347"/>
      <c r="AG498" s="347"/>
      <c r="AH498" s="347" t="s">
        <v>981</v>
      </c>
      <c r="AI498" s="350">
        <v>45099</v>
      </c>
      <c r="AJ498" s="351" t="s">
        <v>936</v>
      </c>
      <c r="AK498" s="351" t="s">
        <v>57</v>
      </c>
      <c r="AL498" s="351" t="s">
        <v>937</v>
      </c>
      <c r="AM498" s="347"/>
      <c r="AN498" s="347" t="s">
        <v>938</v>
      </c>
      <c r="AO498" s="347"/>
      <c r="AP498" s="347"/>
      <c r="AQ498" s="347"/>
      <c r="AR498" s="347" t="str">
        <f t="shared" si="101"/>
        <v/>
      </c>
      <c r="AS498" s="347"/>
      <c r="AT498" s="347"/>
      <c r="AU498" s="347"/>
      <c r="AV498" s="347" t="str">
        <f t="shared" si="102"/>
        <v/>
      </c>
      <c r="AW498" s="347"/>
      <c r="AX498" s="347" t="str">
        <f t="shared" si="103"/>
        <v/>
      </c>
      <c r="AY498" s="352"/>
    </row>
    <row r="499" spans="1:51" s="337" customFormat="1" x14ac:dyDescent="0.25">
      <c r="A499" s="345" t="str">
        <f t="shared" si="94"/>
        <v/>
      </c>
      <c r="B499" s="345" t="str">
        <f t="shared" si="95"/>
        <v/>
      </c>
      <c r="C499" s="345"/>
      <c r="D499" s="345"/>
      <c r="E499" s="345" t="str">
        <f t="shared" si="92"/>
        <v/>
      </c>
      <c r="F499" s="346"/>
      <c r="G499" s="346"/>
      <c r="H499" s="347" t="s">
        <v>850</v>
      </c>
      <c r="I499" s="347" t="s">
        <v>346</v>
      </c>
      <c r="J499" s="347" t="s">
        <v>1594</v>
      </c>
      <c r="K499" s="347" t="s">
        <v>736</v>
      </c>
      <c r="L499" s="347" t="str">
        <f t="shared" si="96"/>
        <v>. Trunk Latch WITH Soft Close Actuator Motor &amp; Cables</v>
      </c>
      <c r="M499" s="460" t="str">
        <f t="shared" si="97"/>
        <v/>
      </c>
      <c r="N499" s="357" t="str" cm="1">
        <f t="array" ref="N499">IF(INDEX(W:W, ROW())&lt;&gt;"", _xlfn.XLOOKUP(INDEX(W:W, ROW()), '5A. Picture Formulas'!$B$3:$B$500, '5A. Picture Formulas'!$CR$3:$CR$500), "")</f>
        <v/>
      </c>
      <c r="O499" s="365" t="str">
        <f t="shared" si="98"/>
        <v>E.G.</v>
      </c>
      <c r="P499" s="366" t="s">
        <v>1595</v>
      </c>
      <c r="Q499" s="348" t="str">
        <f t="shared" si="99"/>
        <v>https://viking-pictures.s3.us-west-1.amazonaws.com/AA1155/A39.+Trunk+Latch+WITH+Soft+Close+Actuator+Motor+%26+Cables+(1).JPG</v>
      </c>
      <c r="R499" s="347" t="s">
        <v>736</v>
      </c>
      <c r="S499" s="347"/>
      <c r="T499" s="347">
        <v>150</v>
      </c>
      <c r="U499" s="349">
        <f t="shared" si="93"/>
        <v>150</v>
      </c>
      <c r="V499" s="347"/>
      <c r="W499" s="34"/>
      <c r="X499" s="347"/>
      <c r="Y499" s="347"/>
      <c r="Z499" s="346" t="s">
        <v>260</v>
      </c>
      <c r="AA499" s="369" t="s">
        <v>1596</v>
      </c>
      <c r="AB499" s="347"/>
      <c r="AC499" s="347"/>
      <c r="AD499" s="347" t="str">
        <f t="shared" si="100"/>
        <v/>
      </c>
      <c r="AE499" s="347"/>
      <c r="AF499" s="347"/>
      <c r="AG499" s="347"/>
      <c r="AH499" s="347" t="s">
        <v>935</v>
      </c>
      <c r="AI499" s="350">
        <v>45217</v>
      </c>
      <c r="AJ499" s="351" t="s">
        <v>936</v>
      </c>
      <c r="AK499" s="351" t="s">
        <v>57</v>
      </c>
      <c r="AL499" s="351" t="s">
        <v>937</v>
      </c>
      <c r="AM499" s="347"/>
      <c r="AN499" s="347" t="s">
        <v>938</v>
      </c>
      <c r="AO499" s="347"/>
      <c r="AP499" s="347"/>
      <c r="AQ499" s="347"/>
      <c r="AR499" s="347" t="str">
        <f t="shared" si="101"/>
        <v/>
      </c>
      <c r="AS499" s="347" t="s">
        <v>89</v>
      </c>
      <c r="AT499" s="347" t="s">
        <v>1016</v>
      </c>
      <c r="AU499" s="347" t="s">
        <v>1017</v>
      </c>
      <c r="AV499" s="347" t="str">
        <f t="shared" si="102"/>
        <v>F15-14-18-ALL</v>
      </c>
      <c r="AW499" s="347" t="s">
        <v>1597</v>
      </c>
      <c r="AX499" s="347" t="str">
        <f t="shared" si="103"/>
        <v>F15-14-18-ALL-Viking74</v>
      </c>
      <c r="AY499" s="352"/>
    </row>
    <row r="500" spans="1:51" s="337" customFormat="1" x14ac:dyDescent="0.25">
      <c r="A500" s="345" t="str">
        <f t="shared" si="94"/>
        <v>A151</v>
      </c>
      <c r="B500" s="345" t="str">
        <f t="shared" si="95"/>
        <v>618-56287</v>
      </c>
      <c r="C500" s="345"/>
      <c r="D500" s="345"/>
      <c r="E500" s="345">
        <f t="shared" si="92"/>
        <v>1</v>
      </c>
      <c r="F500" s="346"/>
      <c r="G500" s="346"/>
      <c r="H500" s="347" t="s">
        <v>850</v>
      </c>
      <c r="I500" s="347" t="s">
        <v>346</v>
      </c>
      <c r="J500" s="347" t="s">
        <v>1630</v>
      </c>
      <c r="K500" s="347" t="s">
        <v>746</v>
      </c>
      <c r="L500" s="347" t="str">
        <f t="shared" si="96"/>
        <v>A151. Wiper Motor, Trunk</v>
      </c>
      <c r="M500" s="460" t="str">
        <f t="shared" si="97"/>
        <v>Pic</v>
      </c>
      <c r="N500" s="357" t="str" cm="1">
        <f t="array" ref="N500">IF(INDEX(W:W, ROW())&lt;&gt;"", _xlfn.XLOOKUP(INDEX(W:W, ROW()), '5A. Picture Formulas'!$B$3:$B$500, '5A. Picture Formulas'!$CR$3:$CR$500), "")</f>
        <v>https://viking-pictures.s3.us-west-1.amazonaws.com/AA1188/62+(3).JPG</v>
      </c>
      <c r="O500" s="365" t="str">
        <f t="shared" si="98"/>
        <v>E.G.</v>
      </c>
      <c r="P500" s="366" t="s">
        <v>1631</v>
      </c>
      <c r="Q500" s="348" t="str">
        <f t="shared" si="99"/>
        <v>https://viking-pictures.s3.us-west-1.amazonaws.com/AA1155/A34.+Wiper+Motor%2C+Trunk+(1).JPG</v>
      </c>
      <c r="R500" s="347" t="s">
        <v>746</v>
      </c>
      <c r="S500" s="347"/>
      <c r="T500" s="347">
        <v>100</v>
      </c>
      <c r="U500" s="349">
        <f t="shared" si="93"/>
        <v>100</v>
      </c>
      <c r="V500" s="346">
        <v>62</v>
      </c>
      <c r="W500" s="33" t="s">
        <v>2974</v>
      </c>
      <c r="X500" s="346" t="s">
        <v>2949</v>
      </c>
      <c r="Y500" s="346"/>
      <c r="Z500" s="346" t="s">
        <v>259</v>
      </c>
      <c r="AA500" s="369" t="s">
        <v>1632</v>
      </c>
      <c r="AB500" s="347"/>
      <c r="AC500" s="347"/>
      <c r="AD500" s="347" t="str">
        <f t="shared" si="100"/>
        <v/>
      </c>
      <c r="AE500" s="347"/>
      <c r="AF500" s="347"/>
      <c r="AG500" s="347"/>
      <c r="AH500" s="347" t="s">
        <v>935</v>
      </c>
      <c r="AI500" s="350">
        <v>44674</v>
      </c>
      <c r="AJ500" s="351" t="s">
        <v>936</v>
      </c>
      <c r="AK500" s="351" t="s">
        <v>57</v>
      </c>
      <c r="AL500" s="351" t="s">
        <v>937</v>
      </c>
      <c r="AM500" s="347"/>
      <c r="AN500" s="346" t="s">
        <v>947</v>
      </c>
      <c r="AO500" s="346" t="s">
        <v>1633</v>
      </c>
      <c r="AP500" s="347" t="s">
        <v>91</v>
      </c>
      <c r="AQ500" s="347">
        <v>56287</v>
      </c>
      <c r="AR500" s="347" t="str">
        <f t="shared" si="101"/>
        <v>618-56287</v>
      </c>
      <c r="AS500" s="347"/>
      <c r="AT500" s="347"/>
      <c r="AU500" s="347"/>
      <c r="AV500" s="347" t="str">
        <f t="shared" si="102"/>
        <v/>
      </c>
      <c r="AW500" s="347"/>
      <c r="AX500" s="347" t="str">
        <f t="shared" si="103"/>
        <v/>
      </c>
      <c r="AY500" s="352"/>
    </row>
    <row r="501" spans="1:51" s="337" customFormat="1" x14ac:dyDescent="0.25">
      <c r="A501" s="345" t="str">
        <f t="shared" si="94"/>
        <v/>
      </c>
      <c r="B501" s="345" t="str">
        <f t="shared" si="95"/>
        <v/>
      </c>
      <c r="C501" s="345"/>
      <c r="D501" s="345"/>
      <c r="E501" s="345" t="str">
        <f t="shared" si="92"/>
        <v/>
      </c>
      <c r="F501" s="346"/>
      <c r="G501" s="381"/>
      <c r="H501" s="345" t="s">
        <v>870</v>
      </c>
      <c r="I501" s="345" t="s">
        <v>346</v>
      </c>
      <c r="J501" s="345" t="s">
        <v>1634</v>
      </c>
      <c r="K501" s="345" t="s">
        <v>747</v>
      </c>
      <c r="L501" s="345" t="str">
        <f t="shared" si="96"/>
        <v>. Trunk Assembly - UPPER TRUNK</v>
      </c>
      <c r="M501" s="460" t="str">
        <f t="shared" si="97"/>
        <v/>
      </c>
      <c r="N501" s="357" t="str" cm="1">
        <f t="array" ref="N501">IF(INDEX(W:W, ROW())&lt;&gt;"", _xlfn.XLOOKUP(INDEX(W:W, ROW()), '5A. Picture Formulas'!$B$3:$B$500, '5A. Picture Formulas'!$CR$3:$CR$500), "")</f>
        <v/>
      </c>
      <c r="O501" s="382" t="str">
        <f t="shared" si="98"/>
        <v/>
      </c>
      <c r="P501" s="382" t="s">
        <v>875</v>
      </c>
      <c r="Q501" s="348" t="str">
        <f t="shared" si="99"/>
        <v/>
      </c>
      <c r="R501" s="345" t="s">
        <v>747</v>
      </c>
      <c r="S501" s="345"/>
      <c r="T501" s="345"/>
      <c r="U501" s="383" t="str">
        <f t="shared" si="93"/>
        <v/>
      </c>
      <c r="V501" s="381"/>
      <c r="W501" s="43"/>
      <c r="X501" s="381"/>
      <c r="Y501" s="381"/>
      <c r="Z501" s="381"/>
      <c r="AA501" s="345"/>
      <c r="AB501" s="345"/>
      <c r="AC501" s="345"/>
      <c r="AD501" s="345" t="str">
        <f t="shared" si="100"/>
        <v>part out</v>
      </c>
      <c r="AE501" s="345" t="s">
        <v>843</v>
      </c>
      <c r="AF501" s="345"/>
      <c r="AG501" s="345"/>
      <c r="AH501" s="345" t="s">
        <v>935</v>
      </c>
      <c r="AI501" s="384">
        <v>44674</v>
      </c>
      <c r="AJ501" s="385" t="s">
        <v>936</v>
      </c>
      <c r="AK501" s="385" t="s">
        <v>57</v>
      </c>
      <c r="AL501" s="385" t="s">
        <v>937</v>
      </c>
      <c r="AM501" s="345"/>
      <c r="AN501" s="381" t="s">
        <v>947</v>
      </c>
      <c r="AO501" s="345"/>
      <c r="AP501" s="345" t="s">
        <v>91</v>
      </c>
      <c r="AQ501" s="345"/>
      <c r="AR501" s="347" t="str">
        <f t="shared" si="101"/>
        <v/>
      </c>
      <c r="AS501" s="345"/>
      <c r="AT501" s="345"/>
      <c r="AU501" s="345"/>
      <c r="AV501" s="345" t="str">
        <f t="shared" si="102"/>
        <v/>
      </c>
      <c r="AW501" s="345"/>
      <c r="AX501" s="345" t="str">
        <f t="shared" si="103"/>
        <v/>
      </c>
      <c r="AY501" s="352"/>
    </row>
    <row r="502" spans="1:51" s="337" customFormat="1" x14ac:dyDescent="0.25">
      <c r="A502" s="345" t="str">
        <f t="shared" si="94"/>
        <v/>
      </c>
      <c r="B502" s="345" t="str">
        <f t="shared" si="95"/>
        <v/>
      </c>
      <c r="C502" s="345"/>
      <c r="D502" s="345"/>
      <c r="E502" s="345" t="str">
        <f t="shared" si="92"/>
        <v/>
      </c>
      <c r="F502" s="346"/>
      <c r="G502" s="381"/>
      <c r="H502" s="345" t="s">
        <v>851</v>
      </c>
      <c r="I502" s="345" t="s">
        <v>346</v>
      </c>
      <c r="J502" s="345" t="s">
        <v>1612</v>
      </c>
      <c r="K502" s="345" t="s">
        <v>748</v>
      </c>
      <c r="L502" s="345" t="str">
        <f t="shared" si="96"/>
        <v>. Cargo Hooks</v>
      </c>
      <c r="M502" s="460" t="str">
        <f t="shared" si="97"/>
        <v/>
      </c>
      <c r="N502" s="357" t="str" cm="1">
        <f t="array" ref="N502">IF(INDEX(W:W, ROW())&lt;&gt;"", _xlfn.XLOOKUP(INDEX(W:W, ROW()), '5A. Picture Formulas'!$B$3:$B$500, '5A. Picture Formulas'!$CR$3:$CR$500), "")</f>
        <v/>
      </c>
      <c r="O502" s="382" t="str">
        <f t="shared" si="98"/>
        <v/>
      </c>
      <c r="P502" s="382" t="s">
        <v>875</v>
      </c>
      <c r="Q502" s="348" t="str">
        <f t="shared" si="99"/>
        <v/>
      </c>
      <c r="R502" s="345" t="s">
        <v>748</v>
      </c>
      <c r="S502" s="345"/>
      <c r="T502" s="345"/>
      <c r="U502" s="383" t="str">
        <f t="shared" si="93"/>
        <v/>
      </c>
      <c r="V502" s="345"/>
      <c r="W502" s="39"/>
      <c r="X502" s="345"/>
      <c r="Y502" s="345"/>
      <c r="Z502" s="381"/>
      <c r="AA502" s="345"/>
      <c r="AB502" s="345"/>
      <c r="AC502" s="345"/>
      <c r="AD502" s="345" t="str">
        <f t="shared" si="100"/>
        <v>TOSS ALL | these are the 4 that slide on rails</v>
      </c>
      <c r="AE502" s="345" t="s">
        <v>800</v>
      </c>
      <c r="AF502" s="345" t="s">
        <v>1635</v>
      </c>
      <c r="AG502" s="345"/>
      <c r="AH502" s="345" t="s">
        <v>935</v>
      </c>
      <c r="AI502" s="384">
        <v>44684</v>
      </c>
      <c r="AJ502" s="385" t="s">
        <v>936</v>
      </c>
      <c r="AK502" s="385" t="s">
        <v>57</v>
      </c>
      <c r="AL502" s="385" t="s">
        <v>937</v>
      </c>
      <c r="AM502" s="345"/>
      <c r="AN502" s="345" t="s">
        <v>938</v>
      </c>
      <c r="AO502" s="345"/>
      <c r="AP502" s="345"/>
      <c r="AQ502" s="345"/>
      <c r="AR502" s="347" t="str">
        <f t="shared" si="101"/>
        <v/>
      </c>
      <c r="AS502" s="345"/>
      <c r="AT502" s="345"/>
      <c r="AU502" s="345"/>
      <c r="AV502" s="345" t="str">
        <f t="shared" si="102"/>
        <v/>
      </c>
      <c r="AW502" s="345"/>
      <c r="AX502" s="345" t="str">
        <f t="shared" si="103"/>
        <v/>
      </c>
      <c r="AY502" s="352"/>
    </row>
    <row r="503" spans="1:51" s="337" customFormat="1" x14ac:dyDescent="0.25">
      <c r="A503" s="345" t="str">
        <f t="shared" si="94"/>
        <v/>
      </c>
      <c r="B503" s="345" t="str">
        <f t="shared" si="95"/>
        <v/>
      </c>
      <c r="C503" s="345"/>
      <c r="D503" s="345"/>
      <c r="E503" s="345" t="str">
        <f t="shared" si="92"/>
        <v/>
      </c>
      <c r="F503" s="346"/>
      <c r="G503" s="381"/>
      <c r="H503" s="345" t="s">
        <v>851</v>
      </c>
      <c r="I503" s="345" t="s">
        <v>346</v>
      </c>
      <c r="J503" s="345" t="s">
        <v>1612</v>
      </c>
      <c r="K503" s="345" t="s">
        <v>749</v>
      </c>
      <c r="L503" s="345" t="str">
        <f t="shared" si="96"/>
        <v>. Cargo Net</v>
      </c>
      <c r="M503" s="460" t="str">
        <f t="shared" si="97"/>
        <v/>
      </c>
      <c r="N503" s="357" t="str" cm="1">
        <f t="array" ref="N503">IF(INDEX(W:W, ROW())&lt;&gt;"", _xlfn.XLOOKUP(INDEX(W:W, ROW()), '5A. Picture Formulas'!$B$3:$B$500, '5A. Picture Formulas'!$CR$3:$CR$500), "")</f>
        <v/>
      </c>
      <c r="O503" s="382" t="str">
        <f t="shared" si="98"/>
        <v/>
      </c>
      <c r="P503" s="382" t="s">
        <v>875</v>
      </c>
      <c r="Q503" s="348" t="str">
        <f t="shared" si="99"/>
        <v/>
      </c>
      <c r="R503" s="345" t="s">
        <v>749</v>
      </c>
      <c r="S503" s="345"/>
      <c r="T503" s="345"/>
      <c r="U503" s="383" t="str">
        <f t="shared" si="93"/>
        <v/>
      </c>
      <c r="V503" s="345"/>
      <c r="W503" s="39"/>
      <c r="X503" s="345"/>
      <c r="Y503" s="345"/>
      <c r="Z503" s="381"/>
      <c r="AA503" s="345"/>
      <c r="AB503" s="345"/>
      <c r="AC503" s="345"/>
      <c r="AD503" s="345" t="str">
        <f t="shared" si="100"/>
        <v/>
      </c>
      <c r="AE503" s="345"/>
      <c r="AF503" s="345"/>
      <c r="AG503" s="345"/>
      <c r="AH503" s="345" t="s">
        <v>935</v>
      </c>
      <c r="AI503" s="384">
        <v>44684</v>
      </c>
      <c r="AJ503" s="385" t="s">
        <v>936</v>
      </c>
      <c r="AK503" s="385" t="s">
        <v>57</v>
      </c>
      <c r="AL503" s="385" t="s">
        <v>937</v>
      </c>
      <c r="AM503" s="345"/>
      <c r="AN503" s="345" t="s">
        <v>938</v>
      </c>
      <c r="AO503" s="345"/>
      <c r="AP503" s="345"/>
      <c r="AQ503" s="345"/>
      <c r="AR503" s="347" t="str">
        <f t="shared" si="101"/>
        <v/>
      </c>
      <c r="AS503" s="345"/>
      <c r="AT503" s="345"/>
      <c r="AU503" s="345"/>
      <c r="AV503" s="345" t="str">
        <f t="shared" si="102"/>
        <v/>
      </c>
      <c r="AW503" s="345"/>
      <c r="AX503" s="345" t="str">
        <f t="shared" si="103"/>
        <v/>
      </c>
      <c r="AY503" s="352"/>
    </row>
    <row r="504" spans="1:51" s="337" customFormat="1" x14ac:dyDescent="0.25">
      <c r="A504" s="345" t="str">
        <f t="shared" si="94"/>
        <v/>
      </c>
      <c r="B504" s="345" t="str">
        <f t="shared" si="95"/>
        <v/>
      </c>
      <c r="C504" s="345"/>
      <c r="D504" s="345"/>
      <c r="E504" s="345" t="str">
        <f t="shared" si="92"/>
        <v/>
      </c>
      <c r="F504" s="346"/>
      <c r="G504" s="381"/>
      <c r="H504" s="345" t="s">
        <v>851</v>
      </c>
      <c r="I504" s="345" t="s">
        <v>346</v>
      </c>
      <c r="J504" s="345" t="s">
        <v>1612</v>
      </c>
      <c r="K504" s="345" t="s">
        <v>750</v>
      </c>
      <c r="L504" s="345" t="str">
        <f t="shared" si="96"/>
        <v>. Cargo Rails</v>
      </c>
      <c r="M504" s="460" t="str">
        <f t="shared" si="97"/>
        <v/>
      </c>
      <c r="N504" s="357" t="str" cm="1">
        <f t="array" ref="N504">IF(INDEX(W:W, ROW())&lt;&gt;"", _xlfn.XLOOKUP(INDEX(W:W, ROW()), '5A. Picture Formulas'!$B$3:$B$500, '5A. Picture Formulas'!$CR$3:$CR$500), "")</f>
        <v/>
      </c>
      <c r="O504" s="382" t="str">
        <f t="shared" si="98"/>
        <v/>
      </c>
      <c r="P504" s="382" t="s">
        <v>875</v>
      </c>
      <c r="Q504" s="348" t="str">
        <f t="shared" si="99"/>
        <v/>
      </c>
      <c r="R504" s="345" t="s">
        <v>750</v>
      </c>
      <c r="S504" s="345"/>
      <c r="T504" s="345"/>
      <c r="U504" s="383" t="str">
        <f t="shared" si="93"/>
        <v/>
      </c>
      <c r="V504" s="345"/>
      <c r="W504" s="39"/>
      <c r="X504" s="345"/>
      <c r="Y504" s="345"/>
      <c r="Z504" s="381"/>
      <c r="AA504" s="345"/>
      <c r="AB504" s="345"/>
      <c r="AC504" s="345"/>
      <c r="AD504" s="345" t="str">
        <f t="shared" si="100"/>
        <v>TOSS BOTH | the 2 trunk aluminum ones</v>
      </c>
      <c r="AE504" s="345" t="s">
        <v>784</v>
      </c>
      <c r="AF504" s="345" t="s">
        <v>1636</v>
      </c>
      <c r="AG504" s="345"/>
      <c r="AH504" s="345" t="s">
        <v>935</v>
      </c>
      <c r="AI504" s="384">
        <v>44684</v>
      </c>
      <c r="AJ504" s="385" t="s">
        <v>936</v>
      </c>
      <c r="AK504" s="385" t="s">
        <v>57</v>
      </c>
      <c r="AL504" s="385" t="s">
        <v>937</v>
      </c>
      <c r="AM504" s="345"/>
      <c r="AN504" s="345" t="s">
        <v>938</v>
      </c>
      <c r="AO504" s="345"/>
      <c r="AP504" s="345"/>
      <c r="AQ504" s="345"/>
      <c r="AR504" s="347" t="str">
        <f t="shared" si="101"/>
        <v/>
      </c>
      <c r="AS504" s="345"/>
      <c r="AT504" s="345"/>
      <c r="AU504" s="345"/>
      <c r="AV504" s="345" t="str">
        <f t="shared" si="102"/>
        <v/>
      </c>
      <c r="AW504" s="345"/>
      <c r="AX504" s="345" t="str">
        <f t="shared" si="103"/>
        <v/>
      </c>
      <c r="AY504" s="352"/>
    </row>
    <row r="505" spans="1:51" s="337" customFormat="1" x14ac:dyDescent="0.25">
      <c r="A505" s="345" t="str">
        <f t="shared" si="94"/>
        <v/>
      </c>
      <c r="B505" s="345" t="str">
        <f t="shared" si="95"/>
        <v/>
      </c>
      <c r="C505" s="345"/>
      <c r="D505" s="345"/>
      <c r="E505" s="345" t="str">
        <f t="shared" si="92"/>
        <v/>
      </c>
      <c r="F505" s="346"/>
      <c r="G505" s="381"/>
      <c r="H505" s="345" t="s">
        <v>851</v>
      </c>
      <c r="I505" s="345" t="s">
        <v>346</v>
      </c>
      <c r="J505" s="345" t="s">
        <v>1231</v>
      </c>
      <c r="K505" s="345" t="s">
        <v>751</v>
      </c>
      <c r="L505" s="345" t="str">
        <f t="shared" si="96"/>
        <v>. License Plate Lights</v>
      </c>
      <c r="M505" s="460" t="str">
        <f t="shared" si="97"/>
        <v/>
      </c>
      <c r="N505" s="357" t="str" cm="1">
        <f t="array" ref="N505">IF(INDEX(W:W, ROW())&lt;&gt;"", _xlfn.XLOOKUP(INDEX(W:W, ROW()), '5A. Picture Formulas'!$B$3:$B$500, '5A. Picture Formulas'!$CR$3:$CR$500), "")</f>
        <v/>
      </c>
      <c r="O505" s="382" t="str">
        <f t="shared" si="98"/>
        <v/>
      </c>
      <c r="P505" s="382" t="s">
        <v>875</v>
      </c>
      <c r="Q505" s="348" t="str">
        <f t="shared" si="99"/>
        <v/>
      </c>
      <c r="R505" s="345" t="s">
        <v>751</v>
      </c>
      <c r="S505" s="345"/>
      <c r="T505" s="345"/>
      <c r="U505" s="383" t="str">
        <f t="shared" si="93"/>
        <v/>
      </c>
      <c r="V505" s="345"/>
      <c r="W505" s="39"/>
      <c r="X505" s="345"/>
      <c r="Y505" s="345"/>
      <c r="Z505" s="381"/>
      <c r="AA505" s="345"/>
      <c r="AB505" s="345"/>
      <c r="AC505" s="345"/>
      <c r="AD505" s="345" t="str">
        <f t="shared" si="100"/>
        <v>TOSS BOTH</v>
      </c>
      <c r="AE505" s="345" t="s">
        <v>784</v>
      </c>
      <c r="AF505" s="345"/>
      <c r="AG505" s="345"/>
      <c r="AH505" s="345" t="s">
        <v>935</v>
      </c>
      <c r="AI505" s="384">
        <v>44671</v>
      </c>
      <c r="AJ505" s="385" t="s">
        <v>936</v>
      </c>
      <c r="AK505" s="385" t="s">
        <v>57</v>
      </c>
      <c r="AL505" s="385" t="s">
        <v>937</v>
      </c>
      <c r="AM505" s="345"/>
      <c r="AN505" s="345" t="s">
        <v>938</v>
      </c>
      <c r="AO505" s="345"/>
      <c r="AP505" s="345"/>
      <c r="AQ505" s="345"/>
      <c r="AR505" s="347" t="str">
        <f t="shared" si="101"/>
        <v/>
      </c>
      <c r="AS505" s="345"/>
      <c r="AT505" s="345"/>
      <c r="AU505" s="345"/>
      <c r="AV505" s="345" t="str">
        <f t="shared" si="102"/>
        <v/>
      </c>
      <c r="AW505" s="345"/>
      <c r="AX505" s="345" t="str">
        <f t="shared" si="103"/>
        <v/>
      </c>
      <c r="AY505" s="352"/>
    </row>
    <row r="506" spans="1:51" s="337" customFormat="1" x14ac:dyDescent="0.25">
      <c r="A506" s="345" t="str">
        <f t="shared" si="94"/>
        <v/>
      </c>
      <c r="B506" s="345" t="str">
        <f t="shared" si="95"/>
        <v/>
      </c>
      <c r="C506" s="345"/>
      <c r="D506" s="345"/>
      <c r="E506" s="345" t="str">
        <f t="shared" si="92"/>
        <v/>
      </c>
      <c r="F506" s="346"/>
      <c r="G506" s="381"/>
      <c r="H506" s="345" t="s">
        <v>851</v>
      </c>
      <c r="I506" s="345" t="s">
        <v>346</v>
      </c>
      <c r="J506" s="345" t="s">
        <v>1598</v>
      </c>
      <c r="K506" s="345" t="s">
        <v>752</v>
      </c>
      <c r="L506" s="345" t="str">
        <f t="shared" si="96"/>
        <v>. Negative Battery Cable</v>
      </c>
      <c r="M506" s="460" t="str">
        <f t="shared" si="97"/>
        <v/>
      </c>
      <c r="N506" s="357" t="str" cm="1">
        <f t="array" ref="N506">IF(INDEX(W:W, ROW())&lt;&gt;"", _xlfn.XLOOKUP(INDEX(W:W, ROW()), '5A. Picture Formulas'!$B$3:$B$500, '5A. Picture Formulas'!$CR$3:$CR$500), "")</f>
        <v/>
      </c>
      <c r="O506" s="382" t="str">
        <f t="shared" si="98"/>
        <v/>
      </c>
      <c r="P506" s="382" t="s">
        <v>875</v>
      </c>
      <c r="Q506" s="348" t="str">
        <f t="shared" si="99"/>
        <v/>
      </c>
      <c r="R506" s="345" t="s">
        <v>752</v>
      </c>
      <c r="S506" s="345"/>
      <c r="T506" s="345"/>
      <c r="U506" s="383" t="str">
        <f t="shared" si="93"/>
        <v/>
      </c>
      <c r="V506" s="345"/>
      <c r="W506" s="39"/>
      <c r="X506" s="345"/>
      <c r="Y506" s="345"/>
      <c r="Z506" s="381"/>
      <c r="AA506" s="345"/>
      <c r="AB506" s="345"/>
      <c r="AC506" s="345"/>
      <c r="AD506" s="345" t="str">
        <f t="shared" si="100"/>
        <v>standard brown cable no module</v>
      </c>
      <c r="AE506" s="345"/>
      <c r="AF506" s="345" t="s">
        <v>844</v>
      </c>
      <c r="AG506" s="345">
        <v>9255047</v>
      </c>
      <c r="AH506" s="345" t="s">
        <v>981</v>
      </c>
      <c r="AI506" s="384">
        <v>44993</v>
      </c>
      <c r="AJ506" s="385" t="s">
        <v>936</v>
      </c>
      <c r="AK506" s="385" t="s">
        <v>57</v>
      </c>
      <c r="AL506" s="385" t="s">
        <v>937</v>
      </c>
      <c r="AM506" s="345"/>
      <c r="AN506" s="345" t="s">
        <v>938</v>
      </c>
      <c r="AO506" s="345"/>
      <c r="AP506" s="345"/>
      <c r="AQ506" s="345"/>
      <c r="AR506" s="347" t="str">
        <f t="shared" si="101"/>
        <v/>
      </c>
      <c r="AS506" s="345"/>
      <c r="AT506" s="345"/>
      <c r="AU506" s="345"/>
      <c r="AV506" s="345" t="str">
        <f t="shared" si="102"/>
        <v/>
      </c>
      <c r="AW506" s="345"/>
      <c r="AX506" s="345" t="str">
        <f t="shared" si="103"/>
        <v/>
      </c>
      <c r="AY506" s="352"/>
    </row>
    <row r="507" spans="1:51" s="337" customFormat="1" x14ac:dyDescent="0.25">
      <c r="A507" s="345" t="str">
        <f t="shared" si="94"/>
        <v/>
      </c>
      <c r="B507" s="345" t="str">
        <f t="shared" si="95"/>
        <v/>
      </c>
      <c r="C507" s="345"/>
      <c r="D507" s="345"/>
      <c r="E507" s="345" t="str">
        <f t="shared" si="92"/>
        <v/>
      </c>
      <c r="F507" s="346"/>
      <c r="G507" s="381"/>
      <c r="H507" s="345" t="s">
        <v>851</v>
      </c>
      <c r="I507" s="345" t="s">
        <v>346</v>
      </c>
      <c r="J507" s="345" t="s">
        <v>1407</v>
      </c>
      <c r="K507" s="345" t="s">
        <v>753</v>
      </c>
      <c r="L507" s="345" t="str">
        <f t="shared" si="96"/>
        <v>. Positive Battery Distribution Box</v>
      </c>
      <c r="M507" s="460" t="str">
        <f t="shared" si="97"/>
        <v/>
      </c>
      <c r="N507" s="357" t="str" cm="1">
        <f t="array" ref="N507">IF(INDEX(W:W, ROW())&lt;&gt;"", _xlfn.XLOOKUP(INDEX(W:W, ROW()), '5A. Picture Formulas'!$B$3:$B$500, '5A. Picture Formulas'!$CR$3:$CR$500), "")</f>
        <v/>
      </c>
      <c r="O507" s="382" t="str">
        <f t="shared" si="98"/>
        <v/>
      </c>
      <c r="P507" s="382" t="s">
        <v>875</v>
      </c>
      <c r="Q507" s="348" t="str">
        <f t="shared" si="99"/>
        <v/>
      </c>
      <c r="R507" s="345" t="s">
        <v>753</v>
      </c>
      <c r="S507" s="345"/>
      <c r="T507" s="345"/>
      <c r="U507" s="383" t="str">
        <f t="shared" si="93"/>
        <v/>
      </c>
      <c r="V507" s="345"/>
      <c r="W507" s="39"/>
      <c r="X507" s="345"/>
      <c r="Y507" s="345"/>
      <c r="Z507" s="381"/>
      <c r="AA507" s="345"/>
      <c r="AB507" s="345"/>
      <c r="AC507" s="345"/>
      <c r="AD507" s="345" t="str">
        <f t="shared" si="100"/>
        <v>6x6 inch flat w/ red plastic on top &amp; black on bottom</v>
      </c>
      <c r="AE507" s="345"/>
      <c r="AF507" s="345" t="s">
        <v>845</v>
      </c>
      <c r="AG507" s="345"/>
      <c r="AH507" s="345" t="s">
        <v>935</v>
      </c>
      <c r="AI507" s="384">
        <v>44684</v>
      </c>
      <c r="AJ507" s="385" t="s">
        <v>936</v>
      </c>
      <c r="AK507" s="385" t="s">
        <v>57</v>
      </c>
      <c r="AL507" s="385" t="s">
        <v>937</v>
      </c>
      <c r="AM507" s="345"/>
      <c r="AN507" s="345" t="s">
        <v>938</v>
      </c>
      <c r="AO507" s="345"/>
      <c r="AP507" s="345"/>
      <c r="AQ507" s="345"/>
      <c r="AR507" s="347" t="str">
        <f t="shared" si="101"/>
        <v/>
      </c>
      <c r="AS507" s="345"/>
      <c r="AT507" s="345"/>
      <c r="AU507" s="345"/>
      <c r="AV507" s="345" t="str">
        <f t="shared" si="102"/>
        <v/>
      </c>
      <c r="AW507" s="345"/>
      <c r="AX507" s="345" t="str">
        <f t="shared" si="103"/>
        <v/>
      </c>
      <c r="AY507" s="352"/>
    </row>
    <row r="508" spans="1:51" s="337" customFormat="1" x14ac:dyDescent="0.25">
      <c r="A508" s="345" t="str">
        <f t="shared" ref="A508:A565" si="104">IF(W508&lt;&gt;"",W508,"")</f>
        <v/>
      </c>
      <c r="B508" s="345" t="str">
        <f t="shared" ref="B508:B565" si="105">IF(AR508&lt;&gt;"",AR508,"")</f>
        <v/>
      </c>
      <c r="C508" s="345"/>
      <c r="D508" s="345"/>
      <c r="E508" s="345" t="str">
        <f t="shared" si="92"/>
        <v/>
      </c>
      <c r="F508" s="346"/>
      <c r="G508" s="381"/>
      <c r="H508" s="345" t="s">
        <v>851</v>
      </c>
      <c r="I508" s="345" t="s">
        <v>346</v>
      </c>
      <c r="J508" s="345" t="s">
        <v>974</v>
      </c>
      <c r="K508" s="345" t="s">
        <v>754</v>
      </c>
      <c r="L508" s="345" t="str">
        <f t="shared" ref="L508:L565" si="106">CONCATENATE(W508,". ",R508)</f>
        <v>. Switch/Button, Trunk Open Close Switch Button</v>
      </c>
      <c r="M508" s="460" t="str">
        <f t="shared" si="97"/>
        <v/>
      </c>
      <c r="N508" s="357" t="str" cm="1">
        <f t="array" ref="N508">IF(INDEX(W:W, ROW())&lt;&gt;"", _xlfn.XLOOKUP(INDEX(W:W, ROW()), '5A. Picture Formulas'!$B$3:$B$500, '5A. Picture Formulas'!$CR$3:$CR$500), "")</f>
        <v/>
      </c>
      <c r="O508" s="382" t="str">
        <f t="shared" ref="O508:O565" si="107">IF(P508&lt;&gt;"",HYPERLINK(P508,"E.G."),"")</f>
        <v/>
      </c>
      <c r="P508" s="382" t="s">
        <v>875</v>
      </c>
      <c r="Q508" s="348" t="str">
        <f t="shared" si="99"/>
        <v/>
      </c>
      <c r="R508" s="345" t="s">
        <v>754</v>
      </c>
      <c r="S508" s="345"/>
      <c r="T508" s="345"/>
      <c r="U508" s="383" t="str">
        <f t="shared" si="93"/>
        <v/>
      </c>
      <c r="V508" s="345"/>
      <c r="W508" s="39"/>
      <c r="X508" s="345"/>
      <c r="Y508" s="345"/>
      <c r="Z508" s="381"/>
      <c r="AA508" s="345"/>
      <c r="AB508" s="345"/>
      <c r="AC508" s="345"/>
      <c r="AD508" s="345" t="str">
        <f t="shared" ref="AD508:AD565" si="108">_xlfn.TEXTJOIN(" | ",TRUE,AE508,AF508)</f>
        <v>trunk mounted</v>
      </c>
      <c r="AE508" s="345"/>
      <c r="AF508" s="345" t="s">
        <v>846</v>
      </c>
      <c r="AG508" s="345"/>
      <c r="AH508" s="345" t="s">
        <v>935</v>
      </c>
      <c r="AI508" s="384">
        <v>44684</v>
      </c>
      <c r="AJ508" s="385" t="s">
        <v>936</v>
      </c>
      <c r="AK508" s="385" t="s">
        <v>57</v>
      </c>
      <c r="AL508" s="385" t="s">
        <v>937</v>
      </c>
      <c r="AM508" s="345"/>
      <c r="AN508" s="345" t="s">
        <v>938</v>
      </c>
      <c r="AO508" s="345"/>
      <c r="AP508" s="345"/>
      <c r="AQ508" s="345"/>
      <c r="AR508" s="347" t="str">
        <f t="shared" ref="AR508:AR565" si="109">IF(AO508&lt;&gt;"",CONCATENATE(AO508,AP508,AQ508),"")</f>
        <v/>
      </c>
      <c r="AS508" s="345"/>
      <c r="AT508" s="345"/>
      <c r="AU508" s="345"/>
      <c r="AV508" s="345" t="str">
        <f t="shared" ref="AV508:AV565" si="110">IF(AS508&lt;&gt;"",_xlfn.TEXTJOIN("-",TRUE,AS508,AT508,AU508),"")</f>
        <v/>
      </c>
      <c r="AW508" s="345"/>
      <c r="AX508" s="345" t="str">
        <f t="shared" ref="AX508:AX565" si="111">IF(AW508&lt;&gt;"",_xlfn.TEXTJOIN("-",TRUE,AV508,AW508),"")</f>
        <v/>
      </c>
      <c r="AY508" s="352"/>
    </row>
    <row r="509" spans="1:51" s="337" customFormat="1" x14ac:dyDescent="0.25">
      <c r="A509" s="345" t="str">
        <f t="shared" si="104"/>
        <v/>
      </c>
      <c r="B509" s="345" t="str">
        <f t="shared" si="105"/>
        <v/>
      </c>
      <c r="C509" s="345"/>
      <c r="D509" s="345"/>
      <c r="E509" s="345" t="str">
        <f t="shared" si="92"/>
        <v/>
      </c>
      <c r="F509" s="346"/>
      <c r="G509" s="381"/>
      <c r="H509" s="345" t="s">
        <v>851</v>
      </c>
      <c r="I509" s="345" t="s">
        <v>346</v>
      </c>
      <c r="J509" s="345" t="s">
        <v>1594</v>
      </c>
      <c r="K509" s="345" t="s">
        <v>738</v>
      </c>
      <c r="L509" s="345" t="str">
        <f t="shared" si="106"/>
        <v>. Trunk Handle (WITHOUT Camera Slot)</v>
      </c>
      <c r="M509" s="460" t="str">
        <f t="shared" si="97"/>
        <v/>
      </c>
      <c r="N509" s="357" t="str" cm="1">
        <f t="array" ref="N509">IF(INDEX(W:W, ROW())&lt;&gt;"", _xlfn.XLOOKUP(INDEX(W:W, ROW()), '5A. Picture Formulas'!$B$3:$B$500, '5A. Picture Formulas'!$CR$3:$CR$500), "")</f>
        <v/>
      </c>
      <c r="O509" s="382" t="str">
        <f t="shared" si="107"/>
        <v/>
      </c>
      <c r="P509" s="382" t="s">
        <v>875</v>
      </c>
      <c r="Q509" s="348" t="str">
        <f t="shared" si="99"/>
        <v/>
      </c>
      <c r="R509" s="345" t="s">
        <v>738</v>
      </c>
      <c r="S509" s="345"/>
      <c r="T509" s="345"/>
      <c r="U509" s="383" t="str">
        <f t="shared" si="93"/>
        <v/>
      </c>
      <c r="V509" s="345"/>
      <c r="W509" s="39"/>
      <c r="X509" s="345"/>
      <c r="Y509" s="345"/>
      <c r="Z509" s="381"/>
      <c r="AA509" s="345"/>
      <c r="AB509" s="345"/>
      <c r="AC509" s="345"/>
      <c r="AD509" s="345" t="str">
        <f t="shared" si="108"/>
        <v>keep one with camera slot &amp; sell camera solo</v>
      </c>
      <c r="AE509" s="345" t="s">
        <v>841</v>
      </c>
      <c r="AF509" s="345"/>
      <c r="AG509" s="345"/>
      <c r="AH509" s="345" t="s">
        <v>981</v>
      </c>
      <c r="AI509" s="384">
        <v>45099</v>
      </c>
      <c r="AJ509" s="385" t="s">
        <v>936</v>
      </c>
      <c r="AK509" s="385" t="s">
        <v>57</v>
      </c>
      <c r="AL509" s="385" t="s">
        <v>937</v>
      </c>
      <c r="AM509" s="345"/>
      <c r="AN509" s="345" t="s">
        <v>938</v>
      </c>
      <c r="AO509" s="345"/>
      <c r="AP509" s="345"/>
      <c r="AQ509" s="345"/>
      <c r="AR509" s="347" t="str">
        <f t="shared" si="109"/>
        <v/>
      </c>
      <c r="AS509" s="345"/>
      <c r="AT509" s="345"/>
      <c r="AU509" s="345"/>
      <c r="AV509" s="345" t="str">
        <f t="shared" si="110"/>
        <v/>
      </c>
      <c r="AW509" s="345"/>
      <c r="AX509" s="345" t="str">
        <f t="shared" si="111"/>
        <v/>
      </c>
      <c r="AY509" s="352"/>
    </row>
    <row r="510" spans="1:51" s="337" customFormat="1" x14ac:dyDescent="0.25">
      <c r="A510" s="345" t="str">
        <f t="shared" si="104"/>
        <v/>
      </c>
      <c r="B510" s="345" t="str">
        <f t="shared" si="105"/>
        <v/>
      </c>
      <c r="C510" s="345"/>
      <c r="D510" s="345"/>
      <c r="E510" s="345" t="str">
        <f t="shared" si="92"/>
        <v/>
      </c>
      <c r="F510" s="346"/>
      <c r="G510" s="381"/>
      <c r="H510" s="345" t="s">
        <v>851</v>
      </c>
      <c r="I510" s="345" t="s">
        <v>346</v>
      </c>
      <c r="J510" s="345" t="s">
        <v>1019</v>
      </c>
      <c r="K510" s="345" t="s">
        <v>755</v>
      </c>
      <c r="L510" s="345" t="str">
        <f t="shared" si="106"/>
        <v>. Wiper Arm, REAR</v>
      </c>
      <c r="M510" s="460" t="str">
        <f t="shared" si="97"/>
        <v/>
      </c>
      <c r="N510" s="357" t="str" cm="1">
        <f t="array" ref="N510">IF(INDEX(W:W, ROW())&lt;&gt;"", _xlfn.XLOOKUP(INDEX(W:W, ROW()), '5A. Picture Formulas'!$B$3:$B$500, '5A. Picture Formulas'!$CR$3:$CR$500), "")</f>
        <v/>
      </c>
      <c r="O510" s="382" t="str">
        <f t="shared" si="107"/>
        <v/>
      </c>
      <c r="P510" s="382" t="s">
        <v>875</v>
      </c>
      <c r="Q510" s="348" t="str">
        <f t="shared" si="99"/>
        <v/>
      </c>
      <c r="R510" s="345" t="s">
        <v>755</v>
      </c>
      <c r="S510" s="345"/>
      <c r="T510" s="345"/>
      <c r="U510" s="383" t="str">
        <f t="shared" si="93"/>
        <v/>
      </c>
      <c r="V510" s="386"/>
      <c r="W510" s="42"/>
      <c r="X510" s="386"/>
      <c r="Y510" s="386"/>
      <c r="Z510" s="381"/>
      <c r="AA510" s="345"/>
      <c r="AB510" s="345"/>
      <c r="AC510" s="345"/>
      <c r="AD510" s="345" t="str">
        <f t="shared" si="108"/>
        <v/>
      </c>
      <c r="AE510" s="345"/>
      <c r="AF510" s="345"/>
      <c r="AG510" s="345"/>
      <c r="AH510" s="345" t="s">
        <v>935</v>
      </c>
      <c r="AI510" s="384">
        <v>44674</v>
      </c>
      <c r="AJ510" s="385" t="s">
        <v>936</v>
      </c>
      <c r="AK510" s="385" t="s">
        <v>57</v>
      </c>
      <c r="AL510" s="385" t="s">
        <v>937</v>
      </c>
      <c r="AM510" s="345"/>
      <c r="AN510" s="386" t="s">
        <v>956</v>
      </c>
      <c r="AO510" s="345"/>
      <c r="AP510" s="345" t="s">
        <v>91</v>
      </c>
      <c r="AQ510" s="345"/>
      <c r="AR510" s="347" t="str">
        <f t="shared" si="109"/>
        <v/>
      </c>
      <c r="AS510" s="345"/>
      <c r="AT510" s="345"/>
      <c r="AU510" s="345"/>
      <c r="AV510" s="345" t="str">
        <f t="shared" si="110"/>
        <v/>
      </c>
      <c r="AW510" s="345"/>
      <c r="AX510" s="345" t="str">
        <f t="shared" si="111"/>
        <v/>
      </c>
      <c r="AY510" s="352"/>
    </row>
    <row r="511" spans="1:51" s="337" customFormat="1" x14ac:dyDescent="0.25">
      <c r="A511" s="345" t="str">
        <f t="shared" si="104"/>
        <v/>
      </c>
      <c r="B511" s="345" t="str">
        <f t="shared" si="105"/>
        <v/>
      </c>
      <c r="C511" s="345"/>
      <c r="D511" s="345"/>
      <c r="E511" s="345" t="str">
        <f t="shared" si="92"/>
        <v/>
      </c>
      <c r="F511" s="346"/>
      <c r="G511" s="346"/>
      <c r="H511" s="347" t="s">
        <v>850</v>
      </c>
      <c r="I511" s="347" t="s">
        <v>869</v>
      </c>
      <c r="J511" s="347" t="s">
        <v>852</v>
      </c>
      <c r="K511" s="347" t="s">
        <v>757</v>
      </c>
      <c r="L511" s="347" t="str">
        <f t="shared" si="106"/>
        <v>. TPMS Tire Pressure Sensor SET 4</v>
      </c>
      <c r="M511" s="460" t="str">
        <f t="shared" si="97"/>
        <v/>
      </c>
      <c r="N511" s="357" t="str" cm="1">
        <f t="array" ref="N511">IF(INDEX(W:W, ROW())&lt;&gt;"", _xlfn.XLOOKUP(INDEX(W:W, ROW()), '5A. Picture Formulas'!$B$3:$B$500, '5A. Picture Formulas'!$CR$3:$CR$500), "")</f>
        <v/>
      </c>
      <c r="O511" s="365" t="str">
        <f t="shared" si="107"/>
        <v/>
      </c>
      <c r="P511" s="366"/>
      <c r="Q511" s="348" t="str">
        <f t="shared" si="99"/>
        <v/>
      </c>
      <c r="R511" s="347" t="s">
        <v>757</v>
      </c>
      <c r="S511" s="347"/>
      <c r="T511" s="347">
        <v>75</v>
      </c>
      <c r="U511" s="349">
        <f t="shared" si="93"/>
        <v>75</v>
      </c>
      <c r="V511" s="347"/>
      <c r="W511" s="34"/>
      <c r="X511" s="347"/>
      <c r="Y511" s="347"/>
      <c r="Z511" s="346" t="s">
        <v>259</v>
      </c>
      <c r="AA511" s="369">
        <v>6855539</v>
      </c>
      <c r="AB511" s="347"/>
      <c r="AC511" s="347"/>
      <c r="AD511" s="347" t="str">
        <f t="shared" si="108"/>
        <v>if 1 bad toss all</v>
      </c>
      <c r="AE511" s="347" t="s">
        <v>785</v>
      </c>
      <c r="AF511" s="347"/>
      <c r="AG511" s="347"/>
      <c r="AH511" s="347" t="s">
        <v>981</v>
      </c>
      <c r="AI511" s="350">
        <v>44936</v>
      </c>
      <c r="AJ511" s="351" t="s">
        <v>936</v>
      </c>
      <c r="AK511" s="351" t="s">
        <v>57</v>
      </c>
      <c r="AL511" s="351" t="s">
        <v>937</v>
      </c>
      <c r="AM511" s="347"/>
      <c r="AN511" s="347" t="s">
        <v>938</v>
      </c>
      <c r="AO511" s="347"/>
      <c r="AP511" s="347"/>
      <c r="AQ511" s="347"/>
      <c r="AR511" s="347" t="str">
        <f t="shared" si="109"/>
        <v/>
      </c>
      <c r="AS511" s="347" t="s">
        <v>89</v>
      </c>
      <c r="AT511" s="347" t="s">
        <v>1016</v>
      </c>
      <c r="AU511" s="347" t="s">
        <v>1017</v>
      </c>
      <c r="AV511" s="347" t="str">
        <f t="shared" si="110"/>
        <v>F15-14-18-ALL</v>
      </c>
      <c r="AW511" s="347" t="s">
        <v>1639</v>
      </c>
      <c r="AX511" s="347" t="str">
        <f t="shared" si="111"/>
        <v>F15-14-18-ALL-Viking83</v>
      </c>
      <c r="AY511" s="352"/>
    </row>
    <row r="512" spans="1:51" s="337" customFormat="1" x14ac:dyDescent="0.25">
      <c r="A512" s="345" t="str">
        <f t="shared" si="104"/>
        <v>A160</v>
      </c>
      <c r="B512" s="345" t="str">
        <f t="shared" si="105"/>
        <v/>
      </c>
      <c r="C512" s="345"/>
      <c r="D512" s="345"/>
      <c r="E512" s="345" t="str">
        <f t="shared" si="92"/>
        <v/>
      </c>
      <c r="F512" s="346"/>
      <c r="G512" s="346"/>
      <c r="H512" s="347" t="s">
        <v>850</v>
      </c>
      <c r="I512" s="347" t="s">
        <v>869</v>
      </c>
      <c r="J512" s="347" t="s">
        <v>759</v>
      </c>
      <c r="K512" s="347" t="s">
        <v>758</v>
      </c>
      <c r="L512" s="347" t="str">
        <f t="shared" si="106"/>
        <v>A160. Wheel Lock Nuts &amp; Key</v>
      </c>
      <c r="M512" s="460" t="str">
        <f t="shared" si="97"/>
        <v>Pic</v>
      </c>
      <c r="N512" s="357" t="str" cm="1">
        <f t="array" ref="N512">IF(INDEX(W:W, ROW())&lt;&gt;"", _xlfn.XLOOKUP(INDEX(W:W, ROW()), '5A. Picture Formulas'!$B$3:$B$500, '5A. Picture Formulas'!$CR$3:$CR$500), "")</f>
        <v>https://viking-pictures.s3.us-west-1.amazonaws.com/AA1188/72+(1).JPG</v>
      </c>
      <c r="O512" s="348" t="str">
        <f t="shared" si="107"/>
        <v/>
      </c>
      <c r="P512" s="348" t="s">
        <v>875</v>
      </c>
      <c r="Q512" s="348" t="str">
        <f t="shared" si="99"/>
        <v>https://viking-pictures.s3.us-west-1.amazonaws.com/AA1188/72+(1).JPG</v>
      </c>
      <c r="R512" s="347" t="s">
        <v>758</v>
      </c>
      <c r="S512" s="347"/>
      <c r="T512" s="347">
        <v>70</v>
      </c>
      <c r="U512" s="349">
        <f t="shared" si="93"/>
        <v>70</v>
      </c>
      <c r="V512" s="347">
        <v>72</v>
      </c>
      <c r="W512" s="34" t="s">
        <v>2983</v>
      </c>
      <c r="X512" s="347" t="s">
        <v>2949</v>
      </c>
      <c r="Y512" s="347"/>
      <c r="Z512" s="346" t="s">
        <v>259</v>
      </c>
      <c r="AA512" s="347" t="s">
        <v>1218</v>
      </c>
      <c r="AB512" s="347"/>
      <c r="AC512" s="347"/>
      <c r="AD512" s="347" t="str">
        <f t="shared" si="108"/>
        <v>if 1 missing toss all</v>
      </c>
      <c r="AE512" s="347" t="s">
        <v>847</v>
      </c>
      <c r="AF512" s="347"/>
      <c r="AG512" s="347"/>
      <c r="AH512" s="347" t="s">
        <v>981</v>
      </c>
      <c r="AI512" s="350">
        <v>44998</v>
      </c>
      <c r="AJ512" s="351" t="s">
        <v>936</v>
      </c>
      <c r="AK512" s="351" t="s">
        <v>57</v>
      </c>
      <c r="AL512" s="351" t="s">
        <v>937</v>
      </c>
      <c r="AM512" s="347"/>
      <c r="AN512" s="347" t="s">
        <v>938</v>
      </c>
      <c r="AO512" s="347"/>
      <c r="AP512" s="347"/>
      <c r="AQ512" s="347"/>
      <c r="AR512" s="347" t="str">
        <f t="shared" si="109"/>
        <v/>
      </c>
      <c r="AS512" s="347"/>
      <c r="AT512" s="347"/>
      <c r="AU512" s="347"/>
      <c r="AV512" s="347" t="str">
        <f t="shared" si="110"/>
        <v/>
      </c>
      <c r="AW512" s="347"/>
      <c r="AX512" s="347" t="str">
        <f t="shared" si="111"/>
        <v/>
      </c>
      <c r="AY512" s="352" t="s">
        <v>2984</v>
      </c>
    </row>
    <row r="513" spans="1:52" s="337" customFormat="1" x14ac:dyDescent="0.25">
      <c r="A513" s="345" t="str">
        <f t="shared" si="104"/>
        <v/>
      </c>
      <c r="B513" s="345" t="str">
        <f t="shared" si="105"/>
        <v/>
      </c>
      <c r="C513" s="345"/>
      <c r="D513" s="345"/>
      <c r="E513" s="345" t="str">
        <f t="shared" si="92"/>
        <v/>
      </c>
      <c r="F513" s="346"/>
      <c r="G513" s="381"/>
      <c r="H513" s="345" t="s">
        <v>851</v>
      </c>
      <c r="I513" s="345" t="s">
        <v>869</v>
      </c>
      <c r="J513" s="345" t="s">
        <v>759</v>
      </c>
      <c r="K513" s="345" t="s">
        <v>759</v>
      </c>
      <c r="L513" s="345" t="str">
        <f t="shared" si="106"/>
        <v>. Lug Nuts</v>
      </c>
      <c r="M513" s="460" t="str">
        <f t="shared" si="97"/>
        <v/>
      </c>
      <c r="N513" s="357" t="str" cm="1">
        <f t="array" ref="N513">IF(INDEX(W:W, ROW())&lt;&gt;"", _xlfn.XLOOKUP(INDEX(W:W, ROW()), '5A. Picture Formulas'!$B$3:$B$500, '5A. Picture Formulas'!$CR$3:$CR$500), "")</f>
        <v/>
      </c>
      <c r="O513" s="382" t="str">
        <f t="shared" si="107"/>
        <v/>
      </c>
      <c r="P513" s="382" t="s">
        <v>875</v>
      </c>
      <c r="Q513" s="348" t="str">
        <f t="shared" si="99"/>
        <v/>
      </c>
      <c r="R513" s="345" t="s">
        <v>759</v>
      </c>
      <c r="S513" s="345"/>
      <c r="T513" s="345"/>
      <c r="U513" s="383" t="str">
        <f t="shared" si="93"/>
        <v/>
      </c>
      <c r="V513" s="345"/>
      <c r="W513" s="39"/>
      <c r="X513" s="345"/>
      <c r="Y513" s="345"/>
      <c r="Z513" s="381"/>
      <c r="AA513" s="345"/>
      <c r="AB513" s="345"/>
      <c r="AC513" s="345"/>
      <c r="AD513" s="345" t="str">
        <f t="shared" si="108"/>
        <v/>
      </c>
      <c r="AE513" s="345"/>
      <c r="AF513" s="345"/>
      <c r="AG513" s="345"/>
      <c r="AH513" s="345" t="s">
        <v>935</v>
      </c>
      <c r="AI513" s="384">
        <v>44674</v>
      </c>
      <c r="AJ513" s="385" t="s">
        <v>936</v>
      </c>
      <c r="AK513" s="385" t="s">
        <v>57</v>
      </c>
      <c r="AL513" s="385" t="s">
        <v>937</v>
      </c>
      <c r="AM513" s="345"/>
      <c r="AN513" s="345" t="s">
        <v>938</v>
      </c>
      <c r="AO513" s="345"/>
      <c r="AP513" s="345"/>
      <c r="AQ513" s="345"/>
      <c r="AR513" s="347" t="str">
        <f t="shared" si="109"/>
        <v/>
      </c>
      <c r="AS513" s="345"/>
      <c r="AT513" s="345"/>
      <c r="AU513" s="345"/>
      <c r="AV513" s="345" t="str">
        <f t="shared" si="110"/>
        <v/>
      </c>
      <c r="AW513" s="345"/>
      <c r="AX513" s="345" t="str">
        <f t="shared" si="111"/>
        <v/>
      </c>
      <c r="AY513" s="352"/>
    </row>
    <row r="514" spans="1:52" s="337" customFormat="1" x14ac:dyDescent="0.25">
      <c r="A514" s="345" t="str">
        <f t="shared" si="104"/>
        <v/>
      </c>
      <c r="B514" s="345" t="str">
        <f t="shared" si="105"/>
        <v/>
      </c>
      <c r="C514" s="345"/>
      <c r="D514" s="345"/>
      <c r="E514" s="345" t="str">
        <f t="shared" si="92"/>
        <v/>
      </c>
      <c r="F514" s="346"/>
      <c r="G514" s="381"/>
      <c r="H514" s="345" t="s">
        <v>851</v>
      </c>
      <c r="I514" s="345" t="s">
        <v>869</v>
      </c>
      <c r="J514" s="345" t="s">
        <v>1426</v>
      </c>
      <c r="K514" s="345" t="s">
        <v>760</v>
      </c>
      <c r="L514" s="345" t="str">
        <f t="shared" si="106"/>
        <v>. Wheel Speed Sensors</v>
      </c>
      <c r="M514" s="460" t="str">
        <f t="shared" si="97"/>
        <v/>
      </c>
      <c r="N514" s="357" t="str" cm="1">
        <f t="array" ref="N514">IF(INDEX(W:W, ROW())&lt;&gt;"", _xlfn.XLOOKUP(INDEX(W:W, ROW()), '5A. Picture Formulas'!$B$3:$B$500, '5A. Picture Formulas'!$CR$3:$CR$500), "")</f>
        <v/>
      </c>
      <c r="O514" s="382" t="str">
        <f t="shared" si="107"/>
        <v/>
      </c>
      <c r="P514" s="382" t="s">
        <v>875</v>
      </c>
      <c r="Q514" s="348" t="str">
        <f t="shared" si="99"/>
        <v/>
      </c>
      <c r="R514" s="345" t="s">
        <v>760</v>
      </c>
      <c r="S514" s="345"/>
      <c r="T514" s="345"/>
      <c r="U514" s="383" t="str">
        <f t="shared" si="93"/>
        <v/>
      </c>
      <c r="V514" s="345"/>
      <c r="W514" s="39"/>
      <c r="X514" s="345"/>
      <c r="Y514" s="345"/>
      <c r="Z514" s="381"/>
      <c r="AA514" s="345"/>
      <c r="AB514" s="345"/>
      <c r="AC514" s="345"/>
      <c r="AD514" s="345" t="str">
        <f t="shared" si="108"/>
        <v>TOSS ALL</v>
      </c>
      <c r="AE514" s="345" t="s">
        <v>800</v>
      </c>
      <c r="AF514" s="345"/>
      <c r="AG514" s="345"/>
      <c r="AH514" s="345" t="s">
        <v>935</v>
      </c>
      <c r="AI514" s="384">
        <v>44674</v>
      </c>
      <c r="AJ514" s="385" t="s">
        <v>936</v>
      </c>
      <c r="AK514" s="385" t="s">
        <v>57</v>
      </c>
      <c r="AL514" s="385" t="s">
        <v>937</v>
      </c>
      <c r="AM514" s="345"/>
      <c r="AN514" s="345" t="s">
        <v>938</v>
      </c>
      <c r="AO514" s="345"/>
      <c r="AP514" s="345"/>
      <c r="AQ514" s="345"/>
      <c r="AR514" s="347" t="str">
        <f t="shared" si="109"/>
        <v/>
      </c>
      <c r="AS514" s="345"/>
      <c r="AT514" s="345"/>
      <c r="AU514" s="345"/>
      <c r="AV514" s="345" t="str">
        <f t="shared" si="110"/>
        <v/>
      </c>
      <c r="AW514" s="345"/>
      <c r="AX514" s="345" t="str">
        <f t="shared" si="111"/>
        <v/>
      </c>
      <c r="AY514" s="352"/>
    </row>
    <row r="515" spans="1:52" s="337" customFormat="1" x14ac:dyDescent="0.25">
      <c r="A515" s="345" t="str">
        <f t="shared" si="104"/>
        <v/>
      </c>
      <c r="B515" s="345" t="str">
        <f t="shared" si="105"/>
        <v/>
      </c>
      <c r="C515" s="345"/>
      <c r="D515" s="345"/>
      <c r="E515" s="345" t="str">
        <f t="shared" si="92"/>
        <v/>
      </c>
      <c r="F515" s="346"/>
      <c r="G515" s="346" t="s">
        <v>941</v>
      </c>
      <c r="H515" s="440" t="s">
        <v>871</v>
      </c>
      <c r="I515" s="347" t="s">
        <v>869</v>
      </c>
      <c r="J515" s="347" t="s">
        <v>1637</v>
      </c>
      <c r="K515" s="347" t="s">
        <v>756</v>
      </c>
      <c r="L515" s="347" t="str">
        <f t="shared" si="106"/>
        <v>. Wheels (ask DRF - tons of options)</v>
      </c>
      <c r="M515" s="460" t="str">
        <f t="shared" si="97"/>
        <v/>
      </c>
      <c r="N515" s="357" t="str" cm="1">
        <f t="array" ref="N515">IF(INDEX(W:W, ROW())&lt;&gt;"", _xlfn.XLOOKUP(INDEX(W:W, ROW()), '5A. Picture Formulas'!$B$3:$B$500, '5A. Picture Formulas'!$CR$3:$CR$500), "")</f>
        <v/>
      </c>
      <c r="O515" s="348" t="str">
        <f t="shared" si="107"/>
        <v/>
      </c>
      <c r="P515" s="348" t="s">
        <v>875</v>
      </c>
      <c r="Q515" s="348" t="str">
        <f t="shared" si="99"/>
        <v/>
      </c>
      <c r="R515" s="347" t="s">
        <v>756</v>
      </c>
      <c r="S515" s="347"/>
      <c r="T515" s="347" t="s">
        <v>854</v>
      </c>
      <c r="U515" s="349" t="str">
        <f t="shared" si="93"/>
        <v>Ask DRF</v>
      </c>
      <c r="V515" s="346"/>
      <c r="W515" s="33"/>
      <c r="X515" s="346"/>
      <c r="Y515" s="346"/>
      <c r="Z515" s="346"/>
      <c r="AA515" s="347"/>
      <c r="AB515" s="347"/>
      <c r="AC515" s="347"/>
      <c r="AD515" s="347" t="str">
        <f t="shared" si="108"/>
        <v/>
      </c>
      <c r="AE515" s="347"/>
      <c r="AF515" s="347"/>
      <c r="AG515" s="347"/>
      <c r="AH515" s="347" t="s">
        <v>935</v>
      </c>
      <c r="AI515" s="350">
        <v>44684</v>
      </c>
      <c r="AJ515" s="351" t="s">
        <v>936</v>
      </c>
      <c r="AK515" s="351" t="s">
        <v>57</v>
      </c>
      <c r="AL515" s="351" t="s">
        <v>937</v>
      </c>
      <c r="AM515" s="347"/>
      <c r="AN515" s="346" t="s">
        <v>947</v>
      </c>
      <c r="AO515" s="347"/>
      <c r="AP515" s="347" t="s">
        <v>91</v>
      </c>
      <c r="AQ515" s="347"/>
      <c r="AR515" s="347" t="str">
        <f t="shared" si="109"/>
        <v/>
      </c>
      <c r="AS515" s="347"/>
      <c r="AT515" s="347"/>
      <c r="AU515" s="347"/>
      <c r="AV515" s="347" t="str">
        <f t="shared" si="110"/>
        <v/>
      </c>
      <c r="AW515" s="347"/>
      <c r="AX515" s="347" t="str">
        <f t="shared" si="111"/>
        <v/>
      </c>
      <c r="AY515" s="352"/>
    </row>
    <row r="516" spans="1:52" s="337" customFormat="1" x14ac:dyDescent="0.25">
      <c r="A516" s="345" t="str">
        <f t="shared" si="104"/>
        <v>A132</v>
      </c>
      <c r="B516" s="345" t="str">
        <f t="shared" si="105"/>
        <v/>
      </c>
      <c r="C516" s="345"/>
      <c r="D516" s="345" t="str">
        <f>W516</f>
        <v>A132</v>
      </c>
      <c r="E516" s="345" t="str">
        <f t="shared" ref="E516:E565" si="112">IF(B516&lt;&gt;"",COUNTIF($B$4:$B$592,B516),"")</f>
        <v/>
      </c>
      <c r="F516" s="346"/>
      <c r="G516" s="346"/>
      <c r="H516" s="347"/>
      <c r="I516" s="347"/>
      <c r="J516" s="347"/>
      <c r="K516" s="347"/>
      <c r="L516" s="347" t="str">
        <f t="shared" si="106"/>
        <v>A132. Mass Air Flow (MAF) Sensor (1 of 2)</v>
      </c>
      <c r="M516" s="460" t="str">
        <f t="shared" si="97"/>
        <v>Pic</v>
      </c>
      <c r="N516" s="357" t="str" cm="1">
        <f t="array" ref="N516">IF(INDEX(W:W, ROW())&lt;&gt;"", _xlfn.XLOOKUP(INDEX(W:W, ROW()), '5A. Picture Formulas'!$B$3:$B$500, '5A. Picture Formulas'!$CR$3:$CR$500), "")</f>
        <v>https://viking-pictures.s3.us-west-1.amazonaws.com/AA1188/45+(1).JPG</v>
      </c>
      <c r="O516" s="365" t="str">
        <f t="shared" si="107"/>
        <v/>
      </c>
      <c r="P516" s="441"/>
      <c r="Q516" s="348" t="str">
        <f t="shared" si="99"/>
        <v>https://viking-pictures.s3.us-west-1.amazonaws.com/AA1188/45+(1).JPG</v>
      </c>
      <c r="R516" s="442" t="s">
        <v>2957</v>
      </c>
      <c r="S516" s="442"/>
      <c r="T516" s="367"/>
      <c r="U516" s="349" t="str">
        <f t="shared" ref="U516:U565" si="113">IF(ISTEXT(T516), T516, IFERROR(AVERAGEIF(K:K, K516, T:T), ""))</f>
        <v/>
      </c>
      <c r="V516" s="443">
        <v>45</v>
      </c>
      <c r="W516" s="329" t="s">
        <v>2952</v>
      </c>
      <c r="X516" s="443" t="s">
        <v>2938</v>
      </c>
      <c r="Y516" s="444"/>
      <c r="Z516" s="387" t="s">
        <v>2946</v>
      </c>
      <c r="AA516" s="445">
        <v>7613234</v>
      </c>
      <c r="AB516" s="442"/>
      <c r="AC516" s="442"/>
      <c r="AD516" s="347" t="str">
        <f t="shared" si="108"/>
        <v/>
      </c>
      <c r="AE516" s="347"/>
      <c r="AF516" s="347"/>
      <c r="AG516" s="347"/>
      <c r="AH516" s="446"/>
      <c r="AI516" s="446"/>
      <c r="AJ516" s="351"/>
      <c r="AK516" s="351"/>
      <c r="AL516" s="351"/>
      <c r="AM516" s="447"/>
      <c r="AN516" s="346"/>
      <c r="AO516" s="346"/>
      <c r="AP516" s="447" t="s">
        <v>91</v>
      </c>
      <c r="AQ516" s="347"/>
      <c r="AR516" s="347" t="str">
        <f t="shared" si="109"/>
        <v/>
      </c>
      <c r="AS516" s="347"/>
      <c r="AT516" s="347"/>
      <c r="AU516" s="347"/>
      <c r="AV516" s="347" t="str">
        <f t="shared" si="110"/>
        <v/>
      </c>
      <c r="AW516" s="447"/>
      <c r="AX516" s="347" t="str">
        <f t="shared" si="111"/>
        <v/>
      </c>
      <c r="AY516" s="352" t="s">
        <v>2601</v>
      </c>
      <c r="AZ516" s="337" t="str">
        <f>'1A. Template Prep'!$C$2</f>
        <v>1270. 14 BMW X5 SUV (F15) 4.4TT (N63) Auto (Sophisto Gray) AWD (71781)</v>
      </c>
    </row>
    <row r="517" spans="1:52" s="337" customFormat="1" x14ac:dyDescent="0.25">
      <c r="A517" s="345" t="str">
        <f t="shared" si="104"/>
        <v>A136</v>
      </c>
      <c r="B517" s="345" t="str">
        <f t="shared" si="105"/>
        <v/>
      </c>
      <c r="C517" s="345"/>
      <c r="D517" s="345" t="str">
        <f>W517</f>
        <v>A136</v>
      </c>
      <c r="E517" s="345" t="str">
        <f t="shared" si="112"/>
        <v/>
      </c>
      <c r="F517" s="346"/>
      <c r="G517" s="346"/>
      <c r="H517" s="347"/>
      <c r="I517" s="347"/>
      <c r="J517" s="347"/>
      <c r="K517" s="347"/>
      <c r="L517" s="347" t="str">
        <f t="shared" si="106"/>
        <v>A136. Mass Air Flow (MAF) Sensor (2 of 2)</v>
      </c>
      <c r="M517" s="460" t="str">
        <f t="shared" ref="M517:M565" si="114">IF(N517&lt;&gt;"",HYPERLINK(N517,"Pic"),"")</f>
        <v>Pic</v>
      </c>
      <c r="N517" s="357" t="str" cm="1">
        <f t="array" ref="N517">IF(INDEX(W:W, ROW())&lt;&gt;"", _xlfn.XLOOKUP(INDEX(W:W, ROW()), '5A. Picture Formulas'!$B$3:$B$500, '5A. Picture Formulas'!$CR$3:$CR$500), "")</f>
        <v>https://viking-pictures.s3.us-west-1.amazonaws.com/AA1188/48+(2).JPG</v>
      </c>
      <c r="O517" s="365" t="str">
        <f t="shared" si="107"/>
        <v/>
      </c>
      <c r="P517" s="441"/>
      <c r="Q517" s="348" t="str">
        <f t="shared" ref="Q517:Q537" si="115">IF(P517&lt;&gt;"",P517,IF(N517&lt;&gt;"",N517,""))</f>
        <v>https://viking-pictures.s3.us-west-1.amazonaws.com/AA1188/48+(2).JPG</v>
      </c>
      <c r="R517" s="442" t="s">
        <v>2958</v>
      </c>
      <c r="S517" s="442"/>
      <c r="T517" s="367"/>
      <c r="U517" s="349" t="str">
        <f t="shared" si="113"/>
        <v/>
      </c>
      <c r="V517" s="443">
        <v>48</v>
      </c>
      <c r="W517" s="329" t="s">
        <v>2956</v>
      </c>
      <c r="X517" s="443" t="s">
        <v>2938</v>
      </c>
      <c r="Y517" s="444"/>
      <c r="Z517" s="387" t="s">
        <v>2946</v>
      </c>
      <c r="AA517" s="445">
        <v>7613234</v>
      </c>
      <c r="AB517" s="442"/>
      <c r="AC517" s="442"/>
      <c r="AD517" s="347" t="str">
        <f t="shared" si="108"/>
        <v/>
      </c>
      <c r="AE517" s="347"/>
      <c r="AF517" s="347"/>
      <c r="AG517" s="347"/>
      <c r="AH517" s="446"/>
      <c r="AI517" s="446"/>
      <c r="AJ517" s="351"/>
      <c r="AK517" s="351"/>
      <c r="AL517" s="351"/>
      <c r="AM517" s="447"/>
      <c r="AN517" s="346"/>
      <c r="AO517" s="346"/>
      <c r="AP517" s="447" t="s">
        <v>91</v>
      </c>
      <c r="AQ517" s="347"/>
      <c r="AR517" s="347" t="str">
        <f t="shared" si="109"/>
        <v/>
      </c>
      <c r="AS517" s="347"/>
      <c r="AT517" s="347"/>
      <c r="AU517" s="347"/>
      <c r="AV517" s="347" t="str">
        <f t="shared" si="110"/>
        <v/>
      </c>
      <c r="AW517" s="447"/>
      <c r="AX517" s="347" t="str">
        <f t="shared" si="111"/>
        <v/>
      </c>
      <c r="AY517" s="352" t="s">
        <v>2602</v>
      </c>
      <c r="AZ517" s="337" t="str">
        <f>'1A. Template Prep'!$C$2</f>
        <v>1270. 14 BMW X5 SUV (F15) 4.4TT (N63) Auto (Sophisto Gray) AWD (71781)</v>
      </c>
    </row>
    <row r="518" spans="1:52" s="337" customFormat="1" x14ac:dyDescent="0.25">
      <c r="A518" s="345" t="str">
        <f t="shared" si="104"/>
        <v>A150</v>
      </c>
      <c r="B518" s="345" t="str">
        <f t="shared" si="105"/>
        <v/>
      </c>
      <c r="C518" s="345"/>
      <c r="D518" s="448"/>
      <c r="E518" s="345" t="str">
        <f t="shared" si="112"/>
        <v/>
      </c>
      <c r="F518" s="346"/>
      <c r="G518" s="346"/>
      <c r="H518" s="347"/>
      <c r="I518" s="347"/>
      <c r="J518" s="347"/>
      <c r="K518" s="347"/>
      <c r="L518" s="347" t="str">
        <f t="shared" si="106"/>
        <v>A150. Hood Catch Upper Release Lever &amp; SET 2 (no cables)</v>
      </c>
      <c r="M518" s="460" t="str">
        <f t="shared" si="114"/>
        <v>Pic</v>
      </c>
      <c r="N518" s="357" t="str" cm="1">
        <f t="array" ref="N518">IF(INDEX(W:W, ROW())&lt;&gt;"", _xlfn.XLOOKUP(INDEX(W:W, ROW()), '5A. Picture Formulas'!$B$3:$B$500, '5A. Picture Formulas'!$CR$3:$CR$500), "")</f>
        <v>https://viking-pictures.s3.us-west-1.amazonaws.com/AA1188/60+(1).JPG</v>
      </c>
      <c r="O518" s="365" t="str">
        <f t="shared" si="107"/>
        <v/>
      </c>
      <c r="P518" s="441"/>
      <c r="Q518" s="348" t="str">
        <f t="shared" si="115"/>
        <v>https://viking-pictures.s3.us-west-1.amazonaws.com/AA1188/60+(1).JPG</v>
      </c>
      <c r="R518" s="442" t="s">
        <v>2971</v>
      </c>
      <c r="S518" s="442"/>
      <c r="T518" s="367"/>
      <c r="U518" s="349" t="str">
        <f t="shared" si="113"/>
        <v/>
      </c>
      <c r="V518" s="443">
        <v>60</v>
      </c>
      <c r="W518" s="329" t="s">
        <v>2972</v>
      </c>
      <c r="X518" s="443" t="s">
        <v>2949</v>
      </c>
      <c r="Y518" s="444"/>
      <c r="Z518" s="346" t="s">
        <v>259</v>
      </c>
      <c r="AA518" s="445" t="s">
        <v>2973</v>
      </c>
      <c r="AB518" s="442"/>
      <c r="AC518" s="442"/>
      <c r="AD518" s="347" t="str">
        <f t="shared" si="108"/>
        <v/>
      </c>
      <c r="AE518" s="347"/>
      <c r="AF518" s="347"/>
      <c r="AG518" s="347"/>
      <c r="AH518" s="446"/>
      <c r="AI518" s="446"/>
      <c r="AJ518" s="351"/>
      <c r="AK518" s="351"/>
      <c r="AL518" s="351"/>
      <c r="AM518" s="447"/>
      <c r="AN518" s="346"/>
      <c r="AO518" s="346"/>
      <c r="AP518" s="447" t="s">
        <v>91</v>
      </c>
      <c r="AQ518" s="347"/>
      <c r="AR518" s="347" t="str">
        <f t="shared" si="109"/>
        <v/>
      </c>
      <c r="AS518" s="347"/>
      <c r="AT518" s="347"/>
      <c r="AU518" s="347"/>
      <c r="AV518" s="347" t="str">
        <f t="shared" si="110"/>
        <v/>
      </c>
      <c r="AW518" s="447"/>
      <c r="AX518" s="347" t="str">
        <f t="shared" si="111"/>
        <v/>
      </c>
      <c r="AY518" s="352" t="s">
        <v>2603</v>
      </c>
      <c r="AZ518" s="337" t="str">
        <f>'1A. Template Prep'!$C$2</f>
        <v>1270. 14 BMW X5 SUV (F15) 4.4TT (N63) Auto (Sophisto Gray) AWD (71781)</v>
      </c>
    </row>
    <row r="519" spans="1:52" s="337" customFormat="1" x14ac:dyDescent="0.25">
      <c r="A519" s="345" t="str">
        <f t="shared" si="104"/>
        <v>A162</v>
      </c>
      <c r="B519" s="345" t="str">
        <f t="shared" si="105"/>
        <v/>
      </c>
      <c r="C519" s="345"/>
      <c r="D519" s="448"/>
      <c r="E519" s="345" t="str">
        <f t="shared" si="112"/>
        <v/>
      </c>
      <c r="F519" s="346"/>
      <c r="G519" s="346"/>
      <c r="H519" s="347"/>
      <c r="I519" s="347"/>
      <c r="J519" s="347"/>
      <c r="K519" s="347" t="s">
        <v>907</v>
      </c>
      <c r="L519" s="347" t="str">
        <f t="shared" si="106"/>
        <v>A162. Headrest, FRONT LEFT &amp; RIGHT SET 2 (ACTIVE)</v>
      </c>
      <c r="M519" s="460" t="str">
        <f t="shared" si="114"/>
        <v>Pic</v>
      </c>
      <c r="N519" s="357" t="str" cm="1">
        <f t="array" ref="N519">IF(INDEX(W:W, ROW())&lt;&gt;"", _xlfn.XLOOKUP(INDEX(W:W, ROW()), '5A. Picture Formulas'!$B$3:$B$500, '5A. Picture Formulas'!$CR$3:$CR$500), "")</f>
        <v>https://viking-pictures.s3.us-west-1.amazonaws.com/AA1188/74+(1).JPG</v>
      </c>
      <c r="O519" s="365" t="str">
        <f t="shared" si="107"/>
        <v/>
      </c>
      <c r="P519" s="441"/>
      <c r="Q519" s="348" t="str">
        <f t="shared" si="115"/>
        <v>https://viking-pictures.s3.us-west-1.amazonaws.com/AA1188/74+(1).JPG</v>
      </c>
      <c r="R519" s="442" t="s">
        <v>2986</v>
      </c>
      <c r="S519" s="442"/>
      <c r="T519" s="367"/>
      <c r="U519" s="349">
        <f t="shared" si="113"/>
        <v>155</v>
      </c>
      <c r="V519" s="443">
        <v>74</v>
      </c>
      <c r="W519" s="329" t="s">
        <v>2987</v>
      </c>
      <c r="X519" s="443" t="s">
        <v>2951</v>
      </c>
      <c r="Y519" s="444"/>
      <c r="Z519" s="346" t="s">
        <v>259</v>
      </c>
      <c r="AA519" s="445" t="s">
        <v>1218</v>
      </c>
      <c r="AB519" s="442"/>
      <c r="AC519" s="442"/>
      <c r="AD519" s="347" t="str">
        <f t="shared" si="108"/>
        <v>tag as SINGLE</v>
      </c>
      <c r="AE519" s="347" t="s">
        <v>768</v>
      </c>
      <c r="AF519" s="347"/>
      <c r="AG519" s="347" t="s">
        <v>2991</v>
      </c>
      <c r="AH519" s="446"/>
      <c r="AI519" s="446"/>
      <c r="AJ519" s="351"/>
      <c r="AK519" s="351"/>
      <c r="AL519" s="351"/>
      <c r="AM519" s="447"/>
      <c r="AN519" s="346"/>
      <c r="AO519" s="346"/>
      <c r="AP519" s="447" t="s">
        <v>91</v>
      </c>
      <c r="AQ519" s="347"/>
      <c r="AR519" s="347" t="str">
        <f t="shared" si="109"/>
        <v/>
      </c>
      <c r="AS519" s="347"/>
      <c r="AT519" s="347"/>
      <c r="AU519" s="347"/>
      <c r="AV519" s="347" t="str">
        <f t="shared" si="110"/>
        <v/>
      </c>
      <c r="AW519" s="447"/>
      <c r="AX519" s="347" t="str">
        <f t="shared" si="111"/>
        <v/>
      </c>
      <c r="AY519" s="352" t="s">
        <v>2604</v>
      </c>
      <c r="AZ519" s="337" t="str">
        <f>'1A. Template Prep'!$C$2</f>
        <v>1270. 14 BMW X5 SUV (F15) 4.4TT (N63) Auto (Sophisto Gray) AWD (71781)</v>
      </c>
    </row>
    <row r="520" spans="1:52" s="337" customFormat="1" x14ac:dyDescent="0.25">
      <c r="A520" s="345" t="str">
        <f t="shared" si="104"/>
        <v/>
      </c>
      <c r="B520" s="345" t="str">
        <f t="shared" si="105"/>
        <v/>
      </c>
      <c r="C520" s="345"/>
      <c r="D520" s="448"/>
      <c r="E520" s="345" t="str">
        <f t="shared" si="112"/>
        <v/>
      </c>
      <c r="F520" s="346"/>
      <c r="G520" s="346"/>
      <c r="H520" s="347"/>
      <c r="I520" s="347"/>
      <c r="J520" s="347"/>
      <c r="K520" s="347" t="s">
        <v>907</v>
      </c>
      <c r="L520" s="347" t="str">
        <f t="shared" si="106"/>
        <v>. Headrest, FRONT LEFT &amp; RIGHT SET 2 (STANDARD, NON-ACTIVE)</v>
      </c>
      <c r="M520" s="460" t="str">
        <f t="shared" si="114"/>
        <v/>
      </c>
      <c r="N520" s="357" t="str" cm="1">
        <f t="array" ref="N520">IF(INDEX(W:W, ROW())&lt;&gt;"", _xlfn.XLOOKUP(INDEX(W:W, ROW()), '5A. Picture Formulas'!$B$3:$B$500, '5A. Picture Formulas'!$CR$3:$CR$500), "")</f>
        <v/>
      </c>
      <c r="O520" s="365" t="str">
        <f t="shared" si="107"/>
        <v/>
      </c>
      <c r="P520" s="441"/>
      <c r="Q520" s="348" t="str">
        <f t="shared" si="115"/>
        <v/>
      </c>
      <c r="R520" s="442" t="s">
        <v>2988</v>
      </c>
      <c r="S520" s="442"/>
      <c r="T520" s="367"/>
      <c r="U520" s="349">
        <f t="shared" si="113"/>
        <v>155</v>
      </c>
      <c r="V520" s="443"/>
      <c r="W520" s="329"/>
      <c r="X520" s="443"/>
      <c r="Y520" s="444"/>
      <c r="Z520" s="346" t="s">
        <v>259</v>
      </c>
      <c r="AA520" s="445" t="s">
        <v>1218</v>
      </c>
      <c r="AB520" s="442"/>
      <c r="AC520" s="442"/>
      <c r="AD520" s="347" t="str">
        <f t="shared" si="108"/>
        <v>tag as SINGLE</v>
      </c>
      <c r="AE520" s="347" t="s">
        <v>768</v>
      </c>
      <c r="AF520" s="347"/>
      <c r="AG520" s="347" t="s">
        <v>2991</v>
      </c>
      <c r="AH520" s="446"/>
      <c r="AI520" s="446"/>
      <c r="AJ520" s="351"/>
      <c r="AK520" s="351"/>
      <c r="AL520" s="351"/>
      <c r="AM520" s="447"/>
      <c r="AN520" s="346"/>
      <c r="AO520" s="346"/>
      <c r="AP520" s="447" t="s">
        <v>91</v>
      </c>
      <c r="AQ520" s="347"/>
      <c r="AR520" s="347" t="str">
        <f t="shared" si="109"/>
        <v/>
      </c>
      <c r="AS520" s="347"/>
      <c r="AT520" s="347"/>
      <c r="AU520" s="347"/>
      <c r="AV520" s="347" t="str">
        <f t="shared" si="110"/>
        <v/>
      </c>
      <c r="AW520" s="447"/>
      <c r="AX520" s="347" t="str">
        <f t="shared" si="111"/>
        <v/>
      </c>
      <c r="AY520" s="352" t="s">
        <v>2605</v>
      </c>
      <c r="AZ520" s="337" t="str">
        <f>'1A. Template Prep'!$C$2</f>
        <v>1270. 14 BMW X5 SUV (F15) 4.4TT (N63) Auto (Sophisto Gray) AWD (71781)</v>
      </c>
    </row>
    <row r="521" spans="1:52" s="337" customFormat="1" x14ac:dyDescent="0.25">
      <c r="A521" s="345" t="str">
        <f t="shared" si="104"/>
        <v>A185</v>
      </c>
      <c r="B521" s="345" t="str">
        <f t="shared" si="105"/>
        <v>590-62105</v>
      </c>
      <c r="C521" s="345"/>
      <c r="D521" s="448"/>
      <c r="E521" s="345">
        <f t="shared" si="112"/>
        <v>1</v>
      </c>
      <c r="F521" s="346"/>
      <c r="G521" s="346"/>
      <c r="H521" s="347"/>
      <c r="I521" s="347"/>
      <c r="J521" s="347"/>
      <c r="K521" s="347"/>
      <c r="L521" s="347" t="str">
        <f t="shared" si="106"/>
        <v>A185. SET A: Module &amp; Key Set</v>
      </c>
      <c r="M521" s="460" t="str">
        <f t="shared" si="114"/>
        <v>Pic</v>
      </c>
      <c r="N521" s="357" t="str" cm="1">
        <f t="array" ref="N521">IF(INDEX(W:W, ROW())&lt;&gt;"", _xlfn.XLOOKUP(INDEX(W:W, ROW()), '5A. Picture Formulas'!$B$3:$B$500, '5A. Picture Formulas'!$CR$3:$CR$500), "")</f>
        <v>https://viking-pictures.s3.us-west-1.amazonaws.com/AA1188/97+(1).JPG</v>
      </c>
      <c r="O521" s="365" t="str">
        <f t="shared" si="107"/>
        <v/>
      </c>
      <c r="P521" s="441"/>
      <c r="Q521" s="348" t="str">
        <f t="shared" si="115"/>
        <v>https://viking-pictures.s3.us-west-1.amazonaws.com/AA1188/97+(1).JPG</v>
      </c>
      <c r="R521" s="442" t="s">
        <v>4184</v>
      </c>
      <c r="S521" s="442" t="s">
        <v>249</v>
      </c>
      <c r="T521" s="367"/>
      <c r="U521" s="349" t="str">
        <f t="shared" si="113"/>
        <v/>
      </c>
      <c r="V521" s="443">
        <v>97</v>
      </c>
      <c r="W521" s="329" t="s">
        <v>3021</v>
      </c>
      <c r="X521" s="443" t="s">
        <v>2950</v>
      </c>
      <c r="Y521" s="444"/>
      <c r="Z521" s="346" t="s">
        <v>260</v>
      </c>
      <c r="AA521" s="445" t="s">
        <v>3020</v>
      </c>
      <c r="AB521" s="442" t="s">
        <v>3022</v>
      </c>
      <c r="AC521" s="442"/>
      <c r="AD521" s="347" t="str">
        <f t="shared" si="108"/>
        <v/>
      </c>
      <c r="AE521" s="347"/>
      <c r="AF521" s="347"/>
      <c r="AG521" s="347" t="s">
        <v>4185</v>
      </c>
      <c r="AH521" s="446"/>
      <c r="AI521" s="446"/>
      <c r="AJ521" s="351" t="s">
        <v>936</v>
      </c>
      <c r="AK521" s="351" t="s">
        <v>57</v>
      </c>
      <c r="AL521" s="351" t="s">
        <v>249</v>
      </c>
      <c r="AM521" s="447"/>
      <c r="AN521" s="346"/>
      <c r="AO521" s="346">
        <v>590</v>
      </c>
      <c r="AP521" s="447" t="s">
        <v>91</v>
      </c>
      <c r="AQ521" s="347">
        <v>62105</v>
      </c>
      <c r="AR521" s="347" t="str">
        <f t="shared" si="109"/>
        <v>590-62105</v>
      </c>
      <c r="AS521" s="347"/>
      <c r="AT521" s="347"/>
      <c r="AU521" s="347"/>
      <c r="AV521" s="347" t="str">
        <f t="shared" si="110"/>
        <v/>
      </c>
      <c r="AW521" s="447"/>
      <c r="AX521" s="347" t="str">
        <f t="shared" si="111"/>
        <v/>
      </c>
      <c r="AY521" s="352" t="s">
        <v>2606</v>
      </c>
      <c r="AZ521" s="337" t="str">
        <f>'1A. Template Prep'!$C$2</f>
        <v>1270. 14 BMW X5 SUV (F15) 4.4TT (N63) Auto (Sophisto Gray) AWD (71781)</v>
      </c>
    </row>
    <row r="522" spans="1:52" s="337" customFormat="1" x14ac:dyDescent="0.25">
      <c r="A522" s="345" t="str">
        <f t="shared" si="104"/>
        <v>A205</v>
      </c>
      <c r="B522" s="345" t="str">
        <f t="shared" si="105"/>
        <v/>
      </c>
      <c r="C522" s="345"/>
      <c r="D522" s="448"/>
      <c r="E522" s="345" t="str">
        <f t="shared" si="112"/>
        <v/>
      </c>
      <c r="F522" s="346"/>
      <c r="G522" s="346"/>
      <c r="H522" s="347"/>
      <c r="I522" s="347"/>
      <c r="J522" s="347"/>
      <c r="K522" s="347" t="s">
        <v>884</v>
      </c>
      <c r="L522" s="347" t="str">
        <f t="shared" si="106"/>
        <v>A205. Ignition Coils SET 4 (Bosch)</v>
      </c>
      <c r="M522" s="460" t="str">
        <f t="shared" si="114"/>
        <v>Pic</v>
      </c>
      <c r="N522" s="357" t="str" cm="1">
        <f t="array" ref="N522">IF(INDEX(W:W, ROW())&lt;&gt;"", _xlfn.XLOOKUP(INDEX(W:W, ROW()), '5A. Picture Formulas'!$B$3:$B$500, '5A. Picture Formulas'!$CR$3:$CR$500), "")</f>
        <v>https://viking-pictures.s3.us-west-1.amazonaws.com/AA1188/117+(2).JPG</v>
      </c>
      <c r="O522" s="365" t="str">
        <f t="shared" si="107"/>
        <v/>
      </c>
      <c r="P522" s="441"/>
      <c r="Q522" s="348" t="str">
        <f t="shared" si="115"/>
        <v>https://viking-pictures.s3.us-west-1.amazonaws.com/AA1188/117+(2).JPG</v>
      </c>
      <c r="R522" s="442" t="s">
        <v>3059</v>
      </c>
      <c r="S522" s="442" t="s">
        <v>1663</v>
      </c>
      <c r="T522" s="367">
        <v>45</v>
      </c>
      <c r="U522" s="349">
        <f t="shared" si="113"/>
        <v>60</v>
      </c>
      <c r="V522" s="443">
        <v>117</v>
      </c>
      <c r="W522" s="329" t="s">
        <v>3060</v>
      </c>
      <c r="X522" s="443" t="s">
        <v>2950</v>
      </c>
      <c r="Y522" s="444"/>
      <c r="Z522" s="346" t="s">
        <v>260</v>
      </c>
      <c r="AA522" s="445">
        <v>8647689</v>
      </c>
      <c r="AB522" s="442"/>
      <c r="AC522" s="442"/>
      <c r="AD522" s="347" t="str">
        <f t="shared" si="108"/>
        <v/>
      </c>
      <c r="AE522" s="347"/>
      <c r="AF522" s="347"/>
      <c r="AG522" s="347" t="s">
        <v>3062</v>
      </c>
      <c r="AH522" s="446"/>
      <c r="AI522" s="446"/>
      <c r="AJ522" s="351"/>
      <c r="AK522" s="351"/>
      <c r="AL522" s="351"/>
      <c r="AM522" s="447"/>
      <c r="AN522" s="346"/>
      <c r="AO522" s="346"/>
      <c r="AP522" s="447" t="s">
        <v>91</v>
      </c>
      <c r="AQ522" s="347"/>
      <c r="AR522" s="347" t="str">
        <f t="shared" si="109"/>
        <v/>
      </c>
      <c r="AS522" s="347"/>
      <c r="AT522" s="347"/>
      <c r="AU522" s="347"/>
      <c r="AV522" s="347" t="str">
        <f t="shared" si="110"/>
        <v/>
      </c>
      <c r="AW522" s="447"/>
      <c r="AX522" s="347" t="str">
        <f t="shared" si="111"/>
        <v/>
      </c>
      <c r="AY522" s="352" t="s">
        <v>2607</v>
      </c>
      <c r="AZ522" s="337" t="str">
        <f>'1A. Template Prep'!$C$2</f>
        <v>1270. 14 BMW X5 SUV (F15) 4.4TT (N63) Auto (Sophisto Gray) AWD (71781)</v>
      </c>
    </row>
    <row r="523" spans="1:52" s="337" customFormat="1" x14ac:dyDescent="0.25">
      <c r="A523" s="345" t="str">
        <f t="shared" si="104"/>
        <v>A208</v>
      </c>
      <c r="B523" s="345" t="str">
        <f>IF(AR523&lt;&gt;"",AR523,"")</f>
        <v>560-86060</v>
      </c>
      <c r="C523" s="345"/>
      <c r="D523" s="448"/>
      <c r="E523" s="345">
        <f t="shared" si="112"/>
        <v>2</v>
      </c>
      <c r="F523" s="346"/>
      <c r="G523" s="346"/>
      <c r="H523" s="347"/>
      <c r="I523" s="347"/>
      <c r="J523" s="347"/>
      <c r="K523" s="347"/>
      <c r="L523" s="347" t="str">
        <f t="shared" si="106"/>
        <v>A208. Wheel (has 1 painted on it)</v>
      </c>
      <c r="M523" s="460" t="str">
        <f t="shared" si="114"/>
        <v>Pic</v>
      </c>
      <c r="N523" s="357" t="str" cm="1">
        <f t="array" ref="N523">IF(INDEX(W:W, ROW())&lt;&gt;"", _xlfn.XLOOKUP(INDEX(W:W, ROW()), '5A. Picture Formulas'!$B$3:$B$500, '5A. Picture Formulas'!$CR$3:$CR$500), "")</f>
        <v>https://viking-pictures.s3.us-west-1.amazonaws.com/AA1188/7+(2).JPG</v>
      </c>
      <c r="O523" s="365" t="str">
        <f t="shared" si="107"/>
        <v/>
      </c>
      <c r="P523" s="441"/>
      <c r="Q523" s="348" t="str">
        <f t="shared" si="115"/>
        <v>https://viking-pictures.s3.us-west-1.amazonaws.com/AA1188/7+(2).JPG</v>
      </c>
      <c r="R523" s="442" t="s">
        <v>3065</v>
      </c>
      <c r="S523" s="442"/>
      <c r="T523" s="367"/>
      <c r="U523" s="349" t="str">
        <f t="shared" si="113"/>
        <v/>
      </c>
      <c r="V523" s="443">
        <v>7</v>
      </c>
      <c r="W523" s="329" t="s">
        <v>3070</v>
      </c>
      <c r="X523" s="443" t="s">
        <v>3071</v>
      </c>
      <c r="Y523" s="444"/>
      <c r="Z523" s="346" t="s">
        <v>259</v>
      </c>
      <c r="AA523" s="445" t="s">
        <v>3072</v>
      </c>
      <c r="AB523" s="442" t="s">
        <v>3069</v>
      </c>
      <c r="AC523" s="442"/>
      <c r="AD523" s="347" t="str">
        <f t="shared" si="108"/>
        <v/>
      </c>
      <c r="AE523" s="347"/>
      <c r="AF523" s="347"/>
      <c r="AG523" s="347"/>
      <c r="AH523" s="446"/>
      <c r="AI523" s="446"/>
      <c r="AJ523" s="351"/>
      <c r="AK523" s="351"/>
      <c r="AL523" s="351"/>
      <c r="AM523" s="447"/>
      <c r="AN523" s="346"/>
      <c r="AO523" s="346">
        <v>560</v>
      </c>
      <c r="AP523" s="447" t="s">
        <v>91</v>
      </c>
      <c r="AQ523" s="347">
        <v>86060</v>
      </c>
      <c r="AR523" s="347" t="str">
        <f t="shared" si="109"/>
        <v>560-86060</v>
      </c>
      <c r="AS523" s="347"/>
      <c r="AT523" s="345"/>
      <c r="AU523" s="347"/>
      <c r="AV523" s="347" t="str">
        <f t="shared" si="110"/>
        <v/>
      </c>
      <c r="AW523" s="447"/>
      <c r="AX523" s="347" t="str">
        <f t="shared" si="111"/>
        <v/>
      </c>
      <c r="AY523" s="352" t="s">
        <v>2608</v>
      </c>
      <c r="AZ523" s="337" t="str">
        <f>'1A. Template Prep'!$C$2</f>
        <v>1270. 14 BMW X5 SUV (F15) 4.4TT (N63) Auto (Sophisto Gray) AWD (71781)</v>
      </c>
    </row>
    <row r="524" spans="1:52" s="337" customFormat="1" x14ac:dyDescent="0.25">
      <c r="A524" s="345" t="str">
        <f t="shared" si="104"/>
        <v>A211</v>
      </c>
      <c r="B524" s="345" t="str">
        <f t="shared" si="105"/>
        <v>560-86060</v>
      </c>
      <c r="C524" s="345"/>
      <c r="D524" s="448"/>
      <c r="E524" s="345">
        <f t="shared" si="112"/>
        <v>2</v>
      </c>
      <c r="F524" s="346"/>
      <c r="G524" s="346"/>
      <c r="H524" s="347"/>
      <c r="I524" s="347"/>
      <c r="J524" s="347"/>
      <c r="K524" s="347"/>
      <c r="L524" s="347" t="str">
        <f t="shared" si="106"/>
        <v>A211. Wheel (has 2 painted on it)</v>
      </c>
      <c r="M524" s="460" t="str">
        <f t="shared" si="114"/>
        <v>Pic</v>
      </c>
      <c r="N524" s="357" t="str" cm="1">
        <f t="array" ref="N524">IF(INDEX(W:W, ROW())&lt;&gt;"", _xlfn.XLOOKUP(INDEX(W:W, ROW()), '5A. Picture Formulas'!$B$3:$B$500, '5A. Picture Formulas'!$CR$3:$CR$500), "")</f>
        <v>https://viking-pictures.s3.us-west-1.amazonaws.com/AA1188/5+(2).JPG</v>
      </c>
      <c r="O524" s="365" t="str">
        <f t="shared" si="107"/>
        <v/>
      </c>
      <c r="P524" s="441"/>
      <c r="Q524" s="348" t="str">
        <f t="shared" si="115"/>
        <v>https://viking-pictures.s3.us-west-1.amazonaws.com/AA1188/5+(2).JPG</v>
      </c>
      <c r="R524" s="442" t="s">
        <v>3066</v>
      </c>
      <c r="S524" s="442"/>
      <c r="T524" s="367"/>
      <c r="U524" s="349" t="str">
        <f t="shared" si="113"/>
        <v/>
      </c>
      <c r="V524" s="443">
        <v>5</v>
      </c>
      <c r="W524" s="329" t="s">
        <v>3076</v>
      </c>
      <c r="X524" s="443" t="s">
        <v>3071</v>
      </c>
      <c r="Y524" s="444"/>
      <c r="Z524" s="346" t="s">
        <v>259</v>
      </c>
      <c r="AA524" s="445" t="s">
        <v>3072</v>
      </c>
      <c r="AB524" s="442" t="s">
        <v>3069</v>
      </c>
      <c r="AC524" s="442"/>
      <c r="AD524" s="347" t="str">
        <f t="shared" si="108"/>
        <v/>
      </c>
      <c r="AE524" s="347"/>
      <c r="AF524" s="347"/>
      <c r="AG524" s="347"/>
      <c r="AH524" s="446"/>
      <c r="AI524" s="446"/>
      <c r="AJ524" s="351"/>
      <c r="AK524" s="351"/>
      <c r="AL524" s="351"/>
      <c r="AM524" s="447"/>
      <c r="AN524" s="346"/>
      <c r="AO524" s="346">
        <v>560</v>
      </c>
      <c r="AP524" s="447" t="s">
        <v>91</v>
      </c>
      <c r="AQ524" s="347">
        <v>86060</v>
      </c>
      <c r="AR524" s="347" t="str">
        <f t="shared" si="109"/>
        <v>560-86060</v>
      </c>
      <c r="AS524" s="347"/>
      <c r="AT524" s="347"/>
      <c r="AU524" s="347"/>
      <c r="AV524" s="347" t="str">
        <f t="shared" si="110"/>
        <v/>
      </c>
      <c r="AW524" s="447"/>
      <c r="AX524" s="347" t="str">
        <f t="shared" si="111"/>
        <v/>
      </c>
      <c r="AY524" s="352" t="s">
        <v>2609</v>
      </c>
      <c r="AZ524" s="337" t="str">
        <f>'1A. Template Prep'!$C$2</f>
        <v>1270. 14 BMW X5 SUV (F15) 4.4TT (N63) Auto (Sophisto Gray) AWD (71781)</v>
      </c>
    </row>
    <row r="525" spans="1:52" s="337" customFormat="1" x14ac:dyDescent="0.25">
      <c r="A525" s="345" t="str">
        <f t="shared" si="104"/>
        <v>A209</v>
      </c>
      <c r="B525" s="345" t="str">
        <f t="shared" si="105"/>
        <v>560-71447</v>
      </c>
      <c r="C525" s="345"/>
      <c r="D525" s="448"/>
      <c r="E525" s="345">
        <f t="shared" si="112"/>
        <v>2</v>
      </c>
      <c r="F525" s="346"/>
      <c r="G525" s="346"/>
      <c r="H525" s="347"/>
      <c r="I525" s="347"/>
      <c r="J525" s="347"/>
      <c r="K525" s="347"/>
      <c r="L525" s="347" t="str">
        <f t="shared" si="106"/>
        <v>A209. Wheel (has 3 painted on it)</v>
      </c>
      <c r="M525" s="460" t="str">
        <f t="shared" si="114"/>
        <v>Pic</v>
      </c>
      <c r="N525" s="357" t="str" cm="1">
        <f t="array" ref="N525">IF(INDEX(W:W, ROW())&lt;&gt;"", _xlfn.XLOOKUP(INDEX(W:W, ROW()), '5A. Picture Formulas'!$B$3:$B$500, '5A. Picture Formulas'!$CR$3:$CR$500), "")</f>
        <v>https://viking-pictures.s3.us-west-1.amazonaws.com/AA1188/1+(2).JPG</v>
      </c>
      <c r="O525" s="365" t="str">
        <f t="shared" si="107"/>
        <v/>
      </c>
      <c r="P525" s="441"/>
      <c r="Q525" s="348" t="str">
        <f t="shared" si="115"/>
        <v>https://viking-pictures.s3.us-west-1.amazonaws.com/AA1188/1+(2).JPG</v>
      </c>
      <c r="R525" s="442" t="s">
        <v>3067</v>
      </c>
      <c r="S525" s="442"/>
      <c r="T525" s="367"/>
      <c r="U525" s="349" t="str">
        <f t="shared" si="113"/>
        <v/>
      </c>
      <c r="V525" s="443">
        <v>1</v>
      </c>
      <c r="W525" s="329" t="s">
        <v>3073</v>
      </c>
      <c r="X525" s="443" t="s">
        <v>3071</v>
      </c>
      <c r="Y525" s="444"/>
      <c r="Z525" s="346" t="s">
        <v>259</v>
      </c>
      <c r="AA525" s="445" t="s">
        <v>3074</v>
      </c>
      <c r="AB525" s="442" t="s">
        <v>3069</v>
      </c>
      <c r="AC525" s="442"/>
      <c r="AD525" s="347" t="str">
        <f t="shared" si="108"/>
        <v/>
      </c>
      <c r="AE525" s="347"/>
      <c r="AF525" s="347"/>
      <c r="AG525" s="347"/>
      <c r="AH525" s="446"/>
      <c r="AI525" s="446"/>
      <c r="AJ525" s="351"/>
      <c r="AK525" s="351"/>
      <c r="AL525" s="351"/>
      <c r="AM525" s="447"/>
      <c r="AN525" s="346"/>
      <c r="AO525" s="346">
        <v>560</v>
      </c>
      <c r="AP525" s="447" t="s">
        <v>91</v>
      </c>
      <c r="AQ525" s="347">
        <v>71447</v>
      </c>
      <c r="AR525" s="347" t="str">
        <f t="shared" si="109"/>
        <v>560-71447</v>
      </c>
      <c r="AS525" s="347"/>
      <c r="AT525" s="347"/>
      <c r="AU525" s="347"/>
      <c r="AV525" s="347" t="str">
        <f t="shared" si="110"/>
        <v/>
      </c>
      <c r="AW525" s="447"/>
      <c r="AX525" s="347" t="str">
        <f t="shared" si="111"/>
        <v/>
      </c>
      <c r="AY525" s="352" t="s">
        <v>2610</v>
      </c>
      <c r="AZ525" s="337" t="str">
        <f>'1A. Template Prep'!$C$2</f>
        <v>1270. 14 BMW X5 SUV (F15) 4.4TT (N63) Auto (Sophisto Gray) AWD (71781)</v>
      </c>
    </row>
    <row r="526" spans="1:52" s="337" customFormat="1" x14ac:dyDescent="0.25">
      <c r="A526" s="345" t="str">
        <f t="shared" si="104"/>
        <v>A210</v>
      </c>
      <c r="B526" s="345" t="str">
        <f t="shared" si="105"/>
        <v>560-71447</v>
      </c>
      <c r="C526" s="345"/>
      <c r="D526" s="448"/>
      <c r="E526" s="345">
        <f t="shared" si="112"/>
        <v>2</v>
      </c>
      <c r="F526" s="346"/>
      <c r="G526" s="346"/>
      <c r="H526" s="347"/>
      <c r="I526" s="347"/>
      <c r="J526" s="347"/>
      <c r="K526" s="347"/>
      <c r="L526" s="347" t="str">
        <f t="shared" si="106"/>
        <v>A210. Wheel (has 4 painted on it)</v>
      </c>
      <c r="M526" s="460" t="str">
        <f t="shared" si="114"/>
        <v>Pic</v>
      </c>
      <c r="N526" s="357" t="str" cm="1">
        <f t="array" ref="N526">IF(INDEX(W:W, ROW())&lt;&gt;"", _xlfn.XLOOKUP(INDEX(W:W, ROW()), '5A. Picture Formulas'!$B$3:$B$500, '5A. Picture Formulas'!$CR$3:$CR$500), "")</f>
        <v>https://viking-pictures.s3.us-west-1.amazonaws.com/AA1188/3+(2).JPG</v>
      </c>
      <c r="O526" s="365" t="str">
        <f t="shared" si="107"/>
        <v/>
      </c>
      <c r="P526" s="441"/>
      <c r="Q526" s="348" t="str">
        <f t="shared" si="115"/>
        <v>https://viking-pictures.s3.us-west-1.amazonaws.com/AA1188/3+(2).JPG</v>
      </c>
      <c r="R526" s="442" t="s">
        <v>3068</v>
      </c>
      <c r="S526" s="442"/>
      <c r="T526" s="367"/>
      <c r="U526" s="349" t="str">
        <f t="shared" si="113"/>
        <v/>
      </c>
      <c r="V526" s="443">
        <v>3</v>
      </c>
      <c r="W526" s="329" t="s">
        <v>3075</v>
      </c>
      <c r="X526" s="443" t="s">
        <v>3071</v>
      </c>
      <c r="Y526" s="444"/>
      <c r="Z526" s="346" t="s">
        <v>259</v>
      </c>
      <c r="AA526" s="445" t="s">
        <v>3074</v>
      </c>
      <c r="AB526" s="442" t="s">
        <v>3069</v>
      </c>
      <c r="AC526" s="442"/>
      <c r="AD526" s="347" t="str">
        <f t="shared" si="108"/>
        <v/>
      </c>
      <c r="AE526" s="347"/>
      <c r="AF526" s="347"/>
      <c r="AG526" s="347"/>
      <c r="AH526" s="446"/>
      <c r="AI526" s="446"/>
      <c r="AJ526" s="351"/>
      <c r="AK526" s="351"/>
      <c r="AL526" s="351"/>
      <c r="AM526" s="447"/>
      <c r="AN526" s="346"/>
      <c r="AO526" s="346">
        <v>560</v>
      </c>
      <c r="AP526" s="447" t="s">
        <v>91</v>
      </c>
      <c r="AQ526" s="347">
        <v>71447</v>
      </c>
      <c r="AR526" s="347" t="str">
        <f t="shared" si="109"/>
        <v>560-71447</v>
      </c>
      <c r="AS526" s="347"/>
      <c r="AT526" s="347"/>
      <c r="AU526" s="347"/>
      <c r="AV526" s="347" t="str">
        <f t="shared" si="110"/>
        <v/>
      </c>
      <c r="AW526" s="447"/>
      <c r="AX526" s="347" t="str">
        <f t="shared" si="111"/>
        <v/>
      </c>
      <c r="AY526" s="352" t="s">
        <v>2611</v>
      </c>
      <c r="AZ526" s="337" t="str">
        <f>'1A. Template Prep'!$C$2</f>
        <v>1270. 14 BMW X5 SUV (F15) 4.4TT (N63) Auto (Sophisto Gray) AWD (71781)</v>
      </c>
    </row>
    <row r="527" spans="1:52" s="337" customFormat="1" x14ac:dyDescent="0.25">
      <c r="A527" s="345" t="str">
        <f t="shared" si="104"/>
        <v>A215</v>
      </c>
      <c r="B527" s="345" t="str">
        <f t="shared" si="105"/>
        <v/>
      </c>
      <c r="C527" s="345"/>
      <c r="D527" s="448"/>
      <c r="E527" s="345" t="str">
        <f t="shared" si="112"/>
        <v/>
      </c>
      <c r="F527" s="346"/>
      <c r="G527" s="346"/>
      <c r="H527" s="347"/>
      <c r="I527" s="347"/>
      <c r="J527" s="347"/>
      <c r="K527" s="347" t="s">
        <v>3083</v>
      </c>
      <c r="L527" s="347" t="str">
        <f t="shared" si="106"/>
        <v>A215. Bumper Reinforcement Bar, FRONT &amp; LEFT + RIGHT Mount Bracket SET</v>
      </c>
      <c r="M527" s="460" t="str">
        <f t="shared" si="114"/>
        <v>Pic</v>
      </c>
      <c r="N527" s="357" t="str" cm="1">
        <f t="array" ref="N527">IF(INDEX(W:W, ROW())&lt;&gt;"", _xlfn.XLOOKUP(INDEX(W:W, ROW()), '5A. Picture Formulas'!$B$3:$B$500, '5A. Picture Formulas'!$CR$3:$CR$500), "")</f>
        <v>https://viking-pictures.s3.us-west-1.amazonaws.com/AA1188/6+(1).JPG</v>
      </c>
      <c r="O527" s="365" t="str">
        <f t="shared" si="107"/>
        <v/>
      </c>
      <c r="P527" s="441"/>
      <c r="Q527" s="348" t="str">
        <f t="shared" si="115"/>
        <v>https://viking-pictures.s3.us-west-1.amazonaws.com/AA1188/6+(1).JPG</v>
      </c>
      <c r="R527" s="442" t="s">
        <v>4183</v>
      </c>
      <c r="S527" s="442"/>
      <c r="T527" s="367">
        <v>400</v>
      </c>
      <c r="U527" s="349">
        <f t="shared" si="113"/>
        <v>295</v>
      </c>
      <c r="V527" s="443">
        <v>6</v>
      </c>
      <c r="W527" s="329" t="s">
        <v>3088</v>
      </c>
      <c r="X527" s="443" t="s">
        <v>3071</v>
      </c>
      <c r="Y527" s="444"/>
      <c r="Z527" s="387" t="s">
        <v>2946</v>
      </c>
      <c r="AA527" s="445" t="s">
        <v>4192</v>
      </c>
      <c r="AB527" s="442"/>
      <c r="AC527" s="442"/>
      <c r="AD527" s="347" t="str">
        <f t="shared" si="108"/>
        <v/>
      </c>
      <c r="AE527" s="347"/>
      <c r="AF527" s="347"/>
      <c r="AG527" s="347" t="s">
        <v>3084</v>
      </c>
      <c r="AH527" s="446"/>
      <c r="AI527" s="446"/>
      <c r="AJ527" s="351"/>
      <c r="AK527" s="351"/>
      <c r="AL527" s="351"/>
      <c r="AM527" s="447"/>
      <c r="AN527" s="346"/>
      <c r="AO527" s="346"/>
      <c r="AP527" s="447" t="s">
        <v>91</v>
      </c>
      <c r="AQ527" s="347"/>
      <c r="AR527" s="347" t="str">
        <f t="shared" si="109"/>
        <v/>
      </c>
      <c r="AS527" s="347"/>
      <c r="AT527" s="347"/>
      <c r="AU527" s="347"/>
      <c r="AV527" s="347" t="str">
        <f t="shared" si="110"/>
        <v/>
      </c>
      <c r="AW527" s="447"/>
      <c r="AX527" s="347" t="str">
        <f t="shared" si="111"/>
        <v/>
      </c>
      <c r="AY527" s="352" t="s">
        <v>2612</v>
      </c>
      <c r="AZ527" s="337" t="str">
        <f>'1A. Template Prep'!$C$2</f>
        <v>1270. 14 BMW X5 SUV (F15) 4.4TT (N63) Auto (Sophisto Gray) AWD (71781)</v>
      </c>
    </row>
    <row r="528" spans="1:52" s="337" customFormat="1" x14ac:dyDescent="0.25">
      <c r="A528" s="345" t="str">
        <f t="shared" si="104"/>
        <v/>
      </c>
      <c r="B528" s="345" t="str">
        <f t="shared" si="105"/>
        <v/>
      </c>
      <c r="C528" s="345"/>
      <c r="D528" s="448"/>
      <c r="E528" s="345" t="str">
        <f t="shared" si="112"/>
        <v/>
      </c>
      <c r="F528" s="346"/>
      <c r="G528" s="346"/>
      <c r="H528" s="347"/>
      <c r="I528" s="347"/>
      <c r="J528" s="347"/>
      <c r="K528" s="347" t="s">
        <v>3083</v>
      </c>
      <c r="L528" s="347" t="str">
        <f t="shared" si="106"/>
        <v>. Bumper Reinforcement Bar, FRONT</v>
      </c>
      <c r="M528" s="460" t="str">
        <f t="shared" si="114"/>
        <v/>
      </c>
      <c r="N528" s="357" t="str" cm="1">
        <f t="array" ref="N528">IF(INDEX(W:W, ROW())&lt;&gt;"", _xlfn.XLOOKUP(INDEX(W:W, ROW()), '5A. Picture Formulas'!$B$3:$B$500, '5A. Picture Formulas'!$CR$3:$CR$500), "")</f>
        <v/>
      </c>
      <c r="O528" s="365" t="str">
        <f t="shared" si="107"/>
        <v/>
      </c>
      <c r="P528" s="441"/>
      <c r="Q528" s="348" t="str">
        <f t="shared" si="115"/>
        <v/>
      </c>
      <c r="R528" s="442" t="s">
        <v>3086</v>
      </c>
      <c r="S528" s="442"/>
      <c r="T528" s="367">
        <v>190</v>
      </c>
      <c r="U528" s="349">
        <f t="shared" si="113"/>
        <v>295</v>
      </c>
      <c r="V528" s="443"/>
      <c r="W528" s="329"/>
      <c r="X528" s="443"/>
      <c r="Y528" s="444"/>
      <c r="Z528" s="346" t="s">
        <v>259</v>
      </c>
      <c r="AA528" s="445" t="s">
        <v>3085</v>
      </c>
      <c r="AB528" s="442"/>
      <c r="AC528" s="442"/>
      <c r="AD528" s="347" t="str">
        <f t="shared" si="108"/>
        <v/>
      </c>
      <c r="AE528" s="347"/>
      <c r="AF528" s="347"/>
      <c r="AG528" s="347" t="s">
        <v>3084</v>
      </c>
      <c r="AH528" s="446"/>
      <c r="AI528" s="446"/>
      <c r="AJ528" s="351"/>
      <c r="AK528" s="351"/>
      <c r="AL528" s="351"/>
      <c r="AM528" s="447"/>
      <c r="AN528" s="346"/>
      <c r="AO528" s="346"/>
      <c r="AP528" s="447" t="s">
        <v>91</v>
      </c>
      <c r="AQ528" s="347"/>
      <c r="AR528" s="347" t="str">
        <f t="shared" si="109"/>
        <v/>
      </c>
      <c r="AS528" s="347"/>
      <c r="AT528" s="347"/>
      <c r="AU528" s="347"/>
      <c r="AV528" s="347" t="str">
        <f t="shared" si="110"/>
        <v/>
      </c>
      <c r="AW528" s="447"/>
      <c r="AX528" s="347" t="str">
        <f t="shared" si="111"/>
        <v/>
      </c>
      <c r="AY528" s="352" t="s">
        <v>2613</v>
      </c>
      <c r="AZ528" s="337" t="str">
        <f>'1A. Template Prep'!$C$2</f>
        <v>1270. 14 BMW X5 SUV (F15) 4.4TT (N63) Auto (Sophisto Gray) AWD (71781)</v>
      </c>
    </row>
    <row r="529" spans="1:52" s="337" customFormat="1" x14ac:dyDescent="0.25">
      <c r="A529" s="345" t="str">
        <f t="shared" si="104"/>
        <v>A219</v>
      </c>
      <c r="B529" s="345" t="str">
        <f t="shared" si="105"/>
        <v/>
      </c>
      <c r="C529" s="345"/>
      <c r="D529" s="448"/>
      <c r="E529" s="345" t="str">
        <f t="shared" si="112"/>
        <v/>
      </c>
      <c r="F529" s="346"/>
      <c r="G529" s="346"/>
      <c r="H529" s="347"/>
      <c r="I529" s="347"/>
      <c r="J529" s="347"/>
      <c r="K529" s="347"/>
      <c r="L529" s="347" t="str">
        <f t="shared" si="106"/>
        <v>A219. Radiator Fan</v>
      </c>
      <c r="M529" s="460" t="str">
        <f t="shared" si="114"/>
        <v>Pic</v>
      </c>
      <c r="N529" s="357" t="str" cm="1">
        <f t="array" ref="N529">IF(INDEX(W:W, ROW())&lt;&gt;"", _xlfn.XLOOKUP(INDEX(W:W, ROW()), '5A. Picture Formulas'!$B$3:$B$500, '5A. Picture Formulas'!$CR$3:$CR$500), "")</f>
        <v>https://viking-pictures.s3.us-west-1.amazonaws.com/AA1188/11+(1).JPG</v>
      </c>
      <c r="O529" s="365" t="str">
        <f t="shared" si="107"/>
        <v/>
      </c>
      <c r="P529" s="441"/>
      <c r="Q529" s="348" t="str">
        <f t="shared" si="115"/>
        <v>https://viking-pictures.s3.us-west-1.amazonaws.com/AA1188/11+(1).JPG</v>
      </c>
      <c r="R529" s="442" t="s">
        <v>3094</v>
      </c>
      <c r="S529" s="442"/>
      <c r="T529" s="367">
        <v>395</v>
      </c>
      <c r="U529" s="349" t="str">
        <f t="shared" si="113"/>
        <v/>
      </c>
      <c r="V529" s="443">
        <v>11</v>
      </c>
      <c r="W529" s="329" t="s">
        <v>3095</v>
      </c>
      <c r="X529" s="443" t="s">
        <v>3071</v>
      </c>
      <c r="Y529" s="444"/>
      <c r="Z529" s="346" t="s">
        <v>259</v>
      </c>
      <c r="AA529" s="445" t="s">
        <v>3096</v>
      </c>
      <c r="AB529" s="442"/>
      <c r="AC529" s="442"/>
      <c r="AD529" s="347" t="str">
        <f t="shared" si="108"/>
        <v/>
      </c>
      <c r="AE529" s="347"/>
      <c r="AF529" s="347"/>
      <c r="AG529" s="347"/>
      <c r="AH529" s="446"/>
      <c r="AI529" s="446"/>
      <c r="AJ529" s="351"/>
      <c r="AK529" s="351"/>
      <c r="AL529" s="351"/>
      <c r="AM529" s="447"/>
      <c r="AN529" s="346"/>
      <c r="AO529" s="346"/>
      <c r="AP529" s="447" t="s">
        <v>91</v>
      </c>
      <c r="AQ529" s="347"/>
      <c r="AR529" s="347" t="str">
        <f t="shared" si="109"/>
        <v/>
      </c>
      <c r="AS529" s="347"/>
      <c r="AT529" s="347"/>
      <c r="AU529" s="347"/>
      <c r="AV529" s="347" t="str">
        <f t="shared" si="110"/>
        <v/>
      </c>
      <c r="AW529" s="447"/>
      <c r="AX529" s="347" t="str">
        <f t="shared" si="111"/>
        <v/>
      </c>
      <c r="AY529" s="352" t="s">
        <v>2614</v>
      </c>
      <c r="AZ529" s="337" t="str">
        <f>'1A. Template Prep'!$C$2</f>
        <v>1270. 14 BMW X5 SUV (F15) 4.4TT (N63) Auto (Sophisto Gray) AWD (71781)</v>
      </c>
    </row>
    <row r="530" spans="1:52" s="337" customFormat="1" x14ac:dyDescent="0.25">
      <c r="A530" s="345" t="str">
        <f t="shared" si="104"/>
        <v>A224</v>
      </c>
      <c r="B530" s="345" t="str">
        <f t="shared" si="105"/>
        <v/>
      </c>
      <c r="C530" s="345"/>
      <c r="D530" s="448"/>
      <c r="E530" s="345" t="str">
        <f t="shared" si="112"/>
        <v/>
      </c>
      <c r="F530" s="346"/>
      <c r="G530" s="346"/>
      <c r="H530" s="347"/>
      <c r="I530" s="347"/>
      <c r="J530" s="347"/>
      <c r="K530" s="347"/>
      <c r="L530" s="347" t="str">
        <f t="shared" si="106"/>
        <v>A224. A/C Compressor</v>
      </c>
      <c r="M530" s="460" t="str">
        <f t="shared" si="114"/>
        <v>Pic</v>
      </c>
      <c r="N530" s="357" t="str" cm="1">
        <f t="array" ref="N530">IF(INDEX(W:W, ROW())&lt;&gt;"", _xlfn.XLOOKUP(INDEX(W:W, ROW()), '5A. Picture Formulas'!$B$3:$B$500, '5A. Picture Formulas'!$CR$3:$CR$500), "")</f>
        <v>https://viking-pictures.s3.us-west-1.amazonaws.com/AA1188/17+(1).JPG</v>
      </c>
      <c r="O530" s="365" t="str">
        <f t="shared" si="107"/>
        <v/>
      </c>
      <c r="P530" s="441"/>
      <c r="Q530" s="348" t="str">
        <f t="shared" si="115"/>
        <v>https://viking-pictures.s3.us-west-1.amazonaws.com/AA1188/17+(1).JPG</v>
      </c>
      <c r="R530" s="442" t="s">
        <v>3102</v>
      </c>
      <c r="S530" s="442"/>
      <c r="T530" s="367"/>
      <c r="U530" s="349" t="str">
        <f t="shared" si="113"/>
        <v/>
      </c>
      <c r="V530" s="443">
        <v>17</v>
      </c>
      <c r="W530" s="329" t="s">
        <v>3103</v>
      </c>
      <c r="X530" s="443" t="s">
        <v>3071</v>
      </c>
      <c r="Y530" s="444"/>
      <c r="Z530" s="346" t="s">
        <v>259</v>
      </c>
      <c r="AA530" s="445" t="s">
        <v>3104</v>
      </c>
      <c r="AB530" s="442"/>
      <c r="AC530" s="442"/>
      <c r="AD530" s="347" t="str">
        <f t="shared" si="108"/>
        <v/>
      </c>
      <c r="AE530" s="347"/>
      <c r="AF530" s="347"/>
      <c r="AG530" s="347"/>
      <c r="AH530" s="446"/>
      <c r="AI530" s="446"/>
      <c r="AJ530" s="351"/>
      <c r="AK530" s="351"/>
      <c r="AL530" s="351"/>
      <c r="AM530" s="447"/>
      <c r="AN530" s="346"/>
      <c r="AO530" s="346"/>
      <c r="AP530" s="447" t="s">
        <v>91</v>
      </c>
      <c r="AQ530" s="347"/>
      <c r="AR530" s="347" t="str">
        <f t="shared" si="109"/>
        <v/>
      </c>
      <c r="AS530" s="347"/>
      <c r="AT530" s="347"/>
      <c r="AU530" s="347"/>
      <c r="AV530" s="347" t="str">
        <f t="shared" si="110"/>
        <v/>
      </c>
      <c r="AW530" s="447"/>
      <c r="AX530" s="347" t="str">
        <f t="shared" si="111"/>
        <v/>
      </c>
      <c r="AY530" s="352" t="s">
        <v>2615</v>
      </c>
      <c r="AZ530" s="337" t="str">
        <f>'1A. Template Prep'!$C$2</f>
        <v>1270. 14 BMW X5 SUV (F15) 4.4TT (N63) Auto (Sophisto Gray) AWD (71781)</v>
      </c>
    </row>
    <row r="531" spans="1:52" s="337" customFormat="1" x14ac:dyDescent="0.25">
      <c r="A531" s="345" t="str">
        <f t="shared" si="104"/>
        <v>A134</v>
      </c>
      <c r="B531" s="345" t="str">
        <f t="shared" si="105"/>
        <v/>
      </c>
      <c r="C531" s="345"/>
      <c r="D531" s="448"/>
      <c r="E531" s="345" t="str">
        <f t="shared" si="112"/>
        <v/>
      </c>
      <c r="F531" s="346"/>
      <c r="G531" s="346"/>
      <c r="H531" s="347"/>
      <c r="I531" s="347"/>
      <c r="J531" s="347"/>
      <c r="K531" s="347"/>
      <c r="L531" s="347" t="str">
        <f t="shared" si="106"/>
        <v>A134. Transmission Oil Pump, Hydraulic</v>
      </c>
      <c r="M531" s="460" t="str">
        <f t="shared" si="114"/>
        <v>Pic</v>
      </c>
      <c r="N531" s="357" t="str" cm="1">
        <f t="array" ref="N531">IF(INDEX(W:W, ROW())&lt;&gt;"", _xlfn.XLOOKUP(INDEX(W:W, ROW()), '5A. Picture Formulas'!$B$3:$B$500, '5A. Picture Formulas'!$CR$3:$CR$500), "")</f>
        <v>https://viking-pictures.s3.us-west-1.amazonaws.com/AA1188/46+(1).JPG</v>
      </c>
      <c r="O531" s="365" t="str">
        <f t="shared" si="107"/>
        <v/>
      </c>
      <c r="P531" s="441"/>
      <c r="Q531" s="348" t="str">
        <f t="shared" si="115"/>
        <v>https://viking-pictures.s3.us-west-1.amazonaws.com/AA1188/46+(1).JPG</v>
      </c>
      <c r="R531" s="442" t="s">
        <v>731</v>
      </c>
      <c r="S531" s="442"/>
      <c r="T531" s="367"/>
      <c r="U531" s="349" t="str">
        <f t="shared" si="113"/>
        <v/>
      </c>
      <c r="V531" s="443">
        <v>46</v>
      </c>
      <c r="W531" s="329" t="s">
        <v>2954</v>
      </c>
      <c r="X531" s="443" t="s">
        <v>2938</v>
      </c>
      <c r="Y531" s="444"/>
      <c r="Z531" s="346" t="s">
        <v>259</v>
      </c>
      <c r="AA531" s="445">
        <v>501327294</v>
      </c>
      <c r="AB531" s="442"/>
      <c r="AC531" s="442"/>
      <c r="AD531" s="347" t="str">
        <f t="shared" si="108"/>
        <v/>
      </c>
      <c r="AE531" s="347"/>
      <c r="AF531" s="347"/>
      <c r="AG531" s="347"/>
      <c r="AH531" s="446"/>
      <c r="AI531" s="446"/>
      <c r="AJ531" s="351"/>
      <c r="AK531" s="351"/>
      <c r="AL531" s="351"/>
      <c r="AM531" s="447"/>
      <c r="AN531" s="346"/>
      <c r="AO531" s="346"/>
      <c r="AP531" s="447" t="s">
        <v>91</v>
      </c>
      <c r="AQ531" s="347"/>
      <c r="AR531" s="347" t="str">
        <f t="shared" si="109"/>
        <v/>
      </c>
      <c r="AS531" s="347"/>
      <c r="AT531" s="347"/>
      <c r="AU531" s="347"/>
      <c r="AV531" s="347" t="str">
        <f t="shared" si="110"/>
        <v/>
      </c>
      <c r="AW531" s="447"/>
      <c r="AX531" s="347" t="str">
        <f t="shared" si="111"/>
        <v/>
      </c>
      <c r="AY531" s="352" t="s">
        <v>2616</v>
      </c>
      <c r="AZ531" s="337" t="str">
        <f>'1A. Template Prep'!$C$2</f>
        <v>1270. 14 BMW X5 SUV (F15) 4.4TT (N63) Auto (Sophisto Gray) AWD (71781)</v>
      </c>
    </row>
    <row r="532" spans="1:52" s="337" customFormat="1" x14ac:dyDescent="0.25">
      <c r="A532" s="345" t="str">
        <f t="shared" si="104"/>
        <v>A225</v>
      </c>
      <c r="B532" s="345" t="str">
        <f t="shared" si="105"/>
        <v/>
      </c>
      <c r="C532" s="345"/>
      <c r="D532" s="448"/>
      <c r="E532" s="345" t="str">
        <f t="shared" si="112"/>
        <v/>
      </c>
      <c r="F532" s="346"/>
      <c r="G532" s="346"/>
      <c r="H532" s="347"/>
      <c r="I532" s="347"/>
      <c r="J532" s="347"/>
      <c r="K532" s="347"/>
      <c r="L532" s="347" t="str">
        <f t="shared" si="106"/>
        <v>A225. Transmission Oil Pump, Mechanical</v>
      </c>
      <c r="M532" s="460" t="str">
        <f t="shared" si="114"/>
        <v>Pic</v>
      </c>
      <c r="N532" s="357" t="str" cm="1">
        <f t="array" ref="N532">IF(INDEX(W:W, ROW())&lt;&gt;"", _xlfn.XLOOKUP(INDEX(W:W, ROW()), '5A. Picture Formulas'!$B$3:$B$500, '5A. Picture Formulas'!$CR$3:$CR$500), "")</f>
        <v>https://viking-pictures.s3.us-west-1.amazonaws.com/AA1188/18+(1).JPG</v>
      </c>
      <c r="O532" s="365" t="str">
        <f t="shared" si="107"/>
        <v/>
      </c>
      <c r="P532" s="441"/>
      <c r="Q532" s="348" t="str">
        <f t="shared" si="115"/>
        <v>https://viking-pictures.s3.us-west-1.amazonaws.com/AA1188/18+(1).JPG</v>
      </c>
      <c r="R532" s="442" t="s">
        <v>909</v>
      </c>
      <c r="S532" s="442"/>
      <c r="T532" s="367"/>
      <c r="U532" s="349" t="str">
        <f t="shared" si="113"/>
        <v/>
      </c>
      <c r="V532" s="443">
        <v>18</v>
      </c>
      <c r="W532" s="329" t="s">
        <v>3105</v>
      </c>
      <c r="X532" s="443" t="s">
        <v>3071</v>
      </c>
      <c r="Y532" s="444"/>
      <c r="Z532" s="346" t="s">
        <v>259</v>
      </c>
      <c r="AA532" s="445" t="s">
        <v>1218</v>
      </c>
      <c r="AB532" s="442"/>
      <c r="AC532" s="442"/>
      <c r="AD532" s="347" t="str">
        <f t="shared" si="108"/>
        <v/>
      </c>
      <c r="AE532" s="347"/>
      <c r="AF532" s="347"/>
      <c r="AG532" s="347"/>
      <c r="AH532" s="446"/>
      <c r="AI532" s="446"/>
      <c r="AJ532" s="351"/>
      <c r="AK532" s="351"/>
      <c r="AL532" s="351"/>
      <c r="AM532" s="447"/>
      <c r="AN532" s="346"/>
      <c r="AO532" s="346"/>
      <c r="AP532" s="447" t="s">
        <v>91</v>
      </c>
      <c r="AQ532" s="347"/>
      <c r="AR532" s="347" t="str">
        <f t="shared" si="109"/>
        <v/>
      </c>
      <c r="AS532" s="347"/>
      <c r="AT532" s="347"/>
      <c r="AU532" s="347"/>
      <c r="AV532" s="347" t="str">
        <f t="shared" si="110"/>
        <v/>
      </c>
      <c r="AW532" s="447"/>
      <c r="AX532" s="347" t="str">
        <f t="shared" si="111"/>
        <v/>
      </c>
      <c r="AY532" s="352" t="s">
        <v>2617</v>
      </c>
      <c r="AZ532" s="337" t="str">
        <f>'1A. Template Prep'!$C$2</f>
        <v>1270. 14 BMW X5 SUV (F15) 4.4TT (N63) Auto (Sophisto Gray) AWD (71781)</v>
      </c>
    </row>
    <row r="533" spans="1:52" s="337" customFormat="1" x14ac:dyDescent="0.25">
      <c r="A533" s="345" t="str">
        <f t="shared" si="104"/>
        <v>A228</v>
      </c>
      <c r="B533" s="345" t="str">
        <f t="shared" si="105"/>
        <v/>
      </c>
      <c r="C533" s="345"/>
      <c r="D533" s="448"/>
      <c r="E533" s="345" t="str">
        <f t="shared" si="112"/>
        <v/>
      </c>
      <c r="F533" s="346"/>
      <c r="G533" s="346"/>
      <c r="H533" s="347"/>
      <c r="I533" s="347"/>
      <c r="J533" s="347"/>
      <c r="K533" s="347"/>
      <c r="L533" s="347" t="str">
        <f t="shared" si="106"/>
        <v>A228. Valve Body</v>
      </c>
      <c r="M533" s="460" t="str">
        <f t="shared" si="114"/>
        <v>Pic</v>
      </c>
      <c r="N533" s="357" t="str" cm="1">
        <f t="array" ref="N533">IF(INDEX(W:W, ROW())&lt;&gt;"", _xlfn.XLOOKUP(INDEX(W:W, ROW()), '5A. Picture Formulas'!$B$3:$B$500, '5A. Picture Formulas'!$CR$3:$CR$500), "")</f>
        <v>https://viking-pictures.s3.us-west-1.amazonaws.com/AA1188/19+(1).JPG</v>
      </c>
      <c r="O533" s="365" t="str">
        <f t="shared" si="107"/>
        <v/>
      </c>
      <c r="P533" s="441"/>
      <c r="Q533" s="348" t="str">
        <f t="shared" si="115"/>
        <v>https://viking-pictures.s3.us-west-1.amazonaws.com/AA1188/19+(1).JPG</v>
      </c>
      <c r="R533" s="442" t="s">
        <v>732</v>
      </c>
      <c r="S533" s="442"/>
      <c r="T533" s="367"/>
      <c r="U533" s="349" t="str">
        <f t="shared" si="113"/>
        <v/>
      </c>
      <c r="V533" s="443">
        <v>19</v>
      </c>
      <c r="W533" s="329" t="s">
        <v>3108</v>
      </c>
      <c r="X533" s="443" t="s">
        <v>3071</v>
      </c>
      <c r="Y533" s="444"/>
      <c r="Z533" s="346" t="s">
        <v>260</v>
      </c>
      <c r="AA533" s="449" t="s">
        <v>3109</v>
      </c>
      <c r="AB533" s="442"/>
      <c r="AC533" s="442"/>
      <c r="AD533" s="347" t="str">
        <f t="shared" si="108"/>
        <v/>
      </c>
      <c r="AE533" s="347"/>
      <c r="AF533" s="347"/>
      <c r="AG533" s="347"/>
      <c r="AH533" s="446"/>
      <c r="AI533" s="446"/>
      <c r="AJ533" s="351"/>
      <c r="AK533" s="351"/>
      <c r="AL533" s="351"/>
      <c r="AM533" s="447"/>
      <c r="AN533" s="346"/>
      <c r="AO533" s="346"/>
      <c r="AP533" s="447" t="s">
        <v>91</v>
      </c>
      <c r="AQ533" s="347"/>
      <c r="AR533" s="347" t="str">
        <f t="shared" si="109"/>
        <v/>
      </c>
      <c r="AS533" s="347"/>
      <c r="AT533" s="347"/>
      <c r="AU533" s="347"/>
      <c r="AV533" s="347" t="str">
        <f t="shared" si="110"/>
        <v/>
      </c>
      <c r="AW533" s="447"/>
      <c r="AX533" s="347" t="str">
        <f t="shared" si="111"/>
        <v/>
      </c>
      <c r="AY533" s="352" t="s">
        <v>2618</v>
      </c>
      <c r="AZ533" s="337" t="str">
        <f>'1A. Template Prep'!$C$2</f>
        <v>1270. 14 BMW X5 SUV (F15) 4.4TT (N63) Auto (Sophisto Gray) AWD (71781)</v>
      </c>
    </row>
    <row r="534" spans="1:52" s="337" customFormat="1" x14ac:dyDescent="0.25">
      <c r="A534" s="345" t="str">
        <f t="shared" si="104"/>
        <v>A236</v>
      </c>
      <c r="B534" s="345" t="str">
        <f t="shared" si="105"/>
        <v/>
      </c>
      <c r="C534" s="345"/>
      <c r="D534" s="448"/>
      <c r="E534" s="345" t="str">
        <f t="shared" si="112"/>
        <v/>
      </c>
      <c r="F534" s="346"/>
      <c r="G534" s="346"/>
      <c r="H534" s="347" t="s">
        <v>850</v>
      </c>
      <c r="I534" s="347" t="s">
        <v>867</v>
      </c>
      <c r="J534" s="347" t="s">
        <v>1552</v>
      </c>
      <c r="K534" s="347" t="s">
        <v>714</v>
      </c>
      <c r="L534" s="347" t="str">
        <f t="shared" si="106"/>
        <v>A236. Springs, REAR Shock Springs as SET 2 WITHOUT Gromets</v>
      </c>
      <c r="M534" s="460" t="str">
        <f t="shared" si="114"/>
        <v>Pic</v>
      </c>
      <c r="N534" s="357" t="str" cm="1">
        <f t="array" ref="N534">IF(INDEX(W:W, ROW())&lt;&gt;"", _xlfn.XLOOKUP(INDEX(W:W, ROW()), '5A. Picture Formulas'!$B$3:$B$500, '5A. Picture Formulas'!$CR$3:$CR$500), "")</f>
        <v>https://viking-pictures.s3.us-west-1.amazonaws.com/AA1188/24+(1).JPG</v>
      </c>
      <c r="O534" s="365" t="str">
        <f t="shared" si="107"/>
        <v/>
      </c>
      <c r="P534" s="441"/>
      <c r="Q534" s="348" t="str">
        <f t="shared" si="115"/>
        <v>https://viking-pictures.s3.us-west-1.amazonaws.com/AA1188/24+(1).JPG</v>
      </c>
      <c r="R534" s="442" t="s">
        <v>3122</v>
      </c>
      <c r="S534" s="442"/>
      <c r="T534" s="347">
        <v>175</v>
      </c>
      <c r="U534" s="349">
        <f t="shared" si="113"/>
        <v>187.5</v>
      </c>
      <c r="V534" s="443">
        <v>24</v>
      </c>
      <c r="W534" s="329" t="s">
        <v>3123</v>
      </c>
      <c r="X534" s="443" t="s">
        <v>3071</v>
      </c>
      <c r="Y534" s="444"/>
      <c r="Z534" s="346" t="s">
        <v>259</v>
      </c>
      <c r="AA534" s="449" t="s">
        <v>1218</v>
      </c>
      <c r="AB534" s="442"/>
      <c r="AC534" s="442"/>
      <c r="AD534" s="347" t="str">
        <f t="shared" si="108"/>
        <v>sell singles if 1 bad, sell even if gromets missing</v>
      </c>
      <c r="AE534" s="347" t="s">
        <v>834</v>
      </c>
      <c r="AF534" s="347"/>
      <c r="AG534" s="347"/>
      <c r="AH534" s="347" t="s">
        <v>935</v>
      </c>
      <c r="AI534" s="350">
        <v>44683</v>
      </c>
      <c r="AJ534" s="351" t="s">
        <v>936</v>
      </c>
      <c r="AK534" s="351" t="s">
        <v>57</v>
      </c>
      <c r="AL534" s="351" t="s">
        <v>937</v>
      </c>
      <c r="AM534" s="447"/>
      <c r="AN534" s="347" t="s">
        <v>938</v>
      </c>
      <c r="AO534" s="347"/>
      <c r="AP534" s="447" t="s">
        <v>91</v>
      </c>
      <c r="AQ534" s="347"/>
      <c r="AR534" s="347" t="str">
        <f t="shared" si="109"/>
        <v/>
      </c>
      <c r="AS534" s="347" t="s">
        <v>89</v>
      </c>
      <c r="AT534" s="347" t="s">
        <v>1016</v>
      </c>
      <c r="AU534" s="347" t="s">
        <v>1017</v>
      </c>
      <c r="AV534" s="347" t="str">
        <f t="shared" si="110"/>
        <v>F15-14-18-ALL</v>
      </c>
      <c r="AW534" s="447"/>
      <c r="AX534" s="347" t="str">
        <f t="shared" si="111"/>
        <v/>
      </c>
      <c r="AY534" s="352" t="s">
        <v>2619</v>
      </c>
      <c r="AZ534" s="337" t="str">
        <f>'1A. Template Prep'!$C$2</f>
        <v>1270. 14 BMW X5 SUV (F15) 4.4TT (N63) Auto (Sophisto Gray) AWD (71781)</v>
      </c>
    </row>
    <row r="535" spans="1:52" s="337" customFormat="1" x14ac:dyDescent="0.25">
      <c r="A535" s="345" t="str">
        <f t="shared" si="104"/>
        <v>A257</v>
      </c>
      <c r="B535" s="345" t="str">
        <f t="shared" si="105"/>
        <v/>
      </c>
      <c r="C535" s="345"/>
      <c r="D535" s="448"/>
      <c r="E535" s="345" t="str">
        <f t="shared" si="112"/>
        <v/>
      </c>
      <c r="F535" s="346"/>
      <c r="G535" s="346"/>
      <c r="H535" s="347"/>
      <c r="I535" s="347"/>
      <c r="J535" s="347"/>
      <c r="K535" s="347"/>
      <c r="L535" s="347" t="str">
        <f t="shared" si="106"/>
        <v>A257. Cylinder Head - LEFT</v>
      </c>
      <c r="M535" s="460" t="str">
        <f t="shared" si="114"/>
        <v>Pic</v>
      </c>
      <c r="N535" s="357" t="str" cm="1">
        <f t="array" ref="N535">IF(INDEX(W:W, ROW())&lt;&gt;"", _xlfn.XLOOKUP(INDEX(W:W, ROW()), '5A. Picture Formulas'!$B$3:$B$500, '5A. Picture Formulas'!$CR$3:$CR$500), "")</f>
        <v>https://viking-pictures.s3.us-west-1.amazonaws.com/AA1188/125+(1).JPG</v>
      </c>
      <c r="O535" s="365" t="str">
        <f t="shared" si="107"/>
        <v/>
      </c>
      <c r="P535" s="441"/>
      <c r="Q535" s="348" t="str">
        <f t="shared" si="115"/>
        <v>https://viking-pictures.s3.us-west-1.amazonaws.com/AA1188/125+(1).JPG</v>
      </c>
      <c r="R535" s="442" t="s">
        <v>3150</v>
      </c>
      <c r="S535" s="442"/>
      <c r="T535" s="367"/>
      <c r="U535" s="349" t="str">
        <f t="shared" si="113"/>
        <v/>
      </c>
      <c r="V535" s="443">
        <v>125</v>
      </c>
      <c r="W535" s="329" t="s">
        <v>3152</v>
      </c>
      <c r="X535" s="443" t="s">
        <v>412</v>
      </c>
      <c r="Y535" s="444"/>
      <c r="Z535" s="346" t="s">
        <v>260</v>
      </c>
      <c r="AA535" s="445" t="s">
        <v>3153</v>
      </c>
      <c r="AB535" s="442"/>
      <c r="AC535" s="442"/>
      <c r="AD535" s="347" t="str">
        <f t="shared" si="108"/>
        <v/>
      </c>
      <c r="AE535" s="347"/>
      <c r="AF535" s="347"/>
      <c r="AG535" s="347"/>
      <c r="AH535" s="446"/>
      <c r="AI535" s="446"/>
      <c r="AJ535" s="351"/>
      <c r="AK535" s="351"/>
      <c r="AL535" s="351" t="s">
        <v>249</v>
      </c>
      <c r="AM535" s="447"/>
      <c r="AN535" s="346"/>
      <c r="AO535" s="346"/>
      <c r="AP535" s="447" t="s">
        <v>91</v>
      </c>
      <c r="AQ535" s="347"/>
      <c r="AR535" s="347" t="str">
        <f t="shared" si="109"/>
        <v/>
      </c>
      <c r="AS535" s="347"/>
      <c r="AT535" s="347"/>
      <c r="AU535" s="347"/>
      <c r="AV535" s="347" t="str">
        <f t="shared" si="110"/>
        <v/>
      </c>
      <c r="AW535" s="447"/>
      <c r="AX535" s="347" t="str">
        <f t="shared" si="111"/>
        <v/>
      </c>
      <c r="AY535" s="352" t="s">
        <v>2620</v>
      </c>
      <c r="AZ535" s="337" t="str">
        <f>'1A. Template Prep'!$C$2</f>
        <v>1270. 14 BMW X5 SUV (F15) 4.4TT (N63) Auto (Sophisto Gray) AWD (71781)</v>
      </c>
    </row>
    <row r="536" spans="1:52" s="337" customFormat="1" x14ac:dyDescent="0.25">
      <c r="A536" s="345" t="str">
        <f t="shared" si="104"/>
        <v>A258</v>
      </c>
      <c r="B536" s="345" t="str">
        <f t="shared" si="105"/>
        <v/>
      </c>
      <c r="C536" s="345"/>
      <c r="D536" s="448"/>
      <c r="E536" s="345" t="str">
        <f t="shared" si="112"/>
        <v/>
      </c>
      <c r="F536" s="346"/>
      <c r="G536" s="346"/>
      <c r="H536" s="347"/>
      <c r="I536" s="347"/>
      <c r="J536" s="347"/>
      <c r="K536" s="347"/>
      <c r="L536" s="347" t="str">
        <f t="shared" si="106"/>
        <v>A258. Cylinder Head - RIGHT</v>
      </c>
      <c r="M536" s="460" t="str">
        <f t="shared" si="114"/>
        <v>Pic</v>
      </c>
      <c r="N536" s="357" t="str" cm="1">
        <f t="array" ref="N536">IF(INDEX(W:W, ROW())&lt;&gt;"", _xlfn.XLOOKUP(INDEX(W:W, ROW()), '5A. Picture Formulas'!$B$3:$B$500, '5A. Picture Formulas'!$CR$3:$CR$500), "")</f>
        <v>https://viking-pictures.s3.us-west-1.amazonaws.com/AA1188/127+(1).JPG</v>
      </c>
      <c r="O536" s="365" t="str">
        <f t="shared" si="107"/>
        <v/>
      </c>
      <c r="P536" s="441"/>
      <c r="Q536" s="348" t="str">
        <f t="shared" si="115"/>
        <v>https://viking-pictures.s3.us-west-1.amazonaws.com/AA1188/127+(1).JPG</v>
      </c>
      <c r="R536" s="442" t="s">
        <v>3151</v>
      </c>
      <c r="S536" s="442"/>
      <c r="T536" s="367"/>
      <c r="U536" s="349" t="str">
        <f t="shared" si="113"/>
        <v/>
      </c>
      <c r="V536" s="443">
        <v>127</v>
      </c>
      <c r="W536" s="329" t="s">
        <v>3155</v>
      </c>
      <c r="X536" s="443" t="s">
        <v>412</v>
      </c>
      <c r="Y536" s="444"/>
      <c r="Z536" s="346" t="s">
        <v>260</v>
      </c>
      <c r="AA536" s="445" t="s">
        <v>3154</v>
      </c>
      <c r="AB536" s="442"/>
      <c r="AC536" s="442"/>
      <c r="AD536" s="347" t="str">
        <f t="shared" si="108"/>
        <v/>
      </c>
      <c r="AE536" s="347"/>
      <c r="AF536" s="347"/>
      <c r="AG536" s="347"/>
      <c r="AH536" s="446"/>
      <c r="AI536" s="446"/>
      <c r="AJ536" s="351"/>
      <c r="AK536" s="351"/>
      <c r="AL536" s="351" t="s">
        <v>249</v>
      </c>
      <c r="AM536" s="447"/>
      <c r="AN536" s="346"/>
      <c r="AO536" s="346"/>
      <c r="AP536" s="447" t="s">
        <v>91</v>
      </c>
      <c r="AQ536" s="347"/>
      <c r="AR536" s="347" t="str">
        <f t="shared" si="109"/>
        <v/>
      </c>
      <c r="AS536" s="347"/>
      <c r="AT536" s="347"/>
      <c r="AU536" s="347"/>
      <c r="AV536" s="347" t="str">
        <f t="shared" si="110"/>
        <v/>
      </c>
      <c r="AW536" s="447"/>
      <c r="AX536" s="347" t="str">
        <f t="shared" si="111"/>
        <v/>
      </c>
      <c r="AY536" s="352" t="s">
        <v>2621</v>
      </c>
      <c r="AZ536" s="337" t="str">
        <f>'1A. Template Prep'!$C$2</f>
        <v>1270. 14 BMW X5 SUV (F15) 4.4TT (N63) Auto (Sophisto Gray) AWD (71781)</v>
      </c>
    </row>
    <row r="537" spans="1:52" s="337" customFormat="1" x14ac:dyDescent="0.25">
      <c r="A537" s="345" t="str">
        <f t="shared" si="104"/>
        <v>A259</v>
      </c>
      <c r="B537" s="345" t="str">
        <f t="shared" si="105"/>
        <v/>
      </c>
      <c r="C537" s="345"/>
      <c r="D537" s="448"/>
      <c r="E537" s="345" t="str">
        <f t="shared" si="112"/>
        <v/>
      </c>
      <c r="F537" s="346"/>
      <c r="G537" s="346"/>
      <c r="H537" s="347"/>
      <c r="I537" s="347"/>
      <c r="J537" s="347"/>
      <c r="K537" s="347"/>
      <c r="L537" s="347" t="str">
        <f t="shared" si="106"/>
        <v>A259. Crankshaft</v>
      </c>
      <c r="M537" s="460" t="str">
        <f t="shared" si="114"/>
        <v>Pic</v>
      </c>
      <c r="N537" s="357" t="str" cm="1">
        <f t="array" ref="N537">IF(INDEX(W:W, ROW())&lt;&gt;"", _xlfn.XLOOKUP(INDEX(W:W, ROW()), '5A. Picture Formulas'!$B$3:$B$500, '5A. Picture Formulas'!$CR$3:$CR$500), "")</f>
        <v>https://viking-pictures.s3.us-west-1.amazonaws.com/AA1188/126+(1).JPG</v>
      </c>
      <c r="O537" s="365" t="str">
        <f t="shared" si="107"/>
        <v/>
      </c>
      <c r="P537" s="441"/>
      <c r="Q537" s="348" t="str">
        <f t="shared" si="115"/>
        <v>https://viking-pictures.s3.us-west-1.amazonaws.com/AA1188/126+(1).JPG</v>
      </c>
      <c r="R537" s="442" t="s">
        <v>3156</v>
      </c>
      <c r="S537" s="442"/>
      <c r="T537" s="367"/>
      <c r="U537" s="349" t="str">
        <f t="shared" si="113"/>
        <v/>
      </c>
      <c r="V537" s="443">
        <v>126</v>
      </c>
      <c r="W537" s="329" t="s">
        <v>3158</v>
      </c>
      <c r="X537" s="443" t="s">
        <v>412</v>
      </c>
      <c r="Y537" s="444"/>
      <c r="Z537" s="346" t="s">
        <v>260</v>
      </c>
      <c r="AA537" s="445" t="s">
        <v>3157</v>
      </c>
      <c r="AB537" s="442"/>
      <c r="AC537" s="442"/>
      <c r="AD537" s="347" t="str">
        <f t="shared" si="108"/>
        <v/>
      </c>
      <c r="AE537" s="347"/>
      <c r="AF537" s="347"/>
      <c r="AG537" s="347"/>
      <c r="AH537" s="446"/>
      <c r="AI537" s="446"/>
      <c r="AJ537" s="351"/>
      <c r="AK537" s="351"/>
      <c r="AL537" s="351" t="s">
        <v>249</v>
      </c>
      <c r="AM537" s="447"/>
      <c r="AN537" s="346"/>
      <c r="AO537" s="346"/>
      <c r="AP537" s="447" t="s">
        <v>91</v>
      </c>
      <c r="AQ537" s="347"/>
      <c r="AR537" s="347" t="str">
        <f t="shared" si="109"/>
        <v/>
      </c>
      <c r="AS537" s="347"/>
      <c r="AT537" s="347"/>
      <c r="AU537" s="347"/>
      <c r="AV537" s="347" t="str">
        <f t="shared" si="110"/>
        <v/>
      </c>
      <c r="AW537" s="447"/>
      <c r="AX537" s="347" t="str">
        <f t="shared" si="111"/>
        <v/>
      </c>
      <c r="AY537" s="352" t="s">
        <v>2622</v>
      </c>
      <c r="AZ537" s="337" t="str">
        <f>'1A. Template Prep'!$C$2</f>
        <v>1270. 14 BMW X5 SUV (F15) 4.4TT (N63) Auto (Sophisto Gray) AWD (71781)</v>
      </c>
    </row>
    <row r="538" spans="1:52" s="337" customFormat="1" x14ac:dyDescent="0.25">
      <c r="A538" s="345" t="str">
        <f t="shared" si="104"/>
        <v/>
      </c>
      <c r="B538" s="345" t="str">
        <f t="shared" si="105"/>
        <v/>
      </c>
      <c r="C538" s="345"/>
      <c r="D538" s="448"/>
      <c r="E538" s="345" t="str">
        <f t="shared" si="112"/>
        <v/>
      </c>
      <c r="F538" s="346"/>
      <c r="G538" s="346"/>
      <c r="H538" s="347"/>
      <c r="I538" s="347"/>
      <c r="J538" s="347"/>
      <c r="K538" s="347"/>
      <c r="L538" s="347" t="str">
        <f t="shared" si="106"/>
        <v xml:space="preserve">. </v>
      </c>
      <c r="M538" s="460" t="str">
        <f t="shared" si="114"/>
        <v/>
      </c>
      <c r="N538" s="441"/>
      <c r="O538" s="365" t="str">
        <f t="shared" si="107"/>
        <v/>
      </c>
      <c r="P538" s="441"/>
      <c r="Q538" s="441"/>
      <c r="R538" s="442"/>
      <c r="S538" s="442"/>
      <c r="T538" s="367"/>
      <c r="U538" s="349" t="str">
        <f t="shared" si="113"/>
        <v/>
      </c>
      <c r="V538" s="443"/>
      <c r="W538" s="329"/>
      <c r="X538" s="443"/>
      <c r="Y538" s="444"/>
      <c r="Z538" s="346"/>
      <c r="AA538" s="445"/>
      <c r="AB538" s="442"/>
      <c r="AC538" s="442"/>
      <c r="AD538" s="347" t="str">
        <f t="shared" si="108"/>
        <v/>
      </c>
      <c r="AE538" s="347"/>
      <c r="AF538" s="347"/>
      <c r="AG538" s="347"/>
      <c r="AH538" s="446"/>
      <c r="AI538" s="446"/>
      <c r="AJ538" s="351"/>
      <c r="AK538" s="351"/>
      <c r="AL538" s="351"/>
      <c r="AM538" s="447"/>
      <c r="AN538" s="346"/>
      <c r="AO538" s="346"/>
      <c r="AP538" s="447" t="s">
        <v>91</v>
      </c>
      <c r="AQ538" s="347"/>
      <c r="AR538" s="347" t="str">
        <f t="shared" si="109"/>
        <v/>
      </c>
      <c r="AS538" s="347"/>
      <c r="AT538" s="347"/>
      <c r="AU538" s="347"/>
      <c r="AV538" s="347" t="str">
        <f t="shared" si="110"/>
        <v/>
      </c>
      <c r="AW538" s="447"/>
      <c r="AX538" s="347" t="str">
        <f t="shared" si="111"/>
        <v/>
      </c>
      <c r="AY538" s="352" t="s">
        <v>2623</v>
      </c>
      <c r="AZ538" s="337" t="str">
        <f>'1A. Template Prep'!$C$2</f>
        <v>1270. 14 BMW X5 SUV (F15) 4.4TT (N63) Auto (Sophisto Gray) AWD (71781)</v>
      </c>
    </row>
    <row r="539" spans="1:52" s="337" customFormat="1" x14ac:dyDescent="0.25">
      <c r="A539" s="345" t="str">
        <f t="shared" si="104"/>
        <v/>
      </c>
      <c r="B539" s="345" t="str">
        <f t="shared" si="105"/>
        <v/>
      </c>
      <c r="C539" s="345"/>
      <c r="D539" s="448"/>
      <c r="E539" s="345" t="str">
        <f t="shared" si="112"/>
        <v/>
      </c>
      <c r="F539" s="346"/>
      <c r="G539" s="346"/>
      <c r="H539" s="347"/>
      <c r="I539" s="347"/>
      <c r="J539" s="347"/>
      <c r="K539" s="347"/>
      <c r="L539" s="347" t="str">
        <f t="shared" si="106"/>
        <v xml:space="preserve">. </v>
      </c>
      <c r="M539" s="460" t="str">
        <f t="shared" si="114"/>
        <v/>
      </c>
      <c r="N539" s="441"/>
      <c r="O539" s="365" t="str">
        <f t="shared" si="107"/>
        <v/>
      </c>
      <c r="P539" s="441"/>
      <c r="Q539" s="441"/>
      <c r="R539" s="442"/>
      <c r="S539" s="442"/>
      <c r="T539" s="367"/>
      <c r="U539" s="349" t="str">
        <f t="shared" si="113"/>
        <v/>
      </c>
      <c r="V539" s="443"/>
      <c r="W539" s="329"/>
      <c r="X539" s="443"/>
      <c r="Y539" s="444"/>
      <c r="Z539" s="346"/>
      <c r="AA539" s="445"/>
      <c r="AB539" s="442"/>
      <c r="AC539" s="442"/>
      <c r="AD539" s="347" t="str">
        <f t="shared" si="108"/>
        <v/>
      </c>
      <c r="AE539" s="347"/>
      <c r="AF539" s="347"/>
      <c r="AG539" s="347"/>
      <c r="AH539" s="446"/>
      <c r="AI539" s="446"/>
      <c r="AJ539" s="351"/>
      <c r="AK539" s="351"/>
      <c r="AL539" s="351"/>
      <c r="AM539" s="447"/>
      <c r="AN539" s="346"/>
      <c r="AO539" s="346"/>
      <c r="AP539" s="447" t="s">
        <v>91</v>
      </c>
      <c r="AQ539" s="347"/>
      <c r="AR539" s="347" t="str">
        <f t="shared" si="109"/>
        <v/>
      </c>
      <c r="AS539" s="347"/>
      <c r="AT539" s="347"/>
      <c r="AU539" s="347"/>
      <c r="AV539" s="347" t="str">
        <f t="shared" si="110"/>
        <v/>
      </c>
      <c r="AW539" s="447"/>
      <c r="AX539" s="347" t="str">
        <f t="shared" si="111"/>
        <v/>
      </c>
      <c r="AY539" s="352" t="s">
        <v>2624</v>
      </c>
      <c r="AZ539" s="337" t="str">
        <f>'1A. Template Prep'!$C$2</f>
        <v>1270. 14 BMW X5 SUV (F15) 4.4TT (N63) Auto (Sophisto Gray) AWD (71781)</v>
      </c>
    </row>
    <row r="540" spans="1:52" s="337" customFormat="1" x14ac:dyDescent="0.25">
      <c r="A540" s="345" t="str">
        <f t="shared" si="104"/>
        <v/>
      </c>
      <c r="B540" s="345" t="str">
        <f t="shared" si="105"/>
        <v/>
      </c>
      <c r="C540" s="345"/>
      <c r="D540" s="448"/>
      <c r="E540" s="345" t="str">
        <f t="shared" si="112"/>
        <v/>
      </c>
      <c r="F540" s="346"/>
      <c r="G540" s="346"/>
      <c r="H540" s="347"/>
      <c r="I540" s="347"/>
      <c r="J540" s="347"/>
      <c r="K540" s="347"/>
      <c r="L540" s="347" t="str">
        <f t="shared" si="106"/>
        <v xml:space="preserve">. </v>
      </c>
      <c r="M540" s="460" t="str">
        <f t="shared" si="114"/>
        <v/>
      </c>
      <c r="N540" s="441"/>
      <c r="O540" s="365" t="str">
        <f t="shared" si="107"/>
        <v/>
      </c>
      <c r="P540" s="441"/>
      <c r="Q540" s="441"/>
      <c r="R540" s="442"/>
      <c r="S540" s="442"/>
      <c r="T540" s="367"/>
      <c r="U540" s="349" t="str">
        <f t="shared" si="113"/>
        <v/>
      </c>
      <c r="V540" s="443"/>
      <c r="W540" s="329"/>
      <c r="X540" s="443"/>
      <c r="Y540" s="444"/>
      <c r="Z540" s="346"/>
      <c r="AA540" s="445"/>
      <c r="AB540" s="442"/>
      <c r="AC540" s="442"/>
      <c r="AD540" s="347" t="str">
        <f t="shared" si="108"/>
        <v/>
      </c>
      <c r="AE540" s="347"/>
      <c r="AF540" s="347"/>
      <c r="AG540" s="347"/>
      <c r="AH540" s="446"/>
      <c r="AI540" s="446"/>
      <c r="AJ540" s="351"/>
      <c r="AK540" s="351"/>
      <c r="AL540" s="351"/>
      <c r="AM540" s="447"/>
      <c r="AN540" s="346"/>
      <c r="AO540" s="346"/>
      <c r="AP540" s="447" t="s">
        <v>91</v>
      </c>
      <c r="AQ540" s="347"/>
      <c r="AR540" s="347" t="str">
        <f t="shared" si="109"/>
        <v/>
      </c>
      <c r="AS540" s="347"/>
      <c r="AT540" s="347"/>
      <c r="AU540" s="347"/>
      <c r="AV540" s="347" t="str">
        <f t="shared" si="110"/>
        <v/>
      </c>
      <c r="AW540" s="447"/>
      <c r="AX540" s="347" t="str">
        <f t="shared" si="111"/>
        <v/>
      </c>
      <c r="AY540" s="352" t="s">
        <v>2625</v>
      </c>
      <c r="AZ540" s="337" t="str">
        <f>'1A. Template Prep'!$C$2</f>
        <v>1270. 14 BMW X5 SUV (F15) 4.4TT (N63) Auto (Sophisto Gray) AWD (71781)</v>
      </c>
    </row>
    <row r="541" spans="1:52" s="337" customFormat="1" x14ac:dyDescent="0.25">
      <c r="A541" s="345" t="str">
        <f t="shared" si="104"/>
        <v/>
      </c>
      <c r="B541" s="345" t="str">
        <f t="shared" si="105"/>
        <v/>
      </c>
      <c r="C541" s="345"/>
      <c r="D541" s="448"/>
      <c r="E541" s="345" t="str">
        <f t="shared" si="112"/>
        <v/>
      </c>
      <c r="F541" s="346"/>
      <c r="G541" s="346"/>
      <c r="H541" s="347"/>
      <c r="I541" s="347"/>
      <c r="J541" s="347"/>
      <c r="K541" s="347"/>
      <c r="L541" s="347" t="str">
        <f t="shared" si="106"/>
        <v xml:space="preserve">. </v>
      </c>
      <c r="M541" s="460" t="str">
        <f t="shared" si="114"/>
        <v/>
      </c>
      <c r="N541" s="441"/>
      <c r="O541" s="365" t="str">
        <f t="shared" si="107"/>
        <v/>
      </c>
      <c r="P541" s="441"/>
      <c r="Q541" s="441"/>
      <c r="R541" s="442"/>
      <c r="S541" s="442"/>
      <c r="T541" s="367"/>
      <c r="U541" s="349" t="str">
        <f t="shared" si="113"/>
        <v/>
      </c>
      <c r="V541" s="443"/>
      <c r="W541" s="329"/>
      <c r="X541" s="443"/>
      <c r="Y541" s="444"/>
      <c r="Z541" s="346"/>
      <c r="AA541" s="445"/>
      <c r="AB541" s="442"/>
      <c r="AC541" s="442"/>
      <c r="AD541" s="347" t="str">
        <f t="shared" si="108"/>
        <v/>
      </c>
      <c r="AE541" s="347"/>
      <c r="AF541" s="347"/>
      <c r="AG541" s="347"/>
      <c r="AH541" s="446"/>
      <c r="AI541" s="446"/>
      <c r="AJ541" s="351"/>
      <c r="AK541" s="351"/>
      <c r="AL541" s="351"/>
      <c r="AM541" s="447"/>
      <c r="AN541" s="346"/>
      <c r="AO541" s="346"/>
      <c r="AP541" s="447" t="s">
        <v>91</v>
      </c>
      <c r="AQ541" s="347"/>
      <c r="AR541" s="347" t="str">
        <f t="shared" si="109"/>
        <v/>
      </c>
      <c r="AS541" s="347"/>
      <c r="AT541" s="347"/>
      <c r="AU541" s="347"/>
      <c r="AV541" s="347" t="str">
        <f t="shared" si="110"/>
        <v/>
      </c>
      <c r="AW541" s="447"/>
      <c r="AX541" s="347" t="str">
        <f t="shared" si="111"/>
        <v/>
      </c>
      <c r="AY541" s="352" t="s">
        <v>2626</v>
      </c>
      <c r="AZ541" s="337" t="str">
        <f>'1A. Template Prep'!$C$2</f>
        <v>1270. 14 BMW X5 SUV (F15) 4.4TT (N63) Auto (Sophisto Gray) AWD (71781)</v>
      </c>
    </row>
    <row r="542" spans="1:52" s="337" customFormat="1" x14ac:dyDescent="0.25">
      <c r="A542" s="345" t="str">
        <f t="shared" si="104"/>
        <v/>
      </c>
      <c r="B542" s="345" t="str">
        <f t="shared" si="105"/>
        <v/>
      </c>
      <c r="C542" s="345"/>
      <c r="D542" s="448"/>
      <c r="E542" s="345" t="str">
        <f t="shared" si="112"/>
        <v/>
      </c>
      <c r="F542" s="346"/>
      <c r="G542" s="346"/>
      <c r="H542" s="347"/>
      <c r="I542" s="347"/>
      <c r="J542" s="347"/>
      <c r="K542" s="347"/>
      <c r="L542" s="347" t="str">
        <f t="shared" si="106"/>
        <v xml:space="preserve">. </v>
      </c>
      <c r="M542" s="460" t="str">
        <f t="shared" si="114"/>
        <v/>
      </c>
      <c r="N542" s="441"/>
      <c r="O542" s="365" t="str">
        <f t="shared" si="107"/>
        <v/>
      </c>
      <c r="P542" s="441"/>
      <c r="Q542" s="441"/>
      <c r="R542" s="442"/>
      <c r="S542" s="442"/>
      <c r="T542" s="367"/>
      <c r="U542" s="349" t="str">
        <f t="shared" si="113"/>
        <v/>
      </c>
      <c r="V542" s="443"/>
      <c r="W542" s="329"/>
      <c r="X542" s="443"/>
      <c r="Y542" s="444"/>
      <c r="Z542" s="346"/>
      <c r="AA542" s="445"/>
      <c r="AB542" s="442"/>
      <c r="AC542" s="442"/>
      <c r="AD542" s="347" t="str">
        <f t="shared" si="108"/>
        <v/>
      </c>
      <c r="AE542" s="347"/>
      <c r="AF542" s="347"/>
      <c r="AG542" s="347"/>
      <c r="AH542" s="446"/>
      <c r="AI542" s="446"/>
      <c r="AJ542" s="351"/>
      <c r="AK542" s="351"/>
      <c r="AL542" s="351"/>
      <c r="AM542" s="447"/>
      <c r="AN542" s="346"/>
      <c r="AO542" s="346"/>
      <c r="AP542" s="447" t="s">
        <v>91</v>
      </c>
      <c r="AQ542" s="347"/>
      <c r="AR542" s="347" t="str">
        <f t="shared" si="109"/>
        <v/>
      </c>
      <c r="AS542" s="347"/>
      <c r="AT542" s="347"/>
      <c r="AU542" s="347"/>
      <c r="AV542" s="347" t="str">
        <f t="shared" si="110"/>
        <v/>
      </c>
      <c r="AW542" s="447"/>
      <c r="AX542" s="347" t="str">
        <f t="shared" si="111"/>
        <v/>
      </c>
      <c r="AY542" s="352" t="s">
        <v>2627</v>
      </c>
      <c r="AZ542" s="337" t="str">
        <f>'1A. Template Prep'!$C$2</f>
        <v>1270. 14 BMW X5 SUV (F15) 4.4TT (N63) Auto (Sophisto Gray) AWD (71781)</v>
      </c>
    </row>
    <row r="543" spans="1:52" s="337" customFormat="1" x14ac:dyDescent="0.25">
      <c r="A543" s="345" t="str">
        <f t="shared" si="104"/>
        <v/>
      </c>
      <c r="B543" s="345" t="str">
        <f t="shared" si="105"/>
        <v/>
      </c>
      <c r="C543" s="345"/>
      <c r="D543" s="448"/>
      <c r="E543" s="345" t="str">
        <f t="shared" si="112"/>
        <v/>
      </c>
      <c r="F543" s="346"/>
      <c r="G543" s="346"/>
      <c r="H543" s="347"/>
      <c r="I543" s="347"/>
      <c r="J543" s="347"/>
      <c r="K543" s="347"/>
      <c r="L543" s="347" t="str">
        <f t="shared" si="106"/>
        <v xml:space="preserve">. </v>
      </c>
      <c r="M543" s="460" t="str">
        <f t="shared" si="114"/>
        <v/>
      </c>
      <c r="N543" s="441"/>
      <c r="O543" s="365" t="str">
        <f t="shared" si="107"/>
        <v/>
      </c>
      <c r="P543" s="441"/>
      <c r="Q543" s="441"/>
      <c r="R543" s="442"/>
      <c r="S543" s="442"/>
      <c r="T543" s="367"/>
      <c r="U543" s="349" t="str">
        <f t="shared" si="113"/>
        <v/>
      </c>
      <c r="V543" s="443"/>
      <c r="W543" s="329"/>
      <c r="X543" s="443"/>
      <c r="Y543" s="444"/>
      <c r="Z543" s="346"/>
      <c r="AA543" s="445"/>
      <c r="AB543" s="442"/>
      <c r="AC543" s="442"/>
      <c r="AD543" s="347" t="str">
        <f t="shared" si="108"/>
        <v/>
      </c>
      <c r="AE543" s="347"/>
      <c r="AF543" s="347"/>
      <c r="AG543" s="347"/>
      <c r="AH543" s="446"/>
      <c r="AI543" s="446"/>
      <c r="AJ543" s="351"/>
      <c r="AK543" s="351"/>
      <c r="AL543" s="351"/>
      <c r="AM543" s="447"/>
      <c r="AN543" s="346"/>
      <c r="AO543" s="346"/>
      <c r="AP543" s="447" t="s">
        <v>91</v>
      </c>
      <c r="AQ543" s="347"/>
      <c r="AR543" s="347" t="str">
        <f t="shared" si="109"/>
        <v/>
      </c>
      <c r="AS543" s="347"/>
      <c r="AT543" s="347"/>
      <c r="AU543" s="347"/>
      <c r="AV543" s="347" t="str">
        <f t="shared" si="110"/>
        <v/>
      </c>
      <c r="AW543" s="447"/>
      <c r="AX543" s="347" t="str">
        <f t="shared" si="111"/>
        <v/>
      </c>
      <c r="AY543" s="352" t="s">
        <v>2628</v>
      </c>
      <c r="AZ543" s="337" t="str">
        <f>'1A. Template Prep'!$C$2</f>
        <v>1270. 14 BMW X5 SUV (F15) 4.4TT (N63) Auto (Sophisto Gray) AWD (71781)</v>
      </c>
    </row>
    <row r="544" spans="1:52" s="337" customFormat="1" x14ac:dyDescent="0.25">
      <c r="A544" s="345" t="str">
        <f t="shared" si="104"/>
        <v/>
      </c>
      <c r="B544" s="345" t="str">
        <f t="shared" si="105"/>
        <v/>
      </c>
      <c r="C544" s="345"/>
      <c r="D544" s="448"/>
      <c r="E544" s="345" t="str">
        <f t="shared" si="112"/>
        <v/>
      </c>
      <c r="F544" s="346"/>
      <c r="G544" s="346"/>
      <c r="H544" s="347"/>
      <c r="I544" s="347"/>
      <c r="J544" s="347"/>
      <c r="K544" s="347"/>
      <c r="L544" s="347" t="str">
        <f t="shared" si="106"/>
        <v xml:space="preserve">. </v>
      </c>
      <c r="M544" s="460" t="str">
        <f t="shared" si="114"/>
        <v/>
      </c>
      <c r="N544" s="441"/>
      <c r="O544" s="365" t="str">
        <f t="shared" si="107"/>
        <v/>
      </c>
      <c r="P544" s="441"/>
      <c r="Q544" s="441"/>
      <c r="R544" s="442"/>
      <c r="S544" s="442"/>
      <c r="T544" s="367"/>
      <c r="U544" s="349" t="str">
        <f t="shared" si="113"/>
        <v/>
      </c>
      <c r="V544" s="443"/>
      <c r="W544" s="329"/>
      <c r="X544" s="443"/>
      <c r="Y544" s="444"/>
      <c r="Z544" s="346"/>
      <c r="AA544" s="445"/>
      <c r="AB544" s="442"/>
      <c r="AC544" s="442"/>
      <c r="AD544" s="347" t="str">
        <f t="shared" si="108"/>
        <v/>
      </c>
      <c r="AE544" s="347"/>
      <c r="AF544" s="347"/>
      <c r="AG544" s="347"/>
      <c r="AH544" s="446"/>
      <c r="AI544" s="446"/>
      <c r="AJ544" s="351"/>
      <c r="AK544" s="351"/>
      <c r="AL544" s="351"/>
      <c r="AM544" s="447"/>
      <c r="AN544" s="346"/>
      <c r="AO544" s="346"/>
      <c r="AP544" s="447" t="s">
        <v>91</v>
      </c>
      <c r="AQ544" s="347"/>
      <c r="AR544" s="347" t="str">
        <f t="shared" si="109"/>
        <v/>
      </c>
      <c r="AS544" s="347"/>
      <c r="AT544" s="347"/>
      <c r="AU544" s="347"/>
      <c r="AV544" s="347" t="str">
        <f t="shared" si="110"/>
        <v/>
      </c>
      <c r="AW544" s="447"/>
      <c r="AX544" s="347" t="str">
        <f t="shared" si="111"/>
        <v/>
      </c>
      <c r="AY544" s="352" t="s">
        <v>2629</v>
      </c>
      <c r="AZ544" s="337" t="str">
        <f>'1A. Template Prep'!$C$2</f>
        <v>1270. 14 BMW X5 SUV (F15) 4.4TT (N63) Auto (Sophisto Gray) AWD (71781)</v>
      </c>
    </row>
    <row r="545" spans="1:52" s="337" customFormat="1" x14ac:dyDescent="0.25">
      <c r="A545" s="345" t="str">
        <f t="shared" si="104"/>
        <v/>
      </c>
      <c r="B545" s="345" t="str">
        <f t="shared" si="105"/>
        <v/>
      </c>
      <c r="C545" s="345"/>
      <c r="D545" s="448"/>
      <c r="E545" s="345" t="str">
        <f t="shared" si="112"/>
        <v/>
      </c>
      <c r="F545" s="346"/>
      <c r="G545" s="346"/>
      <c r="H545" s="347"/>
      <c r="I545" s="347"/>
      <c r="J545" s="347"/>
      <c r="K545" s="347"/>
      <c r="L545" s="347" t="str">
        <f t="shared" si="106"/>
        <v xml:space="preserve">. </v>
      </c>
      <c r="M545" s="460" t="str">
        <f t="shared" si="114"/>
        <v/>
      </c>
      <c r="N545" s="441"/>
      <c r="O545" s="365" t="str">
        <f t="shared" si="107"/>
        <v/>
      </c>
      <c r="P545" s="441"/>
      <c r="Q545" s="441"/>
      <c r="R545" s="442"/>
      <c r="S545" s="442"/>
      <c r="T545" s="367"/>
      <c r="U545" s="349" t="str">
        <f t="shared" si="113"/>
        <v/>
      </c>
      <c r="V545" s="443"/>
      <c r="W545" s="329"/>
      <c r="X545" s="443"/>
      <c r="Y545" s="444"/>
      <c r="Z545" s="346"/>
      <c r="AA545" s="445"/>
      <c r="AB545" s="442"/>
      <c r="AC545" s="442"/>
      <c r="AD545" s="347" t="str">
        <f t="shared" si="108"/>
        <v/>
      </c>
      <c r="AE545" s="347"/>
      <c r="AF545" s="347"/>
      <c r="AG545" s="347"/>
      <c r="AH545" s="446"/>
      <c r="AI545" s="446"/>
      <c r="AJ545" s="351"/>
      <c r="AK545" s="351"/>
      <c r="AL545" s="351"/>
      <c r="AM545" s="447"/>
      <c r="AN545" s="346"/>
      <c r="AO545" s="346"/>
      <c r="AP545" s="447" t="s">
        <v>91</v>
      </c>
      <c r="AQ545" s="347"/>
      <c r="AR545" s="347" t="str">
        <f t="shared" si="109"/>
        <v/>
      </c>
      <c r="AS545" s="347"/>
      <c r="AT545" s="347"/>
      <c r="AU545" s="347"/>
      <c r="AV545" s="347" t="str">
        <f t="shared" si="110"/>
        <v/>
      </c>
      <c r="AW545" s="447"/>
      <c r="AX545" s="347" t="str">
        <f t="shared" si="111"/>
        <v/>
      </c>
      <c r="AY545" s="352" t="s">
        <v>2630</v>
      </c>
      <c r="AZ545" s="337" t="str">
        <f>'1A. Template Prep'!$C$2</f>
        <v>1270. 14 BMW X5 SUV (F15) 4.4TT (N63) Auto (Sophisto Gray) AWD (71781)</v>
      </c>
    </row>
    <row r="546" spans="1:52" s="337" customFormat="1" x14ac:dyDescent="0.25">
      <c r="A546" s="345" t="str">
        <f t="shared" si="104"/>
        <v/>
      </c>
      <c r="B546" s="345" t="str">
        <f t="shared" si="105"/>
        <v/>
      </c>
      <c r="C546" s="345"/>
      <c r="D546" s="448"/>
      <c r="E546" s="345" t="str">
        <f t="shared" si="112"/>
        <v/>
      </c>
      <c r="F546" s="346"/>
      <c r="G546" s="346"/>
      <c r="H546" s="347"/>
      <c r="I546" s="347"/>
      <c r="J546" s="347"/>
      <c r="K546" s="347"/>
      <c r="L546" s="347" t="str">
        <f t="shared" si="106"/>
        <v xml:space="preserve">. </v>
      </c>
      <c r="M546" s="460" t="str">
        <f t="shared" si="114"/>
        <v/>
      </c>
      <c r="N546" s="441"/>
      <c r="O546" s="365" t="str">
        <f t="shared" si="107"/>
        <v/>
      </c>
      <c r="P546" s="441"/>
      <c r="Q546" s="441"/>
      <c r="R546" s="442"/>
      <c r="S546" s="442"/>
      <c r="T546" s="367"/>
      <c r="U546" s="349" t="str">
        <f t="shared" si="113"/>
        <v/>
      </c>
      <c r="V546" s="443"/>
      <c r="W546" s="329"/>
      <c r="X546" s="443"/>
      <c r="Y546" s="444"/>
      <c r="Z546" s="346"/>
      <c r="AA546" s="445"/>
      <c r="AB546" s="442"/>
      <c r="AC546" s="442"/>
      <c r="AD546" s="347" t="str">
        <f t="shared" si="108"/>
        <v/>
      </c>
      <c r="AE546" s="347"/>
      <c r="AF546" s="347"/>
      <c r="AG546" s="347"/>
      <c r="AH546" s="446"/>
      <c r="AI546" s="446"/>
      <c r="AJ546" s="351"/>
      <c r="AK546" s="351"/>
      <c r="AL546" s="351"/>
      <c r="AM546" s="447"/>
      <c r="AN546" s="346"/>
      <c r="AO546" s="346"/>
      <c r="AP546" s="447" t="s">
        <v>91</v>
      </c>
      <c r="AQ546" s="347"/>
      <c r="AR546" s="347" t="str">
        <f t="shared" si="109"/>
        <v/>
      </c>
      <c r="AS546" s="347"/>
      <c r="AT546" s="347"/>
      <c r="AU546" s="347"/>
      <c r="AV546" s="347" t="str">
        <f t="shared" si="110"/>
        <v/>
      </c>
      <c r="AW546" s="447"/>
      <c r="AX546" s="347" t="str">
        <f t="shared" si="111"/>
        <v/>
      </c>
      <c r="AY546" s="352" t="s">
        <v>2631</v>
      </c>
      <c r="AZ546" s="337" t="str">
        <f>'1A. Template Prep'!$C$2</f>
        <v>1270. 14 BMW X5 SUV (F15) 4.4TT (N63) Auto (Sophisto Gray) AWD (71781)</v>
      </c>
    </row>
    <row r="547" spans="1:52" s="337" customFormat="1" x14ac:dyDescent="0.25">
      <c r="A547" s="345" t="str">
        <f t="shared" si="104"/>
        <v/>
      </c>
      <c r="B547" s="345" t="str">
        <f t="shared" si="105"/>
        <v/>
      </c>
      <c r="C547" s="345"/>
      <c r="D547" s="448"/>
      <c r="E547" s="345" t="str">
        <f t="shared" si="112"/>
        <v/>
      </c>
      <c r="F547" s="346"/>
      <c r="G547" s="346"/>
      <c r="H547" s="347"/>
      <c r="I547" s="347"/>
      <c r="J547" s="347"/>
      <c r="K547" s="347"/>
      <c r="L547" s="347" t="str">
        <f t="shared" si="106"/>
        <v xml:space="preserve">. </v>
      </c>
      <c r="M547" s="460" t="str">
        <f t="shared" si="114"/>
        <v/>
      </c>
      <c r="N547" s="441"/>
      <c r="O547" s="365" t="str">
        <f t="shared" si="107"/>
        <v/>
      </c>
      <c r="P547" s="441"/>
      <c r="Q547" s="441"/>
      <c r="R547" s="442"/>
      <c r="S547" s="442"/>
      <c r="T547" s="367"/>
      <c r="U547" s="349" t="str">
        <f t="shared" si="113"/>
        <v/>
      </c>
      <c r="V547" s="443"/>
      <c r="W547" s="329"/>
      <c r="X547" s="443"/>
      <c r="Y547" s="444"/>
      <c r="Z547" s="346"/>
      <c r="AA547" s="445"/>
      <c r="AB547" s="442"/>
      <c r="AC547" s="442"/>
      <c r="AD547" s="347" t="str">
        <f t="shared" si="108"/>
        <v/>
      </c>
      <c r="AE547" s="347"/>
      <c r="AF547" s="347"/>
      <c r="AG547" s="347"/>
      <c r="AH547" s="446"/>
      <c r="AI547" s="446"/>
      <c r="AJ547" s="351"/>
      <c r="AK547" s="351"/>
      <c r="AL547" s="351"/>
      <c r="AM547" s="447"/>
      <c r="AN547" s="346"/>
      <c r="AO547" s="346"/>
      <c r="AP547" s="447" t="s">
        <v>91</v>
      </c>
      <c r="AQ547" s="347"/>
      <c r="AR547" s="347" t="str">
        <f t="shared" si="109"/>
        <v/>
      </c>
      <c r="AS547" s="347"/>
      <c r="AT547" s="347"/>
      <c r="AU547" s="347"/>
      <c r="AV547" s="347" t="str">
        <f t="shared" si="110"/>
        <v/>
      </c>
      <c r="AW547" s="447"/>
      <c r="AX547" s="347" t="str">
        <f t="shared" si="111"/>
        <v/>
      </c>
      <c r="AY547" s="352" t="s">
        <v>2632</v>
      </c>
      <c r="AZ547" s="337" t="str">
        <f>'1A. Template Prep'!$C$2</f>
        <v>1270. 14 BMW X5 SUV (F15) 4.4TT (N63) Auto (Sophisto Gray) AWD (71781)</v>
      </c>
    </row>
    <row r="548" spans="1:52" s="337" customFormat="1" x14ac:dyDescent="0.25">
      <c r="A548" s="345" t="str">
        <f t="shared" si="104"/>
        <v/>
      </c>
      <c r="B548" s="345" t="str">
        <f t="shared" si="105"/>
        <v/>
      </c>
      <c r="C548" s="345"/>
      <c r="D548" s="448"/>
      <c r="E548" s="345" t="str">
        <f t="shared" si="112"/>
        <v/>
      </c>
      <c r="F548" s="346"/>
      <c r="G548" s="346"/>
      <c r="H548" s="347"/>
      <c r="I548" s="347"/>
      <c r="J548" s="347"/>
      <c r="K548" s="347"/>
      <c r="L548" s="347" t="str">
        <f t="shared" si="106"/>
        <v xml:space="preserve">. </v>
      </c>
      <c r="M548" s="460" t="str">
        <f t="shared" si="114"/>
        <v/>
      </c>
      <c r="N548" s="441"/>
      <c r="O548" s="365" t="str">
        <f t="shared" si="107"/>
        <v/>
      </c>
      <c r="P548" s="441"/>
      <c r="Q548" s="441"/>
      <c r="R548" s="442"/>
      <c r="S548" s="442"/>
      <c r="T548" s="367"/>
      <c r="U548" s="349" t="str">
        <f t="shared" si="113"/>
        <v/>
      </c>
      <c r="V548" s="443"/>
      <c r="W548" s="329"/>
      <c r="X548" s="443"/>
      <c r="Y548" s="444"/>
      <c r="Z548" s="346"/>
      <c r="AA548" s="445"/>
      <c r="AB548" s="442"/>
      <c r="AC548" s="442"/>
      <c r="AD548" s="347" t="str">
        <f t="shared" si="108"/>
        <v/>
      </c>
      <c r="AE548" s="347"/>
      <c r="AF548" s="347"/>
      <c r="AG548" s="347"/>
      <c r="AH548" s="446"/>
      <c r="AI548" s="446"/>
      <c r="AJ548" s="351"/>
      <c r="AK548" s="351"/>
      <c r="AL548" s="351"/>
      <c r="AM548" s="447"/>
      <c r="AN548" s="346"/>
      <c r="AO548" s="346"/>
      <c r="AP548" s="447" t="s">
        <v>91</v>
      </c>
      <c r="AQ548" s="347"/>
      <c r="AR548" s="347" t="str">
        <f t="shared" si="109"/>
        <v/>
      </c>
      <c r="AS548" s="347"/>
      <c r="AT548" s="347"/>
      <c r="AU548" s="347"/>
      <c r="AV548" s="347" t="str">
        <f t="shared" si="110"/>
        <v/>
      </c>
      <c r="AW548" s="447"/>
      <c r="AX548" s="347" t="str">
        <f t="shared" si="111"/>
        <v/>
      </c>
      <c r="AY548" s="352" t="s">
        <v>2633</v>
      </c>
      <c r="AZ548" s="337" t="str">
        <f>'1A. Template Prep'!$C$2</f>
        <v>1270. 14 BMW X5 SUV (F15) 4.4TT (N63) Auto (Sophisto Gray) AWD (71781)</v>
      </c>
    </row>
    <row r="549" spans="1:52" s="337" customFormat="1" x14ac:dyDescent="0.25">
      <c r="A549" s="345" t="str">
        <f t="shared" si="104"/>
        <v/>
      </c>
      <c r="B549" s="345" t="str">
        <f t="shared" si="105"/>
        <v/>
      </c>
      <c r="C549" s="345"/>
      <c r="D549" s="448"/>
      <c r="E549" s="345" t="str">
        <f t="shared" si="112"/>
        <v/>
      </c>
      <c r="F549" s="346"/>
      <c r="G549" s="346"/>
      <c r="H549" s="347"/>
      <c r="I549" s="347"/>
      <c r="J549" s="347"/>
      <c r="K549" s="347"/>
      <c r="L549" s="347" t="str">
        <f t="shared" si="106"/>
        <v xml:space="preserve">. </v>
      </c>
      <c r="M549" s="460" t="str">
        <f t="shared" si="114"/>
        <v/>
      </c>
      <c r="N549" s="441"/>
      <c r="O549" s="365" t="str">
        <f t="shared" si="107"/>
        <v/>
      </c>
      <c r="P549" s="441"/>
      <c r="Q549" s="441"/>
      <c r="R549" s="442"/>
      <c r="S549" s="442"/>
      <c r="T549" s="367"/>
      <c r="U549" s="349" t="str">
        <f t="shared" si="113"/>
        <v/>
      </c>
      <c r="V549" s="443"/>
      <c r="W549" s="329"/>
      <c r="X549" s="443"/>
      <c r="Y549" s="444"/>
      <c r="Z549" s="346"/>
      <c r="AA549" s="445"/>
      <c r="AB549" s="442"/>
      <c r="AC549" s="442"/>
      <c r="AD549" s="347" t="str">
        <f t="shared" si="108"/>
        <v/>
      </c>
      <c r="AE549" s="347"/>
      <c r="AF549" s="347"/>
      <c r="AG549" s="347"/>
      <c r="AH549" s="446"/>
      <c r="AI549" s="446"/>
      <c r="AJ549" s="351"/>
      <c r="AK549" s="351"/>
      <c r="AL549" s="351"/>
      <c r="AM549" s="447"/>
      <c r="AN549" s="346"/>
      <c r="AO549" s="346"/>
      <c r="AP549" s="447" t="s">
        <v>91</v>
      </c>
      <c r="AQ549" s="347"/>
      <c r="AR549" s="347" t="str">
        <f t="shared" si="109"/>
        <v/>
      </c>
      <c r="AS549" s="347"/>
      <c r="AT549" s="347"/>
      <c r="AU549" s="347"/>
      <c r="AV549" s="347" t="str">
        <f t="shared" si="110"/>
        <v/>
      </c>
      <c r="AW549" s="447"/>
      <c r="AX549" s="347" t="str">
        <f t="shared" si="111"/>
        <v/>
      </c>
      <c r="AY549" s="352" t="s">
        <v>2634</v>
      </c>
      <c r="AZ549" s="337" t="str">
        <f>'1A. Template Prep'!$C$2</f>
        <v>1270. 14 BMW X5 SUV (F15) 4.4TT (N63) Auto (Sophisto Gray) AWD (71781)</v>
      </c>
    </row>
    <row r="550" spans="1:52" s="337" customFormat="1" x14ac:dyDescent="0.25">
      <c r="A550" s="345" t="str">
        <f t="shared" si="104"/>
        <v/>
      </c>
      <c r="B550" s="345" t="str">
        <f t="shared" si="105"/>
        <v/>
      </c>
      <c r="C550" s="345"/>
      <c r="D550" s="448"/>
      <c r="E550" s="345" t="str">
        <f t="shared" si="112"/>
        <v/>
      </c>
      <c r="F550" s="346"/>
      <c r="G550" s="346"/>
      <c r="H550" s="347"/>
      <c r="I550" s="347"/>
      <c r="J550" s="347"/>
      <c r="K550" s="347"/>
      <c r="L550" s="347" t="str">
        <f t="shared" si="106"/>
        <v xml:space="preserve">. </v>
      </c>
      <c r="M550" s="460" t="str">
        <f t="shared" si="114"/>
        <v/>
      </c>
      <c r="N550" s="441"/>
      <c r="O550" s="365" t="str">
        <f t="shared" si="107"/>
        <v/>
      </c>
      <c r="P550" s="441"/>
      <c r="Q550" s="441"/>
      <c r="R550" s="442"/>
      <c r="S550" s="442"/>
      <c r="T550" s="367"/>
      <c r="U550" s="349" t="str">
        <f t="shared" si="113"/>
        <v/>
      </c>
      <c r="V550" s="443"/>
      <c r="W550" s="329"/>
      <c r="X550" s="443"/>
      <c r="Y550" s="444"/>
      <c r="Z550" s="346"/>
      <c r="AA550" s="445"/>
      <c r="AB550" s="442"/>
      <c r="AC550" s="442"/>
      <c r="AD550" s="347" t="str">
        <f t="shared" si="108"/>
        <v/>
      </c>
      <c r="AE550" s="347"/>
      <c r="AF550" s="347"/>
      <c r="AG550" s="347"/>
      <c r="AH550" s="446"/>
      <c r="AI550" s="446"/>
      <c r="AJ550" s="351"/>
      <c r="AK550" s="351"/>
      <c r="AL550" s="351"/>
      <c r="AM550" s="447"/>
      <c r="AN550" s="346"/>
      <c r="AO550" s="346"/>
      <c r="AP550" s="447" t="s">
        <v>91</v>
      </c>
      <c r="AQ550" s="347"/>
      <c r="AR550" s="347" t="str">
        <f t="shared" si="109"/>
        <v/>
      </c>
      <c r="AS550" s="347"/>
      <c r="AT550" s="347"/>
      <c r="AU550" s="347"/>
      <c r="AV550" s="347" t="str">
        <f t="shared" si="110"/>
        <v/>
      </c>
      <c r="AW550" s="447"/>
      <c r="AX550" s="347" t="str">
        <f t="shared" si="111"/>
        <v/>
      </c>
      <c r="AY550" s="352" t="s">
        <v>2635</v>
      </c>
      <c r="AZ550" s="337" t="str">
        <f>'1A. Template Prep'!$C$2</f>
        <v>1270. 14 BMW X5 SUV (F15) 4.4TT (N63) Auto (Sophisto Gray) AWD (71781)</v>
      </c>
    </row>
    <row r="551" spans="1:52" s="337" customFormat="1" x14ac:dyDescent="0.25">
      <c r="A551" s="345" t="str">
        <f t="shared" si="104"/>
        <v/>
      </c>
      <c r="B551" s="345" t="str">
        <f t="shared" si="105"/>
        <v/>
      </c>
      <c r="C551" s="345"/>
      <c r="D551" s="448"/>
      <c r="E551" s="345" t="str">
        <f t="shared" si="112"/>
        <v/>
      </c>
      <c r="F551" s="346"/>
      <c r="G551" s="346"/>
      <c r="H551" s="347"/>
      <c r="I551" s="347"/>
      <c r="J551" s="347"/>
      <c r="K551" s="347"/>
      <c r="L551" s="347" t="str">
        <f t="shared" si="106"/>
        <v xml:space="preserve">. </v>
      </c>
      <c r="M551" s="460" t="str">
        <f t="shared" si="114"/>
        <v/>
      </c>
      <c r="N551" s="441"/>
      <c r="O551" s="365" t="str">
        <f t="shared" si="107"/>
        <v/>
      </c>
      <c r="P551" s="441"/>
      <c r="Q551" s="441"/>
      <c r="R551" s="442"/>
      <c r="S551" s="442"/>
      <c r="T551" s="367"/>
      <c r="U551" s="349" t="str">
        <f t="shared" si="113"/>
        <v/>
      </c>
      <c r="V551" s="443"/>
      <c r="W551" s="329"/>
      <c r="X551" s="443"/>
      <c r="Y551" s="444"/>
      <c r="Z551" s="346"/>
      <c r="AA551" s="445"/>
      <c r="AB551" s="442"/>
      <c r="AC551" s="442"/>
      <c r="AD551" s="347" t="str">
        <f t="shared" si="108"/>
        <v/>
      </c>
      <c r="AE551" s="347"/>
      <c r="AF551" s="347"/>
      <c r="AG551" s="347"/>
      <c r="AH551" s="446"/>
      <c r="AI551" s="446"/>
      <c r="AJ551" s="351"/>
      <c r="AK551" s="351"/>
      <c r="AL551" s="351"/>
      <c r="AM551" s="447"/>
      <c r="AN551" s="346"/>
      <c r="AO551" s="346"/>
      <c r="AP551" s="447" t="s">
        <v>91</v>
      </c>
      <c r="AQ551" s="347"/>
      <c r="AR551" s="347" t="str">
        <f t="shared" si="109"/>
        <v/>
      </c>
      <c r="AS551" s="347"/>
      <c r="AT551" s="347"/>
      <c r="AU551" s="347"/>
      <c r="AV551" s="347" t="str">
        <f t="shared" si="110"/>
        <v/>
      </c>
      <c r="AW551" s="447"/>
      <c r="AX551" s="347" t="str">
        <f t="shared" si="111"/>
        <v/>
      </c>
      <c r="AY551" s="352" t="s">
        <v>2636</v>
      </c>
      <c r="AZ551" s="337" t="str">
        <f>'1A. Template Prep'!$C$2</f>
        <v>1270. 14 BMW X5 SUV (F15) 4.4TT (N63) Auto (Sophisto Gray) AWD (71781)</v>
      </c>
    </row>
    <row r="552" spans="1:52" s="337" customFormat="1" x14ac:dyDescent="0.25">
      <c r="A552" s="345" t="str">
        <f t="shared" si="104"/>
        <v/>
      </c>
      <c r="B552" s="345" t="str">
        <f t="shared" si="105"/>
        <v/>
      </c>
      <c r="C552" s="345"/>
      <c r="D552" s="448"/>
      <c r="E552" s="345" t="str">
        <f t="shared" si="112"/>
        <v/>
      </c>
      <c r="F552" s="346"/>
      <c r="G552" s="346"/>
      <c r="H552" s="347"/>
      <c r="I552" s="347"/>
      <c r="J552" s="347"/>
      <c r="K552" s="347"/>
      <c r="L552" s="347" t="str">
        <f t="shared" si="106"/>
        <v xml:space="preserve">. </v>
      </c>
      <c r="M552" s="460" t="str">
        <f t="shared" si="114"/>
        <v/>
      </c>
      <c r="N552" s="441"/>
      <c r="O552" s="365" t="str">
        <f t="shared" si="107"/>
        <v/>
      </c>
      <c r="P552" s="441"/>
      <c r="Q552" s="441"/>
      <c r="R552" s="442"/>
      <c r="S552" s="442"/>
      <c r="T552" s="367"/>
      <c r="U552" s="349" t="str">
        <f t="shared" si="113"/>
        <v/>
      </c>
      <c r="V552" s="443"/>
      <c r="W552" s="329"/>
      <c r="X552" s="443"/>
      <c r="Y552" s="444"/>
      <c r="Z552" s="346"/>
      <c r="AA552" s="445"/>
      <c r="AB552" s="442"/>
      <c r="AC552" s="442"/>
      <c r="AD552" s="347" t="str">
        <f t="shared" si="108"/>
        <v/>
      </c>
      <c r="AE552" s="347"/>
      <c r="AF552" s="347"/>
      <c r="AG552" s="347"/>
      <c r="AH552" s="446"/>
      <c r="AI552" s="446"/>
      <c r="AJ552" s="351"/>
      <c r="AK552" s="351"/>
      <c r="AL552" s="351"/>
      <c r="AM552" s="447"/>
      <c r="AN552" s="346"/>
      <c r="AO552" s="346"/>
      <c r="AP552" s="447" t="s">
        <v>91</v>
      </c>
      <c r="AQ552" s="347"/>
      <c r="AR552" s="347" t="str">
        <f t="shared" si="109"/>
        <v/>
      </c>
      <c r="AS552" s="347"/>
      <c r="AT552" s="347"/>
      <c r="AU552" s="347"/>
      <c r="AV552" s="347" t="str">
        <f t="shared" si="110"/>
        <v/>
      </c>
      <c r="AW552" s="447"/>
      <c r="AX552" s="347" t="str">
        <f t="shared" si="111"/>
        <v/>
      </c>
      <c r="AY552" s="352" t="s">
        <v>2637</v>
      </c>
      <c r="AZ552" s="337" t="str">
        <f>'1A. Template Prep'!$C$2</f>
        <v>1270. 14 BMW X5 SUV (F15) 4.4TT (N63) Auto (Sophisto Gray) AWD (71781)</v>
      </c>
    </row>
    <row r="553" spans="1:52" s="337" customFormat="1" x14ac:dyDescent="0.25">
      <c r="A553" s="345" t="str">
        <f t="shared" si="104"/>
        <v/>
      </c>
      <c r="B553" s="345" t="str">
        <f t="shared" si="105"/>
        <v/>
      </c>
      <c r="C553" s="345"/>
      <c r="D553" s="448"/>
      <c r="E553" s="345" t="str">
        <f t="shared" si="112"/>
        <v/>
      </c>
      <c r="F553" s="346"/>
      <c r="G553" s="346"/>
      <c r="H553" s="347"/>
      <c r="I553" s="347"/>
      <c r="J553" s="347"/>
      <c r="K553" s="347"/>
      <c r="L553" s="347" t="str">
        <f t="shared" si="106"/>
        <v xml:space="preserve">. </v>
      </c>
      <c r="M553" s="460" t="str">
        <f t="shared" si="114"/>
        <v/>
      </c>
      <c r="N553" s="441"/>
      <c r="O553" s="365" t="str">
        <f t="shared" si="107"/>
        <v/>
      </c>
      <c r="P553" s="441"/>
      <c r="Q553" s="441"/>
      <c r="R553" s="442"/>
      <c r="S553" s="442"/>
      <c r="T553" s="367"/>
      <c r="U553" s="349" t="str">
        <f t="shared" si="113"/>
        <v/>
      </c>
      <c r="V553" s="443"/>
      <c r="W553" s="329"/>
      <c r="X553" s="443"/>
      <c r="Y553" s="444"/>
      <c r="Z553" s="346"/>
      <c r="AA553" s="445"/>
      <c r="AB553" s="442"/>
      <c r="AC553" s="442"/>
      <c r="AD553" s="347" t="str">
        <f t="shared" si="108"/>
        <v/>
      </c>
      <c r="AE553" s="347"/>
      <c r="AF553" s="347"/>
      <c r="AG553" s="347"/>
      <c r="AH553" s="446"/>
      <c r="AI553" s="446"/>
      <c r="AJ553" s="351"/>
      <c r="AK553" s="351"/>
      <c r="AL553" s="351"/>
      <c r="AM553" s="447"/>
      <c r="AN553" s="346"/>
      <c r="AO553" s="346"/>
      <c r="AP553" s="447" t="s">
        <v>91</v>
      </c>
      <c r="AQ553" s="347"/>
      <c r="AR553" s="347" t="str">
        <f t="shared" si="109"/>
        <v/>
      </c>
      <c r="AS553" s="347"/>
      <c r="AT553" s="347"/>
      <c r="AU553" s="347"/>
      <c r="AV553" s="347" t="str">
        <f t="shared" si="110"/>
        <v/>
      </c>
      <c r="AW553" s="447"/>
      <c r="AX553" s="347" t="str">
        <f t="shared" si="111"/>
        <v/>
      </c>
      <c r="AY553" s="352" t="s">
        <v>2638</v>
      </c>
      <c r="AZ553" s="337" t="str">
        <f>'1A. Template Prep'!$C$2</f>
        <v>1270. 14 BMW X5 SUV (F15) 4.4TT (N63) Auto (Sophisto Gray) AWD (71781)</v>
      </c>
    </row>
    <row r="554" spans="1:52" s="337" customFormat="1" x14ac:dyDescent="0.25">
      <c r="A554" s="345" t="str">
        <f t="shared" si="104"/>
        <v/>
      </c>
      <c r="B554" s="345" t="str">
        <f t="shared" si="105"/>
        <v/>
      </c>
      <c r="C554" s="345"/>
      <c r="D554" s="448"/>
      <c r="E554" s="345" t="str">
        <f t="shared" si="112"/>
        <v/>
      </c>
      <c r="F554" s="346"/>
      <c r="G554" s="346"/>
      <c r="H554" s="347"/>
      <c r="I554" s="347"/>
      <c r="J554" s="347"/>
      <c r="K554" s="347"/>
      <c r="L554" s="347" t="str">
        <f t="shared" si="106"/>
        <v xml:space="preserve">. </v>
      </c>
      <c r="M554" s="460" t="str">
        <f t="shared" si="114"/>
        <v/>
      </c>
      <c r="N554" s="441"/>
      <c r="O554" s="365" t="str">
        <f t="shared" si="107"/>
        <v/>
      </c>
      <c r="P554" s="441"/>
      <c r="Q554" s="441"/>
      <c r="R554" s="442"/>
      <c r="S554" s="442"/>
      <c r="T554" s="367"/>
      <c r="U554" s="349" t="str">
        <f t="shared" si="113"/>
        <v/>
      </c>
      <c r="V554" s="443"/>
      <c r="W554" s="329"/>
      <c r="X554" s="443"/>
      <c r="Y554" s="444"/>
      <c r="Z554" s="346"/>
      <c r="AA554" s="445"/>
      <c r="AB554" s="442"/>
      <c r="AC554" s="442"/>
      <c r="AD554" s="347" t="str">
        <f t="shared" si="108"/>
        <v/>
      </c>
      <c r="AE554" s="347"/>
      <c r="AF554" s="347"/>
      <c r="AG554" s="347"/>
      <c r="AH554" s="446"/>
      <c r="AI554" s="446"/>
      <c r="AJ554" s="351"/>
      <c r="AK554" s="351"/>
      <c r="AL554" s="351"/>
      <c r="AM554" s="447"/>
      <c r="AN554" s="346"/>
      <c r="AO554" s="346"/>
      <c r="AP554" s="447" t="s">
        <v>91</v>
      </c>
      <c r="AQ554" s="347"/>
      <c r="AR554" s="347" t="str">
        <f t="shared" si="109"/>
        <v/>
      </c>
      <c r="AS554" s="347"/>
      <c r="AT554" s="347"/>
      <c r="AU554" s="347"/>
      <c r="AV554" s="347" t="str">
        <f t="shared" si="110"/>
        <v/>
      </c>
      <c r="AW554" s="447"/>
      <c r="AX554" s="347" t="str">
        <f t="shared" si="111"/>
        <v/>
      </c>
      <c r="AY554" s="352" t="s">
        <v>2639</v>
      </c>
      <c r="AZ554" s="337" t="str">
        <f>'1A. Template Prep'!$C$2</f>
        <v>1270. 14 BMW X5 SUV (F15) 4.4TT (N63) Auto (Sophisto Gray) AWD (71781)</v>
      </c>
    </row>
    <row r="555" spans="1:52" s="337" customFormat="1" x14ac:dyDescent="0.25">
      <c r="A555" s="345" t="str">
        <f t="shared" si="104"/>
        <v/>
      </c>
      <c r="B555" s="345" t="str">
        <f t="shared" si="105"/>
        <v/>
      </c>
      <c r="C555" s="345"/>
      <c r="D555" s="448"/>
      <c r="E555" s="345" t="str">
        <f t="shared" si="112"/>
        <v/>
      </c>
      <c r="F555" s="346"/>
      <c r="G555" s="346"/>
      <c r="H555" s="347"/>
      <c r="I555" s="347"/>
      <c r="J555" s="347"/>
      <c r="K555" s="347"/>
      <c r="L555" s="347" t="str">
        <f t="shared" si="106"/>
        <v xml:space="preserve">. </v>
      </c>
      <c r="M555" s="460" t="str">
        <f t="shared" si="114"/>
        <v/>
      </c>
      <c r="N555" s="441"/>
      <c r="O555" s="365" t="str">
        <f t="shared" si="107"/>
        <v/>
      </c>
      <c r="P555" s="441"/>
      <c r="Q555" s="441"/>
      <c r="R555" s="442"/>
      <c r="S555" s="442"/>
      <c r="T555" s="367"/>
      <c r="U555" s="349" t="str">
        <f t="shared" si="113"/>
        <v/>
      </c>
      <c r="V555" s="443"/>
      <c r="W555" s="329"/>
      <c r="X555" s="443"/>
      <c r="Y555" s="444"/>
      <c r="Z555" s="346"/>
      <c r="AA555" s="445"/>
      <c r="AB555" s="442"/>
      <c r="AC555" s="442"/>
      <c r="AD555" s="347" t="str">
        <f t="shared" si="108"/>
        <v/>
      </c>
      <c r="AE555" s="347"/>
      <c r="AF555" s="347"/>
      <c r="AG555" s="347"/>
      <c r="AH555" s="446"/>
      <c r="AI555" s="446"/>
      <c r="AJ555" s="351"/>
      <c r="AK555" s="351"/>
      <c r="AL555" s="351"/>
      <c r="AM555" s="447"/>
      <c r="AN555" s="346"/>
      <c r="AO555" s="346"/>
      <c r="AP555" s="447" t="s">
        <v>91</v>
      </c>
      <c r="AQ555" s="347"/>
      <c r="AR555" s="347" t="str">
        <f t="shared" si="109"/>
        <v/>
      </c>
      <c r="AS555" s="347"/>
      <c r="AT555" s="347"/>
      <c r="AU555" s="347"/>
      <c r="AV555" s="347" t="str">
        <f t="shared" si="110"/>
        <v/>
      </c>
      <c r="AW555" s="447"/>
      <c r="AX555" s="347" t="str">
        <f t="shared" si="111"/>
        <v/>
      </c>
      <c r="AY555" s="352" t="s">
        <v>2640</v>
      </c>
      <c r="AZ555" s="337" t="str">
        <f>'1A. Template Prep'!$C$2</f>
        <v>1270. 14 BMW X5 SUV (F15) 4.4TT (N63) Auto (Sophisto Gray) AWD (71781)</v>
      </c>
    </row>
    <row r="556" spans="1:52" s="337" customFormat="1" x14ac:dyDescent="0.25">
      <c r="A556" s="345" t="str">
        <f t="shared" si="104"/>
        <v/>
      </c>
      <c r="B556" s="345" t="str">
        <f t="shared" si="105"/>
        <v/>
      </c>
      <c r="C556" s="345"/>
      <c r="D556" s="448"/>
      <c r="E556" s="345" t="str">
        <f t="shared" si="112"/>
        <v/>
      </c>
      <c r="F556" s="346"/>
      <c r="G556" s="346"/>
      <c r="H556" s="347"/>
      <c r="I556" s="347"/>
      <c r="J556" s="347"/>
      <c r="K556" s="347"/>
      <c r="L556" s="347" t="str">
        <f t="shared" si="106"/>
        <v xml:space="preserve">. </v>
      </c>
      <c r="M556" s="460" t="str">
        <f t="shared" si="114"/>
        <v/>
      </c>
      <c r="N556" s="441"/>
      <c r="O556" s="365" t="str">
        <f t="shared" si="107"/>
        <v/>
      </c>
      <c r="P556" s="441"/>
      <c r="Q556" s="441"/>
      <c r="R556" s="442"/>
      <c r="S556" s="442"/>
      <c r="T556" s="367"/>
      <c r="U556" s="349" t="str">
        <f t="shared" si="113"/>
        <v/>
      </c>
      <c r="V556" s="443"/>
      <c r="W556" s="329"/>
      <c r="X556" s="443"/>
      <c r="Y556" s="444"/>
      <c r="Z556" s="346"/>
      <c r="AA556" s="445"/>
      <c r="AB556" s="442"/>
      <c r="AC556" s="442"/>
      <c r="AD556" s="347" t="str">
        <f t="shared" si="108"/>
        <v/>
      </c>
      <c r="AE556" s="347"/>
      <c r="AF556" s="347"/>
      <c r="AG556" s="347"/>
      <c r="AH556" s="446"/>
      <c r="AI556" s="446"/>
      <c r="AJ556" s="351"/>
      <c r="AK556" s="351"/>
      <c r="AL556" s="351"/>
      <c r="AM556" s="447"/>
      <c r="AN556" s="346"/>
      <c r="AO556" s="346"/>
      <c r="AP556" s="447" t="s">
        <v>91</v>
      </c>
      <c r="AQ556" s="347"/>
      <c r="AR556" s="347" t="str">
        <f t="shared" si="109"/>
        <v/>
      </c>
      <c r="AS556" s="347"/>
      <c r="AT556" s="347"/>
      <c r="AU556" s="347"/>
      <c r="AV556" s="347" t="str">
        <f t="shared" si="110"/>
        <v/>
      </c>
      <c r="AW556" s="447"/>
      <c r="AX556" s="347" t="str">
        <f t="shared" si="111"/>
        <v/>
      </c>
      <c r="AY556" s="352" t="s">
        <v>2641</v>
      </c>
      <c r="AZ556" s="337" t="str">
        <f>'1A. Template Prep'!$C$2</f>
        <v>1270. 14 BMW X5 SUV (F15) 4.4TT (N63) Auto (Sophisto Gray) AWD (71781)</v>
      </c>
    </row>
    <row r="557" spans="1:52" s="337" customFormat="1" x14ac:dyDescent="0.25">
      <c r="A557" s="345" t="str">
        <f t="shared" si="104"/>
        <v/>
      </c>
      <c r="B557" s="345" t="str">
        <f t="shared" si="105"/>
        <v/>
      </c>
      <c r="C557" s="345"/>
      <c r="D557" s="448"/>
      <c r="E557" s="345" t="str">
        <f t="shared" si="112"/>
        <v/>
      </c>
      <c r="F557" s="346"/>
      <c r="G557" s="346"/>
      <c r="H557" s="347"/>
      <c r="I557" s="347"/>
      <c r="J557" s="347"/>
      <c r="K557" s="347"/>
      <c r="L557" s="347" t="str">
        <f t="shared" si="106"/>
        <v xml:space="preserve">. </v>
      </c>
      <c r="M557" s="460" t="str">
        <f t="shared" si="114"/>
        <v/>
      </c>
      <c r="N557" s="441"/>
      <c r="O557" s="365" t="str">
        <f t="shared" si="107"/>
        <v/>
      </c>
      <c r="P557" s="441"/>
      <c r="Q557" s="441"/>
      <c r="R557" s="442"/>
      <c r="S557" s="442"/>
      <c r="T557" s="367"/>
      <c r="U557" s="349" t="str">
        <f t="shared" si="113"/>
        <v/>
      </c>
      <c r="V557" s="443"/>
      <c r="W557" s="329"/>
      <c r="X557" s="443"/>
      <c r="Y557" s="444"/>
      <c r="Z557" s="346"/>
      <c r="AA557" s="445"/>
      <c r="AB557" s="442"/>
      <c r="AC557" s="442"/>
      <c r="AD557" s="347" t="str">
        <f t="shared" si="108"/>
        <v/>
      </c>
      <c r="AE557" s="347"/>
      <c r="AF557" s="347"/>
      <c r="AG557" s="347"/>
      <c r="AH557" s="446"/>
      <c r="AI557" s="446"/>
      <c r="AJ557" s="351"/>
      <c r="AK557" s="351"/>
      <c r="AL557" s="351"/>
      <c r="AM557" s="447"/>
      <c r="AN557" s="346"/>
      <c r="AO557" s="346"/>
      <c r="AP557" s="447" t="s">
        <v>91</v>
      </c>
      <c r="AQ557" s="347"/>
      <c r="AR557" s="347" t="str">
        <f t="shared" si="109"/>
        <v/>
      </c>
      <c r="AS557" s="347"/>
      <c r="AT557" s="347"/>
      <c r="AU557" s="347"/>
      <c r="AV557" s="347" t="str">
        <f t="shared" si="110"/>
        <v/>
      </c>
      <c r="AW557" s="447"/>
      <c r="AX557" s="347" t="str">
        <f t="shared" si="111"/>
        <v/>
      </c>
      <c r="AY557" s="352" t="s">
        <v>2642</v>
      </c>
      <c r="AZ557" s="337" t="str">
        <f>'1A. Template Prep'!$C$2</f>
        <v>1270. 14 BMW X5 SUV (F15) 4.4TT (N63) Auto (Sophisto Gray) AWD (71781)</v>
      </c>
    </row>
    <row r="558" spans="1:52" s="337" customFormat="1" x14ac:dyDescent="0.25">
      <c r="A558" s="345" t="str">
        <f t="shared" si="104"/>
        <v/>
      </c>
      <c r="B558" s="345" t="str">
        <f t="shared" si="105"/>
        <v/>
      </c>
      <c r="C558" s="345"/>
      <c r="D558" s="448"/>
      <c r="E558" s="345" t="str">
        <f t="shared" si="112"/>
        <v/>
      </c>
      <c r="F558" s="346"/>
      <c r="G558" s="346"/>
      <c r="H558" s="347"/>
      <c r="I558" s="347"/>
      <c r="J558" s="347"/>
      <c r="K558" s="347"/>
      <c r="L558" s="347" t="str">
        <f t="shared" si="106"/>
        <v xml:space="preserve">. </v>
      </c>
      <c r="M558" s="460" t="str">
        <f t="shared" si="114"/>
        <v/>
      </c>
      <c r="N558" s="441"/>
      <c r="O558" s="365" t="str">
        <f t="shared" si="107"/>
        <v/>
      </c>
      <c r="P558" s="441"/>
      <c r="Q558" s="441"/>
      <c r="R558" s="442"/>
      <c r="S558" s="442"/>
      <c r="T558" s="367"/>
      <c r="U558" s="349" t="str">
        <f t="shared" si="113"/>
        <v/>
      </c>
      <c r="V558" s="443"/>
      <c r="W558" s="329"/>
      <c r="X558" s="443"/>
      <c r="Y558" s="444"/>
      <c r="Z558" s="346"/>
      <c r="AA558" s="445"/>
      <c r="AB558" s="442"/>
      <c r="AC558" s="442"/>
      <c r="AD558" s="347" t="str">
        <f t="shared" si="108"/>
        <v/>
      </c>
      <c r="AE558" s="347"/>
      <c r="AF558" s="347"/>
      <c r="AG558" s="347"/>
      <c r="AH558" s="446"/>
      <c r="AI558" s="446"/>
      <c r="AJ558" s="351"/>
      <c r="AK558" s="351"/>
      <c r="AL558" s="351"/>
      <c r="AM558" s="447"/>
      <c r="AN558" s="346"/>
      <c r="AO558" s="346"/>
      <c r="AP558" s="447" t="s">
        <v>91</v>
      </c>
      <c r="AQ558" s="347"/>
      <c r="AR558" s="347" t="str">
        <f t="shared" si="109"/>
        <v/>
      </c>
      <c r="AS558" s="347"/>
      <c r="AT558" s="347"/>
      <c r="AU558" s="347"/>
      <c r="AV558" s="347" t="str">
        <f t="shared" si="110"/>
        <v/>
      </c>
      <c r="AW558" s="447"/>
      <c r="AX558" s="347" t="str">
        <f t="shared" si="111"/>
        <v/>
      </c>
      <c r="AY558" s="352" t="s">
        <v>2643</v>
      </c>
      <c r="AZ558" s="337" t="str">
        <f>'1A. Template Prep'!$C$2</f>
        <v>1270. 14 BMW X5 SUV (F15) 4.4TT (N63) Auto (Sophisto Gray) AWD (71781)</v>
      </c>
    </row>
    <row r="559" spans="1:52" s="337" customFormat="1" x14ac:dyDescent="0.25">
      <c r="A559" s="345" t="str">
        <f t="shared" si="104"/>
        <v/>
      </c>
      <c r="B559" s="345" t="str">
        <f t="shared" si="105"/>
        <v/>
      </c>
      <c r="C559" s="345"/>
      <c r="D559" s="448"/>
      <c r="E559" s="345" t="str">
        <f t="shared" si="112"/>
        <v/>
      </c>
      <c r="F559" s="346"/>
      <c r="G559" s="346"/>
      <c r="H559" s="347"/>
      <c r="I559" s="347"/>
      <c r="J559" s="347"/>
      <c r="K559" s="347"/>
      <c r="L559" s="347" t="str">
        <f t="shared" si="106"/>
        <v xml:space="preserve">. </v>
      </c>
      <c r="M559" s="460" t="str">
        <f t="shared" si="114"/>
        <v/>
      </c>
      <c r="N559" s="441"/>
      <c r="O559" s="365" t="str">
        <f t="shared" si="107"/>
        <v/>
      </c>
      <c r="P559" s="441"/>
      <c r="Q559" s="441"/>
      <c r="R559" s="442"/>
      <c r="S559" s="442"/>
      <c r="T559" s="367"/>
      <c r="U559" s="349" t="str">
        <f t="shared" si="113"/>
        <v/>
      </c>
      <c r="V559" s="443"/>
      <c r="W559" s="329"/>
      <c r="X559" s="443"/>
      <c r="Y559" s="444"/>
      <c r="Z559" s="346"/>
      <c r="AA559" s="445"/>
      <c r="AB559" s="442"/>
      <c r="AC559" s="442"/>
      <c r="AD559" s="347" t="str">
        <f t="shared" si="108"/>
        <v/>
      </c>
      <c r="AE559" s="347"/>
      <c r="AF559" s="347"/>
      <c r="AG559" s="347"/>
      <c r="AH559" s="446"/>
      <c r="AI559" s="446"/>
      <c r="AJ559" s="351"/>
      <c r="AK559" s="351"/>
      <c r="AL559" s="351"/>
      <c r="AM559" s="447"/>
      <c r="AN559" s="346"/>
      <c r="AO559" s="346"/>
      <c r="AP559" s="447" t="s">
        <v>91</v>
      </c>
      <c r="AQ559" s="347"/>
      <c r="AR559" s="347" t="str">
        <f t="shared" si="109"/>
        <v/>
      </c>
      <c r="AS559" s="347"/>
      <c r="AT559" s="347"/>
      <c r="AU559" s="347"/>
      <c r="AV559" s="347" t="str">
        <f t="shared" si="110"/>
        <v/>
      </c>
      <c r="AW559" s="447"/>
      <c r="AX559" s="347" t="str">
        <f t="shared" si="111"/>
        <v/>
      </c>
      <c r="AY559" s="352" t="s">
        <v>2644</v>
      </c>
      <c r="AZ559" s="337" t="str">
        <f>'1A. Template Prep'!$C$2</f>
        <v>1270. 14 BMW X5 SUV (F15) 4.4TT (N63) Auto (Sophisto Gray) AWD (71781)</v>
      </c>
    </row>
    <row r="560" spans="1:52" s="337" customFormat="1" x14ac:dyDescent="0.25">
      <c r="A560" s="345" t="str">
        <f t="shared" si="104"/>
        <v/>
      </c>
      <c r="B560" s="345" t="str">
        <f t="shared" si="105"/>
        <v/>
      </c>
      <c r="C560" s="345"/>
      <c r="D560" s="448"/>
      <c r="E560" s="345" t="str">
        <f t="shared" si="112"/>
        <v/>
      </c>
      <c r="F560" s="346"/>
      <c r="G560" s="346"/>
      <c r="H560" s="347"/>
      <c r="I560" s="347"/>
      <c r="J560" s="347"/>
      <c r="K560" s="347"/>
      <c r="L560" s="347" t="str">
        <f t="shared" si="106"/>
        <v xml:space="preserve">. </v>
      </c>
      <c r="M560" s="460" t="str">
        <f t="shared" si="114"/>
        <v/>
      </c>
      <c r="N560" s="441"/>
      <c r="O560" s="365" t="str">
        <f t="shared" si="107"/>
        <v/>
      </c>
      <c r="P560" s="441"/>
      <c r="Q560" s="441"/>
      <c r="R560" s="442"/>
      <c r="S560" s="442"/>
      <c r="T560" s="367"/>
      <c r="U560" s="349" t="str">
        <f t="shared" si="113"/>
        <v/>
      </c>
      <c r="V560" s="443"/>
      <c r="W560" s="329"/>
      <c r="X560" s="443"/>
      <c r="Y560" s="444"/>
      <c r="Z560" s="346"/>
      <c r="AA560" s="445"/>
      <c r="AB560" s="442"/>
      <c r="AC560" s="442"/>
      <c r="AD560" s="347" t="str">
        <f t="shared" si="108"/>
        <v/>
      </c>
      <c r="AE560" s="347"/>
      <c r="AF560" s="347"/>
      <c r="AG560" s="347"/>
      <c r="AH560" s="446"/>
      <c r="AI560" s="446"/>
      <c r="AJ560" s="351"/>
      <c r="AK560" s="351"/>
      <c r="AL560" s="351"/>
      <c r="AM560" s="447"/>
      <c r="AN560" s="346"/>
      <c r="AO560" s="346"/>
      <c r="AP560" s="447" t="s">
        <v>91</v>
      </c>
      <c r="AQ560" s="347"/>
      <c r="AR560" s="347" t="str">
        <f t="shared" si="109"/>
        <v/>
      </c>
      <c r="AS560" s="347"/>
      <c r="AT560" s="347"/>
      <c r="AU560" s="347"/>
      <c r="AV560" s="347" t="str">
        <f t="shared" si="110"/>
        <v/>
      </c>
      <c r="AW560" s="447"/>
      <c r="AX560" s="347" t="str">
        <f t="shared" si="111"/>
        <v/>
      </c>
      <c r="AY560" s="352" t="s">
        <v>2645</v>
      </c>
      <c r="AZ560" s="337" t="str">
        <f>'1A. Template Prep'!$C$2</f>
        <v>1270. 14 BMW X5 SUV (F15) 4.4TT (N63) Auto (Sophisto Gray) AWD (71781)</v>
      </c>
    </row>
    <row r="561" spans="1:52" s="337" customFormat="1" x14ac:dyDescent="0.25">
      <c r="A561" s="345" t="str">
        <f t="shared" si="104"/>
        <v/>
      </c>
      <c r="B561" s="345" t="str">
        <f t="shared" si="105"/>
        <v/>
      </c>
      <c r="C561" s="345"/>
      <c r="D561" s="448"/>
      <c r="E561" s="345" t="str">
        <f t="shared" si="112"/>
        <v/>
      </c>
      <c r="F561" s="346"/>
      <c r="G561" s="346"/>
      <c r="H561" s="347"/>
      <c r="I561" s="347"/>
      <c r="J561" s="347"/>
      <c r="K561" s="347"/>
      <c r="L561" s="347" t="str">
        <f t="shared" si="106"/>
        <v xml:space="preserve">. </v>
      </c>
      <c r="M561" s="460" t="str">
        <f t="shared" si="114"/>
        <v/>
      </c>
      <c r="N561" s="441"/>
      <c r="O561" s="365" t="str">
        <f t="shared" si="107"/>
        <v/>
      </c>
      <c r="P561" s="441"/>
      <c r="Q561" s="441"/>
      <c r="R561" s="442"/>
      <c r="S561" s="442"/>
      <c r="T561" s="367"/>
      <c r="U561" s="349" t="str">
        <f t="shared" si="113"/>
        <v/>
      </c>
      <c r="V561" s="443"/>
      <c r="W561" s="329"/>
      <c r="X561" s="443"/>
      <c r="Y561" s="444"/>
      <c r="Z561" s="346"/>
      <c r="AA561" s="445"/>
      <c r="AB561" s="442"/>
      <c r="AC561" s="442"/>
      <c r="AD561" s="347" t="str">
        <f t="shared" si="108"/>
        <v/>
      </c>
      <c r="AE561" s="347"/>
      <c r="AF561" s="347"/>
      <c r="AG561" s="347"/>
      <c r="AH561" s="446"/>
      <c r="AI561" s="446"/>
      <c r="AJ561" s="351"/>
      <c r="AK561" s="351"/>
      <c r="AL561" s="351"/>
      <c r="AM561" s="447"/>
      <c r="AN561" s="346"/>
      <c r="AO561" s="346"/>
      <c r="AP561" s="447" t="s">
        <v>91</v>
      </c>
      <c r="AQ561" s="347"/>
      <c r="AR561" s="347" t="str">
        <f t="shared" si="109"/>
        <v/>
      </c>
      <c r="AS561" s="347"/>
      <c r="AT561" s="347"/>
      <c r="AU561" s="347"/>
      <c r="AV561" s="347" t="str">
        <f t="shared" si="110"/>
        <v/>
      </c>
      <c r="AW561" s="447"/>
      <c r="AX561" s="347" t="str">
        <f t="shared" si="111"/>
        <v/>
      </c>
      <c r="AY561" s="352" t="s">
        <v>2646</v>
      </c>
      <c r="AZ561" s="337" t="str">
        <f>'1A. Template Prep'!$C$2</f>
        <v>1270. 14 BMW X5 SUV (F15) 4.4TT (N63) Auto (Sophisto Gray) AWD (71781)</v>
      </c>
    </row>
    <row r="562" spans="1:52" s="337" customFormat="1" x14ac:dyDescent="0.25">
      <c r="A562" s="345" t="str">
        <f t="shared" si="104"/>
        <v/>
      </c>
      <c r="B562" s="345" t="str">
        <f t="shared" si="105"/>
        <v/>
      </c>
      <c r="C562" s="345"/>
      <c r="D562" s="448"/>
      <c r="E562" s="345" t="str">
        <f t="shared" si="112"/>
        <v/>
      </c>
      <c r="F562" s="346"/>
      <c r="G562" s="346"/>
      <c r="H562" s="347"/>
      <c r="I562" s="347"/>
      <c r="J562" s="347"/>
      <c r="K562" s="347"/>
      <c r="L562" s="347" t="str">
        <f t="shared" si="106"/>
        <v xml:space="preserve">. </v>
      </c>
      <c r="M562" s="460" t="str">
        <f t="shared" si="114"/>
        <v/>
      </c>
      <c r="N562" s="441"/>
      <c r="O562" s="365" t="str">
        <f t="shared" si="107"/>
        <v/>
      </c>
      <c r="P562" s="441"/>
      <c r="Q562" s="441"/>
      <c r="R562" s="442"/>
      <c r="S562" s="442"/>
      <c r="T562" s="367"/>
      <c r="U562" s="349" t="str">
        <f t="shared" si="113"/>
        <v/>
      </c>
      <c r="V562" s="443"/>
      <c r="W562" s="329"/>
      <c r="X562" s="443"/>
      <c r="Y562" s="444"/>
      <c r="Z562" s="346"/>
      <c r="AA562" s="445"/>
      <c r="AB562" s="442"/>
      <c r="AC562" s="442"/>
      <c r="AD562" s="347" t="str">
        <f t="shared" si="108"/>
        <v/>
      </c>
      <c r="AE562" s="347"/>
      <c r="AF562" s="347"/>
      <c r="AG562" s="347"/>
      <c r="AH562" s="446"/>
      <c r="AI562" s="446"/>
      <c r="AJ562" s="351"/>
      <c r="AK562" s="351"/>
      <c r="AL562" s="351"/>
      <c r="AM562" s="447"/>
      <c r="AN562" s="346"/>
      <c r="AO562" s="346"/>
      <c r="AP562" s="447" t="s">
        <v>91</v>
      </c>
      <c r="AQ562" s="347"/>
      <c r="AR562" s="347" t="str">
        <f t="shared" si="109"/>
        <v/>
      </c>
      <c r="AS562" s="347"/>
      <c r="AT562" s="347"/>
      <c r="AU562" s="347"/>
      <c r="AV562" s="347" t="str">
        <f t="shared" si="110"/>
        <v/>
      </c>
      <c r="AW562" s="447"/>
      <c r="AX562" s="347" t="str">
        <f t="shared" si="111"/>
        <v/>
      </c>
      <c r="AY562" s="352" t="s">
        <v>2647</v>
      </c>
      <c r="AZ562" s="337" t="str">
        <f>'1A. Template Prep'!$C$2</f>
        <v>1270. 14 BMW X5 SUV (F15) 4.4TT (N63) Auto (Sophisto Gray) AWD (71781)</v>
      </c>
    </row>
    <row r="563" spans="1:52" s="337" customFormat="1" x14ac:dyDescent="0.25">
      <c r="A563" s="345" t="str">
        <f t="shared" si="104"/>
        <v/>
      </c>
      <c r="B563" s="345" t="str">
        <f t="shared" si="105"/>
        <v/>
      </c>
      <c r="C563" s="345"/>
      <c r="D563" s="448"/>
      <c r="E563" s="345" t="str">
        <f t="shared" si="112"/>
        <v/>
      </c>
      <c r="F563" s="346"/>
      <c r="G563" s="346"/>
      <c r="H563" s="347"/>
      <c r="I563" s="347"/>
      <c r="J563" s="347"/>
      <c r="K563" s="347"/>
      <c r="L563" s="347" t="str">
        <f t="shared" si="106"/>
        <v xml:space="preserve">. </v>
      </c>
      <c r="M563" s="460" t="str">
        <f t="shared" si="114"/>
        <v/>
      </c>
      <c r="N563" s="441"/>
      <c r="O563" s="365" t="str">
        <f t="shared" si="107"/>
        <v/>
      </c>
      <c r="P563" s="441"/>
      <c r="Q563" s="441"/>
      <c r="R563" s="442"/>
      <c r="S563" s="442"/>
      <c r="T563" s="367"/>
      <c r="U563" s="349" t="str">
        <f t="shared" si="113"/>
        <v/>
      </c>
      <c r="V563" s="443"/>
      <c r="W563" s="329"/>
      <c r="X563" s="443"/>
      <c r="Y563" s="444"/>
      <c r="Z563" s="346"/>
      <c r="AA563" s="445"/>
      <c r="AB563" s="442"/>
      <c r="AC563" s="442"/>
      <c r="AD563" s="347" t="str">
        <f t="shared" si="108"/>
        <v/>
      </c>
      <c r="AE563" s="347"/>
      <c r="AF563" s="347"/>
      <c r="AG563" s="347"/>
      <c r="AH563" s="446"/>
      <c r="AI563" s="446"/>
      <c r="AJ563" s="351"/>
      <c r="AK563" s="351"/>
      <c r="AL563" s="351"/>
      <c r="AM563" s="447"/>
      <c r="AN563" s="346"/>
      <c r="AO563" s="346"/>
      <c r="AP563" s="447" t="s">
        <v>91</v>
      </c>
      <c r="AQ563" s="347"/>
      <c r="AR563" s="347" t="str">
        <f t="shared" si="109"/>
        <v/>
      </c>
      <c r="AS563" s="347"/>
      <c r="AT563" s="347"/>
      <c r="AU563" s="347"/>
      <c r="AV563" s="347" t="str">
        <f t="shared" si="110"/>
        <v/>
      </c>
      <c r="AW563" s="447"/>
      <c r="AX563" s="347" t="str">
        <f t="shared" si="111"/>
        <v/>
      </c>
      <c r="AY563" s="352" t="s">
        <v>2648</v>
      </c>
      <c r="AZ563" s="337" t="str">
        <f>'1A. Template Prep'!$C$2</f>
        <v>1270. 14 BMW X5 SUV (F15) 4.4TT (N63) Auto (Sophisto Gray) AWD (71781)</v>
      </c>
    </row>
    <row r="564" spans="1:52" s="337" customFormat="1" x14ac:dyDescent="0.25">
      <c r="A564" s="345" t="str">
        <f t="shared" si="104"/>
        <v/>
      </c>
      <c r="B564" s="345" t="str">
        <f t="shared" si="105"/>
        <v/>
      </c>
      <c r="C564" s="345"/>
      <c r="D564" s="448"/>
      <c r="E564" s="345" t="str">
        <f t="shared" si="112"/>
        <v/>
      </c>
      <c r="F564" s="346"/>
      <c r="G564" s="346"/>
      <c r="H564" s="347"/>
      <c r="I564" s="347"/>
      <c r="J564" s="347"/>
      <c r="K564" s="347"/>
      <c r="L564" s="347" t="str">
        <f t="shared" si="106"/>
        <v xml:space="preserve">. </v>
      </c>
      <c r="M564" s="460" t="str">
        <f t="shared" si="114"/>
        <v/>
      </c>
      <c r="N564" s="441"/>
      <c r="O564" s="365" t="str">
        <f t="shared" si="107"/>
        <v/>
      </c>
      <c r="P564" s="441"/>
      <c r="Q564" s="441"/>
      <c r="R564" s="442"/>
      <c r="S564" s="442"/>
      <c r="T564" s="367"/>
      <c r="U564" s="349" t="str">
        <f t="shared" si="113"/>
        <v/>
      </c>
      <c r="V564" s="443"/>
      <c r="W564" s="329"/>
      <c r="X564" s="443"/>
      <c r="Y564" s="444"/>
      <c r="Z564" s="346"/>
      <c r="AA564" s="445"/>
      <c r="AB564" s="442"/>
      <c r="AC564" s="442"/>
      <c r="AD564" s="347" t="str">
        <f t="shared" si="108"/>
        <v/>
      </c>
      <c r="AE564" s="347"/>
      <c r="AF564" s="347"/>
      <c r="AG564" s="347"/>
      <c r="AH564" s="446"/>
      <c r="AI564" s="446"/>
      <c r="AJ564" s="351"/>
      <c r="AK564" s="351"/>
      <c r="AL564" s="351"/>
      <c r="AM564" s="447"/>
      <c r="AN564" s="346"/>
      <c r="AO564" s="346"/>
      <c r="AP564" s="447" t="s">
        <v>91</v>
      </c>
      <c r="AQ564" s="347"/>
      <c r="AR564" s="347" t="str">
        <f t="shared" si="109"/>
        <v/>
      </c>
      <c r="AS564" s="347"/>
      <c r="AT564" s="347"/>
      <c r="AU564" s="347"/>
      <c r="AV564" s="347" t="str">
        <f t="shared" si="110"/>
        <v/>
      </c>
      <c r="AW564" s="447"/>
      <c r="AX564" s="347" t="str">
        <f t="shared" si="111"/>
        <v/>
      </c>
      <c r="AY564" s="352" t="s">
        <v>2649</v>
      </c>
      <c r="AZ564" s="337" t="str">
        <f>'1A. Template Prep'!$C$2</f>
        <v>1270. 14 BMW X5 SUV (F15) 4.4TT (N63) Auto (Sophisto Gray) AWD (71781)</v>
      </c>
    </row>
    <row r="565" spans="1:52" s="337" customFormat="1" x14ac:dyDescent="0.25">
      <c r="A565" s="345" t="str">
        <f t="shared" si="104"/>
        <v/>
      </c>
      <c r="B565" s="345" t="str">
        <f t="shared" si="105"/>
        <v/>
      </c>
      <c r="C565" s="345"/>
      <c r="D565" s="448"/>
      <c r="E565" s="345" t="str">
        <f t="shared" si="112"/>
        <v/>
      </c>
      <c r="F565" s="346"/>
      <c r="G565" s="346"/>
      <c r="H565" s="347"/>
      <c r="I565" s="347"/>
      <c r="J565" s="347"/>
      <c r="K565" s="347"/>
      <c r="L565" s="347" t="str">
        <f t="shared" si="106"/>
        <v xml:space="preserve">. </v>
      </c>
      <c r="M565" s="460" t="str">
        <f t="shared" si="114"/>
        <v/>
      </c>
      <c r="N565" s="441"/>
      <c r="O565" s="365" t="str">
        <f t="shared" si="107"/>
        <v/>
      </c>
      <c r="P565" s="441"/>
      <c r="Q565" s="441"/>
      <c r="R565" s="442"/>
      <c r="S565" s="442"/>
      <c r="T565" s="367"/>
      <c r="U565" s="349" t="str">
        <f t="shared" si="113"/>
        <v/>
      </c>
      <c r="V565" s="443"/>
      <c r="W565" s="329"/>
      <c r="X565" s="443"/>
      <c r="Y565" s="444"/>
      <c r="Z565" s="346"/>
      <c r="AA565" s="445"/>
      <c r="AB565" s="442"/>
      <c r="AC565" s="442"/>
      <c r="AD565" s="347" t="str">
        <f t="shared" si="108"/>
        <v/>
      </c>
      <c r="AE565" s="347"/>
      <c r="AF565" s="347"/>
      <c r="AG565" s="347"/>
      <c r="AH565" s="446"/>
      <c r="AI565" s="446"/>
      <c r="AJ565" s="351"/>
      <c r="AK565" s="351"/>
      <c r="AL565" s="351"/>
      <c r="AM565" s="447"/>
      <c r="AN565" s="346"/>
      <c r="AO565" s="346"/>
      <c r="AP565" s="447" t="s">
        <v>91</v>
      </c>
      <c r="AQ565" s="347"/>
      <c r="AR565" s="347" t="str">
        <f t="shared" si="109"/>
        <v/>
      </c>
      <c r="AS565" s="347"/>
      <c r="AT565" s="347"/>
      <c r="AU565" s="347"/>
      <c r="AV565" s="347" t="str">
        <f t="shared" si="110"/>
        <v/>
      </c>
      <c r="AW565" s="447"/>
      <c r="AX565" s="347" t="str">
        <f t="shared" si="111"/>
        <v/>
      </c>
      <c r="AY565" s="352" t="s">
        <v>2650</v>
      </c>
      <c r="AZ565" s="337" t="str">
        <f>'1A. Template Prep'!$C$2</f>
        <v>1270. 14 BMW X5 SUV (F15) 4.4TT (N63) Auto (Sophisto Gray) AWD (71781)</v>
      </c>
    </row>
  </sheetData>
  <sheetProtection selectLockedCells="1"/>
  <autoFilter ref="A3:AZ3" xr:uid="{4D8004CD-19BA-4FAC-A8D1-F8604A6E28AD}"/>
  <conditionalFormatting sqref="AZ2:XFD2 AS483:XFD515 M406:M424 AR406:AR515 M426:M515 A3:XFD3 A444:P500 R444:AQ500">
    <cfRule type="expression" dxfId="807" priority="73">
      <formula>_xlfn.ISFORMULA(A2)</formula>
    </cfRule>
  </conditionalFormatting>
  <conditionalFormatting sqref="Z3 Z406:Z515">
    <cfRule type="containsText" dxfId="806" priority="71" operator="containsText" text="No">
      <formula>NOT(ISERROR(SEARCH("No",Z3)))</formula>
    </cfRule>
    <cfRule type="containsText" dxfId="805" priority="72" operator="containsText" text="Yes">
      <formula>NOT(ISERROR(SEARCH("Yes",Z3)))</formula>
    </cfRule>
  </conditionalFormatting>
  <conditionalFormatting sqref="A2:AY2">
    <cfRule type="expression" dxfId="804" priority="70">
      <formula>_xlfn.ISFORMULA(A2)</formula>
    </cfRule>
  </conditionalFormatting>
  <conditionalFormatting sqref="Z2">
    <cfRule type="containsText" dxfId="803" priority="68" operator="containsText" text="No">
      <formula>NOT(ISERROR(SEARCH("No",Z2)))</formula>
    </cfRule>
    <cfRule type="containsText" dxfId="802" priority="69" operator="containsText" text="Yes">
      <formula>NOT(ISERROR(SEARCH("Yes",Z2)))</formula>
    </cfRule>
  </conditionalFormatting>
  <conditionalFormatting sqref="A117:L396 AS4:XFD115 AS117:XFD396 AB331:AQ331 N117:P396 AD239:AQ239 A4:AQ4 R239 R332:AQ396 R117:AQ238 R331:Y331 M4:N537 M4:M565 A5:P84 R5:AQ84 Q5:Q537 A89:P115 A85:J88 L85:P88 R89:AQ115 S85:AQ88 R240:AQ330">
    <cfRule type="expression" dxfId="801" priority="67">
      <formula>_xlfn.ISFORMULA(A4)</formula>
    </cfRule>
  </conditionalFormatting>
  <conditionalFormatting sqref="Z4:Z115 Z332:Z404 Z117:Z238 Z240:Z330">
    <cfRule type="containsText" dxfId="800" priority="65" operator="containsText" text="No">
      <formula>NOT(ISERROR(SEARCH("No",Z4)))</formula>
    </cfRule>
    <cfRule type="containsText" dxfId="799" priority="66" operator="containsText" text="Yes">
      <formula>NOT(ISERROR(SEARCH("Yes",Z4)))</formula>
    </cfRule>
  </conditionalFormatting>
  <conditionalFormatting sqref="AR4">
    <cfRule type="expression" dxfId="798" priority="64">
      <formula>_xlfn.ISFORMULA(AR4)</formula>
    </cfRule>
  </conditionalFormatting>
  <conditionalFormatting sqref="AR117:AR404 AR5:AR115">
    <cfRule type="expression" dxfId="797" priority="63">
      <formula>_xlfn.ISFORMULA(AR5)</formula>
    </cfRule>
  </conditionalFormatting>
  <conditionalFormatting sqref="AS116:XFD116 A116:P116 R116:AQ116">
    <cfRule type="expression" dxfId="796" priority="62">
      <formula>_xlfn.ISFORMULA(A116)</formula>
    </cfRule>
  </conditionalFormatting>
  <conditionalFormatting sqref="Z116">
    <cfRule type="containsText" dxfId="795" priority="60" operator="containsText" text="No">
      <formula>NOT(ISERROR(SEARCH("No",Z116)))</formula>
    </cfRule>
    <cfRule type="containsText" dxfId="794" priority="61" operator="containsText" text="Yes">
      <formula>NOT(ISERROR(SEARCH("Yes",Z116)))</formula>
    </cfRule>
  </conditionalFormatting>
  <conditionalFormatting sqref="AR116">
    <cfRule type="expression" dxfId="793" priority="59">
      <formula>_xlfn.ISFORMULA(AR116)</formula>
    </cfRule>
  </conditionalFormatting>
  <conditionalFormatting sqref="AN442:AQ443 A397:I404 AS482:AX482 AZ482:XFD482 A501:D515 E501:E533 E535:E565 AS406:XFD481 A406:M424 A426:M443 A425:L425 N406:P443 F501:P515 R501:AQ515 R442:AL443 R406:AQ441">
    <cfRule type="expression" dxfId="792" priority="57">
      <formula>_xlfn.ISFORMULA(A397)</formula>
    </cfRule>
  </conditionalFormatting>
  <conditionalFormatting sqref="AS397:XFD404 J397:P404 R397:AQ404">
    <cfRule type="expression" dxfId="791" priority="58">
      <formula>_xlfn.ISFORMULA(J397)</formula>
    </cfRule>
  </conditionalFormatting>
  <conditionalFormatting sqref="AS405:XFD405 AJ405:AQ405 A405:P405 R405:AG405">
    <cfRule type="expression" dxfId="790" priority="53">
      <formula>_xlfn.ISFORMULA(A405)</formula>
    </cfRule>
  </conditionalFormatting>
  <conditionalFormatting sqref="M405">
    <cfRule type="expression" dxfId="789" priority="56">
      <formula>_xlfn.ISFORMULA(M405)</formula>
    </cfRule>
  </conditionalFormatting>
  <conditionalFormatting sqref="Z405">
    <cfRule type="containsText" dxfId="788" priority="54" operator="containsText" text="No">
      <formula>NOT(ISERROR(SEARCH("No",Z405)))</formula>
    </cfRule>
    <cfRule type="containsText" dxfId="787" priority="55" operator="containsText" text="Yes">
      <formula>NOT(ISERROR(SEARCH("Yes",Z405)))</formula>
    </cfRule>
  </conditionalFormatting>
  <conditionalFormatting sqref="AR405">
    <cfRule type="expression" dxfId="786" priority="52">
      <formula>_xlfn.ISFORMULA(AR405)</formula>
    </cfRule>
  </conditionalFormatting>
  <conditionalFormatting sqref="AI405">
    <cfRule type="expression" dxfId="785" priority="51">
      <formula>_xlfn.ISFORMULA(AI405)</formula>
    </cfRule>
  </conditionalFormatting>
  <conditionalFormatting sqref="AH405">
    <cfRule type="expression" dxfId="784" priority="50">
      <formula>_xlfn.ISFORMULA(AH405)</formula>
    </cfRule>
  </conditionalFormatting>
  <conditionalFormatting sqref="AM442">
    <cfRule type="expression" dxfId="783" priority="49">
      <formula>_xlfn.ISFORMULA(AM442)</formula>
    </cfRule>
  </conditionalFormatting>
  <conditionalFormatting sqref="AM443">
    <cfRule type="expression" dxfId="782" priority="48">
      <formula>_xlfn.ISFORMULA(AM443)</formula>
    </cfRule>
  </conditionalFormatting>
  <conditionalFormatting sqref="Z516:Z517 Z535:Z565 Z533 Z521 Z523:Z526 Z528:Z530">
    <cfRule type="containsText" dxfId="781" priority="46" operator="containsText" text="No">
      <formula>NOT(ISERROR(SEARCH("No",Z516)))</formula>
    </cfRule>
    <cfRule type="containsText" dxfId="780" priority="47" operator="containsText" text="Yes">
      <formula>NOT(ISERROR(SEARCH("Yes",Z516)))</formula>
    </cfRule>
  </conditionalFormatting>
  <conditionalFormatting sqref="A516:C517 AA518:AQ518 L519:M519 AA519:AD520 AF519:AQ520 F519:J519 F518:M518 AS516:XFD533 A518:D533 F520:M533 A535:D565 AS535:XFD565 AY534:XFD534 F516:L517 N516:P533 F538:AQ565 F535:P537 R535:AQ537 R518:Y520 R516:AQ517 R533:AQ533 AB531:AQ531 R521:AQ521 R522:Y522 AA522:AQ522 R523:AQ526 R531:Y532 AA532:AQ532 R528:AQ530 R527:Y527 AA527:AQ527">
    <cfRule type="expression" dxfId="779" priority="45">
      <formula>_xlfn.ISFORMULA(A516)</formula>
    </cfRule>
  </conditionalFormatting>
  <conditionalFormatting sqref="AR516:AR533 AR535:AR565">
    <cfRule type="expression" dxfId="778" priority="44">
      <formula>_xlfn.ISFORMULA(AR516)</formula>
    </cfRule>
  </conditionalFormatting>
  <conditionalFormatting sqref="D516">
    <cfRule type="expression" dxfId="777" priority="43">
      <formula>_xlfn.ISFORMULA(D516)</formula>
    </cfRule>
  </conditionalFormatting>
  <conditionalFormatting sqref="D517">
    <cfRule type="expression" dxfId="776" priority="42">
      <formula>_xlfn.ISFORMULA(D517)</formula>
    </cfRule>
  </conditionalFormatting>
  <conditionalFormatting sqref="Z518:Z520">
    <cfRule type="containsText" dxfId="775" priority="40" operator="containsText" text="No">
      <formula>NOT(ISERROR(SEARCH("No",Z518)))</formula>
    </cfRule>
    <cfRule type="containsText" dxfId="774" priority="41" operator="containsText" text="Yes">
      <formula>NOT(ISERROR(SEARCH("Yes",Z518)))</formula>
    </cfRule>
  </conditionalFormatting>
  <conditionalFormatting sqref="Z518:Z520">
    <cfRule type="expression" dxfId="773" priority="39">
      <formula>_xlfn.ISFORMULA(Z518)</formula>
    </cfRule>
  </conditionalFormatting>
  <conditionalFormatting sqref="AY482">
    <cfRule type="expression" dxfId="772" priority="38">
      <formula>_xlfn.ISFORMULA(AY482)</formula>
    </cfRule>
  </conditionalFormatting>
  <conditionalFormatting sqref="K519">
    <cfRule type="expression" dxfId="771" priority="37">
      <formula>_xlfn.ISFORMULA(K519)</formula>
    </cfRule>
  </conditionalFormatting>
  <conditionalFormatting sqref="AE519">
    <cfRule type="expression" dxfId="770" priority="36">
      <formula>_xlfn.ISFORMULA(AE519)</formula>
    </cfRule>
  </conditionalFormatting>
  <conditionalFormatting sqref="AE520">
    <cfRule type="expression" dxfId="769" priority="35">
      <formula>_xlfn.ISFORMULA(AE520)</formula>
    </cfRule>
  </conditionalFormatting>
  <conditionalFormatting sqref="A534:C534 E534:M534 AQ534:AR534 AN534:AO534 AD534:AL534 Z534 T534:U534 O534">
    <cfRule type="expression" dxfId="768" priority="34">
      <formula>_xlfn.ISFORMULA(A534)</formula>
    </cfRule>
  </conditionalFormatting>
  <conditionalFormatting sqref="Z534">
    <cfRule type="containsText" dxfId="767" priority="32" operator="containsText" text="No">
      <formula>NOT(ISERROR(SEARCH("No",Z534)))</formula>
    </cfRule>
    <cfRule type="containsText" dxfId="766" priority="33" operator="containsText" text="Yes">
      <formula>NOT(ISERROR(SEARCH("Yes",Z534)))</formula>
    </cfRule>
  </conditionalFormatting>
  <conditionalFormatting sqref="AS534:AV534 AX534">
    <cfRule type="expression" dxfId="765" priority="31">
      <formula>_xlfn.ISFORMULA(AS534)</formula>
    </cfRule>
  </conditionalFormatting>
  <conditionalFormatting sqref="D534">
    <cfRule type="expression" dxfId="764" priority="30">
      <formula>_xlfn.ISFORMULA(D534)</formula>
    </cfRule>
  </conditionalFormatting>
  <conditionalFormatting sqref="AW534">
    <cfRule type="expression" dxfId="763" priority="29">
      <formula>_xlfn.ISFORMULA(AW534)</formula>
    </cfRule>
  </conditionalFormatting>
  <conditionalFormatting sqref="AP534">
    <cfRule type="expression" dxfId="762" priority="28">
      <formula>_xlfn.ISFORMULA(AP534)</formula>
    </cfRule>
  </conditionalFormatting>
  <conditionalFormatting sqref="AM534">
    <cfRule type="expression" dxfId="761" priority="27">
      <formula>_xlfn.ISFORMULA(AM534)</formula>
    </cfRule>
  </conditionalFormatting>
  <conditionalFormatting sqref="AA534:AC534">
    <cfRule type="expression" dxfId="760" priority="26">
      <formula>_xlfn.ISFORMULA(AA534)</formula>
    </cfRule>
  </conditionalFormatting>
  <conditionalFormatting sqref="V534:X534">
    <cfRule type="expression" dxfId="759" priority="25">
      <formula>_xlfn.ISFORMULA(V534)</formula>
    </cfRule>
  </conditionalFormatting>
  <conditionalFormatting sqref="Y534">
    <cfRule type="expression" dxfId="758" priority="24">
      <formula>_xlfn.ISFORMULA(Y534)</formula>
    </cfRule>
  </conditionalFormatting>
  <conditionalFormatting sqref="R534:S534">
    <cfRule type="expression" dxfId="757" priority="23">
      <formula>_xlfn.ISFORMULA(R534)</formula>
    </cfRule>
  </conditionalFormatting>
  <conditionalFormatting sqref="P534">
    <cfRule type="expression" dxfId="756" priority="22">
      <formula>_xlfn.ISFORMULA(P534)</formula>
    </cfRule>
  </conditionalFormatting>
  <conditionalFormatting sqref="Z331:AA331">
    <cfRule type="expression" dxfId="755" priority="21">
      <formula>_xlfn.ISFORMULA(Z331)</formula>
    </cfRule>
  </conditionalFormatting>
  <conditionalFormatting sqref="Z331">
    <cfRule type="containsText" dxfId="754" priority="19" operator="containsText" text="No">
      <formula>NOT(ISERROR(SEARCH("No",Z331)))</formula>
    </cfRule>
    <cfRule type="containsText" dxfId="753" priority="20" operator="containsText" text="Yes">
      <formula>NOT(ISERROR(SEARCH("Yes",Z331)))</formula>
    </cfRule>
  </conditionalFormatting>
  <conditionalFormatting sqref="S239:AC239">
    <cfRule type="expression" dxfId="752" priority="18">
      <formula>_xlfn.ISFORMULA(S239)</formula>
    </cfRule>
  </conditionalFormatting>
  <conditionalFormatting sqref="Z239">
    <cfRule type="containsText" dxfId="751" priority="16" operator="containsText" text="No">
      <formula>NOT(ISERROR(SEARCH("No",Z239)))</formula>
    </cfRule>
    <cfRule type="containsText" dxfId="750" priority="17" operator="containsText" text="Yes">
      <formula>NOT(ISERROR(SEARCH("Yes",Z239)))</formula>
    </cfRule>
  </conditionalFormatting>
  <conditionalFormatting sqref="M516:M517">
    <cfRule type="expression" dxfId="749" priority="15">
      <formula>_xlfn.ISFORMULA(M516)</formula>
    </cfRule>
  </conditionalFormatting>
  <conditionalFormatting sqref="M425">
    <cfRule type="expression" dxfId="748" priority="14">
      <formula>_xlfn.ISFORMULA(M425)</formula>
    </cfRule>
  </conditionalFormatting>
  <conditionalFormatting sqref="N534">
    <cfRule type="expression" dxfId="747" priority="13">
      <formula>_xlfn.ISFORMULA(N534)</formula>
    </cfRule>
  </conditionalFormatting>
  <conditionalFormatting sqref="K85:K88">
    <cfRule type="expression" dxfId="746" priority="12">
      <formula>_xlfn.ISFORMULA(K85)</formula>
    </cfRule>
  </conditionalFormatting>
  <conditionalFormatting sqref="R85:R88">
    <cfRule type="expression" dxfId="745" priority="11">
      <formula>_xlfn.ISFORMULA(R85)</formula>
    </cfRule>
  </conditionalFormatting>
  <conditionalFormatting sqref="Z531:Z532">
    <cfRule type="containsText" dxfId="744" priority="9" operator="containsText" text="No">
      <formula>NOT(ISERROR(SEARCH("No",Z531)))</formula>
    </cfRule>
    <cfRule type="containsText" dxfId="743" priority="10" operator="containsText" text="Yes">
      <formula>NOT(ISERROR(SEARCH("Yes",Z531)))</formula>
    </cfRule>
  </conditionalFormatting>
  <conditionalFormatting sqref="AA531">
    <cfRule type="expression" dxfId="742" priority="8">
      <formula>_xlfn.ISFORMULA(AA531)</formula>
    </cfRule>
  </conditionalFormatting>
  <conditionalFormatting sqref="Z531:Z532">
    <cfRule type="expression" dxfId="741" priority="7">
      <formula>_xlfn.ISFORMULA(Z531)</formula>
    </cfRule>
  </conditionalFormatting>
  <conditionalFormatting sqref="Z522">
    <cfRule type="containsText" dxfId="740" priority="5" operator="containsText" text="No">
      <formula>NOT(ISERROR(SEARCH("No",Z522)))</formula>
    </cfRule>
    <cfRule type="containsText" dxfId="739" priority="6" operator="containsText" text="Yes">
      <formula>NOT(ISERROR(SEARCH("Yes",Z522)))</formula>
    </cfRule>
  </conditionalFormatting>
  <conditionalFormatting sqref="Z522">
    <cfRule type="expression" dxfId="738" priority="4">
      <formula>_xlfn.ISFORMULA(Z522)</formula>
    </cfRule>
  </conditionalFormatting>
  <conditionalFormatting sqref="Z527">
    <cfRule type="containsText" dxfId="737" priority="2" operator="containsText" text="No">
      <formula>NOT(ISERROR(SEARCH("No",Z527)))</formula>
    </cfRule>
    <cfRule type="containsText" dxfId="736" priority="3" operator="containsText" text="Yes">
      <formula>NOT(ISERROR(SEARCH("Yes",Z527)))</formula>
    </cfRule>
  </conditionalFormatting>
  <conditionalFormatting sqref="Z527">
    <cfRule type="expression" dxfId="735" priority="1">
      <formula>_xlfn.ISFORMULA(Z527)</formula>
    </cfRule>
  </conditionalFormatting>
  <hyperlinks>
    <hyperlink ref="N464" r:id="rId1" display="https://viking-pictures.s3.us-west-1.amazonaws.com/AA1155/A101.+Springs%2C+REAR+Shock+Springs+as+SET+2+WITH+Gromets+(1).JPG" xr:uid="{2CB56D71-3384-4D3C-BAAB-4ABEEE0DE85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5586A-5277-4291-8C9D-8D8170FA5CCD}">
  <sheetPr codeName="Sheet11"/>
  <dimension ref="A1:AZ155"/>
  <sheetViews>
    <sheetView topLeftCell="M1" workbookViewId="0">
      <selection activeCell="U10" sqref="U10"/>
    </sheetView>
  </sheetViews>
  <sheetFormatPr defaultRowHeight="15" outlineLevelCol="1" x14ac:dyDescent="0.25"/>
  <cols>
    <col min="1" max="1" width="13.85546875" style="332" customWidth="1" outlineLevel="1"/>
    <col min="2" max="2" width="15.28515625" style="332" customWidth="1" outlineLevel="1" collapsed="1"/>
    <col min="3" max="3" width="15.7109375" style="332" customWidth="1" outlineLevel="1" collapsed="1"/>
    <col min="4" max="5" width="12.5703125" style="332" customWidth="1" outlineLevel="1" collapsed="1"/>
    <col min="6" max="6" width="38.42578125" style="332" customWidth="1" outlineLevel="1" collapsed="1"/>
    <col min="7" max="7" width="24.42578125" style="332" customWidth="1" outlineLevel="1" collapsed="1"/>
    <col min="8" max="9" width="32.5703125" style="332" bestFit="1" customWidth="1"/>
    <col min="10" max="10" width="36.28515625" style="332" customWidth="1" outlineLevel="1"/>
    <col min="11" max="11" width="87.85546875" style="332" customWidth="1" outlineLevel="1" collapsed="1"/>
    <col min="12" max="12" width="88.85546875" style="332" customWidth="1" outlineLevel="1" collapsed="1"/>
    <col min="13" max="17" width="5.28515625" style="332" customWidth="1"/>
    <col min="18" max="18" width="87.85546875" style="332" bestFit="1" customWidth="1"/>
    <col min="19" max="19" width="91.85546875" style="332" bestFit="1" customWidth="1"/>
    <col min="20" max="20" width="8.140625" style="332" bestFit="1" customWidth="1"/>
    <col min="21" max="21" width="24.7109375" style="332" customWidth="1" outlineLevel="1"/>
    <col min="22" max="22" width="10.140625" style="332" bestFit="1" customWidth="1"/>
    <col min="23" max="23" width="6.7109375" bestFit="1" customWidth="1"/>
    <col min="24" max="24" width="7.5703125" style="332" bestFit="1" customWidth="1"/>
    <col min="25" max="25" width="7.140625" style="332" bestFit="1" customWidth="1"/>
    <col min="26" max="26" width="13.5703125" style="332" bestFit="1" customWidth="1"/>
    <col min="27" max="27" width="82.42578125" style="332" bestFit="1" customWidth="1"/>
    <col min="28" max="28" width="26.28515625" style="332" bestFit="1" customWidth="1"/>
    <col min="29" max="29" width="10" style="332" bestFit="1" customWidth="1"/>
    <col min="30" max="30" width="56.85546875" style="332" bestFit="1" customWidth="1"/>
    <col min="31" max="31" width="56.140625" style="332" customWidth="1" outlineLevel="1"/>
    <col min="32" max="32" width="51.140625" style="332" customWidth="1" outlineLevel="1" collapsed="1"/>
    <col min="33" max="33" width="69" style="332" bestFit="1" customWidth="1"/>
    <col min="34" max="34" width="15.7109375" style="332" customWidth="1" outlineLevel="1"/>
    <col min="35" max="35" width="16.5703125" style="332" customWidth="1" outlineLevel="1" collapsed="1"/>
    <col min="36" max="36" width="46.5703125" style="332" customWidth="1" outlineLevel="1" collapsed="1"/>
    <col min="37" max="37" width="20.28515625" style="332" customWidth="1" outlineLevel="1" collapsed="1"/>
    <col min="38" max="38" width="89.42578125" style="332" customWidth="1" outlineLevel="1" collapsed="1"/>
    <col min="39" max="39" width="26.28515625" style="332" bestFit="1" customWidth="1"/>
    <col min="40" max="40" width="50" style="332" customWidth="1" outlineLevel="1"/>
    <col min="41" max="41" width="20.140625" style="332" customWidth="1" outlineLevel="1" collapsed="1"/>
    <col min="42" max="42" width="5.85546875" style="332" customWidth="1" outlineLevel="1" collapsed="1"/>
    <col min="43" max="43" width="19.5703125" style="332" customWidth="1" outlineLevel="1" collapsed="1"/>
    <col min="44" max="44" width="11.5703125" style="332" customWidth="1" outlineLevel="1" collapsed="1"/>
    <col min="45" max="45" width="12.42578125" style="332" customWidth="1" outlineLevel="1" collapsed="1"/>
    <col min="46" max="46" width="29.7109375" style="332" customWidth="1" outlineLevel="1" collapsed="1"/>
    <col min="47" max="47" width="8.42578125" style="332" customWidth="1" outlineLevel="1" collapsed="1"/>
    <col min="48" max="48" width="37.28515625" style="332" customWidth="1" outlineLevel="1" collapsed="1"/>
    <col min="49" max="49" width="9.85546875" style="332" customWidth="1" outlineLevel="1" collapsed="1"/>
    <col min="50" max="50" width="44.85546875" style="332" customWidth="1" outlineLevel="1" collapsed="1"/>
    <col min="51" max="51" width="10.28515625" style="332" customWidth="1"/>
    <col min="52" max="16384" width="9.140625" style="332"/>
  </cols>
  <sheetData>
    <row r="1" spans="1:52" ht="47.25" customHeight="1" x14ac:dyDescent="0.25">
      <c r="M1" s="459"/>
      <c r="W1" s="332"/>
    </row>
    <row r="2" spans="1:52" s="337" customFormat="1" ht="15.75" thickBot="1" x14ac:dyDescent="0.3">
      <c r="A2" s="334"/>
      <c r="B2" s="334"/>
      <c r="C2" s="334" t="s">
        <v>1768</v>
      </c>
      <c r="D2" s="334" t="s">
        <v>1768</v>
      </c>
      <c r="E2" s="334" t="s">
        <v>1768</v>
      </c>
      <c r="F2" s="335" t="s">
        <v>1770</v>
      </c>
      <c r="G2" s="336" t="s">
        <v>1770</v>
      </c>
      <c r="H2" s="334" t="s">
        <v>1771</v>
      </c>
      <c r="I2" s="334" t="s">
        <v>1771</v>
      </c>
      <c r="J2" s="334" t="s">
        <v>1768</v>
      </c>
      <c r="K2" s="334" t="s">
        <v>1773</v>
      </c>
      <c r="L2" s="334" t="s">
        <v>1768</v>
      </c>
      <c r="M2" s="336" t="s">
        <v>1769</v>
      </c>
      <c r="N2" s="334" t="s">
        <v>1769</v>
      </c>
      <c r="O2" s="334" t="s">
        <v>1769</v>
      </c>
      <c r="P2" s="334" t="s">
        <v>1769</v>
      </c>
      <c r="Q2" s="334"/>
      <c r="R2" s="334" t="s">
        <v>1769</v>
      </c>
      <c r="S2" s="334" t="s">
        <v>1769</v>
      </c>
      <c r="T2" s="334" t="s">
        <v>1769</v>
      </c>
      <c r="U2" s="334" t="s">
        <v>2596</v>
      </c>
      <c r="V2" s="334" t="s">
        <v>1769</v>
      </c>
      <c r="W2" s="334" t="s">
        <v>1769</v>
      </c>
      <c r="X2" s="334" t="s">
        <v>1769</v>
      </c>
      <c r="Y2" s="334" t="s">
        <v>1769</v>
      </c>
      <c r="Z2" s="336" t="s">
        <v>1769</v>
      </c>
      <c r="AA2" s="335" t="s">
        <v>1769</v>
      </c>
      <c r="AB2" s="334" t="s">
        <v>1772</v>
      </c>
      <c r="AC2" s="334" t="s">
        <v>1769</v>
      </c>
      <c r="AD2" s="334" t="s">
        <v>2598</v>
      </c>
      <c r="AE2" s="334" t="s">
        <v>2597</v>
      </c>
      <c r="AF2" s="334" t="s">
        <v>2597</v>
      </c>
      <c r="AG2" s="334" t="s">
        <v>1769</v>
      </c>
      <c r="AH2" s="334" t="s">
        <v>1768</v>
      </c>
      <c r="AI2" s="334" t="s">
        <v>1768</v>
      </c>
      <c r="AJ2" s="334" t="s">
        <v>1768</v>
      </c>
      <c r="AK2" s="334" t="s">
        <v>1768</v>
      </c>
      <c r="AL2" s="334" t="s">
        <v>1768</v>
      </c>
      <c r="AM2" s="334" t="s">
        <v>1774</v>
      </c>
      <c r="AN2" s="334" t="s">
        <v>2599</v>
      </c>
      <c r="AO2" s="334" t="s">
        <v>2599</v>
      </c>
      <c r="AP2" s="334" t="s">
        <v>2599</v>
      </c>
      <c r="AQ2" s="334" t="s">
        <v>2599</v>
      </c>
      <c r="AR2" s="334" t="s">
        <v>2599</v>
      </c>
      <c r="AS2" s="334" t="s">
        <v>2599</v>
      </c>
      <c r="AT2" s="334" t="s">
        <v>2599</v>
      </c>
      <c r="AU2" s="334" t="s">
        <v>2599</v>
      </c>
      <c r="AV2" s="334" t="s">
        <v>2599</v>
      </c>
      <c r="AW2" s="334" t="s">
        <v>2599</v>
      </c>
      <c r="AX2" s="334" t="s">
        <v>2599</v>
      </c>
      <c r="AY2" s="334" t="s">
        <v>2599</v>
      </c>
    </row>
    <row r="3" spans="1:52" s="344" customFormat="1" ht="16.5" thickTop="1" thickBot="1" x14ac:dyDescent="0.3">
      <c r="A3" s="338" t="s">
        <v>924</v>
      </c>
      <c r="B3" s="339" t="s">
        <v>925</v>
      </c>
      <c r="C3" s="339" t="s">
        <v>436</v>
      </c>
      <c r="D3" s="339" t="s">
        <v>437</v>
      </c>
      <c r="E3" s="339" t="s">
        <v>438</v>
      </c>
      <c r="F3" s="339" t="s">
        <v>441</v>
      </c>
      <c r="G3" s="339" t="s">
        <v>261</v>
      </c>
      <c r="H3" s="339" t="s">
        <v>855</v>
      </c>
      <c r="I3" s="339" t="s">
        <v>442</v>
      </c>
      <c r="J3" s="339" t="s">
        <v>926</v>
      </c>
      <c r="K3" s="339" t="s">
        <v>463</v>
      </c>
      <c r="L3" s="339" t="s">
        <v>927</v>
      </c>
      <c r="M3" s="339" t="s">
        <v>928</v>
      </c>
      <c r="N3" s="339" t="s">
        <v>3234</v>
      </c>
      <c r="O3" s="339" t="s">
        <v>3233</v>
      </c>
      <c r="P3" s="339" t="s">
        <v>3232</v>
      </c>
      <c r="Q3" s="339" t="s">
        <v>3235</v>
      </c>
      <c r="R3" s="339" t="s">
        <v>1904</v>
      </c>
      <c r="S3" s="339" t="s">
        <v>110</v>
      </c>
      <c r="T3" s="339" t="s">
        <v>931</v>
      </c>
      <c r="U3" s="340" t="s">
        <v>921</v>
      </c>
      <c r="V3" s="339" t="s">
        <v>444</v>
      </c>
      <c r="W3" s="339" t="s">
        <v>434</v>
      </c>
      <c r="X3" s="339" t="s">
        <v>445</v>
      </c>
      <c r="Y3" s="339" t="s">
        <v>446</v>
      </c>
      <c r="Z3" s="339" t="s">
        <v>932</v>
      </c>
      <c r="AA3" s="341" t="s">
        <v>447</v>
      </c>
      <c r="AB3" s="339" t="s">
        <v>448</v>
      </c>
      <c r="AC3" s="339" t="s">
        <v>449</v>
      </c>
      <c r="AD3" s="339" t="s">
        <v>874</v>
      </c>
      <c r="AE3" s="339" t="s">
        <v>450</v>
      </c>
      <c r="AF3" s="339" t="s">
        <v>451</v>
      </c>
      <c r="AG3" s="339" t="s">
        <v>452</v>
      </c>
      <c r="AH3" s="339" t="s">
        <v>439</v>
      </c>
      <c r="AI3" s="339" t="s">
        <v>440</v>
      </c>
      <c r="AJ3" s="342" t="s">
        <v>453</v>
      </c>
      <c r="AK3" s="342" t="s">
        <v>454</v>
      </c>
      <c r="AL3" s="342" t="s">
        <v>248</v>
      </c>
      <c r="AM3" s="339" t="s">
        <v>455</v>
      </c>
      <c r="AN3" s="339" t="s">
        <v>443</v>
      </c>
      <c r="AO3" s="339" t="s">
        <v>456</v>
      </c>
      <c r="AP3" s="339" t="s">
        <v>91</v>
      </c>
      <c r="AQ3" s="339" t="s">
        <v>457</v>
      </c>
      <c r="AR3" s="339" t="s">
        <v>435</v>
      </c>
      <c r="AS3" s="339" t="s">
        <v>247</v>
      </c>
      <c r="AT3" s="339" t="s">
        <v>458</v>
      </c>
      <c r="AU3" s="339" t="s">
        <v>459</v>
      </c>
      <c r="AV3" s="339" t="s">
        <v>460</v>
      </c>
      <c r="AW3" s="339" t="s">
        <v>461</v>
      </c>
      <c r="AX3" s="339" t="s">
        <v>462</v>
      </c>
      <c r="AY3" s="343" t="s">
        <v>1905</v>
      </c>
    </row>
    <row r="4" spans="1:52" s="337" customFormat="1" ht="15.75" thickTop="1" x14ac:dyDescent="0.25">
      <c r="A4" s="345" t="str">
        <f t="shared" ref="A4:A35" si="0">IF(W4&lt;&gt;"",W4,"")</f>
        <v>A124</v>
      </c>
      <c r="B4" s="345" t="str">
        <f t="shared" ref="B4:B35" si="1">IF(AR4&lt;&gt;"",AR4,"")</f>
        <v>615-58781</v>
      </c>
      <c r="C4" s="345"/>
      <c r="D4" s="345"/>
      <c r="E4" s="345">
        <f t="shared" ref="E4:E35" si="2">IF(B4&lt;&gt;"",COUNTIF($B$4:$B$592,B4),"")</f>
        <v>1</v>
      </c>
      <c r="F4" s="346"/>
      <c r="G4" s="346"/>
      <c r="H4" s="347" t="s">
        <v>850</v>
      </c>
      <c r="I4" s="347" t="s">
        <v>103</v>
      </c>
      <c r="J4" s="347" t="s">
        <v>1211</v>
      </c>
      <c r="K4" s="347" t="s">
        <v>570</v>
      </c>
      <c r="L4" s="347" t="str">
        <f t="shared" ref="L4:L35" si="3">CONCATENATE(W4,". ",R4)</f>
        <v>A124. Blower Motor, FRONT FOOTWELL</v>
      </c>
      <c r="M4" s="460" t="str">
        <f t="shared" ref="M4:M35" si="4">IF(N4&lt;&gt;"",HYPERLINK(N4,"Pic"),"")</f>
        <v>Pic</v>
      </c>
      <c r="N4" s="357" t="str" cm="1">
        <f t="array" ref="N4">IF(INDEX(W:W, ROW())&lt;&gt;"", _xlfn.XLOOKUP(INDEX(W:W, ROW()), '5A. Picture Formulas'!$B$3:$B$500, '5A. Picture Formulas'!$CR$3:$CR$500), "")</f>
        <v>https://viking-pictures.s3.us-west-1.amazonaws.com/AA1188/36+(1).JPG</v>
      </c>
      <c r="O4" s="365" t="str">
        <f t="shared" ref="O4:O35" si="5">IF(P4&lt;&gt;"",HYPERLINK(P4,"E.G."),"")</f>
        <v>E.G.</v>
      </c>
      <c r="P4" s="366" t="s">
        <v>1212</v>
      </c>
      <c r="Q4" s="348" t="str">
        <f t="shared" ref="Q4:Q35" si="6">IF(P4&lt;&gt;"",P4,IF(N4&lt;&gt;"",N4,""))</f>
        <v>https://viking-pictures.s3.us-west-1.amazonaws.com/AA1155/A19.+Blower+Motor%2C+FRONT+FOOTWELL+(1).JPG</v>
      </c>
      <c r="R4" s="347" t="s">
        <v>570</v>
      </c>
      <c r="S4" s="347"/>
      <c r="T4" s="347">
        <v>95</v>
      </c>
      <c r="U4" s="349">
        <f t="shared" ref="U4:U35" si="7">IF(ISTEXT(T4), T4, IFERROR(AVERAGEIF(K:K, K4, T:T), ""))</f>
        <v>95</v>
      </c>
      <c r="V4" s="346">
        <v>36</v>
      </c>
      <c r="W4" s="33" t="s">
        <v>2937</v>
      </c>
      <c r="X4" s="346" t="s">
        <v>2938</v>
      </c>
      <c r="Y4" s="346"/>
      <c r="Z4" s="346" t="s">
        <v>259</v>
      </c>
      <c r="AA4" s="369" t="s">
        <v>1213</v>
      </c>
      <c r="AB4" s="347"/>
      <c r="AC4" s="347"/>
      <c r="AD4" s="347" t="str">
        <f t="shared" ref="AD4:AD35" si="8">_xlfn.TEXTJOIN(" | ",TRUE,AE4,AF4)</f>
        <v>w/ resistor, toss both if 1 bad</v>
      </c>
      <c r="AE4" s="347" t="s">
        <v>789</v>
      </c>
      <c r="AF4" s="347"/>
      <c r="AG4" s="347"/>
      <c r="AH4" s="347" t="s">
        <v>935</v>
      </c>
      <c r="AI4" s="350">
        <v>44683</v>
      </c>
      <c r="AJ4" s="351" t="s">
        <v>936</v>
      </c>
      <c r="AK4" s="351" t="s">
        <v>57</v>
      </c>
      <c r="AL4" s="351" t="s">
        <v>937</v>
      </c>
      <c r="AM4" s="347"/>
      <c r="AN4" s="346" t="s">
        <v>947</v>
      </c>
      <c r="AO4" s="346" t="s">
        <v>1214</v>
      </c>
      <c r="AP4" s="347" t="s">
        <v>91</v>
      </c>
      <c r="AQ4" s="347">
        <v>58781</v>
      </c>
      <c r="AR4" s="347" t="str">
        <f t="shared" ref="AR4:AR35" si="9">IF(AO4&lt;&gt;"",CONCATENATE(AO4,AP4,AQ4),"")</f>
        <v>615-58781</v>
      </c>
      <c r="AS4" s="347"/>
      <c r="AT4" s="347"/>
      <c r="AU4" s="347"/>
      <c r="AV4" s="347" t="str">
        <f t="shared" ref="AV4:AV35" si="10">IF(AS4&lt;&gt;"",_xlfn.TEXTJOIN("-",TRUE,AS4,AT4,AU4),"")</f>
        <v/>
      </c>
      <c r="AW4" s="347"/>
      <c r="AX4" s="347" t="str">
        <f t="shared" ref="AX4:AX35" si="11">IF(AW4&lt;&gt;"",_xlfn.TEXTJOIN("-",TRUE,AV4,AW4),"")</f>
        <v/>
      </c>
      <c r="AY4" s="352"/>
    </row>
    <row r="5" spans="1:52" s="337" customFormat="1" x14ac:dyDescent="0.25">
      <c r="A5" s="345" t="str">
        <f t="shared" si="0"/>
        <v>A125</v>
      </c>
      <c r="B5" s="345" t="str">
        <f t="shared" si="1"/>
        <v>545-53340</v>
      </c>
      <c r="C5" s="345"/>
      <c r="D5" s="345"/>
      <c r="E5" s="345">
        <f t="shared" si="2"/>
        <v>1</v>
      </c>
      <c r="F5" s="346"/>
      <c r="G5" s="346"/>
      <c r="H5" s="347" t="s">
        <v>850</v>
      </c>
      <c r="I5" s="347" t="s">
        <v>861</v>
      </c>
      <c r="J5" s="347" t="s">
        <v>526</v>
      </c>
      <c r="K5" s="347" t="s">
        <v>526</v>
      </c>
      <c r="L5" s="347" t="str">
        <f t="shared" si="3"/>
        <v>A125. ABS Pump &amp; Module</v>
      </c>
      <c r="M5" s="460" t="str">
        <f t="shared" si="4"/>
        <v>Pic</v>
      </c>
      <c r="N5" s="357" t="str" cm="1">
        <f t="array" ref="N5">IF(INDEX(W:W, ROW())&lt;&gt;"", _xlfn.XLOOKUP(INDEX(W:W, ROW()), '5A. Picture Formulas'!$B$3:$B$500, '5A. Picture Formulas'!$CR$3:$CR$500), "")</f>
        <v>https://viking-pictures.s3.us-west-1.amazonaws.com/AA1188/37+(1).JPG</v>
      </c>
      <c r="O5" s="365" t="str">
        <f t="shared" si="5"/>
        <v>E.G.</v>
      </c>
      <c r="P5" s="366" t="s">
        <v>1727</v>
      </c>
      <c r="Q5" s="348" t="str">
        <f t="shared" si="6"/>
        <v>https://viking-pictures.s3.us-west-1.amazonaws.com/AA1155/A16.+ABS+Pump+%26+Module+(1).JPG</v>
      </c>
      <c r="R5" s="347" t="s">
        <v>526</v>
      </c>
      <c r="S5" s="347" t="s">
        <v>1728</v>
      </c>
      <c r="T5" s="349">
        <v>115</v>
      </c>
      <c r="U5" s="349">
        <f t="shared" si="7"/>
        <v>115</v>
      </c>
      <c r="V5" s="346">
        <v>37</v>
      </c>
      <c r="W5" s="33" t="s">
        <v>2939</v>
      </c>
      <c r="X5" s="346" t="s">
        <v>2938</v>
      </c>
      <c r="Y5" s="346"/>
      <c r="Z5" s="346" t="s">
        <v>260</v>
      </c>
      <c r="AA5" s="369" t="s">
        <v>2940</v>
      </c>
      <c r="AB5" s="347"/>
      <c r="AC5" s="347"/>
      <c r="AD5" s="347" t="str">
        <f t="shared" si="8"/>
        <v/>
      </c>
      <c r="AE5" s="347"/>
      <c r="AF5" s="347"/>
      <c r="AG5" s="388"/>
      <c r="AH5" s="347" t="s">
        <v>935</v>
      </c>
      <c r="AI5" s="350">
        <v>44680</v>
      </c>
      <c r="AJ5" s="351" t="s">
        <v>1724</v>
      </c>
      <c r="AK5" s="351" t="s">
        <v>57</v>
      </c>
      <c r="AL5" s="351" t="s">
        <v>1725</v>
      </c>
      <c r="AM5" s="347"/>
      <c r="AN5" s="346" t="s">
        <v>947</v>
      </c>
      <c r="AO5" s="346" t="s">
        <v>1726</v>
      </c>
      <c r="AP5" s="347" t="s">
        <v>91</v>
      </c>
      <c r="AQ5" s="347">
        <v>53340</v>
      </c>
      <c r="AR5" s="347" t="str">
        <f t="shared" si="9"/>
        <v>545-53340</v>
      </c>
      <c r="AS5" s="347"/>
      <c r="AT5" s="347"/>
      <c r="AU5" s="347"/>
      <c r="AV5" s="347" t="str">
        <f t="shared" si="10"/>
        <v/>
      </c>
      <c r="AW5" s="347"/>
      <c r="AX5" s="347" t="str">
        <f t="shared" si="11"/>
        <v/>
      </c>
      <c r="AY5" s="352"/>
    </row>
    <row r="6" spans="1:52" s="337" customFormat="1" x14ac:dyDescent="0.25">
      <c r="A6" s="345" t="str">
        <f t="shared" si="0"/>
        <v>A126</v>
      </c>
      <c r="B6" s="345" t="str">
        <f t="shared" si="1"/>
        <v/>
      </c>
      <c r="C6" s="345"/>
      <c r="D6" s="345"/>
      <c r="E6" s="345" t="str">
        <f t="shared" si="2"/>
        <v/>
      </c>
      <c r="F6" s="346"/>
      <c r="G6" s="346"/>
      <c r="H6" s="347" t="s">
        <v>850</v>
      </c>
      <c r="I6" s="347" t="s">
        <v>412</v>
      </c>
      <c r="J6" s="347" t="s">
        <v>1010</v>
      </c>
      <c r="K6" s="347" t="s">
        <v>490</v>
      </c>
      <c r="L6" s="347" t="str">
        <f t="shared" si="3"/>
        <v>A126. Engine Oil Level Sensor</v>
      </c>
      <c r="M6" s="460" t="str">
        <f t="shared" si="4"/>
        <v>Pic</v>
      </c>
      <c r="N6" s="357" t="str" cm="1">
        <f t="array" ref="N6">IF(INDEX(W:W, ROW())&lt;&gt;"", _xlfn.XLOOKUP(INDEX(W:W, ROW()), '5A. Picture Formulas'!$B$3:$B$500, '5A. Picture Formulas'!$CR$3:$CR$500), "")</f>
        <v>https://viking-pictures.s3.us-west-1.amazonaws.com/AA1188/38+(1).JPG</v>
      </c>
      <c r="O6" s="348" t="str">
        <f t="shared" si="5"/>
        <v/>
      </c>
      <c r="P6" s="348" t="s">
        <v>875</v>
      </c>
      <c r="Q6" s="348" t="str">
        <f t="shared" si="6"/>
        <v>https://viking-pictures.s3.us-west-1.amazonaws.com/AA1188/38+(1).JPG</v>
      </c>
      <c r="R6" s="347" t="s">
        <v>490</v>
      </c>
      <c r="S6" s="347"/>
      <c r="T6" s="347">
        <v>75</v>
      </c>
      <c r="U6" s="349">
        <f t="shared" si="7"/>
        <v>75</v>
      </c>
      <c r="V6" s="347">
        <v>38</v>
      </c>
      <c r="W6" s="34" t="s">
        <v>2941</v>
      </c>
      <c r="X6" s="347" t="s">
        <v>2938</v>
      </c>
      <c r="Y6" s="347"/>
      <c r="Z6" s="346" t="s">
        <v>260</v>
      </c>
      <c r="AA6" s="347">
        <v>8608780</v>
      </c>
      <c r="AB6" s="347"/>
      <c r="AC6" s="347"/>
      <c r="AD6" s="347" t="str">
        <f t="shared" si="8"/>
        <v/>
      </c>
      <c r="AE6" s="347"/>
      <c r="AF6" s="347"/>
      <c r="AG6" s="347"/>
      <c r="AH6" s="347" t="s">
        <v>935</v>
      </c>
      <c r="AI6" s="350">
        <v>45244</v>
      </c>
      <c r="AJ6" s="351" t="s">
        <v>1645</v>
      </c>
      <c r="AK6" s="351" t="s">
        <v>57</v>
      </c>
      <c r="AL6" s="351" t="s">
        <v>1646</v>
      </c>
      <c r="AM6" s="347"/>
      <c r="AN6" s="347" t="s">
        <v>938</v>
      </c>
      <c r="AO6" s="347"/>
      <c r="AP6" s="347"/>
      <c r="AQ6" s="347"/>
      <c r="AR6" s="347" t="str">
        <f t="shared" si="9"/>
        <v/>
      </c>
      <c r="AS6" s="347" t="s">
        <v>89</v>
      </c>
      <c r="AT6" s="347" t="s">
        <v>1645</v>
      </c>
      <c r="AU6" s="347" t="s">
        <v>1017</v>
      </c>
      <c r="AV6" s="347" t="str">
        <f t="shared" si="10"/>
        <v>F15-14-18 3.0T N55 &amp; 4.4TT N63T-ALL</v>
      </c>
      <c r="AW6" s="347" t="s">
        <v>1647</v>
      </c>
      <c r="AX6" s="347" t="str">
        <f t="shared" si="11"/>
        <v>F15-14-18 3.0T N55 &amp; 4.4TT N63T-ALL-Viking1</v>
      </c>
      <c r="AY6" s="352"/>
    </row>
    <row r="7" spans="1:52" s="407" customFormat="1" x14ac:dyDescent="0.25">
      <c r="A7" s="398" t="str">
        <f t="shared" si="0"/>
        <v>A127</v>
      </c>
      <c r="B7" s="398" t="str">
        <f t="shared" si="1"/>
        <v/>
      </c>
      <c r="C7" s="398"/>
      <c r="D7" s="398" t="str">
        <f>W7</f>
        <v>A127</v>
      </c>
      <c r="E7" s="398" t="str">
        <f t="shared" si="2"/>
        <v/>
      </c>
      <c r="F7" s="399"/>
      <c r="G7" s="399"/>
      <c r="H7" s="400" t="s">
        <v>850</v>
      </c>
      <c r="I7" s="400" t="s">
        <v>412</v>
      </c>
      <c r="J7" s="400" t="s">
        <v>1685</v>
      </c>
      <c r="K7" s="400" t="s">
        <v>506</v>
      </c>
      <c r="L7" s="400" t="str">
        <f t="shared" si="3"/>
        <v>A127. VVT Timing Actuator Motor</v>
      </c>
      <c r="M7" s="460" t="str">
        <f t="shared" si="4"/>
        <v>Pic</v>
      </c>
      <c r="N7" s="357" t="str" cm="1">
        <f t="array" ref="N7">IF(INDEX(W:W, ROW())&lt;&gt;"", _xlfn.XLOOKUP(INDEX(W:W, ROW()), '5A. Picture Formulas'!$B$3:$B$500, '5A. Picture Formulas'!$CR$3:$CR$500), "")</f>
        <v>https://viking-pictures.s3.us-west-1.amazonaws.com/AA1188/39+(1).JPG</v>
      </c>
      <c r="O7" s="401" t="str">
        <f t="shared" si="5"/>
        <v/>
      </c>
      <c r="P7" s="401" t="s">
        <v>875</v>
      </c>
      <c r="Q7" s="348" t="str">
        <f t="shared" si="6"/>
        <v>https://viking-pictures.s3.us-west-1.amazonaws.com/AA1188/39+(1).JPG</v>
      </c>
      <c r="R7" s="400" t="s">
        <v>506</v>
      </c>
      <c r="S7" s="400"/>
      <c r="T7" s="400">
        <v>55</v>
      </c>
      <c r="U7" s="402">
        <f t="shared" si="7"/>
        <v>55</v>
      </c>
      <c r="V7" s="400">
        <v>39</v>
      </c>
      <c r="W7" s="143" t="s">
        <v>2942</v>
      </c>
      <c r="X7" s="400" t="s">
        <v>2938</v>
      </c>
      <c r="Y7" s="400"/>
      <c r="Z7" s="399" t="s">
        <v>259</v>
      </c>
      <c r="AA7" s="403">
        <v>7605025</v>
      </c>
      <c r="AB7" s="400"/>
      <c r="AC7" s="400"/>
      <c r="AD7" s="400" t="str">
        <f t="shared" si="8"/>
        <v>tag as SINGLE | 2 per car (identical)</v>
      </c>
      <c r="AE7" s="400" t="s">
        <v>768</v>
      </c>
      <c r="AF7" s="400" t="s">
        <v>1352</v>
      </c>
      <c r="AG7" s="400" t="s">
        <v>1353</v>
      </c>
      <c r="AH7" s="400" t="s">
        <v>935</v>
      </c>
      <c r="AI7" s="404">
        <v>45245</v>
      </c>
      <c r="AJ7" s="405" t="s">
        <v>249</v>
      </c>
      <c r="AK7" s="405" t="s">
        <v>57</v>
      </c>
      <c r="AL7" s="405" t="s">
        <v>249</v>
      </c>
      <c r="AM7" s="400"/>
      <c r="AN7" s="400" t="s">
        <v>938</v>
      </c>
      <c r="AO7" s="400"/>
      <c r="AP7" s="400"/>
      <c r="AQ7" s="400"/>
      <c r="AR7" s="400" t="str">
        <f t="shared" si="9"/>
        <v/>
      </c>
      <c r="AS7" s="400" t="s">
        <v>89</v>
      </c>
      <c r="AT7" s="400" t="s">
        <v>249</v>
      </c>
      <c r="AU7" s="400" t="s">
        <v>1017</v>
      </c>
      <c r="AV7" s="400" t="str">
        <f t="shared" si="10"/>
        <v>F15-14-18 4.4TT N63T-ALL</v>
      </c>
      <c r="AW7" s="400" t="s">
        <v>1686</v>
      </c>
      <c r="AX7" s="400" t="str">
        <f t="shared" si="11"/>
        <v>F15-14-18 4.4TT N63T-ALL-Viking7</v>
      </c>
      <c r="AY7" s="406"/>
    </row>
    <row r="8" spans="1:52" s="337" customFormat="1" x14ac:dyDescent="0.25">
      <c r="A8" s="345" t="str">
        <f t="shared" si="0"/>
        <v>A128</v>
      </c>
      <c r="B8" s="345" t="str">
        <f t="shared" si="1"/>
        <v/>
      </c>
      <c r="C8" s="345"/>
      <c r="D8" s="345"/>
      <c r="E8" s="345" t="str">
        <f t="shared" si="2"/>
        <v/>
      </c>
      <c r="F8" s="346"/>
      <c r="G8" s="346"/>
      <c r="H8" s="347" t="s">
        <v>850</v>
      </c>
      <c r="I8" s="347" t="s">
        <v>412</v>
      </c>
      <c r="J8" s="347" t="s">
        <v>492</v>
      </c>
      <c r="K8" s="347" t="s">
        <v>494</v>
      </c>
      <c r="L8" s="347" t="str">
        <f t="shared" si="3"/>
        <v>A128. Fuel Rail - RIGHT</v>
      </c>
      <c r="M8" s="460" t="str">
        <f t="shared" si="4"/>
        <v>Pic</v>
      </c>
      <c r="N8" s="357" t="str" cm="1">
        <f t="array" ref="N8">IF(INDEX(W:W, ROW())&lt;&gt;"", _xlfn.XLOOKUP(INDEX(W:W, ROW()), '5A. Picture Formulas'!$B$3:$B$500, '5A. Picture Formulas'!$CR$3:$CR$500), "")</f>
        <v>https://viking-pictures.s3.us-west-1.amazonaws.com/AA1188/41+(1).JPG</v>
      </c>
      <c r="O8" s="348" t="str">
        <f t="shared" si="5"/>
        <v/>
      </c>
      <c r="P8" s="348" t="s">
        <v>875</v>
      </c>
      <c r="Q8" s="348" t="str">
        <f t="shared" si="6"/>
        <v>https://viking-pictures.s3.us-west-1.amazonaws.com/AA1188/41+(1).JPG</v>
      </c>
      <c r="R8" s="347" t="s">
        <v>494</v>
      </c>
      <c r="S8" s="347"/>
      <c r="T8" s="347">
        <v>120</v>
      </c>
      <c r="U8" s="349">
        <f t="shared" si="7"/>
        <v>120</v>
      </c>
      <c r="V8" s="347">
        <v>41</v>
      </c>
      <c r="W8" s="34" t="s">
        <v>2943</v>
      </c>
      <c r="X8" s="347" t="s">
        <v>2938</v>
      </c>
      <c r="Y8" s="347"/>
      <c r="Z8" s="346" t="s">
        <v>259</v>
      </c>
      <c r="AA8" s="347" t="s">
        <v>1659</v>
      </c>
      <c r="AB8" s="347"/>
      <c r="AC8" s="347"/>
      <c r="AD8" s="347" t="str">
        <f t="shared" si="8"/>
        <v>tag as SINGLE</v>
      </c>
      <c r="AE8" s="347" t="s">
        <v>768</v>
      </c>
      <c r="AF8" s="347"/>
      <c r="AG8" s="347"/>
      <c r="AH8" s="347" t="s">
        <v>935</v>
      </c>
      <c r="AI8" s="350">
        <v>45245</v>
      </c>
      <c r="AJ8" s="351" t="s">
        <v>249</v>
      </c>
      <c r="AK8" s="351" t="s">
        <v>57</v>
      </c>
      <c r="AL8" s="351" t="s">
        <v>249</v>
      </c>
      <c r="AM8" s="347"/>
      <c r="AN8" s="347" t="s">
        <v>938</v>
      </c>
      <c r="AO8" s="347"/>
      <c r="AP8" s="347"/>
      <c r="AQ8" s="347"/>
      <c r="AR8" s="347" t="str">
        <f t="shared" si="9"/>
        <v/>
      </c>
      <c r="AS8" s="347" t="s">
        <v>89</v>
      </c>
      <c r="AT8" s="347" t="s">
        <v>249</v>
      </c>
      <c r="AU8" s="347" t="s">
        <v>1017</v>
      </c>
      <c r="AV8" s="347" t="str">
        <f t="shared" si="10"/>
        <v>F15-14-18 4.4TT N63T-ALL</v>
      </c>
      <c r="AW8" s="347" t="s">
        <v>1660</v>
      </c>
      <c r="AX8" s="347" t="str">
        <f t="shared" si="11"/>
        <v>F15-14-18 4.4TT N63T-ALL-Viking4</v>
      </c>
      <c r="AY8" s="352"/>
    </row>
    <row r="9" spans="1:52" s="337" customFormat="1" x14ac:dyDescent="0.25">
      <c r="A9" s="345" t="str">
        <f t="shared" si="0"/>
        <v>A129</v>
      </c>
      <c r="B9" s="345" t="str">
        <f t="shared" si="1"/>
        <v>323-59473</v>
      </c>
      <c r="C9" s="345" t="s">
        <v>4194</v>
      </c>
      <c r="D9" s="345" t="str">
        <f>W9</f>
        <v>A129</v>
      </c>
      <c r="E9" s="345">
        <f t="shared" si="2"/>
        <v>2</v>
      </c>
      <c r="F9" s="346"/>
      <c r="G9" s="346"/>
      <c r="H9" s="347" t="s">
        <v>850</v>
      </c>
      <c r="I9" s="347" t="s">
        <v>412</v>
      </c>
      <c r="J9" s="347" t="s">
        <v>1653</v>
      </c>
      <c r="K9" s="34" t="s">
        <v>4188</v>
      </c>
      <c r="L9" s="347" t="str">
        <f t="shared" si="3"/>
        <v>A129. Fuel Pump, High Pressure - LEFT or RIGHT (plug w/ all rounded corners)</v>
      </c>
      <c r="M9" s="460" t="str">
        <f t="shared" si="4"/>
        <v>Pic</v>
      </c>
      <c r="N9" s="357" t="str" cm="1">
        <f t="array" ref="N9">IF(INDEX(W:W, ROW())&lt;&gt;"", _xlfn.XLOOKUP(INDEX(W:W, ROW()), '5A. Picture Formulas'!$B$3:$B$500, '5A. Picture Formulas'!$CR$3:$CR$500), "")</f>
        <v>https://viking-pictures.s3.us-west-1.amazonaws.com/AA1188/42+(1).JPG</v>
      </c>
      <c r="O9" s="348" t="str">
        <f t="shared" si="5"/>
        <v/>
      </c>
      <c r="P9" s="348" t="s">
        <v>875</v>
      </c>
      <c r="Q9" s="348" t="str">
        <f t="shared" si="6"/>
        <v>https://viking-pictures.s3.us-west-1.amazonaws.com/AA1188/42+(1).JPG</v>
      </c>
      <c r="R9" s="34" t="s">
        <v>4188</v>
      </c>
      <c r="S9" s="347"/>
      <c r="T9" s="347">
        <v>95</v>
      </c>
      <c r="U9" s="349">
        <f t="shared" si="7"/>
        <v>95</v>
      </c>
      <c r="V9" s="346">
        <v>42</v>
      </c>
      <c r="W9" s="33" t="s">
        <v>2944</v>
      </c>
      <c r="X9" s="346" t="s">
        <v>2938</v>
      </c>
      <c r="Y9" s="346"/>
      <c r="Z9" s="346" t="s">
        <v>259</v>
      </c>
      <c r="AA9" s="347" t="s">
        <v>1654</v>
      </c>
      <c r="AB9" s="347"/>
      <c r="AC9" s="347"/>
      <c r="AD9" s="347" t="str">
        <f t="shared" si="8"/>
        <v>with roller cap, tag as SINGLE | 2 per car (identical)</v>
      </c>
      <c r="AE9" s="347" t="s">
        <v>1655</v>
      </c>
      <c r="AF9" s="347" t="s">
        <v>1352</v>
      </c>
      <c r="AG9" s="347" t="s">
        <v>1353</v>
      </c>
      <c r="AH9" s="347" t="s">
        <v>935</v>
      </c>
      <c r="AI9" s="350">
        <v>45245</v>
      </c>
      <c r="AJ9" s="351" t="s">
        <v>249</v>
      </c>
      <c r="AK9" s="351" t="s">
        <v>57</v>
      </c>
      <c r="AL9" s="351" t="s">
        <v>249</v>
      </c>
      <c r="AM9" s="347"/>
      <c r="AN9" s="346" t="s">
        <v>947</v>
      </c>
      <c r="AO9" s="346" t="s">
        <v>1656</v>
      </c>
      <c r="AP9" s="347" t="s">
        <v>91</v>
      </c>
      <c r="AQ9" s="347">
        <v>59473</v>
      </c>
      <c r="AR9" s="347" t="str">
        <f t="shared" si="9"/>
        <v>323-59473</v>
      </c>
      <c r="AS9" s="347"/>
      <c r="AT9" s="347"/>
      <c r="AU9" s="347"/>
      <c r="AV9" s="347" t="str">
        <f t="shared" si="10"/>
        <v/>
      </c>
      <c r="AW9" s="347"/>
      <c r="AX9" s="347" t="str">
        <f t="shared" si="11"/>
        <v/>
      </c>
      <c r="AY9" s="352"/>
    </row>
    <row r="10" spans="1:52" s="337" customFormat="1" x14ac:dyDescent="0.25">
      <c r="A10" s="345" t="str">
        <f t="shared" si="0"/>
        <v>A130</v>
      </c>
      <c r="B10" s="345" t="str">
        <f t="shared" si="1"/>
        <v/>
      </c>
      <c r="C10" s="345"/>
      <c r="D10" s="345"/>
      <c r="E10" s="345" t="str">
        <f t="shared" si="2"/>
        <v/>
      </c>
      <c r="F10" s="346"/>
      <c r="G10" s="346"/>
      <c r="H10" s="347" t="s">
        <v>850</v>
      </c>
      <c r="I10" s="347" t="s">
        <v>412</v>
      </c>
      <c r="J10" s="347" t="s">
        <v>504</v>
      </c>
      <c r="K10" s="347" t="s">
        <v>505</v>
      </c>
      <c r="L10" s="347" t="str">
        <f t="shared" si="3"/>
        <v>A130. Oil Pump with Pickup Tube</v>
      </c>
      <c r="M10" s="460" t="str">
        <f t="shared" si="4"/>
        <v>Pic</v>
      </c>
      <c r="N10" s="357" t="str" cm="1">
        <f t="array" ref="N10">IF(INDEX(W:W, ROW())&lt;&gt;"", _xlfn.XLOOKUP(INDEX(W:W, ROW()), '5A. Picture Formulas'!$B$3:$B$500, '5A. Picture Formulas'!$CR$3:$CR$500), "")</f>
        <v>https://viking-pictures.s3.us-west-1.amazonaws.com/AA1188/43+(1).JPG</v>
      </c>
      <c r="O10" s="348" t="str">
        <f t="shared" si="5"/>
        <v/>
      </c>
      <c r="P10" s="348" t="s">
        <v>875</v>
      </c>
      <c r="Q10" s="348" t="str">
        <f t="shared" si="6"/>
        <v>https://viking-pictures.s3.us-west-1.amazonaws.com/AA1188/43+(1).JPG</v>
      </c>
      <c r="R10" s="347" t="s">
        <v>505</v>
      </c>
      <c r="S10" s="347"/>
      <c r="T10" s="347">
        <v>95</v>
      </c>
      <c r="U10" s="349">
        <f t="shared" si="7"/>
        <v>95</v>
      </c>
      <c r="V10" s="347">
        <v>43</v>
      </c>
      <c r="W10" s="34" t="s">
        <v>2945</v>
      </c>
      <c r="X10" s="347" t="s">
        <v>3113</v>
      </c>
      <c r="Y10" s="347"/>
      <c r="Z10" s="346" t="s">
        <v>259</v>
      </c>
      <c r="AA10" s="369">
        <v>7643256</v>
      </c>
      <c r="AB10" s="347"/>
      <c r="AC10" s="347"/>
      <c r="AD10" s="347" t="str">
        <f t="shared" si="8"/>
        <v>with pickup tube ON, sell same price if missing</v>
      </c>
      <c r="AE10" s="347" t="s">
        <v>772</v>
      </c>
      <c r="AF10" s="347"/>
      <c r="AG10" s="347"/>
      <c r="AH10" s="347" t="s">
        <v>935</v>
      </c>
      <c r="AI10" s="350">
        <v>45245</v>
      </c>
      <c r="AJ10" s="351" t="s">
        <v>249</v>
      </c>
      <c r="AK10" s="351" t="s">
        <v>57</v>
      </c>
      <c r="AL10" s="351" t="s">
        <v>249</v>
      </c>
      <c r="AM10" s="347"/>
      <c r="AN10" s="347" t="s">
        <v>938</v>
      </c>
      <c r="AO10" s="347"/>
      <c r="AP10" s="347"/>
      <c r="AQ10" s="347"/>
      <c r="AR10" s="347" t="str">
        <f t="shared" si="9"/>
        <v/>
      </c>
      <c r="AS10" s="347"/>
      <c r="AT10" s="347"/>
      <c r="AU10" s="347"/>
      <c r="AV10" s="347" t="str">
        <f t="shared" si="10"/>
        <v/>
      </c>
      <c r="AW10" s="347"/>
      <c r="AX10" s="347" t="str">
        <f t="shared" si="11"/>
        <v/>
      </c>
      <c r="AY10" s="352"/>
    </row>
    <row r="11" spans="1:52" s="337" customFormat="1" x14ac:dyDescent="0.25">
      <c r="A11" s="345" t="str">
        <f t="shared" si="0"/>
        <v>A131</v>
      </c>
      <c r="B11" s="345" t="str">
        <f t="shared" si="1"/>
        <v>118-999779</v>
      </c>
      <c r="C11" s="345"/>
      <c r="D11" s="345"/>
      <c r="E11" s="345">
        <f t="shared" si="2"/>
        <v>1</v>
      </c>
      <c r="F11" s="346"/>
      <c r="G11" s="346"/>
      <c r="H11" s="347" t="s">
        <v>850</v>
      </c>
      <c r="I11" s="347" t="s">
        <v>341</v>
      </c>
      <c r="J11" s="347" t="s">
        <v>1166</v>
      </c>
      <c r="K11" s="347" t="s">
        <v>897</v>
      </c>
      <c r="L11" s="347" t="str">
        <f t="shared" si="3"/>
        <v>A131. Hood Hinge SET 2</v>
      </c>
      <c r="M11" s="460" t="str">
        <f t="shared" si="4"/>
        <v>Pic</v>
      </c>
      <c r="N11" s="357" t="str" cm="1">
        <f t="array" ref="N11">IF(INDEX(W:W, ROW())&lt;&gt;"", _xlfn.XLOOKUP(INDEX(W:W, ROW()), '5A. Picture Formulas'!$B$3:$B$500, '5A. Picture Formulas'!$CR$3:$CR$500), "")</f>
        <v>https://viking-pictures.s3.us-west-1.amazonaws.com/AA1188/44+(1).JPG</v>
      </c>
      <c r="O11" s="348" t="str">
        <f t="shared" si="5"/>
        <v/>
      </c>
      <c r="P11" s="348" t="s">
        <v>875</v>
      </c>
      <c r="Q11" s="348" t="str">
        <f t="shared" si="6"/>
        <v>https://viking-pictures.s3.us-west-1.amazonaws.com/AA1188/44+(1).JPG</v>
      </c>
      <c r="R11" s="347" t="s">
        <v>1167</v>
      </c>
      <c r="S11" s="347" t="s">
        <v>1168</v>
      </c>
      <c r="T11" s="347">
        <v>160</v>
      </c>
      <c r="U11" s="349">
        <f t="shared" si="7"/>
        <v>160</v>
      </c>
      <c r="V11" s="368">
        <v>44</v>
      </c>
      <c r="W11" s="37" t="s">
        <v>2948</v>
      </c>
      <c r="X11" s="368" t="s">
        <v>2938</v>
      </c>
      <c r="Y11" s="368"/>
      <c r="Z11" s="387" t="s">
        <v>2946</v>
      </c>
      <c r="AA11" s="347" t="s">
        <v>2947</v>
      </c>
      <c r="AB11" s="347"/>
      <c r="AC11" s="347"/>
      <c r="AD11" s="347" t="str">
        <f t="shared" si="8"/>
        <v>SET 2, sell single if 1 bad</v>
      </c>
      <c r="AE11" s="347" t="s">
        <v>913</v>
      </c>
      <c r="AF11" s="347"/>
      <c r="AG11" s="347" t="s">
        <v>1169</v>
      </c>
      <c r="AH11" s="347" t="s">
        <v>935</v>
      </c>
      <c r="AI11" s="350">
        <v>44683</v>
      </c>
      <c r="AJ11" s="351" t="s">
        <v>936</v>
      </c>
      <c r="AK11" s="351" t="s">
        <v>57</v>
      </c>
      <c r="AL11" s="351" t="s">
        <v>937</v>
      </c>
      <c r="AM11" s="347"/>
      <c r="AN11" s="368" t="s">
        <v>956</v>
      </c>
      <c r="AO11" s="346">
        <v>118</v>
      </c>
      <c r="AP11" s="347" t="s">
        <v>91</v>
      </c>
      <c r="AQ11" s="347">
        <v>999779</v>
      </c>
      <c r="AR11" s="347" t="str">
        <f t="shared" si="9"/>
        <v>118-999779</v>
      </c>
      <c r="AS11" s="347"/>
      <c r="AT11" s="347"/>
      <c r="AU11" s="347"/>
      <c r="AV11" s="347" t="str">
        <f t="shared" si="10"/>
        <v/>
      </c>
      <c r="AW11" s="347"/>
      <c r="AX11" s="347" t="str">
        <f t="shared" si="11"/>
        <v/>
      </c>
      <c r="AY11" s="352" t="s">
        <v>2984</v>
      </c>
    </row>
    <row r="12" spans="1:52" s="337" customFormat="1" x14ac:dyDescent="0.25">
      <c r="A12" s="345" t="str">
        <f t="shared" si="0"/>
        <v>A132</v>
      </c>
      <c r="B12" s="345" t="str">
        <f t="shared" si="1"/>
        <v/>
      </c>
      <c r="C12" s="345"/>
      <c r="D12" s="345" t="str">
        <f>W12</f>
        <v>A132</v>
      </c>
      <c r="E12" s="345" t="str">
        <f t="shared" si="2"/>
        <v/>
      </c>
      <c r="F12" s="346"/>
      <c r="G12" s="346"/>
      <c r="H12" s="347"/>
      <c r="I12" s="347"/>
      <c r="J12" s="347"/>
      <c r="K12" s="347"/>
      <c r="L12" s="347" t="str">
        <f t="shared" si="3"/>
        <v>A132. Mass Air Flow (MAF) Sensor (1 of 2)</v>
      </c>
      <c r="M12" s="460" t="str">
        <f t="shared" si="4"/>
        <v>Pic</v>
      </c>
      <c r="N12" s="357" t="str" cm="1">
        <f t="array" ref="N12">IF(INDEX(W:W, ROW())&lt;&gt;"", _xlfn.XLOOKUP(INDEX(W:W, ROW()), '5A. Picture Formulas'!$B$3:$B$500, '5A. Picture Formulas'!$CR$3:$CR$500), "")</f>
        <v>https://viking-pictures.s3.us-west-1.amazonaws.com/AA1188/45+(1).JPG</v>
      </c>
      <c r="O12" s="365" t="str">
        <f t="shared" si="5"/>
        <v/>
      </c>
      <c r="P12" s="441"/>
      <c r="Q12" s="348" t="str">
        <f t="shared" si="6"/>
        <v>https://viking-pictures.s3.us-west-1.amazonaws.com/AA1188/45+(1).JPG</v>
      </c>
      <c r="R12" s="442" t="s">
        <v>2957</v>
      </c>
      <c r="S12" s="442"/>
      <c r="T12" s="367"/>
      <c r="U12" s="349" t="str">
        <f t="shared" si="7"/>
        <v/>
      </c>
      <c r="V12" s="443">
        <v>45</v>
      </c>
      <c r="W12" s="329" t="s">
        <v>2952</v>
      </c>
      <c r="X12" s="443" t="s">
        <v>2938</v>
      </c>
      <c r="Y12" s="444"/>
      <c r="Z12" s="387" t="s">
        <v>2946</v>
      </c>
      <c r="AA12" s="445">
        <v>7613234</v>
      </c>
      <c r="AB12" s="442"/>
      <c r="AC12" s="442"/>
      <c r="AD12" s="347" t="str">
        <f t="shared" si="8"/>
        <v/>
      </c>
      <c r="AE12" s="347"/>
      <c r="AF12" s="347"/>
      <c r="AG12" s="347"/>
      <c r="AH12" s="446"/>
      <c r="AI12" s="446"/>
      <c r="AJ12" s="351"/>
      <c r="AK12" s="351"/>
      <c r="AL12" s="351"/>
      <c r="AM12" s="447"/>
      <c r="AN12" s="346"/>
      <c r="AO12" s="346"/>
      <c r="AP12" s="447" t="s">
        <v>91</v>
      </c>
      <c r="AQ12" s="347"/>
      <c r="AR12" s="347" t="str">
        <f t="shared" si="9"/>
        <v/>
      </c>
      <c r="AS12" s="347"/>
      <c r="AT12" s="347"/>
      <c r="AU12" s="347"/>
      <c r="AV12" s="347" t="str">
        <f t="shared" si="10"/>
        <v/>
      </c>
      <c r="AW12" s="447"/>
      <c r="AX12" s="347" t="str">
        <f t="shared" si="11"/>
        <v/>
      </c>
      <c r="AY12" s="352" t="s">
        <v>2601</v>
      </c>
      <c r="AZ12" s="337" t="str">
        <f>'1A. Template Prep'!$C$2</f>
        <v>1270. 14 BMW X5 SUV (F15) 4.4TT (N63) Auto (Sophisto Gray) AWD (71781)</v>
      </c>
    </row>
    <row r="13" spans="1:52" s="337" customFormat="1" x14ac:dyDescent="0.25">
      <c r="A13" s="345" t="str">
        <f t="shared" si="0"/>
        <v>A133</v>
      </c>
      <c r="B13" s="345" t="str">
        <f t="shared" si="1"/>
        <v/>
      </c>
      <c r="C13" s="345"/>
      <c r="D13" s="345"/>
      <c r="E13" s="345" t="str">
        <f t="shared" si="2"/>
        <v/>
      </c>
      <c r="F13" s="346"/>
      <c r="G13" s="346"/>
      <c r="H13" s="347" t="s">
        <v>850</v>
      </c>
      <c r="I13" s="347" t="s">
        <v>412</v>
      </c>
      <c r="J13" s="347" t="s">
        <v>1642</v>
      </c>
      <c r="K13" s="347" t="s">
        <v>489</v>
      </c>
      <c r="L13" s="347" t="str">
        <f t="shared" si="3"/>
        <v>A133. Engine Motor Mount SET 2</v>
      </c>
      <c r="M13" s="460" t="str">
        <f t="shared" si="4"/>
        <v>Pic</v>
      </c>
      <c r="N13" s="357" t="str" cm="1">
        <f t="array" ref="N13">IF(INDEX(W:W, ROW())&lt;&gt;"", _xlfn.XLOOKUP(INDEX(W:W, ROW()), '5A. Picture Formulas'!$B$3:$B$500, '5A. Picture Formulas'!$CR$3:$CR$500), "")</f>
        <v>https://viking-pictures.s3.us-west-1.amazonaws.com/AA1188/40+(1).JPG</v>
      </c>
      <c r="O13" s="348" t="str">
        <f t="shared" si="5"/>
        <v/>
      </c>
      <c r="P13" s="348" t="s">
        <v>875</v>
      </c>
      <c r="Q13" s="348" t="str">
        <f t="shared" si="6"/>
        <v>https://viking-pictures.s3.us-west-1.amazonaws.com/AA1188/40+(1).JPG</v>
      </c>
      <c r="R13" s="347" t="s">
        <v>489</v>
      </c>
      <c r="S13" s="347"/>
      <c r="T13" s="349">
        <v>65</v>
      </c>
      <c r="U13" s="349">
        <f t="shared" si="7"/>
        <v>65</v>
      </c>
      <c r="V13" s="347">
        <v>40</v>
      </c>
      <c r="W13" s="34" t="s">
        <v>2953</v>
      </c>
      <c r="X13" s="347" t="s">
        <v>2938</v>
      </c>
      <c r="Y13" s="347"/>
      <c r="Z13" s="346" t="s">
        <v>259</v>
      </c>
      <c r="AA13" s="347">
        <v>6780653</v>
      </c>
      <c r="AB13" s="347"/>
      <c r="AC13" s="347"/>
      <c r="AD13" s="347" t="str">
        <f t="shared" si="8"/>
        <v>SET2, toss both if 1 bad | black metal w/ rubber, leaks=toss</v>
      </c>
      <c r="AE13" s="347" t="s">
        <v>1643</v>
      </c>
      <c r="AF13" s="347" t="s">
        <v>1644</v>
      </c>
      <c r="AG13" s="347"/>
      <c r="AH13" s="347" t="s">
        <v>935</v>
      </c>
      <c r="AI13" s="350">
        <v>45244</v>
      </c>
      <c r="AJ13" s="351" t="s">
        <v>249</v>
      </c>
      <c r="AK13" s="351" t="s">
        <v>57</v>
      </c>
      <c r="AL13" s="351" t="s">
        <v>249</v>
      </c>
      <c r="AM13" s="347"/>
      <c r="AN13" s="347" t="s">
        <v>938</v>
      </c>
      <c r="AO13" s="347"/>
      <c r="AP13" s="347"/>
      <c r="AQ13" s="347"/>
      <c r="AR13" s="347" t="str">
        <f t="shared" si="9"/>
        <v/>
      </c>
      <c r="AS13" s="347"/>
      <c r="AT13" s="347"/>
      <c r="AU13" s="347"/>
      <c r="AV13" s="347" t="str">
        <f t="shared" si="10"/>
        <v/>
      </c>
      <c r="AW13" s="347"/>
      <c r="AX13" s="347" t="str">
        <f t="shared" si="11"/>
        <v/>
      </c>
      <c r="AY13" s="352"/>
    </row>
    <row r="14" spans="1:52" s="337" customFormat="1" x14ac:dyDescent="0.25">
      <c r="A14" s="345" t="str">
        <f t="shared" si="0"/>
        <v>A134</v>
      </c>
      <c r="B14" s="345" t="str">
        <f t="shared" si="1"/>
        <v/>
      </c>
      <c r="C14" s="345"/>
      <c r="D14" s="448"/>
      <c r="E14" s="345" t="str">
        <f t="shared" si="2"/>
        <v/>
      </c>
      <c r="F14" s="346"/>
      <c r="G14" s="346"/>
      <c r="H14" s="347"/>
      <c r="I14" s="347"/>
      <c r="J14" s="347"/>
      <c r="K14" s="347"/>
      <c r="L14" s="347" t="str">
        <f t="shared" si="3"/>
        <v>A134. Transmission Oil Pump, Hydraulic</v>
      </c>
      <c r="M14" s="460" t="str">
        <f t="shared" si="4"/>
        <v>Pic</v>
      </c>
      <c r="N14" s="357" t="str" cm="1">
        <f t="array" ref="N14">IF(INDEX(W:W, ROW())&lt;&gt;"", _xlfn.XLOOKUP(INDEX(W:W, ROW()), '5A. Picture Formulas'!$B$3:$B$500, '5A. Picture Formulas'!$CR$3:$CR$500), "")</f>
        <v>https://viking-pictures.s3.us-west-1.amazonaws.com/AA1188/46+(1).JPG</v>
      </c>
      <c r="O14" s="365" t="str">
        <f t="shared" si="5"/>
        <v/>
      </c>
      <c r="P14" s="441"/>
      <c r="Q14" s="348" t="str">
        <f t="shared" si="6"/>
        <v>https://viking-pictures.s3.us-west-1.amazonaws.com/AA1188/46+(1).JPG</v>
      </c>
      <c r="R14" s="442" t="s">
        <v>731</v>
      </c>
      <c r="S14" s="442"/>
      <c r="T14" s="367"/>
      <c r="U14" s="349" t="str">
        <f t="shared" si="7"/>
        <v/>
      </c>
      <c r="V14" s="443">
        <v>46</v>
      </c>
      <c r="W14" s="329" t="s">
        <v>2954</v>
      </c>
      <c r="X14" s="443" t="s">
        <v>2938</v>
      </c>
      <c r="Y14" s="444"/>
      <c r="Z14" s="346" t="s">
        <v>259</v>
      </c>
      <c r="AA14" s="445">
        <v>501327294</v>
      </c>
      <c r="AB14" s="442"/>
      <c r="AC14" s="442"/>
      <c r="AD14" s="347" t="str">
        <f t="shared" si="8"/>
        <v/>
      </c>
      <c r="AE14" s="347"/>
      <c r="AF14" s="347"/>
      <c r="AG14" s="347"/>
      <c r="AH14" s="446"/>
      <c r="AI14" s="446"/>
      <c r="AJ14" s="351"/>
      <c r="AK14" s="351"/>
      <c r="AL14" s="351"/>
      <c r="AM14" s="447"/>
      <c r="AN14" s="346"/>
      <c r="AO14" s="346"/>
      <c r="AP14" s="447" t="s">
        <v>91</v>
      </c>
      <c r="AQ14" s="347"/>
      <c r="AR14" s="347" t="str">
        <f t="shared" si="9"/>
        <v/>
      </c>
      <c r="AS14" s="347"/>
      <c r="AT14" s="347"/>
      <c r="AU14" s="347"/>
      <c r="AV14" s="347" t="str">
        <f t="shared" si="10"/>
        <v/>
      </c>
      <c r="AW14" s="447"/>
      <c r="AX14" s="347" t="str">
        <f t="shared" si="11"/>
        <v/>
      </c>
      <c r="AY14" s="352" t="s">
        <v>2616</v>
      </c>
      <c r="AZ14" s="337" t="str">
        <f>'1A. Template Prep'!$C$2</f>
        <v>1270. 14 BMW X5 SUV (F15) 4.4TT (N63) Auto (Sophisto Gray) AWD (71781)</v>
      </c>
    </row>
    <row r="15" spans="1:52" s="337" customFormat="1" x14ac:dyDescent="0.25">
      <c r="A15" s="345" t="str">
        <f t="shared" si="0"/>
        <v>A135</v>
      </c>
      <c r="B15" s="345" t="str">
        <f t="shared" si="1"/>
        <v/>
      </c>
      <c r="C15" s="345"/>
      <c r="D15" s="345"/>
      <c r="E15" s="345" t="str">
        <f t="shared" si="2"/>
        <v/>
      </c>
      <c r="F15" s="346"/>
      <c r="G15" s="346"/>
      <c r="H15" s="347" t="s">
        <v>850</v>
      </c>
      <c r="I15" s="347" t="s">
        <v>412</v>
      </c>
      <c r="J15" s="347" t="s">
        <v>1718</v>
      </c>
      <c r="K15" s="347" t="s">
        <v>514</v>
      </c>
      <c r="L15" s="347" t="str">
        <f t="shared" si="3"/>
        <v>A135. Water Pump, Electric (small, plastic)</v>
      </c>
      <c r="M15" s="460" t="str">
        <f t="shared" si="4"/>
        <v>Pic</v>
      </c>
      <c r="N15" s="357" t="str" cm="1">
        <f t="array" ref="N15">IF(INDEX(W:W, ROW())&lt;&gt;"", _xlfn.XLOOKUP(INDEX(W:W, ROW()), '5A. Picture Formulas'!$B$3:$B$500, '5A. Picture Formulas'!$CR$3:$CR$500), "")</f>
        <v>https://viking-pictures.s3.us-west-1.amazonaws.com/AA1188/47+(1).JPG</v>
      </c>
      <c r="O15" s="365" t="str">
        <f t="shared" si="5"/>
        <v/>
      </c>
      <c r="P15" s="366" t="s">
        <v>875</v>
      </c>
      <c r="Q15" s="348" t="str">
        <f t="shared" si="6"/>
        <v>https://viking-pictures.s3.us-west-1.amazonaws.com/AA1188/47+(1).JPG</v>
      </c>
      <c r="R15" s="347" t="s">
        <v>514</v>
      </c>
      <c r="S15" s="347"/>
      <c r="T15" s="347">
        <v>55</v>
      </c>
      <c r="U15" s="349">
        <f t="shared" si="7"/>
        <v>55</v>
      </c>
      <c r="V15" s="347">
        <v>47</v>
      </c>
      <c r="W15" s="34" t="s">
        <v>2955</v>
      </c>
      <c r="X15" s="347" t="s">
        <v>2938</v>
      </c>
      <c r="Y15" s="347"/>
      <c r="Z15" s="387" t="s">
        <v>2946</v>
      </c>
      <c r="AA15" s="369">
        <v>11517629916</v>
      </c>
      <c r="AB15" s="347"/>
      <c r="AC15" s="347"/>
      <c r="AD15" s="347" t="str">
        <f t="shared" si="8"/>
        <v>leave on bracket</v>
      </c>
      <c r="AE15" s="347" t="s">
        <v>774</v>
      </c>
      <c r="AF15" s="347"/>
      <c r="AG15" s="347"/>
      <c r="AH15" s="347" t="s">
        <v>981</v>
      </c>
      <c r="AI15" s="350">
        <v>45099</v>
      </c>
      <c r="AJ15" s="351" t="s">
        <v>1645</v>
      </c>
      <c r="AK15" s="351" t="s">
        <v>57</v>
      </c>
      <c r="AL15" s="351" t="s">
        <v>1646</v>
      </c>
      <c r="AM15" s="347"/>
      <c r="AN15" s="347" t="s">
        <v>947</v>
      </c>
      <c r="AO15" s="347"/>
      <c r="AP15" s="347"/>
      <c r="AQ15" s="347"/>
      <c r="AR15" s="347" t="str">
        <f t="shared" si="9"/>
        <v/>
      </c>
      <c r="AS15" s="347" t="s">
        <v>89</v>
      </c>
      <c r="AT15" s="347" t="s">
        <v>1719</v>
      </c>
      <c r="AU15" s="347" t="s">
        <v>1017</v>
      </c>
      <c r="AV15" s="347" t="str">
        <f t="shared" si="10"/>
        <v>F15-14-18 3.0L N55, 14-18 4.4TT N63T-ALL</v>
      </c>
      <c r="AW15" s="347" t="s">
        <v>1720</v>
      </c>
      <c r="AX15" s="347" t="str">
        <f t="shared" si="11"/>
        <v>F15-14-18 3.0L N55, 14-18 4.4TT N63T-ALL-Viking9</v>
      </c>
      <c r="AY15" s="352" t="s">
        <v>2984</v>
      </c>
    </row>
    <row r="16" spans="1:52" s="337" customFormat="1" x14ac:dyDescent="0.25">
      <c r="A16" s="345" t="str">
        <f t="shared" si="0"/>
        <v>A136</v>
      </c>
      <c r="B16" s="345" t="str">
        <f t="shared" si="1"/>
        <v/>
      </c>
      <c r="C16" s="345"/>
      <c r="D16" s="345" t="str">
        <f>W16</f>
        <v>A136</v>
      </c>
      <c r="E16" s="345" t="str">
        <f t="shared" si="2"/>
        <v/>
      </c>
      <c r="F16" s="346"/>
      <c r="G16" s="346"/>
      <c r="H16" s="347"/>
      <c r="I16" s="347"/>
      <c r="J16" s="347"/>
      <c r="K16" s="347"/>
      <c r="L16" s="347" t="str">
        <f t="shared" si="3"/>
        <v>A136. Mass Air Flow (MAF) Sensor (2 of 2)</v>
      </c>
      <c r="M16" s="460" t="str">
        <f t="shared" si="4"/>
        <v>Pic</v>
      </c>
      <c r="N16" s="357" t="str" cm="1">
        <f t="array" ref="N16">IF(INDEX(W:W, ROW())&lt;&gt;"", _xlfn.XLOOKUP(INDEX(W:W, ROW()), '5A. Picture Formulas'!$B$3:$B$500, '5A. Picture Formulas'!$CR$3:$CR$500), "")</f>
        <v>https://viking-pictures.s3.us-west-1.amazonaws.com/AA1188/48+(2).JPG</v>
      </c>
      <c r="O16" s="365" t="str">
        <f t="shared" si="5"/>
        <v/>
      </c>
      <c r="P16" s="441"/>
      <c r="Q16" s="348" t="str">
        <f t="shared" si="6"/>
        <v>https://viking-pictures.s3.us-west-1.amazonaws.com/AA1188/48+(2).JPG</v>
      </c>
      <c r="R16" s="442" t="s">
        <v>2958</v>
      </c>
      <c r="S16" s="442"/>
      <c r="T16" s="367"/>
      <c r="U16" s="349" t="str">
        <f t="shared" si="7"/>
        <v/>
      </c>
      <c r="V16" s="443">
        <v>48</v>
      </c>
      <c r="W16" s="329" t="s">
        <v>2956</v>
      </c>
      <c r="X16" s="443" t="s">
        <v>2938</v>
      </c>
      <c r="Y16" s="444"/>
      <c r="Z16" s="387" t="s">
        <v>2946</v>
      </c>
      <c r="AA16" s="445">
        <v>7613234</v>
      </c>
      <c r="AB16" s="442"/>
      <c r="AC16" s="442"/>
      <c r="AD16" s="347" t="str">
        <f t="shared" si="8"/>
        <v/>
      </c>
      <c r="AE16" s="347"/>
      <c r="AF16" s="347"/>
      <c r="AG16" s="347"/>
      <c r="AH16" s="446"/>
      <c r="AI16" s="446"/>
      <c r="AJ16" s="351"/>
      <c r="AK16" s="351"/>
      <c r="AL16" s="351"/>
      <c r="AM16" s="447"/>
      <c r="AN16" s="346"/>
      <c r="AO16" s="346"/>
      <c r="AP16" s="447" t="s">
        <v>91</v>
      </c>
      <c r="AQ16" s="347"/>
      <c r="AR16" s="347" t="str">
        <f t="shared" si="9"/>
        <v/>
      </c>
      <c r="AS16" s="347"/>
      <c r="AT16" s="347"/>
      <c r="AU16" s="347"/>
      <c r="AV16" s="347" t="str">
        <f t="shared" si="10"/>
        <v/>
      </c>
      <c r="AW16" s="447"/>
      <c r="AX16" s="347" t="str">
        <f t="shared" si="11"/>
        <v/>
      </c>
      <c r="AY16" s="352" t="s">
        <v>2602</v>
      </c>
      <c r="AZ16" s="337" t="str">
        <f>'1A. Template Prep'!$C$2</f>
        <v>1270. 14 BMW X5 SUV (F15) 4.4TT (N63) Auto (Sophisto Gray) AWD (71781)</v>
      </c>
    </row>
    <row r="17" spans="1:52" s="337" customFormat="1" x14ac:dyDescent="0.25">
      <c r="A17" s="345" t="str">
        <f t="shared" si="0"/>
        <v>A137</v>
      </c>
      <c r="B17" s="345" t="str">
        <f t="shared" si="1"/>
        <v/>
      </c>
      <c r="C17" s="345"/>
      <c r="D17" s="345" t="str">
        <f>W17</f>
        <v>A137</v>
      </c>
      <c r="E17" s="345" t="str">
        <f t="shared" si="2"/>
        <v/>
      </c>
      <c r="F17" s="346"/>
      <c r="G17" s="346"/>
      <c r="H17" s="347" t="s">
        <v>850</v>
      </c>
      <c r="I17" s="347" t="s">
        <v>412</v>
      </c>
      <c r="J17" s="347" t="s">
        <v>1685</v>
      </c>
      <c r="K17" s="347" t="s">
        <v>506</v>
      </c>
      <c r="L17" s="347" t="str">
        <f t="shared" si="3"/>
        <v>A137. VVT Timing Actuator Motor</v>
      </c>
      <c r="M17" s="460" t="str">
        <f t="shared" si="4"/>
        <v>Pic</v>
      </c>
      <c r="N17" s="357" t="str" cm="1">
        <f t="array" ref="N17">IF(INDEX(W:W, ROW())&lt;&gt;"", _xlfn.XLOOKUP(INDEX(W:W, ROW()), '5A. Picture Formulas'!$B$3:$B$500, '5A. Picture Formulas'!$CR$3:$CR$500), "")</f>
        <v>https://viking-pictures.s3.us-west-1.amazonaws.com/AA1188/49+(1).JPG</v>
      </c>
      <c r="O17" s="348" t="str">
        <f t="shared" si="5"/>
        <v/>
      </c>
      <c r="P17" s="348" t="s">
        <v>875</v>
      </c>
      <c r="Q17" s="348" t="str">
        <f t="shared" si="6"/>
        <v>https://viking-pictures.s3.us-west-1.amazonaws.com/AA1188/49+(1).JPG</v>
      </c>
      <c r="R17" s="347" t="s">
        <v>506</v>
      </c>
      <c r="S17" s="347"/>
      <c r="T17" s="347">
        <v>55</v>
      </c>
      <c r="U17" s="349">
        <f t="shared" si="7"/>
        <v>55</v>
      </c>
      <c r="V17" s="347">
        <v>49</v>
      </c>
      <c r="W17" s="34" t="s">
        <v>2959</v>
      </c>
      <c r="X17" s="347" t="s">
        <v>2938</v>
      </c>
      <c r="Y17" s="347"/>
      <c r="Z17" s="346" t="s">
        <v>259</v>
      </c>
      <c r="AA17" s="369">
        <v>7605025</v>
      </c>
      <c r="AB17" s="347"/>
      <c r="AC17" s="347"/>
      <c r="AD17" s="347" t="str">
        <f t="shared" si="8"/>
        <v>tag as SINGLE | 2 per car (identical)</v>
      </c>
      <c r="AE17" s="347" t="s">
        <v>768</v>
      </c>
      <c r="AF17" s="347" t="s">
        <v>1352</v>
      </c>
      <c r="AG17" s="347" t="s">
        <v>1357</v>
      </c>
      <c r="AH17" s="347" t="s">
        <v>935</v>
      </c>
      <c r="AI17" s="350">
        <v>45245</v>
      </c>
      <c r="AJ17" s="351" t="s">
        <v>249</v>
      </c>
      <c r="AK17" s="351" t="s">
        <v>57</v>
      </c>
      <c r="AL17" s="351" t="s">
        <v>249</v>
      </c>
      <c r="AM17" s="347"/>
      <c r="AN17" s="347" t="s">
        <v>938</v>
      </c>
      <c r="AO17" s="347"/>
      <c r="AP17" s="347"/>
      <c r="AQ17" s="347"/>
      <c r="AR17" s="347" t="str">
        <f t="shared" si="9"/>
        <v/>
      </c>
      <c r="AS17" s="347" t="s">
        <v>89</v>
      </c>
      <c r="AT17" s="347" t="s">
        <v>249</v>
      </c>
      <c r="AU17" s="347" t="s">
        <v>1017</v>
      </c>
      <c r="AV17" s="347" t="str">
        <f t="shared" si="10"/>
        <v>F15-14-18 4.4TT N63T-ALL</v>
      </c>
      <c r="AW17" s="347" t="s">
        <v>1687</v>
      </c>
      <c r="AX17" s="347" t="str">
        <f t="shared" si="11"/>
        <v>F15-14-18 4.4TT N63T-ALL-Viking8</v>
      </c>
      <c r="AY17" s="352"/>
    </row>
    <row r="18" spans="1:52" s="337" customFormat="1" x14ac:dyDescent="0.25">
      <c r="A18" s="345" t="str">
        <f t="shared" si="0"/>
        <v>A138</v>
      </c>
      <c r="B18" s="345" t="str">
        <f t="shared" si="1"/>
        <v/>
      </c>
      <c r="C18" s="345"/>
      <c r="D18" s="345"/>
      <c r="E18" s="345" t="str">
        <f t="shared" si="2"/>
        <v/>
      </c>
      <c r="F18" s="346"/>
      <c r="G18" s="346"/>
      <c r="H18" s="347" t="s">
        <v>850</v>
      </c>
      <c r="I18" s="347" t="s">
        <v>412</v>
      </c>
      <c r="J18" s="347" t="s">
        <v>492</v>
      </c>
      <c r="K18" s="347" t="s">
        <v>493</v>
      </c>
      <c r="L18" s="347" t="str">
        <f t="shared" si="3"/>
        <v>A138. Fuel Rail - LEFT</v>
      </c>
      <c r="M18" s="460" t="str">
        <f t="shared" si="4"/>
        <v>Pic</v>
      </c>
      <c r="N18" s="357" t="str" cm="1">
        <f t="array" ref="N18">IF(INDEX(W:W, ROW())&lt;&gt;"", _xlfn.XLOOKUP(INDEX(W:W, ROW()), '5A. Picture Formulas'!$B$3:$B$500, '5A. Picture Formulas'!$CR$3:$CR$500), "")</f>
        <v>https://viking-pictures.s3.us-west-1.amazonaws.com/AA1188/50+(1).JPG</v>
      </c>
      <c r="O18" s="348" t="str">
        <f t="shared" si="5"/>
        <v/>
      </c>
      <c r="P18" s="348" t="s">
        <v>875</v>
      </c>
      <c r="Q18" s="348" t="str">
        <f t="shared" si="6"/>
        <v>https://viking-pictures.s3.us-west-1.amazonaws.com/AA1188/50+(1).JPG</v>
      </c>
      <c r="R18" s="347" t="s">
        <v>493</v>
      </c>
      <c r="S18" s="347"/>
      <c r="T18" s="347">
        <v>120</v>
      </c>
      <c r="U18" s="349">
        <f t="shared" si="7"/>
        <v>120</v>
      </c>
      <c r="V18" s="347">
        <v>50</v>
      </c>
      <c r="W18" s="34" t="s">
        <v>2960</v>
      </c>
      <c r="X18" s="347" t="s">
        <v>2938</v>
      </c>
      <c r="Y18" s="347"/>
      <c r="Z18" s="346" t="s">
        <v>259</v>
      </c>
      <c r="AA18" s="347" t="s">
        <v>1657</v>
      </c>
      <c r="AB18" s="347"/>
      <c r="AC18" s="347"/>
      <c r="AD18" s="347" t="str">
        <f t="shared" si="8"/>
        <v>tag as SINGLE</v>
      </c>
      <c r="AE18" s="347" t="s">
        <v>768</v>
      </c>
      <c r="AF18" s="347"/>
      <c r="AG18" s="347"/>
      <c r="AH18" s="347" t="s">
        <v>935</v>
      </c>
      <c r="AI18" s="350">
        <v>45245</v>
      </c>
      <c r="AJ18" s="351" t="s">
        <v>249</v>
      </c>
      <c r="AK18" s="351" t="s">
        <v>57</v>
      </c>
      <c r="AL18" s="351" t="s">
        <v>249</v>
      </c>
      <c r="AM18" s="347"/>
      <c r="AN18" s="347" t="s">
        <v>938</v>
      </c>
      <c r="AO18" s="347"/>
      <c r="AP18" s="347"/>
      <c r="AQ18" s="347"/>
      <c r="AR18" s="347" t="str">
        <f t="shared" si="9"/>
        <v/>
      </c>
      <c r="AS18" s="347" t="s">
        <v>89</v>
      </c>
      <c r="AT18" s="347" t="s">
        <v>249</v>
      </c>
      <c r="AU18" s="347" t="s">
        <v>1017</v>
      </c>
      <c r="AV18" s="347" t="str">
        <f t="shared" si="10"/>
        <v>F15-14-18 4.4TT N63T-ALL</v>
      </c>
      <c r="AW18" s="347" t="s">
        <v>1658</v>
      </c>
      <c r="AX18" s="347" t="str">
        <f t="shared" si="11"/>
        <v>F15-14-18 4.4TT N63T-ALL-Viking3</v>
      </c>
      <c r="AY18" s="352"/>
    </row>
    <row r="19" spans="1:52" s="337" customFormat="1" x14ac:dyDescent="0.25">
      <c r="A19" s="345" t="str">
        <f t="shared" si="0"/>
        <v>A139</v>
      </c>
      <c r="B19" s="345" t="str">
        <f t="shared" si="1"/>
        <v>323-59473</v>
      </c>
      <c r="C19" s="345" t="s">
        <v>4194</v>
      </c>
      <c r="D19" s="345" t="str">
        <f>W19</f>
        <v>A139</v>
      </c>
      <c r="E19" s="345">
        <f t="shared" si="2"/>
        <v>2</v>
      </c>
      <c r="F19" s="346"/>
      <c r="G19" s="346"/>
      <c r="H19" s="347" t="s">
        <v>850</v>
      </c>
      <c r="I19" s="347" t="s">
        <v>412</v>
      </c>
      <c r="J19" s="347" t="s">
        <v>1653</v>
      </c>
      <c r="K19" s="34" t="s">
        <v>4188</v>
      </c>
      <c r="L19" s="347" t="str">
        <f t="shared" si="3"/>
        <v>A139. Fuel Pump, High Pressure - LEFT or RIGHT (plug w/ all rounded corners)</v>
      </c>
      <c r="M19" s="460" t="str">
        <f t="shared" si="4"/>
        <v>Pic</v>
      </c>
      <c r="N19" s="357" t="str" cm="1">
        <f t="array" ref="N19">IF(INDEX(W:W, ROW())&lt;&gt;"", _xlfn.XLOOKUP(INDEX(W:W, ROW()), '5A. Picture Formulas'!$B$3:$B$500, '5A. Picture Formulas'!$CR$3:$CR$500), "")</f>
        <v>https://viking-pictures.s3.us-west-1.amazonaws.com/AA1188/51+(1).JPG</v>
      </c>
      <c r="O19" s="348" t="str">
        <f t="shared" si="5"/>
        <v/>
      </c>
      <c r="P19" s="348" t="s">
        <v>875</v>
      </c>
      <c r="Q19" s="348" t="str">
        <f t="shared" si="6"/>
        <v>https://viking-pictures.s3.us-west-1.amazonaws.com/AA1188/51+(1).JPG</v>
      </c>
      <c r="R19" s="34" t="s">
        <v>4188</v>
      </c>
      <c r="S19" s="347"/>
      <c r="T19" s="347">
        <v>95</v>
      </c>
      <c r="U19" s="349">
        <f t="shared" si="7"/>
        <v>95</v>
      </c>
      <c r="V19" s="346">
        <v>51</v>
      </c>
      <c r="W19" s="33" t="s">
        <v>2961</v>
      </c>
      <c r="X19" s="346" t="s">
        <v>2938</v>
      </c>
      <c r="Y19" s="346"/>
      <c r="Z19" s="346" t="s">
        <v>259</v>
      </c>
      <c r="AA19" s="347" t="s">
        <v>1654</v>
      </c>
      <c r="AB19" s="347"/>
      <c r="AC19" s="347"/>
      <c r="AD19" s="347" t="str">
        <f t="shared" si="8"/>
        <v>with roller cap, tag as SINGLE | 2 per car (identical)</v>
      </c>
      <c r="AE19" s="347" t="s">
        <v>1655</v>
      </c>
      <c r="AF19" s="347" t="s">
        <v>1352</v>
      </c>
      <c r="AG19" s="347" t="s">
        <v>1357</v>
      </c>
      <c r="AH19" s="347" t="s">
        <v>935</v>
      </c>
      <c r="AI19" s="350">
        <v>45245</v>
      </c>
      <c r="AJ19" s="351" t="s">
        <v>249</v>
      </c>
      <c r="AK19" s="351" t="s">
        <v>57</v>
      </c>
      <c r="AL19" s="351" t="s">
        <v>249</v>
      </c>
      <c r="AM19" s="347"/>
      <c r="AN19" s="346" t="s">
        <v>947</v>
      </c>
      <c r="AO19" s="346" t="s">
        <v>1656</v>
      </c>
      <c r="AP19" s="347" t="s">
        <v>91</v>
      </c>
      <c r="AQ19" s="347">
        <v>59473</v>
      </c>
      <c r="AR19" s="347" t="str">
        <f t="shared" si="9"/>
        <v>323-59473</v>
      </c>
      <c r="AS19" s="347"/>
      <c r="AT19" s="347"/>
      <c r="AU19" s="347"/>
      <c r="AV19" s="347" t="str">
        <f t="shared" si="10"/>
        <v/>
      </c>
      <c r="AW19" s="347"/>
      <c r="AX19" s="347" t="str">
        <f t="shared" si="11"/>
        <v/>
      </c>
      <c r="AY19" s="352"/>
    </row>
    <row r="20" spans="1:52" s="337" customFormat="1" x14ac:dyDescent="0.25">
      <c r="A20" s="345" t="str">
        <f t="shared" si="0"/>
        <v>A140</v>
      </c>
      <c r="B20" s="345" t="str">
        <f t="shared" si="1"/>
        <v>263-999495</v>
      </c>
      <c r="C20" s="345"/>
      <c r="D20" s="345"/>
      <c r="E20" s="345">
        <f t="shared" si="2"/>
        <v>1</v>
      </c>
      <c r="F20" s="346"/>
      <c r="G20" s="346"/>
      <c r="H20" s="347" t="s">
        <v>850</v>
      </c>
      <c r="I20" s="347" t="s">
        <v>860</v>
      </c>
      <c r="J20" s="347" t="s">
        <v>991</v>
      </c>
      <c r="K20" s="347" t="s">
        <v>487</v>
      </c>
      <c r="L20" s="347" t="str">
        <f t="shared" si="3"/>
        <v>A140. Window Sun Shade, REAR - RIGHT</v>
      </c>
      <c r="M20" s="460" t="str">
        <f t="shared" si="4"/>
        <v>Pic</v>
      </c>
      <c r="N20" s="357" t="str" cm="1">
        <f t="array" ref="N20">IF(INDEX(W:W, ROW())&lt;&gt;"", _xlfn.XLOOKUP(INDEX(W:W, ROW()), '5A. Picture Formulas'!$B$3:$B$500, '5A. Picture Formulas'!$CR$3:$CR$500), "")</f>
        <v>https://viking-pictures.s3.us-west-1.amazonaws.com/AA1188/52+(1).JPG</v>
      </c>
      <c r="O20" s="348" t="str">
        <f t="shared" si="5"/>
        <v/>
      </c>
      <c r="P20" s="348" t="s">
        <v>875</v>
      </c>
      <c r="Q20" s="348" t="str">
        <f t="shared" si="6"/>
        <v>https://viking-pictures.s3.us-west-1.amazonaws.com/AA1188/52+(1).JPG</v>
      </c>
      <c r="R20" s="347" t="s">
        <v>487</v>
      </c>
      <c r="S20" s="347"/>
      <c r="T20" s="347">
        <v>190</v>
      </c>
      <c r="U20" s="349">
        <f t="shared" si="7"/>
        <v>190</v>
      </c>
      <c r="V20" s="346">
        <v>52</v>
      </c>
      <c r="W20" s="33" t="s">
        <v>2962</v>
      </c>
      <c r="X20" s="346" t="s">
        <v>2938</v>
      </c>
      <c r="Y20" s="346"/>
      <c r="Z20" s="387" t="s">
        <v>2946</v>
      </c>
      <c r="AA20" s="369">
        <v>1191543</v>
      </c>
      <c r="AB20" s="347"/>
      <c r="AC20" s="347"/>
      <c r="AD20" s="347" t="str">
        <f t="shared" si="8"/>
        <v/>
      </c>
      <c r="AE20" s="347"/>
      <c r="AF20" s="347"/>
      <c r="AG20" s="347"/>
      <c r="AH20" s="347" t="s">
        <v>935</v>
      </c>
      <c r="AI20" s="350">
        <v>45208</v>
      </c>
      <c r="AJ20" s="351" t="s">
        <v>936</v>
      </c>
      <c r="AK20" s="351" t="s">
        <v>57</v>
      </c>
      <c r="AL20" s="351" t="s">
        <v>937</v>
      </c>
      <c r="AM20" s="347"/>
      <c r="AN20" s="346" t="s">
        <v>947</v>
      </c>
      <c r="AO20" s="346" t="s">
        <v>992</v>
      </c>
      <c r="AP20" s="347" t="s">
        <v>91</v>
      </c>
      <c r="AQ20" s="347">
        <v>999495</v>
      </c>
      <c r="AR20" s="347" t="str">
        <f t="shared" si="9"/>
        <v>263-999495</v>
      </c>
      <c r="AS20" s="347"/>
      <c r="AT20" s="347"/>
      <c r="AU20" s="347"/>
      <c r="AV20" s="347" t="str">
        <f t="shared" si="10"/>
        <v/>
      </c>
      <c r="AW20" s="347"/>
      <c r="AX20" s="347" t="str">
        <f t="shared" si="11"/>
        <v/>
      </c>
      <c r="AY20" s="352" t="s">
        <v>2984</v>
      </c>
    </row>
    <row r="21" spans="1:52" s="337" customFormat="1" x14ac:dyDescent="0.25">
      <c r="A21" s="345" t="str">
        <f t="shared" si="0"/>
        <v>A141</v>
      </c>
      <c r="B21" s="345" t="str">
        <f t="shared" si="1"/>
        <v/>
      </c>
      <c r="C21" s="345"/>
      <c r="D21" s="345"/>
      <c r="E21" s="345" t="str">
        <f t="shared" si="2"/>
        <v/>
      </c>
      <c r="F21" s="346"/>
      <c r="G21" s="346"/>
      <c r="H21" s="347" t="s">
        <v>850</v>
      </c>
      <c r="I21" s="347" t="s">
        <v>346</v>
      </c>
      <c r="J21" s="347" t="s">
        <v>1594</v>
      </c>
      <c r="K21" s="347" t="s">
        <v>910</v>
      </c>
      <c r="L21" s="347" t="str">
        <f t="shared" si="3"/>
        <v>A141. Trunk Electric Shock SET 2</v>
      </c>
      <c r="M21" s="460" t="str">
        <f t="shared" si="4"/>
        <v>Pic</v>
      </c>
      <c r="N21" s="357" t="str" cm="1">
        <f t="array" ref="N21">IF(INDEX(W:W, ROW())&lt;&gt;"", _xlfn.XLOOKUP(INDEX(W:W, ROW()), '5A. Picture Formulas'!$B$3:$B$500, '5A. Picture Formulas'!$CR$3:$CR$500), "")</f>
        <v>https://viking-pictures.s3.us-west-1.amazonaws.com/AA1188/53+(1).JPG</v>
      </c>
      <c r="O21" s="365" t="str">
        <f t="shared" si="5"/>
        <v/>
      </c>
      <c r="P21" s="366"/>
      <c r="Q21" s="348" t="str">
        <f t="shared" si="6"/>
        <v>https://viking-pictures.s3.us-west-1.amazonaws.com/AA1188/53+(1).JPG</v>
      </c>
      <c r="R21" s="347" t="s">
        <v>1620</v>
      </c>
      <c r="S21" s="347"/>
      <c r="T21" s="347">
        <v>225</v>
      </c>
      <c r="U21" s="349">
        <f t="shared" si="7"/>
        <v>225</v>
      </c>
      <c r="V21" s="347">
        <v>53</v>
      </c>
      <c r="W21" s="34" t="s">
        <v>2963</v>
      </c>
      <c r="X21" s="347" t="s">
        <v>2949</v>
      </c>
      <c r="Y21" s="347"/>
      <c r="Z21" s="346" t="s">
        <v>259</v>
      </c>
      <c r="AA21" s="369" t="s">
        <v>1621</v>
      </c>
      <c r="AB21" s="347"/>
      <c r="AC21" s="347"/>
      <c r="AD21" s="347" t="str">
        <f t="shared" si="8"/>
        <v>SET 2, sell singles if 1 bad</v>
      </c>
      <c r="AE21" s="347" t="s">
        <v>780</v>
      </c>
      <c r="AF21" s="347"/>
      <c r="AG21" s="347"/>
      <c r="AH21" s="347" t="s">
        <v>935</v>
      </c>
      <c r="AI21" s="350">
        <v>44683</v>
      </c>
      <c r="AJ21" s="351" t="s">
        <v>936</v>
      </c>
      <c r="AK21" s="351" t="s">
        <v>57</v>
      </c>
      <c r="AL21" s="351" t="s">
        <v>937</v>
      </c>
      <c r="AM21" s="347"/>
      <c r="AN21" s="347" t="s">
        <v>938</v>
      </c>
      <c r="AO21" s="347"/>
      <c r="AP21" s="347"/>
      <c r="AQ21" s="347"/>
      <c r="AR21" s="347" t="str">
        <f t="shared" si="9"/>
        <v/>
      </c>
      <c r="AS21" s="347" t="s">
        <v>89</v>
      </c>
      <c r="AT21" s="347" t="s">
        <v>1016</v>
      </c>
      <c r="AU21" s="347" t="s">
        <v>1017</v>
      </c>
      <c r="AV21" s="347" t="str">
        <f t="shared" si="10"/>
        <v>F15-14-18-ALL</v>
      </c>
      <c r="AW21" s="347" t="s">
        <v>1622</v>
      </c>
      <c r="AX21" s="347" t="str">
        <f t="shared" si="11"/>
        <v>F15-14-18-ALL-Viking79</v>
      </c>
      <c r="AY21" s="352"/>
    </row>
    <row r="22" spans="1:52" s="337" customFormat="1" x14ac:dyDescent="0.25">
      <c r="A22" s="345" t="str">
        <f t="shared" si="0"/>
        <v>A142</v>
      </c>
      <c r="B22" s="345" t="str">
        <f t="shared" si="1"/>
        <v>253-67831</v>
      </c>
      <c r="C22" s="345"/>
      <c r="D22" s="345"/>
      <c r="E22" s="345">
        <f t="shared" si="2"/>
        <v>1</v>
      </c>
      <c r="F22" s="346"/>
      <c r="G22" s="346"/>
      <c r="H22" s="347" t="s">
        <v>850</v>
      </c>
      <c r="I22" s="347" t="s">
        <v>103</v>
      </c>
      <c r="J22" s="347" t="s">
        <v>1193</v>
      </c>
      <c r="K22" s="347" t="s">
        <v>565</v>
      </c>
      <c r="L22" s="347" t="str">
        <f t="shared" si="3"/>
        <v>A142. Airbag, KNEE - FRONT RIGHT (PASSENGER)</v>
      </c>
      <c r="M22" s="460" t="str">
        <f t="shared" si="4"/>
        <v>Pic</v>
      </c>
      <c r="N22" s="357" t="str" cm="1">
        <f t="array" ref="N22">IF(INDEX(W:W, ROW())&lt;&gt;"", _xlfn.XLOOKUP(INDEX(W:W, ROW()), '5A. Picture Formulas'!$B$3:$B$500, '5A. Picture Formulas'!$CR$3:$CR$500), "")</f>
        <v>https://viking-pictures.s3.us-west-1.amazonaws.com/AA1188/54+(4).JPG</v>
      </c>
      <c r="O22" s="365" t="str">
        <f t="shared" si="5"/>
        <v>E.G.</v>
      </c>
      <c r="P22" s="366" t="s">
        <v>1199</v>
      </c>
      <c r="Q22" s="348" t="str">
        <f t="shared" si="6"/>
        <v>https://viking-pictures.s3.us-west-1.amazonaws.com/AA1155/A14.+Airbag%2C+KNEE+-+FRONT+RIGHT+(PASSENGER)+(1).JPG</v>
      </c>
      <c r="R22" s="347" t="s">
        <v>565</v>
      </c>
      <c r="S22" s="347"/>
      <c r="T22" s="347">
        <v>175</v>
      </c>
      <c r="U22" s="349">
        <f t="shared" si="7"/>
        <v>175</v>
      </c>
      <c r="V22" s="346">
        <v>54</v>
      </c>
      <c r="W22" s="33" t="s">
        <v>2964</v>
      </c>
      <c r="X22" s="346" t="s">
        <v>2949</v>
      </c>
      <c r="Y22" s="346"/>
      <c r="Z22" s="346" t="s">
        <v>259</v>
      </c>
      <c r="AA22" s="369" t="s">
        <v>1200</v>
      </c>
      <c r="AB22" s="347"/>
      <c r="AC22" s="347"/>
      <c r="AD22" s="347" t="str">
        <f t="shared" si="8"/>
        <v/>
      </c>
      <c r="AE22" s="347"/>
      <c r="AF22" s="347"/>
      <c r="AG22" s="347"/>
      <c r="AH22" s="347" t="s">
        <v>935</v>
      </c>
      <c r="AI22" s="350">
        <v>44671</v>
      </c>
      <c r="AJ22" s="351" t="s">
        <v>936</v>
      </c>
      <c r="AK22" s="351" t="s">
        <v>57</v>
      </c>
      <c r="AL22" s="351" t="s">
        <v>937</v>
      </c>
      <c r="AM22" s="347"/>
      <c r="AN22" s="346" t="s">
        <v>947</v>
      </c>
      <c r="AO22" s="346" t="s">
        <v>1196</v>
      </c>
      <c r="AP22" s="347" t="s">
        <v>91</v>
      </c>
      <c r="AQ22" s="347">
        <v>67831</v>
      </c>
      <c r="AR22" s="347" t="str">
        <f t="shared" si="9"/>
        <v>253-67831</v>
      </c>
      <c r="AS22" s="347"/>
      <c r="AT22" s="347"/>
      <c r="AU22" s="347"/>
      <c r="AV22" s="347" t="str">
        <f t="shared" si="10"/>
        <v/>
      </c>
      <c r="AW22" s="347"/>
      <c r="AX22" s="347" t="str">
        <f t="shared" si="11"/>
        <v/>
      </c>
      <c r="AY22" s="352"/>
    </row>
    <row r="23" spans="1:52" s="337" customFormat="1" x14ac:dyDescent="0.25">
      <c r="A23" s="345" t="str">
        <f t="shared" si="0"/>
        <v>A143</v>
      </c>
      <c r="B23" s="345" t="str">
        <f t="shared" si="1"/>
        <v>286-999771</v>
      </c>
      <c r="C23" s="345"/>
      <c r="D23" s="345"/>
      <c r="E23" s="345">
        <f t="shared" si="2"/>
        <v>1</v>
      </c>
      <c r="F23" s="346"/>
      <c r="G23" s="346"/>
      <c r="H23" s="347" t="s">
        <v>850</v>
      </c>
      <c r="I23" s="347" t="s">
        <v>858</v>
      </c>
      <c r="J23" s="347" t="s">
        <v>951</v>
      </c>
      <c r="K23" s="347" t="s">
        <v>476</v>
      </c>
      <c r="L23" s="347" t="str">
        <f t="shared" si="3"/>
        <v>A143. Door Latch, REAR - LEFT Soft Close WITH Actuator SET 2</v>
      </c>
      <c r="M23" s="460" t="str">
        <f t="shared" si="4"/>
        <v>Pic</v>
      </c>
      <c r="N23" s="357" t="str" cm="1">
        <f t="array" ref="N23">IF(INDEX(W:W, ROW())&lt;&gt;"", _xlfn.XLOOKUP(INDEX(W:W, ROW()), '5A. Picture Formulas'!$B$3:$B$500, '5A. Picture Formulas'!$CR$3:$CR$500), "")</f>
        <v>https://viking-pictures.s3.us-west-1.amazonaws.com/AA1188/55+(1).JPG</v>
      </c>
      <c r="O23" s="365" t="str">
        <f t="shared" si="5"/>
        <v/>
      </c>
      <c r="P23" s="366"/>
      <c r="Q23" s="348" t="str">
        <f t="shared" si="6"/>
        <v>https://viking-pictures.s3.us-west-1.amazonaws.com/AA1188/55+(1).JPG</v>
      </c>
      <c r="R23" s="347" t="s">
        <v>476</v>
      </c>
      <c r="S23" s="347" t="s">
        <v>953</v>
      </c>
      <c r="T23" s="367">
        <v>245</v>
      </c>
      <c r="U23" s="349">
        <f t="shared" si="7"/>
        <v>245</v>
      </c>
      <c r="V23" s="346">
        <v>55</v>
      </c>
      <c r="W23" s="33" t="s">
        <v>2965</v>
      </c>
      <c r="X23" s="346" t="s">
        <v>2949</v>
      </c>
      <c r="Y23" s="346"/>
      <c r="Z23" s="346" t="s">
        <v>259</v>
      </c>
      <c r="AA23" s="369" t="s">
        <v>989</v>
      </c>
      <c r="AB23" s="347"/>
      <c r="AC23" s="347"/>
      <c r="AD23" s="347" t="str">
        <f t="shared" si="8"/>
        <v>w/ cable + white actuator motor | toss both if 1 bad</v>
      </c>
      <c r="AE23" s="347" t="s">
        <v>955</v>
      </c>
      <c r="AF23" s="347" t="s">
        <v>763</v>
      </c>
      <c r="AG23" s="347"/>
      <c r="AH23" s="347" t="s">
        <v>935</v>
      </c>
      <c r="AI23" s="350">
        <v>44670</v>
      </c>
      <c r="AJ23" s="351" t="s">
        <v>936</v>
      </c>
      <c r="AK23" s="351" t="s">
        <v>57</v>
      </c>
      <c r="AL23" s="351" t="s">
        <v>937</v>
      </c>
      <c r="AM23" s="347"/>
      <c r="AN23" s="346" t="s">
        <v>947</v>
      </c>
      <c r="AO23" s="346">
        <v>286</v>
      </c>
      <c r="AP23" s="347" t="s">
        <v>91</v>
      </c>
      <c r="AQ23" s="347">
        <v>999771</v>
      </c>
      <c r="AR23" s="347" t="str">
        <f t="shared" si="9"/>
        <v>286-999771</v>
      </c>
      <c r="AS23" s="347"/>
      <c r="AT23" s="347"/>
      <c r="AU23" s="347"/>
      <c r="AV23" s="347" t="str">
        <f t="shared" si="10"/>
        <v/>
      </c>
      <c r="AW23" s="347"/>
      <c r="AX23" s="347" t="str">
        <f t="shared" si="11"/>
        <v/>
      </c>
      <c r="AY23" s="352"/>
    </row>
    <row r="24" spans="1:52" s="337" customFormat="1" x14ac:dyDescent="0.25">
      <c r="A24" s="345" t="str">
        <f t="shared" si="0"/>
        <v>A144</v>
      </c>
      <c r="B24" s="345" t="str">
        <f t="shared" si="1"/>
        <v>253-67828</v>
      </c>
      <c r="C24" s="345"/>
      <c r="D24" s="345"/>
      <c r="E24" s="345">
        <f t="shared" si="2"/>
        <v>1</v>
      </c>
      <c r="F24" s="346"/>
      <c r="G24" s="346"/>
      <c r="H24" s="347" t="s">
        <v>850</v>
      </c>
      <c r="I24" s="347" t="s">
        <v>103</v>
      </c>
      <c r="J24" s="347" t="s">
        <v>1193</v>
      </c>
      <c r="K24" s="347" t="s">
        <v>563</v>
      </c>
      <c r="L24" s="347" t="str">
        <f t="shared" si="3"/>
        <v>A144. Airbag, DASH - RIGHT (PASSENGER)</v>
      </c>
      <c r="M24" s="460" t="str">
        <f t="shared" si="4"/>
        <v>Pic</v>
      </c>
      <c r="N24" s="357" t="str" cm="1">
        <f t="array" ref="N24">IF(INDEX(W:W, ROW())&lt;&gt;"", _xlfn.XLOOKUP(INDEX(W:W, ROW()), '5A. Picture Formulas'!$B$3:$B$500, '5A. Picture Formulas'!$CR$3:$CR$500), "")</f>
        <v>https://viking-pictures.s3.us-west-1.amazonaws.com/AA1188/56+(1).JPG</v>
      </c>
      <c r="O24" s="365" t="str">
        <f t="shared" si="5"/>
        <v>E.G.</v>
      </c>
      <c r="P24" s="366" t="s">
        <v>1194</v>
      </c>
      <c r="Q24" s="348" t="str">
        <f t="shared" si="6"/>
        <v>https://viking-pictures.s3.us-west-1.amazonaws.com/AA1155/A18.+Airbag%2C+DASH+-+RIGHT+(PASSENGER)+(1).JPG</v>
      </c>
      <c r="R24" s="347" t="s">
        <v>563</v>
      </c>
      <c r="S24" s="347"/>
      <c r="T24" s="347">
        <v>195</v>
      </c>
      <c r="U24" s="349">
        <f t="shared" si="7"/>
        <v>195</v>
      </c>
      <c r="V24" s="346">
        <v>56</v>
      </c>
      <c r="W24" s="33" t="s">
        <v>2966</v>
      </c>
      <c r="X24" s="346" t="s">
        <v>2949</v>
      </c>
      <c r="Y24" s="346"/>
      <c r="Z24" s="346" t="s">
        <v>259</v>
      </c>
      <c r="AA24" s="369" t="s">
        <v>1195</v>
      </c>
      <c r="AB24" s="347"/>
      <c r="AC24" s="347"/>
      <c r="AD24" s="347" t="str">
        <f t="shared" si="8"/>
        <v/>
      </c>
      <c r="AE24" s="347"/>
      <c r="AF24" s="347"/>
      <c r="AG24" s="347"/>
      <c r="AH24" s="347" t="s">
        <v>935</v>
      </c>
      <c r="AI24" s="350">
        <v>44671</v>
      </c>
      <c r="AJ24" s="351" t="s">
        <v>936</v>
      </c>
      <c r="AK24" s="351" t="s">
        <v>57</v>
      </c>
      <c r="AL24" s="351" t="s">
        <v>937</v>
      </c>
      <c r="AM24" s="347"/>
      <c r="AN24" s="346" t="s">
        <v>947</v>
      </c>
      <c r="AO24" s="346" t="s">
        <v>1196</v>
      </c>
      <c r="AP24" s="347" t="s">
        <v>91</v>
      </c>
      <c r="AQ24" s="347">
        <v>67828</v>
      </c>
      <c r="AR24" s="347" t="str">
        <f t="shared" si="9"/>
        <v>253-67828</v>
      </c>
      <c r="AS24" s="347"/>
      <c r="AT24" s="347"/>
      <c r="AU24" s="347"/>
      <c r="AV24" s="347" t="str">
        <f t="shared" si="10"/>
        <v/>
      </c>
      <c r="AW24" s="347"/>
      <c r="AX24" s="347" t="str">
        <f t="shared" si="11"/>
        <v/>
      </c>
      <c r="AY24" s="352"/>
    </row>
    <row r="25" spans="1:52" s="337" customFormat="1" x14ac:dyDescent="0.25">
      <c r="A25" s="345" t="str">
        <f t="shared" si="0"/>
        <v>A146</v>
      </c>
      <c r="B25" s="345" t="str">
        <f t="shared" si="1"/>
        <v>286-999770</v>
      </c>
      <c r="C25" s="345"/>
      <c r="D25" s="345"/>
      <c r="E25" s="345">
        <f t="shared" si="2"/>
        <v>1</v>
      </c>
      <c r="F25" s="346"/>
      <c r="G25" s="346"/>
      <c r="H25" s="347" t="s">
        <v>850</v>
      </c>
      <c r="I25" s="347" t="s">
        <v>860</v>
      </c>
      <c r="J25" s="347" t="s">
        <v>951</v>
      </c>
      <c r="K25" s="347" t="s">
        <v>485</v>
      </c>
      <c r="L25" s="347" t="str">
        <f t="shared" si="3"/>
        <v>A146. Door Latch, REAR - RIGHT Soft Close WITH Actuator SET 2</v>
      </c>
      <c r="M25" s="460" t="str">
        <f t="shared" si="4"/>
        <v>Pic</v>
      </c>
      <c r="N25" s="357" t="str" cm="1">
        <f t="array" ref="N25">IF(INDEX(W:W, ROW())&lt;&gt;"", _xlfn.XLOOKUP(INDEX(W:W, ROW()), '5A. Picture Formulas'!$B$3:$B$500, '5A. Picture Formulas'!$CR$3:$CR$500), "")</f>
        <v>https://viking-pictures.s3.us-west-1.amazonaws.com/AA1188/58+(1).JPG</v>
      </c>
      <c r="O25" s="365" t="str">
        <f t="shared" si="5"/>
        <v/>
      </c>
      <c r="P25" s="366"/>
      <c r="Q25" s="348" t="str">
        <f t="shared" si="6"/>
        <v>https://viking-pictures.s3.us-west-1.amazonaws.com/AA1188/58+(1).JPG</v>
      </c>
      <c r="R25" s="347" t="s">
        <v>485</v>
      </c>
      <c r="S25" s="347" t="s">
        <v>953</v>
      </c>
      <c r="T25" s="367">
        <v>245</v>
      </c>
      <c r="U25" s="349">
        <f t="shared" si="7"/>
        <v>245</v>
      </c>
      <c r="V25" s="346">
        <v>58</v>
      </c>
      <c r="W25" s="33" t="s">
        <v>2967</v>
      </c>
      <c r="X25" s="346" t="s">
        <v>2949</v>
      </c>
      <c r="Y25" s="346"/>
      <c r="Z25" s="346" t="s">
        <v>259</v>
      </c>
      <c r="AA25" s="369" t="s">
        <v>1008</v>
      </c>
      <c r="AB25" s="347"/>
      <c r="AC25" s="347"/>
      <c r="AD25" s="347" t="str">
        <f t="shared" si="8"/>
        <v>w/ cable + white actuator motor | toss both if 1 bad</v>
      </c>
      <c r="AE25" s="347" t="s">
        <v>955</v>
      </c>
      <c r="AF25" s="347" t="s">
        <v>763</v>
      </c>
      <c r="AG25" s="347"/>
      <c r="AH25" s="347" t="s">
        <v>935</v>
      </c>
      <c r="AI25" s="350">
        <v>44670</v>
      </c>
      <c r="AJ25" s="351" t="s">
        <v>936</v>
      </c>
      <c r="AK25" s="351" t="s">
        <v>57</v>
      </c>
      <c r="AL25" s="351" t="s">
        <v>937</v>
      </c>
      <c r="AM25" s="347"/>
      <c r="AN25" s="346" t="s">
        <v>947</v>
      </c>
      <c r="AO25" s="346">
        <v>286</v>
      </c>
      <c r="AP25" s="347" t="s">
        <v>91</v>
      </c>
      <c r="AQ25" s="347">
        <v>999770</v>
      </c>
      <c r="AR25" s="347" t="str">
        <f t="shared" si="9"/>
        <v>286-999770</v>
      </c>
      <c r="AS25" s="347"/>
      <c r="AT25" s="347"/>
      <c r="AU25" s="347"/>
      <c r="AV25" s="347" t="str">
        <f t="shared" si="10"/>
        <v/>
      </c>
      <c r="AW25" s="347"/>
      <c r="AX25" s="347" t="str">
        <f t="shared" si="11"/>
        <v/>
      </c>
      <c r="AY25" s="352"/>
    </row>
    <row r="26" spans="1:52" s="337" customFormat="1" x14ac:dyDescent="0.25">
      <c r="A26" s="345" t="str">
        <f t="shared" si="0"/>
        <v>A147</v>
      </c>
      <c r="B26" s="345" t="str">
        <f t="shared" si="1"/>
        <v>285-999722</v>
      </c>
      <c r="C26" s="345"/>
      <c r="D26" s="345"/>
      <c r="E26" s="345">
        <f t="shared" si="2"/>
        <v>1</v>
      </c>
      <c r="F26" s="346"/>
      <c r="G26" s="346"/>
      <c r="H26" s="347" t="s">
        <v>850</v>
      </c>
      <c r="I26" s="347" t="s">
        <v>859</v>
      </c>
      <c r="J26" s="347" t="s">
        <v>951</v>
      </c>
      <c r="K26" s="347" t="s">
        <v>481</v>
      </c>
      <c r="L26" s="347" t="str">
        <f t="shared" si="3"/>
        <v>A147. Door Latch, FRONT - RIGHT Soft Close WITH Actuator SET 2</v>
      </c>
      <c r="M26" s="460" t="str">
        <f t="shared" si="4"/>
        <v>Pic</v>
      </c>
      <c r="N26" s="357" t="str" cm="1">
        <f t="array" ref="N26">IF(INDEX(W:W, ROW())&lt;&gt;"", _xlfn.XLOOKUP(INDEX(W:W, ROW()), '5A. Picture Formulas'!$B$3:$B$500, '5A. Picture Formulas'!$CR$3:$CR$500), "")</f>
        <v>https://viking-pictures.s3.us-west-1.amazonaws.com/AA1188/61+(1).JPG</v>
      </c>
      <c r="O26" s="365" t="str">
        <f t="shared" si="5"/>
        <v/>
      </c>
      <c r="P26" s="366"/>
      <c r="Q26" s="348" t="str">
        <f t="shared" si="6"/>
        <v>https://viking-pictures.s3.us-west-1.amazonaws.com/AA1188/61+(1).JPG</v>
      </c>
      <c r="R26" s="347" t="s">
        <v>481</v>
      </c>
      <c r="S26" s="347" t="s">
        <v>953</v>
      </c>
      <c r="T26" s="367">
        <v>250</v>
      </c>
      <c r="U26" s="349">
        <f t="shared" si="7"/>
        <v>250</v>
      </c>
      <c r="V26" s="346">
        <v>61</v>
      </c>
      <c r="W26" s="33" t="s">
        <v>2968</v>
      </c>
      <c r="X26" s="346" t="s">
        <v>2949</v>
      </c>
      <c r="Y26" s="346"/>
      <c r="Z26" s="346" t="s">
        <v>259</v>
      </c>
      <c r="AA26" s="369" t="s">
        <v>1000</v>
      </c>
      <c r="AB26" s="347"/>
      <c r="AC26" s="347"/>
      <c r="AD26" s="347" t="str">
        <f t="shared" si="8"/>
        <v>w/ cable + white actuator motor | toss both if 1 bad</v>
      </c>
      <c r="AE26" s="347" t="s">
        <v>955</v>
      </c>
      <c r="AF26" s="347" t="s">
        <v>763</v>
      </c>
      <c r="AG26" s="347"/>
      <c r="AH26" s="347" t="s">
        <v>935</v>
      </c>
      <c r="AI26" s="350">
        <v>44670</v>
      </c>
      <c r="AJ26" s="351" t="s">
        <v>936</v>
      </c>
      <c r="AK26" s="351" t="s">
        <v>57</v>
      </c>
      <c r="AL26" s="351" t="s">
        <v>937</v>
      </c>
      <c r="AM26" s="347"/>
      <c r="AN26" s="346" t="s">
        <v>947</v>
      </c>
      <c r="AO26" s="346">
        <v>285</v>
      </c>
      <c r="AP26" s="347" t="s">
        <v>91</v>
      </c>
      <c r="AQ26" s="347">
        <v>999722</v>
      </c>
      <c r="AR26" s="347" t="str">
        <f t="shared" si="9"/>
        <v>285-999722</v>
      </c>
      <c r="AS26" s="347"/>
      <c r="AT26" s="347"/>
      <c r="AU26" s="347"/>
      <c r="AV26" s="347" t="str">
        <f t="shared" si="10"/>
        <v/>
      </c>
      <c r="AW26" s="347"/>
      <c r="AX26" s="347" t="str">
        <f t="shared" si="11"/>
        <v/>
      </c>
      <c r="AY26" s="352"/>
    </row>
    <row r="27" spans="1:52" s="337" customFormat="1" x14ac:dyDescent="0.25">
      <c r="A27" s="345" t="str">
        <f t="shared" si="0"/>
        <v>A148</v>
      </c>
      <c r="B27" s="345" t="str">
        <f t="shared" si="1"/>
        <v>285-999723</v>
      </c>
      <c r="C27" s="345"/>
      <c r="D27" s="345"/>
      <c r="E27" s="345">
        <f t="shared" si="2"/>
        <v>1</v>
      </c>
      <c r="F27" s="346"/>
      <c r="G27" s="346"/>
      <c r="H27" s="347" t="s">
        <v>850</v>
      </c>
      <c r="I27" s="347" t="s">
        <v>857</v>
      </c>
      <c r="J27" s="347" t="s">
        <v>951</v>
      </c>
      <c r="K27" s="347" t="s">
        <v>466</v>
      </c>
      <c r="L27" s="347" t="str">
        <f t="shared" si="3"/>
        <v>A148. Door Latch, FRONT - LEFT Soft Close WITH Actuator SET 2</v>
      </c>
      <c r="M27" s="460" t="str">
        <f t="shared" si="4"/>
        <v>Pic</v>
      </c>
      <c r="N27" s="357" t="str" cm="1">
        <f t="array" ref="N27">IF(INDEX(W:W, ROW())&lt;&gt;"", _xlfn.XLOOKUP(INDEX(W:W, ROW()), '5A. Picture Formulas'!$B$3:$B$500, '5A. Picture Formulas'!$CR$3:$CR$500), "")</f>
        <v>https://viking-pictures.s3.us-west-1.amazonaws.com/AA1188/63+(1).JPG</v>
      </c>
      <c r="O27" s="365" t="str">
        <f t="shared" si="5"/>
        <v/>
      </c>
      <c r="P27" s="366"/>
      <c r="Q27" s="348" t="str">
        <f t="shared" si="6"/>
        <v>https://viking-pictures.s3.us-west-1.amazonaws.com/AA1188/63+(1).JPG</v>
      </c>
      <c r="R27" s="347" t="s">
        <v>466</v>
      </c>
      <c r="S27" s="347" t="s">
        <v>953</v>
      </c>
      <c r="T27" s="367">
        <v>250</v>
      </c>
      <c r="U27" s="349">
        <f t="shared" si="7"/>
        <v>250</v>
      </c>
      <c r="V27" s="368">
        <v>63</v>
      </c>
      <c r="W27" s="37" t="s">
        <v>2969</v>
      </c>
      <c r="X27" s="368" t="s">
        <v>2949</v>
      </c>
      <c r="Y27" s="368"/>
      <c r="Z27" s="346" t="s">
        <v>259</v>
      </c>
      <c r="AA27" s="369" t="s">
        <v>954</v>
      </c>
      <c r="AB27" s="347"/>
      <c r="AC27" s="347"/>
      <c r="AD27" s="347" t="str">
        <f t="shared" si="8"/>
        <v>w/ cable + white actuator motor | toss both if 1 bad</v>
      </c>
      <c r="AE27" s="347" t="s">
        <v>955</v>
      </c>
      <c r="AF27" s="347" t="s">
        <v>763</v>
      </c>
      <c r="AG27" s="347"/>
      <c r="AH27" s="347" t="s">
        <v>935</v>
      </c>
      <c r="AI27" s="350">
        <v>44670</v>
      </c>
      <c r="AJ27" s="351" t="s">
        <v>936</v>
      </c>
      <c r="AK27" s="351" t="s">
        <v>57</v>
      </c>
      <c r="AL27" s="351" t="s">
        <v>937</v>
      </c>
      <c r="AM27" s="347"/>
      <c r="AN27" s="368" t="s">
        <v>956</v>
      </c>
      <c r="AO27" s="346">
        <v>285</v>
      </c>
      <c r="AP27" s="347" t="s">
        <v>91</v>
      </c>
      <c r="AQ27" s="347">
        <v>999723</v>
      </c>
      <c r="AR27" s="347" t="str">
        <f t="shared" si="9"/>
        <v>285-999723</v>
      </c>
      <c r="AS27" s="347"/>
      <c r="AT27" s="347"/>
      <c r="AU27" s="347"/>
      <c r="AV27" s="347" t="str">
        <f t="shared" si="10"/>
        <v/>
      </c>
      <c r="AW27" s="347"/>
      <c r="AX27" s="347" t="str">
        <f t="shared" si="11"/>
        <v/>
      </c>
      <c r="AY27" s="352"/>
    </row>
    <row r="28" spans="1:52" s="337" customFormat="1" x14ac:dyDescent="0.25">
      <c r="A28" s="345" t="str">
        <f t="shared" si="0"/>
        <v>A149</v>
      </c>
      <c r="B28" s="345" t="str">
        <f t="shared" si="1"/>
        <v>253-67827</v>
      </c>
      <c r="C28" s="345"/>
      <c r="D28" s="345"/>
      <c r="E28" s="345">
        <f t="shared" si="2"/>
        <v>1</v>
      </c>
      <c r="F28" s="346"/>
      <c r="G28" s="346"/>
      <c r="H28" s="347" t="s">
        <v>850</v>
      </c>
      <c r="I28" s="347" t="s">
        <v>103</v>
      </c>
      <c r="J28" s="347" t="s">
        <v>1193</v>
      </c>
      <c r="K28" s="347" t="s">
        <v>564</v>
      </c>
      <c r="L28" s="347" t="str">
        <f t="shared" si="3"/>
        <v>A149. Airbag, KNEE - FRONT LEFT (DRIVER)</v>
      </c>
      <c r="M28" s="460" t="str">
        <f t="shared" si="4"/>
        <v>Pic</v>
      </c>
      <c r="N28" s="357" t="str" cm="1">
        <f t="array" ref="N28">IF(INDEX(W:W, ROW())&lt;&gt;"", _xlfn.XLOOKUP(INDEX(W:W, ROW()), '5A. Picture Formulas'!$B$3:$B$500, '5A. Picture Formulas'!$CR$3:$CR$500), "")</f>
        <v>https://viking-pictures.s3.us-west-1.amazonaws.com/AA1188/59+(5).JPG</v>
      </c>
      <c r="O28" s="365" t="str">
        <f t="shared" si="5"/>
        <v>E.G.</v>
      </c>
      <c r="P28" s="366" t="s">
        <v>1197</v>
      </c>
      <c r="Q28" s="348" t="str">
        <f t="shared" si="6"/>
        <v>https://viking-pictures.s3.us-west-1.amazonaws.com/AA1155/A12.+Airbag%2C+KNEE+-+FRONT+LEFT+(DRIVER)+(1).JPG</v>
      </c>
      <c r="R28" s="347" t="s">
        <v>564</v>
      </c>
      <c r="S28" s="347"/>
      <c r="T28" s="347">
        <v>275</v>
      </c>
      <c r="U28" s="349">
        <f t="shared" si="7"/>
        <v>275</v>
      </c>
      <c r="V28" s="346">
        <v>59</v>
      </c>
      <c r="W28" s="33" t="s">
        <v>2970</v>
      </c>
      <c r="X28" s="346" t="s">
        <v>2949</v>
      </c>
      <c r="Y28" s="346"/>
      <c r="Z28" s="346" t="s">
        <v>259</v>
      </c>
      <c r="AA28" s="369" t="s">
        <v>1198</v>
      </c>
      <c r="AB28" s="347"/>
      <c r="AC28" s="347"/>
      <c r="AD28" s="347" t="str">
        <f t="shared" si="8"/>
        <v/>
      </c>
      <c r="AE28" s="347"/>
      <c r="AF28" s="347"/>
      <c r="AG28" s="347"/>
      <c r="AH28" s="347" t="s">
        <v>935</v>
      </c>
      <c r="AI28" s="350">
        <v>44671</v>
      </c>
      <c r="AJ28" s="351" t="s">
        <v>936</v>
      </c>
      <c r="AK28" s="351" t="s">
        <v>57</v>
      </c>
      <c r="AL28" s="351" t="s">
        <v>937</v>
      </c>
      <c r="AM28" s="347"/>
      <c r="AN28" s="346" t="s">
        <v>947</v>
      </c>
      <c r="AO28" s="346" t="s">
        <v>1196</v>
      </c>
      <c r="AP28" s="347" t="s">
        <v>91</v>
      </c>
      <c r="AQ28" s="347">
        <v>67827</v>
      </c>
      <c r="AR28" s="347" t="str">
        <f t="shared" si="9"/>
        <v>253-67827</v>
      </c>
      <c r="AS28" s="347"/>
      <c r="AT28" s="347"/>
      <c r="AU28" s="347"/>
      <c r="AV28" s="347" t="str">
        <f t="shared" si="10"/>
        <v/>
      </c>
      <c r="AW28" s="347"/>
      <c r="AX28" s="347" t="str">
        <f t="shared" si="11"/>
        <v/>
      </c>
      <c r="AY28" s="352"/>
    </row>
    <row r="29" spans="1:52" s="337" customFormat="1" x14ac:dyDescent="0.25">
      <c r="A29" s="345" t="str">
        <f t="shared" si="0"/>
        <v>A150</v>
      </c>
      <c r="B29" s="345" t="str">
        <f t="shared" si="1"/>
        <v/>
      </c>
      <c r="C29" s="345"/>
      <c r="D29" s="448"/>
      <c r="E29" s="345" t="str">
        <f t="shared" si="2"/>
        <v/>
      </c>
      <c r="F29" s="346"/>
      <c r="G29" s="346"/>
      <c r="H29" s="347"/>
      <c r="I29" s="347"/>
      <c r="J29" s="347"/>
      <c r="K29" s="347"/>
      <c r="L29" s="347" t="str">
        <f t="shared" si="3"/>
        <v>A150. Hood Catch Upper Release Lever &amp; SET 2 (no cables)</v>
      </c>
      <c r="M29" s="460" t="str">
        <f t="shared" si="4"/>
        <v>Pic</v>
      </c>
      <c r="N29" s="357" t="str" cm="1">
        <f t="array" ref="N29">IF(INDEX(W:W, ROW())&lt;&gt;"", _xlfn.XLOOKUP(INDEX(W:W, ROW()), '5A. Picture Formulas'!$B$3:$B$500, '5A. Picture Formulas'!$CR$3:$CR$500), "")</f>
        <v>https://viking-pictures.s3.us-west-1.amazonaws.com/AA1188/60+(1).JPG</v>
      </c>
      <c r="O29" s="365" t="str">
        <f t="shared" si="5"/>
        <v/>
      </c>
      <c r="P29" s="441"/>
      <c r="Q29" s="348" t="str">
        <f t="shared" si="6"/>
        <v>https://viking-pictures.s3.us-west-1.amazonaws.com/AA1188/60+(1).JPG</v>
      </c>
      <c r="R29" s="442" t="s">
        <v>2971</v>
      </c>
      <c r="S29" s="442"/>
      <c r="T29" s="367"/>
      <c r="U29" s="349" t="str">
        <f t="shared" si="7"/>
        <v/>
      </c>
      <c r="V29" s="443">
        <v>60</v>
      </c>
      <c r="W29" s="329" t="s">
        <v>2972</v>
      </c>
      <c r="X29" s="443" t="s">
        <v>2949</v>
      </c>
      <c r="Y29" s="444"/>
      <c r="Z29" s="346" t="s">
        <v>259</v>
      </c>
      <c r="AA29" s="445" t="s">
        <v>2973</v>
      </c>
      <c r="AB29" s="442"/>
      <c r="AC29" s="442"/>
      <c r="AD29" s="347" t="str">
        <f t="shared" si="8"/>
        <v/>
      </c>
      <c r="AE29" s="347"/>
      <c r="AF29" s="347"/>
      <c r="AG29" s="347"/>
      <c r="AH29" s="446"/>
      <c r="AI29" s="446"/>
      <c r="AJ29" s="351"/>
      <c r="AK29" s="351"/>
      <c r="AL29" s="351"/>
      <c r="AM29" s="447"/>
      <c r="AN29" s="346"/>
      <c r="AO29" s="346"/>
      <c r="AP29" s="447" t="s">
        <v>91</v>
      </c>
      <c r="AQ29" s="347"/>
      <c r="AR29" s="347" t="str">
        <f t="shared" si="9"/>
        <v/>
      </c>
      <c r="AS29" s="347"/>
      <c r="AT29" s="347"/>
      <c r="AU29" s="347"/>
      <c r="AV29" s="347" t="str">
        <f t="shared" si="10"/>
        <v/>
      </c>
      <c r="AW29" s="447"/>
      <c r="AX29" s="347" t="str">
        <f t="shared" si="11"/>
        <v/>
      </c>
      <c r="AY29" s="352" t="s">
        <v>2603</v>
      </c>
      <c r="AZ29" s="337" t="str">
        <f>'1A. Template Prep'!$C$2</f>
        <v>1270. 14 BMW X5 SUV (F15) 4.4TT (N63) Auto (Sophisto Gray) AWD (71781)</v>
      </c>
    </row>
    <row r="30" spans="1:52" s="337" customFormat="1" x14ac:dyDescent="0.25">
      <c r="A30" s="345" t="str">
        <f t="shared" si="0"/>
        <v>A151</v>
      </c>
      <c r="B30" s="345" t="str">
        <f t="shared" si="1"/>
        <v>618-56287</v>
      </c>
      <c r="C30" s="345"/>
      <c r="D30" s="345"/>
      <c r="E30" s="345">
        <f t="shared" si="2"/>
        <v>1</v>
      </c>
      <c r="F30" s="346"/>
      <c r="G30" s="346"/>
      <c r="H30" s="347" t="s">
        <v>850</v>
      </c>
      <c r="I30" s="347" t="s">
        <v>346</v>
      </c>
      <c r="J30" s="347" t="s">
        <v>1630</v>
      </c>
      <c r="K30" s="347" t="s">
        <v>746</v>
      </c>
      <c r="L30" s="347" t="str">
        <f t="shared" si="3"/>
        <v>A151. Wiper Motor, Trunk</v>
      </c>
      <c r="M30" s="460" t="str">
        <f t="shared" si="4"/>
        <v>Pic</v>
      </c>
      <c r="N30" s="357" t="str" cm="1">
        <f t="array" ref="N30">IF(INDEX(W:W, ROW())&lt;&gt;"", _xlfn.XLOOKUP(INDEX(W:W, ROW()), '5A. Picture Formulas'!$B$3:$B$500, '5A. Picture Formulas'!$CR$3:$CR$500), "")</f>
        <v>https://viking-pictures.s3.us-west-1.amazonaws.com/AA1188/62+(3).JPG</v>
      </c>
      <c r="O30" s="365" t="str">
        <f t="shared" si="5"/>
        <v>E.G.</v>
      </c>
      <c r="P30" s="366" t="s">
        <v>1631</v>
      </c>
      <c r="Q30" s="348" t="str">
        <f t="shared" si="6"/>
        <v>https://viking-pictures.s3.us-west-1.amazonaws.com/AA1155/A34.+Wiper+Motor%2C+Trunk+(1).JPG</v>
      </c>
      <c r="R30" s="347" t="s">
        <v>746</v>
      </c>
      <c r="S30" s="347"/>
      <c r="T30" s="347">
        <v>100</v>
      </c>
      <c r="U30" s="349">
        <f t="shared" si="7"/>
        <v>100</v>
      </c>
      <c r="V30" s="346">
        <v>62</v>
      </c>
      <c r="W30" s="33" t="s">
        <v>2974</v>
      </c>
      <c r="X30" s="346" t="s">
        <v>2949</v>
      </c>
      <c r="Y30" s="346"/>
      <c r="Z30" s="346" t="s">
        <v>259</v>
      </c>
      <c r="AA30" s="369" t="s">
        <v>1632</v>
      </c>
      <c r="AB30" s="347"/>
      <c r="AC30" s="347"/>
      <c r="AD30" s="347" t="str">
        <f t="shared" si="8"/>
        <v/>
      </c>
      <c r="AE30" s="347"/>
      <c r="AF30" s="347"/>
      <c r="AG30" s="347"/>
      <c r="AH30" s="347" t="s">
        <v>935</v>
      </c>
      <c r="AI30" s="350">
        <v>44674</v>
      </c>
      <c r="AJ30" s="351" t="s">
        <v>936</v>
      </c>
      <c r="AK30" s="351" t="s">
        <v>57</v>
      </c>
      <c r="AL30" s="351" t="s">
        <v>937</v>
      </c>
      <c r="AM30" s="347"/>
      <c r="AN30" s="346" t="s">
        <v>947</v>
      </c>
      <c r="AO30" s="346" t="s">
        <v>1633</v>
      </c>
      <c r="AP30" s="347" t="s">
        <v>91</v>
      </c>
      <c r="AQ30" s="347">
        <v>56287</v>
      </c>
      <c r="AR30" s="347" t="str">
        <f t="shared" si="9"/>
        <v>618-56287</v>
      </c>
      <c r="AS30" s="347"/>
      <c r="AT30" s="347"/>
      <c r="AU30" s="347"/>
      <c r="AV30" s="347" t="str">
        <f t="shared" si="10"/>
        <v/>
      </c>
      <c r="AW30" s="347"/>
      <c r="AX30" s="347" t="str">
        <f t="shared" si="11"/>
        <v/>
      </c>
      <c r="AY30" s="352"/>
    </row>
    <row r="31" spans="1:52" s="337" customFormat="1" x14ac:dyDescent="0.25">
      <c r="A31" s="345" t="str">
        <f t="shared" si="0"/>
        <v>A153</v>
      </c>
      <c r="B31" s="345" t="str">
        <f t="shared" si="1"/>
        <v/>
      </c>
      <c r="C31" s="345"/>
      <c r="D31" s="345"/>
      <c r="E31" s="345" t="str">
        <f t="shared" si="2"/>
        <v/>
      </c>
      <c r="F31" s="346"/>
      <c r="G31" s="346"/>
      <c r="H31" s="347" t="s">
        <v>850</v>
      </c>
      <c r="I31" s="347" t="s">
        <v>862</v>
      </c>
      <c r="J31" s="347" t="s">
        <v>1027</v>
      </c>
      <c r="K31" s="347" t="s">
        <v>540</v>
      </c>
      <c r="L31" s="347" t="str">
        <f t="shared" si="3"/>
        <v>A153. Bumper Bar and Headlight Mounting Bracket, RIGHT</v>
      </c>
      <c r="M31" s="460" t="str">
        <f t="shared" si="4"/>
        <v>Pic</v>
      </c>
      <c r="N31" s="357" t="str" cm="1">
        <f t="array" ref="N31">IF(INDEX(W:W, ROW())&lt;&gt;"", _xlfn.XLOOKUP(INDEX(W:W, ROW()), '5A. Picture Formulas'!$B$3:$B$500, '5A. Picture Formulas'!$CR$3:$CR$500), "")</f>
        <v>https://viking-pictures.s3.us-west-1.amazonaws.com/AA1188/65+(1).JPG</v>
      </c>
      <c r="O31" s="348" t="str">
        <f t="shared" si="5"/>
        <v/>
      </c>
      <c r="P31" s="348" t="s">
        <v>875</v>
      </c>
      <c r="Q31" s="348" t="str">
        <f t="shared" si="6"/>
        <v>https://viking-pictures.s3.us-west-1.amazonaws.com/AA1188/65+(1).JPG</v>
      </c>
      <c r="R31" s="347" t="s">
        <v>540</v>
      </c>
      <c r="S31" s="347"/>
      <c r="T31" s="347">
        <v>150</v>
      </c>
      <c r="U31" s="349">
        <f t="shared" si="7"/>
        <v>150</v>
      </c>
      <c r="V31" s="368">
        <v>65</v>
      </c>
      <c r="W31" s="37" t="s">
        <v>2975</v>
      </c>
      <c r="X31" s="368" t="s">
        <v>2949</v>
      </c>
      <c r="Y31" s="368"/>
      <c r="Z31" s="387" t="s">
        <v>2946</v>
      </c>
      <c r="AA31" s="369">
        <v>729449208</v>
      </c>
      <c r="AB31" s="347"/>
      <c r="AC31" s="347"/>
      <c r="AD31" s="347" t="str">
        <f t="shared" si="8"/>
        <v/>
      </c>
      <c r="AE31" s="347"/>
      <c r="AF31" s="347"/>
      <c r="AG31" s="347"/>
      <c r="AH31" s="347" t="s">
        <v>935</v>
      </c>
      <c r="AI31" s="350">
        <v>45244</v>
      </c>
      <c r="AJ31" s="351" t="s">
        <v>936</v>
      </c>
      <c r="AK31" s="351" t="s">
        <v>57</v>
      </c>
      <c r="AL31" s="351" t="s">
        <v>937</v>
      </c>
      <c r="AM31" s="347"/>
      <c r="AN31" s="368" t="s">
        <v>982</v>
      </c>
      <c r="AO31" s="346"/>
      <c r="AP31" s="347" t="s">
        <v>91</v>
      </c>
      <c r="AQ31" s="347"/>
      <c r="AR31" s="347" t="str">
        <f t="shared" si="9"/>
        <v/>
      </c>
      <c r="AS31" s="347" t="s">
        <v>89</v>
      </c>
      <c r="AT31" s="347" t="s">
        <v>1016</v>
      </c>
      <c r="AU31" s="347" t="s">
        <v>1017</v>
      </c>
      <c r="AV31" s="347" t="str">
        <f t="shared" si="10"/>
        <v>F15-14-18-ALL</v>
      </c>
      <c r="AW31" s="347" t="s">
        <v>1030</v>
      </c>
      <c r="AX31" s="347" t="str">
        <f t="shared" si="11"/>
        <v>F15-14-18-ALL-Viking12</v>
      </c>
      <c r="AY31" s="352" t="s">
        <v>2984</v>
      </c>
    </row>
    <row r="32" spans="1:52" s="337" customFormat="1" x14ac:dyDescent="0.25">
      <c r="A32" s="345" t="str">
        <f t="shared" si="0"/>
        <v>A154</v>
      </c>
      <c r="B32" s="345" t="str">
        <f t="shared" si="1"/>
        <v/>
      </c>
      <c r="C32" s="345"/>
      <c r="D32" s="345"/>
      <c r="E32" s="345" t="str">
        <f t="shared" si="2"/>
        <v/>
      </c>
      <c r="F32" s="346"/>
      <c r="G32" s="346"/>
      <c r="H32" s="347" t="s">
        <v>850</v>
      </c>
      <c r="I32" s="347" t="s">
        <v>862</v>
      </c>
      <c r="J32" s="347" t="s">
        <v>1027</v>
      </c>
      <c r="K32" s="347" t="s">
        <v>539</v>
      </c>
      <c r="L32" s="347" t="str">
        <f t="shared" si="3"/>
        <v>A154. Bumper Bar and Headlight Mounting Bracket, LEFT</v>
      </c>
      <c r="M32" s="460" t="str">
        <f t="shared" si="4"/>
        <v>Pic</v>
      </c>
      <c r="N32" s="357" t="str" cm="1">
        <f t="array" ref="N32">IF(INDEX(W:W, ROW())&lt;&gt;"", _xlfn.XLOOKUP(INDEX(W:W, ROW()), '5A. Picture Formulas'!$B$3:$B$500, '5A. Picture Formulas'!$CR$3:$CR$500), "")</f>
        <v>https://viking-pictures.s3.us-west-1.amazonaws.com/AA1188/67+(3).JPG</v>
      </c>
      <c r="O32" s="348" t="str">
        <f t="shared" si="5"/>
        <v/>
      </c>
      <c r="P32" s="348" t="s">
        <v>875</v>
      </c>
      <c r="Q32" s="348" t="str">
        <f t="shared" si="6"/>
        <v>https://viking-pictures.s3.us-west-1.amazonaws.com/AA1188/67+(3).JPG</v>
      </c>
      <c r="R32" s="347" t="s">
        <v>539</v>
      </c>
      <c r="S32" s="347"/>
      <c r="T32" s="347">
        <v>150</v>
      </c>
      <c r="U32" s="349">
        <f t="shared" si="7"/>
        <v>150</v>
      </c>
      <c r="V32" s="368">
        <v>67</v>
      </c>
      <c r="W32" s="37" t="s">
        <v>2976</v>
      </c>
      <c r="X32" s="368" t="s">
        <v>2949</v>
      </c>
      <c r="Y32" s="368"/>
      <c r="Z32" s="387" t="s">
        <v>2946</v>
      </c>
      <c r="AA32" s="369">
        <v>729449108</v>
      </c>
      <c r="AB32" s="347"/>
      <c r="AC32" s="347"/>
      <c r="AD32" s="347" t="str">
        <f t="shared" si="8"/>
        <v/>
      </c>
      <c r="AE32" s="347"/>
      <c r="AF32" s="347"/>
      <c r="AG32" s="347"/>
      <c r="AH32" s="347" t="s">
        <v>935</v>
      </c>
      <c r="AI32" s="350">
        <v>45244</v>
      </c>
      <c r="AJ32" s="351" t="s">
        <v>936</v>
      </c>
      <c r="AK32" s="351" t="s">
        <v>57</v>
      </c>
      <c r="AL32" s="351" t="s">
        <v>937</v>
      </c>
      <c r="AM32" s="347"/>
      <c r="AN32" s="368" t="s">
        <v>982</v>
      </c>
      <c r="AO32" s="346"/>
      <c r="AP32" s="347" t="s">
        <v>91</v>
      </c>
      <c r="AQ32" s="347"/>
      <c r="AR32" s="347" t="str">
        <f t="shared" si="9"/>
        <v/>
      </c>
      <c r="AS32" s="347" t="s">
        <v>89</v>
      </c>
      <c r="AT32" s="347" t="s">
        <v>1016</v>
      </c>
      <c r="AU32" s="347" t="s">
        <v>1017</v>
      </c>
      <c r="AV32" s="347" t="str">
        <f t="shared" si="10"/>
        <v>F15-14-18-ALL</v>
      </c>
      <c r="AW32" s="347" t="s">
        <v>1029</v>
      </c>
      <c r="AX32" s="347" t="str">
        <f t="shared" si="11"/>
        <v>F15-14-18-ALL-Viking11</v>
      </c>
      <c r="AY32" s="352" t="s">
        <v>2984</v>
      </c>
    </row>
    <row r="33" spans="1:52" s="337" customFormat="1" x14ac:dyDescent="0.25">
      <c r="A33" s="345" t="str">
        <f t="shared" si="0"/>
        <v>A155</v>
      </c>
      <c r="B33" s="345" t="str">
        <f t="shared" si="1"/>
        <v/>
      </c>
      <c r="C33" s="345"/>
      <c r="D33" s="345"/>
      <c r="E33" s="345" t="str">
        <f t="shared" si="2"/>
        <v/>
      </c>
      <c r="F33" s="346"/>
      <c r="G33" s="346"/>
      <c r="H33" s="347" t="s">
        <v>850</v>
      </c>
      <c r="I33" s="347" t="s">
        <v>861</v>
      </c>
      <c r="J33" s="347" t="s">
        <v>1014</v>
      </c>
      <c r="K33" s="347" t="s">
        <v>532</v>
      </c>
      <c r="L33" s="347" t="str">
        <f t="shared" si="3"/>
        <v>A155. Windshield Washer Spray Nozzles &amp; Rubber Hose</v>
      </c>
      <c r="M33" s="460" t="str">
        <f t="shared" si="4"/>
        <v>Pic</v>
      </c>
      <c r="N33" s="357" t="str" cm="1">
        <f t="array" ref="N33">IF(INDEX(W:W, ROW())&lt;&gt;"", _xlfn.XLOOKUP(INDEX(W:W, ROW()), '5A. Picture Formulas'!$B$3:$B$500, '5A. Picture Formulas'!$CR$3:$CR$500), "")</f>
        <v>https://viking-pictures.s3.us-west-1.amazonaws.com/AA1188/66+(1).JPG</v>
      </c>
      <c r="O33" s="365" t="str">
        <f t="shared" si="5"/>
        <v>E.G.</v>
      </c>
      <c r="P33" s="366" t="s">
        <v>1015</v>
      </c>
      <c r="Q33" s="348" t="str">
        <f t="shared" si="6"/>
        <v>https://viking-pictures.s3.us-west-1.amazonaws.com/AA1155/A42.+Windshield+Washer+Spray+Nozzles+%26+Rubber+Hose+(1).JPG</v>
      </c>
      <c r="R33" s="347" t="s">
        <v>532</v>
      </c>
      <c r="S33" s="347"/>
      <c r="T33" s="349">
        <v>125</v>
      </c>
      <c r="U33" s="349">
        <f t="shared" si="7"/>
        <v>125</v>
      </c>
      <c r="V33" s="347">
        <v>66</v>
      </c>
      <c r="W33" s="34" t="s">
        <v>2977</v>
      </c>
      <c r="X33" s="347" t="s">
        <v>2949</v>
      </c>
      <c r="Y33" s="347"/>
      <c r="Z33" s="346" t="s">
        <v>259</v>
      </c>
      <c r="AA33" s="369">
        <v>7292659</v>
      </c>
      <c r="AB33" s="347"/>
      <c r="AC33" s="347"/>
      <c r="AD33" s="347" t="str">
        <f t="shared" si="8"/>
        <v>toss both if 1 bad</v>
      </c>
      <c r="AE33" s="347" t="s">
        <v>763</v>
      </c>
      <c r="AF33" s="347"/>
      <c r="AG33" s="388"/>
      <c r="AH33" s="347" t="s">
        <v>935</v>
      </c>
      <c r="AI33" s="350">
        <v>45248</v>
      </c>
      <c r="AJ33" s="351" t="s">
        <v>936</v>
      </c>
      <c r="AK33" s="351" t="s">
        <v>57</v>
      </c>
      <c r="AL33" s="351" t="s">
        <v>937</v>
      </c>
      <c r="AM33" s="347"/>
      <c r="AN33" s="347" t="s">
        <v>938</v>
      </c>
      <c r="AO33" s="347"/>
      <c r="AP33" s="347"/>
      <c r="AQ33" s="347"/>
      <c r="AR33" s="347" t="str">
        <f t="shared" si="9"/>
        <v/>
      </c>
      <c r="AS33" s="347" t="s">
        <v>89</v>
      </c>
      <c r="AT33" s="347" t="s">
        <v>1016</v>
      </c>
      <c r="AU33" s="347" t="s">
        <v>1017</v>
      </c>
      <c r="AV33" s="347" t="str">
        <f t="shared" si="10"/>
        <v>F15-14-18-ALL</v>
      </c>
      <c r="AW33" s="347" t="s">
        <v>1018</v>
      </c>
      <c r="AX33" s="347" t="str">
        <f t="shared" si="11"/>
        <v>F15-14-18-ALL-Viking10</v>
      </c>
      <c r="AY33" s="352"/>
    </row>
    <row r="34" spans="1:52" s="337" customFormat="1" x14ac:dyDescent="0.25">
      <c r="A34" s="345" t="str">
        <f t="shared" si="0"/>
        <v>A156</v>
      </c>
      <c r="B34" s="345" t="str">
        <f t="shared" si="1"/>
        <v>420-194</v>
      </c>
      <c r="C34" s="345"/>
      <c r="D34" s="345"/>
      <c r="E34" s="345">
        <f t="shared" si="2"/>
        <v>1</v>
      </c>
      <c r="F34" s="346"/>
      <c r="G34" s="346"/>
      <c r="H34" s="347" t="s">
        <v>850</v>
      </c>
      <c r="I34" s="347" t="s">
        <v>868</v>
      </c>
      <c r="J34" s="347" t="s">
        <v>728</v>
      </c>
      <c r="K34" s="347" t="s">
        <v>729</v>
      </c>
      <c r="L34" s="347" t="str">
        <f t="shared" si="3"/>
        <v>A156. Transfer Case Shift Motor</v>
      </c>
      <c r="M34" s="460" t="str">
        <f t="shared" si="4"/>
        <v>Pic</v>
      </c>
      <c r="N34" s="357" t="str" cm="1">
        <f t="array" ref="N34">IF(INDEX(W:W, ROW())&lt;&gt;"", _xlfn.XLOOKUP(INDEX(W:W, ROW()), '5A. Picture Formulas'!$B$3:$B$500, '5A. Picture Formulas'!$CR$3:$CR$500), "")</f>
        <v>https://viking-pictures.s3.us-west-1.amazonaws.com/AA1188/68+(2).JPG</v>
      </c>
      <c r="O34" s="348" t="str">
        <f t="shared" si="5"/>
        <v/>
      </c>
      <c r="P34" s="348" t="s">
        <v>875</v>
      </c>
      <c r="Q34" s="348" t="str">
        <f t="shared" si="6"/>
        <v>https://viking-pictures.s3.us-west-1.amazonaws.com/AA1188/68+(2).JPG</v>
      </c>
      <c r="R34" s="347" t="s">
        <v>729</v>
      </c>
      <c r="S34" s="347"/>
      <c r="T34" s="347">
        <v>200</v>
      </c>
      <c r="U34" s="349">
        <f t="shared" si="7"/>
        <v>200</v>
      </c>
      <c r="V34" s="346">
        <v>68</v>
      </c>
      <c r="W34" s="33" t="s">
        <v>2979</v>
      </c>
      <c r="X34" s="346" t="s">
        <v>2949</v>
      </c>
      <c r="Y34" s="346"/>
      <c r="Z34" s="387" t="s">
        <v>2978</v>
      </c>
      <c r="AA34" s="347" t="s">
        <v>1572</v>
      </c>
      <c r="AB34" s="347"/>
      <c r="AC34" s="347"/>
      <c r="AD34" s="347" t="str">
        <f t="shared" si="8"/>
        <v/>
      </c>
      <c r="AE34" s="347"/>
      <c r="AF34" s="347"/>
      <c r="AG34" s="347"/>
      <c r="AH34" s="347" t="s">
        <v>935</v>
      </c>
      <c r="AI34" s="350">
        <v>45245</v>
      </c>
      <c r="AJ34" s="351" t="s">
        <v>936</v>
      </c>
      <c r="AK34" s="351" t="s">
        <v>57</v>
      </c>
      <c r="AL34" s="351" t="s">
        <v>937</v>
      </c>
      <c r="AM34" s="347"/>
      <c r="AN34" s="346" t="s">
        <v>947</v>
      </c>
      <c r="AO34" s="346">
        <v>420</v>
      </c>
      <c r="AP34" s="347" t="s">
        <v>91</v>
      </c>
      <c r="AQ34" s="347">
        <v>194</v>
      </c>
      <c r="AR34" s="347" t="str">
        <f t="shared" si="9"/>
        <v>420-194</v>
      </c>
      <c r="AS34" s="347"/>
      <c r="AT34" s="347"/>
      <c r="AU34" s="347"/>
      <c r="AV34" s="347" t="str">
        <f t="shared" si="10"/>
        <v/>
      </c>
      <c r="AW34" s="347"/>
      <c r="AX34" s="347" t="str">
        <f t="shared" si="11"/>
        <v/>
      </c>
      <c r="AY34" s="352" t="s">
        <v>2984</v>
      </c>
    </row>
    <row r="35" spans="1:52" s="337" customFormat="1" x14ac:dyDescent="0.25">
      <c r="A35" s="345" t="str">
        <f t="shared" si="0"/>
        <v>A157</v>
      </c>
      <c r="B35" s="345" t="str">
        <f t="shared" si="1"/>
        <v>626-997571</v>
      </c>
      <c r="C35" s="345"/>
      <c r="D35" s="345"/>
      <c r="E35" s="345">
        <f t="shared" si="2"/>
        <v>1</v>
      </c>
      <c r="F35" s="346"/>
      <c r="G35" s="346"/>
      <c r="H35" s="347" t="s">
        <v>850</v>
      </c>
      <c r="I35" s="347" t="s">
        <v>861</v>
      </c>
      <c r="J35" s="347" t="s">
        <v>1019</v>
      </c>
      <c r="K35" s="347" t="s">
        <v>533</v>
      </c>
      <c r="L35" s="347" t="str">
        <f t="shared" si="3"/>
        <v>A157. Wiper Arms, FRONT SET 2</v>
      </c>
      <c r="M35" s="460" t="str">
        <f t="shared" si="4"/>
        <v>Pic</v>
      </c>
      <c r="N35" s="357" t="str" cm="1">
        <f t="array" ref="N35">IF(INDEX(W:W, ROW())&lt;&gt;"", _xlfn.XLOOKUP(INDEX(W:W, ROW()), '5A. Picture Formulas'!$B$3:$B$500, '5A. Picture Formulas'!$CR$3:$CR$500), "")</f>
        <v>https://viking-pictures.s3.us-west-1.amazonaws.com/AA1188/69+(1).JPG</v>
      </c>
      <c r="O35" s="365" t="str">
        <f t="shared" si="5"/>
        <v/>
      </c>
      <c r="P35" s="366"/>
      <c r="Q35" s="348" t="str">
        <f t="shared" si="6"/>
        <v>https://viking-pictures.s3.us-west-1.amazonaws.com/AA1188/69+(1).JPG</v>
      </c>
      <c r="R35" s="347" t="s">
        <v>533</v>
      </c>
      <c r="S35" s="347"/>
      <c r="T35" s="349">
        <v>100</v>
      </c>
      <c r="U35" s="349">
        <f t="shared" si="7"/>
        <v>100</v>
      </c>
      <c r="V35" s="346">
        <v>69</v>
      </c>
      <c r="W35" s="33" t="s">
        <v>2980</v>
      </c>
      <c r="X35" s="346" t="s">
        <v>2949</v>
      </c>
      <c r="Y35" s="346"/>
      <c r="Z35" s="346" t="s">
        <v>259</v>
      </c>
      <c r="AA35" s="369" t="s">
        <v>1021</v>
      </c>
      <c r="AB35" s="347"/>
      <c r="AC35" s="347"/>
      <c r="AD35" s="347" t="str">
        <f t="shared" si="8"/>
        <v>toss both if 1 bad</v>
      </c>
      <c r="AE35" s="347" t="s">
        <v>763</v>
      </c>
      <c r="AF35" s="347"/>
      <c r="AG35" s="388"/>
      <c r="AH35" s="347" t="s">
        <v>935</v>
      </c>
      <c r="AI35" s="350">
        <v>44674</v>
      </c>
      <c r="AJ35" s="351" t="s">
        <v>936</v>
      </c>
      <c r="AK35" s="351" t="s">
        <v>57</v>
      </c>
      <c r="AL35" s="351" t="s">
        <v>937</v>
      </c>
      <c r="AM35" s="347"/>
      <c r="AN35" s="346" t="s">
        <v>947</v>
      </c>
      <c r="AO35" s="346" t="s">
        <v>1022</v>
      </c>
      <c r="AP35" s="347" t="s">
        <v>91</v>
      </c>
      <c r="AQ35" s="347">
        <v>997571</v>
      </c>
      <c r="AR35" s="347" t="str">
        <f t="shared" si="9"/>
        <v>626-997571</v>
      </c>
      <c r="AS35" s="347"/>
      <c r="AT35" s="347"/>
      <c r="AU35" s="347"/>
      <c r="AV35" s="347" t="str">
        <f t="shared" si="10"/>
        <v/>
      </c>
      <c r="AW35" s="347"/>
      <c r="AX35" s="347" t="str">
        <f t="shared" si="11"/>
        <v/>
      </c>
      <c r="AY35" s="352"/>
    </row>
    <row r="36" spans="1:52" s="337" customFormat="1" x14ac:dyDescent="0.25">
      <c r="A36" s="345" t="str">
        <f t="shared" ref="A36:A67" si="12">IF(W36&lt;&gt;"",W36,"")</f>
        <v>A158</v>
      </c>
      <c r="B36" s="345" t="str">
        <f t="shared" ref="B36:B67" si="13">IF(AR36&lt;&gt;"",AR36,"")</f>
        <v/>
      </c>
      <c r="C36" s="345"/>
      <c r="D36" s="345"/>
      <c r="E36" s="345" t="str">
        <f t="shared" ref="E36:E67" si="14">IF(B36&lt;&gt;"",COUNTIF($B$4:$B$592,B36),"")</f>
        <v/>
      </c>
      <c r="F36" s="346"/>
      <c r="G36" s="346"/>
      <c r="H36" s="347" t="s">
        <v>850</v>
      </c>
      <c r="I36" s="347" t="s">
        <v>263</v>
      </c>
      <c r="J36" s="347" t="s">
        <v>1365</v>
      </c>
      <c r="K36" s="347" t="s">
        <v>623</v>
      </c>
      <c r="L36" s="347" t="str">
        <f t="shared" ref="L36:L67" si="15">CONCATENATE(W36,". ",R36)</f>
        <v>A158. Headlight, Access Cover Cap SET 2</v>
      </c>
      <c r="M36" s="460" t="str">
        <f t="shared" ref="M36:M67" si="16">IF(N36&lt;&gt;"",HYPERLINK(N36,"Pic"),"")</f>
        <v>Pic</v>
      </c>
      <c r="N36" s="357" t="str" cm="1">
        <f t="array" ref="N36">IF(INDEX(W:W, ROW())&lt;&gt;"", _xlfn.XLOOKUP(INDEX(W:W, ROW()), '5A. Picture Formulas'!$B$3:$B$500, '5A. Picture Formulas'!$CR$3:$CR$500), "")</f>
        <v>https://viking-pictures.s3.us-west-1.amazonaws.com/AA1188/70+(1).JPG</v>
      </c>
      <c r="O36" s="348" t="str">
        <f t="shared" ref="O36:O67" si="17">IF(P36&lt;&gt;"",HYPERLINK(P36,"E.G."),"")</f>
        <v/>
      </c>
      <c r="P36" s="348" t="s">
        <v>875</v>
      </c>
      <c r="Q36" s="348" t="str">
        <f t="shared" ref="Q36:Q67" si="18">IF(P36&lt;&gt;"",P36,IF(N36&lt;&gt;"",N36,""))</f>
        <v>https://viking-pictures.s3.us-west-1.amazonaws.com/AA1188/70+(1).JPG</v>
      </c>
      <c r="R36" s="347" t="s">
        <v>623</v>
      </c>
      <c r="S36" s="347" t="s">
        <v>1341</v>
      </c>
      <c r="T36" s="423">
        <v>60</v>
      </c>
      <c r="U36" s="349">
        <f t="shared" ref="U36:U67" si="19">IF(ISTEXT(T36), T36, IFERROR(AVERAGEIF(K:K, K36, T:T), ""))</f>
        <v>60</v>
      </c>
      <c r="V36" s="346">
        <v>70</v>
      </c>
      <c r="W36" s="33" t="s">
        <v>2981</v>
      </c>
      <c r="X36" s="346" t="s">
        <v>2949</v>
      </c>
      <c r="Y36" s="346"/>
      <c r="Z36" s="387" t="s">
        <v>2946</v>
      </c>
      <c r="AA36" s="369">
        <v>1305219150</v>
      </c>
      <c r="AB36" s="347"/>
      <c r="AC36" s="347"/>
      <c r="AD36" s="347" t="str">
        <f t="shared" ref="AD36:AD67" si="20">_xlfn.TEXTJOIN(" | ",TRUE,AE36,AF36)</f>
        <v>on light unless bad, x2 per light sell SET2, toss singles</v>
      </c>
      <c r="AE36" s="347" t="s">
        <v>811</v>
      </c>
      <c r="AF36" s="347"/>
      <c r="AG36" s="347"/>
      <c r="AH36" s="347" t="s">
        <v>935</v>
      </c>
      <c r="AI36" s="350">
        <v>45244</v>
      </c>
      <c r="AJ36" s="351" t="s">
        <v>936</v>
      </c>
      <c r="AK36" s="351" t="s">
        <v>57</v>
      </c>
      <c r="AL36" s="351" t="s">
        <v>937</v>
      </c>
      <c r="AM36" s="347"/>
      <c r="AN36" s="346" t="s">
        <v>947</v>
      </c>
      <c r="AO36" s="346"/>
      <c r="AP36" s="347" t="s">
        <v>91</v>
      </c>
      <c r="AQ36" s="347"/>
      <c r="AR36" s="347" t="str">
        <f t="shared" ref="AR36:AR67" si="21">IF(AO36&lt;&gt;"",CONCATENATE(AO36,AP36,AQ36),"")</f>
        <v/>
      </c>
      <c r="AS36" s="347" t="s">
        <v>89</v>
      </c>
      <c r="AT36" s="347" t="s">
        <v>1016</v>
      </c>
      <c r="AU36" s="347" t="s">
        <v>1017</v>
      </c>
      <c r="AV36" s="347" t="str">
        <f t="shared" ref="AV36:AV67" si="22">IF(AS36&lt;&gt;"",_xlfn.TEXTJOIN("-",TRUE,AS36,AT36,AU36),"")</f>
        <v>F15-14-18-ALL</v>
      </c>
      <c r="AW36" s="347" t="s">
        <v>1382</v>
      </c>
      <c r="AX36" s="347" t="str">
        <f t="shared" ref="AX36:AX67" si="23">IF(AW36&lt;&gt;"",_xlfn.TEXTJOIN("-",TRUE,AV36,AW36),"")</f>
        <v>F15-14-18-ALL-Viking40</v>
      </c>
      <c r="AY36" s="352" t="s">
        <v>2984</v>
      </c>
    </row>
    <row r="37" spans="1:52" s="337" customFormat="1" x14ac:dyDescent="0.25">
      <c r="A37" s="345" t="str">
        <f t="shared" si="12"/>
        <v>A159</v>
      </c>
      <c r="B37" s="345" t="str">
        <f t="shared" si="13"/>
        <v/>
      </c>
      <c r="C37" s="345"/>
      <c r="D37" s="345"/>
      <c r="E37" s="345" t="str">
        <f t="shared" si="14"/>
        <v/>
      </c>
      <c r="F37" s="346"/>
      <c r="G37" s="346"/>
      <c r="H37" s="347" t="s">
        <v>850</v>
      </c>
      <c r="I37" s="347" t="s">
        <v>412</v>
      </c>
      <c r="J37" s="347" t="s">
        <v>1010</v>
      </c>
      <c r="K37" s="347" t="s">
        <v>886</v>
      </c>
      <c r="L37" s="347" t="str">
        <f t="shared" si="15"/>
        <v>A159. Oxygen Sensor SET 4</v>
      </c>
      <c r="M37" s="460" t="str">
        <f t="shared" si="16"/>
        <v>Pic</v>
      </c>
      <c r="N37" s="357" t="str" cm="1">
        <f t="array" ref="N37">IF(INDEX(W:W, ROW())&lt;&gt;"", _xlfn.XLOOKUP(INDEX(W:W, ROW()), '5A. Picture Formulas'!$B$3:$B$500, '5A. Picture Formulas'!$CR$3:$CR$500), "")</f>
        <v>https://viking-pictures.s3.us-west-1.amazonaws.com/AA1188/71+(1).JPG</v>
      </c>
      <c r="O37" s="348" t="str">
        <f t="shared" si="17"/>
        <v/>
      </c>
      <c r="P37" s="348" t="s">
        <v>875</v>
      </c>
      <c r="Q37" s="348" t="str">
        <f t="shared" si="18"/>
        <v>https://viking-pictures.s3.us-west-1.amazonaws.com/AA1188/71+(1).JPG</v>
      </c>
      <c r="R37" s="347" t="s">
        <v>1680</v>
      </c>
      <c r="S37" s="347"/>
      <c r="T37" s="347">
        <v>120</v>
      </c>
      <c r="U37" s="349">
        <f t="shared" si="19"/>
        <v>120</v>
      </c>
      <c r="V37" s="347">
        <v>71</v>
      </c>
      <c r="W37" s="34" t="s">
        <v>2982</v>
      </c>
      <c r="X37" s="347" t="s">
        <v>2949</v>
      </c>
      <c r="Y37" s="347"/>
      <c r="Z37" s="346" t="s">
        <v>259</v>
      </c>
      <c r="AA37" s="347" t="s">
        <v>1681</v>
      </c>
      <c r="AB37" s="347"/>
      <c r="AC37" s="347"/>
      <c r="AD37" s="347" t="str">
        <f t="shared" si="20"/>
        <v>SET 2, toss all if 1 bad | remove w/ correct wrench</v>
      </c>
      <c r="AE37" s="347" t="s">
        <v>1682</v>
      </c>
      <c r="AF37" s="347" t="s">
        <v>1683</v>
      </c>
      <c r="AG37" s="347"/>
      <c r="AH37" s="347" t="s">
        <v>935</v>
      </c>
      <c r="AI37" s="350">
        <v>45245</v>
      </c>
      <c r="AJ37" s="351" t="s">
        <v>249</v>
      </c>
      <c r="AK37" s="351" t="s">
        <v>57</v>
      </c>
      <c r="AL37" s="351" t="s">
        <v>249</v>
      </c>
      <c r="AM37" s="347"/>
      <c r="AN37" s="347" t="s">
        <v>938</v>
      </c>
      <c r="AO37" s="347"/>
      <c r="AP37" s="347"/>
      <c r="AQ37" s="347"/>
      <c r="AR37" s="347" t="str">
        <f t="shared" si="21"/>
        <v/>
      </c>
      <c r="AS37" s="347" t="s">
        <v>89</v>
      </c>
      <c r="AT37" s="347" t="s">
        <v>249</v>
      </c>
      <c r="AU37" s="347" t="s">
        <v>1017</v>
      </c>
      <c r="AV37" s="347" t="str">
        <f t="shared" si="22"/>
        <v>F15-14-18 4.4TT N63T-ALL</v>
      </c>
      <c r="AW37" s="347" t="s">
        <v>1684</v>
      </c>
      <c r="AX37" s="347" t="str">
        <f t="shared" si="23"/>
        <v>F15-14-18 4.4TT N63T-ALL-Viking6</v>
      </c>
      <c r="AY37" s="352"/>
    </row>
    <row r="38" spans="1:52" s="337" customFormat="1" x14ac:dyDescent="0.25">
      <c r="A38" s="345" t="str">
        <f t="shared" si="12"/>
        <v>A160</v>
      </c>
      <c r="B38" s="345" t="str">
        <f t="shared" si="13"/>
        <v/>
      </c>
      <c r="C38" s="345"/>
      <c r="D38" s="345"/>
      <c r="E38" s="345" t="str">
        <f t="shared" si="14"/>
        <v/>
      </c>
      <c r="F38" s="346"/>
      <c r="G38" s="346"/>
      <c r="H38" s="347" t="s">
        <v>850</v>
      </c>
      <c r="I38" s="347" t="s">
        <v>869</v>
      </c>
      <c r="J38" s="347" t="s">
        <v>759</v>
      </c>
      <c r="K38" s="347" t="s">
        <v>758</v>
      </c>
      <c r="L38" s="347" t="str">
        <f t="shared" si="15"/>
        <v>A160. Wheel Lock Nuts &amp; Key</v>
      </c>
      <c r="M38" s="460" t="str">
        <f t="shared" si="16"/>
        <v>Pic</v>
      </c>
      <c r="N38" s="357" t="str" cm="1">
        <f t="array" ref="N38">IF(INDEX(W:W, ROW())&lt;&gt;"", _xlfn.XLOOKUP(INDEX(W:W, ROW()), '5A. Picture Formulas'!$B$3:$B$500, '5A. Picture Formulas'!$CR$3:$CR$500), "")</f>
        <v>https://viking-pictures.s3.us-west-1.amazonaws.com/AA1188/72+(1).JPG</v>
      </c>
      <c r="O38" s="348" t="str">
        <f t="shared" si="17"/>
        <v/>
      </c>
      <c r="P38" s="348" t="s">
        <v>875</v>
      </c>
      <c r="Q38" s="348" t="str">
        <f t="shared" si="18"/>
        <v>https://viking-pictures.s3.us-west-1.amazonaws.com/AA1188/72+(1).JPG</v>
      </c>
      <c r="R38" s="347" t="s">
        <v>758</v>
      </c>
      <c r="S38" s="347"/>
      <c r="T38" s="347">
        <v>70</v>
      </c>
      <c r="U38" s="349">
        <f t="shared" si="19"/>
        <v>70</v>
      </c>
      <c r="V38" s="347">
        <v>72</v>
      </c>
      <c r="W38" s="34" t="s">
        <v>2983</v>
      </c>
      <c r="X38" s="347" t="s">
        <v>2949</v>
      </c>
      <c r="Y38" s="347"/>
      <c r="Z38" s="346" t="s">
        <v>259</v>
      </c>
      <c r="AA38" s="347" t="s">
        <v>1218</v>
      </c>
      <c r="AB38" s="347"/>
      <c r="AC38" s="347"/>
      <c r="AD38" s="347" t="str">
        <f t="shared" si="20"/>
        <v>if 1 missing toss all</v>
      </c>
      <c r="AE38" s="347" t="s">
        <v>847</v>
      </c>
      <c r="AF38" s="347"/>
      <c r="AG38" s="347"/>
      <c r="AH38" s="347" t="s">
        <v>981</v>
      </c>
      <c r="AI38" s="350">
        <v>44998</v>
      </c>
      <c r="AJ38" s="351" t="s">
        <v>936</v>
      </c>
      <c r="AK38" s="351" t="s">
        <v>57</v>
      </c>
      <c r="AL38" s="351" t="s">
        <v>937</v>
      </c>
      <c r="AM38" s="347"/>
      <c r="AN38" s="347" t="s">
        <v>938</v>
      </c>
      <c r="AO38" s="347"/>
      <c r="AP38" s="347"/>
      <c r="AQ38" s="347"/>
      <c r="AR38" s="347" t="str">
        <f t="shared" si="21"/>
        <v/>
      </c>
      <c r="AS38" s="347"/>
      <c r="AT38" s="347"/>
      <c r="AU38" s="347"/>
      <c r="AV38" s="347" t="str">
        <f t="shared" si="22"/>
        <v/>
      </c>
      <c r="AW38" s="347"/>
      <c r="AX38" s="347" t="str">
        <f t="shared" si="23"/>
        <v/>
      </c>
      <c r="AY38" s="352" t="s">
        <v>2984</v>
      </c>
    </row>
    <row r="39" spans="1:52" s="337" customFormat="1" x14ac:dyDescent="0.25">
      <c r="A39" s="345" t="str">
        <f t="shared" si="12"/>
        <v>A161</v>
      </c>
      <c r="B39" s="345" t="str">
        <f t="shared" si="13"/>
        <v>263-999496</v>
      </c>
      <c r="C39" s="345"/>
      <c r="D39" s="345"/>
      <c r="E39" s="345">
        <f t="shared" si="14"/>
        <v>1</v>
      </c>
      <c r="F39" s="346"/>
      <c r="G39" s="346"/>
      <c r="H39" s="347" t="s">
        <v>850</v>
      </c>
      <c r="I39" s="347" t="s">
        <v>858</v>
      </c>
      <c r="J39" s="347" t="s">
        <v>991</v>
      </c>
      <c r="K39" s="347" t="s">
        <v>478</v>
      </c>
      <c r="L39" s="347" t="str">
        <f t="shared" si="15"/>
        <v>A161. Window Sun Shade, REAR - LEFT</v>
      </c>
      <c r="M39" s="460" t="str">
        <f t="shared" si="16"/>
        <v>Pic</v>
      </c>
      <c r="N39" s="357" t="str" cm="1">
        <f t="array" ref="N39">IF(INDEX(W:W, ROW())&lt;&gt;"", _xlfn.XLOOKUP(INDEX(W:W, ROW()), '5A. Picture Formulas'!$B$3:$B$500, '5A. Picture Formulas'!$CR$3:$CR$500), "")</f>
        <v>https://viking-pictures.s3.us-west-1.amazonaws.com/AA1188/73+(1).JPG</v>
      </c>
      <c r="O39" s="348" t="str">
        <f t="shared" si="17"/>
        <v/>
      </c>
      <c r="P39" s="348" t="s">
        <v>875</v>
      </c>
      <c r="Q39" s="348" t="str">
        <f t="shared" si="18"/>
        <v>https://viking-pictures.s3.us-west-1.amazonaws.com/AA1188/73+(1).JPG</v>
      </c>
      <c r="R39" s="347" t="s">
        <v>478</v>
      </c>
      <c r="S39" s="347"/>
      <c r="T39" s="347">
        <v>190</v>
      </c>
      <c r="U39" s="349">
        <f t="shared" si="19"/>
        <v>190</v>
      </c>
      <c r="V39" s="368">
        <v>73</v>
      </c>
      <c r="W39" s="37" t="s">
        <v>2985</v>
      </c>
      <c r="X39" s="368" t="s">
        <v>2949</v>
      </c>
      <c r="Y39" s="368"/>
      <c r="Z39" s="387" t="s">
        <v>2946</v>
      </c>
      <c r="AA39" s="369">
        <v>1184744</v>
      </c>
      <c r="AB39" s="347"/>
      <c r="AC39" s="347"/>
      <c r="AD39" s="347" t="str">
        <f t="shared" si="20"/>
        <v/>
      </c>
      <c r="AE39" s="347"/>
      <c r="AF39" s="347"/>
      <c r="AG39" s="347"/>
      <c r="AH39" s="347" t="s">
        <v>981</v>
      </c>
      <c r="AI39" s="350">
        <v>44811</v>
      </c>
      <c r="AJ39" s="351" t="s">
        <v>936</v>
      </c>
      <c r="AK39" s="351" t="s">
        <v>57</v>
      </c>
      <c r="AL39" s="351" t="s">
        <v>937</v>
      </c>
      <c r="AM39" s="347"/>
      <c r="AN39" s="368" t="s">
        <v>956</v>
      </c>
      <c r="AO39" s="346" t="s">
        <v>992</v>
      </c>
      <c r="AP39" s="347" t="s">
        <v>91</v>
      </c>
      <c r="AQ39" s="347">
        <v>999496</v>
      </c>
      <c r="AR39" s="347" t="str">
        <f t="shared" si="21"/>
        <v>263-999496</v>
      </c>
      <c r="AS39" s="347"/>
      <c r="AT39" s="347"/>
      <c r="AU39" s="347"/>
      <c r="AV39" s="347" t="str">
        <f t="shared" si="22"/>
        <v/>
      </c>
      <c r="AW39" s="347"/>
      <c r="AX39" s="347" t="str">
        <f t="shared" si="23"/>
        <v/>
      </c>
      <c r="AY39" s="352" t="s">
        <v>2984</v>
      </c>
    </row>
    <row r="40" spans="1:52" s="337" customFormat="1" x14ac:dyDescent="0.25">
      <c r="A40" s="345" t="str">
        <f t="shared" si="12"/>
        <v>A162</v>
      </c>
      <c r="B40" s="345" t="str">
        <f t="shared" si="13"/>
        <v/>
      </c>
      <c r="C40" s="345"/>
      <c r="D40" s="448"/>
      <c r="E40" s="345" t="str">
        <f t="shared" si="14"/>
        <v/>
      </c>
      <c r="F40" s="346"/>
      <c r="G40" s="346"/>
      <c r="H40" s="347"/>
      <c r="I40" s="347"/>
      <c r="J40" s="347"/>
      <c r="K40" s="347" t="s">
        <v>907</v>
      </c>
      <c r="L40" s="347" t="str">
        <f t="shared" si="15"/>
        <v>A162. Headrest, FRONT LEFT &amp; RIGHT SET 2 (ACTIVE)</v>
      </c>
      <c r="M40" s="460" t="str">
        <f t="shared" si="16"/>
        <v>Pic</v>
      </c>
      <c r="N40" s="357" t="str" cm="1">
        <f t="array" ref="N40">IF(INDEX(W:W, ROW())&lt;&gt;"", _xlfn.XLOOKUP(INDEX(W:W, ROW()), '5A. Picture Formulas'!$B$3:$B$500, '5A. Picture Formulas'!$CR$3:$CR$500), "")</f>
        <v>https://viking-pictures.s3.us-west-1.amazonaws.com/AA1188/74+(1).JPG</v>
      </c>
      <c r="O40" s="365" t="str">
        <f t="shared" si="17"/>
        <v/>
      </c>
      <c r="P40" s="441"/>
      <c r="Q40" s="348" t="str">
        <f t="shared" si="18"/>
        <v>https://viking-pictures.s3.us-west-1.amazonaws.com/AA1188/74+(1).JPG</v>
      </c>
      <c r="R40" s="442" t="s">
        <v>2986</v>
      </c>
      <c r="S40" s="442"/>
      <c r="T40" s="367"/>
      <c r="U40" s="349" t="str">
        <f t="shared" si="19"/>
        <v/>
      </c>
      <c r="V40" s="443">
        <v>74</v>
      </c>
      <c r="W40" s="329" t="s">
        <v>2987</v>
      </c>
      <c r="X40" s="443" t="s">
        <v>2951</v>
      </c>
      <c r="Y40" s="444"/>
      <c r="Z40" s="346" t="s">
        <v>259</v>
      </c>
      <c r="AA40" s="445" t="s">
        <v>1218</v>
      </c>
      <c r="AB40" s="442"/>
      <c r="AC40" s="442"/>
      <c r="AD40" s="347" t="str">
        <f t="shared" si="20"/>
        <v>tag as SINGLE</v>
      </c>
      <c r="AE40" s="347" t="s">
        <v>768</v>
      </c>
      <c r="AF40" s="347"/>
      <c r="AG40" s="347" t="s">
        <v>2991</v>
      </c>
      <c r="AH40" s="446"/>
      <c r="AI40" s="446"/>
      <c r="AJ40" s="351"/>
      <c r="AK40" s="351"/>
      <c r="AL40" s="351"/>
      <c r="AM40" s="447"/>
      <c r="AN40" s="346"/>
      <c r="AO40" s="346"/>
      <c r="AP40" s="447" t="s">
        <v>91</v>
      </c>
      <c r="AQ40" s="347"/>
      <c r="AR40" s="347" t="str">
        <f t="shared" si="21"/>
        <v/>
      </c>
      <c r="AS40" s="347"/>
      <c r="AT40" s="347"/>
      <c r="AU40" s="347"/>
      <c r="AV40" s="347" t="str">
        <f t="shared" si="22"/>
        <v/>
      </c>
      <c r="AW40" s="447"/>
      <c r="AX40" s="347" t="str">
        <f t="shared" si="23"/>
        <v/>
      </c>
      <c r="AY40" s="352" t="s">
        <v>2604</v>
      </c>
      <c r="AZ40" s="337" t="str">
        <f>'1A. Template Prep'!$C$2</f>
        <v>1270. 14 BMW X5 SUV (F15) 4.4TT (N63) Auto (Sophisto Gray) AWD (71781)</v>
      </c>
    </row>
    <row r="41" spans="1:52" s="337" customFormat="1" x14ac:dyDescent="0.25">
      <c r="A41" s="345" t="str">
        <f t="shared" si="12"/>
        <v>A163</v>
      </c>
      <c r="B41" s="345" t="str">
        <f t="shared" si="13"/>
        <v/>
      </c>
      <c r="C41" s="345"/>
      <c r="D41" s="345"/>
      <c r="E41" s="345" t="str">
        <f t="shared" si="14"/>
        <v/>
      </c>
      <c r="F41" s="346"/>
      <c r="G41" s="346"/>
      <c r="H41" s="347" t="s">
        <v>850</v>
      </c>
      <c r="I41" s="347" t="s">
        <v>1789</v>
      </c>
      <c r="J41" s="347" t="s">
        <v>1441</v>
      </c>
      <c r="K41" s="347" t="s">
        <v>678</v>
      </c>
      <c r="L41" s="347" t="str">
        <f t="shared" si="15"/>
        <v>A163. Seatbelt, Retractors REAR 2nd ROW - LEFT &amp; RIGHT SET 2</v>
      </c>
      <c r="M41" s="460" t="str">
        <f t="shared" si="16"/>
        <v>Pic</v>
      </c>
      <c r="N41" s="357" t="str" cm="1">
        <f t="array" ref="N41">IF(INDEX(W:W, ROW())&lt;&gt;"", _xlfn.XLOOKUP(INDEX(W:W, ROW()), '5A. Picture Formulas'!$B$3:$B$500, '5A. Picture Formulas'!$CR$3:$CR$500), "")</f>
        <v>https://viking-pictures.s3.us-west-1.amazonaws.com/AA1188/75+(1).JPG</v>
      </c>
      <c r="O41" s="365" t="str">
        <f t="shared" si="17"/>
        <v/>
      </c>
      <c r="P41" s="366"/>
      <c r="Q41" s="348" t="str">
        <f t="shared" si="18"/>
        <v>https://viking-pictures.s3.us-west-1.amazonaws.com/AA1188/75+(1).JPG</v>
      </c>
      <c r="R41" s="347" t="s">
        <v>678</v>
      </c>
      <c r="S41" s="347"/>
      <c r="T41" s="347">
        <v>100</v>
      </c>
      <c r="U41" s="349">
        <f t="shared" si="19"/>
        <v>100</v>
      </c>
      <c r="V41" s="347">
        <v>75</v>
      </c>
      <c r="W41" s="34" t="s">
        <v>2992</v>
      </c>
      <c r="X41" s="347" t="s">
        <v>2951</v>
      </c>
      <c r="Y41" s="347"/>
      <c r="Z41" s="346" t="s">
        <v>259</v>
      </c>
      <c r="AA41" s="369" t="s">
        <v>1450</v>
      </c>
      <c r="AB41" s="347"/>
      <c r="AC41" s="347"/>
      <c r="AD41" s="347" t="str">
        <f t="shared" si="20"/>
        <v>skip middle (it has to be cut out)</v>
      </c>
      <c r="AE41" s="347" t="s">
        <v>829</v>
      </c>
      <c r="AF41" s="347"/>
      <c r="AG41" s="347"/>
      <c r="AH41" s="347" t="s">
        <v>935</v>
      </c>
      <c r="AI41" s="350">
        <v>44673</v>
      </c>
      <c r="AJ41" s="351" t="s">
        <v>936</v>
      </c>
      <c r="AK41" s="351" t="s">
        <v>57</v>
      </c>
      <c r="AL41" s="351" t="s">
        <v>937</v>
      </c>
      <c r="AM41" s="347"/>
      <c r="AN41" s="347" t="s">
        <v>938</v>
      </c>
      <c r="AO41" s="347"/>
      <c r="AP41" s="347"/>
      <c r="AQ41" s="347"/>
      <c r="AR41" s="347" t="str">
        <f t="shared" si="21"/>
        <v/>
      </c>
      <c r="AS41" s="347" t="s">
        <v>89</v>
      </c>
      <c r="AT41" s="347" t="s">
        <v>1016</v>
      </c>
      <c r="AU41" s="347" t="s">
        <v>1017</v>
      </c>
      <c r="AV41" s="347" t="str">
        <f t="shared" si="22"/>
        <v>F15-14-18-ALL</v>
      </c>
      <c r="AW41" s="347" t="s">
        <v>1451</v>
      </c>
      <c r="AX41" s="347" t="str">
        <f t="shared" si="23"/>
        <v>F15-14-18-ALL-Viking45</v>
      </c>
      <c r="AY41" s="352"/>
    </row>
    <row r="42" spans="1:52" s="337" customFormat="1" x14ac:dyDescent="0.25">
      <c r="A42" s="345" t="str">
        <f t="shared" si="12"/>
        <v>A164</v>
      </c>
      <c r="B42" s="345" t="str">
        <f t="shared" si="13"/>
        <v/>
      </c>
      <c r="C42" s="345"/>
      <c r="D42" s="345"/>
      <c r="E42" s="345" t="str">
        <f t="shared" si="14"/>
        <v/>
      </c>
      <c r="F42" s="346"/>
      <c r="G42" s="346"/>
      <c r="H42" s="347" t="s">
        <v>850</v>
      </c>
      <c r="I42" s="347" t="s">
        <v>103</v>
      </c>
      <c r="J42" s="347" t="s">
        <v>974</v>
      </c>
      <c r="K42" s="347" t="s">
        <v>579</v>
      </c>
      <c r="L42" s="347" t="str">
        <f t="shared" si="15"/>
        <v>A164. Headlight Switch</v>
      </c>
      <c r="M42" s="460" t="str">
        <f t="shared" si="16"/>
        <v>Pic</v>
      </c>
      <c r="N42" s="357" t="str" cm="1">
        <f t="array" ref="N42">IF(INDEX(W:W, ROW())&lt;&gt;"", _xlfn.XLOOKUP(INDEX(W:W, ROW()), '5A. Picture Formulas'!$B$3:$B$500, '5A. Picture Formulas'!$CR$3:$CR$500), "")</f>
        <v>https://viking-pictures.s3.us-west-1.amazonaws.com/AA1188/76+(1).JPG</v>
      </c>
      <c r="O42" s="365" t="str">
        <f t="shared" si="17"/>
        <v>E.G.</v>
      </c>
      <c r="P42" s="366" t="s">
        <v>1244</v>
      </c>
      <c r="Q42" s="348" t="str">
        <f t="shared" si="18"/>
        <v>https://viking-pictures.s3.us-west-1.amazonaws.com/AA1155/A67.+Headlight+Switch+(1).JPG</v>
      </c>
      <c r="R42" s="347" t="s">
        <v>579</v>
      </c>
      <c r="S42" s="347"/>
      <c r="T42" s="347">
        <v>48</v>
      </c>
      <c r="U42" s="349">
        <f t="shared" si="19"/>
        <v>48</v>
      </c>
      <c r="V42" s="368">
        <v>76</v>
      </c>
      <c r="W42" s="37" t="s">
        <v>2993</v>
      </c>
      <c r="X42" s="346" t="s">
        <v>2951</v>
      </c>
      <c r="Y42" s="368"/>
      <c r="Z42" s="346" t="s">
        <v>260</v>
      </c>
      <c r="AA42" s="369">
        <v>9311721</v>
      </c>
      <c r="AB42" s="347"/>
      <c r="AC42" s="347"/>
      <c r="AD42" s="347" t="str">
        <f t="shared" si="20"/>
        <v/>
      </c>
      <c r="AE42" s="347"/>
      <c r="AF42" s="347"/>
      <c r="AG42" s="347"/>
      <c r="AH42" s="347" t="s">
        <v>935</v>
      </c>
      <c r="AI42" s="350">
        <v>44684</v>
      </c>
      <c r="AJ42" s="351" t="s">
        <v>936</v>
      </c>
      <c r="AK42" s="351" t="s">
        <v>57</v>
      </c>
      <c r="AL42" s="351" t="s">
        <v>937</v>
      </c>
      <c r="AM42" s="347"/>
      <c r="AN42" s="368" t="s">
        <v>1245</v>
      </c>
      <c r="AO42" s="346"/>
      <c r="AP42" s="347" t="s">
        <v>91</v>
      </c>
      <c r="AQ42" s="347"/>
      <c r="AR42" s="347" t="str">
        <f t="shared" si="21"/>
        <v/>
      </c>
      <c r="AS42" s="347" t="s">
        <v>89</v>
      </c>
      <c r="AT42" s="347" t="s">
        <v>1016</v>
      </c>
      <c r="AU42" s="347" t="s">
        <v>1017</v>
      </c>
      <c r="AV42" s="347" t="str">
        <f t="shared" si="22"/>
        <v>F15-14-18-ALL</v>
      </c>
      <c r="AW42" s="347" t="s">
        <v>1246</v>
      </c>
      <c r="AX42" s="347" t="str">
        <f t="shared" si="23"/>
        <v>F15-14-18-ALL-Viking27</v>
      </c>
      <c r="AY42" s="352"/>
    </row>
    <row r="43" spans="1:52" s="337" customFormat="1" x14ac:dyDescent="0.25">
      <c r="A43" s="345" t="str">
        <f t="shared" si="12"/>
        <v>A165</v>
      </c>
      <c r="B43" s="345" t="str">
        <f t="shared" si="13"/>
        <v>629-61110</v>
      </c>
      <c r="C43" s="345"/>
      <c r="D43" s="345"/>
      <c r="E43" s="345">
        <f t="shared" si="14"/>
        <v>1</v>
      </c>
      <c r="F43" s="346"/>
      <c r="G43" s="346"/>
      <c r="H43" s="347" t="s">
        <v>850</v>
      </c>
      <c r="I43" s="347" t="s">
        <v>103</v>
      </c>
      <c r="J43" s="347" t="s">
        <v>1220</v>
      </c>
      <c r="K43" s="347" t="s">
        <v>573</v>
      </c>
      <c r="L43" s="347" t="str">
        <f t="shared" si="15"/>
        <v>A165. Combination Switch Assembly</v>
      </c>
      <c r="M43" s="460" t="str">
        <f t="shared" si="16"/>
        <v>Pic</v>
      </c>
      <c r="N43" s="357" t="str" cm="1">
        <f t="array" ref="N43">IF(INDEX(W:W, ROW())&lt;&gt;"", _xlfn.XLOOKUP(INDEX(W:W, ROW()), '5A. Picture Formulas'!$B$3:$B$500, '5A. Picture Formulas'!$CR$3:$CR$500), "")</f>
        <v>https://viking-pictures.s3.us-west-1.amazonaws.com/AA1188/77+(1).JPG</v>
      </c>
      <c r="O43" s="365" t="str">
        <f t="shared" si="17"/>
        <v>E.G.</v>
      </c>
      <c r="P43" s="366" t="s">
        <v>1223</v>
      </c>
      <c r="Q43" s="348" t="str">
        <f t="shared" si="18"/>
        <v>https://viking-pictures.s3.us-west-1.amazonaws.com/AA1155/A51.+Combination+Switch+Assembly+(1).JPG</v>
      </c>
      <c r="R43" s="347" t="s">
        <v>573</v>
      </c>
      <c r="S43" s="347" t="s">
        <v>1224</v>
      </c>
      <c r="T43" s="349">
        <v>148</v>
      </c>
      <c r="U43" s="349">
        <f t="shared" si="19"/>
        <v>148</v>
      </c>
      <c r="V43" s="346">
        <v>77</v>
      </c>
      <c r="W43" s="33" t="s">
        <v>2994</v>
      </c>
      <c r="X43" s="346" t="s">
        <v>2951</v>
      </c>
      <c r="Y43" s="346"/>
      <c r="Z43" s="346" t="s">
        <v>260</v>
      </c>
      <c r="AA43" s="369" t="s">
        <v>2995</v>
      </c>
      <c r="AB43" s="347"/>
      <c r="AC43" s="347"/>
      <c r="AD43" s="347" t="str">
        <f t="shared" si="20"/>
        <v>assembly, but toss steering wheel adjust switch</v>
      </c>
      <c r="AE43" s="347" t="s">
        <v>791</v>
      </c>
      <c r="AF43" s="347"/>
      <c r="AG43" s="347"/>
      <c r="AH43" s="347" t="s">
        <v>935</v>
      </c>
      <c r="AI43" s="350">
        <v>44684</v>
      </c>
      <c r="AJ43" s="351" t="s">
        <v>936</v>
      </c>
      <c r="AK43" s="351" t="s">
        <v>57</v>
      </c>
      <c r="AL43" s="351" t="s">
        <v>937</v>
      </c>
      <c r="AM43" s="347"/>
      <c r="AN43" s="346" t="s">
        <v>947</v>
      </c>
      <c r="AO43" s="346" t="s">
        <v>1222</v>
      </c>
      <c r="AP43" s="347" t="s">
        <v>91</v>
      </c>
      <c r="AQ43" s="347">
        <v>61110</v>
      </c>
      <c r="AR43" s="347" t="str">
        <f t="shared" si="21"/>
        <v>629-61110</v>
      </c>
      <c r="AS43" s="347"/>
      <c r="AT43" s="347"/>
      <c r="AU43" s="347"/>
      <c r="AV43" s="347" t="str">
        <f t="shared" si="22"/>
        <v/>
      </c>
      <c r="AW43" s="347"/>
      <c r="AX43" s="347" t="str">
        <f t="shared" si="23"/>
        <v/>
      </c>
      <c r="AY43" s="352"/>
    </row>
    <row r="44" spans="1:52" s="337" customFormat="1" x14ac:dyDescent="0.25">
      <c r="A44" s="370" t="str">
        <f t="shared" si="12"/>
        <v>A166</v>
      </c>
      <c r="B44" s="370" t="str">
        <f t="shared" si="13"/>
        <v>177-999001</v>
      </c>
      <c r="C44" s="370"/>
      <c r="D44" s="370"/>
      <c r="E44" s="370">
        <f t="shared" si="14"/>
        <v>1</v>
      </c>
      <c r="F44" s="371" t="s">
        <v>2893</v>
      </c>
      <c r="G44" s="371" t="s">
        <v>941</v>
      </c>
      <c r="H44" s="372" t="s">
        <v>850</v>
      </c>
      <c r="I44" s="372" t="s">
        <v>862</v>
      </c>
      <c r="J44" s="372" t="s">
        <v>543</v>
      </c>
      <c r="K44" s="372" t="s">
        <v>543</v>
      </c>
      <c r="L44" s="372" t="str">
        <f t="shared" si="15"/>
        <v>A166. Fuel Tank Door</v>
      </c>
      <c r="M44" s="460" t="str">
        <f t="shared" si="16"/>
        <v>Pic</v>
      </c>
      <c r="N44" s="357" t="str" cm="1">
        <f t="array" ref="N44">IF(INDEX(W:W, ROW())&lt;&gt;"", _xlfn.XLOOKUP(INDEX(W:W, ROW()), '5A. Picture Formulas'!$B$3:$B$500, '5A. Picture Formulas'!$CR$3:$CR$500), "")</f>
        <v>https://viking-pictures.s3.us-west-1.amazonaws.com/AA1188/78+(1).JPG</v>
      </c>
      <c r="O44" s="373" t="str">
        <f t="shared" si="17"/>
        <v>E.G.</v>
      </c>
      <c r="P44" s="374" t="s">
        <v>1132</v>
      </c>
      <c r="Q44" s="348" t="str">
        <f t="shared" si="18"/>
        <v>https://viking-pictures.s3.us-west-1.amazonaws.com/AA1155/A119.+Fuel+Tank+Door+(1).JPG</v>
      </c>
      <c r="R44" s="372" t="s">
        <v>543</v>
      </c>
      <c r="S44" s="372"/>
      <c r="T44" s="372">
        <v>65</v>
      </c>
      <c r="U44" s="375">
        <f t="shared" si="19"/>
        <v>65</v>
      </c>
      <c r="V44" s="408">
        <v>78</v>
      </c>
      <c r="W44" s="450" t="s">
        <v>2996</v>
      </c>
      <c r="X44" s="408" t="s">
        <v>2951</v>
      </c>
      <c r="Y44" s="408"/>
      <c r="Z44" s="371" t="s">
        <v>259</v>
      </c>
      <c r="AA44" s="376" t="s">
        <v>1133</v>
      </c>
      <c r="AB44" s="372"/>
      <c r="AC44" s="372"/>
      <c r="AD44" s="372" t="str">
        <f t="shared" si="20"/>
        <v>just door, toss housing</v>
      </c>
      <c r="AE44" s="372" t="s">
        <v>781</v>
      </c>
      <c r="AF44" s="372"/>
      <c r="AG44" s="372"/>
      <c r="AH44" s="372" t="s">
        <v>935</v>
      </c>
      <c r="AI44" s="377">
        <v>44670</v>
      </c>
      <c r="AJ44" s="378" t="s">
        <v>936</v>
      </c>
      <c r="AK44" s="378" t="s">
        <v>57</v>
      </c>
      <c r="AL44" s="378" t="s">
        <v>937</v>
      </c>
      <c r="AM44" s="372"/>
      <c r="AN44" s="408" t="s">
        <v>956</v>
      </c>
      <c r="AO44" s="371" t="s">
        <v>1134</v>
      </c>
      <c r="AP44" s="372" t="s">
        <v>91</v>
      </c>
      <c r="AQ44" s="372">
        <v>999001</v>
      </c>
      <c r="AR44" s="372" t="str">
        <f t="shared" si="21"/>
        <v>177-999001</v>
      </c>
      <c r="AS44" s="372"/>
      <c r="AT44" s="372"/>
      <c r="AU44" s="372"/>
      <c r="AV44" s="372" t="str">
        <f t="shared" si="22"/>
        <v/>
      </c>
      <c r="AW44" s="372"/>
      <c r="AX44" s="372" t="str">
        <f t="shared" si="23"/>
        <v/>
      </c>
      <c r="AY44" s="379"/>
    </row>
    <row r="45" spans="1:52" s="337" customFormat="1" x14ac:dyDescent="0.25">
      <c r="A45" s="370" t="str">
        <f t="shared" si="12"/>
        <v>A167</v>
      </c>
      <c r="B45" s="370" t="str">
        <f t="shared" si="13"/>
        <v/>
      </c>
      <c r="C45" s="370"/>
      <c r="D45" s="370"/>
      <c r="E45" s="370" t="str">
        <f t="shared" si="14"/>
        <v/>
      </c>
      <c r="F45" s="371" t="s">
        <v>2893</v>
      </c>
      <c r="G45" s="371" t="s">
        <v>941</v>
      </c>
      <c r="H45" s="372" t="s">
        <v>850</v>
      </c>
      <c r="I45" s="372" t="s">
        <v>865</v>
      </c>
      <c r="J45" s="372" t="s">
        <v>1456</v>
      </c>
      <c r="K45" s="372" t="s">
        <v>685</v>
      </c>
      <c r="L45" s="372" t="str">
        <f t="shared" si="15"/>
        <v>A167. Headrests, REAR 2nd ROW SET 3</v>
      </c>
      <c r="M45" s="460" t="str">
        <f t="shared" si="16"/>
        <v>Pic</v>
      </c>
      <c r="N45" s="357" t="str" cm="1">
        <f t="array" ref="N45">IF(INDEX(W:W, ROW())&lt;&gt;"", _xlfn.XLOOKUP(INDEX(W:W, ROW()), '5A. Picture Formulas'!$B$3:$B$500, '5A. Picture Formulas'!$CR$3:$CR$500), "")</f>
        <v>https://viking-pictures.s3.us-west-1.amazonaws.com/AA1188/79+(1).JPG</v>
      </c>
      <c r="O45" s="373" t="str">
        <f t="shared" si="17"/>
        <v>E.G.</v>
      </c>
      <c r="P45" s="374" t="s">
        <v>1472</v>
      </c>
      <c r="Q45" s="348" t="str">
        <f t="shared" si="18"/>
        <v>https://viking-pictures.s3.us-west-1.amazonaws.com/AA1155/A81.+Headrests%2C+REAR+2nd+ROW+SET+3+(1).JPG</v>
      </c>
      <c r="R45" s="372" t="s">
        <v>685</v>
      </c>
      <c r="S45" s="372"/>
      <c r="T45" s="372">
        <v>300</v>
      </c>
      <c r="U45" s="375">
        <f t="shared" si="19"/>
        <v>300</v>
      </c>
      <c r="V45" s="372">
        <v>79</v>
      </c>
      <c r="W45" s="302" t="s">
        <v>2997</v>
      </c>
      <c r="X45" s="372" t="s">
        <v>2951</v>
      </c>
      <c r="Y45" s="372"/>
      <c r="Z45" s="371" t="s">
        <v>259</v>
      </c>
      <c r="AA45" s="376" t="s">
        <v>1218</v>
      </c>
      <c r="AB45" s="372"/>
      <c r="AC45" s="372"/>
      <c r="AD45" s="372" t="str">
        <f t="shared" si="20"/>
        <v>SET 3, sell SINGLES if some bad</v>
      </c>
      <c r="AE45" s="372" t="s">
        <v>918</v>
      </c>
      <c r="AF45" s="372"/>
      <c r="AG45" s="372"/>
      <c r="AH45" s="372" t="s">
        <v>981</v>
      </c>
      <c r="AI45" s="377">
        <v>44811</v>
      </c>
      <c r="AJ45" s="378" t="s">
        <v>936</v>
      </c>
      <c r="AK45" s="378" t="s">
        <v>57</v>
      </c>
      <c r="AL45" s="378" t="s">
        <v>937</v>
      </c>
      <c r="AM45" s="372"/>
      <c r="AN45" s="372" t="s">
        <v>938</v>
      </c>
      <c r="AO45" s="372"/>
      <c r="AP45" s="372"/>
      <c r="AQ45" s="372"/>
      <c r="AR45" s="372" t="str">
        <f t="shared" si="21"/>
        <v/>
      </c>
      <c r="AS45" s="372" t="s">
        <v>89</v>
      </c>
      <c r="AT45" s="372" t="s">
        <v>1016</v>
      </c>
      <c r="AU45" s="372" t="s">
        <v>1017</v>
      </c>
      <c r="AV45" s="372" t="str">
        <f t="shared" si="22"/>
        <v>F15-14-18-ALL</v>
      </c>
      <c r="AW45" s="372" t="s">
        <v>1473</v>
      </c>
      <c r="AX45" s="372" t="str">
        <f t="shared" si="23"/>
        <v>F15-14-18-ALL-Viking52</v>
      </c>
      <c r="AY45" s="379"/>
    </row>
    <row r="46" spans="1:52" s="337" customFormat="1" ht="15.75" customHeight="1" x14ac:dyDescent="0.25">
      <c r="A46" s="345" t="str">
        <f t="shared" si="12"/>
        <v>A168</v>
      </c>
      <c r="B46" s="345" t="str">
        <f t="shared" si="13"/>
        <v>594-1775</v>
      </c>
      <c r="C46" s="345"/>
      <c r="D46" s="345"/>
      <c r="E46" s="345">
        <f t="shared" si="14"/>
        <v>1</v>
      </c>
      <c r="F46" s="346"/>
      <c r="G46" s="346"/>
      <c r="H46" s="347" t="s">
        <v>850</v>
      </c>
      <c r="I46" s="347" t="s">
        <v>103</v>
      </c>
      <c r="J46" s="347" t="s">
        <v>583</v>
      </c>
      <c r="K46" s="347" t="s">
        <v>583</v>
      </c>
      <c r="L46" s="347" t="str">
        <f t="shared" si="15"/>
        <v>A168. Navigation Display Screen</v>
      </c>
      <c r="M46" s="460" t="str">
        <f t="shared" si="16"/>
        <v>Pic</v>
      </c>
      <c r="N46" s="357" t="str" cm="1">
        <f t="array" ref="N46">IF(INDEX(W:W, ROW())&lt;&gt;"", _xlfn.XLOOKUP(INDEX(W:W, ROW()), '5A. Picture Formulas'!$B$3:$B$500, '5A. Picture Formulas'!$CR$3:$CR$500), "")</f>
        <v>https://viking-pictures.s3.us-west-1.amazonaws.com/AA1188/80+(1).JPG</v>
      </c>
      <c r="O46" s="365" t="str">
        <f t="shared" si="17"/>
        <v>E.G.</v>
      </c>
      <c r="P46" s="366" t="s">
        <v>1261</v>
      </c>
      <c r="Q46" s="348" t="str">
        <f t="shared" si="18"/>
        <v>https://viking-pictures.s3.us-west-1.amazonaws.com/AA1155/A48.+Navigation+Display+Screen+(1).JPG</v>
      </c>
      <c r="R46" s="347" t="s">
        <v>583</v>
      </c>
      <c r="S46" s="347" t="s">
        <v>1262</v>
      </c>
      <c r="T46" s="349">
        <v>350</v>
      </c>
      <c r="U46" s="349">
        <f t="shared" si="19"/>
        <v>350</v>
      </c>
      <c r="V46" s="346">
        <v>80</v>
      </c>
      <c r="W46" s="33" t="s">
        <v>2999</v>
      </c>
      <c r="X46" s="346" t="s">
        <v>2951</v>
      </c>
      <c r="Y46" s="346"/>
      <c r="Z46" s="346" t="s">
        <v>260</v>
      </c>
      <c r="AA46" s="369" t="s">
        <v>2998</v>
      </c>
      <c r="AB46" s="347"/>
      <c r="AC46" s="347"/>
      <c r="AD46" s="347" t="str">
        <f t="shared" si="20"/>
        <v/>
      </c>
      <c r="AE46" s="347"/>
      <c r="AF46" s="347"/>
      <c r="AG46" s="347"/>
      <c r="AH46" s="347" t="s">
        <v>935</v>
      </c>
      <c r="AI46" s="350">
        <v>44684</v>
      </c>
      <c r="AJ46" s="351" t="s">
        <v>936</v>
      </c>
      <c r="AK46" s="351" t="s">
        <v>57</v>
      </c>
      <c r="AL46" s="351" t="s">
        <v>937</v>
      </c>
      <c r="AM46" s="347"/>
      <c r="AN46" s="346" t="s">
        <v>947</v>
      </c>
      <c r="AO46" s="346" t="s">
        <v>1264</v>
      </c>
      <c r="AP46" s="347" t="s">
        <v>91</v>
      </c>
      <c r="AQ46" s="347">
        <v>1775</v>
      </c>
      <c r="AR46" s="347" t="str">
        <f t="shared" si="21"/>
        <v>594-1775</v>
      </c>
      <c r="AS46" s="347"/>
      <c r="AT46" s="347"/>
      <c r="AU46" s="347"/>
      <c r="AV46" s="347" t="str">
        <f t="shared" si="22"/>
        <v/>
      </c>
      <c r="AW46" s="347"/>
      <c r="AX46" s="347" t="str">
        <f t="shared" si="23"/>
        <v/>
      </c>
      <c r="AY46" s="352" t="s">
        <v>2984</v>
      </c>
    </row>
    <row r="47" spans="1:52" s="337" customFormat="1" x14ac:dyDescent="0.25">
      <c r="A47" s="345" t="str">
        <f t="shared" si="12"/>
        <v>A169</v>
      </c>
      <c r="B47" s="345" t="str">
        <f t="shared" si="13"/>
        <v/>
      </c>
      <c r="C47" s="345"/>
      <c r="D47" s="345"/>
      <c r="E47" s="345" t="str">
        <f t="shared" si="14"/>
        <v/>
      </c>
      <c r="F47" s="346"/>
      <c r="G47" s="346"/>
      <c r="H47" s="347" t="s">
        <v>850</v>
      </c>
      <c r="I47" s="347" t="s">
        <v>103</v>
      </c>
      <c r="J47" s="347" t="s">
        <v>1319</v>
      </c>
      <c r="K47" s="347" t="s">
        <v>593</v>
      </c>
      <c r="L47" s="347" t="str">
        <f t="shared" si="15"/>
        <v>A169. Vent, DASH - FRONT CENTER with Hazard Button</v>
      </c>
      <c r="M47" s="460" t="str">
        <f t="shared" si="16"/>
        <v>Pic</v>
      </c>
      <c r="N47" s="357" t="str" cm="1">
        <f t="array" ref="N47">IF(INDEX(W:W, ROW())&lt;&gt;"", _xlfn.XLOOKUP(INDEX(W:W, ROW()), '5A. Picture Formulas'!$B$3:$B$500, '5A. Picture Formulas'!$CR$3:$CR$500), "")</f>
        <v>https://viking-pictures.s3.us-west-1.amazonaws.com/AA1188/81+(1).JPG</v>
      </c>
      <c r="O47" s="365" t="str">
        <f t="shared" si="17"/>
        <v>E.G.</v>
      </c>
      <c r="P47" s="366" t="s">
        <v>1320</v>
      </c>
      <c r="Q47" s="348" t="str">
        <f t="shared" si="18"/>
        <v>https://viking-pictures.s3.us-west-1.amazonaws.com/AA1155/A46.+Vent%2C+DASH+-+FRONT+CENTER+with+Hazard+Button+(1).JPG</v>
      </c>
      <c r="R47" s="347" t="s">
        <v>593</v>
      </c>
      <c r="S47" s="347"/>
      <c r="T47" s="347">
        <v>125</v>
      </c>
      <c r="U47" s="349">
        <f t="shared" si="19"/>
        <v>125</v>
      </c>
      <c r="V47" s="347">
        <v>81</v>
      </c>
      <c r="W47" s="34" t="s">
        <v>3000</v>
      </c>
      <c r="X47" s="347" t="s">
        <v>2951</v>
      </c>
      <c r="Y47" s="347"/>
      <c r="Z47" s="346" t="s">
        <v>259</v>
      </c>
      <c r="AA47" s="369" t="s">
        <v>3001</v>
      </c>
      <c r="AB47" s="347"/>
      <c r="AC47" s="347"/>
      <c r="AD47" s="347" t="str">
        <f t="shared" si="20"/>
        <v>with hazard button | sell hazard button solo if vent bad</v>
      </c>
      <c r="AE47" s="347" t="s">
        <v>1321</v>
      </c>
      <c r="AF47" s="347" t="s">
        <v>1322</v>
      </c>
      <c r="AG47" s="347"/>
      <c r="AH47" s="347" t="s">
        <v>935</v>
      </c>
      <c r="AI47" s="350">
        <v>44684</v>
      </c>
      <c r="AJ47" s="351" t="s">
        <v>936</v>
      </c>
      <c r="AK47" s="351" t="s">
        <v>57</v>
      </c>
      <c r="AL47" s="351" t="s">
        <v>937</v>
      </c>
      <c r="AM47" s="347"/>
      <c r="AN47" s="347" t="s">
        <v>938</v>
      </c>
      <c r="AO47" s="347"/>
      <c r="AP47" s="347"/>
      <c r="AQ47" s="347"/>
      <c r="AR47" s="347" t="str">
        <f t="shared" si="21"/>
        <v/>
      </c>
      <c r="AS47" s="347" t="s">
        <v>89</v>
      </c>
      <c r="AT47" s="347" t="s">
        <v>1016</v>
      </c>
      <c r="AU47" s="347" t="s">
        <v>1017</v>
      </c>
      <c r="AV47" s="347" t="str">
        <f t="shared" si="22"/>
        <v>F15-14-18-ALL</v>
      </c>
      <c r="AW47" s="347" t="s">
        <v>1323</v>
      </c>
      <c r="AX47" s="347" t="str">
        <f t="shared" si="23"/>
        <v>F15-14-18-ALL-Viking34</v>
      </c>
      <c r="AY47" s="352" t="s">
        <v>2984</v>
      </c>
    </row>
    <row r="48" spans="1:52" s="337" customFormat="1" x14ac:dyDescent="0.25">
      <c r="A48" s="345" t="str">
        <f t="shared" si="12"/>
        <v>A170</v>
      </c>
      <c r="B48" s="345" t="str">
        <f t="shared" si="13"/>
        <v>267-51293</v>
      </c>
      <c r="C48" s="345"/>
      <c r="D48" s="345"/>
      <c r="E48" s="345">
        <f t="shared" si="14"/>
        <v>1</v>
      </c>
      <c r="F48" s="346"/>
      <c r="G48" s="346"/>
      <c r="H48" s="347" t="s">
        <v>850</v>
      </c>
      <c r="I48" s="347" t="s">
        <v>103</v>
      </c>
      <c r="J48" s="347" t="s">
        <v>582</v>
      </c>
      <c r="K48" s="347" t="s">
        <v>582</v>
      </c>
      <c r="L48" s="347" t="str">
        <f t="shared" si="15"/>
        <v>A170. Mirror, REARVIEW</v>
      </c>
      <c r="M48" s="460" t="str">
        <f t="shared" si="16"/>
        <v>Pic</v>
      </c>
      <c r="N48" s="357" t="str" cm="1">
        <f t="array" ref="N48">IF(INDEX(W:W, ROW())&lt;&gt;"", _xlfn.XLOOKUP(INDEX(W:W, ROW()), '5A. Picture Formulas'!$B$3:$B$500, '5A. Picture Formulas'!$CR$3:$CR$500), "")</f>
        <v>https://viking-pictures.s3.us-west-1.amazonaws.com/AA1188/82+(1).JPG</v>
      </c>
      <c r="O48" s="365" t="str">
        <f t="shared" si="17"/>
        <v>E.G.</v>
      </c>
      <c r="P48" s="366" t="s">
        <v>1256</v>
      </c>
      <c r="Q48" s="348" t="str">
        <f t="shared" si="18"/>
        <v>https://viking-pictures.s3.us-west-1.amazonaws.com/AA1155/A64.+Mirror%2C+REARVIEW+(1).JPG</v>
      </c>
      <c r="R48" s="347" t="s">
        <v>582</v>
      </c>
      <c r="S48" s="347" t="s">
        <v>1257</v>
      </c>
      <c r="T48" s="347">
        <v>68</v>
      </c>
      <c r="U48" s="349">
        <f t="shared" si="19"/>
        <v>68</v>
      </c>
      <c r="V48" s="346">
        <v>82</v>
      </c>
      <c r="W48" s="33" t="s">
        <v>3002</v>
      </c>
      <c r="X48" s="346" t="s">
        <v>2951</v>
      </c>
      <c r="Y48" s="346"/>
      <c r="Z48" s="346" t="s">
        <v>259</v>
      </c>
      <c r="AA48" s="369" t="s">
        <v>1258</v>
      </c>
      <c r="AB48" s="347"/>
      <c r="AC48" s="347"/>
      <c r="AD48" s="347" t="str">
        <f t="shared" si="20"/>
        <v/>
      </c>
      <c r="AE48" s="347"/>
      <c r="AF48" s="347"/>
      <c r="AG48" s="347"/>
      <c r="AH48" s="347" t="s">
        <v>935</v>
      </c>
      <c r="AI48" s="350">
        <v>44684</v>
      </c>
      <c r="AJ48" s="351" t="s">
        <v>936</v>
      </c>
      <c r="AK48" s="351" t="s">
        <v>57</v>
      </c>
      <c r="AL48" s="351" t="s">
        <v>937</v>
      </c>
      <c r="AM48" s="347"/>
      <c r="AN48" s="346" t="s">
        <v>947</v>
      </c>
      <c r="AO48" s="346" t="s">
        <v>1255</v>
      </c>
      <c r="AP48" s="347" t="s">
        <v>91</v>
      </c>
      <c r="AQ48" s="347">
        <v>51293</v>
      </c>
      <c r="AR48" s="347" t="str">
        <f t="shared" si="21"/>
        <v>267-51293</v>
      </c>
      <c r="AS48" s="347"/>
      <c r="AT48" s="347"/>
      <c r="AU48" s="347"/>
      <c r="AV48" s="347" t="str">
        <f t="shared" si="22"/>
        <v/>
      </c>
      <c r="AW48" s="347"/>
      <c r="AX48" s="347" t="str">
        <f t="shared" si="23"/>
        <v/>
      </c>
      <c r="AY48" s="352"/>
    </row>
    <row r="49" spans="1:52" s="337" customFormat="1" x14ac:dyDescent="0.25">
      <c r="A49" s="345" t="str">
        <f t="shared" si="12"/>
        <v>A171</v>
      </c>
      <c r="B49" s="345" t="str">
        <f t="shared" si="13"/>
        <v>210-53562</v>
      </c>
      <c r="C49" s="345" t="s">
        <v>1435</v>
      </c>
      <c r="D49" s="345"/>
      <c r="E49" s="345">
        <f t="shared" si="14"/>
        <v>2</v>
      </c>
      <c r="F49" s="346"/>
      <c r="G49" s="346"/>
      <c r="H49" s="347" t="s">
        <v>850</v>
      </c>
      <c r="I49" s="347" t="s">
        <v>1787</v>
      </c>
      <c r="J49" s="347" t="s">
        <v>1436</v>
      </c>
      <c r="K49" s="347" t="s">
        <v>675</v>
      </c>
      <c r="L49" s="347" t="str">
        <f t="shared" si="15"/>
        <v>A171. Seatbelt Buckle, FRONT - LEFT</v>
      </c>
      <c r="M49" s="460" t="str">
        <f t="shared" si="16"/>
        <v>Pic</v>
      </c>
      <c r="N49" s="357" t="str" cm="1">
        <f t="array" ref="N49">IF(INDEX(W:W, ROW())&lt;&gt;"", _xlfn.XLOOKUP(INDEX(W:W, ROW()), '5A. Picture Formulas'!$B$3:$B$500, '5A. Picture Formulas'!$CR$3:$CR$500), "")</f>
        <v>https://viking-pictures.s3.us-west-1.amazonaws.com/AA1188/83+(1).JPG</v>
      </c>
      <c r="O49" s="365" t="str">
        <f t="shared" si="17"/>
        <v>E.G.</v>
      </c>
      <c r="P49" s="366" t="s">
        <v>1437</v>
      </c>
      <c r="Q49" s="348" t="str">
        <f t="shared" si="18"/>
        <v>https://viking-pictures.s3.us-west-1.amazonaws.com/AA1155/A66.+Seatbelt+Buckle%2C+FRONT+-+LEFT+(1).JPG</v>
      </c>
      <c r="R49" s="347" t="s">
        <v>675</v>
      </c>
      <c r="S49" s="347"/>
      <c r="T49" s="368">
        <v>80</v>
      </c>
      <c r="U49" s="349">
        <f t="shared" si="19"/>
        <v>80</v>
      </c>
      <c r="V49" s="346">
        <v>83</v>
      </c>
      <c r="W49" s="33" t="s">
        <v>3003</v>
      </c>
      <c r="X49" s="346" t="s">
        <v>2951</v>
      </c>
      <c r="Y49" s="346"/>
      <c r="Z49" s="346" t="s">
        <v>259</v>
      </c>
      <c r="AA49" s="369" t="s">
        <v>1438</v>
      </c>
      <c r="AB49" s="347"/>
      <c r="AC49" s="347"/>
      <c r="AD49" s="347" t="str">
        <f t="shared" si="20"/>
        <v/>
      </c>
      <c r="AE49" s="347"/>
      <c r="AF49" s="347"/>
      <c r="AG49" s="347" t="s">
        <v>1439</v>
      </c>
      <c r="AH49" s="347" t="s">
        <v>935</v>
      </c>
      <c r="AI49" s="350">
        <v>44673</v>
      </c>
      <c r="AJ49" s="351" t="s">
        <v>936</v>
      </c>
      <c r="AK49" s="351" t="s">
        <v>57</v>
      </c>
      <c r="AL49" s="351" t="s">
        <v>937</v>
      </c>
      <c r="AM49" s="347"/>
      <c r="AN49" s="346" t="s">
        <v>947</v>
      </c>
      <c r="AO49" s="346" t="s">
        <v>1440</v>
      </c>
      <c r="AP49" s="347" t="s">
        <v>91</v>
      </c>
      <c r="AQ49" s="347">
        <v>53562</v>
      </c>
      <c r="AR49" s="347" t="str">
        <f t="shared" si="21"/>
        <v>210-53562</v>
      </c>
      <c r="AS49" s="347"/>
      <c r="AT49" s="347"/>
      <c r="AU49" s="347"/>
      <c r="AV49" s="347" t="str">
        <f t="shared" si="22"/>
        <v/>
      </c>
      <c r="AW49" s="347"/>
      <c r="AX49" s="347" t="str">
        <f t="shared" si="23"/>
        <v/>
      </c>
      <c r="AY49" s="352"/>
    </row>
    <row r="50" spans="1:52" s="337" customFormat="1" x14ac:dyDescent="0.25">
      <c r="A50" s="345" t="str">
        <f t="shared" si="12"/>
        <v>A172</v>
      </c>
      <c r="B50" s="345" t="str">
        <f t="shared" si="13"/>
        <v>210-53566</v>
      </c>
      <c r="C50" s="345"/>
      <c r="D50" s="345"/>
      <c r="E50" s="345">
        <f t="shared" si="14"/>
        <v>1</v>
      </c>
      <c r="F50" s="346"/>
      <c r="G50" s="346"/>
      <c r="H50" s="347" t="s">
        <v>850</v>
      </c>
      <c r="I50" s="347" t="s">
        <v>1788</v>
      </c>
      <c r="J50" s="347" t="s">
        <v>1441</v>
      </c>
      <c r="K50" s="347" t="s">
        <v>680</v>
      </c>
      <c r="L50" s="347" t="str">
        <f t="shared" si="15"/>
        <v>A172. Seatbelt Retractor, FRONT - RIGHT</v>
      </c>
      <c r="M50" s="460" t="str">
        <f t="shared" si="16"/>
        <v>Pic</v>
      </c>
      <c r="N50" s="357" t="str" cm="1">
        <f t="array" ref="N50">IF(INDEX(W:W, ROW())&lt;&gt;"", _xlfn.XLOOKUP(INDEX(W:W, ROW()), '5A. Picture Formulas'!$B$3:$B$500, '5A. Picture Formulas'!$CR$3:$CR$500), "")</f>
        <v>https://viking-pictures.s3.us-west-1.amazonaws.com/AA1188/84+(1).JPG</v>
      </c>
      <c r="O50" s="365" t="str">
        <f t="shared" si="17"/>
        <v>E.G.</v>
      </c>
      <c r="P50" s="366" t="s">
        <v>1454</v>
      </c>
      <c r="Q50" s="348" t="str">
        <f t="shared" si="18"/>
        <v>https://viking-pictures.s3.us-west-1.amazonaws.com/AA1155/A63.+Seatbelt+Retractor%2C+FRONT+-+RIGHT+(1).JPG</v>
      </c>
      <c r="R50" s="347" t="s">
        <v>680</v>
      </c>
      <c r="S50" s="347" t="s">
        <v>1444</v>
      </c>
      <c r="T50" s="347">
        <v>200</v>
      </c>
      <c r="U50" s="349">
        <f t="shared" si="19"/>
        <v>200</v>
      </c>
      <c r="V50" s="346">
        <v>84</v>
      </c>
      <c r="W50" s="33" t="s">
        <v>3004</v>
      </c>
      <c r="X50" s="346" t="s">
        <v>2951</v>
      </c>
      <c r="Y50" s="346"/>
      <c r="Z50" s="346" t="s">
        <v>259</v>
      </c>
      <c r="AA50" s="369" t="s">
        <v>1455</v>
      </c>
      <c r="AB50" s="426"/>
      <c r="AC50" s="347"/>
      <c r="AD50" s="347" t="str">
        <f t="shared" si="20"/>
        <v>remove from &amp; toss pillar</v>
      </c>
      <c r="AE50" s="347" t="s">
        <v>828</v>
      </c>
      <c r="AF50" s="347"/>
      <c r="AG50" s="347"/>
      <c r="AH50" s="347" t="s">
        <v>935</v>
      </c>
      <c r="AI50" s="350">
        <v>44673</v>
      </c>
      <c r="AJ50" s="351" t="s">
        <v>936</v>
      </c>
      <c r="AK50" s="351" t="s">
        <v>57</v>
      </c>
      <c r="AL50" s="351" t="s">
        <v>937</v>
      </c>
      <c r="AM50" s="347"/>
      <c r="AN50" s="346" t="s">
        <v>947</v>
      </c>
      <c r="AO50" s="346" t="s">
        <v>1440</v>
      </c>
      <c r="AP50" s="347" t="s">
        <v>91</v>
      </c>
      <c r="AQ50" s="347">
        <v>53566</v>
      </c>
      <c r="AR50" s="347" t="str">
        <f t="shared" si="21"/>
        <v>210-53566</v>
      </c>
      <c r="AS50" s="347"/>
      <c r="AT50" s="347"/>
      <c r="AU50" s="347"/>
      <c r="AV50" s="347" t="str">
        <f t="shared" si="22"/>
        <v/>
      </c>
      <c r="AW50" s="347"/>
      <c r="AX50" s="347" t="str">
        <f t="shared" si="23"/>
        <v/>
      </c>
      <c r="AY50" s="352"/>
    </row>
    <row r="51" spans="1:52" s="337" customFormat="1" x14ac:dyDescent="0.25">
      <c r="A51" s="370" t="str">
        <f t="shared" si="12"/>
        <v>A173</v>
      </c>
      <c r="B51" s="370" t="str">
        <f t="shared" si="13"/>
        <v>641-54182</v>
      </c>
      <c r="C51" s="370"/>
      <c r="D51" s="370"/>
      <c r="E51" s="370">
        <f t="shared" si="14"/>
        <v>1</v>
      </c>
      <c r="F51" s="371" t="s">
        <v>2893</v>
      </c>
      <c r="G51" s="371" t="s">
        <v>941</v>
      </c>
      <c r="H51" s="372" t="s">
        <v>850</v>
      </c>
      <c r="I51" s="372" t="s">
        <v>857</v>
      </c>
      <c r="J51" s="372" t="s">
        <v>974</v>
      </c>
      <c r="K51" s="372" t="s">
        <v>470</v>
      </c>
      <c r="L51" s="372" t="str">
        <f t="shared" si="15"/>
        <v>A173. Switch, Window Master</v>
      </c>
      <c r="M51" s="460" t="str">
        <f t="shared" si="16"/>
        <v>Pic</v>
      </c>
      <c r="N51" s="357" t="str" cm="1">
        <f t="array" ref="N51">IF(INDEX(W:W, ROW())&lt;&gt;"", _xlfn.XLOOKUP(INDEX(W:W, ROW()), '5A. Picture Formulas'!$B$3:$B$500, '5A. Picture Formulas'!$CR$3:$CR$500), "")</f>
        <v>https://viking-pictures.s3.us-west-1.amazonaws.com/AA1188/85+(1).JPG</v>
      </c>
      <c r="O51" s="373" t="str">
        <f t="shared" si="17"/>
        <v>E.G.</v>
      </c>
      <c r="P51" s="374" t="s">
        <v>975</v>
      </c>
      <c r="Q51" s="348" t="str">
        <f t="shared" si="18"/>
        <v>https://viking-pictures.s3.us-west-1.amazonaws.com/AA1155/A58.+Switch%2C+Window+Master+(1).JPG</v>
      </c>
      <c r="R51" s="372" t="s">
        <v>470</v>
      </c>
      <c r="S51" s="372" t="s">
        <v>976</v>
      </c>
      <c r="T51" s="372">
        <v>45</v>
      </c>
      <c r="U51" s="375">
        <f t="shared" si="19"/>
        <v>45</v>
      </c>
      <c r="V51" s="371">
        <v>85</v>
      </c>
      <c r="W51" s="301" t="s">
        <v>3005</v>
      </c>
      <c r="X51" s="371" t="s">
        <v>2951</v>
      </c>
      <c r="Y51" s="371"/>
      <c r="Z51" s="371" t="s">
        <v>259</v>
      </c>
      <c r="AA51" s="376" t="s">
        <v>977</v>
      </c>
      <c r="AB51" s="372"/>
      <c r="AC51" s="372"/>
      <c r="AD51" s="372" t="str">
        <f t="shared" si="20"/>
        <v>remove &amp; toss trim</v>
      </c>
      <c r="AE51" s="372" t="s">
        <v>765</v>
      </c>
      <c r="AF51" s="372"/>
      <c r="AG51" s="372"/>
      <c r="AH51" s="372" t="s">
        <v>935</v>
      </c>
      <c r="AI51" s="377">
        <v>45218</v>
      </c>
      <c r="AJ51" s="378" t="s">
        <v>936</v>
      </c>
      <c r="AK51" s="378" t="s">
        <v>57</v>
      </c>
      <c r="AL51" s="378" t="s">
        <v>937</v>
      </c>
      <c r="AM51" s="372"/>
      <c r="AN51" s="371" t="s">
        <v>947</v>
      </c>
      <c r="AO51" s="371" t="s">
        <v>978</v>
      </c>
      <c r="AP51" s="372" t="s">
        <v>91</v>
      </c>
      <c r="AQ51" s="372">
        <v>54182</v>
      </c>
      <c r="AR51" s="372" t="str">
        <f t="shared" si="21"/>
        <v>641-54182</v>
      </c>
      <c r="AS51" s="372"/>
      <c r="AT51" s="372"/>
      <c r="AU51" s="372"/>
      <c r="AV51" s="372" t="str">
        <f t="shared" si="22"/>
        <v/>
      </c>
      <c r="AW51" s="372"/>
      <c r="AX51" s="372" t="str">
        <f t="shared" si="23"/>
        <v/>
      </c>
      <c r="AY51" s="379"/>
    </row>
    <row r="52" spans="1:52" s="337" customFormat="1" x14ac:dyDescent="0.25">
      <c r="A52" s="345" t="str">
        <f t="shared" si="12"/>
        <v>A174</v>
      </c>
      <c r="B52" s="345" t="str">
        <f t="shared" si="13"/>
        <v/>
      </c>
      <c r="C52" s="345"/>
      <c r="D52" s="345"/>
      <c r="E52" s="345" t="str">
        <f t="shared" si="14"/>
        <v/>
      </c>
      <c r="F52" s="346"/>
      <c r="G52" s="346"/>
      <c r="H52" s="347" t="s">
        <v>850</v>
      </c>
      <c r="I52" s="347" t="s">
        <v>103</v>
      </c>
      <c r="J52" s="347" t="s">
        <v>974</v>
      </c>
      <c r="K52" s="347" t="s">
        <v>591</v>
      </c>
      <c r="L52" s="347" t="str">
        <f t="shared" si="15"/>
        <v>A174. Traction Control Switch Panel</v>
      </c>
      <c r="M52" s="460" t="str">
        <f t="shared" si="16"/>
        <v>Pic</v>
      </c>
      <c r="N52" s="357" t="str" cm="1">
        <f t="array" ref="N52">IF(INDEX(W:W, ROW())&lt;&gt;"", _xlfn.XLOOKUP(INDEX(W:W, ROW()), '5A. Picture Formulas'!$B$3:$B$500, '5A. Picture Formulas'!$CR$3:$CR$500), "")</f>
        <v>https://viking-pictures.s3.us-west-1.amazonaws.com/AA1188/86+(1).JPG</v>
      </c>
      <c r="O52" s="365" t="str">
        <f t="shared" si="17"/>
        <v>E.G.</v>
      </c>
      <c r="P52" s="366" t="s">
        <v>1317</v>
      </c>
      <c r="Q52" s="348" t="str">
        <f t="shared" si="18"/>
        <v>https://viking-pictures.s3.us-west-1.amazonaws.com/AA1155/A55.+Traction+Control+Switch+Panel+(1).JPG</v>
      </c>
      <c r="R52" s="347" t="s">
        <v>591</v>
      </c>
      <c r="S52" s="347"/>
      <c r="T52" s="349">
        <v>95</v>
      </c>
      <c r="U52" s="349">
        <f t="shared" si="19"/>
        <v>95</v>
      </c>
      <c r="V52" s="347">
        <v>86</v>
      </c>
      <c r="W52" s="34" t="s">
        <v>3006</v>
      </c>
      <c r="X52" s="347" t="s">
        <v>2951</v>
      </c>
      <c r="Y52" s="347"/>
      <c r="Z52" s="354" t="s">
        <v>260</v>
      </c>
      <c r="AA52" s="369">
        <v>9262721</v>
      </c>
      <c r="AB52" s="347"/>
      <c r="AC52" s="347"/>
      <c r="AD52" s="347" t="str">
        <f t="shared" si="20"/>
        <v>remove trim panel &amp; sell knob &amp; trim panel each solo</v>
      </c>
      <c r="AE52" s="347" t="s">
        <v>797</v>
      </c>
      <c r="AF52" s="347"/>
      <c r="AG52" s="347"/>
      <c r="AH52" s="347" t="s">
        <v>935</v>
      </c>
      <c r="AI52" s="350">
        <v>44684</v>
      </c>
      <c r="AJ52" s="351" t="s">
        <v>936</v>
      </c>
      <c r="AK52" s="351" t="s">
        <v>57</v>
      </c>
      <c r="AL52" s="351" t="s">
        <v>937</v>
      </c>
      <c r="AM52" s="347"/>
      <c r="AN52" s="347" t="s">
        <v>938</v>
      </c>
      <c r="AO52" s="347"/>
      <c r="AP52" s="347"/>
      <c r="AQ52" s="347"/>
      <c r="AR52" s="347" t="str">
        <f t="shared" si="21"/>
        <v/>
      </c>
      <c r="AS52" s="347" t="s">
        <v>89</v>
      </c>
      <c r="AT52" s="347" t="s">
        <v>1016</v>
      </c>
      <c r="AU52" s="347" t="s">
        <v>1017</v>
      </c>
      <c r="AV52" s="347" t="str">
        <f t="shared" si="22"/>
        <v>F15-14-18-ALL</v>
      </c>
      <c r="AW52" s="347" t="s">
        <v>1318</v>
      </c>
      <c r="AX52" s="347" t="str">
        <f t="shared" si="23"/>
        <v>F15-14-18-ALL-Viking33</v>
      </c>
      <c r="AY52" s="352" t="s">
        <v>2984</v>
      </c>
    </row>
    <row r="53" spans="1:52" s="337" customFormat="1" x14ac:dyDescent="0.25">
      <c r="A53" s="345" t="str">
        <f t="shared" si="12"/>
        <v>A175</v>
      </c>
      <c r="B53" s="345" t="str">
        <f t="shared" si="13"/>
        <v/>
      </c>
      <c r="C53" s="345"/>
      <c r="D53" s="345"/>
      <c r="E53" s="345" t="str">
        <f t="shared" si="14"/>
        <v/>
      </c>
      <c r="F53" s="346"/>
      <c r="G53" s="346"/>
      <c r="H53" s="347" t="s">
        <v>850</v>
      </c>
      <c r="I53" s="347" t="s">
        <v>103</v>
      </c>
      <c r="J53" s="347" t="s">
        <v>1319</v>
      </c>
      <c r="K53" s="347" t="s">
        <v>595</v>
      </c>
      <c r="L53" s="347" t="str">
        <f t="shared" si="15"/>
        <v>A175. Vent, DASH - FRONT LEFT</v>
      </c>
      <c r="M53" s="460" t="str">
        <f t="shared" si="16"/>
        <v>Pic</v>
      </c>
      <c r="N53" s="357" t="str" cm="1">
        <f t="array" ref="N53">IF(INDEX(W:W, ROW())&lt;&gt;"", _xlfn.XLOOKUP(INDEX(W:W, ROW()), '5A. Picture Formulas'!$B$3:$B$500, '5A. Picture Formulas'!$CR$3:$CR$500), "")</f>
        <v>https://viking-pictures.s3.us-west-1.amazonaws.com/AA1188/87+(1).JPG</v>
      </c>
      <c r="O53" s="365" t="str">
        <f t="shared" si="17"/>
        <v>E.G.</v>
      </c>
      <c r="P53" s="366" t="s">
        <v>1325</v>
      </c>
      <c r="Q53" s="348" t="str">
        <f t="shared" si="18"/>
        <v>https://viking-pictures.s3.us-west-1.amazonaws.com/AA1155/A59.+Vent%2C+DASH+-+FRONT+LEFT+(1).JPG</v>
      </c>
      <c r="R53" s="347" t="s">
        <v>595</v>
      </c>
      <c r="S53" s="347"/>
      <c r="T53" s="347">
        <v>100</v>
      </c>
      <c r="U53" s="349">
        <f t="shared" si="19"/>
        <v>100</v>
      </c>
      <c r="V53" s="347">
        <v>87</v>
      </c>
      <c r="W53" s="34" t="s">
        <v>3007</v>
      </c>
      <c r="X53" s="347" t="s">
        <v>2951</v>
      </c>
      <c r="Y53" s="347"/>
      <c r="Z53" s="346" t="s">
        <v>259</v>
      </c>
      <c r="AA53" s="369">
        <v>9252649</v>
      </c>
      <c r="AB53" s="347"/>
      <c r="AC53" s="347"/>
      <c r="AD53" s="347" t="str">
        <f t="shared" si="20"/>
        <v/>
      </c>
      <c r="AE53" s="347"/>
      <c r="AF53" s="347"/>
      <c r="AG53" s="347"/>
      <c r="AH53" s="347" t="s">
        <v>935</v>
      </c>
      <c r="AI53" s="350">
        <v>44684</v>
      </c>
      <c r="AJ53" s="351" t="s">
        <v>936</v>
      </c>
      <c r="AK53" s="351" t="s">
        <v>57</v>
      </c>
      <c r="AL53" s="351" t="s">
        <v>937</v>
      </c>
      <c r="AM53" s="347"/>
      <c r="AN53" s="347" t="s">
        <v>938</v>
      </c>
      <c r="AO53" s="347"/>
      <c r="AP53" s="347"/>
      <c r="AQ53" s="347"/>
      <c r="AR53" s="347" t="str">
        <f t="shared" si="21"/>
        <v/>
      </c>
      <c r="AS53" s="347" t="s">
        <v>89</v>
      </c>
      <c r="AT53" s="347" t="s">
        <v>1016</v>
      </c>
      <c r="AU53" s="347" t="s">
        <v>1017</v>
      </c>
      <c r="AV53" s="347" t="str">
        <f t="shared" si="22"/>
        <v>F15-14-18-ALL</v>
      </c>
      <c r="AW53" s="347" t="s">
        <v>1326</v>
      </c>
      <c r="AX53" s="347" t="str">
        <f t="shared" si="23"/>
        <v>F15-14-18-ALL-Viking36</v>
      </c>
      <c r="AY53" s="352"/>
    </row>
    <row r="54" spans="1:52" s="337" customFormat="1" x14ac:dyDescent="0.25">
      <c r="A54" s="345" t="str">
        <f t="shared" si="12"/>
        <v>A176</v>
      </c>
      <c r="B54" s="345" t="str">
        <f t="shared" si="13"/>
        <v/>
      </c>
      <c r="C54" s="345"/>
      <c r="D54" s="345"/>
      <c r="E54" s="345" t="str">
        <f t="shared" si="14"/>
        <v/>
      </c>
      <c r="F54" s="346"/>
      <c r="G54" s="346"/>
      <c r="H54" s="347" t="s">
        <v>850</v>
      </c>
      <c r="I54" s="347" t="s">
        <v>103</v>
      </c>
      <c r="J54" s="347" t="s">
        <v>592</v>
      </c>
      <c r="K54" s="347" t="s">
        <v>592</v>
      </c>
      <c r="L54" s="347" t="str">
        <f t="shared" si="15"/>
        <v>A176. USB Aux Socket Port</v>
      </c>
      <c r="M54" s="460" t="str">
        <f t="shared" si="16"/>
        <v>Pic</v>
      </c>
      <c r="N54" s="357" t="str" cm="1">
        <f t="array" ref="N54">IF(INDEX(W:W, ROW())&lt;&gt;"", _xlfn.XLOOKUP(INDEX(W:W, ROW()), '5A. Picture Formulas'!$B$3:$B$500, '5A. Picture Formulas'!$CR$3:$CR$500), "")</f>
        <v>https://viking-pictures.s3.us-west-1.amazonaws.com/AA1188/88+(1).JPG</v>
      </c>
      <c r="O54" s="348" t="str">
        <f t="shared" si="17"/>
        <v/>
      </c>
      <c r="P54" s="348" t="s">
        <v>875</v>
      </c>
      <c r="Q54" s="348" t="str">
        <f t="shared" si="18"/>
        <v>https://viking-pictures.s3.us-west-1.amazonaws.com/AA1188/88+(1).JPG</v>
      </c>
      <c r="R54" s="347" t="s">
        <v>592</v>
      </c>
      <c r="S54" s="347"/>
      <c r="T54" s="347">
        <v>45</v>
      </c>
      <c r="U54" s="349">
        <f t="shared" si="19"/>
        <v>45</v>
      </c>
      <c r="V54" s="347">
        <v>88</v>
      </c>
      <c r="W54" s="34" t="s">
        <v>3009</v>
      </c>
      <c r="X54" s="347" t="s">
        <v>2951</v>
      </c>
      <c r="Y54" s="347"/>
      <c r="Z54" s="346" t="s">
        <v>259</v>
      </c>
      <c r="AA54" s="347" t="s">
        <v>3008</v>
      </c>
      <c r="AB54" s="347"/>
      <c r="AC54" s="347"/>
      <c r="AD54" s="347" t="str">
        <f t="shared" si="20"/>
        <v/>
      </c>
      <c r="AE54" s="347"/>
      <c r="AF54" s="347"/>
      <c r="AG54" s="347"/>
      <c r="AH54" s="347" t="s">
        <v>981</v>
      </c>
      <c r="AI54" s="350">
        <v>44811</v>
      </c>
      <c r="AJ54" s="351" t="s">
        <v>936</v>
      </c>
      <c r="AK54" s="351" t="s">
        <v>57</v>
      </c>
      <c r="AL54" s="351" t="s">
        <v>937</v>
      </c>
      <c r="AM54" s="347"/>
      <c r="AN54" s="347" t="s">
        <v>938</v>
      </c>
      <c r="AO54" s="347"/>
      <c r="AP54" s="347"/>
      <c r="AQ54" s="347"/>
      <c r="AR54" s="347" t="str">
        <f t="shared" si="21"/>
        <v/>
      </c>
      <c r="AS54" s="347"/>
      <c r="AT54" s="347"/>
      <c r="AU54" s="347"/>
      <c r="AV54" s="347" t="str">
        <f t="shared" si="22"/>
        <v/>
      </c>
      <c r="AW54" s="347"/>
      <c r="AX54" s="347" t="str">
        <f t="shared" si="23"/>
        <v/>
      </c>
      <c r="AY54" s="352" t="s">
        <v>2984</v>
      </c>
    </row>
    <row r="55" spans="1:52" s="337" customFormat="1" x14ac:dyDescent="0.25">
      <c r="A55" s="345" t="str">
        <f t="shared" si="12"/>
        <v>A177</v>
      </c>
      <c r="B55" s="345" t="str">
        <f t="shared" si="13"/>
        <v/>
      </c>
      <c r="C55" s="345"/>
      <c r="D55" s="345"/>
      <c r="E55" s="345" t="str">
        <f t="shared" si="14"/>
        <v/>
      </c>
      <c r="F55" s="346"/>
      <c r="G55" s="346"/>
      <c r="H55" s="347" t="s">
        <v>850</v>
      </c>
      <c r="I55" s="347" t="s">
        <v>103</v>
      </c>
      <c r="J55" s="347" t="s">
        <v>974</v>
      </c>
      <c r="K55" s="347" t="s">
        <v>590</v>
      </c>
      <c r="L55" s="347" t="str">
        <f t="shared" si="15"/>
        <v>A177. Switch/Button, Engine Ignition Start/Stop Push Button</v>
      </c>
      <c r="M55" s="460" t="str">
        <f t="shared" si="16"/>
        <v>Pic</v>
      </c>
      <c r="N55" s="357" t="str" cm="1">
        <f t="array" ref="N55">IF(INDEX(W:W, ROW())&lt;&gt;"", _xlfn.XLOOKUP(INDEX(W:W, ROW()), '5A. Picture Formulas'!$B$3:$B$500, '5A. Picture Formulas'!$CR$3:$CR$500), "")</f>
        <v>https://viking-pictures.s3.us-west-1.amazonaws.com/AA1188/89+(1).JPG</v>
      </c>
      <c r="O55" s="348" t="str">
        <f t="shared" si="17"/>
        <v/>
      </c>
      <c r="P55" s="348" t="s">
        <v>875</v>
      </c>
      <c r="Q55" s="348" t="str">
        <f t="shared" si="18"/>
        <v>https://viking-pictures.s3.us-west-1.amazonaws.com/AA1188/89+(1).JPG</v>
      </c>
      <c r="R55" s="347" t="s">
        <v>590</v>
      </c>
      <c r="S55" s="347"/>
      <c r="T55" s="349">
        <v>39</v>
      </c>
      <c r="U55" s="349">
        <f t="shared" si="19"/>
        <v>39</v>
      </c>
      <c r="V55" s="347">
        <v>89</v>
      </c>
      <c r="W55" s="34" t="s">
        <v>3010</v>
      </c>
      <c r="X55" s="347" t="s">
        <v>2951</v>
      </c>
      <c r="Y55" s="347"/>
      <c r="Z55" s="354" t="s">
        <v>260</v>
      </c>
      <c r="AA55" s="369">
        <v>9291689</v>
      </c>
      <c r="AB55" s="347"/>
      <c r="AC55" s="347"/>
      <c r="AD55" s="347" t="str">
        <f t="shared" si="20"/>
        <v/>
      </c>
      <c r="AE55" s="347"/>
      <c r="AF55" s="347"/>
      <c r="AG55" s="347" t="s">
        <v>1316</v>
      </c>
      <c r="AH55" s="347" t="s">
        <v>935</v>
      </c>
      <c r="AI55" s="350">
        <v>44684</v>
      </c>
      <c r="AJ55" s="351" t="s">
        <v>936</v>
      </c>
      <c r="AK55" s="351" t="s">
        <v>57</v>
      </c>
      <c r="AL55" s="351" t="s">
        <v>937</v>
      </c>
      <c r="AM55" s="347"/>
      <c r="AN55" s="347" t="s">
        <v>938</v>
      </c>
      <c r="AO55" s="347"/>
      <c r="AP55" s="347"/>
      <c r="AQ55" s="347"/>
      <c r="AR55" s="347" t="str">
        <f t="shared" si="21"/>
        <v/>
      </c>
      <c r="AS55" s="347"/>
      <c r="AT55" s="347"/>
      <c r="AU55" s="347"/>
      <c r="AV55" s="347" t="str">
        <f t="shared" si="22"/>
        <v/>
      </c>
      <c r="AW55" s="347"/>
      <c r="AX55" s="347" t="str">
        <f t="shared" si="23"/>
        <v/>
      </c>
      <c r="AY55" s="352"/>
    </row>
    <row r="56" spans="1:52" s="337" customFormat="1" x14ac:dyDescent="0.25">
      <c r="A56" s="370" t="str">
        <f t="shared" si="12"/>
        <v>A178</v>
      </c>
      <c r="B56" s="370" t="str">
        <f t="shared" si="13"/>
        <v/>
      </c>
      <c r="C56" s="370"/>
      <c r="D56" s="370"/>
      <c r="E56" s="370" t="str">
        <f t="shared" si="14"/>
        <v/>
      </c>
      <c r="F56" s="371" t="s">
        <v>2893</v>
      </c>
      <c r="G56" s="371" t="s">
        <v>941</v>
      </c>
      <c r="H56" s="372" t="s">
        <v>850</v>
      </c>
      <c r="I56" s="372" t="s">
        <v>866</v>
      </c>
      <c r="J56" s="372" t="s">
        <v>1462</v>
      </c>
      <c r="K56" s="372" t="s">
        <v>688</v>
      </c>
      <c r="L56" s="372" t="str">
        <f t="shared" si="15"/>
        <v>A178. Seat Adjust Switch, FRONT - RIGHT</v>
      </c>
      <c r="M56" s="460" t="str">
        <f t="shared" si="16"/>
        <v>Pic</v>
      </c>
      <c r="N56" s="357" t="str" cm="1">
        <f t="array" ref="N56">IF(INDEX(W:W, ROW())&lt;&gt;"", _xlfn.XLOOKUP(INDEX(W:W, ROW()), '5A. Picture Formulas'!$B$3:$B$500, '5A. Picture Formulas'!$CR$3:$CR$500), "")</f>
        <v>https://viking-pictures.s3.us-west-1.amazonaws.com/AA1188/90+(1).JPG</v>
      </c>
      <c r="O56" s="373" t="str">
        <f t="shared" si="17"/>
        <v>E.G.</v>
      </c>
      <c r="P56" s="374" t="s">
        <v>1489</v>
      </c>
      <c r="Q56" s="348" t="str">
        <f t="shared" si="18"/>
        <v>https://viking-pictures.s3.us-west-1.amazonaws.com/AA1155/A54.+Seat+Adjust+Switch%2C+FRONT+-+RIGHT+(1).JPG</v>
      </c>
      <c r="R56" s="372" t="s">
        <v>688</v>
      </c>
      <c r="S56" s="372"/>
      <c r="T56" s="372">
        <v>125</v>
      </c>
      <c r="U56" s="375">
        <f t="shared" si="19"/>
        <v>125</v>
      </c>
      <c r="V56" s="372">
        <v>90</v>
      </c>
      <c r="W56" s="302" t="s">
        <v>3011</v>
      </c>
      <c r="X56" s="372" t="s">
        <v>2951</v>
      </c>
      <c r="Y56" s="372"/>
      <c r="Z56" s="371" t="s">
        <v>260</v>
      </c>
      <c r="AA56" s="376">
        <v>9347410</v>
      </c>
      <c r="AB56" s="372"/>
      <c r="AC56" s="372"/>
      <c r="AD56" s="372" t="str">
        <f t="shared" si="20"/>
        <v/>
      </c>
      <c r="AE56" s="372"/>
      <c r="AF56" s="372"/>
      <c r="AG56" s="372"/>
      <c r="AH56" s="372" t="s">
        <v>935</v>
      </c>
      <c r="AI56" s="377">
        <v>44684</v>
      </c>
      <c r="AJ56" s="378" t="s">
        <v>936</v>
      </c>
      <c r="AK56" s="378" t="s">
        <v>57</v>
      </c>
      <c r="AL56" s="378" t="s">
        <v>937</v>
      </c>
      <c r="AM56" s="372"/>
      <c r="AN56" s="372" t="s">
        <v>938</v>
      </c>
      <c r="AO56" s="372"/>
      <c r="AP56" s="372"/>
      <c r="AQ56" s="372"/>
      <c r="AR56" s="372" t="str">
        <f t="shared" si="21"/>
        <v/>
      </c>
      <c r="AS56" s="372" t="s">
        <v>89</v>
      </c>
      <c r="AT56" s="372" t="s">
        <v>1016</v>
      </c>
      <c r="AU56" s="372" t="s">
        <v>1017</v>
      </c>
      <c r="AV56" s="372" t="str">
        <f t="shared" si="22"/>
        <v>F15-14-18-ALL</v>
      </c>
      <c r="AW56" s="372" t="s">
        <v>1490</v>
      </c>
      <c r="AX56" s="372" t="str">
        <f t="shared" si="23"/>
        <v>F15-14-18-ALL-Viking59</v>
      </c>
      <c r="AY56" s="379" t="s">
        <v>2984</v>
      </c>
    </row>
    <row r="57" spans="1:52" s="337" customFormat="1" x14ac:dyDescent="0.25">
      <c r="A57" s="345" t="str">
        <f t="shared" si="12"/>
        <v>A179</v>
      </c>
      <c r="B57" s="345" t="str">
        <f t="shared" si="13"/>
        <v/>
      </c>
      <c r="C57" s="345"/>
      <c r="D57" s="345"/>
      <c r="E57" s="345" t="str">
        <f t="shared" si="14"/>
        <v/>
      </c>
      <c r="F57" s="346"/>
      <c r="G57" s="346"/>
      <c r="H57" s="347" t="s">
        <v>850</v>
      </c>
      <c r="I57" s="347" t="s">
        <v>103</v>
      </c>
      <c r="J57" s="347" t="s">
        <v>1231</v>
      </c>
      <c r="K57" s="347" t="s">
        <v>575</v>
      </c>
      <c r="L57" s="347" t="str">
        <f t="shared" si="15"/>
        <v>A179. Dome Light, FRONT PRIMARY ONE</v>
      </c>
      <c r="M57" s="460" t="str">
        <f t="shared" si="16"/>
        <v>Pic</v>
      </c>
      <c r="N57" s="357" t="str" cm="1">
        <f t="array" ref="N57">IF(INDEX(W:W, ROW())&lt;&gt;"", _xlfn.XLOOKUP(INDEX(W:W, ROW()), '5A. Picture Formulas'!$B$3:$B$500, '5A. Picture Formulas'!$CR$3:$CR$500), "")</f>
        <v>https://viking-pictures.s3.us-west-1.amazonaws.com/AA1188/91+(1).JPG</v>
      </c>
      <c r="O57" s="365" t="str">
        <f t="shared" si="17"/>
        <v>E.G.</v>
      </c>
      <c r="P57" s="366" t="s">
        <v>1232</v>
      </c>
      <c r="Q57" s="348" t="str">
        <f t="shared" si="18"/>
        <v>https://viking-pictures.s3.us-west-1.amazonaws.com/AA1155/A61.+Dome+Light%2C+FRONT+PRIMARY+ONE+(1).JPG</v>
      </c>
      <c r="R57" s="347" t="s">
        <v>575</v>
      </c>
      <c r="S57" s="347"/>
      <c r="T57" s="347">
        <v>150</v>
      </c>
      <c r="U57" s="349">
        <f t="shared" si="19"/>
        <v>150</v>
      </c>
      <c r="V57" s="347">
        <v>91</v>
      </c>
      <c r="W57" s="34" t="s">
        <v>3012</v>
      </c>
      <c r="X57" s="347" t="s">
        <v>2951</v>
      </c>
      <c r="Y57" s="347"/>
      <c r="Z57" s="346" t="s">
        <v>260</v>
      </c>
      <c r="AA57" s="369">
        <v>9331148</v>
      </c>
      <c r="AB57" s="347"/>
      <c r="AC57" s="347"/>
      <c r="AD57" s="347" t="str">
        <f t="shared" si="20"/>
        <v/>
      </c>
      <c r="AE57" s="347"/>
      <c r="AF57" s="347"/>
      <c r="AG57" s="347"/>
      <c r="AH57" s="347" t="s">
        <v>935</v>
      </c>
      <c r="AI57" s="350">
        <v>44683</v>
      </c>
      <c r="AJ57" s="351" t="s">
        <v>936</v>
      </c>
      <c r="AK57" s="351" t="s">
        <v>57</v>
      </c>
      <c r="AL57" s="351" t="s">
        <v>937</v>
      </c>
      <c r="AM57" s="347"/>
      <c r="AN57" s="347" t="s">
        <v>938</v>
      </c>
      <c r="AO57" s="347"/>
      <c r="AP57" s="347"/>
      <c r="AQ57" s="347"/>
      <c r="AR57" s="347" t="str">
        <f t="shared" si="21"/>
        <v/>
      </c>
      <c r="AS57" s="347" t="s">
        <v>89</v>
      </c>
      <c r="AT57" s="347" t="s">
        <v>1016</v>
      </c>
      <c r="AU57" s="347" t="s">
        <v>1017</v>
      </c>
      <c r="AV57" s="347" t="str">
        <f t="shared" si="22"/>
        <v>F15-14-18-ALL</v>
      </c>
      <c r="AW57" s="347" t="s">
        <v>1233</v>
      </c>
      <c r="AX57" s="347" t="str">
        <f t="shared" si="23"/>
        <v>F15-14-18-ALL-Viking25</v>
      </c>
      <c r="AY57" s="352" t="s">
        <v>2984</v>
      </c>
    </row>
    <row r="58" spans="1:52" s="337" customFormat="1" x14ac:dyDescent="0.25">
      <c r="A58" s="345" t="str">
        <f t="shared" si="12"/>
        <v>A180</v>
      </c>
      <c r="B58" s="345" t="str">
        <f t="shared" si="13"/>
        <v>253-67961</v>
      </c>
      <c r="C58" s="345"/>
      <c r="D58" s="345"/>
      <c r="E58" s="345">
        <f t="shared" si="14"/>
        <v>1</v>
      </c>
      <c r="F58" s="346"/>
      <c r="G58" s="346"/>
      <c r="H58" s="347" t="s">
        <v>850</v>
      </c>
      <c r="I58" s="347" t="s">
        <v>103</v>
      </c>
      <c r="J58" s="347" t="s">
        <v>1193</v>
      </c>
      <c r="K58" s="347" t="s">
        <v>568</v>
      </c>
      <c r="L58" s="347" t="str">
        <f t="shared" si="15"/>
        <v>A180. Airbag, STEERING WHEEL</v>
      </c>
      <c r="M58" s="460" t="str">
        <f t="shared" si="16"/>
        <v>Pic</v>
      </c>
      <c r="N58" s="357" t="str" cm="1">
        <f t="array" ref="N58">IF(INDEX(W:W, ROW())&lt;&gt;"", _xlfn.XLOOKUP(INDEX(W:W, ROW()), '5A. Picture Formulas'!$B$3:$B$500, '5A. Picture Formulas'!$CR$3:$CR$500), "")</f>
        <v>https://viking-pictures.s3.us-west-1.amazonaws.com/AA1188/92+(1).JPG</v>
      </c>
      <c r="O58" s="365" t="str">
        <f t="shared" si="17"/>
        <v>E.G.</v>
      </c>
      <c r="P58" s="366" t="s">
        <v>1208</v>
      </c>
      <c r="Q58" s="348" t="str">
        <f t="shared" si="18"/>
        <v>https://viking-pictures.s3.us-west-1.amazonaws.com/AA1155/A62.+Airbag%2C+STEERING+WHEEL+(1).JPG</v>
      </c>
      <c r="R58" s="347" t="s">
        <v>568</v>
      </c>
      <c r="S58" s="347" t="s">
        <v>1209</v>
      </c>
      <c r="T58" s="367">
        <v>375</v>
      </c>
      <c r="U58" s="349">
        <f t="shared" si="19"/>
        <v>375</v>
      </c>
      <c r="V58" s="346">
        <v>92</v>
      </c>
      <c r="W58" s="33" t="s">
        <v>3013</v>
      </c>
      <c r="X58" s="346" t="s">
        <v>2951</v>
      </c>
      <c r="Y58" s="346"/>
      <c r="Z58" s="346" t="s">
        <v>259</v>
      </c>
      <c r="AA58" s="369" t="s">
        <v>1210</v>
      </c>
      <c r="AB58" s="347"/>
      <c r="AC58" s="347"/>
      <c r="AD58" s="347" t="str">
        <f t="shared" si="20"/>
        <v/>
      </c>
      <c r="AE58" s="347"/>
      <c r="AF58" s="347"/>
      <c r="AG58" s="347"/>
      <c r="AH58" s="347" t="s">
        <v>935</v>
      </c>
      <c r="AI58" s="350">
        <v>44671</v>
      </c>
      <c r="AJ58" s="351" t="s">
        <v>936</v>
      </c>
      <c r="AK58" s="351" t="s">
        <v>57</v>
      </c>
      <c r="AL58" s="351" t="s">
        <v>937</v>
      </c>
      <c r="AM58" s="347"/>
      <c r="AN58" s="346" t="s">
        <v>947</v>
      </c>
      <c r="AO58" s="346" t="s">
        <v>1196</v>
      </c>
      <c r="AP58" s="347" t="s">
        <v>91</v>
      </c>
      <c r="AQ58" s="347">
        <v>67961</v>
      </c>
      <c r="AR58" s="347" t="str">
        <f t="shared" si="21"/>
        <v>253-67961</v>
      </c>
      <c r="AS58" s="347"/>
      <c r="AT58" s="347"/>
      <c r="AU58" s="347"/>
      <c r="AV58" s="347" t="str">
        <f t="shared" si="22"/>
        <v/>
      </c>
      <c r="AW58" s="347"/>
      <c r="AX58" s="347" t="str">
        <f t="shared" si="23"/>
        <v/>
      </c>
      <c r="AY58" s="352"/>
    </row>
    <row r="59" spans="1:52" s="337" customFormat="1" x14ac:dyDescent="0.25">
      <c r="A59" s="345" t="str">
        <f t="shared" si="12"/>
        <v>A181</v>
      </c>
      <c r="B59" s="345" t="str">
        <f t="shared" si="13"/>
        <v>210-53565</v>
      </c>
      <c r="C59" s="345"/>
      <c r="D59" s="345"/>
      <c r="E59" s="345">
        <f t="shared" si="14"/>
        <v>1</v>
      </c>
      <c r="F59" s="346"/>
      <c r="G59" s="346"/>
      <c r="H59" s="347" t="s">
        <v>850</v>
      </c>
      <c r="I59" s="347" t="s">
        <v>1787</v>
      </c>
      <c r="J59" s="347" t="s">
        <v>1441</v>
      </c>
      <c r="K59" s="347" t="s">
        <v>676</v>
      </c>
      <c r="L59" s="347" t="str">
        <f t="shared" si="15"/>
        <v>A181. Seatbelt Retractor, FRONT - LEFT</v>
      </c>
      <c r="M59" s="460" t="str">
        <f t="shared" si="16"/>
        <v>Pic</v>
      </c>
      <c r="N59" s="357" t="str" cm="1">
        <f t="array" ref="N59">IF(INDEX(W:W, ROW())&lt;&gt;"", _xlfn.XLOOKUP(INDEX(W:W, ROW()), '5A. Picture Formulas'!$B$3:$B$500, '5A. Picture Formulas'!$CR$3:$CR$500), "")</f>
        <v>https://viking-pictures.s3.us-west-1.amazonaws.com/AA1188/93+(1).JPG</v>
      </c>
      <c r="O59" s="365" t="str">
        <f t="shared" si="17"/>
        <v>E.G.</v>
      </c>
      <c r="P59" s="366" t="s">
        <v>1443</v>
      </c>
      <c r="Q59" s="348" t="str">
        <f t="shared" si="18"/>
        <v>https://viking-pictures.s3.us-west-1.amazonaws.com/AA1155/A50.+Seatbelt+Retractor%2C+FRONT+-+LEFT+(1).JPG</v>
      </c>
      <c r="R59" s="347" t="s">
        <v>676</v>
      </c>
      <c r="S59" s="347" t="s">
        <v>1444</v>
      </c>
      <c r="T59" s="347">
        <v>250</v>
      </c>
      <c r="U59" s="349">
        <f t="shared" si="19"/>
        <v>250</v>
      </c>
      <c r="V59" s="346">
        <v>93</v>
      </c>
      <c r="W59" s="33" t="s">
        <v>3014</v>
      </c>
      <c r="X59" s="346" t="s">
        <v>2951</v>
      </c>
      <c r="Y59" s="346"/>
      <c r="Z59" s="346" t="s">
        <v>259</v>
      </c>
      <c r="AA59" s="369" t="s">
        <v>1445</v>
      </c>
      <c r="AB59" s="347"/>
      <c r="AC59" s="347"/>
      <c r="AD59" s="347" t="str">
        <f t="shared" si="20"/>
        <v>remove from &amp; toss pillar</v>
      </c>
      <c r="AE59" s="347" t="s">
        <v>828</v>
      </c>
      <c r="AF59" s="347"/>
      <c r="AG59" s="347"/>
      <c r="AH59" s="347" t="s">
        <v>935</v>
      </c>
      <c r="AI59" s="350">
        <v>44673</v>
      </c>
      <c r="AJ59" s="351" t="s">
        <v>936</v>
      </c>
      <c r="AK59" s="351" t="s">
        <v>57</v>
      </c>
      <c r="AL59" s="351" t="s">
        <v>937</v>
      </c>
      <c r="AM59" s="347"/>
      <c r="AN59" s="346" t="s">
        <v>947</v>
      </c>
      <c r="AO59" s="346" t="s">
        <v>1440</v>
      </c>
      <c r="AP59" s="347" t="s">
        <v>91</v>
      </c>
      <c r="AQ59" s="347">
        <v>53565</v>
      </c>
      <c r="AR59" s="347" t="str">
        <f t="shared" si="21"/>
        <v>210-53565</v>
      </c>
      <c r="AS59" s="347"/>
      <c r="AT59" s="347"/>
      <c r="AU59" s="347"/>
      <c r="AV59" s="347" t="str">
        <f t="shared" si="22"/>
        <v/>
      </c>
      <c r="AW59" s="347"/>
      <c r="AX59" s="347" t="str">
        <f t="shared" si="23"/>
        <v/>
      </c>
      <c r="AY59" s="352"/>
    </row>
    <row r="60" spans="1:52" s="337" customFormat="1" x14ac:dyDescent="0.25">
      <c r="A60" s="345" t="str">
        <f t="shared" si="12"/>
        <v>A182</v>
      </c>
      <c r="B60" s="345" t="str">
        <f t="shared" si="13"/>
        <v>210-53562</v>
      </c>
      <c r="C60" s="345" t="s">
        <v>1452</v>
      </c>
      <c r="D60" s="345"/>
      <c r="E60" s="345">
        <f t="shared" si="14"/>
        <v>2</v>
      </c>
      <c r="F60" s="346"/>
      <c r="G60" s="346"/>
      <c r="H60" s="347" t="s">
        <v>850</v>
      </c>
      <c r="I60" s="347" t="s">
        <v>1788</v>
      </c>
      <c r="J60" s="347" t="s">
        <v>1436</v>
      </c>
      <c r="K60" s="347" t="s">
        <v>679</v>
      </c>
      <c r="L60" s="347" t="str">
        <f t="shared" si="15"/>
        <v>A182. Seatbelt Buckle, FRONT - RIGHT</v>
      </c>
      <c r="M60" s="460" t="str">
        <f t="shared" si="16"/>
        <v>Pic</v>
      </c>
      <c r="N60" s="357" t="str" cm="1">
        <f t="array" ref="N60">IF(INDEX(W:W, ROW())&lt;&gt;"", _xlfn.XLOOKUP(INDEX(W:W, ROW()), '5A. Picture Formulas'!$B$3:$B$500, '5A. Picture Formulas'!$CR$3:$CR$500), "")</f>
        <v>https://viking-pictures.s3.us-west-1.amazonaws.com/AA1188/94+(1).JPG</v>
      </c>
      <c r="O60" s="365" t="str">
        <f t="shared" si="17"/>
        <v>E.G.</v>
      </c>
      <c r="P60" s="366" t="s">
        <v>1453</v>
      </c>
      <c r="Q60" s="348" t="str">
        <f t="shared" si="18"/>
        <v>https://viking-pictures.s3.us-west-1.amazonaws.com/AA1155/A60.+Seatbelt+Buckle%2C+FRONT+-+RIGHT+(1).JPG</v>
      </c>
      <c r="R60" s="347" t="s">
        <v>679</v>
      </c>
      <c r="S60" s="347"/>
      <c r="T60" s="368">
        <v>80</v>
      </c>
      <c r="U60" s="349">
        <f t="shared" si="19"/>
        <v>80</v>
      </c>
      <c r="V60" s="346">
        <v>94</v>
      </c>
      <c r="W60" s="33" t="s">
        <v>3015</v>
      </c>
      <c r="X60" s="346" t="s">
        <v>2951</v>
      </c>
      <c r="Y60" s="346"/>
      <c r="Z60" s="346" t="s">
        <v>259</v>
      </c>
      <c r="AA60" s="369" t="s">
        <v>1438</v>
      </c>
      <c r="AB60" s="347"/>
      <c r="AC60" s="347"/>
      <c r="AD60" s="347" t="str">
        <f t="shared" si="20"/>
        <v/>
      </c>
      <c r="AE60" s="347"/>
      <c r="AF60" s="347"/>
      <c r="AG60" s="347" t="s">
        <v>1439</v>
      </c>
      <c r="AH60" s="347" t="s">
        <v>935</v>
      </c>
      <c r="AI60" s="350">
        <v>44673</v>
      </c>
      <c r="AJ60" s="351" t="s">
        <v>936</v>
      </c>
      <c r="AK60" s="351" t="s">
        <v>57</v>
      </c>
      <c r="AL60" s="351" t="s">
        <v>937</v>
      </c>
      <c r="AM60" s="347"/>
      <c r="AN60" s="346" t="s">
        <v>947</v>
      </c>
      <c r="AO60" s="346" t="s">
        <v>1440</v>
      </c>
      <c r="AP60" s="347" t="s">
        <v>91</v>
      </c>
      <c r="AQ60" s="347">
        <v>53562</v>
      </c>
      <c r="AR60" s="347" t="str">
        <f t="shared" si="21"/>
        <v>210-53562</v>
      </c>
      <c r="AS60" s="347"/>
      <c r="AT60" s="347"/>
      <c r="AU60" s="347"/>
      <c r="AV60" s="347" t="str">
        <f t="shared" si="22"/>
        <v/>
      </c>
      <c r="AW60" s="347"/>
      <c r="AX60" s="347" t="str">
        <f t="shared" si="23"/>
        <v/>
      </c>
      <c r="AY60" s="352"/>
    </row>
    <row r="61" spans="1:52" s="337" customFormat="1" x14ac:dyDescent="0.25">
      <c r="A61" s="345" t="str">
        <f t="shared" si="12"/>
        <v>A183</v>
      </c>
      <c r="B61" s="345" t="str">
        <f t="shared" si="13"/>
        <v/>
      </c>
      <c r="C61" s="345"/>
      <c r="D61" s="345"/>
      <c r="E61" s="345" t="str">
        <f t="shared" si="14"/>
        <v/>
      </c>
      <c r="F61" s="346"/>
      <c r="G61" s="346"/>
      <c r="H61" s="347" t="s">
        <v>850</v>
      </c>
      <c r="I61" s="347" t="s">
        <v>103</v>
      </c>
      <c r="J61" s="347" t="s">
        <v>1243</v>
      </c>
      <c r="K61" s="347" t="s">
        <v>578</v>
      </c>
      <c r="L61" s="347" t="str">
        <f t="shared" si="15"/>
        <v>A183. Head Up Display Screen Projector Trim</v>
      </c>
      <c r="M61" s="460" t="str">
        <f t="shared" si="16"/>
        <v>Pic</v>
      </c>
      <c r="N61" s="357" t="str" cm="1">
        <f t="array" ref="N61">IF(INDEX(W:W, ROW())&lt;&gt;"", _xlfn.XLOOKUP(INDEX(W:W, ROW()), '5A. Picture Formulas'!$B$3:$B$500, '5A. Picture Formulas'!$CR$3:$CR$500), "")</f>
        <v>https://viking-pictures.s3.us-west-1.amazonaws.com/AA1188/95+(1).JPG</v>
      </c>
      <c r="O61" s="348" t="str">
        <f t="shared" si="17"/>
        <v/>
      </c>
      <c r="P61" s="348" t="s">
        <v>875</v>
      </c>
      <c r="Q61" s="348" t="str">
        <f t="shared" si="18"/>
        <v>https://viking-pictures.s3.us-west-1.amazonaws.com/AA1188/95+(1).JPG</v>
      </c>
      <c r="R61" s="347" t="s">
        <v>578</v>
      </c>
      <c r="S61" s="347"/>
      <c r="T61" s="349">
        <v>50</v>
      </c>
      <c r="U61" s="349">
        <f t="shared" si="19"/>
        <v>50</v>
      </c>
      <c r="V61" s="347">
        <v>95</v>
      </c>
      <c r="W61" s="34" t="s">
        <v>3016</v>
      </c>
      <c r="X61" s="347" t="s">
        <v>2951</v>
      </c>
      <c r="Y61" s="347"/>
      <c r="Z61" s="346" t="s">
        <v>259</v>
      </c>
      <c r="AA61" s="347" t="s">
        <v>4191</v>
      </c>
      <c r="AB61" s="347"/>
      <c r="AC61" s="347"/>
      <c r="AD61" s="347" t="str">
        <f t="shared" si="20"/>
        <v/>
      </c>
      <c r="AE61" s="347"/>
      <c r="AF61" s="347"/>
      <c r="AG61" s="388"/>
      <c r="AH61" s="347" t="s">
        <v>981</v>
      </c>
      <c r="AI61" s="350">
        <v>44811</v>
      </c>
      <c r="AJ61" s="351" t="s">
        <v>936</v>
      </c>
      <c r="AK61" s="351" t="s">
        <v>57</v>
      </c>
      <c r="AL61" s="351" t="s">
        <v>937</v>
      </c>
      <c r="AM61" s="347"/>
      <c r="AN61" s="347" t="s">
        <v>938</v>
      </c>
      <c r="AO61" s="347"/>
      <c r="AP61" s="347"/>
      <c r="AQ61" s="347"/>
      <c r="AR61" s="347" t="str">
        <f t="shared" si="21"/>
        <v/>
      </c>
      <c r="AS61" s="347"/>
      <c r="AT61" s="347"/>
      <c r="AU61" s="347"/>
      <c r="AV61" s="347" t="str">
        <f t="shared" si="22"/>
        <v/>
      </c>
      <c r="AW61" s="347"/>
      <c r="AX61" s="347" t="str">
        <f t="shared" si="23"/>
        <v/>
      </c>
      <c r="AY61" s="352"/>
    </row>
    <row r="62" spans="1:52" s="337" customFormat="1" x14ac:dyDescent="0.25">
      <c r="A62" s="345" t="str">
        <f t="shared" si="12"/>
        <v>A184</v>
      </c>
      <c r="B62" s="345" t="str">
        <f t="shared" si="13"/>
        <v>596-892</v>
      </c>
      <c r="C62" s="345"/>
      <c r="D62" s="345"/>
      <c r="E62" s="345">
        <f t="shared" si="14"/>
        <v>1</v>
      </c>
      <c r="F62" s="346"/>
      <c r="G62" s="346"/>
      <c r="H62" s="347" t="s">
        <v>850</v>
      </c>
      <c r="I62" s="347" t="s">
        <v>103</v>
      </c>
      <c r="J62" s="347" t="s">
        <v>901</v>
      </c>
      <c r="K62" s="347" t="s">
        <v>901</v>
      </c>
      <c r="L62" s="347" t="str">
        <f t="shared" si="15"/>
        <v>A184. Head Up Display Projector</v>
      </c>
      <c r="M62" s="460" t="str">
        <f t="shared" si="16"/>
        <v>Pic</v>
      </c>
      <c r="N62" s="357" t="str" cm="1">
        <f t="array" ref="N62">IF(INDEX(W:W, ROW())&lt;&gt;"", _xlfn.XLOOKUP(INDEX(W:W, ROW()), '5A. Picture Formulas'!$B$3:$B$500, '5A. Picture Formulas'!$CR$3:$CR$500), "")</f>
        <v>https://viking-pictures.s3.us-west-1.amazonaws.com/AA1188/96+(1).JPG</v>
      </c>
      <c r="O62" s="348" t="str">
        <f t="shared" si="17"/>
        <v/>
      </c>
      <c r="P62" s="348" t="s">
        <v>875</v>
      </c>
      <c r="Q62" s="348" t="str">
        <f t="shared" si="18"/>
        <v>https://viking-pictures.s3.us-west-1.amazonaws.com/AA1188/96+(1).JPG</v>
      </c>
      <c r="R62" s="347" t="s">
        <v>901</v>
      </c>
      <c r="S62" s="347"/>
      <c r="T62" s="349">
        <v>195</v>
      </c>
      <c r="U62" s="349">
        <f t="shared" si="19"/>
        <v>195</v>
      </c>
      <c r="V62" s="346">
        <v>96</v>
      </c>
      <c r="W62" s="33" t="s">
        <v>3018</v>
      </c>
      <c r="X62" s="346" t="s">
        <v>2951</v>
      </c>
      <c r="Y62" s="346"/>
      <c r="Z62" s="346" t="s">
        <v>260</v>
      </c>
      <c r="AA62" s="347" t="s">
        <v>3019</v>
      </c>
      <c r="AB62" s="347"/>
      <c r="AC62" s="347"/>
      <c r="AD62" s="347" t="str">
        <f t="shared" si="20"/>
        <v>remove trim sell separately</v>
      </c>
      <c r="AE62" s="347" t="s">
        <v>878</v>
      </c>
      <c r="AF62" s="347"/>
      <c r="AG62" s="388"/>
      <c r="AH62" s="347" t="s">
        <v>981</v>
      </c>
      <c r="AI62" s="350">
        <v>44811</v>
      </c>
      <c r="AJ62" s="351" t="s">
        <v>936</v>
      </c>
      <c r="AK62" s="351" t="s">
        <v>57</v>
      </c>
      <c r="AL62" s="351" t="s">
        <v>937</v>
      </c>
      <c r="AM62" s="347"/>
      <c r="AN62" s="346" t="s">
        <v>947</v>
      </c>
      <c r="AO62" s="346" t="s">
        <v>1242</v>
      </c>
      <c r="AP62" s="347" t="s">
        <v>91</v>
      </c>
      <c r="AQ62" s="347">
        <v>892</v>
      </c>
      <c r="AR62" s="347" t="str">
        <f t="shared" si="21"/>
        <v>596-892</v>
      </c>
      <c r="AS62" s="347"/>
      <c r="AT62" s="347"/>
      <c r="AU62" s="347"/>
      <c r="AV62" s="347" t="str">
        <f t="shared" si="22"/>
        <v/>
      </c>
      <c r="AW62" s="347"/>
      <c r="AX62" s="347" t="str">
        <f t="shared" si="23"/>
        <v/>
      </c>
      <c r="AY62" s="352" t="s">
        <v>2984</v>
      </c>
    </row>
    <row r="63" spans="1:52" s="337" customFormat="1" x14ac:dyDescent="0.25">
      <c r="A63" s="345" t="str">
        <f t="shared" si="12"/>
        <v>A185</v>
      </c>
      <c r="B63" s="345" t="str">
        <f t="shared" si="13"/>
        <v>590-62105</v>
      </c>
      <c r="C63" s="345"/>
      <c r="D63" s="448"/>
      <c r="E63" s="345">
        <f t="shared" si="14"/>
        <v>1</v>
      </c>
      <c r="F63" s="346"/>
      <c r="G63" s="346"/>
      <c r="H63" s="347"/>
      <c r="I63" s="347"/>
      <c r="J63" s="347"/>
      <c r="K63" s="347"/>
      <c r="L63" s="347" t="str">
        <f t="shared" si="15"/>
        <v>A185. SET A: Module &amp; Key Set</v>
      </c>
      <c r="M63" s="460" t="str">
        <f t="shared" si="16"/>
        <v>Pic</v>
      </c>
      <c r="N63" s="357" t="str" cm="1">
        <f t="array" ref="N63">IF(INDEX(W:W, ROW())&lt;&gt;"", _xlfn.XLOOKUP(INDEX(W:W, ROW()), '5A. Picture Formulas'!$B$3:$B$500, '5A. Picture Formulas'!$CR$3:$CR$500), "")</f>
        <v>https://viking-pictures.s3.us-west-1.amazonaws.com/AA1188/97+(1).JPG</v>
      </c>
      <c r="O63" s="365" t="str">
        <f t="shared" si="17"/>
        <v/>
      </c>
      <c r="P63" s="441"/>
      <c r="Q63" s="348" t="str">
        <f t="shared" si="18"/>
        <v>https://viking-pictures.s3.us-west-1.amazonaws.com/AA1188/97+(1).JPG</v>
      </c>
      <c r="R63" s="442" t="s">
        <v>4184</v>
      </c>
      <c r="S63" s="442" t="s">
        <v>249</v>
      </c>
      <c r="T63" s="367"/>
      <c r="U63" s="349" t="str">
        <f t="shared" si="19"/>
        <v/>
      </c>
      <c r="V63" s="443">
        <v>97</v>
      </c>
      <c r="W63" s="329" t="s">
        <v>3021</v>
      </c>
      <c r="X63" s="443" t="s">
        <v>2950</v>
      </c>
      <c r="Y63" s="444"/>
      <c r="Z63" s="346" t="s">
        <v>260</v>
      </c>
      <c r="AA63" s="445" t="s">
        <v>3020</v>
      </c>
      <c r="AB63" s="442" t="s">
        <v>3022</v>
      </c>
      <c r="AC63" s="442"/>
      <c r="AD63" s="347" t="str">
        <f t="shared" si="20"/>
        <v/>
      </c>
      <c r="AE63" s="347"/>
      <c r="AF63" s="347"/>
      <c r="AG63" s="347" t="s">
        <v>4185</v>
      </c>
      <c r="AH63" s="446"/>
      <c r="AI63" s="446"/>
      <c r="AJ63" s="351" t="s">
        <v>936</v>
      </c>
      <c r="AK63" s="351" t="s">
        <v>57</v>
      </c>
      <c r="AL63" s="351" t="s">
        <v>249</v>
      </c>
      <c r="AM63" s="447"/>
      <c r="AN63" s="346"/>
      <c r="AO63" s="346">
        <v>590</v>
      </c>
      <c r="AP63" s="447" t="s">
        <v>91</v>
      </c>
      <c r="AQ63" s="347">
        <v>62105</v>
      </c>
      <c r="AR63" s="347" t="str">
        <f t="shared" si="21"/>
        <v>590-62105</v>
      </c>
      <c r="AS63" s="347"/>
      <c r="AT63" s="347"/>
      <c r="AU63" s="347"/>
      <c r="AV63" s="347" t="str">
        <f t="shared" si="22"/>
        <v/>
      </c>
      <c r="AW63" s="447"/>
      <c r="AX63" s="347" t="str">
        <f t="shared" si="23"/>
        <v/>
      </c>
      <c r="AY63" s="352" t="s">
        <v>2606</v>
      </c>
      <c r="AZ63" s="337" t="str">
        <f>'1A. Template Prep'!$C$2</f>
        <v>1270. 14 BMW X5 SUV (F15) 4.4TT (N63) Auto (Sophisto Gray) AWD (71781)</v>
      </c>
    </row>
    <row r="64" spans="1:52" s="337" customFormat="1" x14ac:dyDescent="0.25">
      <c r="A64" s="345" t="str">
        <f t="shared" si="12"/>
        <v>A186</v>
      </c>
      <c r="B64" s="345" t="str">
        <f t="shared" si="13"/>
        <v>638-59327</v>
      </c>
      <c r="C64" s="345"/>
      <c r="D64" s="345"/>
      <c r="E64" s="345">
        <f t="shared" si="14"/>
        <v>1</v>
      </c>
      <c r="F64" s="346"/>
      <c r="G64" s="346"/>
      <c r="H64" s="347" t="s">
        <v>850</v>
      </c>
      <c r="I64" s="347" t="s">
        <v>852</v>
      </c>
      <c r="J64" s="347" t="s">
        <v>1395</v>
      </c>
      <c r="K64" s="347" t="s">
        <v>630</v>
      </c>
      <c r="L64" s="347" t="str">
        <f t="shared" si="15"/>
        <v>A186. Amplifier, Harman Kardon</v>
      </c>
      <c r="M64" s="460" t="str">
        <f t="shared" si="16"/>
        <v>Pic</v>
      </c>
      <c r="N64" s="357" t="str" cm="1">
        <f t="array" ref="N64">IF(INDEX(W:W, ROW())&lt;&gt;"", _xlfn.XLOOKUP(INDEX(W:W, ROW()), '5A. Picture Formulas'!$B$3:$B$500, '5A. Picture Formulas'!$CR$3:$CR$500), "")</f>
        <v>https://viking-pictures.s3.us-west-1.amazonaws.com/AA1188/98+(1).JPG</v>
      </c>
      <c r="O64" s="348" t="str">
        <f t="shared" si="17"/>
        <v/>
      </c>
      <c r="P64" s="348" t="s">
        <v>875</v>
      </c>
      <c r="Q64" s="348" t="str">
        <f t="shared" si="18"/>
        <v>https://viking-pictures.s3.us-west-1.amazonaws.com/AA1188/98+(1).JPG</v>
      </c>
      <c r="R64" s="347" t="s">
        <v>630</v>
      </c>
      <c r="S64" s="347" t="s">
        <v>1397</v>
      </c>
      <c r="T64" s="349">
        <v>695</v>
      </c>
      <c r="U64" s="349">
        <f t="shared" si="19"/>
        <v>695</v>
      </c>
      <c r="V64" s="346">
        <v>98</v>
      </c>
      <c r="W64" s="33" t="s">
        <v>3023</v>
      </c>
      <c r="X64" s="346" t="s">
        <v>2950</v>
      </c>
      <c r="Y64" s="346"/>
      <c r="Z64" s="346" t="s">
        <v>260</v>
      </c>
      <c r="AA64" s="347" t="s">
        <v>3024</v>
      </c>
      <c r="AB64" s="347"/>
      <c r="AC64" s="347"/>
      <c r="AD64" s="347" t="str">
        <f t="shared" si="20"/>
        <v/>
      </c>
      <c r="AE64" s="347"/>
      <c r="AF64" s="347"/>
      <c r="AG64" s="347"/>
      <c r="AH64" s="347" t="s">
        <v>935</v>
      </c>
      <c r="AI64" s="350">
        <v>45247</v>
      </c>
      <c r="AJ64" s="351" t="s">
        <v>936</v>
      </c>
      <c r="AK64" s="351" t="s">
        <v>57</v>
      </c>
      <c r="AL64" s="351" t="s">
        <v>937</v>
      </c>
      <c r="AM64" s="347"/>
      <c r="AN64" s="346" t="s">
        <v>947</v>
      </c>
      <c r="AO64" s="346" t="s">
        <v>1270</v>
      </c>
      <c r="AP64" s="347" t="s">
        <v>91</v>
      </c>
      <c r="AQ64" s="347">
        <v>59327</v>
      </c>
      <c r="AR64" s="347" t="str">
        <f t="shared" si="21"/>
        <v>638-59327</v>
      </c>
      <c r="AS64" s="347"/>
      <c r="AT64" s="347"/>
      <c r="AU64" s="347"/>
      <c r="AV64" s="347" t="str">
        <f t="shared" si="22"/>
        <v/>
      </c>
      <c r="AW64" s="347"/>
      <c r="AX64" s="347" t="str">
        <f t="shared" si="23"/>
        <v/>
      </c>
      <c r="AY64" s="352"/>
    </row>
    <row r="65" spans="1:51" s="337" customFormat="1" x14ac:dyDescent="0.25">
      <c r="A65" s="345" t="str">
        <f t="shared" si="12"/>
        <v>A187</v>
      </c>
      <c r="B65" s="345" t="str">
        <f t="shared" si="13"/>
        <v>638-72260</v>
      </c>
      <c r="C65" s="345"/>
      <c r="D65" s="345"/>
      <c r="E65" s="345">
        <f t="shared" si="14"/>
        <v>1</v>
      </c>
      <c r="F65" s="346"/>
      <c r="G65" s="346"/>
      <c r="H65" s="347" t="s">
        <v>850</v>
      </c>
      <c r="I65" s="347" t="s">
        <v>103</v>
      </c>
      <c r="J65" s="347" t="s">
        <v>1268</v>
      </c>
      <c r="K65" s="347" t="s">
        <v>585</v>
      </c>
      <c r="L65" s="347" t="str">
        <f t="shared" si="15"/>
        <v>A187. Radio / Stereo Receiver Unit</v>
      </c>
      <c r="M65" s="460" t="str">
        <f t="shared" si="16"/>
        <v>Pic</v>
      </c>
      <c r="N65" s="357" t="str" cm="1">
        <f t="array" ref="N65">IF(INDEX(W:W, ROW())&lt;&gt;"", _xlfn.XLOOKUP(INDEX(W:W, ROW()), '5A. Picture Formulas'!$B$3:$B$500, '5A. Picture Formulas'!$CR$3:$CR$500), "")</f>
        <v>https://viking-pictures.s3.us-west-1.amazonaws.com/AA1188/99+(1).JPG</v>
      </c>
      <c r="O65" s="365" t="str">
        <f t="shared" si="17"/>
        <v/>
      </c>
      <c r="P65" s="366"/>
      <c r="Q65" s="348" t="str">
        <f t="shared" si="18"/>
        <v>https://viking-pictures.s3.us-west-1.amazonaws.com/AA1188/99+(1).JPG</v>
      </c>
      <c r="R65" s="347" t="s">
        <v>585</v>
      </c>
      <c r="S65" s="347" t="s">
        <v>1272</v>
      </c>
      <c r="T65" s="349">
        <v>120</v>
      </c>
      <c r="U65" s="349">
        <f t="shared" si="19"/>
        <v>120</v>
      </c>
      <c r="V65" s="346">
        <v>99</v>
      </c>
      <c r="W65" s="33" t="s">
        <v>3026</v>
      </c>
      <c r="X65" s="346" t="s">
        <v>2950</v>
      </c>
      <c r="Y65" s="346"/>
      <c r="Z65" s="346" t="s">
        <v>260</v>
      </c>
      <c r="AA65" s="369" t="s">
        <v>3025</v>
      </c>
      <c r="AB65" s="347"/>
      <c r="AC65" s="347"/>
      <c r="AD65" s="347" t="str">
        <f t="shared" si="20"/>
        <v/>
      </c>
      <c r="AE65" s="347"/>
      <c r="AF65" s="347"/>
      <c r="AG65" s="347"/>
      <c r="AH65" s="347" t="s">
        <v>935</v>
      </c>
      <c r="AI65" s="350">
        <v>44684</v>
      </c>
      <c r="AJ65" s="351" t="s">
        <v>936</v>
      </c>
      <c r="AK65" s="351" t="s">
        <v>57</v>
      </c>
      <c r="AL65" s="351" t="s">
        <v>937</v>
      </c>
      <c r="AM65" s="347"/>
      <c r="AN65" s="346" t="s">
        <v>947</v>
      </c>
      <c r="AO65" s="346" t="s">
        <v>1270</v>
      </c>
      <c r="AP65" s="347" t="s">
        <v>91</v>
      </c>
      <c r="AQ65" s="347">
        <v>72260</v>
      </c>
      <c r="AR65" s="347" t="str">
        <f t="shared" si="21"/>
        <v>638-72260</v>
      </c>
      <c r="AS65" s="347"/>
      <c r="AT65" s="347"/>
      <c r="AU65" s="347"/>
      <c r="AV65" s="347" t="str">
        <f t="shared" si="22"/>
        <v/>
      </c>
      <c r="AW65" s="347"/>
      <c r="AX65" s="347" t="str">
        <f t="shared" si="23"/>
        <v/>
      </c>
      <c r="AY65" s="352" t="s">
        <v>2984</v>
      </c>
    </row>
    <row r="66" spans="1:51" s="337" customFormat="1" x14ac:dyDescent="0.25">
      <c r="A66" s="345" t="str">
        <f t="shared" si="12"/>
        <v>A188</v>
      </c>
      <c r="B66" s="345" t="str">
        <f t="shared" si="13"/>
        <v>660-50116</v>
      </c>
      <c r="C66" s="345"/>
      <c r="D66" s="345"/>
      <c r="E66" s="345">
        <f t="shared" si="14"/>
        <v>1</v>
      </c>
      <c r="F66" s="346"/>
      <c r="G66" s="346"/>
      <c r="H66" s="347" t="s">
        <v>850</v>
      </c>
      <c r="I66" s="347" t="s">
        <v>852</v>
      </c>
      <c r="J66" s="347" t="s">
        <v>852</v>
      </c>
      <c r="K66" s="347" t="s">
        <v>655</v>
      </c>
      <c r="L66" s="347" t="str">
        <f t="shared" si="15"/>
        <v>A188. Voltage Converter Control Module</v>
      </c>
      <c r="M66" s="460" t="str">
        <f t="shared" si="16"/>
        <v>Pic</v>
      </c>
      <c r="N66" s="357" t="str" cm="1">
        <f t="array" ref="N66">IF(INDEX(W:W, ROW())&lt;&gt;"", _xlfn.XLOOKUP(INDEX(W:W, ROW()), '5A. Picture Formulas'!$B$3:$B$500, '5A. Picture Formulas'!$CR$3:$CR$500), "")</f>
        <v>https://viking-pictures.s3.us-west-1.amazonaws.com/AA1188/100+(1).JPG</v>
      </c>
      <c r="O66" s="365" t="str">
        <f t="shared" si="17"/>
        <v>E.G.</v>
      </c>
      <c r="P66" s="366" t="s">
        <v>1422</v>
      </c>
      <c r="Q66" s="348" t="str">
        <f t="shared" si="18"/>
        <v>https://viking-pictures.s3.us-west-1.amazonaws.com/AA1155/A75.+Voltage+Converter+Control+Module+(1).JPG</v>
      </c>
      <c r="R66" s="347" t="s">
        <v>655</v>
      </c>
      <c r="S66" s="347"/>
      <c r="T66" s="347">
        <v>75</v>
      </c>
      <c r="U66" s="349">
        <f t="shared" si="19"/>
        <v>75</v>
      </c>
      <c r="V66" s="368">
        <v>100</v>
      </c>
      <c r="W66" s="37" t="s">
        <v>3028</v>
      </c>
      <c r="X66" s="368" t="s">
        <v>2950</v>
      </c>
      <c r="Y66" s="368"/>
      <c r="Z66" s="346" t="s">
        <v>260</v>
      </c>
      <c r="AA66" s="369" t="s">
        <v>3027</v>
      </c>
      <c r="AB66" s="347"/>
      <c r="AC66" s="347"/>
      <c r="AD66" s="347" t="str">
        <f t="shared" si="20"/>
        <v/>
      </c>
      <c r="AE66" s="347"/>
      <c r="AF66" s="347"/>
      <c r="AG66" s="347"/>
      <c r="AH66" s="347" t="s">
        <v>935</v>
      </c>
      <c r="AI66" s="350">
        <v>45216</v>
      </c>
      <c r="AJ66" s="351" t="s">
        <v>936</v>
      </c>
      <c r="AK66" s="351" t="s">
        <v>57</v>
      </c>
      <c r="AL66" s="351" t="s">
        <v>937</v>
      </c>
      <c r="AM66" s="347"/>
      <c r="AN66" s="368" t="s">
        <v>982</v>
      </c>
      <c r="AO66" s="346" t="s">
        <v>1424</v>
      </c>
      <c r="AP66" s="347" t="s">
        <v>91</v>
      </c>
      <c r="AQ66" s="347">
        <v>50116</v>
      </c>
      <c r="AR66" s="347" t="str">
        <f t="shared" si="21"/>
        <v>660-50116</v>
      </c>
      <c r="AS66" s="347"/>
      <c r="AT66" s="347"/>
      <c r="AU66" s="347"/>
      <c r="AV66" s="347" t="str">
        <f t="shared" si="22"/>
        <v/>
      </c>
      <c r="AW66" s="347"/>
      <c r="AX66" s="347" t="str">
        <f t="shared" si="23"/>
        <v/>
      </c>
      <c r="AY66" s="352" t="s">
        <v>2984</v>
      </c>
    </row>
    <row r="67" spans="1:51" s="337" customFormat="1" x14ac:dyDescent="0.25">
      <c r="A67" s="345" t="str">
        <f t="shared" si="12"/>
        <v>A189</v>
      </c>
      <c r="B67" s="345" t="str">
        <f t="shared" si="13"/>
        <v>591-72653</v>
      </c>
      <c r="C67" s="345"/>
      <c r="D67" s="345"/>
      <c r="E67" s="345">
        <f t="shared" si="14"/>
        <v>1</v>
      </c>
      <c r="F67" s="346"/>
      <c r="G67" s="346"/>
      <c r="H67" s="347" t="s">
        <v>850</v>
      </c>
      <c r="I67" s="347" t="s">
        <v>852</v>
      </c>
      <c r="J67" s="347" t="s">
        <v>852</v>
      </c>
      <c r="K67" s="347" t="s">
        <v>645</v>
      </c>
      <c r="L67" s="347" t="str">
        <f t="shared" si="15"/>
        <v>A189. Lane Departure Warning Camera Control Module (Not The Camera)</v>
      </c>
      <c r="M67" s="460" t="str">
        <f t="shared" si="16"/>
        <v>Pic</v>
      </c>
      <c r="N67" s="357" t="str" cm="1">
        <f t="array" ref="N67">IF(INDEX(W:W, ROW())&lt;&gt;"", _xlfn.XLOOKUP(INDEX(W:W, ROW()), '5A. Picture Formulas'!$B$3:$B$500, '5A. Picture Formulas'!$CR$3:$CR$500), "")</f>
        <v>https://viking-pictures.s3.us-west-1.amazonaws.com/AA1188/101+(1).JPG</v>
      </c>
      <c r="O67" s="348" t="str">
        <f t="shared" si="17"/>
        <v/>
      </c>
      <c r="P67" s="348" t="s">
        <v>875</v>
      </c>
      <c r="Q67" s="348" t="str">
        <f t="shared" si="18"/>
        <v>https://viking-pictures.s3.us-west-1.amazonaws.com/AA1188/101+(1).JPG</v>
      </c>
      <c r="R67" s="347" t="s">
        <v>645</v>
      </c>
      <c r="S67" s="347"/>
      <c r="T67" s="347">
        <v>45</v>
      </c>
      <c r="U67" s="349">
        <f t="shared" si="19"/>
        <v>45</v>
      </c>
      <c r="V67" s="368">
        <v>101</v>
      </c>
      <c r="W67" s="37" t="s">
        <v>3029</v>
      </c>
      <c r="X67" s="368" t="s">
        <v>2950</v>
      </c>
      <c r="Y67" s="368"/>
      <c r="Z67" s="346" t="s">
        <v>260</v>
      </c>
      <c r="AA67" s="347" t="s">
        <v>3030</v>
      </c>
      <c r="AB67" s="347"/>
      <c r="AC67" s="347"/>
      <c r="AD67" s="347" t="str">
        <f t="shared" si="20"/>
        <v/>
      </c>
      <c r="AE67" s="347"/>
      <c r="AF67" s="347"/>
      <c r="AG67" s="347"/>
      <c r="AH67" s="347" t="s">
        <v>981</v>
      </c>
      <c r="AI67" s="350">
        <v>44994</v>
      </c>
      <c r="AJ67" s="351" t="s">
        <v>936</v>
      </c>
      <c r="AK67" s="351" t="s">
        <v>57</v>
      </c>
      <c r="AL67" s="351" t="s">
        <v>937</v>
      </c>
      <c r="AM67" s="347"/>
      <c r="AN67" s="368" t="s">
        <v>982</v>
      </c>
      <c r="AO67" s="346" t="s">
        <v>1381</v>
      </c>
      <c r="AP67" s="347" t="s">
        <v>91</v>
      </c>
      <c r="AQ67" s="347">
        <v>72653</v>
      </c>
      <c r="AR67" s="347" t="str">
        <f t="shared" si="21"/>
        <v>591-72653</v>
      </c>
      <c r="AS67" s="347"/>
      <c r="AT67" s="347"/>
      <c r="AU67" s="347"/>
      <c r="AV67" s="347" t="str">
        <f t="shared" si="22"/>
        <v/>
      </c>
      <c r="AW67" s="347"/>
      <c r="AX67" s="347" t="str">
        <f t="shared" si="23"/>
        <v/>
      </c>
      <c r="AY67" s="352"/>
    </row>
    <row r="68" spans="1:51" s="337" customFormat="1" x14ac:dyDescent="0.25">
      <c r="A68" s="345" t="str">
        <f t="shared" ref="A68:A99" si="24">IF(W68&lt;&gt;"",W68,"")</f>
        <v>A190</v>
      </c>
      <c r="B68" s="345" t="str">
        <f t="shared" ref="B68:B99" si="25">IF(AR68&lt;&gt;"",AR68,"")</f>
        <v/>
      </c>
      <c r="C68" s="345"/>
      <c r="D68" s="345"/>
      <c r="E68" s="345" t="str">
        <f t="shared" ref="E68:E99" si="26">IF(B68&lt;&gt;"",COUNTIF($B$4:$B$592,B68),"")</f>
        <v/>
      </c>
      <c r="F68" s="346"/>
      <c r="G68" s="346"/>
      <c r="H68" s="347" t="s">
        <v>850</v>
      </c>
      <c r="I68" s="347" t="s">
        <v>852</v>
      </c>
      <c r="J68" s="347" t="s">
        <v>852</v>
      </c>
      <c r="K68" s="347" t="s">
        <v>640</v>
      </c>
      <c r="L68" s="347" t="str">
        <f t="shared" ref="L68:L99" si="27">CONCATENATE(W68,". ",R68)</f>
        <v>A190. Integrated Power Module</v>
      </c>
      <c r="M68" s="460" t="str">
        <f t="shared" ref="M68:M99" si="28">IF(N68&lt;&gt;"",HYPERLINK(N68,"Pic"),"")</f>
        <v>Pic</v>
      </c>
      <c r="N68" s="357" t="str" cm="1">
        <f t="array" ref="N68">IF(INDEX(W:W, ROW())&lt;&gt;"", _xlfn.XLOOKUP(INDEX(W:W, ROW()), '5A. Picture Formulas'!$B$3:$B$500, '5A. Picture Formulas'!$CR$3:$CR$500), "")</f>
        <v>https://viking-pictures.s3.us-west-1.amazonaws.com/AA1188/102+(1).JPG</v>
      </c>
      <c r="O68" s="348" t="str">
        <f t="shared" ref="O68:O99" si="29">IF(P68&lt;&gt;"",HYPERLINK(P68,"E.G."),"")</f>
        <v/>
      </c>
      <c r="P68" s="348" t="s">
        <v>875</v>
      </c>
      <c r="Q68" s="348" t="str">
        <f t="shared" ref="Q68:Q99" si="30">IF(P68&lt;&gt;"",P68,IF(N68&lt;&gt;"",N68,""))</f>
        <v>https://viking-pictures.s3.us-west-1.amazonaws.com/AA1188/102+(1).JPG</v>
      </c>
      <c r="R68" s="347" t="s">
        <v>640</v>
      </c>
      <c r="S68" s="347"/>
      <c r="T68" s="347">
        <v>60</v>
      </c>
      <c r="U68" s="349">
        <f t="shared" ref="U68:U99" si="31">IF(ISTEXT(T68), T68, IFERROR(AVERAGEIF(K:K, K68, T:T), ""))</f>
        <v>60</v>
      </c>
      <c r="V68" s="347">
        <v>102</v>
      </c>
      <c r="W68" s="34" t="s">
        <v>3031</v>
      </c>
      <c r="X68" s="347" t="s">
        <v>2950</v>
      </c>
      <c r="Y68" s="347"/>
      <c r="Z68" s="346" t="s">
        <v>260</v>
      </c>
      <c r="AA68" s="369">
        <v>7634274</v>
      </c>
      <c r="AB68" s="347"/>
      <c r="AC68" s="347"/>
      <c r="AD68" s="347" t="str">
        <f t="shared" ref="AD68:AD99" si="32">_xlfn.TEXTJOIN(" | ",TRUE,AE68,AF68)</f>
        <v/>
      </c>
      <c r="AE68" s="347"/>
      <c r="AF68" s="347"/>
      <c r="AG68" s="347"/>
      <c r="AH68" s="347" t="s">
        <v>935</v>
      </c>
      <c r="AI68" s="350">
        <v>45245</v>
      </c>
      <c r="AJ68" s="351" t="s">
        <v>936</v>
      </c>
      <c r="AK68" s="351" t="s">
        <v>57</v>
      </c>
      <c r="AL68" s="351" t="s">
        <v>249</v>
      </c>
      <c r="AM68" s="347"/>
      <c r="AN68" s="347" t="s">
        <v>982</v>
      </c>
      <c r="AO68" s="347"/>
      <c r="AP68" s="347" t="s">
        <v>91</v>
      </c>
      <c r="AQ68" s="347"/>
      <c r="AR68" s="347" t="str">
        <f t="shared" ref="AR68:AR99" si="33">IF(AO68&lt;&gt;"",CONCATENATE(AO68,AP68,AQ68),"")</f>
        <v/>
      </c>
      <c r="AS68" s="347" t="s">
        <v>89</v>
      </c>
      <c r="AT68" s="347" t="s">
        <v>1016</v>
      </c>
      <c r="AU68" s="347" t="s">
        <v>1571</v>
      </c>
      <c r="AV68" s="347" t="str">
        <f t="shared" ref="AV68:AV99" si="34">IF(AS68&lt;&gt;"",_xlfn.TEXTJOIN("-",TRUE,AS68,AT68,AU68),"")</f>
        <v>F15-14-18-4.4TT</v>
      </c>
      <c r="AW68" s="347" t="s">
        <v>1738</v>
      </c>
      <c r="AX68" s="347" t="str">
        <f t="shared" ref="AX68:AX99" si="35">IF(AW68&lt;&gt;"",_xlfn.TEXTJOIN("-",TRUE,AV68,AW68),"")</f>
        <v>F15-14-18-4.4TT-Viking42</v>
      </c>
      <c r="AY68" s="352"/>
    </row>
    <row r="69" spans="1:51" s="337" customFormat="1" x14ac:dyDescent="0.25">
      <c r="A69" s="345" t="str">
        <f t="shared" si="24"/>
        <v>A191</v>
      </c>
      <c r="B69" s="345" t="str">
        <f t="shared" si="25"/>
        <v>591-74065</v>
      </c>
      <c r="C69" s="345"/>
      <c r="D69" s="345"/>
      <c r="E69" s="345">
        <f t="shared" si="26"/>
        <v>1</v>
      </c>
      <c r="F69" s="346"/>
      <c r="G69" s="346"/>
      <c r="H69" s="347" t="s">
        <v>850</v>
      </c>
      <c r="I69" s="347" t="s">
        <v>852</v>
      </c>
      <c r="J69" s="347" t="s">
        <v>852</v>
      </c>
      <c r="K69" s="347" t="s">
        <v>651</v>
      </c>
      <c r="L69" s="347" t="str">
        <f t="shared" si="27"/>
        <v>A191. Surround View Camera Control Module</v>
      </c>
      <c r="M69" s="460" t="str">
        <f t="shared" si="28"/>
        <v>Pic</v>
      </c>
      <c r="N69" s="357" t="str" cm="1">
        <f t="array" ref="N69">IF(INDEX(W:W, ROW())&lt;&gt;"", _xlfn.XLOOKUP(INDEX(W:W, ROW()), '5A. Picture Formulas'!$B$3:$B$500, '5A. Picture Formulas'!$CR$3:$CR$500), "")</f>
        <v>https://viking-pictures.s3.us-west-1.amazonaws.com/AA1188/103+(1).JPG</v>
      </c>
      <c r="O69" s="348" t="str">
        <f t="shared" si="29"/>
        <v/>
      </c>
      <c r="P69" s="348" t="s">
        <v>875</v>
      </c>
      <c r="Q69" s="348" t="str">
        <f t="shared" si="30"/>
        <v>https://viking-pictures.s3.us-west-1.amazonaws.com/AA1188/103+(1).JPG</v>
      </c>
      <c r="R69" s="347" t="s">
        <v>651</v>
      </c>
      <c r="S69" s="347"/>
      <c r="T69" s="347">
        <v>115</v>
      </c>
      <c r="U69" s="349">
        <f t="shared" si="31"/>
        <v>115</v>
      </c>
      <c r="V69" s="368">
        <v>103</v>
      </c>
      <c r="W69" s="37" t="s">
        <v>3032</v>
      </c>
      <c r="X69" s="368" t="s">
        <v>2950</v>
      </c>
      <c r="Y69" s="368"/>
      <c r="Z69" s="346" t="s">
        <v>260</v>
      </c>
      <c r="AA69" s="369" t="s">
        <v>3033</v>
      </c>
      <c r="AB69" s="347"/>
      <c r="AC69" s="347"/>
      <c r="AD69" s="347" t="str">
        <f t="shared" si="32"/>
        <v>aluminum w/ 1 black &amp; 1 white plug</v>
      </c>
      <c r="AE69" s="347"/>
      <c r="AF69" s="347" t="s">
        <v>820</v>
      </c>
      <c r="AG69" s="347"/>
      <c r="AH69" s="347" t="s">
        <v>935</v>
      </c>
      <c r="AI69" s="350">
        <v>44684</v>
      </c>
      <c r="AJ69" s="351" t="s">
        <v>936</v>
      </c>
      <c r="AK69" s="351" t="s">
        <v>57</v>
      </c>
      <c r="AL69" s="351" t="s">
        <v>937</v>
      </c>
      <c r="AM69" s="347"/>
      <c r="AN69" s="368" t="s">
        <v>982</v>
      </c>
      <c r="AO69" s="346" t="s">
        <v>1381</v>
      </c>
      <c r="AP69" s="347" t="s">
        <v>91</v>
      </c>
      <c r="AQ69" s="347">
        <v>74065</v>
      </c>
      <c r="AR69" s="347" t="str">
        <f t="shared" si="33"/>
        <v>591-74065</v>
      </c>
      <c r="AS69" s="347"/>
      <c r="AT69" s="347"/>
      <c r="AU69" s="347"/>
      <c r="AV69" s="347" t="str">
        <f t="shared" si="34"/>
        <v/>
      </c>
      <c r="AW69" s="347"/>
      <c r="AX69" s="347" t="str">
        <f t="shared" si="35"/>
        <v/>
      </c>
      <c r="AY69" s="352"/>
    </row>
    <row r="70" spans="1:51" s="337" customFormat="1" x14ac:dyDescent="0.25">
      <c r="A70" s="345" t="str">
        <f t="shared" si="24"/>
        <v>A192</v>
      </c>
      <c r="B70" s="345" t="str">
        <f t="shared" si="25"/>
        <v>591-74854</v>
      </c>
      <c r="C70" s="345" t="s">
        <v>1415</v>
      </c>
      <c r="D70" s="345"/>
      <c r="E70" s="345">
        <f t="shared" si="26"/>
        <v>2</v>
      </c>
      <c r="F70" s="346"/>
      <c r="G70" s="346"/>
      <c r="H70" s="347" t="s">
        <v>850</v>
      </c>
      <c r="I70" s="347" t="s">
        <v>852</v>
      </c>
      <c r="J70" s="347" t="s">
        <v>852</v>
      </c>
      <c r="K70" s="347" t="s">
        <v>905</v>
      </c>
      <c r="L70" s="347" t="str">
        <f t="shared" si="27"/>
        <v>A192. Seat Control &amp; Memory Module, w/ Comfort Seat - FRONT LEFT</v>
      </c>
      <c r="M70" s="460" t="str">
        <f t="shared" si="28"/>
        <v>Pic</v>
      </c>
      <c r="N70" s="357" t="str" cm="1">
        <f t="array" ref="N70">IF(INDEX(W:W, ROW())&lt;&gt;"", _xlfn.XLOOKUP(INDEX(W:W, ROW()), '5A. Picture Formulas'!$B$3:$B$500, '5A. Picture Formulas'!$CR$3:$CR$500), "")</f>
        <v>https://viking-pictures.s3.us-west-1.amazonaws.com/AA1188/104+(2).JPG</v>
      </c>
      <c r="O70" s="348" t="str">
        <f t="shared" si="29"/>
        <v/>
      </c>
      <c r="P70" s="348" t="s">
        <v>875</v>
      </c>
      <c r="Q70" s="348" t="str">
        <f t="shared" si="30"/>
        <v>https://viking-pictures.s3.us-west-1.amazonaws.com/AA1188/104+(2).JPG</v>
      </c>
      <c r="R70" s="347" t="s">
        <v>905</v>
      </c>
      <c r="S70" s="347" t="s">
        <v>1416</v>
      </c>
      <c r="T70" s="347">
        <v>100</v>
      </c>
      <c r="U70" s="349">
        <f t="shared" si="31"/>
        <v>100</v>
      </c>
      <c r="V70" s="368">
        <v>104</v>
      </c>
      <c r="W70" s="37" t="s">
        <v>3035</v>
      </c>
      <c r="X70" s="368" t="s">
        <v>2950</v>
      </c>
      <c r="Y70" s="368"/>
      <c r="Z70" s="346" t="s">
        <v>260</v>
      </c>
      <c r="AA70" s="347" t="s">
        <v>3034</v>
      </c>
      <c r="AB70" s="347"/>
      <c r="AC70" s="347"/>
      <c r="AD70" s="347" t="str">
        <f t="shared" si="32"/>
        <v>toss if without comfort seats, note LF &amp; RF are same</v>
      </c>
      <c r="AE70" s="347" t="s">
        <v>818</v>
      </c>
      <c r="AF70" s="347"/>
      <c r="AG70" s="347" t="s">
        <v>1417</v>
      </c>
      <c r="AH70" s="347" t="s">
        <v>935</v>
      </c>
      <c r="AI70" s="350">
        <v>45216</v>
      </c>
      <c r="AJ70" s="351" t="s">
        <v>936</v>
      </c>
      <c r="AK70" s="351" t="s">
        <v>57</v>
      </c>
      <c r="AL70" s="351" t="s">
        <v>937</v>
      </c>
      <c r="AM70" s="347"/>
      <c r="AN70" s="368" t="s">
        <v>982</v>
      </c>
      <c r="AO70" s="346" t="s">
        <v>1381</v>
      </c>
      <c r="AP70" s="347" t="s">
        <v>91</v>
      </c>
      <c r="AQ70" s="347">
        <v>74854</v>
      </c>
      <c r="AR70" s="347" t="str">
        <f t="shared" si="33"/>
        <v>591-74854</v>
      </c>
      <c r="AS70" s="347"/>
      <c r="AT70" s="347"/>
      <c r="AU70" s="347"/>
      <c r="AV70" s="347" t="str">
        <f t="shared" si="34"/>
        <v/>
      </c>
      <c r="AW70" s="347"/>
      <c r="AX70" s="347" t="str">
        <f t="shared" si="35"/>
        <v/>
      </c>
      <c r="AY70" s="352" t="s">
        <v>2984</v>
      </c>
    </row>
    <row r="71" spans="1:51" s="337" customFormat="1" x14ac:dyDescent="0.25">
      <c r="A71" s="345" t="str">
        <f t="shared" si="24"/>
        <v>A193</v>
      </c>
      <c r="B71" s="345" t="str">
        <f t="shared" si="25"/>
        <v>591-74854</v>
      </c>
      <c r="C71" s="345" t="s">
        <v>1418</v>
      </c>
      <c r="D71" s="345"/>
      <c r="E71" s="345">
        <f t="shared" si="26"/>
        <v>2</v>
      </c>
      <c r="F71" s="346"/>
      <c r="G71" s="346"/>
      <c r="H71" s="347" t="s">
        <v>850</v>
      </c>
      <c r="I71" s="347" t="s">
        <v>852</v>
      </c>
      <c r="J71" s="347" t="s">
        <v>852</v>
      </c>
      <c r="K71" s="347" t="s">
        <v>906</v>
      </c>
      <c r="L71" s="347" t="str">
        <f t="shared" si="27"/>
        <v>A193. Seat Control &amp; Memory Module, w/ Comfort Seat - FRONT RIGHT</v>
      </c>
      <c r="M71" s="460" t="str">
        <f t="shared" si="28"/>
        <v>Pic</v>
      </c>
      <c r="N71" s="357" t="str" cm="1">
        <f t="array" ref="N71">IF(INDEX(W:W, ROW())&lt;&gt;"", _xlfn.XLOOKUP(INDEX(W:W, ROW()), '5A. Picture Formulas'!$B$3:$B$500, '5A. Picture Formulas'!$CR$3:$CR$500), "")</f>
        <v>https://viking-pictures.s3.us-west-1.amazonaws.com/AA1188/107+(1).JPG</v>
      </c>
      <c r="O71" s="348" t="str">
        <f t="shared" si="29"/>
        <v/>
      </c>
      <c r="P71" s="348" t="s">
        <v>875</v>
      </c>
      <c r="Q71" s="348" t="str">
        <f t="shared" si="30"/>
        <v>https://viking-pictures.s3.us-west-1.amazonaws.com/AA1188/107+(1).JPG</v>
      </c>
      <c r="R71" s="347" t="s">
        <v>906</v>
      </c>
      <c r="S71" s="347" t="s">
        <v>1416</v>
      </c>
      <c r="T71" s="347">
        <v>100</v>
      </c>
      <c r="U71" s="349">
        <f t="shared" si="31"/>
        <v>100</v>
      </c>
      <c r="V71" s="368">
        <v>107</v>
      </c>
      <c r="W71" s="37" t="s">
        <v>3036</v>
      </c>
      <c r="X71" s="368" t="s">
        <v>2950</v>
      </c>
      <c r="Y71" s="368"/>
      <c r="Z71" s="346" t="s">
        <v>260</v>
      </c>
      <c r="AA71" s="347" t="s">
        <v>3034</v>
      </c>
      <c r="AB71" s="347"/>
      <c r="AC71" s="347"/>
      <c r="AD71" s="347" t="str">
        <f t="shared" si="32"/>
        <v>toss if without comfort seats, note LF &amp; RF are same</v>
      </c>
      <c r="AE71" s="347" t="s">
        <v>818</v>
      </c>
      <c r="AF71" s="347"/>
      <c r="AG71" s="347" t="s">
        <v>1417</v>
      </c>
      <c r="AH71" s="347" t="s">
        <v>935</v>
      </c>
      <c r="AI71" s="350">
        <v>45216</v>
      </c>
      <c r="AJ71" s="351" t="s">
        <v>936</v>
      </c>
      <c r="AK71" s="351" t="s">
        <v>57</v>
      </c>
      <c r="AL71" s="351" t="s">
        <v>937</v>
      </c>
      <c r="AM71" s="347"/>
      <c r="AN71" s="368" t="s">
        <v>982</v>
      </c>
      <c r="AO71" s="346" t="s">
        <v>1381</v>
      </c>
      <c r="AP71" s="347" t="s">
        <v>91</v>
      </c>
      <c r="AQ71" s="347">
        <v>74854</v>
      </c>
      <c r="AR71" s="347" t="str">
        <f t="shared" si="33"/>
        <v>591-74854</v>
      </c>
      <c r="AS71" s="347"/>
      <c r="AT71" s="347"/>
      <c r="AU71" s="347"/>
      <c r="AV71" s="347" t="str">
        <f t="shared" si="34"/>
        <v/>
      </c>
      <c r="AW71" s="347"/>
      <c r="AX71" s="347" t="str">
        <f t="shared" si="35"/>
        <v/>
      </c>
      <c r="AY71" s="352" t="s">
        <v>2984</v>
      </c>
    </row>
    <row r="72" spans="1:51" s="337" customFormat="1" x14ac:dyDescent="0.25">
      <c r="A72" s="345" t="str">
        <f t="shared" si="24"/>
        <v>A194</v>
      </c>
      <c r="B72" s="345" t="str">
        <f t="shared" si="25"/>
        <v>591-74049</v>
      </c>
      <c r="C72" s="345"/>
      <c r="D72" s="345"/>
      <c r="E72" s="345">
        <f t="shared" si="26"/>
        <v>1</v>
      </c>
      <c r="F72" s="346"/>
      <c r="G72" s="346"/>
      <c r="H72" s="347" t="s">
        <v>850</v>
      </c>
      <c r="I72" s="347" t="s">
        <v>263</v>
      </c>
      <c r="J72" s="347" t="s">
        <v>1365</v>
      </c>
      <c r="K72" s="347" t="s">
        <v>621</v>
      </c>
      <c r="L72" s="347" t="str">
        <f t="shared" si="27"/>
        <v>A194. Headlight, XENON Adaptive Control Module</v>
      </c>
      <c r="M72" s="460" t="str">
        <f t="shared" si="28"/>
        <v>Pic</v>
      </c>
      <c r="N72" s="357" t="str" cm="1">
        <f t="array" ref="N72">IF(INDEX(W:W, ROW())&lt;&gt;"", _xlfn.XLOOKUP(INDEX(W:W, ROW()), '5A. Picture Formulas'!$B$3:$B$500, '5A. Picture Formulas'!$CR$3:$CR$500), "")</f>
        <v>https://viking-pictures.s3.us-west-1.amazonaws.com/AA1188/105+(1).JPG</v>
      </c>
      <c r="O72" s="348" t="str">
        <f t="shared" si="29"/>
        <v/>
      </c>
      <c r="P72" s="348" t="s">
        <v>875</v>
      </c>
      <c r="Q72" s="348" t="str">
        <f t="shared" si="30"/>
        <v>https://viking-pictures.s3.us-west-1.amazonaws.com/AA1188/105+(1).JPG</v>
      </c>
      <c r="R72" s="347" t="s">
        <v>621</v>
      </c>
      <c r="S72" s="347" t="s">
        <v>1380</v>
      </c>
      <c r="T72" s="347">
        <v>200</v>
      </c>
      <c r="U72" s="349">
        <f t="shared" si="31"/>
        <v>200</v>
      </c>
      <c r="V72" s="346">
        <v>105</v>
      </c>
      <c r="W72" s="33" t="s">
        <v>3037</v>
      </c>
      <c r="X72" s="346" t="s">
        <v>2950</v>
      </c>
      <c r="Y72" s="346"/>
      <c r="Z72" s="346" t="s">
        <v>260</v>
      </c>
      <c r="AA72" s="347">
        <v>7396128</v>
      </c>
      <c r="AB72" s="347"/>
      <c r="AC72" s="347"/>
      <c r="AD72" s="347" t="str">
        <f t="shared" si="32"/>
        <v>black plastic w/ vents &amp; visible circuit board</v>
      </c>
      <c r="AE72" s="347"/>
      <c r="AF72" s="347" t="s">
        <v>809</v>
      </c>
      <c r="AG72" s="347"/>
      <c r="AH72" s="347" t="s">
        <v>981</v>
      </c>
      <c r="AI72" s="350">
        <v>44922</v>
      </c>
      <c r="AJ72" s="351" t="s">
        <v>936</v>
      </c>
      <c r="AK72" s="351" t="s">
        <v>57</v>
      </c>
      <c r="AL72" s="351" t="s">
        <v>937</v>
      </c>
      <c r="AM72" s="347"/>
      <c r="AN72" s="346" t="s">
        <v>947</v>
      </c>
      <c r="AO72" s="346" t="s">
        <v>1381</v>
      </c>
      <c r="AP72" s="347" t="s">
        <v>91</v>
      </c>
      <c r="AQ72" s="347">
        <v>74049</v>
      </c>
      <c r="AR72" s="347" t="str">
        <f t="shared" si="33"/>
        <v>591-74049</v>
      </c>
      <c r="AS72" s="347"/>
      <c r="AT72" s="347"/>
      <c r="AU72" s="347"/>
      <c r="AV72" s="347" t="str">
        <f t="shared" si="34"/>
        <v/>
      </c>
      <c r="AW72" s="347"/>
      <c r="AX72" s="347" t="str">
        <f t="shared" si="35"/>
        <v/>
      </c>
      <c r="AY72" s="352"/>
    </row>
    <row r="73" spans="1:51" s="337" customFormat="1" x14ac:dyDescent="0.25">
      <c r="A73" s="345" t="str">
        <f t="shared" si="24"/>
        <v>A195</v>
      </c>
      <c r="B73" s="345" t="str">
        <f t="shared" si="25"/>
        <v>596-10443</v>
      </c>
      <c r="C73" s="345"/>
      <c r="D73" s="345"/>
      <c r="E73" s="345">
        <f t="shared" si="26"/>
        <v>1</v>
      </c>
      <c r="F73" s="346"/>
      <c r="G73" s="346"/>
      <c r="H73" s="347" t="s">
        <v>850</v>
      </c>
      <c r="I73" s="347" t="s">
        <v>852</v>
      </c>
      <c r="J73" s="347" t="s">
        <v>852</v>
      </c>
      <c r="K73" s="347" t="s">
        <v>633</v>
      </c>
      <c r="L73" s="347" t="str">
        <f t="shared" si="27"/>
        <v>A195. Blind Spot Alert Sensor Module, Slave</v>
      </c>
      <c r="M73" s="460" t="str">
        <f t="shared" si="28"/>
        <v>Pic</v>
      </c>
      <c r="N73" s="357" t="str" cm="1">
        <f t="array" ref="N73">IF(INDEX(W:W, ROW())&lt;&gt;"", _xlfn.XLOOKUP(INDEX(W:W, ROW()), '5A. Picture Formulas'!$B$3:$B$500, '5A. Picture Formulas'!$CR$3:$CR$500), "")</f>
        <v>https://viking-pictures.s3.us-west-1.amazonaws.com/AA1188/106+(1).JPG</v>
      </c>
      <c r="O73" s="348" t="str">
        <f t="shared" si="29"/>
        <v/>
      </c>
      <c r="P73" s="348" t="s">
        <v>875</v>
      </c>
      <c r="Q73" s="348" t="str">
        <f t="shared" si="30"/>
        <v>https://viking-pictures.s3.us-west-1.amazonaws.com/AA1188/106+(1).JPG</v>
      </c>
      <c r="R73" s="347" t="s">
        <v>633</v>
      </c>
      <c r="S73" s="347"/>
      <c r="T73" s="347">
        <v>150</v>
      </c>
      <c r="U73" s="349">
        <f t="shared" si="31"/>
        <v>150</v>
      </c>
      <c r="V73" s="368">
        <v>106</v>
      </c>
      <c r="W73" s="37" t="s">
        <v>3038</v>
      </c>
      <c r="X73" s="368" t="s">
        <v>2950</v>
      </c>
      <c r="Y73" s="368"/>
      <c r="Z73" s="346" t="s">
        <v>260</v>
      </c>
      <c r="AA73" s="347" t="s">
        <v>3039</v>
      </c>
      <c r="AB73" s="347"/>
      <c r="AC73" s="347"/>
      <c r="AD73" s="347" t="str">
        <f t="shared" si="32"/>
        <v/>
      </c>
      <c r="AE73" s="347"/>
      <c r="AF73" s="347"/>
      <c r="AG73" s="347" t="s">
        <v>1402</v>
      </c>
      <c r="AH73" s="347" t="s">
        <v>935</v>
      </c>
      <c r="AI73" s="350">
        <v>45247</v>
      </c>
      <c r="AJ73" s="351" t="s">
        <v>936</v>
      </c>
      <c r="AK73" s="351" t="s">
        <v>57</v>
      </c>
      <c r="AL73" s="351" t="s">
        <v>937</v>
      </c>
      <c r="AM73" s="347"/>
      <c r="AN73" s="368" t="s">
        <v>982</v>
      </c>
      <c r="AO73" s="346" t="s">
        <v>1242</v>
      </c>
      <c r="AP73" s="347" t="s">
        <v>91</v>
      </c>
      <c r="AQ73" s="347">
        <v>10443</v>
      </c>
      <c r="AR73" s="347" t="str">
        <f t="shared" si="33"/>
        <v>596-10443</v>
      </c>
      <c r="AS73" s="347"/>
      <c r="AT73" s="347"/>
      <c r="AU73" s="347"/>
      <c r="AV73" s="347" t="str">
        <f t="shared" si="34"/>
        <v/>
      </c>
      <c r="AW73" s="347"/>
      <c r="AX73" s="347" t="str">
        <f t="shared" si="35"/>
        <v/>
      </c>
      <c r="AY73" s="352"/>
    </row>
    <row r="74" spans="1:51" s="337" customFormat="1" x14ac:dyDescent="0.25">
      <c r="A74" s="345" t="str">
        <f t="shared" si="24"/>
        <v>A196</v>
      </c>
      <c r="B74" s="345" t="str">
        <f t="shared" si="25"/>
        <v>596-10444</v>
      </c>
      <c r="C74" s="345"/>
      <c r="D74" s="345"/>
      <c r="E74" s="345">
        <f t="shared" si="26"/>
        <v>1</v>
      </c>
      <c r="F74" s="346"/>
      <c r="G74" s="346"/>
      <c r="H74" s="347" t="s">
        <v>850</v>
      </c>
      <c r="I74" s="347" t="s">
        <v>852</v>
      </c>
      <c r="J74" s="347" t="s">
        <v>852</v>
      </c>
      <c r="K74" s="347" t="s">
        <v>632</v>
      </c>
      <c r="L74" s="347" t="str">
        <f t="shared" si="27"/>
        <v>A196. Blind Spot Alert Sensor Module, Master</v>
      </c>
      <c r="M74" s="460" t="str">
        <f t="shared" si="28"/>
        <v>Pic</v>
      </c>
      <c r="N74" s="357" t="str" cm="1">
        <f t="array" ref="N74">IF(INDEX(W:W, ROW())&lt;&gt;"", _xlfn.XLOOKUP(INDEX(W:W, ROW()), '5A. Picture Formulas'!$B$3:$B$500, '5A. Picture Formulas'!$CR$3:$CR$500), "")</f>
        <v>https://viking-pictures.s3.us-west-1.amazonaws.com/AA1188/108+(1).JPG</v>
      </c>
      <c r="O74" s="348" t="str">
        <f t="shared" si="29"/>
        <v/>
      </c>
      <c r="P74" s="348" t="s">
        <v>875</v>
      </c>
      <c r="Q74" s="348" t="str">
        <f t="shared" si="30"/>
        <v>https://viking-pictures.s3.us-west-1.amazonaws.com/AA1188/108+(1).JPG</v>
      </c>
      <c r="R74" s="347" t="s">
        <v>632</v>
      </c>
      <c r="S74" s="347"/>
      <c r="T74" s="347">
        <v>150</v>
      </c>
      <c r="U74" s="349">
        <f t="shared" si="31"/>
        <v>150</v>
      </c>
      <c r="V74" s="368">
        <v>108</v>
      </c>
      <c r="W74" s="37" t="s">
        <v>3040</v>
      </c>
      <c r="X74" s="368" t="s">
        <v>2950</v>
      </c>
      <c r="Y74" s="368"/>
      <c r="Z74" s="346" t="s">
        <v>260</v>
      </c>
      <c r="AA74" s="369" t="s">
        <v>3041</v>
      </c>
      <c r="AB74" s="347"/>
      <c r="AC74" s="347"/>
      <c r="AD74" s="347" t="str">
        <f t="shared" si="32"/>
        <v/>
      </c>
      <c r="AE74" s="347"/>
      <c r="AF74" s="347"/>
      <c r="AG74" s="347" t="s">
        <v>1402</v>
      </c>
      <c r="AH74" s="347" t="s">
        <v>935</v>
      </c>
      <c r="AI74" s="350">
        <v>45247</v>
      </c>
      <c r="AJ74" s="351" t="s">
        <v>936</v>
      </c>
      <c r="AK74" s="351" t="s">
        <v>57</v>
      </c>
      <c r="AL74" s="351" t="s">
        <v>937</v>
      </c>
      <c r="AM74" s="347"/>
      <c r="AN74" s="368" t="s">
        <v>982</v>
      </c>
      <c r="AO74" s="346" t="s">
        <v>1242</v>
      </c>
      <c r="AP74" s="347" t="s">
        <v>91</v>
      </c>
      <c r="AQ74" s="347">
        <v>10444</v>
      </c>
      <c r="AR74" s="347" t="str">
        <f t="shared" si="33"/>
        <v>596-10444</v>
      </c>
      <c r="AS74" s="347"/>
      <c r="AT74" s="347"/>
      <c r="AU74" s="347"/>
      <c r="AV74" s="347" t="str">
        <f t="shared" si="34"/>
        <v/>
      </c>
      <c r="AW74" s="347"/>
      <c r="AX74" s="347" t="str">
        <f t="shared" si="35"/>
        <v/>
      </c>
      <c r="AY74" s="352"/>
    </row>
    <row r="75" spans="1:51" s="337" customFormat="1" x14ac:dyDescent="0.25">
      <c r="A75" s="345" t="str">
        <f t="shared" si="24"/>
        <v>A197</v>
      </c>
      <c r="B75" s="345" t="str">
        <f t="shared" si="25"/>
        <v>596-893</v>
      </c>
      <c r="C75" s="345"/>
      <c r="D75" s="345"/>
      <c r="E75" s="345">
        <f t="shared" si="26"/>
        <v>1</v>
      </c>
      <c r="F75" s="346"/>
      <c r="G75" s="346"/>
      <c r="H75" s="347" t="s">
        <v>850</v>
      </c>
      <c r="I75" s="347" t="s">
        <v>852</v>
      </c>
      <c r="J75" s="347" t="s">
        <v>1404</v>
      </c>
      <c r="K75" s="347" t="s">
        <v>644</v>
      </c>
      <c r="L75" s="347" t="str">
        <f t="shared" si="27"/>
        <v>A197. Lane Departure Warning Camera</v>
      </c>
      <c r="M75" s="460" t="str">
        <f t="shared" si="28"/>
        <v>Pic</v>
      </c>
      <c r="N75" s="357" t="str" cm="1">
        <f t="array" ref="N75">IF(INDEX(W:W, ROW())&lt;&gt;"", _xlfn.XLOOKUP(INDEX(W:W, ROW()), '5A. Picture Formulas'!$B$3:$B$500, '5A. Picture Formulas'!$CR$3:$CR$500), "")</f>
        <v>https://viking-pictures.s3.us-west-1.amazonaws.com/AA1188/109+(1).JPG</v>
      </c>
      <c r="O75" s="348" t="str">
        <f t="shared" si="29"/>
        <v/>
      </c>
      <c r="P75" s="348" t="s">
        <v>875</v>
      </c>
      <c r="Q75" s="348" t="str">
        <f t="shared" si="30"/>
        <v>https://viking-pictures.s3.us-west-1.amazonaws.com/AA1188/109+(1).JPG</v>
      </c>
      <c r="R75" s="347" t="s">
        <v>644</v>
      </c>
      <c r="S75" s="347"/>
      <c r="T75" s="347">
        <v>150</v>
      </c>
      <c r="U75" s="349">
        <f t="shared" si="31"/>
        <v>150</v>
      </c>
      <c r="V75" s="368">
        <v>109</v>
      </c>
      <c r="W75" s="37" t="s">
        <v>3042</v>
      </c>
      <c r="X75" s="368" t="s">
        <v>2950</v>
      </c>
      <c r="Y75" s="368"/>
      <c r="Z75" s="346" t="s">
        <v>260</v>
      </c>
      <c r="AA75" s="347" t="s">
        <v>3043</v>
      </c>
      <c r="AB75" s="347"/>
      <c r="AC75" s="347"/>
      <c r="AD75" s="347" t="str">
        <f t="shared" si="32"/>
        <v/>
      </c>
      <c r="AE75" s="347"/>
      <c r="AF75" s="347"/>
      <c r="AG75" s="347"/>
      <c r="AH75" s="347" t="s">
        <v>981</v>
      </c>
      <c r="AI75" s="350">
        <v>44993</v>
      </c>
      <c r="AJ75" s="351" t="s">
        <v>936</v>
      </c>
      <c r="AK75" s="351" t="s">
        <v>57</v>
      </c>
      <c r="AL75" s="351" t="s">
        <v>937</v>
      </c>
      <c r="AM75" s="347"/>
      <c r="AN75" s="368" t="s">
        <v>982</v>
      </c>
      <c r="AO75" s="346" t="s">
        <v>1242</v>
      </c>
      <c r="AP75" s="347" t="s">
        <v>91</v>
      </c>
      <c r="AQ75" s="347">
        <v>893</v>
      </c>
      <c r="AR75" s="347" t="str">
        <f t="shared" si="33"/>
        <v>596-893</v>
      </c>
      <c r="AS75" s="347"/>
      <c r="AT75" s="347"/>
      <c r="AU75" s="347"/>
      <c r="AV75" s="347" t="str">
        <f t="shared" si="34"/>
        <v/>
      </c>
      <c r="AW75" s="347"/>
      <c r="AX75" s="347" t="str">
        <f t="shared" si="35"/>
        <v/>
      </c>
      <c r="AY75" s="352"/>
    </row>
    <row r="76" spans="1:51" s="337" customFormat="1" x14ac:dyDescent="0.25">
      <c r="A76" s="345" t="str">
        <f t="shared" si="24"/>
        <v>A198</v>
      </c>
      <c r="B76" s="345" t="str">
        <f t="shared" si="25"/>
        <v>596-894</v>
      </c>
      <c r="C76" s="345"/>
      <c r="D76" s="345"/>
      <c r="E76" s="345">
        <f t="shared" si="26"/>
        <v>1</v>
      </c>
      <c r="F76" s="346"/>
      <c r="G76" s="346"/>
      <c r="H76" s="347" t="s">
        <v>850</v>
      </c>
      <c r="I76" s="347" t="s">
        <v>346</v>
      </c>
      <c r="J76" s="347" t="s">
        <v>1404</v>
      </c>
      <c r="K76" s="347" t="s">
        <v>742</v>
      </c>
      <c r="L76" s="347" t="str">
        <f t="shared" si="27"/>
        <v>A198. Camera, REAR Backup Camera</v>
      </c>
      <c r="M76" s="460" t="str">
        <f t="shared" si="28"/>
        <v>Pic</v>
      </c>
      <c r="N76" s="357" t="str" cm="1">
        <f t="array" ref="N76">IF(INDEX(W:W, ROW())&lt;&gt;"", _xlfn.XLOOKUP(INDEX(W:W, ROW()), '5A. Picture Formulas'!$B$3:$B$500, '5A. Picture Formulas'!$CR$3:$CR$500), "")</f>
        <v>https://viking-pictures.s3.us-west-1.amazonaws.com/AA1188/112+(1).JPG</v>
      </c>
      <c r="O76" s="365" t="str">
        <f t="shared" si="29"/>
        <v>E.G.</v>
      </c>
      <c r="P76" s="366" t="s">
        <v>1609</v>
      </c>
      <c r="Q76" s="348" t="str">
        <f t="shared" si="30"/>
        <v>https://viking-pictures.s3.us-west-1.amazonaws.com/AA1155/A76.+Camera%2C+REAR+Backup+Camera+(1).JPG</v>
      </c>
      <c r="R76" s="347" t="s">
        <v>742</v>
      </c>
      <c r="S76" s="347"/>
      <c r="T76" s="347">
        <v>225</v>
      </c>
      <c r="U76" s="349">
        <f t="shared" si="31"/>
        <v>225</v>
      </c>
      <c r="V76" s="368">
        <v>112</v>
      </c>
      <c r="W76" s="37" t="s">
        <v>3044</v>
      </c>
      <c r="X76" s="368" t="s">
        <v>2950</v>
      </c>
      <c r="Y76" s="368"/>
      <c r="Z76" s="346" t="s">
        <v>260</v>
      </c>
      <c r="AA76" s="369" t="s">
        <v>3048</v>
      </c>
      <c r="AB76" s="347" t="s">
        <v>3047</v>
      </c>
      <c r="AC76" s="347"/>
      <c r="AD76" s="347" t="str">
        <f t="shared" si="32"/>
        <v>remove from trunk handle &amp; sell each solo | mark location</v>
      </c>
      <c r="AE76" s="347" t="s">
        <v>1611</v>
      </c>
      <c r="AF76" s="347" t="s">
        <v>814</v>
      </c>
      <c r="AG76" s="347"/>
      <c r="AH76" s="347" t="s">
        <v>935</v>
      </c>
      <c r="AI76" s="350">
        <v>45218</v>
      </c>
      <c r="AJ76" s="351" t="s">
        <v>936</v>
      </c>
      <c r="AK76" s="351" t="s">
        <v>57</v>
      </c>
      <c r="AL76" s="351" t="s">
        <v>937</v>
      </c>
      <c r="AM76" s="347"/>
      <c r="AN76" s="368" t="s">
        <v>982</v>
      </c>
      <c r="AO76" s="346">
        <v>596</v>
      </c>
      <c r="AP76" s="347" t="s">
        <v>91</v>
      </c>
      <c r="AQ76" s="347">
        <v>894</v>
      </c>
      <c r="AR76" s="347" t="str">
        <f t="shared" si="33"/>
        <v>596-894</v>
      </c>
      <c r="AS76" s="347"/>
      <c r="AT76" s="347"/>
      <c r="AU76" s="347"/>
      <c r="AV76" s="347" t="str">
        <f t="shared" si="34"/>
        <v/>
      </c>
      <c r="AW76" s="347"/>
      <c r="AX76" s="347" t="str">
        <f t="shared" si="35"/>
        <v/>
      </c>
      <c r="AY76" s="352"/>
    </row>
    <row r="77" spans="1:51" s="337" customFormat="1" x14ac:dyDescent="0.25">
      <c r="A77" s="345" t="str">
        <f t="shared" si="24"/>
        <v>A199</v>
      </c>
      <c r="B77" s="345" t="str">
        <f t="shared" si="25"/>
        <v>591-74062</v>
      </c>
      <c r="C77" s="345"/>
      <c r="D77" s="345"/>
      <c r="E77" s="345">
        <f t="shared" si="26"/>
        <v>1</v>
      </c>
      <c r="F77" s="346"/>
      <c r="G77" s="346"/>
      <c r="H77" s="347" t="s">
        <v>850</v>
      </c>
      <c r="I77" s="347" t="s">
        <v>852</v>
      </c>
      <c r="J77" s="347" t="s">
        <v>852</v>
      </c>
      <c r="K77" s="347" t="s">
        <v>628</v>
      </c>
      <c r="L77" s="347" t="str">
        <f t="shared" si="27"/>
        <v>A199. ABS ICM Integrated Chassis Management SRS Control Module</v>
      </c>
      <c r="M77" s="460" t="str">
        <f t="shared" si="28"/>
        <v>Pic</v>
      </c>
      <c r="N77" s="357" t="str" cm="1">
        <f t="array" ref="N77">IF(INDEX(W:W, ROW())&lt;&gt;"", _xlfn.XLOOKUP(INDEX(W:W, ROW()), '5A. Picture Formulas'!$B$3:$B$500, '5A. Picture Formulas'!$CR$3:$CR$500), "")</f>
        <v>https://viking-pictures.s3.us-west-1.amazonaws.com/AA1188/111+(1).JPG</v>
      </c>
      <c r="O77" s="365" t="str">
        <f t="shared" si="29"/>
        <v>E.G.</v>
      </c>
      <c r="P77" s="366" t="s">
        <v>1392</v>
      </c>
      <c r="Q77" s="348" t="str">
        <f t="shared" si="30"/>
        <v>https://viking-pictures.s3.us-west-1.amazonaws.com/AA1155/A74.+ABS+ICM+Integrated+Chassis+Management+SRS+Control+Module+(1).JPG</v>
      </c>
      <c r="R77" s="347" t="s">
        <v>628</v>
      </c>
      <c r="S77" s="347" t="s">
        <v>1393</v>
      </c>
      <c r="T77" s="349">
        <v>125</v>
      </c>
      <c r="U77" s="349">
        <f t="shared" si="31"/>
        <v>125</v>
      </c>
      <c r="V77" s="368">
        <v>111</v>
      </c>
      <c r="W77" s="37" t="s">
        <v>3045</v>
      </c>
      <c r="X77" s="346" t="s">
        <v>2950</v>
      </c>
      <c r="Y77" s="368"/>
      <c r="Z77" s="346" t="s">
        <v>260</v>
      </c>
      <c r="AA77" s="369" t="s">
        <v>3046</v>
      </c>
      <c r="AB77" s="347"/>
      <c r="AC77" s="347"/>
      <c r="AD77" s="347" t="str">
        <f t="shared" si="32"/>
        <v>looks like an airbag module</v>
      </c>
      <c r="AE77" s="347"/>
      <c r="AF77" s="347" t="s">
        <v>812</v>
      </c>
      <c r="AG77" s="347"/>
      <c r="AH77" s="347" t="s">
        <v>935</v>
      </c>
      <c r="AI77" s="350">
        <v>45247</v>
      </c>
      <c r="AJ77" s="351" t="s">
        <v>936</v>
      </c>
      <c r="AK77" s="351" t="s">
        <v>57</v>
      </c>
      <c r="AL77" s="351" t="s">
        <v>937</v>
      </c>
      <c r="AM77" s="347"/>
      <c r="AN77" s="368" t="s">
        <v>982</v>
      </c>
      <c r="AO77" s="346" t="s">
        <v>1381</v>
      </c>
      <c r="AP77" s="347" t="s">
        <v>91</v>
      </c>
      <c r="AQ77" s="347">
        <v>74062</v>
      </c>
      <c r="AR77" s="347" t="str">
        <f t="shared" si="33"/>
        <v>591-74062</v>
      </c>
      <c r="AS77" s="347"/>
      <c r="AT77" s="347"/>
      <c r="AU77" s="347"/>
      <c r="AV77" s="347" t="str">
        <f t="shared" si="34"/>
        <v/>
      </c>
      <c r="AW77" s="347"/>
      <c r="AX77" s="347" t="str">
        <f t="shared" si="35"/>
        <v/>
      </c>
      <c r="AY77" s="352"/>
    </row>
    <row r="78" spans="1:51" s="337" customFormat="1" x14ac:dyDescent="0.25">
      <c r="A78" s="345" t="str">
        <f t="shared" si="24"/>
        <v>A200</v>
      </c>
      <c r="B78" s="345" t="str">
        <f t="shared" si="25"/>
        <v/>
      </c>
      <c r="C78" s="345"/>
      <c r="D78" s="345"/>
      <c r="E78" s="345" t="str">
        <f t="shared" si="26"/>
        <v/>
      </c>
      <c r="F78" s="346" t="s">
        <v>2904</v>
      </c>
      <c r="G78" s="346"/>
      <c r="H78" s="347" t="s">
        <v>850</v>
      </c>
      <c r="I78" s="347" t="s">
        <v>852</v>
      </c>
      <c r="J78" s="347" t="s">
        <v>1404</v>
      </c>
      <c r="K78" s="347" t="s">
        <v>635</v>
      </c>
      <c r="L78" s="347" t="str">
        <f t="shared" si="27"/>
        <v>A200. Camera, FRONT Bumper</v>
      </c>
      <c r="M78" s="460" t="str">
        <f t="shared" si="28"/>
        <v>Pic</v>
      </c>
      <c r="N78" s="357" t="str" cm="1">
        <f t="array" ref="N78">IF(INDEX(W:W, ROW())&lt;&gt;"", _xlfn.XLOOKUP(INDEX(W:W, ROW()), '5A. Picture Formulas'!$B$3:$B$500, '5A. Picture Formulas'!$CR$3:$CR$500), "")</f>
        <v>https://viking-pictures.s3.us-west-1.amazonaws.com/AA1188/110+(1).JPG</v>
      </c>
      <c r="O78" s="348" t="str">
        <f t="shared" si="29"/>
        <v/>
      </c>
      <c r="P78" s="348" t="s">
        <v>875</v>
      </c>
      <c r="Q78" s="348" t="str">
        <f t="shared" si="30"/>
        <v>https://viking-pictures.s3.us-west-1.amazonaws.com/AA1188/110+(1).JPG</v>
      </c>
      <c r="R78" s="347" t="s">
        <v>635</v>
      </c>
      <c r="S78" s="347"/>
      <c r="T78" s="347">
        <v>225</v>
      </c>
      <c r="U78" s="349">
        <f t="shared" si="31"/>
        <v>225</v>
      </c>
      <c r="V78" s="346">
        <v>110</v>
      </c>
      <c r="W78" s="33" t="s">
        <v>3049</v>
      </c>
      <c r="X78" s="346" t="s">
        <v>2950</v>
      </c>
      <c r="Y78" s="346"/>
      <c r="Z78" s="346" t="s">
        <v>260</v>
      </c>
      <c r="AA78" s="347" t="s">
        <v>3050</v>
      </c>
      <c r="AB78" s="347" t="s">
        <v>3051</v>
      </c>
      <c r="AC78" s="347"/>
      <c r="AD78" s="347" t="str">
        <f t="shared" si="32"/>
        <v/>
      </c>
      <c r="AE78" s="347"/>
      <c r="AF78" s="347"/>
      <c r="AG78" s="347" t="s">
        <v>1405</v>
      </c>
      <c r="AH78" s="347" t="s">
        <v>935</v>
      </c>
      <c r="AI78" s="350">
        <v>44684</v>
      </c>
      <c r="AJ78" s="351" t="s">
        <v>936</v>
      </c>
      <c r="AK78" s="351" t="s">
        <v>57</v>
      </c>
      <c r="AL78" s="351" t="s">
        <v>937</v>
      </c>
      <c r="AM78" s="347" t="s">
        <v>2905</v>
      </c>
      <c r="AN78" s="346" t="s">
        <v>947</v>
      </c>
      <c r="AO78" s="346"/>
      <c r="AP78" s="347" t="s">
        <v>91</v>
      </c>
      <c r="AQ78" s="347"/>
      <c r="AR78" s="347" t="str">
        <f t="shared" si="33"/>
        <v/>
      </c>
      <c r="AS78" s="347"/>
      <c r="AT78" s="347"/>
      <c r="AU78" s="347"/>
      <c r="AV78" s="347" t="str">
        <f t="shared" si="34"/>
        <v/>
      </c>
      <c r="AW78" s="347"/>
      <c r="AX78" s="347" t="str">
        <f t="shared" si="35"/>
        <v/>
      </c>
      <c r="AY78" s="352"/>
    </row>
    <row r="79" spans="1:51" s="337" customFormat="1" x14ac:dyDescent="0.25">
      <c r="A79" s="345" t="str">
        <f t="shared" si="24"/>
        <v>A201</v>
      </c>
      <c r="B79" s="345" t="str">
        <f t="shared" si="25"/>
        <v>591-74039</v>
      </c>
      <c r="C79" s="345"/>
      <c r="D79" s="345"/>
      <c r="E79" s="345">
        <f t="shared" si="26"/>
        <v>1</v>
      </c>
      <c r="F79" s="346"/>
      <c r="G79" s="346"/>
      <c r="H79" s="347" t="s">
        <v>850</v>
      </c>
      <c r="I79" s="347" t="s">
        <v>852</v>
      </c>
      <c r="J79" s="347" t="s">
        <v>852</v>
      </c>
      <c r="K79" s="347" t="s">
        <v>646</v>
      </c>
      <c r="L79" s="347" t="str">
        <f t="shared" si="27"/>
        <v>A201. Park Assist Control Module PDC</v>
      </c>
      <c r="M79" s="460" t="str">
        <f t="shared" si="28"/>
        <v>Pic</v>
      </c>
      <c r="N79" s="357" t="str" cm="1">
        <f t="array" ref="N79">IF(INDEX(W:W, ROW())&lt;&gt;"", _xlfn.XLOOKUP(INDEX(W:W, ROW()), '5A. Picture Formulas'!$B$3:$B$500, '5A. Picture Formulas'!$CR$3:$CR$500), "")</f>
        <v>https://viking-pictures.s3.us-west-1.amazonaws.com/AA1188/113+(1).JPG</v>
      </c>
      <c r="O79" s="365" t="str">
        <f t="shared" si="29"/>
        <v>E.G.</v>
      </c>
      <c r="P79" s="366" t="s">
        <v>1413</v>
      </c>
      <c r="Q79" s="348" t="str">
        <f t="shared" si="30"/>
        <v>https://viking-pictures.s3.us-west-1.amazonaws.com/AA1155/A78.+Park+Assist+Control+Module+PDC+(1).JPG</v>
      </c>
      <c r="R79" s="347" t="s">
        <v>646</v>
      </c>
      <c r="S79" s="347"/>
      <c r="T79" s="347">
        <v>60</v>
      </c>
      <c r="U79" s="349">
        <f t="shared" si="31"/>
        <v>60</v>
      </c>
      <c r="V79" s="368">
        <v>113</v>
      </c>
      <c r="W79" s="37" t="s">
        <v>3052</v>
      </c>
      <c r="X79" s="368" t="s">
        <v>2950</v>
      </c>
      <c r="Y79" s="368"/>
      <c r="Z79" s="346" t="s">
        <v>260</v>
      </c>
      <c r="AA79" s="369" t="s">
        <v>3053</v>
      </c>
      <c r="AB79" s="347"/>
      <c r="AC79" s="347"/>
      <c r="AD79" s="347" t="str">
        <f t="shared" si="32"/>
        <v/>
      </c>
      <c r="AE79" s="347"/>
      <c r="AF79" s="347"/>
      <c r="AG79" s="347"/>
      <c r="AH79" s="347" t="s">
        <v>935</v>
      </c>
      <c r="AI79" s="350">
        <v>44684</v>
      </c>
      <c r="AJ79" s="351" t="s">
        <v>936</v>
      </c>
      <c r="AK79" s="351" t="s">
        <v>57</v>
      </c>
      <c r="AL79" s="351" t="s">
        <v>937</v>
      </c>
      <c r="AM79" s="347"/>
      <c r="AN79" s="368" t="s">
        <v>982</v>
      </c>
      <c r="AO79" s="346" t="s">
        <v>1381</v>
      </c>
      <c r="AP79" s="347" t="s">
        <v>91</v>
      </c>
      <c r="AQ79" s="347">
        <v>74039</v>
      </c>
      <c r="AR79" s="347" t="str">
        <f t="shared" si="33"/>
        <v>591-74039</v>
      </c>
      <c r="AS79" s="347"/>
      <c r="AT79" s="347"/>
      <c r="AU79" s="347"/>
      <c r="AV79" s="347" t="str">
        <f t="shared" si="34"/>
        <v/>
      </c>
      <c r="AW79" s="347"/>
      <c r="AX79" s="347" t="str">
        <f t="shared" si="35"/>
        <v/>
      </c>
      <c r="AY79" s="352"/>
    </row>
    <row r="80" spans="1:51" s="337" customFormat="1" x14ac:dyDescent="0.25">
      <c r="A80" s="345" t="str">
        <f t="shared" si="24"/>
        <v>A202</v>
      </c>
      <c r="B80" s="345" t="str">
        <f t="shared" si="25"/>
        <v>591-74058</v>
      </c>
      <c r="C80" s="345"/>
      <c r="D80" s="345"/>
      <c r="E80" s="345">
        <f t="shared" si="26"/>
        <v>1</v>
      </c>
      <c r="F80" s="346"/>
      <c r="G80" s="346"/>
      <c r="H80" s="347" t="s">
        <v>850</v>
      </c>
      <c r="I80" s="347" t="s">
        <v>852</v>
      </c>
      <c r="J80" s="347" t="s">
        <v>852</v>
      </c>
      <c r="K80" s="347" t="s">
        <v>652</v>
      </c>
      <c r="L80" s="347" t="str">
        <f t="shared" si="27"/>
        <v>A202. Tailgate Trunk Control Module</v>
      </c>
      <c r="M80" s="460" t="str">
        <f t="shared" si="28"/>
        <v>Pic</v>
      </c>
      <c r="N80" s="357" t="str" cm="1">
        <f t="array" ref="N80">IF(INDEX(W:W, ROW())&lt;&gt;"", _xlfn.XLOOKUP(INDEX(W:W, ROW()), '5A. Picture Formulas'!$B$3:$B$500, '5A. Picture Formulas'!$CR$3:$CR$500), "")</f>
        <v>https://viking-pictures.s3.us-west-1.amazonaws.com/AA1188/114+(1).JPG</v>
      </c>
      <c r="O80" s="365" t="str">
        <f t="shared" si="29"/>
        <v>E.G.</v>
      </c>
      <c r="P80" s="366" t="s">
        <v>1420</v>
      </c>
      <c r="Q80" s="348" t="str">
        <f t="shared" si="30"/>
        <v>https://viking-pictures.s3.us-west-1.amazonaws.com/AA1155/A77.+Tailgate+Trunk+Control+Module+(1).JPG</v>
      </c>
      <c r="R80" s="347" t="s">
        <v>652</v>
      </c>
      <c r="S80" s="347"/>
      <c r="T80" s="347">
        <v>135</v>
      </c>
      <c r="U80" s="349">
        <f t="shared" si="31"/>
        <v>135</v>
      </c>
      <c r="V80" s="368">
        <v>114</v>
      </c>
      <c r="W80" s="37" t="s">
        <v>3054</v>
      </c>
      <c r="X80" s="368" t="s">
        <v>2950</v>
      </c>
      <c r="Y80" s="368"/>
      <c r="Z80" s="346" t="s">
        <v>260</v>
      </c>
      <c r="AA80" s="369" t="s">
        <v>3055</v>
      </c>
      <c r="AB80" s="347"/>
      <c r="AC80" s="347"/>
      <c r="AD80" s="347" t="str">
        <f t="shared" si="32"/>
        <v/>
      </c>
      <c r="AE80" s="347"/>
      <c r="AF80" s="347"/>
      <c r="AG80" s="347"/>
      <c r="AH80" s="347" t="s">
        <v>935</v>
      </c>
      <c r="AI80" s="350">
        <v>44684</v>
      </c>
      <c r="AJ80" s="351" t="s">
        <v>936</v>
      </c>
      <c r="AK80" s="351" t="s">
        <v>57</v>
      </c>
      <c r="AL80" s="351" t="s">
        <v>937</v>
      </c>
      <c r="AM80" s="347"/>
      <c r="AN80" s="368" t="s">
        <v>982</v>
      </c>
      <c r="AO80" s="346" t="s">
        <v>1381</v>
      </c>
      <c r="AP80" s="347" t="s">
        <v>91</v>
      </c>
      <c r="AQ80" s="347">
        <v>74058</v>
      </c>
      <c r="AR80" s="347" t="str">
        <f t="shared" si="33"/>
        <v>591-74058</v>
      </c>
      <c r="AS80" s="347"/>
      <c r="AT80" s="347"/>
      <c r="AU80" s="347"/>
      <c r="AV80" s="347" t="str">
        <f t="shared" si="34"/>
        <v/>
      </c>
      <c r="AW80" s="347"/>
      <c r="AX80" s="347" t="str">
        <f t="shared" si="35"/>
        <v/>
      </c>
      <c r="AY80" s="352"/>
    </row>
    <row r="81" spans="1:52" s="337" customFormat="1" x14ac:dyDescent="0.25">
      <c r="A81" s="345" t="str">
        <f t="shared" si="24"/>
        <v>A203</v>
      </c>
      <c r="B81" s="345" t="str">
        <f t="shared" si="25"/>
        <v>591-71543</v>
      </c>
      <c r="C81" s="345"/>
      <c r="D81" s="345"/>
      <c r="E81" s="345">
        <f t="shared" si="26"/>
        <v>1</v>
      </c>
      <c r="F81" s="346"/>
      <c r="G81" s="346"/>
      <c r="H81" s="347" t="s">
        <v>850</v>
      </c>
      <c r="I81" s="347" t="s">
        <v>263</v>
      </c>
      <c r="J81" s="347" t="s">
        <v>1365</v>
      </c>
      <c r="K81" s="347" t="s">
        <v>622</v>
      </c>
      <c r="L81" s="347" t="str">
        <f t="shared" si="27"/>
        <v>A203. Headlight, XENON Ballast Control Module, XENON</v>
      </c>
      <c r="M81" s="460" t="str">
        <f t="shared" si="28"/>
        <v>Pic</v>
      </c>
      <c r="N81" s="357" t="str" cm="1">
        <f t="array" ref="N81">IF(INDEX(W:W, ROW())&lt;&gt;"", _xlfn.XLOOKUP(INDEX(W:W, ROW()), '5A. Picture Formulas'!$B$3:$B$500, '5A. Picture Formulas'!$CR$3:$CR$500), "")</f>
        <v>https://viking-pictures.s3.us-west-1.amazonaws.com/AA1188/115+(1).JPG</v>
      </c>
      <c r="O81" s="348" t="str">
        <f t="shared" si="29"/>
        <v/>
      </c>
      <c r="P81" s="348" t="s">
        <v>875</v>
      </c>
      <c r="Q81" s="348" t="str">
        <f t="shared" si="30"/>
        <v>https://viking-pictures.s3.us-west-1.amazonaws.com/AA1188/115+(1).JPG</v>
      </c>
      <c r="R81" s="347" t="s">
        <v>622</v>
      </c>
      <c r="S81" s="347" t="s">
        <v>1380</v>
      </c>
      <c r="T81" s="347">
        <v>50</v>
      </c>
      <c r="U81" s="349">
        <f t="shared" si="31"/>
        <v>50</v>
      </c>
      <c r="V81" s="346">
        <v>115</v>
      </c>
      <c r="W81" s="33" t="s">
        <v>3056</v>
      </c>
      <c r="X81" s="346" t="s">
        <v>2950</v>
      </c>
      <c r="Y81" s="346"/>
      <c r="Z81" s="354" t="s">
        <v>260</v>
      </c>
      <c r="AA81" s="347">
        <v>7317408</v>
      </c>
      <c r="AB81" s="347"/>
      <c r="AC81" s="347"/>
      <c r="AD81" s="347" t="str">
        <f t="shared" si="32"/>
        <v>shiny silver metal</v>
      </c>
      <c r="AE81" s="347"/>
      <c r="AF81" s="347" t="s">
        <v>810</v>
      </c>
      <c r="AG81" s="347"/>
      <c r="AH81" s="347" t="s">
        <v>981</v>
      </c>
      <c r="AI81" s="350">
        <v>44922</v>
      </c>
      <c r="AJ81" s="351" t="s">
        <v>936</v>
      </c>
      <c r="AK81" s="351" t="s">
        <v>57</v>
      </c>
      <c r="AL81" s="351" t="s">
        <v>937</v>
      </c>
      <c r="AM81" s="347"/>
      <c r="AN81" s="346" t="s">
        <v>947</v>
      </c>
      <c r="AO81" s="346" t="s">
        <v>1381</v>
      </c>
      <c r="AP81" s="347" t="s">
        <v>91</v>
      </c>
      <c r="AQ81" s="347">
        <v>71543</v>
      </c>
      <c r="AR81" s="347" t="str">
        <f t="shared" si="33"/>
        <v>591-71543</v>
      </c>
      <c r="AS81" s="347"/>
      <c r="AT81" s="347"/>
      <c r="AU81" s="347"/>
      <c r="AV81" s="347" t="str">
        <f t="shared" si="34"/>
        <v/>
      </c>
      <c r="AW81" s="347"/>
      <c r="AX81" s="347" t="str">
        <f t="shared" si="35"/>
        <v/>
      </c>
      <c r="AY81" s="352"/>
    </row>
    <row r="82" spans="1:52" s="337" customFormat="1" x14ac:dyDescent="0.25">
      <c r="A82" s="345" t="str">
        <f t="shared" si="24"/>
        <v>A204</v>
      </c>
      <c r="B82" s="345" t="str">
        <f t="shared" si="25"/>
        <v>257-66546</v>
      </c>
      <c r="C82" s="345"/>
      <c r="D82" s="345"/>
      <c r="E82" s="345">
        <f t="shared" si="26"/>
        <v>1</v>
      </c>
      <c r="F82" s="346"/>
      <c r="G82" s="346"/>
      <c r="H82" s="347" t="s">
        <v>850</v>
      </c>
      <c r="I82" s="347" t="s">
        <v>103</v>
      </c>
      <c r="J82" s="347" t="s">
        <v>586</v>
      </c>
      <c r="K82" s="347" t="s">
        <v>586</v>
      </c>
      <c r="L82" s="347" t="str">
        <f t="shared" si="27"/>
        <v>A204. Speedometer</v>
      </c>
      <c r="M82" s="460" t="str">
        <f t="shared" si="28"/>
        <v>Pic</v>
      </c>
      <c r="N82" s="357" t="str" cm="1">
        <f t="array" ref="N82">IF(INDEX(W:W, ROW())&lt;&gt;"", _xlfn.XLOOKUP(INDEX(W:W, ROW()), '5A. Picture Formulas'!$B$3:$B$500, '5A. Picture Formulas'!$CR$3:$CR$500), "")</f>
        <v>https://viking-pictures.s3.us-west-1.amazonaws.com/AA1188/116+(1).JPG</v>
      </c>
      <c r="O82" s="365" t="str">
        <f t="shared" si="29"/>
        <v>E.G.</v>
      </c>
      <c r="P82" s="366" t="s">
        <v>1277</v>
      </c>
      <c r="Q82" s="348" t="str">
        <f t="shared" si="30"/>
        <v>https://viking-pictures.s3.us-west-1.amazonaws.com/AA1155/A79.+Speedometer+(1).JPG</v>
      </c>
      <c r="R82" s="347" t="s">
        <v>586</v>
      </c>
      <c r="S82" s="347" t="s">
        <v>1278</v>
      </c>
      <c r="T82" s="347">
        <v>120</v>
      </c>
      <c r="U82" s="349">
        <f t="shared" si="31"/>
        <v>120</v>
      </c>
      <c r="V82" s="346">
        <v>116</v>
      </c>
      <c r="W82" s="33" t="s">
        <v>3057</v>
      </c>
      <c r="X82" s="346" t="s">
        <v>2950</v>
      </c>
      <c r="Y82" s="346"/>
      <c r="Z82" s="346" t="s">
        <v>260</v>
      </c>
      <c r="AA82" s="369" t="s">
        <v>3058</v>
      </c>
      <c r="AB82" s="347"/>
      <c r="AC82" s="347"/>
      <c r="AD82" s="347" t="str">
        <f t="shared" si="32"/>
        <v/>
      </c>
      <c r="AE82" s="347"/>
      <c r="AF82" s="347"/>
      <c r="AG82" s="347"/>
      <c r="AH82" s="347" t="s">
        <v>935</v>
      </c>
      <c r="AI82" s="350">
        <v>44684</v>
      </c>
      <c r="AJ82" s="351" t="s">
        <v>936</v>
      </c>
      <c r="AK82" s="351" t="s">
        <v>57</v>
      </c>
      <c r="AL82" s="351" t="s">
        <v>937</v>
      </c>
      <c r="AM82" s="347"/>
      <c r="AN82" s="346" t="s">
        <v>947</v>
      </c>
      <c r="AO82" s="346" t="s">
        <v>1276</v>
      </c>
      <c r="AP82" s="347" t="s">
        <v>91</v>
      </c>
      <c r="AQ82" s="347">
        <v>66546</v>
      </c>
      <c r="AR82" s="347" t="str">
        <f t="shared" si="33"/>
        <v>257-66546</v>
      </c>
      <c r="AS82" s="347"/>
      <c r="AT82" s="347"/>
      <c r="AU82" s="347"/>
      <c r="AV82" s="347" t="str">
        <f t="shared" si="34"/>
        <v/>
      </c>
      <c r="AW82" s="347"/>
      <c r="AX82" s="347" t="str">
        <f t="shared" si="35"/>
        <v/>
      </c>
      <c r="AY82" s="352"/>
    </row>
    <row r="83" spans="1:52" s="337" customFormat="1" x14ac:dyDescent="0.25">
      <c r="A83" s="345" t="str">
        <f t="shared" si="24"/>
        <v>A205</v>
      </c>
      <c r="B83" s="345" t="str">
        <f t="shared" si="25"/>
        <v/>
      </c>
      <c r="C83" s="345"/>
      <c r="D83" s="448"/>
      <c r="E83" s="345" t="str">
        <f t="shared" si="26"/>
        <v/>
      </c>
      <c r="F83" s="346"/>
      <c r="G83" s="346"/>
      <c r="H83" s="347"/>
      <c r="I83" s="347"/>
      <c r="J83" s="347"/>
      <c r="K83" s="347" t="s">
        <v>884</v>
      </c>
      <c r="L83" s="347" t="str">
        <f t="shared" si="27"/>
        <v>A205. Ignition Coils SET 4 (Bosch)</v>
      </c>
      <c r="M83" s="460" t="str">
        <f t="shared" si="28"/>
        <v>Pic</v>
      </c>
      <c r="N83" s="357" t="str" cm="1">
        <f t="array" ref="N83">IF(INDEX(W:W, ROW())&lt;&gt;"", _xlfn.XLOOKUP(INDEX(W:W, ROW()), '5A. Picture Formulas'!$B$3:$B$500, '5A. Picture Formulas'!$CR$3:$CR$500), "")</f>
        <v>https://viking-pictures.s3.us-west-1.amazonaws.com/AA1188/117+(2).JPG</v>
      </c>
      <c r="O83" s="365" t="str">
        <f t="shared" si="29"/>
        <v/>
      </c>
      <c r="P83" s="441"/>
      <c r="Q83" s="348" t="str">
        <f t="shared" si="30"/>
        <v>https://viking-pictures.s3.us-west-1.amazonaws.com/AA1188/117+(2).JPG</v>
      </c>
      <c r="R83" s="442" t="s">
        <v>3059</v>
      </c>
      <c r="S83" s="442" t="s">
        <v>1663</v>
      </c>
      <c r="T83" s="367">
        <v>45</v>
      </c>
      <c r="U83" s="349">
        <f t="shared" si="31"/>
        <v>45</v>
      </c>
      <c r="V83" s="443">
        <v>117</v>
      </c>
      <c r="W83" s="329" t="s">
        <v>3060</v>
      </c>
      <c r="X83" s="443" t="s">
        <v>2950</v>
      </c>
      <c r="Y83" s="444"/>
      <c r="Z83" s="346" t="s">
        <v>3061</v>
      </c>
      <c r="AA83" s="445"/>
      <c r="AB83" s="442"/>
      <c r="AC83" s="442"/>
      <c r="AD83" s="347" t="str">
        <f t="shared" si="32"/>
        <v/>
      </c>
      <c r="AE83" s="347"/>
      <c r="AF83" s="347"/>
      <c r="AG83" s="347" t="s">
        <v>3062</v>
      </c>
      <c r="AH83" s="446"/>
      <c r="AI83" s="446"/>
      <c r="AJ83" s="351"/>
      <c r="AK83" s="351"/>
      <c r="AL83" s="351"/>
      <c r="AM83" s="447"/>
      <c r="AN83" s="346"/>
      <c r="AO83" s="346"/>
      <c r="AP83" s="447" t="s">
        <v>91</v>
      </c>
      <c r="AQ83" s="347"/>
      <c r="AR83" s="347" t="str">
        <f t="shared" si="33"/>
        <v/>
      </c>
      <c r="AS83" s="347"/>
      <c r="AT83" s="347"/>
      <c r="AU83" s="347"/>
      <c r="AV83" s="347" t="str">
        <f t="shared" si="34"/>
        <v/>
      </c>
      <c r="AW83" s="447"/>
      <c r="AX83" s="347" t="str">
        <f t="shared" si="35"/>
        <v/>
      </c>
      <c r="AY83" s="352" t="s">
        <v>2607</v>
      </c>
      <c r="AZ83" s="337" t="str">
        <f>'1A. Template Prep'!$C$2</f>
        <v>1270. 14 BMW X5 SUV (F15) 4.4TT (N63) Auto (Sophisto Gray) AWD (71781)</v>
      </c>
    </row>
    <row r="84" spans="1:52" s="337" customFormat="1" x14ac:dyDescent="0.25">
      <c r="A84" s="390" t="str">
        <f t="shared" si="24"/>
        <v>A206</v>
      </c>
      <c r="B84" s="390" t="str">
        <f t="shared" si="25"/>
        <v>322-67465</v>
      </c>
      <c r="C84" s="390"/>
      <c r="D84" s="390"/>
      <c r="E84" s="390">
        <f t="shared" si="26"/>
        <v>1</v>
      </c>
      <c r="F84" s="391" t="s">
        <v>848</v>
      </c>
      <c r="G84" s="391"/>
      <c r="H84" s="392" t="s">
        <v>850</v>
      </c>
      <c r="I84" s="392" t="s">
        <v>412</v>
      </c>
      <c r="J84" s="392" t="s">
        <v>872</v>
      </c>
      <c r="K84" s="392" t="s">
        <v>872</v>
      </c>
      <c r="L84" s="392" t="str">
        <f t="shared" si="27"/>
        <v>A206. Fuel Injector SET 8</v>
      </c>
      <c r="M84" s="460" t="str">
        <f t="shared" si="28"/>
        <v>Pic</v>
      </c>
      <c r="N84" s="357" t="str" cm="1">
        <f t="array" ref="N84">IF(INDEX(W:W, ROW())&lt;&gt;"", _xlfn.XLOOKUP(INDEX(W:W, ROW()), '5A. Picture Formulas'!$B$3:$B$500, '5A. Picture Formulas'!$CR$3:$CR$500), "")</f>
        <v>https://viking-pictures.s3.us-west-1.amazonaws.com/AA1188/118+(1).JPG</v>
      </c>
      <c r="O84" s="393" t="str">
        <f t="shared" si="29"/>
        <v/>
      </c>
      <c r="P84" s="393" t="s">
        <v>875</v>
      </c>
      <c r="Q84" s="348" t="str">
        <f t="shared" si="30"/>
        <v>https://viking-pictures.s3.us-west-1.amazonaws.com/AA1188/118+(1).JPG</v>
      </c>
      <c r="R84" s="392" t="s">
        <v>1648</v>
      </c>
      <c r="S84" s="392"/>
      <c r="T84" s="392">
        <v>600</v>
      </c>
      <c r="U84" s="394">
        <f t="shared" si="31"/>
        <v>600</v>
      </c>
      <c r="V84" s="391">
        <v>118</v>
      </c>
      <c r="W84" s="103" t="s">
        <v>3063</v>
      </c>
      <c r="X84" s="391" t="s">
        <v>2950</v>
      </c>
      <c r="Y84" s="391"/>
      <c r="Z84" s="391" t="s">
        <v>260</v>
      </c>
      <c r="AA84" s="392"/>
      <c r="AB84" s="392"/>
      <c r="AC84" s="392"/>
      <c r="AD84" s="392" t="str">
        <f t="shared" si="32"/>
        <v>SET 8, sell SET 4 &amp; singles if 1 bad | note broken caps</v>
      </c>
      <c r="AE84" s="392" t="s">
        <v>912</v>
      </c>
      <c r="AF84" s="392" t="s">
        <v>1649</v>
      </c>
      <c r="AG84" s="392"/>
      <c r="AH84" s="392" t="s">
        <v>935</v>
      </c>
      <c r="AI84" s="395">
        <v>45244</v>
      </c>
      <c r="AJ84" s="396" t="s">
        <v>249</v>
      </c>
      <c r="AK84" s="396" t="s">
        <v>57</v>
      </c>
      <c r="AL84" s="396" t="s">
        <v>249</v>
      </c>
      <c r="AM84" s="392" t="s">
        <v>848</v>
      </c>
      <c r="AN84" s="391" t="s">
        <v>947</v>
      </c>
      <c r="AO84" s="391" t="s">
        <v>1650</v>
      </c>
      <c r="AP84" s="392" t="s">
        <v>91</v>
      </c>
      <c r="AQ84" s="392">
        <v>67465</v>
      </c>
      <c r="AR84" s="392" t="str">
        <f t="shared" si="33"/>
        <v>322-67465</v>
      </c>
      <c r="AS84" s="392"/>
      <c r="AT84" s="392"/>
      <c r="AU84" s="392"/>
      <c r="AV84" s="392" t="str">
        <f t="shared" si="34"/>
        <v/>
      </c>
      <c r="AW84" s="392"/>
      <c r="AX84" s="392" t="str">
        <f t="shared" si="35"/>
        <v/>
      </c>
      <c r="AY84" s="397"/>
    </row>
    <row r="85" spans="1:52" s="337" customFormat="1" x14ac:dyDescent="0.25">
      <c r="A85" s="345" t="str">
        <f t="shared" si="24"/>
        <v>A207</v>
      </c>
      <c r="B85" s="345" t="str">
        <f t="shared" si="25"/>
        <v/>
      </c>
      <c r="C85" s="345"/>
      <c r="D85" s="345"/>
      <c r="E85" s="345" t="str">
        <f t="shared" si="26"/>
        <v/>
      </c>
      <c r="F85" s="346"/>
      <c r="G85" s="346"/>
      <c r="H85" s="347" t="s">
        <v>850</v>
      </c>
      <c r="I85" s="347" t="s">
        <v>103</v>
      </c>
      <c r="J85" s="347" t="s">
        <v>1267</v>
      </c>
      <c r="K85" s="347" t="s">
        <v>584</v>
      </c>
      <c r="L85" s="347" t="str">
        <f t="shared" si="27"/>
        <v>A207. Owners Manual + Case</v>
      </c>
      <c r="M85" s="460" t="str">
        <f t="shared" si="28"/>
        <v>Pic</v>
      </c>
      <c r="N85" s="357" t="str" cm="1">
        <f t="array" ref="N85">IF(INDEX(W:W, ROW())&lt;&gt;"", _xlfn.XLOOKUP(INDEX(W:W, ROW()), '5A. Picture Formulas'!$B$3:$B$500, '5A. Picture Formulas'!$CR$3:$CR$500), "")</f>
        <v>https://viking-pictures.s3.us-west-1.amazonaws.com/AA1188/119+(2).JPG</v>
      </c>
      <c r="O85" s="348" t="str">
        <f t="shared" si="29"/>
        <v/>
      </c>
      <c r="P85" s="348" t="s">
        <v>875</v>
      </c>
      <c r="Q85" s="348" t="str">
        <f t="shared" si="30"/>
        <v>https://viking-pictures.s3.us-west-1.amazonaws.com/AA1188/119+(2).JPG</v>
      </c>
      <c r="R85" s="347" t="s">
        <v>584</v>
      </c>
      <c r="S85" s="347"/>
      <c r="T85" s="349">
        <v>60</v>
      </c>
      <c r="U85" s="349">
        <f t="shared" si="31"/>
        <v>60</v>
      </c>
      <c r="V85" s="347">
        <v>119</v>
      </c>
      <c r="W85" s="34" t="s">
        <v>3064</v>
      </c>
      <c r="X85" s="347" t="s">
        <v>2950</v>
      </c>
      <c r="Y85" s="347"/>
      <c r="Z85" s="346" t="s">
        <v>259</v>
      </c>
      <c r="AA85" s="347" t="s">
        <v>1218</v>
      </c>
      <c r="AB85" s="347"/>
      <c r="AC85" s="347"/>
      <c r="AD85" s="347" t="str">
        <f t="shared" si="32"/>
        <v>toss both if 1 bad (barely worth selling)</v>
      </c>
      <c r="AE85" s="347" t="s">
        <v>796</v>
      </c>
      <c r="AF85" s="347"/>
      <c r="AG85" s="347"/>
      <c r="AH85" s="347" t="s">
        <v>935</v>
      </c>
      <c r="AI85" s="350">
        <v>45245</v>
      </c>
      <c r="AJ85" s="351" t="s">
        <v>936</v>
      </c>
      <c r="AK85" s="351" t="s">
        <v>57</v>
      </c>
      <c r="AL85" s="351" t="s">
        <v>937</v>
      </c>
      <c r="AM85" s="347"/>
      <c r="AN85" s="347" t="s">
        <v>938</v>
      </c>
      <c r="AO85" s="347"/>
      <c r="AP85" s="347"/>
      <c r="AQ85" s="347"/>
      <c r="AR85" s="347" t="str">
        <f t="shared" si="33"/>
        <v/>
      </c>
      <c r="AS85" s="347"/>
      <c r="AT85" s="347"/>
      <c r="AU85" s="347"/>
      <c r="AV85" s="347" t="str">
        <f t="shared" si="34"/>
        <v/>
      </c>
      <c r="AW85" s="347"/>
      <c r="AX85" s="347" t="str">
        <f t="shared" si="35"/>
        <v/>
      </c>
      <c r="AY85" s="352" t="s">
        <v>2984</v>
      </c>
    </row>
    <row r="86" spans="1:52" s="337" customFormat="1" x14ac:dyDescent="0.25">
      <c r="A86" s="345" t="str">
        <f t="shared" si="24"/>
        <v>A208</v>
      </c>
      <c r="B86" s="345" t="str">
        <f t="shared" si="25"/>
        <v>560-86060</v>
      </c>
      <c r="C86" s="345"/>
      <c r="D86" s="448"/>
      <c r="E86" s="345">
        <f t="shared" si="26"/>
        <v>2</v>
      </c>
      <c r="F86" s="346"/>
      <c r="G86" s="346"/>
      <c r="H86" s="347"/>
      <c r="I86" s="347"/>
      <c r="J86" s="347"/>
      <c r="K86" s="347"/>
      <c r="L86" s="347" t="str">
        <f t="shared" si="27"/>
        <v>A208. Wheel (has 1 painted on it)</v>
      </c>
      <c r="M86" s="460" t="str">
        <f t="shared" si="28"/>
        <v>Pic</v>
      </c>
      <c r="N86" s="357" t="str" cm="1">
        <f t="array" ref="N86">IF(INDEX(W:W, ROW())&lt;&gt;"", _xlfn.XLOOKUP(INDEX(W:W, ROW()), '5A. Picture Formulas'!$B$3:$B$500, '5A. Picture Formulas'!$CR$3:$CR$500), "")</f>
        <v>https://viking-pictures.s3.us-west-1.amazonaws.com/AA1188/7+(2).JPG</v>
      </c>
      <c r="O86" s="365" t="str">
        <f t="shared" si="29"/>
        <v/>
      </c>
      <c r="P86" s="441"/>
      <c r="Q86" s="348" t="str">
        <f t="shared" si="30"/>
        <v>https://viking-pictures.s3.us-west-1.amazonaws.com/AA1188/7+(2).JPG</v>
      </c>
      <c r="R86" s="442" t="s">
        <v>3065</v>
      </c>
      <c r="S86" s="442"/>
      <c r="T86" s="367"/>
      <c r="U86" s="349" t="str">
        <f t="shared" si="31"/>
        <v/>
      </c>
      <c r="V86" s="443">
        <v>7</v>
      </c>
      <c r="W86" s="329" t="s">
        <v>3070</v>
      </c>
      <c r="X86" s="443" t="s">
        <v>3071</v>
      </c>
      <c r="Y86" s="444"/>
      <c r="Z86" s="346" t="s">
        <v>259</v>
      </c>
      <c r="AA86" s="445" t="s">
        <v>3072</v>
      </c>
      <c r="AB86" s="442" t="s">
        <v>3069</v>
      </c>
      <c r="AC86" s="442"/>
      <c r="AD86" s="347" t="str">
        <f t="shared" si="32"/>
        <v/>
      </c>
      <c r="AE86" s="347"/>
      <c r="AF86" s="347"/>
      <c r="AG86" s="347"/>
      <c r="AH86" s="446"/>
      <c r="AI86" s="446"/>
      <c r="AJ86" s="351"/>
      <c r="AK86" s="351"/>
      <c r="AL86" s="351"/>
      <c r="AM86" s="447"/>
      <c r="AN86" s="346"/>
      <c r="AO86" s="346">
        <v>560</v>
      </c>
      <c r="AP86" s="447" t="s">
        <v>91</v>
      </c>
      <c r="AQ86" s="347">
        <v>86060</v>
      </c>
      <c r="AR86" s="347" t="str">
        <f t="shared" si="33"/>
        <v>560-86060</v>
      </c>
      <c r="AS86" s="347"/>
      <c r="AT86" s="345"/>
      <c r="AU86" s="347"/>
      <c r="AV86" s="347" t="str">
        <f t="shared" si="34"/>
        <v/>
      </c>
      <c r="AW86" s="447"/>
      <c r="AX86" s="347" t="str">
        <f t="shared" si="35"/>
        <v/>
      </c>
      <c r="AY86" s="352" t="s">
        <v>2608</v>
      </c>
      <c r="AZ86" s="337" t="str">
        <f>'1A. Template Prep'!$C$2</f>
        <v>1270. 14 BMW X5 SUV (F15) 4.4TT (N63) Auto (Sophisto Gray) AWD (71781)</v>
      </c>
    </row>
    <row r="87" spans="1:52" s="337" customFormat="1" x14ac:dyDescent="0.25">
      <c r="A87" s="345" t="str">
        <f t="shared" si="24"/>
        <v>A209</v>
      </c>
      <c r="B87" s="345" t="str">
        <f t="shared" si="25"/>
        <v>560-71447</v>
      </c>
      <c r="C87" s="345"/>
      <c r="D87" s="448"/>
      <c r="E87" s="345">
        <f t="shared" si="26"/>
        <v>2</v>
      </c>
      <c r="F87" s="346"/>
      <c r="G87" s="346"/>
      <c r="H87" s="347"/>
      <c r="I87" s="347"/>
      <c r="J87" s="347"/>
      <c r="K87" s="347"/>
      <c r="L87" s="347" t="str">
        <f t="shared" si="27"/>
        <v>A209. Wheel (has 3 painted on it)</v>
      </c>
      <c r="M87" s="460" t="str">
        <f t="shared" si="28"/>
        <v>Pic</v>
      </c>
      <c r="N87" s="357" t="str" cm="1">
        <f t="array" ref="N87">IF(INDEX(W:W, ROW())&lt;&gt;"", _xlfn.XLOOKUP(INDEX(W:W, ROW()), '5A. Picture Formulas'!$B$3:$B$500, '5A. Picture Formulas'!$CR$3:$CR$500), "")</f>
        <v>https://viking-pictures.s3.us-west-1.amazonaws.com/AA1188/1+(2).JPG</v>
      </c>
      <c r="O87" s="365" t="str">
        <f t="shared" si="29"/>
        <v/>
      </c>
      <c r="P87" s="441"/>
      <c r="Q87" s="348" t="str">
        <f t="shared" si="30"/>
        <v>https://viking-pictures.s3.us-west-1.amazonaws.com/AA1188/1+(2).JPG</v>
      </c>
      <c r="R87" s="442" t="s">
        <v>3067</v>
      </c>
      <c r="S87" s="442"/>
      <c r="T87" s="367"/>
      <c r="U87" s="349" t="str">
        <f t="shared" si="31"/>
        <v/>
      </c>
      <c r="V87" s="443">
        <v>1</v>
      </c>
      <c r="W87" s="329" t="s">
        <v>3073</v>
      </c>
      <c r="X87" s="443" t="s">
        <v>3071</v>
      </c>
      <c r="Y87" s="444"/>
      <c r="Z87" s="346" t="s">
        <v>259</v>
      </c>
      <c r="AA87" s="445" t="s">
        <v>3074</v>
      </c>
      <c r="AB87" s="442" t="s">
        <v>3069</v>
      </c>
      <c r="AC87" s="442"/>
      <c r="AD87" s="347" t="str">
        <f t="shared" si="32"/>
        <v/>
      </c>
      <c r="AE87" s="347"/>
      <c r="AF87" s="347"/>
      <c r="AG87" s="347"/>
      <c r="AH87" s="446"/>
      <c r="AI87" s="446"/>
      <c r="AJ87" s="351"/>
      <c r="AK87" s="351"/>
      <c r="AL87" s="351"/>
      <c r="AM87" s="447"/>
      <c r="AN87" s="346"/>
      <c r="AO87" s="346">
        <v>560</v>
      </c>
      <c r="AP87" s="447" t="s">
        <v>91</v>
      </c>
      <c r="AQ87" s="347">
        <v>71447</v>
      </c>
      <c r="AR87" s="347" t="str">
        <f t="shared" si="33"/>
        <v>560-71447</v>
      </c>
      <c r="AS87" s="347"/>
      <c r="AT87" s="347"/>
      <c r="AU87" s="347"/>
      <c r="AV87" s="347" t="str">
        <f t="shared" si="34"/>
        <v/>
      </c>
      <c r="AW87" s="447"/>
      <c r="AX87" s="347" t="str">
        <f t="shared" si="35"/>
        <v/>
      </c>
      <c r="AY87" s="352" t="s">
        <v>2610</v>
      </c>
      <c r="AZ87" s="337" t="str">
        <f>'1A. Template Prep'!$C$2</f>
        <v>1270. 14 BMW X5 SUV (F15) 4.4TT (N63) Auto (Sophisto Gray) AWD (71781)</v>
      </c>
    </row>
    <row r="88" spans="1:52" s="337" customFormat="1" x14ac:dyDescent="0.25">
      <c r="A88" s="345" t="str">
        <f t="shared" si="24"/>
        <v>A210</v>
      </c>
      <c r="B88" s="345" t="str">
        <f t="shared" si="25"/>
        <v>560-71447</v>
      </c>
      <c r="C88" s="345"/>
      <c r="D88" s="448"/>
      <c r="E88" s="345">
        <f t="shared" si="26"/>
        <v>2</v>
      </c>
      <c r="F88" s="346"/>
      <c r="G88" s="346"/>
      <c r="H88" s="347"/>
      <c r="I88" s="347"/>
      <c r="J88" s="347"/>
      <c r="K88" s="347"/>
      <c r="L88" s="347" t="str">
        <f t="shared" si="27"/>
        <v>A210. Wheel (has 4 painted on it)</v>
      </c>
      <c r="M88" s="460" t="str">
        <f t="shared" si="28"/>
        <v>Pic</v>
      </c>
      <c r="N88" s="357" t="str" cm="1">
        <f t="array" ref="N88">IF(INDEX(W:W, ROW())&lt;&gt;"", _xlfn.XLOOKUP(INDEX(W:W, ROW()), '5A. Picture Formulas'!$B$3:$B$500, '5A. Picture Formulas'!$CR$3:$CR$500), "")</f>
        <v>https://viking-pictures.s3.us-west-1.amazonaws.com/AA1188/3+(2).JPG</v>
      </c>
      <c r="O88" s="365" t="str">
        <f t="shared" si="29"/>
        <v/>
      </c>
      <c r="P88" s="441"/>
      <c r="Q88" s="348" t="str">
        <f t="shared" si="30"/>
        <v>https://viking-pictures.s3.us-west-1.amazonaws.com/AA1188/3+(2).JPG</v>
      </c>
      <c r="R88" s="442" t="s">
        <v>3068</v>
      </c>
      <c r="S88" s="442"/>
      <c r="T88" s="367"/>
      <c r="U88" s="349" t="str">
        <f t="shared" si="31"/>
        <v/>
      </c>
      <c r="V88" s="443">
        <v>3</v>
      </c>
      <c r="W88" s="329" t="s">
        <v>3075</v>
      </c>
      <c r="X88" s="443" t="s">
        <v>3071</v>
      </c>
      <c r="Y88" s="444"/>
      <c r="Z88" s="346" t="s">
        <v>259</v>
      </c>
      <c r="AA88" s="445" t="s">
        <v>3074</v>
      </c>
      <c r="AB88" s="442" t="s">
        <v>3069</v>
      </c>
      <c r="AC88" s="442"/>
      <c r="AD88" s="347" t="str">
        <f t="shared" si="32"/>
        <v/>
      </c>
      <c r="AE88" s="347"/>
      <c r="AF88" s="347"/>
      <c r="AG88" s="347"/>
      <c r="AH88" s="446"/>
      <c r="AI88" s="446"/>
      <c r="AJ88" s="351"/>
      <c r="AK88" s="351"/>
      <c r="AL88" s="351"/>
      <c r="AM88" s="447"/>
      <c r="AN88" s="346"/>
      <c r="AO88" s="346">
        <v>560</v>
      </c>
      <c r="AP88" s="447" t="s">
        <v>91</v>
      </c>
      <c r="AQ88" s="347">
        <v>71447</v>
      </c>
      <c r="AR88" s="347" t="str">
        <f t="shared" si="33"/>
        <v>560-71447</v>
      </c>
      <c r="AS88" s="347"/>
      <c r="AT88" s="347"/>
      <c r="AU88" s="347"/>
      <c r="AV88" s="347" t="str">
        <f t="shared" si="34"/>
        <v/>
      </c>
      <c r="AW88" s="447"/>
      <c r="AX88" s="347" t="str">
        <f t="shared" si="35"/>
        <v/>
      </c>
      <c r="AY88" s="352" t="s">
        <v>2611</v>
      </c>
      <c r="AZ88" s="337" t="str">
        <f>'1A. Template Prep'!$C$2</f>
        <v>1270. 14 BMW X5 SUV (F15) 4.4TT (N63) Auto (Sophisto Gray) AWD (71781)</v>
      </c>
    </row>
    <row r="89" spans="1:52" s="337" customFormat="1" x14ac:dyDescent="0.25">
      <c r="A89" s="345" t="str">
        <f t="shared" si="24"/>
        <v>A211</v>
      </c>
      <c r="B89" s="345" t="str">
        <f t="shared" si="25"/>
        <v>560-86060</v>
      </c>
      <c r="C89" s="345"/>
      <c r="D89" s="448"/>
      <c r="E89" s="345">
        <f t="shared" si="26"/>
        <v>2</v>
      </c>
      <c r="F89" s="346"/>
      <c r="G89" s="346"/>
      <c r="H89" s="347"/>
      <c r="I89" s="347"/>
      <c r="J89" s="347"/>
      <c r="K89" s="347"/>
      <c r="L89" s="347" t="str">
        <f t="shared" si="27"/>
        <v>A211. Wheel (has 2 painted on it)</v>
      </c>
      <c r="M89" s="460" t="str">
        <f t="shared" si="28"/>
        <v>Pic</v>
      </c>
      <c r="N89" s="357" t="str" cm="1">
        <f t="array" ref="N89">IF(INDEX(W:W, ROW())&lt;&gt;"", _xlfn.XLOOKUP(INDEX(W:W, ROW()), '5A. Picture Formulas'!$B$3:$B$500, '5A. Picture Formulas'!$CR$3:$CR$500), "")</f>
        <v>https://viking-pictures.s3.us-west-1.amazonaws.com/AA1188/5+(2).JPG</v>
      </c>
      <c r="O89" s="365" t="str">
        <f t="shared" si="29"/>
        <v/>
      </c>
      <c r="P89" s="441"/>
      <c r="Q89" s="348" t="str">
        <f t="shared" si="30"/>
        <v>https://viking-pictures.s3.us-west-1.amazonaws.com/AA1188/5+(2).JPG</v>
      </c>
      <c r="R89" s="442" t="s">
        <v>3066</v>
      </c>
      <c r="S89" s="442"/>
      <c r="T89" s="367"/>
      <c r="U89" s="349" t="str">
        <f t="shared" si="31"/>
        <v/>
      </c>
      <c r="V89" s="443">
        <v>5</v>
      </c>
      <c r="W89" s="329" t="s">
        <v>3076</v>
      </c>
      <c r="X89" s="443" t="s">
        <v>3071</v>
      </c>
      <c r="Y89" s="444"/>
      <c r="Z89" s="346" t="s">
        <v>259</v>
      </c>
      <c r="AA89" s="445" t="s">
        <v>3072</v>
      </c>
      <c r="AB89" s="442" t="s">
        <v>3069</v>
      </c>
      <c r="AC89" s="442"/>
      <c r="AD89" s="347" t="str">
        <f t="shared" si="32"/>
        <v/>
      </c>
      <c r="AE89" s="347"/>
      <c r="AF89" s="347"/>
      <c r="AG89" s="347"/>
      <c r="AH89" s="446"/>
      <c r="AI89" s="446"/>
      <c r="AJ89" s="351"/>
      <c r="AK89" s="351"/>
      <c r="AL89" s="351"/>
      <c r="AM89" s="447"/>
      <c r="AN89" s="346"/>
      <c r="AO89" s="346">
        <v>560</v>
      </c>
      <c r="AP89" s="447" t="s">
        <v>91</v>
      </c>
      <c r="AQ89" s="347">
        <v>86060</v>
      </c>
      <c r="AR89" s="347" t="str">
        <f t="shared" si="33"/>
        <v>560-86060</v>
      </c>
      <c r="AS89" s="347"/>
      <c r="AT89" s="347"/>
      <c r="AU89" s="347"/>
      <c r="AV89" s="347" t="str">
        <f t="shared" si="34"/>
        <v/>
      </c>
      <c r="AW89" s="447"/>
      <c r="AX89" s="347" t="str">
        <f t="shared" si="35"/>
        <v/>
      </c>
      <c r="AY89" s="352" t="s">
        <v>2609</v>
      </c>
      <c r="AZ89" s="337" t="str">
        <f>'1A. Template Prep'!$C$2</f>
        <v>1270. 14 BMW X5 SUV (F15) 4.4TT (N63) Auto (Sophisto Gray) AWD (71781)</v>
      </c>
    </row>
    <row r="90" spans="1:52" s="337" customFormat="1" x14ac:dyDescent="0.25">
      <c r="A90" s="345" t="str">
        <f t="shared" si="24"/>
        <v>A212</v>
      </c>
      <c r="B90" s="345" t="str">
        <f t="shared" si="25"/>
        <v>169-53399</v>
      </c>
      <c r="C90" s="345"/>
      <c r="D90" s="345"/>
      <c r="E90" s="345">
        <f t="shared" si="26"/>
        <v>1</v>
      </c>
      <c r="F90" s="346"/>
      <c r="G90" s="346"/>
      <c r="H90" s="347" t="s">
        <v>850</v>
      </c>
      <c r="I90" s="347" t="s">
        <v>862</v>
      </c>
      <c r="J90" s="347" t="s">
        <v>1154</v>
      </c>
      <c r="K90" s="347" t="s">
        <v>549</v>
      </c>
      <c r="L90" s="347" t="str">
        <f t="shared" si="27"/>
        <v>A212. Spoiler with 3rd Brake Light IN</v>
      </c>
      <c r="M90" s="460" t="str">
        <f t="shared" si="28"/>
        <v>Pic</v>
      </c>
      <c r="N90" s="357" t="str" cm="1">
        <f t="array" ref="N90">IF(INDEX(W:W, ROW())&lt;&gt;"", _xlfn.XLOOKUP(INDEX(W:W, ROW()), '5A. Picture Formulas'!$B$3:$B$500, '5A. Picture Formulas'!$CR$3:$CR$500), "")</f>
        <v>https://viking-pictures.s3.us-west-1.amazonaws.com/AA1188/14+(1).JPG</v>
      </c>
      <c r="O90" s="365" t="str">
        <f t="shared" si="29"/>
        <v>E.G.</v>
      </c>
      <c r="P90" s="366" t="s">
        <v>1155</v>
      </c>
      <c r="Q90" s="348" t="str">
        <f t="shared" si="30"/>
        <v>https://viking-pictures.s3.us-west-1.amazonaws.com/AA1155/A91.+Spoiler+with+3rd+Brake+Light+IN+(1).JPG</v>
      </c>
      <c r="R90" s="347" t="s">
        <v>549</v>
      </c>
      <c r="S90" s="347"/>
      <c r="T90" s="368">
        <v>595</v>
      </c>
      <c r="U90" s="349">
        <f t="shared" si="31"/>
        <v>595</v>
      </c>
      <c r="V90" s="346">
        <v>14</v>
      </c>
      <c r="W90" s="33" t="s">
        <v>3077</v>
      </c>
      <c r="X90" s="346" t="s">
        <v>3071</v>
      </c>
      <c r="Y90" s="346"/>
      <c r="Z90" s="346" t="s">
        <v>259</v>
      </c>
      <c r="AA90" s="369" t="s">
        <v>1156</v>
      </c>
      <c r="AB90" s="347" t="s">
        <v>3078</v>
      </c>
      <c r="AC90" s="347"/>
      <c r="AD90" s="347" t="str">
        <f t="shared" si="32"/>
        <v>brake light IN | spoiler bad = light solo, light bad = toss spoiler</v>
      </c>
      <c r="AE90" s="347" t="s">
        <v>1157</v>
      </c>
      <c r="AF90" s="347" t="s">
        <v>1158</v>
      </c>
      <c r="AG90" s="347"/>
      <c r="AH90" s="347" t="s">
        <v>935</v>
      </c>
      <c r="AI90" s="350">
        <v>44680</v>
      </c>
      <c r="AJ90" s="351" t="s">
        <v>936</v>
      </c>
      <c r="AK90" s="351" t="s">
        <v>57</v>
      </c>
      <c r="AL90" s="351" t="s">
        <v>937</v>
      </c>
      <c r="AM90" s="347"/>
      <c r="AN90" s="346" t="s">
        <v>947</v>
      </c>
      <c r="AO90" s="346" t="s">
        <v>1159</v>
      </c>
      <c r="AP90" s="347" t="s">
        <v>91</v>
      </c>
      <c r="AQ90" s="347">
        <v>53399</v>
      </c>
      <c r="AR90" s="347" t="str">
        <f t="shared" si="33"/>
        <v>169-53399</v>
      </c>
      <c r="AS90" s="347"/>
      <c r="AT90" s="347"/>
      <c r="AU90" s="347"/>
      <c r="AV90" s="347" t="str">
        <f t="shared" si="34"/>
        <v/>
      </c>
      <c r="AW90" s="347"/>
      <c r="AX90" s="347" t="str">
        <f t="shared" si="35"/>
        <v/>
      </c>
      <c r="AY90" s="352"/>
    </row>
    <row r="91" spans="1:52" s="337" customFormat="1" x14ac:dyDescent="0.25">
      <c r="A91" s="345" t="str">
        <f t="shared" si="24"/>
        <v>A213</v>
      </c>
      <c r="B91" s="345" t="str">
        <f t="shared" si="25"/>
        <v/>
      </c>
      <c r="C91" s="345"/>
      <c r="D91" s="345"/>
      <c r="E91" s="345" t="str">
        <f t="shared" si="26"/>
        <v/>
      </c>
      <c r="F91" s="346"/>
      <c r="G91" s="346"/>
      <c r="H91" s="347" t="s">
        <v>850</v>
      </c>
      <c r="I91" s="347" t="s">
        <v>862</v>
      </c>
      <c r="J91" s="347" t="s">
        <v>1151</v>
      </c>
      <c r="K91" s="347" t="s">
        <v>548</v>
      </c>
      <c r="L91" s="347" t="str">
        <f t="shared" si="27"/>
        <v>A213. Running Board &amp; Mount Bracket, RIGHT</v>
      </c>
      <c r="M91" s="460" t="str">
        <f t="shared" si="28"/>
        <v>Pic</v>
      </c>
      <c r="N91" s="357" t="str" cm="1">
        <f t="array" ref="N91">IF(INDEX(W:W, ROW())&lt;&gt;"", _xlfn.XLOOKUP(INDEX(W:W, ROW()), '5A. Picture Formulas'!$B$3:$B$500, '5A. Picture Formulas'!$CR$3:$CR$500), "")</f>
        <v>https://viking-pictures.s3.us-west-1.amazonaws.com/AA1188/2+(1).JPG</v>
      </c>
      <c r="O91" s="348" t="str">
        <f t="shared" si="29"/>
        <v/>
      </c>
      <c r="P91" s="348" t="s">
        <v>875</v>
      </c>
      <c r="Q91" s="348" t="str">
        <f t="shared" si="30"/>
        <v>https://viking-pictures.s3.us-west-1.amazonaws.com/AA1188/2+(1).JPG</v>
      </c>
      <c r="R91" s="347" t="s">
        <v>548</v>
      </c>
      <c r="S91" s="347"/>
      <c r="T91" s="368">
        <v>350</v>
      </c>
      <c r="U91" s="349">
        <f t="shared" si="31"/>
        <v>350</v>
      </c>
      <c r="V91" s="347">
        <v>2</v>
      </c>
      <c r="W91" s="34" t="s">
        <v>3079</v>
      </c>
      <c r="X91" s="347" t="s">
        <v>3071</v>
      </c>
      <c r="Y91" s="347"/>
      <c r="Z91" s="346" t="s">
        <v>2946</v>
      </c>
      <c r="AA91" s="347" t="s">
        <v>3082</v>
      </c>
      <c r="AB91" s="347"/>
      <c r="AC91" s="347"/>
      <c r="AD91" s="347" t="str">
        <f t="shared" si="32"/>
        <v/>
      </c>
      <c r="AE91" s="347"/>
      <c r="AF91" s="347"/>
      <c r="AG91" s="347"/>
      <c r="AH91" s="347" t="s">
        <v>935</v>
      </c>
      <c r="AI91" s="350">
        <v>45244</v>
      </c>
      <c r="AJ91" s="351" t="s">
        <v>936</v>
      </c>
      <c r="AK91" s="351" t="s">
        <v>57</v>
      </c>
      <c r="AL91" s="351" t="s">
        <v>937</v>
      </c>
      <c r="AM91" s="347"/>
      <c r="AN91" s="347" t="s">
        <v>956</v>
      </c>
      <c r="AO91" s="347"/>
      <c r="AP91" s="347" t="s">
        <v>91</v>
      </c>
      <c r="AQ91" s="347"/>
      <c r="AR91" s="347" t="str">
        <f t="shared" si="33"/>
        <v/>
      </c>
      <c r="AS91" s="347" t="s">
        <v>89</v>
      </c>
      <c r="AT91" s="347" t="s">
        <v>1016</v>
      </c>
      <c r="AU91" s="347" t="s">
        <v>1017</v>
      </c>
      <c r="AV91" s="347" t="str">
        <f t="shared" si="34"/>
        <v>F15-14-18-ALL</v>
      </c>
      <c r="AW91" s="347" t="s">
        <v>1153</v>
      </c>
      <c r="AX91" s="347" t="str">
        <f t="shared" si="35"/>
        <v>F15-14-18-ALL-Viking20</v>
      </c>
      <c r="AY91" s="352"/>
    </row>
    <row r="92" spans="1:52" s="337" customFormat="1" x14ac:dyDescent="0.25">
      <c r="A92" s="345" t="str">
        <f t="shared" si="24"/>
        <v>A214</v>
      </c>
      <c r="B92" s="345" t="str">
        <f t="shared" si="25"/>
        <v/>
      </c>
      <c r="C92" s="345"/>
      <c r="D92" s="345"/>
      <c r="E92" s="345" t="str">
        <f t="shared" si="26"/>
        <v/>
      </c>
      <c r="F92" s="346"/>
      <c r="G92" s="346"/>
      <c r="H92" s="347" t="s">
        <v>850</v>
      </c>
      <c r="I92" s="347" t="s">
        <v>862</v>
      </c>
      <c r="J92" s="347" t="s">
        <v>1151</v>
      </c>
      <c r="K92" s="347" t="s">
        <v>547</v>
      </c>
      <c r="L92" s="347" t="str">
        <f t="shared" si="27"/>
        <v>A214. Running Board &amp; Mount Bracket, LEFT</v>
      </c>
      <c r="M92" s="460" t="str">
        <f t="shared" si="28"/>
        <v>Pic</v>
      </c>
      <c r="N92" s="357" t="str" cm="1">
        <f t="array" ref="N92">IF(INDEX(W:W, ROW())&lt;&gt;"", _xlfn.XLOOKUP(INDEX(W:W, ROW()), '5A. Picture Formulas'!$B$3:$B$500, '5A. Picture Formulas'!$CR$3:$CR$500), "")</f>
        <v>https://viking-pictures.s3.us-west-1.amazonaws.com/AA1188/4+(1).JPG</v>
      </c>
      <c r="O92" s="348" t="str">
        <f t="shared" si="29"/>
        <v/>
      </c>
      <c r="P92" s="348" t="s">
        <v>875</v>
      </c>
      <c r="Q92" s="348" t="str">
        <f t="shared" si="30"/>
        <v>https://viking-pictures.s3.us-west-1.amazonaws.com/AA1188/4+(1).JPG</v>
      </c>
      <c r="R92" s="347" t="s">
        <v>547</v>
      </c>
      <c r="S92" s="347"/>
      <c r="T92" s="368">
        <v>350</v>
      </c>
      <c r="U92" s="349">
        <f t="shared" si="31"/>
        <v>350</v>
      </c>
      <c r="V92" s="347">
        <v>4</v>
      </c>
      <c r="W92" s="34" t="s">
        <v>3081</v>
      </c>
      <c r="X92" s="347" t="s">
        <v>3071</v>
      </c>
      <c r="Y92" s="347"/>
      <c r="Z92" s="346" t="s">
        <v>2946</v>
      </c>
      <c r="AA92" s="347" t="s">
        <v>3080</v>
      </c>
      <c r="AB92" s="347"/>
      <c r="AC92" s="347"/>
      <c r="AD92" s="347" t="str">
        <f t="shared" si="32"/>
        <v/>
      </c>
      <c r="AE92" s="347"/>
      <c r="AF92" s="347"/>
      <c r="AG92" s="347"/>
      <c r="AH92" s="347" t="s">
        <v>935</v>
      </c>
      <c r="AI92" s="350">
        <v>45244</v>
      </c>
      <c r="AJ92" s="351" t="s">
        <v>936</v>
      </c>
      <c r="AK92" s="351" t="s">
        <v>57</v>
      </c>
      <c r="AL92" s="351" t="s">
        <v>937</v>
      </c>
      <c r="AM92" s="347"/>
      <c r="AN92" s="347" t="s">
        <v>956</v>
      </c>
      <c r="AO92" s="347"/>
      <c r="AP92" s="347" t="s">
        <v>91</v>
      </c>
      <c r="AQ92" s="347"/>
      <c r="AR92" s="347" t="str">
        <f t="shared" si="33"/>
        <v/>
      </c>
      <c r="AS92" s="347" t="s">
        <v>89</v>
      </c>
      <c r="AT92" s="347" t="s">
        <v>1016</v>
      </c>
      <c r="AU92" s="347" t="s">
        <v>1017</v>
      </c>
      <c r="AV92" s="347" t="str">
        <f t="shared" si="34"/>
        <v>F15-14-18-ALL</v>
      </c>
      <c r="AW92" s="347" t="s">
        <v>1152</v>
      </c>
      <c r="AX92" s="347" t="str">
        <f t="shared" si="35"/>
        <v>F15-14-18-ALL-Viking19</v>
      </c>
      <c r="AY92" s="352"/>
    </row>
    <row r="93" spans="1:52" s="337" customFormat="1" x14ac:dyDescent="0.25">
      <c r="A93" s="345" t="str">
        <f t="shared" si="24"/>
        <v>A215</v>
      </c>
      <c r="B93" s="345" t="str">
        <f t="shared" si="25"/>
        <v/>
      </c>
      <c r="C93" s="345"/>
      <c r="D93" s="448"/>
      <c r="E93" s="345" t="str">
        <f t="shared" si="26"/>
        <v/>
      </c>
      <c r="F93" s="346"/>
      <c r="G93" s="346"/>
      <c r="H93" s="347"/>
      <c r="I93" s="347"/>
      <c r="J93" s="347"/>
      <c r="K93" s="347" t="s">
        <v>3083</v>
      </c>
      <c r="L93" s="347" t="str">
        <f t="shared" si="27"/>
        <v>A215. Bumper Reinforcement Bar, FRONT &amp; LEFT + RIGHT Mount Bracket SET</v>
      </c>
      <c r="M93" s="460" t="str">
        <f t="shared" si="28"/>
        <v>Pic</v>
      </c>
      <c r="N93" s="357" t="str" cm="1">
        <f t="array" ref="N93">IF(INDEX(W:W, ROW())&lt;&gt;"", _xlfn.XLOOKUP(INDEX(W:W, ROW()), '5A. Picture Formulas'!$B$3:$B$500, '5A. Picture Formulas'!$CR$3:$CR$500), "")</f>
        <v>https://viking-pictures.s3.us-west-1.amazonaws.com/AA1188/6+(1).JPG</v>
      </c>
      <c r="O93" s="365" t="str">
        <f t="shared" si="29"/>
        <v/>
      </c>
      <c r="P93" s="441"/>
      <c r="Q93" s="348" t="str">
        <f t="shared" si="30"/>
        <v>https://viking-pictures.s3.us-west-1.amazonaws.com/AA1188/6+(1).JPG</v>
      </c>
      <c r="R93" s="442" t="s">
        <v>4183</v>
      </c>
      <c r="S93" s="442"/>
      <c r="T93" s="367">
        <v>400</v>
      </c>
      <c r="U93" s="349">
        <f t="shared" si="31"/>
        <v>400</v>
      </c>
      <c r="V93" s="443">
        <v>6</v>
      </c>
      <c r="W93" s="329" t="s">
        <v>3088</v>
      </c>
      <c r="X93" s="443" t="s">
        <v>3071</v>
      </c>
      <c r="Y93" s="444"/>
      <c r="Z93" s="346" t="s">
        <v>3061</v>
      </c>
      <c r="AA93" s="445"/>
      <c r="AB93" s="442"/>
      <c r="AC93" s="442"/>
      <c r="AD93" s="347" t="str">
        <f t="shared" si="32"/>
        <v/>
      </c>
      <c r="AE93" s="347"/>
      <c r="AF93" s="347"/>
      <c r="AG93" s="347" t="s">
        <v>3084</v>
      </c>
      <c r="AH93" s="446"/>
      <c r="AI93" s="446"/>
      <c r="AJ93" s="351"/>
      <c r="AK93" s="351"/>
      <c r="AL93" s="351"/>
      <c r="AM93" s="447"/>
      <c r="AN93" s="346"/>
      <c r="AO93" s="346"/>
      <c r="AP93" s="447" t="s">
        <v>91</v>
      </c>
      <c r="AQ93" s="347"/>
      <c r="AR93" s="347" t="str">
        <f t="shared" si="33"/>
        <v/>
      </c>
      <c r="AS93" s="347"/>
      <c r="AT93" s="347"/>
      <c r="AU93" s="347"/>
      <c r="AV93" s="347" t="str">
        <f t="shared" si="34"/>
        <v/>
      </c>
      <c r="AW93" s="447"/>
      <c r="AX93" s="347" t="str">
        <f t="shared" si="35"/>
        <v/>
      </c>
      <c r="AY93" s="352" t="s">
        <v>2612</v>
      </c>
      <c r="AZ93" s="337" t="str">
        <f>'1A. Template Prep'!$C$2</f>
        <v>1270. 14 BMW X5 SUV (F15) 4.4TT (N63) Auto (Sophisto Gray) AWD (71781)</v>
      </c>
    </row>
    <row r="94" spans="1:52" s="337" customFormat="1" x14ac:dyDescent="0.25">
      <c r="A94" s="345" t="str">
        <f t="shared" si="24"/>
        <v>A216</v>
      </c>
      <c r="B94" s="345" t="str">
        <f t="shared" si="25"/>
        <v>551-60089</v>
      </c>
      <c r="C94" s="345"/>
      <c r="D94" s="345"/>
      <c r="E94" s="345">
        <f t="shared" si="26"/>
        <v>1</v>
      </c>
      <c r="F94" s="346"/>
      <c r="G94" s="346"/>
      <c r="H94" s="347" t="s">
        <v>850</v>
      </c>
      <c r="I94" s="347" t="s">
        <v>867</v>
      </c>
      <c r="J94" s="347" t="s">
        <v>1560</v>
      </c>
      <c r="K94" s="347" t="s">
        <v>718</v>
      </c>
      <c r="L94" s="347" t="str">
        <f t="shared" si="27"/>
        <v>A216. Steering Gear Rack &amp; Pinion</v>
      </c>
      <c r="M94" s="460" t="str">
        <f t="shared" si="28"/>
        <v>Pic</v>
      </c>
      <c r="N94" s="357" t="str" cm="1">
        <f t="array" ref="N94">IF(INDEX(W:W, ROW())&lt;&gt;"", _xlfn.XLOOKUP(INDEX(W:W, ROW()), '5A. Picture Formulas'!$B$3:$B$500, '5A. Picture Formulas'!$CR$3:$CR$500), "")</f>
        <v>https://viking-pictures.s3.us-west-1.amazonaws.com/AA1188/8+(1).JPG</v>
      </c>
      <c r="O94" s="365" t="str">
        <f t="shared" si="29"/>
        <v>E.G.</v>
      </c>
      <c r="P94" s="366" t="s">
        <v>1561</v>
      </c>
      <c r="Q94" s="348" t="str">
        <f t="shared" si="30"/>
        <v>https://viking-pictures.s3.us-west-1.amazonaws.com/AA1155/A93.+Steering+Gear+Rack+%26+Pinion+(1).JPG</v>
      </c>
      <c r="R94" s="347" t="s">
        <v>718</v>
      </c>
      <c r="S94" s="347" t="s">
        <v>1562</v>
      </c>
      <c r="T94" s="367">
        <v>790</v>
      </c>
      <c r="U94" s="349">
        <f t="shared" si="31"/>
        <v>790</v>
      </c>
      <c r="V94" s="346">
        <v>8</v>
      </c>
      <c r="W94" s="33" t="s">
        <v>3090</v>
      </c>
      <c r="X94" s="346" t="s">
        <v>3071</v>
      </c>
      <c r="Y94" s="346"/>
      <c r="Z94" s="346" t="s">
        <v>260</v>
      </c>
      <c r="AA94" s="369" t="s">
        <v>3089</v>
      </c>
      <c r="AB94" s="347"/>
      <c r="AC94" s="347"/>
      <c r="AD94" s="347" t="str">
        <f t="shared" si="32"/>
        <v/>
      </c>
      <c r="AE94" s="347"/>
      <c r="AF94" s="347"/>
      <c r="AG94" s="347"/>
      <c r="AH94" s="347" t="s">
        <v>935</v>
      </c>
      <c r="AI94" s="350">
        <v>44674</v>
      </c>
      <c r="AJ94" s="351" t="s">
        <v>936</v>
      </c>
      <c r="AK94" s="351" t="s">
        <v>57</v>
      </c>
      <c r="AL94" s="351" t="s">
        <v>937</v>
      </c>
      <c r="AM94" s="347"/>
      <c r="AN94" s="346" t="s">
        <v>947</v>
      </c>
      <c r="AO94" s="346" t="s">
        <v>1558</v>
      </c>
      <c r="AP94" s="347" t="s">
        <v>91</v>
      </c>
      <c r="AQ94" s="347">
        <v>60089</v>
      </c>
      <c r="AR94" s="347" t="str">
        <f t="shared" si="33"/>
        <v>551-60089</v>
      </c>
      <c r="AS94" s="347"/>
      <c r="AT94" s="347"/>
      <c r="AU94" s="347"/>
      <c r="AV94" s="347" t="str">
        <f t="shared" si="34"/>
        <v/>
      </c>
      <c r="AW94" s="347"/>
      <c r="AX94" s="347" t="str">
        <f t="shared" si="35"/>
        <v/>
      </c>
      <c r="AY94" s="352"/>
    </row>
    <row r="95" spans="1:52" s="337" customFormat="1" x14ac:dyDescent="0.25">
      <c r="A95" s="345" t="str">
        <f t="shared" si="24"/>
        <v>A217</v>
      </c>
      <c r="B95" s="345" t="str">
        <f t="shared" si="25"/>
        <v>407-999933</v>
      </c>
      <c r="C95" s="345"/>
      <c r="D95" s="345"/>
      <c r="E95" s="345">
        <f t="shared" si="26"/>
        <v>1</v>
      </c>
      <c r="F95" s="346"/>
      <c r="G95" s="346"/>
      <c r="H95" s="347" t="s">
        <v>850</v>
      </c>
      <c r="I95" s="347" t="s">
        <v>868</v>
      </c>
      <c r="J95" s="347" t="s">
        <v>727</v>
      </c>
      <c r="K95" s="347" t="s">
        <v>727</v>
      </c>
      <c r="L95" s="347" t="str">
        <f t="shared" si="27"/>
        <v>A217. Torque Converter</v>
      </c>
      <c r="M95" s="460" t="str">
        <f t="shared" si="28"/>
        <v>Pic</v>
      </c>
      <c r="N95" s="357" t="str" cm="1">
        <f t="array" ref="N95">IF(INDEX(W:W, ROW())&lt;&gt;"", _xlfn.XLOOKUP(INDEX(W:W, ROW()), '5A. Picture Formulas'!$B$3:$B$500, '5A. Picture Formulas'!$CR$3:$CR$500), "")</f>
        <v>https://viking-pictures.s3.us-west-1.amazonaws.com/AA1188/9+(1).JPG</v>
      </c>
      <c r="O95" s="348" t="str">
        <f t="shared" si="29"/>
        <v/>
      </c>
      <c r="P95" s="348" t="s">
        <v>875</v>
      </c>
      <c r="Q95" s="348" t="str">
        <f t="shared" si="30"/>
        <v>https://viking-pictures.s3.us-west-1.amazonaws.com/AA1188/9+(1).JPG</v>
      </c>
      <c r="R95" s="347" t="s">
        <v>727</v>
      </c>
      <c r="S95" s="347"/>
      <c r="T95" s="349">
        <v>245</v>
      </c>
      <c r="U95" s="349">
        <f t="shared" si="31"/>
        <v>245</v>
      </c>
      <c r="V95" s="368">
        <v>9</v>
      </c>
      <c r="W95" s="37" t="s">
        <v>3091</v>
      </c>
      <c r="X95" s="346" t="s">
        <v>3071</v>
      </c>
      <c r="Y95" s="368"/>
      <c r="Z95" s="346" t="s">
        <v>259</v>
      </c>
      <c r="AA95" s="347" t="s">
        <v>1766</v>
      </c>
      <c r="AB95" s="347"/>
      <c r="AC95" s="347"/>
      <c r="AD95" s="347" t="str">
        <f t="shared" si="32"/>
        <v/>
      </c>
      <c r="AE95" s="347"/>
      <c r="AF95" s="347"/>
      <c r="AG95" s="388"/>
      <c r="AH95" s="347" t="s">
        <v>935</v>
      </c>
      <c r="AI95" s="350">
        <v>45245</v>
      </c>
      <c r="AJ95" s="351" t="s">
        <v>249</v>
      </c>
      <c r="AK95" s="351" t="s">
        <v>57</v>
      </c>
      <c r="AL95" s="351" t="s">
        <v>249</v>
      </c>
      <c r="AM95" s="347"/>
      <c r="AN95" s="368" t="s">
        <v>1245</v>
      </c>
      <c r="AO95" s="346" t="s">
        <v>1767</v>
      </c>
      <c r="AP95" s="347" t="s">
        <v>91</v>
      </c>
      <c r="AQ95" s="347">
        <v>999933</v>
      </c>
      <c r="AR95" s="347" t="str">
        <f t="shared" si="33"/>
        <v>407-999933</v>
      </c>
      <c r="AS95" s="347"/>
      <c r="AT95" s="347"/>
      <c r="AU95" s="347"/>
      <c r="AV95" s="347" t="str">
        <f t="shared" si="34"/>
        <v/>
      </c>
      <c r="AW95" s="347"/>
      <c r="AX95" s="347" t="str">
        <f t="shared" si="35"/>
        <v/>
      </c>
      <c r="AY95" s="352"/>
    </row>
    <row r="96" spans="1:52" s="337" customFormat="1" x14ac:dyDescent="0.25">
      <c r="A96" s="345" t="str">
        <f t="shared" si="24"/>
        <v>A218</v>
      </c>
      <c r="B96" s="345" t="str">
        <f t="shared" si="25"/>
        <v>440-50569</v>
      </c>
      <c r="C96" s="345"/>
      <c r="D96" s="345"/>
      <c r="E96" s="345">
        <f t="shared" si="26"/>
        <v>1</v>
      </c>
      <c r="F96" s="346"/>
      <c r="G96" s="346"/>
      <c r="H96" s="347" t="s">
        <v>850</v>
      </c>
      <c r="I96" s="347" t="s">
        <v>867</v>
      </c>
      <c r="J96" s="347" t="s">
        <v>701</v>
      </c>
      <c r="K96" s="347" t="s">
        <v>701</v>
      </c>
      <c r="L96" s="347" t="str">
        <f t="shared" si="27"/>
        <v>A218. Differential, FRONT</v>
      </c>
      <c r="M96" s="460" t="str">
        <f t="shared" si="28"/>
        <v>Pic</v>
      </c>
      <c r="N96" s="357" t="str" cm="1">
        <f t="array" ref="N96">IF(INDEX(W:W, ROW())&lt;&gt;"", _xlfn.XLOOKUP(INDEX(W:W, ROW()), '5A. Picture Formulas'!$B$3:$B$500, '5A. Picture Formulas'!$CR$3:$CR$500), "")</f>
        <v>https://viking-pictures.s3.us-west-1.amazonaws.com/AA1188/10+(1).JPG</v>
      </c>
      <c r="O96" s="348" t="str">
        <f t="shared" si="29"/>
        <v/>
      </c>
      <c r="P96" s="348" t="s">
        <v>875</v>
      </c>
      <c r="Q96" s="348" t="str">
        <f t="shared" si="30"/>
        <v>https://viking-pictures.s3.us-west-1.amazonaws.com/AA1188/10+(1).JPG</v>
      </c>
      <c r="R96" s="347" t="s">
        <v>701</v>
      </c>
      <c r="S96" s="347"/>
      <c r="T96" s="347">
        <v>275</v>
      </c>
      <c r="U96" s="349">
        <f t="shared" si="31"/>
        <v>275</v>
      </c>
      <c r="V96" s="346">
        <v>10</v>
      </c>
      <c r="W96" s="33" t="s">
        <v>3092</v>
      </c>
      <c r="X96" s="346" t="s">
        <v>3071</v>
      </c>
      <c r="Y96" s="346"/>
      <c r="Z96" s="346" t="s">
        <v>259</v>
      </c>
      <c r="AA96" s="347" t="s">
        <v>3093</v>
      </c>
      <c r="AB96" s="347"/>
      <c r="AC96" s="347"/>
      <c r="AD96" s="347" t="str">
        <f t="shared" si="32"/>
        <v/>
      </c>
      <c r="AE96" s="347"/>
      <c r="AF96" s="347"/>
      <c r="AG96" s="347"/>
      <c r="AH96" s="347" t="s">
        <v>935</v>
      </c>
      <c r="AI96" s="350">
        <v>45245</v>
      </c>
      <c r="AJ96" s="351" t="s">
        <v>936</v>
      </c>
      <c r="AK96" s="351" t="s">
        <v>57</v>
      </c>
      <c r="AL96" s="351" t="s">
        <v>249</v>
      </c>
      <c r="AM96" s="347"/>
      <c r="AN96" s="346" t="s">
        <v>947</v>
      </c>
      <c r="AO96" s="346" t="s">
        <v>1739</v>
      </c>
      <c r="AP96" s="347" t="s">
        <v>91</v>
      </c>
      <c r="AQ96" s="347">
        <v>50569</v>
      </c>
      <c r="AR96" s="347" t="str">
        <f t="shared" si="33"/>
        <v>440-50569</v>
      </c>
      <c r="AS96" s="347"/>
      <c r="AT96" s="347"/>
      <c r="AU96" s="347"/>
      <c r="AV96" s="347" t="str">
        <f t="shared" si="34"/>
        <v/>
      </c>
      <c r="AW96" s="347"/>
      <c r="AX96" s="347" t="str">
        <f t="shared" si="35"/>
        <v/>
      </c>
      <c r="AY96" s="352"/>
    </row>
    <row r="97" spans="1:52" s="337" customFormat="1" x14ac:dyDescent="0.25">
      <c r="A97" s="345" t="str">
        <f t="shared" si="24"/>
        <v>A219</v>
      </c>
      <c r="B97" s="345" t="str">
        <f t="shared" si="25"/>
        <v/>
      </c>
      <c r="C97" s="345"/>
      <c r="D97" s="448"/>
      <c r="E97" s="345" t="str">
        <f t="shared" si="26"/>
        <v/>
      </c>
      <c r="F97" s="346"/>
      <c r="G97" s="346"/>
      <c r="H97" s="347"/>
      <c r="I97" s="347"/>
      <c r="J97" s="347"/>
      <c r="K97" s="347"/>
      <c r="L97" s="347" t="str">
        <f t="shared" si="27"/>
        <v>A219. Radiator Fan</v>
      </c>
      <c r="M97" s="460" t="str">
        <f t="shared" si="28"/>
        <v>Pic</v>
      </c>
      <c r="N97" s="357" t="str" cm="1">
        <f t="array" ref="N97">IF(INDEX(W:W, ROW())&lt;&gt;"", _xlfn.XLOOKUP(INDEX(W:W, ROW()), '5A. Picture Formulas'!$B$3:$B$500, '5A. Picture Formulas'!$CR$3:$CR$500), "")</f>
        <v>https://viking-pictures.s3.us-west-1.amazonaws.com/AA1188/11+(1).JPG</v>
      </c>
      <c r="O97" s="365" t="str">
        <f t="shared" si="29"/>
        <v/>
      </c>
      <c r="P97" s="441"/>
      <c r="Q97" s="348" t="str">
        <f t="shared" si="30"/>
        <v>https://viking-pictures.s3.us-west-1.amazonaws.com/AA1188/11+(1).JPG</v>
      </c>
      <c r="R97" s="442" t="s">
        <v>3094</v>
      </c>
      <c r="S97" s="442"/>
      <c r="T97" s="367">
        <v>395</v>
      </c>
      <c r="U97" s="349" t="str">
        <f t="shared" si="31"/>
        <v/>
      </c>
      <c r="V97" s="443">
        <v>11</v>
      </c>
      <c r="W97" s="329" t="s">
        <v>3095</v>
      </c>
      <c r="X97" s="443" t="s">
        <v>3071</v>
      </c>
      <c r="Y97" s="444"/>
      <c r="Z97" s="346" t="s">
        <v>259</v>
      </c>
      <c r="AA97" s="445" t="s">
        <v>3096</v>
      </c>
      <c r="AB97" s="442"/>
      <c r="AC97" s="442"/>
      <c r="AD97" s="347" t="str">
        <f t="shared" si="32"/>
        <v/>
      </c>
      <c r="AE97" s="347"/>
      <c r="AF97" s="347"/>
      <c r="AG97" s="347"/>
      <c r="AH97" s="446"/>
      <c r="AI97" s="446"/>
      <c r="AJ97" s="351"/>
      <c r="AK97" s="351"/>
      <c r="AL97" s="351"/>
      <c r="AM97" s="447"/>
      <c r="AN97" s="346"/>
      <c r="AO97" s="346"/>
      <c r="AP97" s="447" t="s">
        <v>91</v>
      </c>
      <c r="AQ97" s="347"/>
      <c r="AR97" s="347" t="str">
        <f t="shared" si="33"/>
        <v/>
      </c>
      <c r="AS97" s="347"/>
      <c r="AT97" s="347"/>
      <c r="AU97" s="347"/>
      <c r="AV97" s="347" t="str">
        <f t="shared" si="34"/>
        <v/>
      </c>
      <c r="AW97" s="447"/>
      <c r="AX97" s="347" t="str">
        <f t="shared" si="35"/>
        <v/>
      </c>
      <c r="AY97" s="352" t="s">
        <v>2614</v>
      </c>
      <c r="AZ97" s="337" t="str">
        <f>'1A. Template Prep'!$C$2</f>
        <v>1270. 14 BMW X5 SUV (F15) 4.4TT (N63) Auto (Sophisto Gray) AWD (71781)</v>
      </c>
    </row>
    <row r="98" spans="1:52" s="337" customFormat="1" x14ac:dyDescent="0.25">
      <c r="A98" s="390" t="str">
        <f t="shared" si="24"/>
        <v>A220</v>
      </c>
      <c r="B98" s="390" t="str">
        <f t="shared" si="25"/>
        <v/>
      </c>
      <c r="C98" s="390"/>
      <c r="D98" s="390"/>
      <c r="E98" s="390" t="str">
        <f t="shared" si="26"/>
        <v/>
      </c>
      <c r="F98" s="391" t="s">
        <v>849</v>
      </c>
      <c r="G98" s="391"/>
      <c r="H98" s="392" t="s">
        <v>850</v>
      </c>
      <c r="I98" s="392" t="s">
        <v>103</v>
      </c>
      <c r="J98" s="392" t="s">
        <v>360</v>
      </c>
      <c r="K98" s="392" t="s">
        <v>2045</v>
      </c>
      <c r="L98" s="392" t="str">
        <f t="shared" si="27"/>
        <v>A220. Speakers SET - Harman Kardon</v>
      </c>
      <c r="M98" s="460" t="str">
        <f t="shared" si="28"/>
        <v>Pic</v>
      </c>
      <c r="N98" s="357" t="str" cm="1">
        <f t="array" ref="N98">IF(INDEX(W:W, ROW())&lt;&gt;"", _xlfn.XLOOKUP(INDEX(W:W, ROW()), '5A. Picture Formulas'!$B$3:$B$500, '5A. Picture Formulas'!$CR$3:$CR$500), "")</f>
        <v>https://viking-pictures.s3.us-west-1.amazonaws.com/AA1188/12+(1).JPG</v>
      </c>
      <c r="O98" s="393" t="str">
        <f t="shared" si="29"/>
        <v/>
      </c>
      <c r="P98" s="393" t="s">
        <v>875</v>
      </c>
      <c r="Q98" s="348" t="str">
        <f t="shared" si="30"/>
        <v>https://viking-pictures.s3.us-west-1.amazonaws.com/AA1188/12+(1).JPG</v>
      </c>
      <c r="R98" s="392" t="s">
        <v>670</v>
      </c>
      <c r="S98" s="392"/>
      <c r="T98" s="422">
        <v>450</v>
      </c>
      <c r="U98" s="394">
        <f t="shared" si="31"/>
        <v>450</v>
      </c>
      <c r="V98" s="392">
        <v>12</v>
      </c>
      <c r="W98" s="104" t="s">
        <v>3097</v>
      </c>
      <c r="X98" s="392" t="s">
        <v>3071</v>
      </c>
      <c r="Y98" s="392"/>
      <c r="Z98" s="391" t="s">
        <v>260</v>
      </c>
      <c r="AA98" s="392" t="s">
        <v>3098</v>
      </c>
      <c r="AB98" s="392"/>
      <c r="AC98" s="392"/>
      <c r="AD98" s="392" t="str">
        <f t="shared" si="32"/>
        <v>KEEP Harman or Bang &amp; Olufsen, TOSS BMW Branded</v>
      </c>
      <c r="AE98" s="392"/>
      <c r="AF98" s="392" t="s">
        <v>827</v>
      </c>
      <c r="AG98" s="392"/>
      <c r="AH98" s="392" t="s">
        <v>981</v>
      </c>
      <c r="AI98" s="395">
        <v>45013</v>
      </c>
      <c r="AJ98" s="396" t="s">
        <v>936</v>
      </c>
      <c r="AK98" s="396" t="s">
        <v>57</v>
      </c>
      <c r="AL98" s="396" t="s">
        <v>937</v>
      </c>
      <c r="AM98" s="392" t="s">
        <v>849</v>
      </c>
      <c r="AN98" s="392" t="s">
        <v>938</v>
      </c>
      <c r="AO98" s="392"/>
      <c r="AP98" s="392"/>
      <c r="AQ98" s="392"/>
      <c r="AR98" s="392" t="str">
        <f t="shared" si="33"/>
        <v/>
      </c>
      <c r="AS98" s="392"/>
      <c r="AT98" s="392"/>
      <c r="AU98" s="392"/>
      <c r="AV98" s="392" t="str">
        <f t="shared" si="34"/>
        <v/>
      </c>
      <c r="AW98" s="392"/>
      <c r="AX98" s="392" t="str">
        <f t="shared" si="35"/>
        <v/>
      </c>
      <c r="AY98" s="397"/>
    </row>
    <row r="99" spans="1:52" s="337" customFormat="1" x14ac:dyDescent="0.25">
      <c r="A99" s="345" t="str">
        <f t="shared" si="24"/>
        <v>A221</v>
      </c>
      <c r="B99" s="345" t="str">
        <f t="shared" si="25"/>
        <v>288-50844</v>
      </c>
      <c r="C99" s="345"/>
      <c r="D99" s="345"/>
      <c r="E99" s="345">
        <f t="shared" si="26"/>
        <v>1</v>
      </c>
      <c r="F99" s="346"/>
      <c r="G99" s="346"/>
      <c r="H99" s="347" t="s">
        <v>850</v>
      </c>
      <c r="I99" s="347" t="s">
        <v>863</v>
      </c>
      <c r="J99" s="347" t="s">
        <v>357</v>
      </c>
      <c r="K99" s="347" t="s">
        <v>612</v>
      </c>
      <c r="L99" s="347" t="str">
        <f t="shared" si="27"/>
        <v>A221. Sunroof, Glass - PANORAMIC, FRONT</v>
      </c>
      <c r="M99" s="460" t="str">
        <f t="shared" si="28"/>
        <v>Pic</v>
      </c>
      <c r="N99" s="357" t="str" cm="1">
        <f t="array" ref="N99">IF(INDEX(W:W, ROW())&lt;&gt;"", _xlfn.XLOOKUP(INDEX(W:W, ROW()), '5A. Picture Formulas'!$B$3:$B$500, '5A. Picture Formulas'!$CR$3:$CR$500), "")</f>
        <v>https://viking-pictures.s3.us-west-1.amazonaws.com/AA1188/13+(1).JPG</v>
      </c>
      <c r="O99" s="365" t="str">
        <f t="shared" si="29"/>
        <v>E.G.</v>
      </c>
      <c r="P99" s="366" t="s">
        <v>1343</v>
      </c>
      <c r="Q99" s="348" t="str">
        <f t="shared" si="30"/>
        <v>https://viking-pictures.s3.us-west-1.amazonaws.com/AA1155/A97.+Sunroof%2C+Glass+-+PANORAMIC%2C+FRONT+(1).JPG</v>
      </c>
      <c r="R99" s="347" t="s">
        <v>612</v>
      </c>
      <c r="S99" s="347"/>
      <c r="T99" s="347">
        <v>550</v>
      </c>
      <c r="U99" s="349">
        <f t="shared" si="31"/>
        <v>550</v>
      </c>
      <c r="V99" s="346">
        <v>13</v>
      </c>
      <c r="W99" s="33" t="s">
        <v>3099</v>
      </c>
      <c r="X99" s="346" t="s">
        <v>3071</v>
      </c>
      <c r="Y99" s="346"/>
      <c r="Z99" s="346" t="s">
        <v>259</v>
      </c>
      <c r="AA99" s="369" t="s">
        <v>1344</v>
      </c>
      <c r="AB99" s="347"/>
      <c r="AC99" s="347"/>
      <c r="AD99" s="347" t="str">
        <f t="shared" si="32"/>
        <v/>
      </c>
      <c r="AE99" s="347"/>
      <c r="AF99" s="347"/>
      <c r="AG99" s="347"/>
      <c r="AH99" s="347" t="s">
        <v>935</v>
      </c>
      <c r="AI99" s="350">
        <v>44670</v>
      </c>
      <c r="AJ99" s="351" t="s">
        <v>936</v>
      </c>
      <c r="AK99" s="351" t="s">
        <v>57</v>
      </c>
      <c r="AL99" s="351" t="s">
        <v>937</v>
      </c>
      <c r="AM99" s="347"/>
      <c r="AN99" s="346" t="s">
        <v>947</v>
      </c>
      <c r="AO99" s="346" t="s">
        <v>1345</v>
      </c>
      <c r="AP99" s="347" t="s">
        <v>91</v>
      </c>
      <c r="AQ99" s="347">
        <v>50844</v>
      </c>
      <c r="AR99" s="347" t="str">
        <f t="shared" si="33"/>
        <v>288-50844</v>
      </c>
      <c r="AS99" s="347"/>
      <c r="AT99" s="347"/>
      <c r="AU99" s="347"/>
      <c r="AV99" s="347" t="str">
        <f t="shared" si="34"/>
        <v/>
      </c>
      <c r="AW99" s="347"/>
      <c r="AX99" s="347" t="str">
        <f t="shared" si="35"/>
        <v/>
      </c>
      <c r="AY99" s="352"/>
    </row>
    <row r="100" spans="1:52" s="337" customFormat="1" x14ac:dyDescent="0.25">
      <c r="A100" s="345" t="str">
        <f t="shared" ref="A100:A131" si="36">IF(W100&lt;&gt;"",W100,"")</f>
        <v>A222</v>
      </c>
      <c r="B100" s="345" t="str">
        <f t="shared" ref="B100:B131" si="37">IF(AR100&lt;&gt;"",AR100,"")</f>
        <v>288-50845</v>
      </c>
      <c r="C100" s="345"/>
      <c r="D100" s="345"/>
      <c r="E100" s="345">
        <f t="shared" ref="E100:E131" si="38">IF(B100&lt;&gt;"",COUNTIF($B$4:$B$592,B100),"")</f>
        <v>1</v>
      </c>
      <c r="F100" s="346"/>
      <c r="G100" s="346"/>
      <c r="H100" s="347" t="s">
        <v>850</v>
      </c>
      <c r="I100" s="347" t="s">
        <v>863</v>
      </c>
      <c r="J100" s="347" t="s">
        <v>357</v>
      </c>
      <c r="K100" s="347" t="s">
        <v>613</v>
      </c>
      <c r="L100" s="347" t="str">
        <f t="shared" ref="L100:L131" si="39">CONCATENATE(W100,". ",R100)</f>
        <v>A222. Sunroof, Glass - PANORAMIC, REAR</v>
      </c>
      <c r="M100" s="460" t="str">
        <f t="shared" ref="M100:M131" si="40">IF(N100&lt;&gt;"",HYPERLINK(N100,"Pic"),"")</f>
        <v>Pic</v>
      </c>
      <c r="N100" s="357" t="str" cm="1">
        <f t="array" ref="N100">IF(INDEX(W:W, ROW())&lt;&gt;"", _xlfn.XLOOKUP(INDEX(W:W, ROW()), '5A. Picture Formulas'!$B$3:$B$500, '5A. Picture Formulas'!$CR$3:$CR$500), "")</f>
        <v>https://viking-pictures.s3.us-west-1.amazonaws.com/AA1188/15+(1).JPG</v>
      </c>
      <c r="O100" s="365" t="str">
        <f t="shared" ref="O100:O131" si="41">IF(P100&lt;&gt;"",HYPERLINK(P100,"E.G."),"")</f>
        <v>E.G.</v>
      </c>
      <c r="P100" s="366" t="s">
        <v>1346</v>
      </c>
      <c r="Q100" s="348" t="str">
        <f t="shared" ref="Q100:Q131" si="42">IF(P100&lt;&gt;"",P100,IF(N100&lt;&gt;"",N100,""))</f>
        <v>https://viking-pictures.s3.us-west-1.amazonaws.com/AA1155/A98.+Sunroof%2C+Glass+-+PANORAMIC%2C+REAR+(1).JPG</v>
      </c>
      <c r="R100" s="347" t="s">
        <v>613</v>
      </c>
      <c r="S100" s="347"/>
      <c r="T100" s="347">
        <v>295</v>
      </c>
      <c r="U100" s="349">
        <f t="shared" ref="U100:U131" si="43">IF(ISTEXT(T100), T100, IFERROR(AVERAGEIF(K:K, K100, T:T), ""))</f>
        <v>295</v>
      </c>
      <c r="V100" s="346">
        <v>15</v>
      </c>
      <c r="W100" s="33" t="s">
        <v>3100</v>
      </c>
      <c r="X100" s="346" t="s">
        <v>3071</v>
      </c>
      <c r="Y100" s="346"/>
      <c r="Z100" s="346" t="s">
        <v>259</v>
      </c>
      <c r="AA100" s="369" t="s">
        <v>1347</v>
      </c>
      <c r="AB100" s="347"/>
      <c r="AC100" s="347"/>
      <c r="AD100" s="347" t="str">
        <f t="shared" ref="AD100:AD131" si="44">_xlfn.TEXTJOIN(" | ",TRUE,AE100,AF100)</f>
        <v/>
      </c>
      <c r="AE100" s="347"/>
      <c r="AF100" s="347"/>
      <c r="AG100" s="347"/>
      <c r="AH100" s="347" t="s">
        <v>935</v>
      </c>
      <c r="AI100" s="350">
        <v>44670</v>
      </c>
      <c r="AJ100" s="351" t="s">
        <v>936</v>
      </c>
      <c r="AK100" s="351" t="s">
        <v>57</v>
      </c>
      <c r="AL100" s="351" t="s">
        <v>937</v>
      </c>
      <c r="AM100" s="347"/>
      <c r="AN100" s="346" t="s">
        <v>947</v>
      </c>
      <c r="AO100" s="346" t="s">
        <v>1345</v>
      </c>
      <c r="AP100" s="347" t="s">
        <v>91</v>
      </c>
      <c r="AQ100" s="347">
        <v>50845</v>
      </c>
      <c r="AR100" s="347" t="str">
        <f t="shared" ref="AR100:AR131" si="45">IF(AO100&lt;&gt;"",CONCATENATE(AO100,AP100,AQ100),"")</f>
        <v>288-50845</v>
      </c>
      <c r="AS100" s="347"/>
      <c r="AT100" s="347"/>
      <c r="AU100" s="347"/>
      <c r="AV100" s="347" t="str">
        <f t="shared" ref="AV100:AV131" si="46">IF(AS100&lt;&gt;"",_xlfn.TEXTJOIN("-",TRUE,AS100,AT100,AU100),"")</f>
        <v/>
      </c>
      <c r="AW100" s="347"/>
      <c r="AX100" s="347" t="str">
        <f t="shared" ref="AX100:AX131" si="47">IF(AW100&lt;&gt;"",_xlfn.TEXTJOIN("-",TRUE,AV100,AW100),"")</f>
        <v/>
      </c>
      <c r="AY100" s="352"/>
    </row>
    <row r="101" spans="1:52" s="337" customFormat="1" x14ac:dyDescent="0.25">
      <c r="A101" s="345" t="str">
        <f t="shared" si="36"/>
        <v>A223</v>
      </c>
      <c r="B101" s="345" t="str">
        <f t="shared" si="37"/>
        <v>601-61009</v>
      </c>
      <c r="C101" s="345"/>
      <c r="D101" s="345"/>
      <c r="E101" s="345">
        <f t="shared" si="38"/>
        <v>1</v>
      </c>
      <c r="F101" s="346"/>
      <c r="G101" s="346"/>
      <c r="H101" s="347" t="s">
        <v>850</v>
      </c>
      <c r="I101" s="347" t="s">
        <v>412</v>
      </c>
      <c r="J101" s="347" t="s">
        <v>488</v>
      </c>
      <c r="K101" s="347" t="s">
        <v>488</v>
      </c>
      <c r="L101" s="347" t="str">
        <f t="shared" si="39"/>
        <v>A223. Alternator</v>
      </c>
      <c r="M101" s="460" t="str">
        <f t="shared" si="40"/>
        <v>Pic</v>
      </c>
      <c r="N101" s="357" t="str" cm="1">
        <f t="array" ref="N101">IF(INDEX(W:W, ROW())&lt;&gt;"", _xlfn.XLOOKUP(INDEX(W:W, ROW()), '5A. Picture Formulas'!$B$3:$B$500, '5A. Picture Formulas'!$CR$3:$CR$500), "")</f>
        <v>https://viking-pictures.s3.us-west-1.amazonaws.com/AA1188/16+(1).JPG</v>
      </c>
      <c r="O101" s="348" t="str">
        <f t="shared" si="41"/>
        <v/>
      </c>
      <c r="P101" s="348" t="s">
        <v>875</v>
      </c>
      <c r="Q101" s="348" t="str">
        <f t="shared" si="42"/>
        <v>https://viking-pictures.s3.us-west-1.amazonaws.com/AA1188/16+(1).JPG</v>
      </c>
      <c r="R101" s="347" t="s">
        <v>488</v>
      </c>
      <c r="S101" s="347"/>
      <c r="T101" s="347">
        <v>100</v>
      </c>
      <c r="U101" s="349">
        <f t="shared" si="43"/>
        <v>100</v>
      </c>
      <c r="V101" s="346">
        <v>16</v>
      </c>
      <c r="W101" s="33" t="s">
        <v>3101</v>
      </c>
      <c r="X101" s="346" t="s">
        <v>3071</v>
      </c>
      <c r="Y101" s="346"/>
      <c r="Z101" s="346" t="s">
        <v>259</v>
      </c>
      <c r="AA101" s="347" t="s">
        <v>1640</v>
      </c>
      <c r="AB101" s="347"/>
      <c r="AC101" s="347"/>
      <c r="AD101" s="347" t="str">
        <f t="shared" si="44"/>
        <v/>
      </c>
      <c r="AE101" s="347"/>
      <c r="AF101" s="347"/>
      <c r="AG101" s="347"/>
      <c r="AH101" s="347" t="s">
        <v>935</v>
      </c>
      <c r="AI101" s="350">
        <v>45245</v>
      </c>
      <c r="AJ101" s="351" t="s">
        <v>249</v>
      </c>
      <c r="AK101" s="351" t="s">
        <v>57</v>
      </c>
      <c r="AL101" s="351" t="s">
        <v>249</v>
      </c>
      <c r="AM101" s="347"/>
      <c r="AN101" s="346" t="s">
        <v>947</v>
      </c>
      <c r="AO101" s="346" t="s">
        <v>1641</v>
      </c>
      <c r="AP101" s="347" t="s">
        <v>91</v>
      </c>
      <c r="AQ101" s="347">
        <v>61009</v>
      </c>
      <c r="AR101" s="347" t="str">
        <f t="shared" si="45"/>
        <v>601-61009</v>
      </c>
      <c r="AS101" s="347"/>
      <c r="AT101" s="347"/>
      <c r="AU101" s="347"/>
      <c r="AV101" s="347" t="str">
        <f t="shared" si="46"/>
        <v/>
      </c>
      <c r="AW101" s="347"/>
      <c r="AX101" s="347" t="str">
        <f t="shared" si="47"/>
        <v/>
      </c>
      <c r="AY101" s="352"/>
    </row>
    <row r="102" spans="1:52" s="337" customFormat="1" x14ac:dyDescent="0.25">
      <c r="A102" s="345" t="str">
        <f t="shared" si="36"/>
        <v>A224</v>
      </c>
      <c r="B102" s="345" t="str">
        <f t="shared" si="37"/>
        <v/>
      </c>
      <c r="C102" s="345"/>
      <c r="D102" s="448"/>
      <c r="E102" s="345" t="str">
        <f t="shared" si="38"/>
        <v/>
      </c>
      <c r="F102" s="346"/>
      <c r="G102" s="346"/>
      <c r="H102" s="347"/>
      <c r="I102" s="347"/>
      <c r="J102" s="347"/>
      <c r="K102" s="347"/>
      <c r="L102" s="347" t="str">
        <f t="shared" si="39"/>
        <v>A224. A/C Compressor</v>
      </c>
      <c r="M102" s="460" t="str">
        <f t="shared" si="40"/>
        <v>Pic</v>
      </c>
      <c r="N102" s="357" t="str" cm="1">
        <f t="array" ref="N102">IF(INDEX(W:W, ROW())&lt;&gt;"", _xlfn.XLOOKUP(INDEX(W:W, ROW()), '5A. Picture Formulas'!$B$3:$B$500, '5A. Picture Formulas'!$CR$3:$CR$500), "")</f>
        <v>https://viking-pictures.s3.us-west-1.amazonaws.com/AA1188/17+(1).JPG</v>
      </c>
      <c r="O102" s="365" t="str">
        <f t="shared" si="41"/>
        <v/>
      </c>
      <c r="P102" s="441"/>
      <c r="Q102" s="348" t="str">
        <f t="shared" si="42"/>
        <v>https://viking-pictures.s3.us-west-1.amazonaws.com/AA1188/17+(1).JPG</v>
      </c>
      <c r="R102" s="442" t="s">
        <v>3102</v>
      </c>
      <c r="S102" s="442"/>
      <c r="T102" s="367"/>
      <c r="U102" s="349" t="str">
        <f t="shared" si="43"/>
        <v/>
      </c>
      <c r="V102" s="443">
        <v>17</v>
      </c>
      <c r="W102" s="329" t="s">
        <v>3103</v>
      </c>
      <c r="X102" s="443" t="s">
        <v>3071</v>
      </c>
      <c r="Y102" s="444"/>
      <c r="Z102" s="346" t="s">
        <v>259</v>
      </c>
      <c r="AA102" s="445" t="s">
        <v>3104</v>
      </c>
      <c r="AB102" s="442"/>
      <c r="AC102" s="442"/>
      <c r="AD102" s="347" t="str">
        <f t="shared" si="44"/>
        <v/>
      </c>
      <c r="AE102" s="347"/>
      <c r="AF102" s="347"/>
      <c r="AG102" s="347"/>
      <c r="AH102" s="446"/>
      <c r="AI102" s="446"/>
      <c r="AJ102" s="351"/>
      <c r="AK102" s="351"/>
      <c r="AL102" s="351"/>
      <c r="AM102" s="447"/>
      <c r="AN102" s="346"/>
      <c r="AO102" s="346"/>
      <c r="AP102" s="447" t="s">
        <v>91</v>
      </c>
      <c r="AQ102" s="347"/>
      <c r="AR102" s="347" t="str">
        <f t="shared" si="45"/>
        <v/>
      </c>
      <c r="AS102" s="347"/>
      <c r="AT102" s="347"/>
      <c r="AU102" s="347"/>
      <c r="AV102" s="347" t="str">
        <f t="shared" si="46"/>
        <v/>
      </c>
      <c r="AW102" s="447"/>
      <c r="AX102" s="347" t="str">
        <f t="shared" si="47"/>
        <v/>
      </c>
      <c r="AY102" s="352" t="s">
        <v>2615</v>
      </c>
      <c r="AZ102" s="337" t="str">
        <f>'1A. Template Prep'!$C$2</f>
        <v>1270. 14 BMW X5 SUV (F15) 4.4TT (N63) Auto (Sophisto Gray) AWD (71781)</v>
      </c>
    </row>
    <row r="103" spans="1:52" s="337" customFormat="1" x14ac:dyDescent="0.25">
      <c r="A103" s="345" t="str">
        <f t="shared" si="36"/>
        <v>A225</v>
      </c>
      <c r="B103" s="345" t="str">
        <f t="shared" si="37"/>
        <v/>
      </c>
      <c r="C103" s="345"/>
      <c r="D103" s="448"/>
      <c r="E103" s="345" t="str">
        <f t="shared" si="38"/>
        <v/>
      </c>
      <c r="F103" s="346"/>
      <c r="G103" s="346"/>
      <c r="H103" s="347"/>
      <c r="I103" s="347"/>
      <c r="J103" s="347"/>
      <c r="K103" s="347"/>
      <c r="L103" s="347" t="str">
        <f t="shared" si="39"/>
        <v>A225. Transmission Oil Pump, Mechanical</v>
      </c>
      <c r="M103" s="460" t="str">
        <f t="shared" si="40"/>
        <v>Pic</v>
      </c>
      <c r="N103" s="357" t="str" cm="1">
        <f t="array" ref="N103">IF(INDEX(W:W, ROW())&lt;&gt;"", _xlfn.XLOOKUP(INDEX(W:W, ROW()), '5A. Picture Formulas'!$B$3:$B$500, '5A. Picture Formulas'!$CR$3:$CR$500), "")</f>
        <v>https://viking-pictures.s3.us-west-1.amazonaws.com/AA1188/18+(1).JPG</v>
      </c>
      <c r="O103" s="365" t="str">
        <f t="shared" si="41"/>
        <v/>
      </c>
      <c r="P103" s="441"/>
      <c r="Q103" s="348" t="str">
        <f t="shared" si="42"/>
        <v>https://viking-pictures.s3.us-west-1.amazonaws.com/AA1188/18+(1).JPG</v>
      </c>
      <c r="R103" s="442" t="s">
        <v>909</v>
      </c>
      <c r="S103" s="442"/>
      <c r="T103" s="367"/>
      <c r="U103" s="349" t="str">
        <f t="shared" si="43"/>
        <v/>
      </c>
      <c r="V103" s="443">
        <v>18</v>
      </c>
      <c r="W103" s="329" t="s">
        <v>3105</v>
      </c>
      <c r="X103" s="443" t="s">
        <v>3071</v>
      </c>
      <c r="Y103" s="444"/>
      <c r="Z103" s="346" t="s">
        <v>3061</v>
      </c>
      <c r="AA103" s="445"/>
      <c r="AB103" s="442"/>
      <c r="AC103" s="442"/>
      <c r="AD103" s="347" t="str">
        <f t="shared" si="44"/>
        <v/>
      </c>
      <c r="AE103" s="347"/>
      <c r="AF103" s="347"/>
      <c r="AG103" s="347"/>
      <c r="AH103" s="446"/>
      <c r="AI103" s="446"/>
      <c r="AJ103" s="351"/>
      <c r="AK103" s="351"/>
      <c r="AL103" s="351"/>
      <c r="AM103" s="447"/>
      <c r="AN103" s="346"/>
      <c r="AO103" s="346"/>
      <c r="AP103" s="447" t="s">
        <v>91</v>
      </c>
      <c r="AQ103" s="347"/>
      <c r="AR103" s="347" t="str">
        <f t="shared" si="45"/>
        <v/>
      </c>
      <c r="AS103" s="347"/>
      <c r="AT103" s="347"/>
      <c r="AU103" s="347"/>
      <c r="AV103" s="347" t="str">
        <f t="shared" si="46"/>
        <v/>
      </c>
      <c r="AW103" s="447"/>
      <c r="AX103" s="347" t="str">
        <f t="shared" si="47"/>
        <v/>
      </c>
      <c r="AY103" s="352" t="s">
        <v>2617</v>
      </c>
      <c r="AZ103" s="337" t="str">
        <f>'1A. Template Prep'!$C$2</f>
        <v>1270. 14 BMW X5 SUV (F15) 4.4TT (N63) Auto (Sophisto Gray) AWD (71781)</v>
      </c>
    </row>
    <row r="104" spans="1:52" s="337" customFormat="1" x14ac:dyDescent="0.25">
      <c r="A104" s="345" t="str">
        <f t="shared" si="36"/>
        <v>A226</v>
      </c>
      <c r="B104" s="345" t="str">
        <f t="shared" si="37"/>
        <v/>
      </c>
      <c r="C104" s="345"/>
      <c r="D104" s="345"/>
      <c r="E104" s="345" t="str">
        <f t="shared" si="38"/>
        <v/>
      </c>
      <c r="F104" s="346"/>
      <c r="G104" s="346"/>
      <c r="H104" s="347" t="s">
        <v>850</v>
      </c>
      <c r="I104" s="347" t="s">
        <v>346</v>
      </c>
      <c r="J104" s="347" t="s">
        <v>1598</v>
      </c>
      <c r="K104" s="347" t="s">
        <v>739</v>
      </c>
      <c r="L104" s="347" t="str">
        <f t="shared" si="39"/>
        <v>A226. Battery Cable, NEGATIVE With IBS Module ON</v>
      </c>
      <c r="M104" s="460" t="str">
        <f t="shared" si="40"/>
        <v>Pic</v>
      </c>
      <c r="N104" s="357" t="str" cm="1">
        <f t="array" ref="N104">IF(INDEX(W:W, ROW())&lt;&gt;"", _xlfn.XLOOKUP(INDEX(W:W, ROW()), '5A. Picture Formulas'!$B$3:$B$500, '5A. Picture Formulas'!$CR$3:$CR$500), "")</f>
        <v>https://viking-pictures.s3.us-west-1.amazonaws.com/AA1188/64+(1).JPG</v>
      </c>
      <c r="O104" s="365" t="str">
        <f t="shared" si="41"/>
        <v>E.G.</v>
      </c>
      <c r="P104" s="366" t="s">
        <v>1599</v>
      </c>
      <c r="Q104" s="348" t="str">
        <f t="shared" si="42"/>
        <v>https://viking-pictures.s3.us-west-1.amazonaws.com/AA1155/A31.+Battery+Cable%2C+NEGATIVE+With+IBS+Module+ON+(1).JPG</v>
      </c>
      <c r="R104" s="347" t="s">
        <v>739</v>
      </c>
      <c r="S104" s="347"/>
      <c r="T104" s="347">
        <v>65</v>
      </c>
      <c r="U104" s="349">
        <f t="shared" si="43"/>
        <v>65</v>
      </c>
      <c r="V104" s="347">
        <v>64</v>
      </c>
      <c r="W104" s="34" t="s">
        <v>3106</v>
      </c>
      <c r="X104" s="347" t="s">
        <v>2949</v>
      </c>
      <c r="Y104" s="347"/>
      <c r="Z104" s="346" t="s">
        <v>259</v>
      </c>
      <c r="AA104" s="369" t="s">
        <v>1600</v>
      </c>
      <c r="AB104" s="347"/>
      <c r="AC104" s="347"/>
      <c r="AD104" s="347" t="str">
        <f t="shared" si="44"/>
        <v>toss both if 1 bad</v>
      </c>
      <c r="AE104" s="347"/>
      <c r="AF104" s="347" t="s">
        <v>763</v>
      </c>
      <c r="AG104" s="347"/>
      <c r="AH104" s="347" t="s">
        <v>935</v>
      </c>
      <c r="AI104" s="350">
        <v>44684</v>
      </c>
      <c r="AJ104" s="351" t="s">
        <v>936</v>
      </c>
      <c r="AK104" s="351" t="s">
        <v>57</v>
      </c>
      <c r="AL104" s="351" t="s">
        <v>937</v>
      </c>
      <c r="AM104" s="347"/>
      <c r="AN104" s="347" t="s">
        <v>938</v>
      </c>
      <c r="AO104" s="347"/>
      <c r="AP104" s="347"/>
      <c r="AQ104" s="347"/>
      <c r="AR104" s="347" t="str">
        <f t="shared" si="45"/>
        <v/>
      </c>
      <c r="AS104" s="347" t="s">
        <v>89</v>
      </c>
      <c r="AT104" s="347" t="s">
        <v>1016</v>
      </c>
      <c r="AU104" s="347" t="s">
        <v>1017</v>
      </c>
      <c r="AV104" s="347" t="str">
        <f t="shared" si="46"/>
        <v>F15-14-18-ALL</v>
      </c>
      <c r="AW104" s="347" t="s">
        <v>1601</v>
      </c>
      <c r="AX104" s="347" t="str">
        <f t="shared" si="47"/>
        <v>F15-14-18-ALL-Viking75</v>
      </c>
      <c r="AY104" s="352"/>
    </row>
    <row r="105" spans="1:52" s="337" customFormat="1" x14ac:dyDescent="0.25">
      <c r="A105" s="345" t="str">
        <f t="shared" si="36"/>
        <v>A227</v>
      </c>
      <c r="B105" s="345" t="str">
        <f t="shared" si="37"/>
        <v/>
      </c>
      <c r="C105" s="345"/>
      <c r="D105" s="345"/>
      <c r="E105" s="345" t="str">
        <f t="shared" si="38"/>
        <v/>
      </c>
      <c r="F105" s="346"/>
      <c r="G105" s="346"/>
      <c r="H105" s="347" t="s">
        <v>850</v>
      </c>
      <c r="I105" s="347" t="s">
        <v>346</v>
      </c>
      <c r="J105" s="347" t="s">
        <v>1598</v>
      </c>
      <c r="K105" s="347" t="s">
        <v>4186</v>
      </c>
      <c r="L105" s="347" t="str">
        <f t="shared" si="39"/>
        <v>A227. Battery Cable, POSITIVE w/ Terminal Bracket, THE BIG PRIMARY ONE</v>
      </c>
      <c r="M105" s="460" t="str">
        <f t="shared" si="40"/>
        <v>Pic</v>
      </c>
      <c r="N105" s="357" t="str" cm="1">
        <f t="array" ref="N105">IF(INDEX(W:W, ROW())&lt;&gt;"", _xlfn.XLOOKUP(INDEX(W:W, ROW()), '5A. Picture Formulas'!$B$3:$B$500, '5A. Picture Formulas'!$CR$3:$CR$500), "")</f>
        <v>https://viking-pictures.s3.us-west-1.amazonaws.com/AA1188/57+(1).JPG</v>
      </c>
      <c r="O105" s="365" t="str">
        <f t="shared" si="41"/>
        <v>E.G.</v>
      </c>
      <c r="P105" s="366" t="s">
        <v>1605</v>
      </c>
      <c r="Q105" s="348" t="str">
        <f t="shared" si="42"/>
        <v>https://viking-pictures.s3.us-west-1.amazonaws.com/AA1155/A32.+Battery+Cable%2C+POSITIVE+%26+Attached+Terminal+Bracket%2C+THE+BIG+PRIMARY+ONE+(1).JPG</v>
      </c>
      <c r="R105" s="347" t="s">
        <v>4186</v>
      </c>
      <c r="S105" s="347"/>
      <c r="T105" s="347">
        <v>150</v>
      </c>
      <c r="U105" s="349">
        <f t="shared" si="43"/>
        <v>150</v>
      </c>
      <c r="V105" s="347">
        <v>57</v>
      </c>
      <c r="W105" s="34" t="s">
        <v>3107</v>
      </c>
      <c r="X105" s="347" t="s">
        <v>2949</v>
      </c>
      <c r="Y105" s="347"/>
      <c r="Z105" s="346" t="s">
        <v>259</v>
      </c>
      <c r="AA105" s="369">
        <v>9322056</v>
      </c>
      <c r="AB105" s="347"/>
      <c r="AC105" s="347"/>
      <c r="AD105" s="347" t="str">
        <f t="shared" si="44"/>
        <v>thicker red cable w/ red terminal | BIG ONE</v>
      </c>
      <c r="AE105" s="347" t="s">
        <v>1606</v>
      </c>
      <c r="AF105" s="347" t="s">
        <v>1607</v>
      </c>
      <c r="AG105" s="347"/>
      <c r="AH105" s="347" t="s">
        <v>935</v>
      </c>
      <c r="AI105" s="350">
        <v>44683</v>
      </c>
      <c r="AJ105" s="351" t="s">
        <v>936</v>
      </c>
      <c r="AK105" s="351" t="s">
        <v>57</v>
      </c>
      <c r="AL105" s="351" t="s">
        <v>937</v>
      </c>
      <c r="AM105" s="347"/>
      <c r="AN105" s="347" t="s">
        <v>938</v>
      </c>
      <c r="AO105" s="347"/>
      <c r="AP105" s="347"/>
      <c r="AQ105" s="347"/>
      <c r="AR105" s="347" t="str">
        <f t="shared" si="45"/>
        <v/>
      </c>
      <c r="AS105" s="347" t="s">
        <v>89</v>
      </c>
      <c r="AT105" s="347" t="s">
        <v>1016</v>
      </c>
      <c r="AU105" s="347" t="s">
        <v>1017</v>
      </c>
      <c r="AV105" s="347" t="str">
        <f t="shared" si="46"/>
        <v>F15-14-18-ALL</v>
      </c>
      <c r="AW105" s="347" t="s">
        <v>1608</v>
      </c>
      <c r="AX105" s="347" t="str">
        <f t="shared" si="47"/>
        <v>F15-14-18-ALL-Viking77</v>
      </c>
      <c r="AY105" s="352"/>
    </row>
    <row r="106" spans="1:52" s="337" customFormat="1" x14ac:dyDescent="0.25">
      <c r="A106" s="345" t="str">
        <f t="shared" si="36"/>
        <v>A228</v>
      </c>
      <c r="B106" s="345" t="str">
        <f t="shared" si="37"/>
        <v/>
      </c>
      <c r="C106" s="345"/>
      <c r="D106" s="448"/>
      <c r="E106" s="345" t="str">
        <f t="shared" si="38"/>
        <v/>
      </c>
      <c r="F106" s="346"/>
      <c r="G106" s="346"/>
      <c r="H106" s="347"/>
      <c r="I106" s="347"/>
      <c r="J106" s="347"/>
      <c r="K106" s="347"/>
      <c r="L106" s="347" t="str">
        <f t="shared" si="39"/>
        <v>A228. Valve Body</v>
      </c>
      <c r="M106" s="460" t="str">
        <f t="shared" si="40"/>
        <v>Pic</v>
      </c>
      <c r="N106" s="357" t="str" cm="1">
        <f t="array" ref="N106">IF(INDEX(W:W, ROW())&lt;&gt;"", _xlfn.XLOOKUP(INDEX(W:W, ROW()), '5A. Picture Formulas'!$B$3:$B$500, '5A. Picture Formulas'!$CR$3:$CR$500), "")</f>
        <v>https://viking-pictures.s3.us-west-1.amazonaws.com/AA1188/19+(1).JPG</v>
      </c>
      <c r="O106" s="365" t="str">
        <f t="shared" si="41"/>
        <v/>
      </c>
      <c r="P106" s="441"/>
      <c r="Q106" s="348" t="str">
        <f t="shared" si="42"/>
        <v>https://viking-pictures.s3.us-west-1.amazonaws.com/AA1188/19+(1).JPG</v>
      </c>
      <c r="R106" s="442" t="s">
        <v>732</v>
      </c>
      <c r="S106" s="442"/>
      <c r="T106" s="367"/>
      <c r="U106" s="349" t="str">
        <f t="shared" si="43"/>
        <v/>
      </c>
      <c r="V106" s="443">
        <v>19</v>
      </c>
      <c r="W106" s="329" t="s">
        <v>3108</v>
      </c>
      <c r="X106" s="443" t="s">
        <v>3071</v>
      </c>
      <c r="Y106" s="444"/>
      <c r="Z106" s="346" t="s">
        <v>260</v>
      </c>
      <c r="AA106" s="449" t="s">
        <v>3109</v>
      </c>
      <c r="AB106" s="442"/>
      <c r="AC106" s="442"/>
      <c r="AD106" s="347" t="str">
        <f t="shared" si="44"/>
        <v/>
      </c>
      <c r="AE106" s="347"/>
      <c r="AF106" s="347"/>
      <c r="AG106" s="347"/>
      <c r="AH106" s="446"/>
      <c r="AI106" s="446"/>
      <c r="AJ106" s="351"/>
      <c r="AK106" s="351"/>
      <c r="AL106" s="351"/>
      <c r="AM106" s="447"/>
      <c r="AN106" s="346"/>
      <c r="AO106" s="346"/>
      <c r="AP106" s="447" t="s">
        <v>91</v>
      </c>
      <c r="AQ106" s="347"/>
      <c r="AR106" s="347" t="str">
        <f t="shared" si="45"/>
        <v/>
      </c>
      <c r="AS106" s="347"/>
      <c r="AT106" s="347"/>
      <c r="AU106" s="347"/>
      <c r="AV106" s="347" t="str">
        <f t="shared" si="46"/>
        <v/>
      </c>
      <c r="AW106" s="447"/>
      <c r="AX106" s="347" t="str">
        <f t="shared" si="47"/>
        <v/>
      </c>
      <c r="AY106" s="352" t="s">
        <v>2618</v>
      </c>
      <c r="AZ106" s="337" t="str">
        <f>'1A. Template Prep'!$C$2</f>
        <v>1270. 14 BMW X5 SUV (F15) 4.4TT (N63) Auto (Sophisto Gray) AWD (71781)</v>
      </c>
    </row>
    <row r="107" spans="1:52" s="337" customFormat="1" x14ac:dyDescent="0.25">
      <c r="A107" s="345" t="str">
        <f t="shared" si="36"/>
        <v>A229</v>
      </c>
      <c r="B107" s="345" t="str">
        <f t="shared" si="37"/>
        <v>527-61358</v>
      </c>
      <c r="C107" s="345" t="s">
        <v>1759</v>
      </c>
      <c r="D107" s="345"/>
      <c r="E107" s="345">
        <f t="shared" si="38"/>
        <v>1</v>
      </c>
      <c r="F107" s="346"/>
      <c r="G107" s="346"/>
      <c r="H107" s="347" t="s">
        <v>850</v>
      </c>
      <c r="I107" s="347" t="s">
        <v>867</v>
      </c>
      <c r="J107" s="347" t="s">
        <v>1745</v>
      </c>
      <c r="K107" s="347" t="s">
        <v>710</v>
      </c>
      <c r="L107" s="347" t="str">
        <f t="shared" si="39"/>
        <v>A229. Shock Struts, FRONT SET 2</v>
      </c>
      <c r="M107" s="460" t="str">
        <f t="shared" si="40"/>
        <v>Pic</v>
      </c>
      <c r="N107" s="357" t="str" cm="1">
        <f t="array" ref="N107">IF(INDEX(W:W, ROW())&lt;&gt;"", _xlfn.XLOOKUP(INDEX(W:W, ROW()), '5A. Picture Formulas'!$B$3:$B$500, '5A. Picture Formulas'!$CR$3:$CR$500), "")</f>
        <v>https://viking-pictures.s3.us-west-1.amazonaws.com/AA1188/20+(1).JPG</v>
      </c>
      <c r="O107" s="348" t="str">
        <f t="shared" si="41"/>
        <v/>
      </c>
      <c r="P107" s="348" t="s">
        <v>875</v>
      </c>
      <c r="Q107" s="348" t="str">
        <f t="shared" si="42"/>
        <v>https://viking-pictures.s3.us-west-1.amazonaws.com/AA1188/20+(1).JPG</v>
      </c>
      <c r="R107" s="347" t="s">
        <v>710</v>
      </c>
      <c r="S107" s="347" t="s">
        <v>1760</v>
      </c>
      <c r="T107" s="347">
        <v>650</v>
      </c>
      <c r="U107" s="349">
        <f t="shared" si="43"/>
        <v>650</v>
      </c>
      <c r="V107" s="346">
        <v>20</v>
      </c>
      <c r="W107" s="33" t="s">
        <v>3110</v>
      </c>
      <c r="X107" s="346" t="s">
        <v>3071</v>
      </c>
      <c r="Y107" s="346"/>
      <c r="Z107" s="346" t="s">
        <v>259</v>
      </c>
      <c r="AA107" s="347" t="s">
        <v>3111</v>
      </c>
      <c r="AB107" s="347"/>
      <c r="AC107" s="347"/>
      <c r="AD107" s="347" t="str">
        <f t="shared" si="44"/>
        <v>SET 2, sell singles if 1 bad</v>
      </c>
      <c r="AE107" s="347" t="s">
        <v>780</v>
      </c>
      <c r="AF107" s="347"/>
      <c r="AG107" s="347"/>
      <c r="AH107" s="347" t="s">
        <v>935</v>
      </c>
      <c r="AI107" s="350">
        <v>45244</v>
      </c>
      <c r="AJ107" s="351" t="s">
        <v>249</v>
      </c>
      <c r="AK107" s="351" t="s">
        <v>57</v>
      </c>
      <c r="AL107" s="351" t="s">
        <v>249</v>
      </c>
      <c r="AM107" s="347"/>
      <c r="AN107" s="346" t="s">
        <v>947</v>
      </c>
      <c r="AO107" s="346" t="s">
        <v>1748</v>
      </c>
      <c r="AP107" s="347" t="s">
        <v>91</v>
      </c>
      <c r="AQ107" s="347">
        <v>61358</v>
      </c>
      <c r="AR107" s="347" t="str">
        <f t="shared" si="45"/>
        <v>527-61358</v>
      </c>
      <c r="AS107" s="347"/>
      <c r="AT107" s="347"/>
      <c r="AU107" s="347"/>
      <c r="AV107" s="347" t="str">
        <f t="shared" si="46"/>
        <v/>
      </c>
      <c r="AW107" s="347"/>
      <c r="AX107" s="347" t="str">
        <f t="shared" si="47"/>
        <v/>
      </c>
      <c r="AY107" s="352"/>
    </row>
    <row r="108" spans="1:52" s="337" customFormat="1" x14ac:dyDescent="0.25">
      <c r="A108" s="390" t="str">
        <f t="shared" si="36"/>
        <v>A230</v>
      </c>
      <c r="B108" s="390" t="str">
        <f t="shared" si="37"/>
        <v>311-50312</v>
      </c>
      <c r="C108" s="390"/>
      <c r="D108" s="390"/>
      <c r="E108" s="390">
        <f t="shared" si="38"/>
        <v>1</v>
      </c>
      <c r="F108" s="391" t="s">
        <v>848</v>
      </c>
      <c r="G108" s="391"/>
      <c r="H108" s="392" t="s">
        <v>850</v>
      </c>
      <c r="I108" s="392" t="s">
        <v>412</v>
      </c>
      <c r="J108" s="392" t="s">
        <v>499</v>
      </c>
      <c r="K108" s="392" t="s">
        <v>500</v>
      </c>
      <c r="L108" s="392" t="str">
        <f t="shared" si="39"/>
        <v>A230. Oil Pan, Engine UPPER</v>
      </c>
      <c r="M108" s="460" t="str">
        <f t="shared" si="40"/>
        <v>Pic</v>
      </c>
      <c r="N108" s="357" t="str" cm="1">
        <f t="array" ref="N108">IF(INDEX(W:W, ROW())&lt;&gt;"", _xlfn.XLOOKUP(INDEX(W:W, ROW()), '5A. Picture Formulas'!$B$3:$B$500, '5A. Picture Formulas'!$CR$3:$CR$500), "")</f>
        <v>https://viking-pictures.s3.us-west-1.amazonaws.com/AA1188/21+(1).JPG</v>
      </c>
      <c r="O108" s="393" t="str">
        <f t="shared" si="41"/>
        <v/>
      </c>
      <c r="P108" s="393" t="s">
        <v>875</v>
      </c>
      <c r="Q108" s="348" t="str">
        <f t="shared" si="42"/>
        <v>https://viking-pictures.s3.us-west-1.amazonaws.com/AA1188/21+(1).JPG</v>
      </c>
      <c r="R108" s="392" t="s">
        <v>500</v>
      </c>
      <c r="S108" s="392"/>
      <c r="T108" s="392">
        <v>500</v>
      </c>
      <c r="U108" s="394">
        <f t="shared" si="43"/>
        <v>500</v>
      </c>
      <c r="V108" s="391">
        <v>21</v>
      </c>
      <c r="W108" s="103" t="s">
        <v>3112</v>
      </c>
      <c r="X108" s="391" t="s">
        <v>3071</v>
      </c>
      <c r="Y108" s="391"/>
      <c r="Z108" s="391" t="s">
        <v>259</v>
      </c>
      <c r="AA108" s="392" t="s">
        <v>1673</v>
      </c>
      <c r="AB108" s="392"/>
      <c r="AC108" s="392"/>
      <c r="AD108" s="392" t="str">
        <f t="shared" si="44"/>
        <v>sell lower separately, tag as single</v>
      </c>
      <c r="AE108" s="392" t="s">
        <v>771</v>
      </c>
      <c r="AF108" s="392"/>
      <c r="AG108" s="392"/>
      <c r="AH108" s="392" t="s">
        <v>935</v>
      </c>
      <c r="AI108" s="395">
        <v>45245</v>
      </c>
      <c r="AJ108" s="396" t="s">
        <v>249</v>
      </c>
      <c r="AK108" s="396" t="s">
        <v>57</v>
      </c>
      <c r="AL108" s="396" t="s">
        <v>249</v>
      </c>
      <c r="AM108" s="392" t="s">
        <v>848</v>
      </c>
      <c r="AN108" s="391" t="s">
        <v>947</v>
      </c>
      <c r="AO108" s="391" t="s">
        <v>1674</v>
      </c>
      <c r="AP108" s="392" t="s">
        <v>91</v>
      </c>
      <c r="AQ108" s="392">
        <v>50312</v>
      </c>
      <c r="AR108" s="392" t="str">
        <f t="shared" si="45"/>
        <v>311-50312</v>
      </c>
      <c r="AS108" s="392"/>
      <c r="AT108" s="392"/>
      <c r="AU108" s="392"/>
      <c r="AV108" s="392" t="str">
        <f t="shared" si="46"/>
        <v/>
      </c>
      <c r="AW108" s="392"/>
      <c r="AX108" s="392" t="str">
        <f t="shared" si="47"/>
        <v/>
      </c>
      <c r="AY108" s="397"/>
    </row>
    <row r="109" spans="1:52" s="337" customFormat="1" x14ac:dyDescent="0.25">
      <c r="A109" s="345" t="str">
        <f t="shared" si="36"/>
        <v>A231</v>
      </c>
      <c r="B109" s="345" t="str">
        <f t="shared" si="37"/>
        <v>513-50296</v>
      </c>
      <c r="C109" s="345" t="s">
        <v>1524</v>
      </c>
      <c r="D109" s="345"/>
      <c r="E109" s="345">
        <f t="shared" si="38"/>
        <v>1</v>
      </c>
      <c r="F109" s="346"/>
      <c r="G109" s="346"/>
      <c r="H109" s="347" t="s">
        <v>850</v>
      </c>
      <c r="I109" s="347" t="s">
        <v>867</v>
      </c>
      <c r="J109" s="347" t="s">
        <v>1504</v>
      </c>
      <c r="K109" s="347" t="s">
        <v>699</v>
      </c>
      <c r="L109" s="347" t="str">
        <f t="shared" si="39"/>
        <v>A231. Control Arms, REAR - LEFT SET 3</v>
      </c>
      <c r="M109" s="460" t="str">
        <f t="shared" si="40"/>
        <v>Pic</v>
      </c>
      <c r="N109" s="357" t="str" cm="1">
        <f t="array" ref="N109">IF(INDEX(W:W, ROW())&lt;&gt;"", _xlfn.XLOOKUP(INDEX(W:W, ROW()), '5A. Picture Formulas'!$B$3:$B$500, '5A. Picture Formulas'!$CR$3:$CR$500), "")</f>
        <v>https://viking-pictures.s3.us-west-1.amazonaws.com/AA1188/22+(1).JPG</v>
      </c>
      <c r="O109" s="348" t="str">
        <f t="shared" si="41"/>
        <v/>
      </c>
      <c r="P109" s="348" t="s">
        <v>875</v>
      </c>
      <c r="Q109" s="348" t="str">
        <f t="shared" si="42"/>
        <v>https://viking-pictures.s3.us-west-1.amazonaws.com/AA1188/22+(1).JPG</v>
      </c>
      <c r="R109" s="347" t="s">
        <v>699</v>
      </c>
      <c r="S109" s="347"/>
      <c r="T109" s="347">
        <v>150</v>
      </c>
      <c r="U109" s="349">
        <f t="shared" si="43"/>
        <v>150</v>
      </c>
      <c r="V109" s="346">
        <v>22</v>
      </c>
      <c r="W109" s="33" t="s">
        <v>3116</v>
      </c>
      <c r="X109" s="346" t="s">
        <v>3071</v>
      </c>
      <c r="Y109" s="346"/>
      <c r="Z109" s="346" t="s">
        <v>259</v>
      </c>
      <c r="AA109" s="347" t="s">
        <v>3114</v>
      </c>
      <c r="AB109" s="347"/>
      <c r="AC109" s="347"/>
      <c r="AD109" s="347" t="str">
        <f t="shared" si="44"/>
        <v>SET 3, keep only big one if 1 bad</v>
      </c>
      <c r="AE109" s="347" t="s">
        <v>920</v>
      </c>
      <c r="AF109" s="347"/>
      <c r="AG109" s="347" t="s">
        <v>1525</v>
      </c>
      <c r="AH109" s="347" t="s">
        <v>935</v>
      </c>
      <c r="AI109" s="350">
        <v>44683</v>
      </c>
      <c r="AJ109" s="351" t="s">
        <v>936</v>
      </c>
      <c r="AK109" s="351" t="s">
        <v>57</v>
      </c>
      <c r="AL109" s="351" t="s">
        <v>937</v>
      </c>
      <c r="AM109" s="347"/>
      <c r="AN109" s="346" t="s">
        <v>947</v>
      </c>
      <c r="AO109" s="346">
        <v>513</v>
      </c>
      <c r="AP109" s="347" t="s">
        <v>91</v>
      </c>
      <c r="AQ109" s="347">
        <v>50296</v>
      </c>
      <c r="AR109" s="347" t="str">
        <f t="shared" si="45"/>
        <v>513-50296</v>
      </c>
      <c r="AS109" s="347"/>
      <c r="AT109" s="347"/>
      <c r="AU109" s="347"/>
      <c r="AV109" s="347" t="str">
        <f t="shared" si="46"/>
        <v/>
      </c>
      <c r="AW109" s="347"/>
      <c r="AX109" s="347" t="str">
        <f t="shared" si="47"/>
        <v/>
      </c>
      <c r="AY109" s="352" t="s">
        <v>2984</v>
      </c>
    </row>
    <row r="110" spans="1:52" s="337" customFormat="1" x14ac:dyDescent="0.25">
      <c r="A110" s="345" t="str">
        <f t="shared" si="36"/>
        <v>A232</v>
      </c>
      <c r="B110" s="345" t="str">
        <f t="shared" si="37"/>
        <v>513-50295</v>
      </c>
      <c r="C110" s="345" t="s">
        <v>1530</v>
      </c>
      <c r="D110" s="345"/>
      <c r="E110" s="345">
        <f t="shared" si="38"/>
        <v>1</v>
      </c>
      <c r="F110" s="346"/>
      <c r="G110" s="346"/>
      <c r="H110" s="347" t="s">
        <v>850</v>
      </c>
      <c r="I110" s="347" t="s">
        <v>867</v>
      </c>
      <c r="J110" s="347" t="s">
        <v>1504</v>
      </c>
      <c r="K110" s="347" t="s">
        <v>700</v>
      </c>
      <c r="L110" s="347" t="str">
        <f t="shared" si="39"/>
        <v>A232. Control Arms, REAR - RIGHT SET 3</v>
      </c>
      <c r="M110" s="460" t="str">
        <f t="shared" si="40"/>
        <v>Pic</v>
      </c>
      <c r="N110" s="357" t="str" cm="1">
        <f t="array" ref="N110">IF(INDEX(W:W, ROW())&lt;&gt;"", _xlfn.XLOOKUP(INDEX(W:W, ROW()), '5A. Picture Formulas'!$B$3:$B$500, '5A. Picture Formulas'!$CR$3:$CR$500), "")</f>
        <v>https://viking-pictures.s3.us-west-1.amazonaws.com/AA1188/28+(1).JPG</v>
      </c>
      <c r="O110" s="348" t="str">
        <f t="shared" si="41"/>
        <v/>
      </c>
      <c r="P110" s="348" t="s">
        <v>875</v>
      </c>
      <c r="Q110" s="348" t="str">
        <f t="shared" si="42"/>
        <v>https://viking-pictures.s3.us-west-1.amazonaws.com/AA1188/28+(1).JPG</v>
      </c>
      <c r="R110" s="347" t="s">
        <v>700</v>
      </c>
      <c r="S110" s="347"/>
      <c r="T110" s="347">
        <v>150</v>
      </c>
      <c r="U110" s="349">
        <f t="shared" si="43"/>
        <v>150</v>
      </c>
      <c r="V110" s="346">
        <v>28</v>
      </c>
      <c r="W110" s="33" t="s">
        <v>3117</v>
      </c>
      <c r="X110" s="346" t="s">
        <v>3071</v>
      </c>
      <c r="Y110" s="346"/>
      <c r="Z110" s="346" t="s">
        <v>259</v>
      </c>
      <c r="AA110" s="347" t="s">
        <v>3115</v>
      </c>
      <c r="AB110" s="347"/>
      <c r="AC110" s="347"/>
      <c r="AD110" s="347" t="str">
        <f t="shared" si="44"/>
        <v>SET 3, keep only big one if 1 bad</v>
      </c>
      <c r="AE110" s="347" t="s">
        <v>920</v>
      </c>
      <c r="AF110" s="347"/>
      <c r="AG110" s="347" t="s">
        <v>1525</v>
      </c>
      <c r="AH110" s="347" t="s">
        <v>935</v>
      </c>
      <c r="AI110" s="350">
        <v>44683</v>
      </c>
      <c r="AJ110" s="351" t="s">
        <v>936</v>
      </c>
      <c r="AK110" s="351" t="s">
        <v>57</v>
      </c>
      <c r="AL110" s="351" t="s">
        <v>937</v>
      </c>
      <c r="AM110" s="347"/>
      <c r="AN110" s="346" t="s">
        <v>947</v>
      </c>
      <c r="AO110" s="346">
        <v>513</v>
      </c>
      <c r="AP110" s="347" t="s">
        <v>91</v>
      </c>
      <c r="AQ110" s="347">
        <v>50295</v>
      </c>
      <c r="AR110" s="347" t="str">
        <f t="shared" si="45"/>
        <v>513-50295</v>
      </c>
      <c r="AS110" s="347"/>
      <c r="AT110" s="347"/>
      <c r="AU110" s="347"/>
      <c r="AV110" s="347" t="str">
        <f t="shared" si="46"/>
        <v/>
      </c>
      <c r="AW110" s="347"/>
      <c r="AX110" s="347" t="str">
        <f t="shared" si="47"/>
        <v/>
      </c>
      <c r="AY110" s="352" t="s">
        <v>2984</v>
      </c>
    </row>
    <row r="111" spans="1:52" s="337" customFormat="1" x14ac:dyDescent="0.25">
      <c r="A111" s="345" t="str">
        <f t="shared" si="36"/>
        <v>A233</v>
      </c>
      <c r="B111" s="345" t="str">
        <f t="shared" si="37"/>
        <v>511-50148</v>
      </c>
      <c r="C111" s="345" t="s">
        <v>1516</v>
      </c>
      <c r="D111" s="345"/>
      <c r="E111" s="345">
        <f t="shared" si="38"/>
        <v>1</v>
      </c>
      <c r="F111" s="346"/>
      <c r="G111" s="346"/>
      <c r="H111" s="347" t="s">
        <v>850</v>
      </c>
      <c r="I111" s="347" t="s">
        <v>867</v>
      </c>
      <c r="J111" s="347" t="s">
        <v>1504</v>
      </c>
      <c r="K111" s="347" t="s">
        <v>698</v>
      </c>
      <c r="L111" s="347" t="str">
        <f t="shared" si="39"/>
        <v>A233. Control Arms, FRONT - UPPER "U" WISHBONE ONES as SET 2</v>
      </c>
      <c r="M111" s="460" t="str">
        <f t="shared" si="40"/>
        <v>Pic</v>
      </c>
      <c r="N111" s="357" t="str" cm="1">
        <f t="array" ref="N111">IF(INDEX(W:W, ROW())&lt;&gt;"", _xlfn.XLOOKUP(INDEX(W:W, ROW()), '5A. Picture Formulas'!$B$3:$B$500, '5A. Picture Formulas'!$CR$3:$CR$500), "")</f>
        <v>https://viking-pictures.s3.us-west-1.amazonaws.com/AA1188/26+(1).JPG</v>
      </c>
      <c r="O111" s="348" t="str">
        <f t="shared" si="41"/>
        <v/>
      </c>
      <c r="P111" s="348" t="s">
        <v>875</v>
      </c>
      <c r="Q111" s="348" t="str">
        <f t="shared" si="42"/>
        <v>https://viking-pictures.s3.us-west-1.amazonaws.com/AA1188/26+(1).JPG</v>
      </c>
      <c r="R111" s="347" t="s">
        <v>698</v>
      </c>
      <c r="S111" s="347"/>
      <c r="T111" s="347">
        <v>80</v>
      </c>
      <c r="U111" s="349">
        <f t="shared" si="43"/>
        <v>80</v>
      </c>
      <c r="V111" s="346">
        <v>26</v>
      </c>
      <c r="W111" s="33" t="s">
        <v>3119</v>
      </c>
      <c r="X111" s="346" t="s">
        <v>3071</v>
      </c>
      <c r="Y111" s="346"/>
      <c r="Z111" s="346" t="s">
        <v>259</v>
      </c>
      <c r="AA111" s="347" t="s">
        <v>3118</v>
      </c>
      <c r="AB111" s="347"/>
      <c r="AC111" s="347"/>
      <c r="AD111" s="347" t="str">
        <f t="shared" si="44"/>
        <v>SET 2, sell singles if 1 bad</v>
      </c>
      <c r="AE111" s="347" t="s">
        <v>780</v>
      </c>
      <c r="AF111" s="347"/>
      <c r="AG111" s="347"/>
      <c r="AH111" s="347" t="s">
        <v>935</v>
      </c>
      <c r="AI111" s="350">
        <v>44683</v>
      </c>
      <c r="AJ111" s="351" t="s">
        <v>936</v>
      </c>
      <c r="AK111" s="351" t="s">
        <v>57</v>
      </c>
      <c r="AL111" s="351" t="s">
        <v>937</v>
      </c>
      <c r="AM111" s="347"/>
      <c r="AN111" s="346" t="s">
        <v>947</v>
      </c>
      <c r="AO111" s="346">
        <v>511</v>
      </c>
      <c r="AP111" s="347" t="s">
        <v>91</v>
      </c>
      <c r="AQ111" s="347">
        <v>50148</v>
      </c>
      <c r="AR111" s="347" t="str">
        <f t="shared" si="45"/>
        <v>511-50148</v>
      </c>
      <c r="AS111" s="347"/>
      <c r="AT111" s="347"/>
      <c r="AU111" s="347"/>
      <c r="AV111" s="347" t="str">
        <f t="shared" si="46"/>
        <v/>
      </c>
      <c r="AW111" s="347"/>
      <c r="AX111" s="347" t="str">
        <f t="shared" si="47"/>
        <v/>
      </c>
      <c r="AY111" s="352" t="s">
        <v>2984</v>
      </c>
    </row>
    <row r="112" spans="1:52" s="337" customFormat="1" x14ac:dyDescent="0.25">
      <c r="A112" s="345" t="str">
        <f t="shared" si="36"/>
        <v>A234</v>
      </c>
      <c r="B112" s="345" t="str">
        <f t="shared" si="37"/>
        <v/>
      </c>
      <c r="C112" s="345"/>
      <c r="D112" s="345"/>
      <c r="E112" s="345" t="str">
        <f t="shared" si="38"/>
        <v/>
      </c>
      <c r="F112" s="346"/>
      <c r="G112" s="346"/>
      <c r="H112" s="347" t="s">
        <v>850</v>
      </c>
      <c r="I112" s="347" t="s">
        <v>867</v>
      </c>
      <c r="J112" s="347" t="s">
        <v>1551</v>
      </c>
      <c r="K112" s="347" t="s">
        <v>713</v>
      </c>
      <c r="L112" s="347" t="str">
        <f t="shared" si="39"/>
        <v>A234. Shock Struts, REAR SET 2 (WITHOUT Adaptive)</v>
      </c>
      <c r="M112" s="460" t="str">
        <f t="shared" si="40"/>
        <v>Pic</v>
      </c>
      <c r="N112" s="357" t="str" cm="1">
        <f t="array" ref="N112">IF(INDEX(W:W, ROW())&lt;&gt;"", _xlfn.XLOOKUP(INDEX(W:W, ROW()), '5A. Picture Formulas'!$B$3:$B$500, '5A. Picture Formulas'!$CR$3:$CR$500), "")</f>
        <v>https://viking-pictures.s3.us-west-1.amazonaws.com/AA1188/23+(1).JPG</v>
      </c>
      <c r="O112" s="348" t="str">
        <f t="shared" si="41"/>
        <v/>
      </c>
      <c r="P112" s="348" t="s">
        <v>875</v>
      </c>
      <c r="Q112" s="348" t="str">
        <f t="shared" si="42"/>
        <v>https://viking-pictures.s3.us-west-1.amazonaws.com/AA1188/23+(1).JPG</v>
      </c>
      <c r="R112" s="347" t="s">
        <v>713</v>
      </c>
      <c r="S112" s="347"/>
      <c r="T112" s="367">
        <v>160</v>
      </c>
      <c r="U112" s="349">
        <f t="shared" si="43"/>
        <v>160</v>
      </c>
      <c r="V112" s="368">
        <v>23</v>
      </c>
      <c r="W112" s="37" t="s">
        <v>3120</v>
      </c>
      <c r="X112" s="368" t="s">
        <v>3071</v>
      </c>
      <c r="Y112" s="368"/>
      <c r="Z112" s="346" t="s">
        <v>259</v>
      </c>
      <c r="AA112" s="347" t="s">
        <v>3121</v>
      </c>
      <c r="AB112" s="347"/>
      <c r="AC112" s="347"/>
      <c r="AD112" s="347" t="str">
        <f t="shared" si="44"/>
        <v>SET 2, toss both if 1 bad</v>
      </c>
      <c r="AE112" s="347" t="s">
        <v>782</v>
      </c>
      <c r="AF112" s="347"/>
      <c r="AG112" s="347"/>
      <c r="AH112" s="347" t="s">
        <v>935</v>
      </c>
      <c r="AI112" s="350">
        <v>44674</v>
      </c>
      <c r="AJ112" s="351" t="s">
        <v>936</v>
      </c>
      <c r="AK112" s="351" t="s">
        <v>57</v>
      </c>
      <c r="AL112" s="351" t="s">
        <v>937</v>
      </c>
      <c r="AM112" s="347"/>
      <c r="AN112" s="368" t="s">
        <v>982</v>
      </c>
      <c r="AO112" s="346"/>
      <c r="AP112" s="347"/>
      <c r="AQ112" s="347"/>
      <c r="AR112" s="347" t="str">
        <f t="shared" si="45"/>
        <v/>
      </c>
      <c r="AS112" s="347"/>
      <c r="AT112" s="347"/>
      <c r="AU112" s="347"/>
      <c r="AV112" s="347" t="str">
        <f t="shared" si="46"/>
        <v/>
      </c>
      <c r="AW112" s="347"/>
      <c r="AX112" s="347" t="str">
        <f t="shared" si="47"/>
        <v/>
      </c>
      <c r="AY112" s="352"/>
    </row>
    <row r="113" spans="1:52" s="337" customFormat="1" x14ac:dyDescent="0.25">
      <c r="A113" s="345" t="str">
        <f t="shared" si="36"/>
        <v>A236</v>
      </c>
      <c r="B113" s="345" t="str">
        <f t="shared" si="37"/>
        <v/>
      </c>
      <c r="C113" s="345"/>
      <c r="D113" s="448"/>
      <c r="E113" s="345" t="str">
        <f t="shared" si="38"/>
        <v/>
      </c>
      <c r="F113" s="346"/>
      <c r="G113" s="346"/>
      <c r="H113" s="347" t="s">
        <v>850</v>
      </c>
      <c r="I113" s="347" t="s">
        <v>867</v>
      </c>
      <c r="J113" s="347" t="s">
        <v>1552</v>
      </c>
      <c r="K113" s="347" t="s">
        <v>714</v>
      </c>
      <c r="L113" s="347" t="str">
        <f t="shared" si="39"/>
        <v>A236. Springs, REAR Shock Springs as SET 2 WITHOUT Gromets</v>
      </c>
      <c r="M113" s="460" t="str">
        <f t="shared" si="40"/>
        <v>Pic</v>
      </c>
      <c r="N113" s="357" t="str" cm="1">
        <f t="array" ref="N113">IF(INDEX(W:W, ROW())&lt;&gt;"", _xlfn.XLOOKUP(INDEX(W:W, ROW()), '5A. Picture Formulas'!$B$3:$B$500, '5A. Picture Formulas'!$CR$3:$CR$500), "")</f>
        <v>https://viking-pictures.s3.us-west-1.amazonaws.com/AA1188/24+(1).JPG</v>
      </c>
      <c r="O113" s="365" t="str">
        <f t="shared" si="41"/>
        <v/>
      </c>
      <c r="P113" s="441"/>
      <c r="Q113" s="348" t="str">
        <f t="shared" si="42"/>
        <v>https://viking-pictures.s3.us-west-1.amazonaws.com/AA1188/24+(1).JPG</v>
      </c>
      <c r="R113" s="442" t="s">
        <v>3122</v>
      </c>
      <c r="S113" s="442"/>
      <c r="T113" s="347">
        <v>175</v>
      </c>
      <c r="U113" s="349">
        <f t="shared" si="43"/>
        <v>175</v>
      </c>
      <c r="V113" s="443">
        <v>24</v>
      </c>
      <c r="W113" s="329" t="s">
        <v>3123</v>
      </c>
      <c r="X113" s="443" t="s">
        <v>3071</v>
      </c>
      <c r="Y113" s="444"/>
      <c r="Z113" s="346" t="s">
        <v>259</v>
      </c>
      <c r="AA113" s="449" t="s">
        <v>1218</v>
      </c>
      <c r="AB113" s="442"/>
      <c r="AC113" s="442"/>
      <c r="AD113" s="347" t="str">
        <f t="shared" si="44"/>
        <v>sell singles if 1 bad, sell even if gromets missing</v>
      </c>
      <c r="AE113" s="347" t="s">
        <v>834</v>
      </c>
      <c r="AF113" s="347"/>
      <c r="AG113" s="347"/>
      <c r="AH113" s="347" t="s">
        <v>935</v>
      </c>
      <c r="AI113" s="350">
        <v>44683</v>
      </c>
      <c r="AJ113" s="351" t="s">
        <v>936</v>
      </c>
      <c r="AK113" s="351" t="s">
        <v>57</v>
      </c>
      <c r="AL113" s="351" t="s">
        <v>937</v>
      </c>
      <c r="AM113" s="447"/>
      <c r="AN113" s="347" t="s">
        <v>938</v>
      </c>
      <c r="AO113" s="347"/>
      <c r="AP113" s="447" t="s">
        <v>91</v>
      </c>
      <c r="AQ113" s="347"/>
      <c r="AR113" s="347" t="str">
        <f t="shared" si="45"/>
        <v/>
      </c>
      <c r="AS113" s="347" t="s">
        <v>89</v>
      </c>
      <c r="AT113" s="347" t="s">
        <v>1016</v>
      </c>
      <c r="AU113" s="347" t="s">
        <v>1017</v>
      </c>
      <c r="AV113" s="347" t="str">
        <f t="shared" si="46"/>
        <v>F15-14-18-ALL</v>
      </c>
      <c r="AW113" s="447"/>
      <c r="AX113" s="347" t="str">
        <f t="shared" si="47"/>
        <v/>
      </c>
      <c r="AY113" s="352" t="s">
        <v>2619</v>
      </c>
      <c r="AZ113" s="337" t="str">
        <f>'1A. Template Prep'!$C$2</f>
        <v>1270. 14 BMW X5 SUV (F15) 4.4TT (N63) Auto (Sophisto Gray) AWD (71781)</v>
      </c>
    </row>
    <row r="114" spans="1:52" s="337" customFormat="1" x14ac:dyDescent="0.25">
      <c r="A114" s="345" t="str">
        <f t="shared" si="36"/>
        <v>A237</v>
      </c>
      <c r="B114" s="345" t="str">
        <f t="shared" si="37"/>
        <v>512-59490</v>
      </c>
      <c r="C114" s="345"/>
      <c r="D114" s="345"/>
      <c r="E114" s="345">
        <f t="shared" si="38"/>
        <v>1</v>
      </c>
      <c r="F114" s="346"/>
      <c r="G114" s="346"/>
      <c r="H114" s="347" t="s">
        <v>850</v>
      </c>
      <c r="I114" s="347" t="s">
        <v>867</v>
      </c>
      <c r="J114" s="347" t="s">
        <v>1504</v>
      </c>
      <c r="K114" s="347" t="s">
        <v>696</v>
      </c>
      <c r="L114" s="347" t="str">
        <f t="shared" si="39"/>
        <v>A237. Control Arms, FRONT - LOWER LEFT FORWARD + REARWARD SET 2</v>
      </c>
      <c r="M114" s="460" t="str">
        <f t="shared" si="40"/>
        <v>Pic</v>
      </c>
      <c r="N114" s="357" t="str" cm="1">
        <f t="array" ref="N114">IF(INDEX(W:W, ROW())&lt;&gt;"", _xlfn.XLOOKUP(INDEX(W:W, ROW()), '5A. Picture Formulas'!$B$3:$B$500, '5A. Picture Formulas'!$CR$3:$CR$500), "")</f>
        <v>https://viking-pictures.s3.us-west-1.amazonaws.com/AA1188/25+(1).JPG</v>
      </c>
      <c r="O114" s="348" t="str">
        <f t="shared" si="41"/>
        <v/>
      </c>
      <c r="P114" s="348" t="s">
        <v>875</v>
      </c>
      <c r="Q114" s="348" t="str">
        <f t="shared" si="42"/>
        <v>https://viking-pictures.s3.us-west-1.amazonaws.com/AA1188/25+(1).JPG</v>
      </c>
      <c r="R114" s="347" t="s">
        <v>696</v>
      </c>
      <c r="S114" s="347" t="s">
        <v>1510</v>
      </c>
      <c r="T114" s="347">
        <v>180</v>
      </c>
      <c r="U114" s="349">
        <f t="shared" si="43"/>
        <v>180</v>
      </c>
      <c r="V114" s="346">
        <v>25</v>
      </c>
      <c r="W114" s="33" t="s">
        <v>3124</v>
      </c>
      <c r="X114" s="346" t="s">
        <v>3071</v>
      </c>
      <c r="Y114" s="346"/>
      <c r="Z114" s="346" t="s">
        <v>259</v>
      </c>
      <c r="AA114" s="347" t="s">
        <v>3125</v>
      </c>
      <c r="AB114" s="347"/>
      <c r="AC114" s="347"/>
      <c r="AD114" s="347" t="str">
        <f t="shared" si="44"/>
        <v>SET 2, sell singles if 1 bad, sell upper "U" separate</v>
      </c>
      <c r="AE114" s="347" t="s">
        <v>919</v>
      </c>
      <c r="AF114" s="347"/>
      <c r="AG114" s="347" t="s">
        <v>1506</v>
      </c>
      <c r="AH114" s="347" t="s">
        <v>935</v>
      </c>
      <c r="AI114" s="350">
        <v>44683</v>
      </c>
      <c r="AJ114" s="351" t="s">
        <v>936</v>
      </c>
      <c r="AK114" s="351" t="s">
        <v>57</v>
      </c>
      <c r="AL114" s="351" t="s">
        <v>937</v>
      </c>
      <c r="AM114" s="347"/>
      <c r="AN114" s="346" t="s">
        <v>947</v>
      </c>
      <c r="AO114" s="346" t="s">
        <v>1507</v>
      </c>
      <c r="AP114" s="347" t="s">
        <v>91</v>
      </c>
      <c r="AQ114" s="347">
        <v>59490</v>
      </c>
      <c r="AR114" s="347" t="str">
        <f t="shared" si="45"/>
        <v>512-59490</v>
      </c>
      <c r="AS114" s="347"/>
      <c r="AT114" s="347"/>
      <c r="AU114" s="347"/>
      <c r="AV114" s="347" t="str">
        <f t="shared" si="46"/>
        <v/>
      </c>
      <c r="AW114" s="347"/>
      <c r="AX114" s="347" t="str">
        <f t="shared" si="47"/>
        <v/>
      </c>
      <c r="AY114" s="352"/>
    </row>
    <row r="115" spans="1:52" s="337" customFormat="1" x14ac:dyDescent="0.25">
      <c r="A115" s="345" t="str">
        <f t="shared" si="36"/>
        <v>A238</v>
      </c>
      <c r="B115" s="345" t="str">
        <f t="shared" si="37"/>
        <v>317-50195</v>
      </c>
      <c r="C115" s="345"/>
      <c r="D115" s="345"/>
      <c r="E115" s="345">
        <f t="shared" si="38"/>
        <v>1</v>
      </c>
      <c r="F115" s="346"/>
      <c r="G115" s="346"/>
      <c r="H115" s="347" t="s">
        <v>850</v>
      </c>
      <c r="I115" s="347" t="s">
        <v>861</v>
      </c>
      <c r="J115" s="347" t="s">
        <v>528</v>
      </c>
      <c r="K115" s="347" t="s">
        <v>530</v>
      </c>
      <c r="L115" s="347" t="str">
        <f t="shared" si="39"/>
        <v>A238. Intercooler - RIGHT with Hoses</v>
      </c>
      <c r="M115" s="460" t="str">
        <f t="shared" si="40"/>
        <v>Pic</v>
      </c>
      <c r="N115" s="357" t="str" cm="1">
        <f t="array" ref="N115">IF(INDEX(W:W, ROW())&lt;&gt;"", _xlfn.XLOOKUP(INDEX(W:W, ROW()), '5A. Picture Formulas'!$B$3:$B$500, '5A. Picture Formulas'!$CR$3:$CR$500), "")</f>
        <v>https://viking-pictures.s3.us-west-1.amazonaws.com/AA1188/27+(1).JPG</v>
      </c>
      <c r="O115" s="348" t="str">
        <f t="shared" si="41"/>
        <v/>
      </c>
      <c r="P115" s="348" t="s">
        <v>875</v>
      </c>
      <c r="Q115" s="348" t="str">
        <f t="shared" si="42"/>
        <v>https://viking-pictures.s3.us-west-1.amazonaws.com/AA1188/27+(1).JPG</v>
      </c>
      <c r="R115" s="347" t="s">
        <v>530</v>
      </c>
      <c r="S115" s="347"/>
      <c r="T115" s="349">
        <v>75</v>
      </c>
      <c r="U115" s="349">
        <f t="shared" si="43"/>
        <v>75</v>
      </c>
      <c r="V115" s="368">
        <v>27</v>
      </c>
      <c r="W115" s="37" t="s">
        <v>3126</v>
      </c>
      <c r="X115" s="346" t="s">
        <v>3071</v>
      </c>
      <c r="Y115" s="368"/>
      <c r="Z115" s="346" t="s">
        <v>259</v>
      </c>
      <c r="AA115" s="347" t="s">
        <v>1732</v>
      </c>
      <c r="AB115" s="347"/>
      <c r="AC115" s="347"/>
      <c r="AD115" s="347" t="str">
        <f t="shared" si="44"/>
        <v>rubber hoses ON - toss if bad/missing, sell/tag SINGLE</v>
      </c>
      <c r="AE115" s="347" t="s">
        <v>777</v>
      </c>
      <c r="AF115" s="347"/>
      <c r="AG115" s="388"/>
      <c r="AH115" s="347" t="s">
        <v>935</v>
      </c>
      <c r="AI115" s="350">
        <v>45245</v>
      </c>
      <c r="AJ115" s="351" t="s">
        <v>249</v>
      </c>
      <c r="AK115" s="351" t="s">
        <v>57</v>
      </c>
      <c r="AL115" s="351" t="s">
        <v>249</v>
      </c>
      <c r="AM115" s="347"/>
      <c r="AN115" s="368" t="s">
        <v>982</v>
      </c>
      <c r="AO115" s="346" t="s">
        <v>1731</v>
      </c>
      <c r="AP115" s="347" t="s">
        <v>91</v>
      </c>
      <c r="AQ115" s="347">
        <v>50195</v>
      </c>
      <c r="AR115" s="347" t="str">
        <f t="shared" si="45"/>
        <v>317-50195</v>
      </c>
      <c r="AS115" s="347"/>
      <c r="AT115" s="347"/>
      <c r="AU115" s="347"/>
      <c r="AV115" s="347" t="str">
        <f t="shared" si="46"/>
        <v/>
      </c>
      <c r="AW115" s="347"/>
      <c r="AX115" s="347" t="str">
        <f t="shared" si="47"/>
        <v/>
      </c>
      <c r="AY115" s="352"/>
    </row>
    <row r="116" spans="1:52" s="337" customFormat="1" x14ac:dyDescent="0.25">
      <c r="A116" s="345" t="str">
        <f t="shared" si="36"/>
        <v>A239</v>
      </c>
      <c r="B116" s="345" t="str">
        <f t="shared" si="37"/>
        <v>329-59979</v>
      </c>
      <c r="C116" s="345"/>
      <c r="D116" s="345"/>
      <c r="E116" s="345">
        <f t="shared" si="38"/>
        <v>1</v>
      </c>
      <c r="F116" s="346"/>
      <c r="G116" s="346"/>
      <c r="H116" s="347" t="s">
        <v>850</v>
      </c>
      <c r="I116" s="347" t="s">
        <v>412</v>
      </c>
      <c r="J116" s="347" t="s">
        <v>496</v>
      </c>
      <c r="K116" s="347" t="s">
        <v>497</v>
      </c>
      <c r="L116" s="347" t="str">
        <f t="shared" si="39"/>
        <v>A239. Intake Manifold, LEFT</v>
      </c>
      <c r="M116" s="460" t="str">
        <f t="shared" si="40"/>
        <v>Pic</v>
      </c>
      <c r="N116" s="357" t="str" cm="1">
        <f t="array" ref="N116">IF(INDEX(W:W, ROW())&lt;&gt;"", _xlfn.XLOOKUP(INDEX(W:W, ROW()), '5A. Picture Formulas'!$B$3:$B$500, '5A. Picture Formulas'!$CR$3:$CR$500), "")</f>
        <v>https://viking-pictures.s3.us-west-1.amazonaws.com/AA1188/29+(1).JPG</v>
      </c>
      <c r="O116" s="348" t="str">
        <f t="shared" si="41"/>
        <v/>
      </c>
      <c r="P116" s="348" t="s">
        <v>875</v>
      </c>
      <c r="Q116" s="348" t="str">
        <f t="shared" si="42"/>
        <v>https://viking-pictures.s3.us-west-1.amazonaws.com/AA1188/29+(1).JPG</v>
      </c>
      <c r="R116" s="347" t="s">
        <v>497</v>
      </c>
      <c r="S116" s="347"/>
      <c r="T116" s="347">
        <v>100</v>
      </c>
      <c r="U116" s="349">
        <f t="shared" si="43"/>
        <v>100</v>
      </c>
      <c r="V116" s="346">
        <v>29</v>
      </c>
      <c r="W116" s="33" t="s">
        <v>3127</v>
      </c>
      <c r="X116" s="346" t="s">
        <v>3071</v>
      </c>
      <c r="Y116" s="346"/>
      <c r="Z116" s="346" t="s">
        <v>259</v>
      </c>
      <c r="AA116" s="347" t="s">
        <v>1670</v>
      </c>
      <c r="AB116" s="347"/>
      <c r="AC116" s="347"/>
      <c r="AD116" s="347" t="str">
        <f t="shared" si="44"/>
        <v/>
      </c>
      <c r="AE116" s="347"/>
      <c r="AF116" s="347"/>
      <c r="AG116" s="347"/>
      <c r="AH116" s="347" t="s">
        <v>935</v>
      </c>
      <c r="AI116" s="350">
        <v>45244</v>
      </c>
      <c r="AJ116" s="351" t="s">
        <v>249</v>
      </c>
      <c r="AK116" s="351" t="s">
        <v>57</v>
      </c>
      <c r="AL116" s="351" t="s">
        <v>249</v>
      </c>
      <c r="AM116" s="347"/>
      <c r="AN116" s="346" t="s">
        <v>947</v>
      </c>
      <c r="AO116" s="346" t="s">
        <v>1671</v>
      </c>
      <c r="AP116" s="347" t="s">
        <v>91</v>
      </c>
      <c r="AQ116" s="347">
        <v>59979</v>
      </c>
      <c r="AR116" s="347" t="str">
        <f t="shared" si="45"/>
        <v>329-59979</v>
      </c>
      <c r="AS116" s="347"/>
      <c r="AT116" s="347"/>
      <c r="AU116" s="347"/>
      <c r="AV116" s="347" t="str">
        <f t="shared" si="46"/>
        <v/>
      </c>
      <c r="AW116" s="347"/>
      <c r="AX116" s="347" t="str">
        <f t="shared" si="47"/>
        <v/>
      </c>
      <c r="AY116" s="352"/>
    </row>
    <row r="117" spans="1:52" s="337" customFormat="1" x14ac:dyDescent="0.25">
      <c r="A117" s="390" t="str">
        <f t="shared" si="36"/>
        <v>A240</v>
      </c>
      <c r="B117" s="390" t="str">
        <f t="shared" si="37"/>
        <v>311-50313</v>
      </c>
      <c r="C117" s="390"/>
      <c r="D117" s="390"/>
      <c r="E117" s="390">
        <f t="shared" si="38"/>
        <v>1</v>
      </c>
      <c r="F117" s="391" t="s">
        <v>848</v>
      </c>
      <c r="G117" s="391"/>
      <c r="H117" s="392" t="s">
        <v>850</v>
      </c>
      <c r="I117" s="392" t="s">
        <v>412</v>
      </c>
      <c r="J117" s="392" t="s">
        <v>499</v>
      </c>
      <c r="K117" s="392" t="s">
        <v>501</v>
      </c>
      <c r="L117" s="392" t="str">
        <f t="shared" si="39"/>
        <v>A240. Oil Pan, Engine LOWER</v>
      </c>
      <c r="M117" s="460" t="str">
        <f t="shared" si="40"/>
        <v>Pic</v>
      </c>
      <c r="N117" s="357" t="str" cm="1">
        <f t="array" ref="N117">IF(INDEX(W:W, ROW())&lt;&gt;"", _xlfn.XLOOKUP(INDEX(W:W, ROW()), '5A. Picture Formulas'!$B$3:$B$500, '5A. Picture Formulas'!$CR$3:$CR$500), "")</f>
        <v>https://viking-pictures.s3.us-west-1.amazonaws.com/AA1188/30+(1).JPG</v>
      </c>
      <c r="O117" s="393" t="str">
        <f t="shared" si="41"/>
        <v/>
      </c>
      <c r="P117" s="393" t="s">
        <v>875</v>
      </c>
      <c r="Q117" s="348" t="str">
        <f t="shared" si="42"/>
        <v>https://viking-pictures.s3.us-west-1.amazonaws.com/AA1188/30+(1).JPG</v>
      </c>
      <c r="R117" s="392" t="s">
        <v>501</v>
      </c>
      <c r="S117" s="392"/>
      <c r="T117" s="392">
        <v>200</v>
      </c>
      <c r="U117" s="394">
        <f t="shared" si="43"/>
        <v>200</v>
      </c>
      <c r="V117" s="391">
        <v>30</v>
      </c>
      <c r="W117" s="103" t="s">
        <v>3128</v>
      </c>
      <c r="X117" s="391" t="s">
        <v>3071</v>
      </c>
      <c r="Y117" s="391"/>
      <c r="Z117" s="391" t="s">
        <v>259</v>
      </c>
      <c r="AA117" s="392" t="s">
        <v>1675</v>
      </c>
      <c r="AB117" s="392"/>
      <c r="AC117" s="392"/>
      <c r="AD117" s="392" t="str">
        <f t="shared" si="44"/>
        <v>w/ bolt, upper solo, tag single | check bolt+hole for threading</v>
      </c>
      <c r="AE117" s="392" t="s">
        <v>1676</v>
      </c>
      <c r="AF117" s="392" t="s">
        <v>1677</v>
      </c>
      <c r="AG117" s="392"/>
      <c r="AH117" s="392" t="s">
        <v>935</v>
      </c>
      <c r="AI117" s="395">
        <v>45245</v>
      </c>
      <c r="AJ117" s="396" t="s">
        <v>249</v>
      </c>
      <c r="AK117" s="396" t="s">
        <v>57</v>
      </c>
      <c r="AL117" s="396" t="s">
        <v>249</v>
      </c>
      <c r="AM117" s="392" t="s">
        <v>848</v>
      </c>
      <c r="AN117" s="391" t="s">
        <v>947</v>
      </c>
      <c r="AO117" s="391" t="s">
        <v>1674</v>
      </c>
      <c r="AP117" s="392" t="s">
        <v>91</v>
      </c>
      <c r="AQ117" s="392">
        <v>50313</v>
      </c>
      <c r="AR117" s="392" t="str">
        <f t="shared" si="45"/>
        <v>311-50313</v>
      </c>
      <c r="AS117" s="392"/>
      <c r="AT117" s="392"/>
      <c r="AU117" s="392"/>
      <c r="AV117" s="392" t="str">
        <f t="shared" si="46"/>
        <v/>
      </c>
      <c r="AW117" s="392"/>
      <c r="AX117" s="392" t="str">
        <f t="shared" si="47"/>
        <v/>
      </c>
      <c r="AY117" s="397"/>
    </row>
    <row r="118" spans="1:52" s="337" customFormat="1" x14ac:dyDescent="0.25">
      <c r="A118" s="345" t="str">
        <f t="shared" si="36"/>
        <v>A241</v>
      </c>
      <c r="B118" s="345" t="str">
        <f t="shared" si="37"/>
        <v>540-59227</v>
      </c>
      <c r="C118" s="345"/>
      <c r="D118" s="345"/>
      <c r="E118" s="345">
        <f t="shared" si="38"/>
        <v>1</v>
      </c>
      <c r="F118" s="346"/>
      <c r="G118" s="346"/>
      <c r="H118" s="347" t="s">
        <v>850</v>
      </c>
      <c r="I118" s="347" t="s">
        <v>861</v>
      </c>
      <c r="J118" s="347" t="s">
        <v>1733</v>
      </c>
      <c r="K118" s="347" t="s">
        <v>531</v>
      </c>
      <c r="L118" s="347" t="str">
        <f t="shared" si="39"/>
        <v>A241. Power Brake Booster + Master Cylinder + Reservoir + Cap</v>
      </c>
      <c r="M118" s="460" t="str">
        <f t="shared" si="40"/>
        <v>Pic</v>
      </c>
      <c r="N118" s="357" t="str" cm="1">
        <f t="array" ref="N118">IF(INDEX(W:W, ROW())&lt;&gt;"", _xlfn.XLOOKUP(INDEX(W:W, ROW()), '5A. Picture Formulas'!$B$3:$B$500, '5A. Picture Formulas'!$CR$3:$CR$500), "")</f>
        <v>https://viking-pictures.s3.us-west-1.amazonaws.com/AA1188/31+(1).JPG</v>
      </c>
      <c r="O118" s="365" t="str">
        <f t="shared" si="41"/>
        <v>E.G.</v>
      </c>
      <c r="P118" s="366" t="s">
        <v>1734</v>
      </c>
      <c r="Q118" s="348" t="str">
        <f t="shared" si="42"/>
        <v>https://viking-pictures.s3.us-west-1.amazonaws.com/AA1155/A103.+Power+Brake+Booster+%2B+Master+Cylinder+%2B+Reservoir+%2B+Cap+(1).JPG</v>
      </c>
      <c r="R118" s="347" t="s">
        <v>531</v>
      </c>
      <c r="S118" s="347"/>
      <c r="T118" s="347">
        <v>130</v>
      </c>
      <c r="U118" s="349">
        <f t="shared" si="43"/>
        <v>130</v>
      </c>
      <c r="V118" s="346">
        <v>31</v>
      </c>
      <c r="W118" s="33" t="s">
        <v>3129</v>
      </c>
      <c r="X118" s="346" t="s">
        <v>3071</v>
      </c>
      <c r="Y118" s="346"/>
      <c r="Z118" s="346" t="s">
        <v>259</v>
      </c>
      <c r="AA118" s="369" t="s">
        <v>1735</v>
      </c>
      <c r="AB118" s="347"/>
      <c r="AC118" s="347"/>
      <c r="AD118" s="347" t="str">
        <f t="shared" si="44"/>
        <v/>
      </c>
      <c r="AE118" s="347"/>
      <c r="AF118" s="347"/>
      <c r="AG118" s="388" t="s">
        <v>1736</v>
      </c>
      <c r="AH118" s="347" t="s">
        <v>935</v>
      </c>
      <c r="AI118" s="350">
        <v>44680</v>
      </c>
      <c r="AJ118" s="351" t="s">
        <v>1724</v>
      </c>
      <c r="AK118" s="351" t="s">
        <v>57</v>
      </c>
      <c r="AL118" s="351" t="s">
        <v>1725</v>
      </c>
      <c r="AM118" s="347"/>
      <c r="AN118" s="346" t="s">
        <v>947</v>
      </c>
      <c r="AO118" s="346" t="s">
        <v>1737</v>
      </c>
      <c r="AP118" s="347" t="s">
        <v>91</v>
      </c>
      <c r="AQ118" s="347">
        <v>59227</v>
      </c>
      <c r="AR118" s="347" t="str">
        <f t="shared" si="45"/>
        <v>540-59227</v>
      </c>
      <c r="AS118" s="347"/>
      <c r="AT118" s="347"/>
      <c r="AU118" s="347"/>
      <c r="AV118" s="347" t="str">
        <f t="shared" si="46"/>
        <v/>
      </c>
      <c r="AW118" s="347"/>
      <c r="AX118" s="347" t="str">
        <f t="shared" si="47"/>
        <v/>
      </c>
      <c r="AY118" s="352"/>
    </row>
    <row r="119" spans="1:52" s="337" customFormat="1" x14ac:dyDescent="0.25">
      <c r="A119" s="345" t="str">
        <f t="shared" si="36"/>
        <v>A242</v>
      </c>
      <c r="B119" s="345" t="str">
        <f t="shared" si="37"/>
        <v>329-59978</v>
      </c>
      <c r="C119" s="345"/>
      <c r="D119" s="345"/>
      <c r="E119" s="345">
        <f t="shared" si="38"/>
        <v>1</v>
      </c>
      <c r="F119" s="346"/>
      <c r="G119" s="346"/>
      <c r="H119" s="347" t="s">
        <v>850</v>
      </c>
      <c r="I119" s="347" t="s">
        <v>412</v>
      </c>
      <c r="J119" s="347" t="s">
        <v>496</v>
      </c>
      <c r="K119" s="347" t="s">
        <v>498</v>
      </c>
      <c r="L119" s="347" t="str">
        <f t="shared" si="39"/>
        <v>A242. Intake Manifold, RIGHT</v>
      </c>
      <c r="M119" s="460" t="str">
        <f t="shared" si="40"/>
        <v>Pic</v>
      </c>
      <c r="N119" s="357" t="str" cm="1">
        <f t="array" ref="N119">IF(INDEX(W:W, ROW())&lt;&gt;"", _xlfn.XLOOKUP(INDEX(W:W, ROW()), '5A. Picture Formulas'!$B$3:$B$500, '5A. Picture Formulas'!$CR$3:$CR$500), "")</f>
        <v>https://viking-pictures.s3.us-west-1.amazonaws.com/AA1188/32+(4).JPG</v>
      </c>
      <c r="O119" s="348" t="str">
        <f t="shared" si="41"/>
        <v/>
      </c>
      <c r="P119" s="348" t="s">
        <v>875</v>
      </c>
      <c r="Q119" s="348" t="str">
        <f t="shared" si="42"/>
        <v>https://viking-pictures.s3.us-west-1.amazonaws.com/AA1188/32+(4).JPG</v>
      </c>
      <c r="R119" s="347" t="s">
        <v>498</v>
      </c>
      <c r="S119" s="347"/>
      <c r="T119" s="347">
        <v>100</v>
      </c>
      <c r="U119" s="349">
        <f t="shared" si="43"/>
        <v>100</v>
      </c>
      <c r="V119" s="346">
        <v>32</v>
      </c>
      <c r="W119" s="33" t="s">
        <v>3130</v>
      </c>
      <c r="X119" s="346" t="s">
        <v>3071</v>
      </c>
      <c r="Y119" s="346"/>
      <c r="Z119" s="346" t="s">
        <v>259</v>
      </c>
      <c r="AA119" s="347" t="s">
        <v>1672</v>
      </c>
      <c r="AB119" s="347"/>
      <c r="AC119" s="347"/>
      <c r="AD119" s="347" t="str">
        <f t="shared" si="44"/>
        <v/>
      </c>
      <c r="AE119" s="347"/>
      <c r="AF119" s="347"/>
      <c r="AG119" s="347"/>
      <c r="AH119" s="347" t="s">
        <v>935</v>
      </c>
      <c r="AI119" s="350">
        <v>45244</v>
      </c>
      <c r="AJ119" s="351" t="s">
        <v>249</v>
      </c>
      <c r="AK119" s="351" t="s">
        <v>57</v>
      </c>
      <c r="AL119" s="351" t="s">
        <v>249</v>
      </c>
      <c r="AM119" s="347"/>
      <c r="AN119" s="346" t="s">
        <v>947</v>
      </c>
      <c r="AO119" s="346" t="s">
        <v>1671</v>
      </c>
      <c r="AP119" s="347" t="s">
        <v>91</v>
      </c>
      <c r="AQ119" s="347">
        <v>59978</v>
      </c>
      <c r="AR119" s="347" t="str">
        <f t="shared" si="45"/>
        <v>329-59978</v>
      </c>
      <c r="AS119" s="347"/>
      <c r="AT119" s="347"/>
      <c r="AU119" s="347"/>
      <c r="AV119" s="347" t="str">
        <f t="shared" si="46"/>
        <v/>
      </c>
      <c r="AW119" s="347"/>
      <c r="AX119" s="347" t="str">
        <f t="shared" si="47"/>
        <v/>
      </c>
      <c r="AY119" s="352"/>
    </row>
    <row r="120" spans="1:52" s="337" customFormat="1" x14ac:dyDescent="0.25">
      <c r="A120" s="345" t="str">
        <f t="shared" si="36"/>
        <v>A243</v>
      </c>
      <c r="B120" s="345" t="str">
        <f t="shared" si="37"/>
        <v>317-50196</v>
      </c>
      <c r="C120" s="345"/>
      <c r="D120" s="345"/>
      <c r="E120" s="345">
        <f t="shared" si="38"/>
        <v>1</v>
      </c>
      <c r="F120" s="346"/>
      <c r="G120" s="346"/>
      <c r="H120" s="347" t="s">
        <v>850</v>
      </c>
      <c r="I120" s="347" t="s">
        <v>861</v>
      </c>
      <c r="J120" s="347" t="s">
        <v>528</v>
      </c>
      <c r="K120" s="347" t="s">
        <v>529</v>
      </c>
      <c r="L120" s="347" t="str">
        <f t="shared" si="39"/>
        <v>A243. Intercooler - LEFT with Hoses</v>
      </c>
      <c r="M120" s="460" t="str">
        <f t="shared" si="40"/>
        <v>Pic</v>
      </c>
      <c r="N120" s="357" t="str" cm="1">
        <f t="array" ref="N120">IF(INDEX(W:W, ROW())&lt;&gt;"", _xlfn.XLOOKUP(INDEX(W:W, ROW()), '5A. Picture Formulas'!$B$3:$B$500, '5A. Picture Formulas'!$CR$3:$CR$500), "")</f>
        <v>https://viking-pictures.s3.us-west-1.amazonaws.com/AA1188/33+(1).JPG</v>
      </c>
      <c r="O120" s="348" t="str">
        <f t="shared" si="41"/>
        <v/>
      </c>
      <c r="P120" s="348" t="s">
        <v>875</v>
      </c>
      <c r="Q120" s="348" t="str">
        <f t="shared" si="42"/>
        <v>https://viking-pictures.s3.us-west-1.amazonaws.com/AA1188/33+(1).JPG</v>
      </c>
      <c r="R120" s="347" t="s">
        <v>529</v>
      </c>
      <c r="S120" s="347"/>
      <c r="T120" s="349">
        <v>75</v>
      </c>
      <c r="U120" s="349">
        <f t="shared" si="43"/>
        <v>75</v>
      </c>
      <c r="V120" s="368">
        <v>33</v>
      </c>
      <c r="W120" s="37" t="s">
        <v>3131</v>
      </c>
      <c r="X120" s="346" t="s">
        <v>3071</v>
      </c>
      <c r="Y120" s="368"/>
      <c r="Z120" s="346" t="s">
        <v>259</v>
      </c>
      <c r="AA120" s="347" t="s">
        <v>1730</v>
      </c>
      <c r="AB120" s="347"/>
      <c r="AC120" s="347"/>
      <c r="AD120" s="347" t="str">
        <f t="shared" si="44"/>
        <v>rubber hoses ON - toss if bad/missing, sell/tag SINGLE</v>
      </c>
      <c r="AE120" s="347" t="s">
        <v>777</v>
      </c>
      <c r="AF120" s="347"/>
      <c r="AG120" s="388"/>
      <c r="AH120" s="347" t="s">
        <v>935</v>
      </c>
      <c r="AI120" s="350">
        <v>45245</v>
      </c>
      <c r="AJ120" s="351" t="s">
        <v>249</v>
      </c>
      <c r="AK120" s="351" t="s">
        <v>57</v>
      </c>
      <c r="AL120" s="351" t="s">
        <v>249</v>
      </c>
      <c r="AM120" s="347"/>
      <c r="AN120" s="368" t="s">
        <v>982</v>
      </c>
      <c r="AO120" s="346" t="s">
        <v>1731</v>
      </c>
      <c r="AP120" s="347" t="s">
        <v>91</v>
      </c>
      <c r="AQ120" s="347">
        <v>50196</v>
      </c>
      <c r="AR120" s="347" t="str">
        <f t="shared" si="45"/>
        <v>317-50196</v>
      </c>
      <c r="AS120" s="347"/>
      <c r="AT120" s="347"/>
      <c r="AU120" s="347"/>
      <c r="AV120" s="347" t="str">
        <f t="shared" si="46"/>
        <v/>
      </c>
      <c r="AW120" s="347"/>
      <c r="AX120" s="347" t="str">
        <f t="shared" si="47"/>
        <v/>
      </c>
      <c r="AY120" s="352"/>
    </row>
    <row r="121" spans="1:52" s="337" customFormat="1" x14ac:dyDescent="0.25">
      <c r="A121" s="345" t="str">
        <f t="shared" si="36"/>
        <v>A244</v>
      </c>
      <c r="B121" s="345" t="str">
        <f t="shared" si="37"/>
        <v/>
      </c>
      <c r="C121" s="345"/>
      <c r="D121" s="345"/>
      <c r="E121" s="345" t="str">
        <f t="shared" si="38"/>
        <v/>
      </c>
      <c r="F121" s="346"/>
      <c r="G121" s="346"/>
      <c r="H121" s="347" t="s">
        <v>850</v>
      </c>
      <c r="I121" s="347" t="s">
        <v>866</v>
      </c>
      <c r="J121" s="347" t="s">
        <v>1468</v>
      </c>
      <c r="K121" s="347" t="s">
        <v>691</v>
      </c>
      <c r="L121" s="347" t="str">
        <f t="shared" si="39"/>
        <v>A244. Seat Track WITH Motors, FRONT RIGHT</v>
      </c>
      <c r="M121" s="460" t="str">
        <f t="shared" si="40"/>
        <v>Pic</v>
      </c>
      <c r="N121" s="357" t="str" cm="1">
        <f t="array" ref="N121">IF(INDEX(W:W, ROW())&lt;&gt;"", _xlfn.XLOOKUP(INDEX(W:W, ROW()), '5A. Picture Formulas'!$B$3:$B$500, '5A. Picture Formulas'!$CR$3:$CR$500), "")</f>
        <v>https://viking-pictures.s3.us-west-1.amazonaws.com/AA1188/34+(1).JPG</v>
      </c>
      <c r="O121" s="365" t="str">
        <f t="shared" si="41"/>
        <v>E.G.</v>
      </c>
      <c r="P121" s="366" t="s">
        <v>1494</v>
      </c>
      <c r="Q121" s="348" t="str">
        <f t="shared" si="42"/>
        <v>https://viking-pictures.s3.us-west-1.amazonaws.com/AA1155/A105.+Seat+Track+WITH+Motors%2C+FRONT+RIGHT+(1).JPG</v>
      </c>
      <c r="R121" s="347" t="s">
        <v>691</v>
      </c>
      <c r="S121" s="347"/>
      <c r="T121" s="347">
        <v>230</v>
      </c>
      <c r="U121" s="349">
        <f t="shared" si="43"/>
        <v>230</v>
      </c>
      <c r="V121" s="346">
        <v>34</v>
      </c>
      <c r="W121" s="33" t="s">
        <v>3132</v>
      </c>
      <c r="X121" s="346" t="s">
        <v>3071</v>
      </c>
      <c r="Y121" s="346"/>
      <c r="Z121" s="346" t="s">
        <v>260</v>
      </c>
      <c r="AA121" s="369" t="s">
        <v>1495</v>
      </c>
      <c r="AB121" s="347"/>
      <c r="AC121" s="347"/>
      <c r="AD121" s="347" t="str">
        <f t="shared" si="44"/>
        <v>toss all if motors or track bad</v>
      </c>
      <c r="AE121" s="347" t="s">
        <v>830</v>
      </c>
      <c r="AF121" s="347"/>
      <c r="AG121" s="347"/>
      <c r="AH121" s="347" t="s">
        <v>935</v>
      </c>
      <c r="AI121" s="350">
        <v>44673</v>
      </c>
      <c r="AJ121" s="351" t="s">
        <v>936</v>
      </c>
      <c r="AK121" s="351" t="s">
        <v>57</v>
      </c>
      <c r="AL121" s="351" t="s">
        <v>937</v>
      </c>
      <c r="AM121" s="347"/>
      <c r="AN121" s="346" t="s">
        <v>947</v>
      </c>
      <c r="AO121" s="346"/>
      <c r="AP121" s="347" t="s">
        <v>91</v>
      </c>
      <c r="AQ121" s="347"/>
      <c r="AR121" s="347" t="str">
        <f t="shared" si="45"/>
        <v/>
      </c>
      <c r="AS121" s="347" t="s">
        <v>89</v>
      </c>
      <c r="AT121" s="347" t="s">
        <v>1016</v>
      </c>
      <c r="AU121" s="347" t="s">
        <v>1017</v>
      </c>
      <c r="AV121" s="347" t="str">
        <f t="shared" si="46"/>
        <v>F15-14-18-ALL</v>
      </c>
      <c r="AW121" s="347" t="s">
        <v>1496</v>
      </c>
      <c r="AX121" s="347" t="str">
        <f t="shared" si="47"/>
        <v>F15-14-18-ALL-Viking62</v>
      </c>
      <c r="AY121" s="352"/>
    </row>
    <row r="122" spans="1:52" s="337" customFormat="1" x14ac:dyDescent="0.25">
      <c r="A122" s="345" t="str">
        <f t="shared" si="36"/>
        <v>A245</v>
      </c>
      <c r="B122" s="345" t="str">
        <f t="shared" si="37"/>
        <v/>
      </c>
      <c r="C122" s="345"/>
      <c r="D122" s="345"/>
      <c r="E122" s="345" t="str">
        <f t="shared" si="38"/>
        <v/>
      </c>
      <c r="F122" s="346"/>
      <c r="G122" s="346"/>
      <c r="H122" s="347" t="s">
        <v>850</v>
      </c>
      <c r="I122" s="347" t="s">
        <v>864</v>
      </c>
      <c r="J122" s="347" t="s">
        <v>1468</v>
      </c>
      <c r="K122" s="347" t="s">
        <v>684</v>
      </c>
      <c r="L122" s="347" t="str">
        <f t="shared" si="39"/>
        <v>A245. Seat Track WITH Motors, FRONT LEFT</v>
      </c>
      <c r="M122" s="460" t="str">
        <f t="shared" si="40"/>
        <v>Pic</v>
      </c>
      <c r="N122" s="357" t="str" cm="1">
        <f t="array" ref="N122">IF(INDEX(W:W, ROW())&lt;&gt;"", _xlfn.XLOOKUP(INDEX(W:W, ROW()), '5A. Picture Formulas'!$B$3:$B$500, '5A. Picture Formulas'!$CR$3:$CR$500), "")</f>
        <v>https://viking-pictures.s3.us-west-1.amazonaws.com/AA1188/35+(1).JPG</v>
      </c>
      <c r="O122" s="365" t="str">
        <f t="shared" si="41"/>
        <v>E.G.</v>
      </c>
      <c r="P122" s="366" t="s">
        <v>1469</v>
      </c>
      <c r="Q122" s="348" t="str">
        <f t="shared" si="42"/>
        <v>https://viking-pictures.s3.us-west-1.amazonaws.com/AA1155/A106.+Seat+Track+WITH+Motors%2C+FRONT+LEFT+(1).JPG</v>
      </c>
      <c r="R122" s="347" t="s">
        <v>684</v>
      </c>
      <c r="S122" s="347"/>
      <c r="T122" s="347">
        <v>325</v>
      </c>
      <c r="U122" s="349">
        <f t="shared" si="43"/>
        <v>325</v>
      </c>
      <c r="V122" s="346">
        <v>35</v>
      </c>
      <c r="W122" s="33" t="s">
        <v>3133</v>
      </c>
      <c r="X122" s="346" t="s">
        <v>3071</v>
      </c>
      <c r="Y122" s="346"/>
      <c r="Z122" s="346" t="s">
        <v>260</v>
      </c>
      <c r="AA122" s="369" t="s">
        <v>1470</v>
      </c>
      <c r="AB122" s="347"/>
      <c r="AC122" s="347"/>
      <c r="AD122" s="347" t="str">
        <f t="shared" si="44"/>
        <v>toss all if motors or track bad</v>
      </c>
      <c r="AE122" s="347" t="s">
        <v>830</v>
      </c>
      <c r="AF122" s="347"/>
      <c r="AG122" s="347"/>
      <c r="AH122" s="347" t="s">
        <v>935</v>
      </c>
      <c r="AI122" s="350">
        <v>44673</v>
      </c>
      <c r="AJ122" s="351" t="s">
        <v>936</v>
      </c>
      <c r="AK122" s="351" t="s">
        <v>57</v>
      </c>
      <c r="AL122" s="351" t="s">
        <v>937</v>
      </c>
      <c r="AM122" s="347"/>
      <c r="AN122" s="346" t="s">
        <v>947</v>
      </c>
      <c r="AO122" s="346"/>
      <c r="AP122" s="347" t="s">
        <v>91</v>
      </c>
      <c r="AQ122" s="347"/>
      <c r="AR122" s="347" t="str">
        <f t="shared" si="45"/>
        <v/>
      </c>
      <c r="AS122" s="347" t="s">
        <v>89</v>
      </c>
      <c r="AT122" s="347" t="s">
        <v>1016</v>
      </c>
      <c r="AU122" s="347" t="s">
        <v>1017</v>
      </c>
      <c r="AV122" s="347" t="str">
        <f t="shared" si="46"/>
        <v>F15-14-18-ALL</v>
      </c>
      <c r="AW122" s="347" t="s">
        <v>1471</v>
      </c>
      <c r="AX122" s="347" t="str">
        <f t="shared" si="47"/>
        <v>F15-14-18-ALL-Viking51</v>
      </c>
      <c r="AY122" s="352"/>
    </row>
    <row r="123" spans="1:52" s="337" customFormat="1" x14ac:dyDescent="0.25">
      <c r="A123" s="370" t="str">
        <f t="shared" si="36"/>
        <v>A246</v>
      </c>
      <c r="B123" s="370" t="str">
        <f t="shared" si="37"/>
        <v/>
      </c>
      <c r="C123" s="370"/>
      <c r="D123" s="370"/>
      <c r="E123" s="370" t="str">
        <f t="shared" si="38"/>
        <v/>
      </c>
      <c r="F123" s="371" t="s">
        <v>2893</v>
      </c>
      <c r="G123" s="371" t="s">
        <v>941</v>
      </c>
      <c r="H123" s="372" t="s">
        <v>850</v>
      </c>
      <c r="I123" s="372" t="s">
        <v>866</v>
      </c>
      <c r="J123" s="372" t="s">
        <v>1465</v>
      </c>
      <c r="K123" s="372" t="s">
        <v>690</v>
      </c>
      <c r="L123" s="372" t="str">
        <f t="shared" si="39"/>
        <v>A246. Seat Cushions, FRONT RIGHT - UPPER</v>
      </c>
      <c r="M123" s="460" t="str">
        <f t="shared" si="40"/>
        <v>Pic</v>
      </c>
      <c r="N123" s="357" t="str" cm="1">
        <f t="array" ref="N123">IF(INDEX(W:W, ROW())&lt;&gt;"", _xlfn.XLOOKUP(INDEX(W:W, ROW()), '5A. Picture Formulas'!$B$3:$B$500, '5A. Picture Formulas'!$CR$3:$CR$500), "")</f>
        <v>https://viking-pictures.s3.us-west-1.amazonaws.com/AA1188/128+(1).JPG</v>
      </c>
      <c r="O123" s="373" t="str">
        <f t="shared" si="41"/>
        <v>E.G.</v>
      </c>
      <c r="P123" s="374" t="s">
        <v>1492</v>
      </c>
      <c r="Q123" s="348" t="str">
        <f t="shared" si="42"/>
        <v>https://viking-pictures.s3.us-west-1.amazonaws.com/AA1155/A86.+Seat+Cushions%2C+FRONT+RIGHT+-+UPPER+(1).JPG</v>
      </c>
      <c r="R123" s="372" t="s">
        <v>690</v>
      </c>
      <c r="S123" s="372"/>
      <c r="T123" s="372">
        <v>175</v>
      </c>
      <c r="U123" s="375">
        <f t="shared" si="43"/>
        <v>175</v>
      </c>
      <c r="V123" s="372">
        <v>128</v>
      </c>
      <c r="W123" s="302" t="s">
        <v>3134</v>
      </c>
      <c r="X123" s="372" t="s">
        <v>3113</v>
      </c>
      <c r="Y123" s="372"/>
      <c r="Z123" s="371" t="s">
        <v>259</v>
      </c>
      <c r="AA123" s="376" t="s">
        <v>1218</v>
      </c>
      <c r="AB123" s="372"/>
      <c r="AC123" s="372"/>
      <c r="AD123" s="372" t="str">
        <f t="shared" si="44"/>
        <v/>
      </c>
      <c r="AE123" s="372"/>
      <c r="AF123" s="372"/>
      <c r="AG123" s="372"/>
      <c r="AH123" s="372" t="s">
        <v>935</v>
      </c>
      <c r="AI123" s="377">
        <v>44673</v>
      </c>
      <c r="AJ123" s="378" t="s">
        <v>936</v>
      </c>
      <c r="AK123" s="378" t="s">
        <v>57</v>
      </c>
      <c r="AL123" s="378" t="s">
        <v>937</v>
      </c>
      <c r="AM123" s="372"/>
      <c r="AN123" s="372" t="s">
        <v>938</v>
      </c>
      <c r="AO123" s="372"/>
      <c r="AP123" s="372"/>
      <c r="AQ123" s="372"/>
      <c r="AR123" s="372" t="str">
        <f t="shared" si="45"/>
        <v/>
      </c>
      <c r="AS123" s="372" t="s">
        <v>89</v>
      </c>
      <c r="AT123" s="372" t="s">
        <v>1016</v>
      </c>
      <c r="AU123" s="372" t="s">
        <v>1017</v>
      </c>
      <c r="AV123" s="372" t="str">
        <f t="shared" si="46"/>
        <v>F15-14-18-ALL</v>
      </c>
      <c r="AW123" s="372" t="s">
        <v>1493</v>
      </c>
      <c r="AX123" s="372" t="str">
        <f t="shared" si="47"/>
        <v>F15-14-18-ALL-Viking61</v>
      </c>
      <c r="AY123" s="379"/>
    </row>
    <row r="124" spans="1:52" s="337" customFormat="1" x14ac:dyDescent="0.25">
      <c r="A124" s="345" t="str">
        <f t="shared" si="36"/>
        <v>A247</v>
      </c>
      <c r="B124" s="345" t="str">
        <f t="shared" si="37"/>
        <v>170-60923</v>
      </c>
      <c r="C124" s="345"/>
      <c r="D124" s="345"/>
      <c r="E124" s="345">
        <f t="shared" si="38"/>
        <v>1</v>
      </c>
      <c r="F124" s="346"/>
      <c r="G124" s="346"/>
      <c r="H124" s="347" t="s">
        <v>850</v>
      </c>
      <c r="I124" s="347" t="s">
        <v>346</v>
      </c>
      <c r="J124" s="347" t="s">
        <v>1615</v>
      </c>
      <c r="K124" s="347" t="s">
        <v>744</v>
      </c>
      <c r="L124" s="347" t="str">
        <f t="shared" si="39"/>
        <v>A247. Trunk Assembly - LOWER TAILGATE</v>
      </c>
      <c r="M124" s="460" t="str">
        <f t="shared" si="40"/>
        <v>Pic</v>
      </c>
      <c r="N124" s="357" t="str" cm="1">
        <f t="array" ref="N124">IF(INDEX(W:W, ROW())&lt;&gt;"", _xlfn.XLOOKUP(INDEX(W:W, ROW()), '5A. Picture Formulas'!$B$3:$B$500, '5A. Picture Formulas'!$CR$3:$CR$500), "")</f>
        <v>https://viking-pictures.s3.us-west-1.amazonaws.com/AA1188/129+(1).JPG</v>
      </c>
      <c r="O124" s="365" t="str">
        <f t="shared" si="41"/>
        <v>E.G.</v>
      </c>
      <c r="P124" s="366" t="s">
        <v>1616</v>
      </c>
      <c r="Q124" s="348" t="str">
        <f t="shared" si="42"/>
        <v>https://viking-pictures.s3.us-west-1.amazonaws.com/AA1155/A107.+Trunk+Assembly+-+LOWER+TAILGATE+(1).JPG</v>
      </c>
      <c r="R124" s="347" t="s">
        <v>744</v>
      </c>
      <c r="S124" s="347"/>
      <c r="T124" s="347">
        <v>850</v>
      </c>
      <c r="U124" s="349">
        <f t="shared" si="43"/>
        <v>850</v>
      </c>
      <c r="V124" s="346">
        <v>129</v>
      </c>
      <c r="W124" s="33" t="s">
        <v>3136</v>
      </c>
      <c r="X124" s="346" t="s">
        <v>3113</v>
      </c>
      <c r="Y124" s="346"/>
      <c r="Z124" s="346" t="s">
        <v>259</v>
      </c>
      <c r="AA124" s="369" t="s">
        <v>1617</v>
      </c>
      <c r="AB124" s="347" t="s">
        <v>3135</v>
      </c>
      <c r="AC124" s="347"/>
      <c r="AD124" s="347" t="str">
        <f t="shared" si="44"/>
        <v/>
      </c>
      <c r="AE124" s="347"/>
      <c r="AF124" s="347"/>
      <c r="AG124" s="347"/>
      <c r="AH124" s="347" t="s">
        <v>935</v>
      </c>
      <c r="AI124" s="350">
        <v>44674</v>
      </c>
      <c r="AJ124" s="351" t="s">
        <v>936</v>
      </c>
      <c r="AK124" s="351" t="s">
        <v>57</v>
      </c>
      <c r="AL124" s="351" t="s">
        <v>937</v>
      </c>
      <c r="AM124" s="347"/>
      <c r="AN124" s="346" t="s">
        <v>947</v>
      </c>
      <c r="AO124" s="346" t="s">
        <v>1618</v>
      </c>
      <c r="AP124" s="347" t="s">
        <v>91</v>
      </c>
      <c r="AQ124" s="347">
        <v>60923</v>
      </c>
      <c r="AR124" s="347" t="str">
        <f t="shared" si="45"/>
        <v>170-60923</v>
      </c>
      <c r="AS124" s="347"/>
      <c r="AT124" s="347"/>
      <c r="AU124" s="347"/>
      <c r="AV124" s="347" t="str">
        <f t="shared" si="46"/>
        <v/>
      </c>
      <c r="AW124" s="347"/>
      <c r="AX124" s="347" t="str">
        <f t="shared" si="47"/>
        <v/>
      </c>
      <c r="AY124" s="352"/>
    </row>
    <row r="125" spans="1:52" s="337" customFormat="1" x14ac:dyDescent="0.25">
      <c r="A125" s="353" t="str">
        <f t="shared" si="36"/>
        <v>A248</v>
      </c>
      <c r="B125" s="353" t="str">
        <f t="shared" si="37"/>
        <v/>
      </c>
      <c r="C125" s="353"/>
      <c r="D125" s="353"/>
      <c r="E125" s="353" t="str">
        <f t="shared" si="38"/>
        <v/>
      </c>
      <c r="F125" s="354" t="s">
        <v>2888</v>
      </c>
      <c r="G125" s="354" t="s">
        <v>941</v>
      </c>
      <c r="H125" s="355" t="s">
        <v>850</v>
      </c>
      <c r="I125" s="355" t="s">
        <v>864</v>
      </c>
      <c r="J125" s="355" t="s">
        <v>1465</v>
      </c>
      <c r="K125" s="355" t="s">
        <v>683</v>
      </c>
      <c r="L125" s="355" t="str">
        <f t="shared" si="39"/>
        <v>A248. Seat Cushions, FRONT LEFT - UPPER</v>
      </c>
      <c r="M125" s="460" t="str">
        <f t="shared" si="40"/>
        <v>Pic</v>
      </c>
      <c r="N125" s="357" t="str" cm="1">
        <f t="array" ref="N125">IF(INDEX(W:W, ROW())&lt;&gt;"", _xlfn.XLOOKUP(INDEX(W:W, ROW()), '5A. Picture Formulas'!$B$3:$B$500, '5A. Picture Formulas'!$CR$3:$CR$500), "")</f>
        <v>https://viking-pictures.s3.us-west-1.amazonaws.com/AA1188/130+(1).JPG</v>
      </c>
      <c r="O125" s="364" t="str">
        <f t="shared" si="41"/>
        <v/>
      </c>
      <c r="P125" s="364" t="s">
        <v>875</v>
      </c>
      <c r="Q125" s="348" t="str">
        <f t="shared" si="42"/>
        <v>https://viking-pictures.s3.us-west-1.amazonaws.com/AA1188/130+(1).JPG</v>
      </c>
      <c r="R125" s="355" t="s">
        <v>683</v>
      </c>
      <c r="S125" s="355"/>
      <c r="T125" s="355">
        <v>225</v>
      </c>
      <c r="U125" s="359">
        <f t="shared" si="43"/>
        <v>225</v>
      </c>
      <c r="V125" s="355">
        <v>130</v>
      </c>
      <c r="W125" s="255" t="s">
        <v>3138</v>
      </c>
      <c r="X125" s="355" t="s">
        <v>3113</v>
      </c>
      <c r="Y125" s="355"/>
      <c r="Z125" s="354"/>
      <c r="AA125" s="355"/>
      <c r="AB125" s="355" t="s">
        <v>3137</v>
      </c>
      <c r="AC125" s="355"/>
      <c r="AD125" s="355" t="str">
        <f t="shared" si="44"/>
        <v/>
      </c>
      <c r="AE125" s="355"/>
      <c r="AF125" s="355"/>
      <c r="AG125" s="355"/>
      <c r="AH125" s="355" t="s">
        <v>935</v>
      </c>
      <c r="AI125" s="361">
        <v>44673</v>
      </c>
      <c r="AJ125" s="362" t="s">
        <v>936</v>
      </c>
      <c r="AK125" s="362" t="s">
        <v>57</v>
      </c>
      <c r="AL125" s="362" t="s">
        <v>937</v>
      </c>
      <c r="AM125" s="355"/>
      <c r="AN125" s="355" t="s">
        <v>938</v>
      </c>
      <c r="AO125" s="355"/>
      <c r="AP125" s="355"/>
      <c r="AQ125" s="355"/>
      <c r="AR125" s="355" t="str">
        <f t="shared" si="45"/>
        <v/>
      </c>
      <c r="AS125" s="355" t="s">
        <v>89</v>
      </c>
      <c r="AT125" s="355" t="s">
        <v>1016</v>
      </c>
      <c r="AU125" s="355" t="s">
        <v>1017</v>
      </c>
      <c r="AV125" s="355" t="str">
        <f t="shared" si="46"/>
        <v>F15-14-18-ALL</v>
      </c>
      <c r="AW125" s="355" t="s">
        <v>1467</v>
      </c>
      <c r="AX125" s="355" t="str">
        <f t="shared" si="47"/>
        <v>F15-14-18-ALL-Viking50</v>
      </c>
      <c r="AY125" s="363"/>
    </row>
    <row r="126" spans="1:52" s="337" customFormat="1" ht="14.25" customHeight="1" x14ac:dyDescent="0.25">
      <c r="A126" s="345" t="str">
        <f t="shared" si="36"/>
        <v>A249</v>
      </c>
      <c r="B126" s="345" t="str">
        <f t="shared" si="37"/>
        <v/>
      </c>
      <c r="C126" s="345"/>
      <c r="D126" s="345"/>
      <c r="E126" s="345" t="str">
        <f t="shared" si="38"/>
        <v/>
      </c>
      <c r="F126" s="346"/>
      <c r="G126" s="346" t="s">
        <v>941</v>
      </c>
      <c r="H126" s="347" t="s">
        <v>850</v>
      </c>
      <c r="I126" s="347" t="s">
        <v>346</v>
      </c>
      <c r="J126" s="347" t="s">
        <v>1612</v>
      </c>
      <c r="K126" s="347" t="s">
        <v>743</v>
      </c>
      <c r="L126" s="347" t="str">
        <f t="shared" si="39"/>
        <v>A249. Cargo Cover, Large Retractable</v>
      </c>
      <c r="M126" s="460" t="str">
        <f t="shared" si="40"/>
        <v>Pic</v>
      </c>
      <c r="N126" s="357" t="str" cm="1">
        <f t="array" ref="N126">IF(INDEX(W:W, ROW())&lt;&gt;"", _xlfn.XLOOKUP(INDEX(W:W, ROW()), '5A. Picture Formulas'!$B$3:$B$500, '5A. Picture Formulas'!$CR$3:$CR$500), "")</f>
        <v>https://viking-pictures.s3.us-west-1.amazonaws.com/AA1188/131+(1).JPG</v>
      </c>
      <c r="O126" s="365" t="str">
        <f t="shared" si="41"/>
        <v>E.G.</v>
      </c>
      <c r="P126" s="366" t="s">
        <v>1613</v>
      </c>
      <c r="Q126" s="348" t="str">
        <f t="shared" si="42"/>
        <v>https://viking-pictures.s3.us-west-1.amazonaws.com/AA1155/A122.+Cargo+Cover%2C+Large+Retractable+(1).JPG</v>
      </c>
      <c r="R126" s="347" t="s">
        <v>743</v>
      </c>
      <c r="S126" s="347"/>
      <c r="T126" s="347">
        <v>195</v>
      </c>
      <c r="U126" s="349">
        <f t="shared" si="43"/>
        <v>195</v>
      </c>
      <c r="V126" s="347">
        <v>131</v>
      </c>
      <c r="W126" s="34" t="s">
        <v>3140</v>
      </c>
      <c r="X126" s="347" t="s">
        <v>3113</v>
      </c>
      <c r="Y126" s="347"/>
      <c r="Z126" s="346" t="s">
        <v>259</v>
      </c>
      <c r="AA126" s="369" t="s">
        <v>1218</v>
      </c>
      <c r="AB126" s="347" t="s">
        <v>3139</v>
      </c>
      <c r="AC126" s="347"/>
      <c r="AD126" s="347" t="str">
        <f t="shared" si="44"/>
        <v>only keep if minor flaws or better</v>
      </c>
      <c r="AE126" s="347" t="s">
        <v>842</v>
      </c>
      <c r="AF126" s="347"/>
      <c r="AG126" s="347"/>
      <c r="AH126" s="347" t="s">
        <v>935</v>
      </c>
      <c r="AI126" s="350">
        <v>44684</v>
      </c>
      <c r="AJ126" s="351" t="s">
        <v>936</v>
      </c>
      <c r="AK126" s="351" t="s">
        <v>57</v>
      </c>
      <c r="AL126" s="351" t="s">
        <v>937</v>
      </c>
      <c r="AM126" s="347"/>
      <c r="AN126" s="347" t="s">
        <v>938</v>
      </c>
      <c r="AO126" s="347"/>
      <c r="AP126" s="347"/>
      <c r="AQ126" s="347"/>
      <c r="AR126" s="347" t="str">
        <f t="shared" si="45"/>
        <v/>
      </c>
      <c r="AS126" s="347" t="s">
        <v>89</v>
      </c>
      <c r="AT126" s="347" t="s">
        <v>1016</v>
      </c>
      <c r="AU126" s="347" t="s">
        <v>1017</v>
      </c>
      <c r="AV126" s="347" t="str">
        <f t="shared" si="46"/>
        <v>F15-14-18-ALL</v>
      </c>
      <c r="AW126" s="347" t="s">
        <v>1614</v>
      </c>
      <c r="AX126" s="347" t="str">
        <f t="shared" si="47"/>
        <v>F15-14-18-ALL-Viking78</v>
      </c>
      <c r="AY126" s="352"/>
    </row>
    <row r="127" spans="1:52" s="337" customFormat="1" x14ac:dyDescent="0.25">
      <c r="A127" s="345" t="str">
        <f t="shared" si="36"/>
        <v>A250</v>
      </c>
      <c r="B127" s="345" t="str">
        <f t="shared" si="37"/>
        <v>412-59298</v>
      </c>
      <c r="C127" s="345"/>
      <c r="D127" s="345"/>
      <c r="E127" s="345">
        <f t="shared" si="38"/>
        <v>1</v>
      </c>
      <c r="F127" s="346"/>
      <c r="G127" s="346"/>
      <c r="H127" s="347" t="s">
        <v>850</v>
      </c>
      <c r="I127" s="347" t="s">
        <v>868</v>
      </c>
      <c r="J127" s="347" t="s">
        <v>728</v>
      </c>
      <c r="K127" s="347" t="s">
        <v>728</v>
      </c>
      <c r="L127" s="347" t="str">
        <f t="shared" si="39"/>
        <v>A250. Transfer Case</v>
      </c>
      <c r="M127" s="460" t="str">
        <f t="shared" si="40"/>
        <v>Pic</v>
      </c>
      <c r="N127" s="357" t="str" cm="1">
        <f t="array" ref="N127">IF(INDEX(W:W, ROW())&lt;&gt;"", _xlfn.XLOOKUP(INDEX(W:W, ROW()), '5A. Picture Formulas'!$B$3:$B$500, '5A. Picture Formulas'!$CR$3:$CR$500), "")</f>
        <v>https://viking-pictures.s3.us-west-1.amazonaws.com/AA1188/151+(1).JPG</v>
      </c>
      <c r="O127" s="348" t="str">
        <f t="shared" si="41"/>
        <v/>
      </c>
      <c r="P127" s="348" t="s">
        <v>875</v>
      </c>
      <c r="Q127" s="348" t="str">
        <f t="shared" si="42"/>
        <v>https://viking-pictures.s3.us-west-1.amazonaws.com/AA1188/151+(1).JPG</v>
      </c>
      <c r="R127" s="347" t="s">
        <v>728</v>
      </c>
      <c r="S127" s="347" t="s">
        <v>1571</v>
      </c>
      <c r="T127" s="367">
        <v>1500</v>
      </c>
      <c r="U127" s="349">
        <f t="shared" si="43"/>
        <v>1500</v>
      </c>
      <c r="V127" s="346">
        <v>151</v>
      </c>
      <c r="W127" s="33" t="s">
        <v>3141</v>
      </c>
      <c r="X127" s="346" t="s">
        <v>3113</v>
      </c>
      <c r="Y127" s="346"/>
      <c r="Z127" s="346" t="s">
        <v>259</v>
      </c>
      <c r="AA127" s="347" t="s">
        <v>3142</v>
      </c>
      <c r="AB127" s="347"/>
      <c r="AC127" s="347" t="s">
        <v>3143</v>
      </c>
      <c r="AD127" s="347" t="str">
        <f t="shared" si="44"/>
        <v>sell shift motor separately</v>
      </c>
      <c r="AE127" s="347" t="s">
        <v>839</v>
      </c>
      <c r="AF127" s="347"/>
      <c r="AG127" s="347" t="s">
        <v>1569</v>
      </c>
      <c r="AH127" s="347" t="s">
        <v>981</v>
      </c>
      <c r="AI127" s="350">
        <v>44831</v>
      </c>
      <c r="AJ127" s="351" t="s">
        <v>936</v>
      </c>
      <c r="AK127" s="351" t="s">
        <v>57</v>
      </c>
      <c r="AL127" s="351" t="s">
        <v>937</v>
      </c>
      <c r="AM127" s="347"/>
      <c r="AN127" s="346" t="s">
        <v>947</v>
      </c>
      <c r="AO127" s="346" t="s">
        <v>1570</v>
      </c>
      <c r="AP127" s="347" t="s">
        <v>91</v>
      </c>
      <c r="AQ127" s="347">
        <v>59298</v>
      </c>
      <c r="AR127" s="347" t="str">
        <f t="shared" si="45"/>
        <v>412-59298</v>
      </c>
      <c r="AS127" s="347"/>
      <c r="AT127" s="347"/>
      <c r="AU127" s="347"/>
      <c r="AV127" s="347" t="str">
        <f t="shared" si="46"/>
        <v/>
      </c>
      <c r="AW127" s="347"/>
      <c r="AX127" s="347" t="str">
        <f t="shared" si="47"/>
        <v/>
      </c>
      <c r="AY127" s="352"/>
    </row>
    <row r="128" spans="1:52" s="337" customFormat="1" x14ac:dyDescent="0.25">
      <c r="A128" s="345" t="str">
        <f t="shared" si="36"/>
        <v>A251</v>
      </c>
      <c r="B128" s="345" t="str">
        <f t="shared" si="37"/>
        <v>440-59427</v>
      </c>
      <c r="C128" s="345"/>
      <c r="D128" s="345"/>
      <c r="E128" s="345">
        <f t="shared" si="38"/>
        <v>1</v>
      </c>
      <c r="F128" s="346"/>
      <c r="G128" s="346"/>
      <c r="H128" s="347" t="s">
        <v>850</v>
      </c>
      <c r="I128" s="347" t="s">
        <v>867</v>
      </c>
      <c r="J128" s="347" t="s">
        <v>702</v>
      </c>
      <c r="K128" s="347" t="s">
        <v>702</v>
      </c>
      <c r="L128" s="347" t="str">
        <f t="shared" si="39"/>
        <v>A251. Differential, REAR</v>
      </c>
      <c r="M128" s="460" t="str">
        <f t="shared" si="40"/>
        <v>Pic</v>
      </c>
      <c r="N128" s="357" t="str" cm="1">
        <f t="array" ref="N128">IF(INDEX(W:W, ROW())&lt;&gt;"", _xlfn.XLOOKUP(INDEX(W:W, ROW()), '5A. Picture Formulas'!$B$3:$B$500, '5A. Picture Formulas'!$CR$3:$CR$500), "")</f>
        <v>https://viking-pictures.s3.us-west-1.amazonaws.com/AA1188/152+(1).JPG</v>
      </c>
      <c r="O128" s="365" t="str">
        <f t="shared" si="41"/>
        <v>E.G.</v>
      </c>
      <c r="P128" s="366" t="s">
        <v>1740</v>
      </c>
      <c r="Q128" s="348" t="str">
        <f t="shared" si="42"/>
        <v>https://viking-pictures.s3.us-west-1.amazonaws.com/AA1155/A108.+Differential%2C+REAR+(1).JPG</v>
      </c>
      <c r="R128" s="347" t="s">
        <v>702</v>
      </c>
      <c r="S128" s="347" t="s">
        <v>1741</v>
      </c>
      <c r="T128" s="367">
        <v>500</v>
      </c>
      <c r="U128" s="349">
        <f t="shared" si="43"/>
        <v>500</v>
      </c>
      <c r="V128" s="346">
        <v>152</v>
      </c>
      <c r="W128" s="33" t="s">
        <v>3144</v>
      </c>
      <c r="X128" s="346" t="s">
        <v>3113</v>
      </c>
      <c r="Y128" s="346"/>
      <c r="Z128" s="346" t="s">
        <v>260</v>
      </c>
      <c r="AA128" s="369" t="s">
        <v>1742</v>
      </c>
      <c r="AB128" s="347"/>
      <c r="AC128" s="347"/>
      <c r="AD128" s="347" t="str">
        <f t="shared" si="44"/>
        <v/>
      </c>
      <c r="AE128" s="347"/>
      <c r="AF128" s="347"/>
      <c r="AG128" s="347"/>
      <c r="AH128" s="347" t="s">
        <v>935</v>
      </c>
      <c r="AI128" s="350">
        <v>44674</v>
      </c>
      <c r="AJ128" s="351" t="s">
        <v>936</v>
      </c>
      <c r="AK128" s="351" t="s">
        <v>57</v>
      </c>
      <c r="AL128" s="351" t="s">
        <v>1646</v>
      </c>
      <c r="AM128" s="347"/>
      <c r="AN128" s="346" t="s">
        <v>947</v>
      </c>
      <c r="AO128" s="346" t="s">
        <v>1739</v>
      </c>
      <c r="AP128" s="347" t="s">
        <v>91</v>
      </c>
      <c r="AQ128" s="347">
        <v>59427</v>
      </c>
      <c r="AR128" s="347" t="str">
        <f t="shared" si="45"/>
        <v>440-59427</v>
      </c>
      <c r="AS128" s="347"/>
      <c r="AT128" s="347"/>
      <c r="AU128" s="347"/>
      <c r="AV128" s="347" t="str">
        <f t="shared" si="46"/>
        <v/>
      </c>
      <c r="AW128" s="347"/>
      <c r="AX128" s="347" t="str">
        <f t="shared" si="47"/>
        <v/>
      </c>
      <c r="AY128" s="352"/>
    </row>
    <row r="129" spans="1:52" s="337" customFormat="1" x14ac:dyDescent="0.25">
      <c r="A129" s="345" t="str">
        <f t="shared" si="36"/>
        <v>A252</v>
      </c>
      <c r="B129" s="345" t="str">
        <f t="shared" si="37"/>
        <v>304-999555</v>
      </c>
      <c r="C129" s="345" t="s">
        <v>1693</v>
      </c>
      <c r="D129" s="345"/>
      <c r="E129" s="345">
        <f t="shared" si="38"/>
        <v>1</v>
      </c>
      <c r="F129" s="346"/>
      <c r="G129" s="346"/>
      <c r="H129" s="347" t="s">
        <v>850</v>
      </c>
      <c r="I129" s="347" t="s">
        <v>412</v>
      </c>
      <c r="J129" s="347" t="s">
        <v>1689</v>
      </c>
      <c r="K129" s="347" t="s">
        <v>2047</v>
      </c>
      <c r="L129" s="347" t="str">
        <f t="shared" si="39"/>
        <v>A252. Pistons Rods SET 8</v>
      </c>
      <c r="M129" s="460" t="str">
        <f t="shared" si="40"/>
        <v>Pic</v>
      </c>
      <c r="N129" s="357" t="str" cm="1">
        <f t="array" ref="N129">IF(INDEX(W:W, ROW())&lt;&gt;"", _xlfn.XLOOKUP(INDEX(W:W, ROW()), '5A. Picture Formulas'!$B$3:$B$500, '5A. Picture Formulas'!$CR$3:$CR$500), "")</f>
        <v>https://viking-pictures.s3.us-west-1.amazonaws.com/AA1188/120+(1).JPG</v>
      </c>
      <c r="O129" s="348" t="str">
        <f t="shared" si="41"/>
        <v/>
      </c>
      <c r="P129" s="348" t="s">
        <v>875</v>
      </c>
      <c r="Q129" s="348" t="str">
        <f t="shared" si="42"/>
        <v>https://viking-pictures.s3.us-west-1.amazonaws.com/AA1188/120+(1).JPG</v>
      </c>
      <c r="R129" s="347" t="s">
        <v>510</v>
      </c>
      <c r="S129" s="347"/>
      <c r="T129" s="347">
        <v>400</v>
      </c>
      <c r="U129" s="349">
        <f t="shared" si="43"/>
        <v>400</v>
      </c>
      <c r="V129" s="346">
        <v>120</v>
      </c>
      <c r="W129" s="33" t="s">
        <v>3145</v>
      </c>
      <c r="X129" s="346" t="s">
        <v>412</v>
      </c>
      <c r="Y129" s="346"/>
      <c r="Z129" s="346" t="s">
        <v>259</v>
      </c>
      <c r="AA129" s="347" t="s">
        <v>1218</v>
      </c>
      <c r="AB129" s="347"/>
      <c r="AC129" s="347"/>
      <c r="AD129" s="347" t="str">
        <f t="shared" si="44"/>
        <v>SET 8, sell SET 4 &amp; singles if 1 bad | only do if pistons bad</v>
      </c>
      <c r="AE129" s="347" t="s">
        <v>912</v>
      </c>
      <c r="AF129" s="347" t="s">
        <v>2048</v>
      </c>
      <c r="AG129" s="347"/>
      <c r="AH129" s="347" t="s">
        <v>935</v>
      </c>
      <c r="AI129" s="350">
        <v>44670</v>
      </c>
      <c r="AJ129" s="351" t="s">
        <v>249</v>
      </c>
      <c r="AK129" s="351" t="s">
        <v>57</v>
      </c>
      <c r="AL129" s="351" t="s">
        <v>249</v>
      </c>
      <c r="AM129" s="347" t="s">
        <v>848</v>
      </c>
      <c r="AN129" s="346" t="s">
        <v>947</v>
      </c>
      <c r="AO129" s="346" t="s">
        <v>1690</v>
      </c>
      <c r="AP129" s="347" t="s">
        <v>91</v>
      </c>
      <c r="AQ129" s="347">
        <v>999555</v>
      </c>
      <c r="AR129" s="347" t="str">
        <f t="shared" si="45"/>
        <v>304-999555</v>
      </c>
      <c r="AS129" s="347"/>
      <c r="AT129" s="347"/>
      <c r="AU129" s="347"/>
      <c r="AV129" s="347" t="str">
        <f t="shared" si="46"/>
        <v/>
      </c>
      <c r="AW129" s="347"/>
      <c r="AX129" s="347" t="str">
        <f t="shared" si="47"/>
        <v/>
      </c>
      <c r="AY129" s="352"/>
    </row>
    <row r="130" spans="1:52" s="337" customFormat="1" x14ac:dyDescent="0.25">
      <c r="A130" s="345" t="str">
        <f t="shared" si="36"/>
        <v>A253</v>
      </c>
      <c r="B130" s="345" t="str">
        <f t="shared" si="37"/>
        <v/>
      </c>
      <c r="C130" s="345"/>
      <c r="D130" s="345" t="str">
        <f>W130</f>
        <v>A253</v>
      </c>
      <c r="E130" s="345" t="str">
        <f t="shared" si="38"/>
        <v/>
      </c>
      <c r="F130" s="346"/>
      <c r="G130" s="346"/>
      <c r="H130" s="347" t="s">
        <v>850</v>
      </c>
      <c r="I130" s="347" t="s">
        <v>412</v>
      </c>
      <c r="J130" s="347" t="s">
        <v>891</v>
      </c>
      <c r="K130" s="347" t="s">
        <v>891</v>
      </c>
      <c r="L130" s="347" t="str">
        <f t="shared" si="39"/>
        <v>A253. VVT Timing Solenoid SET 2</v>
      </c>
      <c r="M130" s="460" t="str">
        <f t="shared" si="40"/>
        <v>Pic</v>
      </c>
      <c r="N130" s="357" t="str" cm="1">
        <f t="array" ref="N130">IF(INDEX(W:W, ROW())&lt;&gt;"", _xlfn.XLOOKUP(INDEX(W:W, ROW()), '5A. Picture Formulas'!$B$3:$B$500, '5A. Picture Formulas'!$CR$3:$CR$500), "")</f>
        <v>https://viking-pictures.s3.us-west-1.amazonaws.com/AA1188/121+(1).JPG</v>
      </c>
      <c r="O130" s="348" t="str">
        <f t="shared" si="41"/>
        <v/>
      </c>
      <c r="P130" s="348" t="s">
        <v>875</v>
      </c>
      <c r="Q130" s="348" t="str">
        <f t="shared" si="42"/>
        <v>https://viking-pictures.s3.us-west-1.amazonaws.com/AA1188/121+(1).JPG</v>
      </c>
      <c r="R130" s="347" t="s">
        <v>1713</v>
      </c>
      <c r="S130" s="347"/>
      <c r="T130" s="347">
        <v>60</v>
      </c>
      <c r="U130" s="349">
        <f t="shared" si="43"/>
        <v>60</v>
      </c>
      <c r="V130" s="368">
        <v>121</v>
      </c>
      <c r="W130" s="37" t="s">
        <v>3146</v>
      </c>
      <c r="X130" s="368" t="s">
        <v>412</v>
      </c>
      <c r="Y130" s="368"/>
      <c r="Z130" s="346" t="s">
        <v>259</v>
      </c>
      <c r="AA130" s="347" t="s">
        <v>1714</v>
      </c>
      <c r="AB130" s="347"/>
      <c r="AC130" s="347"/>
      <c r="AD130" s="347" t="str">
        <f t="shared" si="44"/>
        <v>SET 2, for V8 do 2 sets of SET 2 | 2 per head (ALL identical)</v>
      </c>
      <c r="AE130" s="347" t="s">
        <v>1715</v>
      </c>
      <c r="AF130" s="347" t="s">
        <v>1716</v>
      </c>
      <c r="AG130" s="347" t="s">
        <v>1353</v>
      </c>
      <c r="AH130" s="347" t="s">
        <v>935</v>
      </c>
      <c r="AI130" s="350">
        <v>45245</v>
      </c>
      <c r="AJ130" s="351" t="s">
        <v>1717</v>
      </c>
      <c r="AK130" s="351" t="s">
        <v>57</v>
      </c>
      <c r="AL130" s="351" t="s">
        <v>1646</v>
      </c>
      <c r="AM130" s="347"/>
      <c r="AN130" s="368" t="s">
        <v>938</v>
      </c>
      <c r="AO130" s="346"/>
      <c r="AP130" s="347"/>
      <c r="AQ130" s="347"/>
      <c r="AR130" s="347" t="str">
        <f t="shared" si="45"/>
        <v/>
      </c>
      <c r="AS130" s="347"/>
      <c r="AT130" s="347"/>
      <c r="AU130" s="347"/>
      <c r="AV130" s="347" t="str">
        <f t="shared" si="46"/>
        <v/>
      </c>
      <c r="AW130" s="347"/>
      <c r="AX130" s="347" t="str">
        <f t="shared" si="47"/>
        <v/>
      </c>
      <c r="AY130" s="352"/>
    </row>
    <row r="131" spans="1:52" s="337" customFormat="1" x14ac:dyDescent="0.25">
      <c r="A131" s="345" t="str">
        <f t="shared" si="36"/>
        <v>A254</v>
      </c>
      <c r="B131" s="345" t="str">
        <f t="shared" si="37"/>
        <v/>
      </c>
      <c r="C131" s="345"/>
      <c r="D131" s="345" t="str">
        <f>W131</f>
        <v>A254</v>
      </c>
      <c r="E131" s="345" t="str">
        <f t="shared" si="38"/>
        <v/>
      </c>
      <c r="F131" s="346"/>
      <c r="G131" s="346"/>
      <c r="H131" s="347" t="s">
        <v>850</v>
      </c>
      <c r="I131" s="347" t="s">
        <v>412</v>
      </c>
      <c r="J131" s="347" t="s">
        <v>891</v>
      </c>
      <c r="K131" s="347" t="s">
        <v>891</v>
      </c>
      <c r="L131" s="347" t="str">
        <f t="shared" si="39"/>
        <v>A254. VVT Timing Solenoid SET 2</v>
      </c>
      <c r="M131" s="460" t="str">
        <f t="shared" si="40"/>
        <v>Pic</v>
      </c>
      <c r="N131" s="357" t="str" cm="1">
        <f t="array" ref="N131">IF(INDEX(W:W, ROW())&lt;&gt;"", _xlfn.XLOOKUP(INDEX(W:W, ROW()), '5A. Picture Formulas'!$B$3:$B$500, '5A. Picture Formulas'!$CR$3:$CR$500), "")</f>
        <v>https://viking-pictures.s3.us-west-1.amazonaws.com/AA1188/123+(1).JPG</v>
      </c>
      <c r="O131" s="348" t="str">
        <f t="shared" si="41"/>
        <v/>
      </c>
      <c r="P131" s="348" t="s">
        <v>875</v>
      </c>
      <c r="Q131" s="348" t="str">
        <f t="shared" si="42"/>
        <v>https://viking-pictures.s3.us-west-1.amazonaws.com/AA1188/123+(1).JPG</v>
      </c>
      <c r="R131" s="347" t="s">
        <v>1713</v>
      </c>
      <c r="S131" s="347"/>
      <c r="T131" s="347">
        <v>60</v>
      </c>
      <c r="U131" s="349">
        <f t="shared" si="43"/>
        <v>60</v>
      </c>
      <c r="V131" s="368">
        <v>123</v>
      </c>
      <c r="W131" s="37" t="s">
        <v>3147</v>
      </c>
      <c r="X131" s="368" t="s">
        <v>412</v>
      </c>
      <c r="Y131" s="368"/>
      <c r="Z131" s="346" t="s">
        <v>259</v>
      </c>
      <c r="AA131" s="347" t="s">
        <v>1714</v>
      </c>
      <c r="AB131" s="347"/>
      <c r="AC131" s="347"/>
      <c r="AD131" s="347" t="str">
        <f t="shared" si="44"/>
        <v>SET 2, for V8 do 2 sets of SET 2 | 2 per head (ALL identical)</v>
      </c>
      <c r="AE131" s="347" t="s">
        <v>1715</v>
      </c>
      <c r="AF131" s="347" t="s">
        <v>1716</v>
      </c>
      <c r="AG131" s="347" t="s">
        <v>1357</v>
      </c>
      <c r="AH131" s="347" t="s">
        <v>935</v>
      </c>
      <c r="AI131" s="350">
        <v>45245</v>
      </c>
      <c r="AJ131" s="351" t="s">
        <v>1717</v>
      </c>
      <c r="AK131" s="351" t="s">
        <v>57</v>
      </c>
      <c r="AL131" s="351" t="s">
        <v>1646</v>
      </c>
      <c r="AM131" s="347"/>
      <c r="AN131" s="368" t="s">
        <v>938</v>
      </c>
      <c r="AO131" s="346"/>
      <c r="AP131" s="347"/>
      <c r="AQ131" s="347"/>
      <c r="AR131" s="347" t="str">
        <f t="shared" si="45"/>
        <v/>
      </c>
      <c r="AS131" s="347"/>
      <c r="AT131" s="347"/>
      <c r="AU131" s="347"/>
      <c r="AV131" s="347" t="str">
        <f t="shared" si="46"/>
        <v/>
      </c>
      <c r="AW131" s="347"/>
      <c r="AX131" s="347" t="str">
        <f t="shared" si="47"/>
        <v/>
      </c>
      <c r="AY131" s="352"/>
    </row>
    <row r="132" spans="1:52" s="337" customFormat="1" x14ac:dyDescent="0.25">
      <c r="A132" s="345" t="str">
        <f t="shared" ref="A132:A155" si="48">IF(W132&lt;&gt;"",W132,"")</f>
        <v>A255</v>
      </c>
      <c r="B132" s="345" t="str">
        <f t="shared" ref="B132:B155" si="49">IF(AR132&lt;&gt;"",AR132,"")</f>
        <v/>
      </c>
      <c r="C132" s="345"/>
      <c r="D132" s="345"/>
      <c r="E132" s="345" t="str">
        <f t="shared" ref="E132:E155" si="50">IF(B132&lt;&gt;"",COUNTIF($B$4:$B$592,B132),"")</f>
        <v/>
      </c>
      <c r="F132" s="346"/>
      <c r="G132" s="346"/>
      <c r="H132" s="347" t="s">
        <v>850</v>
      </c>
      <c r="I132" s="347" t="s">
        <v>412</v>
      </c>
      <c r="J132" s="347" t="s">
        <v>887</v>
      </c>
      <c r="K132" s="347" t="s">
        <v>888</v>
      </c>
      <c r="L132" s="347" t="str">
        <f t="shared" ref="L132:L155" si="51">CONCATENATE(W132,". ",R132)</f>
        <v>A255. Timing Gear SET 2 - LEFT</v>
      </c>
      <c r="M132" s="460" t="str">
        <f t="shared" ref="M132:M155" si="52">IF(N132&lt;&gt;"",HYPERLINK(N132,"Pic"),"")</f>
        <v>Pic</v>
      </c>
      <c r="N132" s="357" t="str" cm="1">
        <f t="array" ref="N132">IF(INDEX(W:W, ROW())&lt;&gt;"", _xlfn.XLOOKUP(INDEX(W:W, ROW()), '5A. Picture Formulas'!$B$3:$B$500, '5A. Picture Formulas'!$CR$3:$CR$500), "")</f>
        <v>https://viking-pictures.s3.us-west-1.amazonaws.com/AA1188/122+(2).JPG</v>
      </c>
      <c r="O132" s="348" t="str">
        <f t="shared" ref="O132:O155" si="53">IF(P132&lt;&gt;"",HYPERLINK(P132,"E.G."),"")</f>
        <v/>
      </c>
      <c r="P132" s="348" t="s">
        <v>875</v>
      </c>
      <c r="Q132" s="348" t="str">
        <f t="shared" ref="Q132:Q155" si="54">IF(P132&lt;&gt;"",P132,IF(N132&lt;&gt;"",N132,""))</f>
        <v>https://viking-pictures.s3.us-west-1.amazonaws.com/AA1188/122+(2).JPG</v>
      </c>
      <c r="R132" s="347" t="s">
        <v>1696</v>
      </c>
      <c r="S132" s="347"/>
      <c r="T132" s="347">
        <v>250</v>
      </c>
      <c r="U132" s="349">
        <f t="shared" ref="U132:U155" si="55">IF(ISTEXT(T132), T132, IFERROR(AVERAGEIF(K:K, K132, T:T), ""))</f>
        <v>250</v>
      </c>
      <c r="V132" s="368">
        <v>122</v>
      </c>
      <c r="W132" s="37" t="s">
        <v>3148</v>
      </c>
      <c r="X132" s="368" t="s">
        <v>412</v>
      </c>
      <c r="Y132" s="368"/>
      <c r="Z132" s="346" t="s">
        <v>259</v>
      </c>
      <c r="AA132" s="347" t="s">
        <v>1697</v>
      </c>
      <c r="AB132" s="347"/>
      <c r="AC132" s="347"/>
      <c r="AD132" s="347" t="str">
        <f t="shared" ref="AD132:AD155" si="56">_xlfn.TEXTJOIN(" | ",TRUE,AE132,AF132)</f>
        <v>head if good, SET2 if not, single if 1 bad | mark side &amp; int/exh</v>
      </c>
      <c r="AE132" s="347" t="s">
        <v>1698</v>
      </c>
      <c r="AF132" s="347" t="s">
        <v>1699</v>
      </c>
      <c r="AG132" s="347"/>
      <c r="AH132" s="347" t="s">
        <v>935</v>
      </c>
      <c r="AI132" s="350">
        <v>45245</v>
      </c>
      <c r="AJ132" s="351" t="s">
        <v>249</v>
      </c>
      <c r="AK132" s="351" t="s">
        <v>57</v>
      </c>
      <c r="AL132" s="351" t="s">
        <v>249</v>
      </c>
      <c r="AM132" s="347"/>
      <c r="AN132" s="368" t="s">
        <v>947</v>
      </c>
      <c r="AO132" s="346"/>
      <c r="AP132" s="347" t="s">
        <v>91</v>
      </c>
      <c r="AQ132" s="347"/>
      <c r="AR132" s="347" t="str">
        <f t="shared" ref="AR132:AR155" si="57">IF(AO132&lt;&gt;"",CONCATENATE(AO132,AP132,AQ132),"")</f>
        <v/>
      </c>
      <c r="AS132" s="347"/>
      <c r="AT132" s="347"/>
      <c r="AU132" s="347"/>
      <c r="AV132" s="347" t="str">
        <f t="shared" ref="AV132:AV155" si="58">IF(AS132&lt;&gt;"",_xlfn.TEXTJOIN("-",TRUE,AS132,AT132,AU132),"")</f>
        <v/>
      </c>
      <c r="AW132" s="347"/>
      <c r="AX132" s="347" t="str">
        <f t="shared" ref="AX132:AX155" si="59">IF(AW132&lt;&gt;"",_xlfn.TEXTJOIN("-",TRUE,AV132,AW132),"")</f>
        <v/>
      </c>
      <c r="AY132" s="352"/>
    </row>
    <row r="133" spans="1:52" s="337" customFormat="1" x14ac:dyDescent="0.25">
      <c r="A133" s="345" t="str">
        <f t="shared" si="48"/>
        <v>A256</v>
      </c>
      <c r="B133" s="345" t="str">
        <f t="shared" si="49"/>
        <v/>
      </c>
      <c r="C133" s="345"/>
      <c r="D133" s="345"/>
      <c r="E133" s="345" t="str">
        <f t="shared" si="50"/>
        <v/>
      </c>
      <c r="F133" s="346"/>
      <c r="G133" s="346"/>
      <c r="H133" s="347" t="s">
        <v>850</v>
      </c>
      <c r="I133" s="347" t="s">
        <v>412</v>
      </c>
      <c r="J133" s="347" t="s">
        <v>887</v>
      </c>
      <c r="K133" s="347" t="s">
        <v>889</v>
      </c>
      <c r="L133" s="347" t="str">
        <f t="shared" si="51"/>
        <v>A256. Timing Gear SET 2 - RIGHT</v>
      </c>
      <c r="M133" s="460" t="str">
        <f t="shared" si="52"/>
        <v>Pic</v>
      </c>
      <c r="N133" s="357" t="str" cm="1">
        <f t="array" ref="N133">IF(INDEX(W:W, ROW())&lt;&gt;"", _xlfn.XLOOKUP(INDEX(W:W, ROW()), '5A. Picture Formulas'!$B$3:$B$500, '5A. Picture Formulas'!$CR$3:$CR$500), "")</f>
        <v>https://viking-pictures.s3.us-west-1.amazonaws.com/AA1188/124+(1).JPG</v>
      </c>
      <c r="O133" s="348" t="str">
        <f t="shared" si="53"/>
        <v/>
      </c>
      <c r="P133" s="348" t="s">
        <v>875</v>
      </c>
      <c r="Q133" s="348" t="str">
        <f t="shared" si="54"/>
        <v>https://viking-pictures.s3.us-west-1.amazonaws.com/AA1188/124+(1).JPG</v>
      </c>
      <c r="R133" s="347" t="s">
        <v>1704</v>
      </c>
      <c r="S133" s="347"/>
      <c r="T133" s="347">
        <v>250</v>
      </c>
      <c r="U133" s="349">
        <f t="shared" si="55"/>
        <v>250</v>
      </c>
      <c r="V133" s="368">
        <v>124</v>
      </c>
      <c r="W133" s="37" t="s">
        <v>3149</v>
      </c>
      <c r="X133" s="368" t="s">
        <v>412</v>
      </c>
      <c r="Y133" s="368"/>
      <c r="Z133" s="346" t="s">
        <v>259</v>
      </c>
      <c r="AA133" s="347" t="s">
        <v>1697</v>
      </c>
      <c r="AB133" s="347"/>
      <c r="AC133" s="347"/>
      <c r="AD133" s="347" t="str">
        <f t="shared" si="56"/>
        <v>head if good, SET2 if not, single if 1 bad | mark side &amp; int/exh</v>
      </c>
      <c r="AE133" s="347" t="s">
        <v>1698</v>
      </c>
      <c r="AF133" s="347" t="s">
        <v>1699</v>
      </c>
      <c r="AG133" s="347"/>
      <c r="AH133" s="347" t="s">
        <v>935</v>
      </c>
      <c r="AI133" s="350">
        <v>45245</v>
      </c>
      <c r="AJ133" s="351" t="s">
        <v>249</v>
      </c>
      <c r="AK133" s="351" t="s">
        <v>57</v>
      </c>
      <c r="AL133" s="351" t="s">
        <v>249</v>
      </c>
      <c r="AM133" s="347"/>
      <c r="AN133" s="368" t="s">
        <v>947</v>
      </c>
      <c r="AO133" s="346"/>
      <c r="AP133" s="347" t="s">
        <v>91</v>
      </c>
      <c r="AQ133" s="347"/>
      <c r="AR133" s="347" t="str">
        <f t="shared" si="57"/>
        <v/>
      </c>
      <c r="AS133" s="347"/>
      <c r="AT133" s="347"/>
      <c r="AU133" s="347"/>
      <c r="AV133" s="347" t="str">
        <f t="shared" si="58"/>
        <v/>
      </c>
      <c r="AW133" s="347"/>
      <c r="AX133" s="347" t="str">
        <f t="shared" si="59"/>
        <v/>
      </c>
      <c r="AY133" s="352"/>
    </row>
    <row r="134" spans="1:52" s="337" customFormat="1" x14ac:dyDescent="0.25">
      <c r="A134" s="345" t="str">
        <f t="shared" si="48"/>
        <v>A257</v>
      </c>
      <c r="B134" s="345" t="str">
        <f t="shared" si="49"/>
        <v/>
      </c>
      <c r="C134" s="345"/>
      <c r="D134" s="448"/>
      <c r="E134" s="345" t="str">
        <f t="shared" si="50"/>
        <v/>
      </c>
      <c r="F134" s="346"/>
      <c r="G134" s="346"/>
      <c r="H134" s="347"/>
      <c r="I134" s="347"/>
      <c r="J134" s="347"/>
      <c r="K134" s="347"/>
      <c r="L134" s="347" t="str">
        <f t="shared" si="51"/>
        <v>A257. Cylinder Head - LEFT</v>
      </c>
      <c r="M134" s="460" t="str">
        <f t="shared" si="52"/>
        <v>Pic</v>
      </c>
      <c r="N134" s="357" t="str" cm="1">
        <f t="array" ref="N134">IF(INDEX(W:W, ROW())&lt;&gt;"", _xlfn.XLOOKUP(INDEX(W:W, ROW()), '5A. Picture Formulas'!$B$3:$B$500, '5A. Picture Formulas'!$CR$3:$CR$500), "")</f>
        <v>https://viking-pictures.s3.us-west-1.amazonaws.com/AA1188/125+(1).JPG</v>
      </c>
      <c r="O134" s="365" t="str">
        <f t="shared" si="53"/>
        <v/>
      </c>
      <c r="P134" s="441"/>
      <c r="Q134" s="348" t="str">
        <f t="shared" si="54"/>
        <v>https://viking-pictures.s3.us-west-1.amazonaws.com/AA1188/125+(1).JPG</v>
      </c>
      <c r="R134" s="442" t="s">
        <v>3150</v>
      </c>
      <c r="S134" s="442"/>
      <c r="T134" s="367"/>
      <c r="U134" s="349" t="str">
        <f t="shared" si="55"/>
        <v/>
      </c>
      <c r="V134" s="443">
        <v>125</v>
      </c>
      <c r="W134" s="329" t="s">
        <v>3152</v>
      </c>
      <c r="X134" s="443" t="s">
        <v>412</v>
      </c>
      <c r="Y134" s="444"/>
      <c r="Z134" s="346" t="s">
        <v>260</v>
      </c>
      <c r="AA134" s="445" t="s">
        <v>3153</v>
      </c>
      <c r="AB134" s="442"/>
      <c r="AC134" s="442"/>
      <c r="AD134" s="347" t="str">
        <f t="shared" si="56"/>
        <v/>
      </c>
      <c r="AE134" s="347"/>
      <c r="AF134" s="347"/>
      <c r="AG134" s="347"/>
      <c r="AH134" s="446"/>
      <c r="AI134" s="446"/>
      <c r="AJ134" s="351"/>
      <c r="AK134" s="351"/>
      <c r="AL134" s="351" t="s">
        <v>249</v>
      </c>
      <c r="AM134" s="447"/>
      <c r="AN134" s="346"/>
      <c r="AO134" s="346"/>
      <c r="AP134" s="447" t="s">
        <v>91</v>
      </c>
      <c r="AQ134" s="347"/>
      <c r="AR134" s="347" t="str">
        <f t="shared" si="57"/>
        <v/>
      </c>
      <c r="AS134" s="347"/>
      <c r="AT134" s="347"/>
      <c r="AU134" s="347"/>
      <c r="AV134" s="347" t="str">
        <f t="shared" si="58"/>
        <v/>
      </c>
      <c r="AW134" s="447"/>
      <c r="AX134" s="347" t="str">
        <f t="shared" si="59"/>
        <v/>
      </c>
      <c r="AY134" s="352" t="s">
        <v>2620</v>
      </c>
      <c r="AZ134" s="337" t="str">
        <f>'1A. Template Prep'!$C$2</f>
        <v>1270. 14 BMW X5 SUV (F15) 4.4TT (N63) Auto (Sophisto Gray) AWD (71781)</v>
      </c>
    </row>
    <row r="135" spans="1:52" s="337" customFormat="1" x14ac:dyDescent="0.25">
      <c r="A135" s="345" t="str">
        <f t="shared" si="48"/>
        <v>A258</v>
      </c>
      <c r="B135" s="345" t="str">
        <f t="shared" si="49"/>
        <v/>
      </c>
      <c r="C135" s="345"/>
      <c r="D135" s="448"/>
      <c r="E135" s="345" t="str">
        <f t="shared" si="50"/>
        <v/>
      </c>
      <c r="F135" s="346"/>
      <c r="G135" s="346"/>
      <c r="H135" s="347"/>
      <c r="I135" s="347"/>
      <c r="J135" s="347"/>
      <c r="K135" s="347"/>
      <c r="L135" s="347" t="str">
        <f t="shared" si="51"/>
        <v>A258. Cylinder Head - RIGHT</v>
      </c>
      <c r="M135" s="460" t="str">
        <f t="shared" si="52"/>
        <v>Pic</v>
      </c>
      <c r="N135" s="357" t="str" cm="1">
        <f t="array" ref="N135">IF(INDEX(W:W, ROW())&lt;&gt;"", _xlfn.XLOOKUP(INDEX(W:W, ROW()), '5A. Picture Formulas'!$B$3:$B$500, '5A. Picture Formulas'!$CR$3:$CR$500), "")</f>
        <v>https://viking-pictures.s3.us-west-1.amazonaws.com/AA1188/127+(1).JPG</v>
      </c>
      <c r="O135" s="365" t="str">
        <f t="shared" si="53"/>
        <v/>
      </c>
      <c r="P135" s="441"/>
      <c r="Q135" s="348" t="str">
        <f t="shared" si="54"/>
        <v>https://viking-pictures.s3.us-west-1.amazonaws.com/AA1188/127+(1).JPG</v>
      </c>
      <c r="R135" s="442" t="s">
        <v>3151</v>
      </c>
      <c r="S135" s="442"/>
      <c r="T135" s="367"/>
      <c r="U135" s="349" t="str">
        <f t="shared" si="55"/>
        <v/>
      </c>
      <c r="V135" s="443">
        <v>127</v>
      </c>
      <c r="W135" s="329" t="s">
        <v>3155</v>
      </c>
      <c r="X135" s="443" t="s">
        <v>412</v>
      </c>
      <c r="Y135" s="444"/>
      <c r="Z135" s="346" t="s">
        <v>260</v>
      </c>
      <c r="AA135" s="445" t="s">
        <v>3154</v>
      </c>
      <c r="AB135" s="442"/>
      <c r="AC135" s="442"/>
      <c r="AD135" s="347" t="str">
        <f t="shared" si="56"/>
        <v/>
      </c>
      <c r="AE135" s="347"/>
      <c r="AF135" s="347"/>
      <c r="AG135" s="347"/>
      <c r="AH135" s="446"/>
      <c r="AI135" s="446"/>
      <c r="AJ135" s="351"/>
      <c r="AK135" s="351"/>
      <c r="AL135" s="351" t="s">
        <v>249</v>
      </c>
      <c r="AM135" s="447"/>
      <c r="AN135" s="346"/>
      <c r="AO135" s="346"/>
      <c r="AP135" s="447" t="s">
        <v>91</v>
      </c>
      <c r="AQ135" s="347"/>
      <c r="AR135" s="347" t="str">
        <f t="shared" si="57"/>
        <v/>
      </c>
      <c r="AS135" s="347"/>
      <c r="AT135" s="347"/>
      <c r="AU135" s="347"/>
      <c r="AV135" s="347" t="str">
        <f t="shared" si="58"/>
        <v/>
      </c>
      <c r="AW135" s="447"/>
      <c r="AX135" s="347" t="str">
        <f t="shared" si="59"/>
        <v/>
      </c>
      <c r="AY135" s="352" t="s">
        <v>2621</v>
      </c>
      <c r="AZ135" s="337" t="str">
        <f>'1A. Template Prep'!$C$2</f>
        <v>1270. 14 BMW X5 SUV (F15) 4.4TT (N63) Auto (Sophisto Gray) AWD (71781)</v>
      </c>
    </row>
    <row r="136" spans="1:52" s="337" customFormat="1" x14ac:dyDescent="0.25">
      <c r="A136" s="345" t="str">
        <f t="shared" si="48"/>
        <v>A259</v>
      </c>
      <c r="B136" s="345" t="str">
        <f t="shared" si="49"/>
        <v/>
      </c>
      <c r="C136" s="345"/>
      <c r="D136" s="448"/>
      <c r="E136" s="345" t="str">
        <f t="shared" si="50"/>
        <v/>
      </c>
      <c r="F136" s="346"/>
      <c r="G136" s="346"/>
      <c r="H136" s="347"/>
      <c r="I136" s="347"/>
      <c r="J136" s="347"/>
      <c r="K136" s="347"/>
      <c r="L136" s="347" t="str">
        <f t="shared" si="51"/>
        <v>A259. Crankshaft</v>
      </c>
      <c r="M136" s="460" t="str">
        <f t="shared" si="52"/>
        <v>Pic</v>
      </c>
      <c r="N136" s="357" t="str" cm="1">
        <f t="array" ref="N136">IF(INDEX(W:W, ROW())&lt;&gt;"", _xlfn.XLOOKUP(INDEX(W:W, ROW()), '5A. Picture Formulas'!$B$3:$B$500, '5A. Picture Formulas'!$CR$3:$CR$500), "")</f>
        <v>https://viking-pictures.s3.us-west-1.amazonaws.com/AA1188/126+(1).JPG</v>
      </c>
      <c r="O136" s="365" t="str">
        <f t="shared" si="53"/>
        <v/>
      </c>
      <c r="P136" s="441"/>
      <c r="Q136" s="348" t="str">
        <f t="shared" si="54"/>
        <v>https://viking-pictures.s3.us-west-1.amazonaws.com/AA1188/126+(1).JPG</v>
      </c>
      <c r="R136" s="442" t="s">
        <v>3156</v>
      </c>
      <c r="S136" s="442"/>
      <c r="T136" s="367"/>
      <c r="U136" s="349" t="str">
        <f t="shared" si="55"/>
        <v/>
      </c>
      <c r="V136" s="443">
        <v>126</v>
      </c>
      <c r="W136" s="329" t="s">
        <v>3158</v>
      </c>
      <c r="X136" s="443" t="s">
        <v>412</v>
      </c>
      <c r="Y136" s="444"/>
      <c r="Z136" s="346" t="s">
        <v>260</v>
      </c>
      <c r="AA136" s="445" t="s">
        <v>3157</v>
      </c>
      <c r="AB136" s="442"/>
      <c r="AC136" s="442"/>
      <c r="AD136" s="347" t="str">
        <f t="shared" si="56"/>
        <v/>
      </c>
      <c r="AE136" s="347"/>
      <c r="AF136" s="347"/>
      <c r="AG136" s="347"/>
      <c r="AH136" s="446"/>
      <c r="AI136" s="446"/>
      <c r="AJ136" s="351"/>
      <c r="AK136" s="351"/>
      <c r="AL136" s="351" t="s">
        <v>249</v>
      </c>
      <c r="AM136" s="447"/>
      <c r="AN136" s="346"/>
      <c r="AO136" s="346"/>
      <c r="AP136" s="447" t="s">
        <v>91</v>
      </c>
      <c r="AQ136" s="347"/>
      <c r="AR136" s="347" t="str">
        <f t="shared" si="57"/>
        <v/>
      </c>
      <c r="AS136" s="347"/>
      <c r="AT136" s="347"/>
      <c r="AU136" s="347"/>
      <c r="AV136" s="347" t="str">
        <f t="shared" si="58"/>
        <v/>
      </c>
      <c r="AW136" s="447"/>
      <c r="AX136" s="347" t="str">
        <f t="shared" si="59"/>
        <v/>
      </c>
      <c r="AY136" s="352" t="s">
        <v>2622</v>
      </c>
      <c r="AZ136" s="337" t="str">
        <f>'1A. Template Prep'!$C$2</f>
        <v>1270. 14 BMW X5 SUV (F15) 4.4TT (N63) Auto (Sophisto Gray) AWD (71781)</v>
      </c>
    </row>
    <row r="137" spans="1:52" s="337" customFormat="1" x14ac:dyDescent="0.25">
      <c r="A137" s="353" t="str">
        <f t="shared" si="48"/>
        <v>A260</v>
      </c>
      <c r="B137" s="353" t="str">
        <f t="shared" si="49"/>
        <v/>
      </c>
      <c r="C137" s="353"/>
      <c r="D137" s="353"/>
      <c r="E137" s="353" t="str">
        <f t="shared" si="50"/>
        <v/>
      </c>
      <c r="F137" s="354" t="s">
        <v>2888</v>
      </c>
      <c r="G137" s="354" t="s">
        <v>941</v>
      </c>
      <c r="H137" s="355" t="s">
        <v>850</v>
      </c>
      <c r="I137" s="355" t="s">
        <v>103</v>
      </c>
      <c r="J137" s="355" t="s">
        <v>1430</v>
      </c>
      <c r="K137" s="355" t="s">
        <v>673</v>
      </c>
      <c r="L137" s="355" t="str">
        <f t="shared" si="51"/>
        <v>A260. Trim Set, Entire Vehicle</v>
      </c>
      <c r="M137" s="460" t="str">
        <f t="shared" si="52"/>
        <v>Pic</v>
      </c>
      <c r="N137" s="357" t="str" cm="1">
        <f t="array" ref="N137">IF(INDEX(W:W, ROW())&lt;&gt;"", _xlfn.XLOOKUP(INDEX(W:W, ROW()), '5A. Picture Formulas'!$B$3:$B$500, '5A. Picture Formulas'!$CR$3:$CR$500), "")</f>
        <v>https://viking-pictures.s3.us-west-1.amazonaws.com/AA1188/132+(1).JPG</v>
      </c>
      <c r="O137" s="356" t="str">
        <f t="shared" si="53"/>
        <v>E.G.</v>
      </c>
      <c r="P137" s="357" t="s">
        <v>1431</v>
      </c>
      <c r="Q137" s="348" t="str">
        <f t="shared" si="54"/>
        <v>https://viking-pictures.s3.us-west-1.amazonaws.com/AA1155/A110.+Trim+Set%2C+Entire+Vehicle+(1).JPG</v>
      </c>
      <c r="R137" s="355" t="s">
        <v>673</v>
      </c>
      <c r="S137" s="355"/>
      <c r="T137" s="355">
        <v>495</v>
      </c>
      <c r="U137" s="359">
        <f t="shared" si="55"/>
        <v>495</v>
      </c>
      <c r="V137" s="355">
        <v>132</v>
      </c>
      <c r="W137" s="255" t="s">
        <v>3159</v>
      </c>
      <c r="X137" s="355" t="s">
        <v>448</v>
      </c>
      <c r="Y137" s="355"/>
      <c r="Z137" s="354" t="s">
        <v>3061</v>
      </c>
      <c r="AA137" s="360"/>
      <c r="AB137" s="355" t="s">
        <v>2894</v>
      </c>
      <c r="AC137" s="355"/>
      <c r="AD137" s="355" t="str">
        <f t="shared" si="56"/>
        <v/>
      </c>
      <c r="AE137" s="355"/>
      <c r="AF137" s="355"/>
      <c r="AG137" s="355"/>
      <c r="AH137" s="355" t="s">
        <v>935</v>
      </c>
      <c r="AI137" s="361">
        <v>44670</v>
      </c>
      <c r="AJ137" s="362" t="s">
        <v>936</v>
      </c>
      <c r="AK137" s="362" t="s">
        <v>57</v>
      </c>
      <c r="AL137" s="362" t="s">
        <v>937</v>
      </c>
      <c r="AM137" s="355"/>
      <c r="AN137" s="355" t="s">
        <v>938</v>
      </c>
      <c r="AO137" s="355"/>
      <c r="AP137" s="355"/>
      <c r="AQ137" s="355"/>
      <c r="AR137" s="355" t="str">
        <f t="shared" si="57"/>
        <v/>
      </c>
      <c r="AS137" s="355" t="s">
        <v>89</v>
      </c>
      <c r="AT137" s="355" t="s">
        <v>1016</v>
      </c>
      <c r="AU137" s="355" t="s">
        <v>1017</v>
      </c>
      <c r="AV137" s="355" t="str">
        <f t="shared" si="58"/>
        <v>F15-14-18-ALL</v>
      </c>
      <c r="AW137" s="355" t="s">
        <v>1433</v>
      </c>
      <c r="AX137" s="355" t="str">
        <f t="shared" si="59"/>
        <v>F15-14-18-ALL-Viking43</v>
      </c>
      <c r="AY137" s="363"/>
    </row>
    <row r="138" spans="1:52" s="337" customFormat="1" x14ac:dyDescent="0.25">
      <c r="A138" s="353" t="str">
        <f t="shared" si="48"/>
        <v>A261</v>
      </c>
      <c r="B138" s="353" t="str">
        <f t="shared" si="49"/>
        <v>114-60266</v>
      </c>
      <c r="C138" s="353"/>
      <c r="D138" s="353"/>
      <c r="E138" s="353">
        <f t="shared" si="50"/>
        <v>1</v>
      </c>
      <c r="F138" s="354" t="s">
        <v>2888</v>
      </c>
      <c r="G138" s="354" t="s">
        <v>941</v>
      </c>
      <c r="H138" s="355" t="s">
        <v>850</v>
      </c>
      <c r="I138" s="355" t="s">
        <v>263</v>
      </c>
      <c r="J138" s="355" t="s">
        <v>1366</v>
      </c>
      <c r="K138" s="355" t="s">
        <v>620</v>
      </c>
      <c r="L138" s="355" t="str">
        <f t="shared" si="51"/>
        <v>A261. Headlight, FRONT - RIGHT</v>
      </c>
      <c r="M138" s="460" t="str">
        <f t="shared" si="52"/>
        <v>Pic</v>
      </c>
      <c r="N138" s="357" t="str" cm="1">
        <f t="array" ref="N138">IF(INDEX(W:W, ROW())&lt;&gt;"", _xlfn.XLOOKUP(INDEX(W:W, ROW()), '5A. Picture Formulas'!$B$3:$B$500, '5A. Picture Formulas'!$CR$3:$CR$500), "")</f>
        <v>https://viking-pictures.s3.us-west-1.amazonaws.com/AA1188/133+(1).JPG</v>
      </c>
      <c r="O138" s="364" t="str">
        <f t="shared" si="53"/>
        <v/>
      </c>
      <c r="P138" s="364" t="s">
        <v>875</v>
      </c>
      <c r="Q138" s="348" t="str">
        <f t="shared" si="54"/>
        <v>https://viking-pictures.s3.us-west-1.amazonaws.com/AA1188/133+(1).JPG</v>
      </c>
      <c r="R138" s="355" t="s">
        <v>620</v>
      </c>
      <c r="S138" s="355" t="s">
        <v>1379</v>
      </c>
      <c r="T138" s="358">
        <v>1295</v>
      </c>
      <c r="U138" s="359">
        <f t="shared" si="55"/>
        <v>1295</v>
      </c>
      <c r="V138" s="354">
        <v>133</v>
      </c>
      <c r="W138" s="254" t="s">
        <v>3160</v>
      </c>
      <c r="X138" s="354" t="s">
        <v>448</v>
      </c>
      <c r="Y138" s="354"/>
      <c r="Z138" s="354" t="s">
        <v>259</v>
      </c>
      <c r="AA138" s="355" t="s">
        <v>3161</v>
      </c>
      <c r="AB138" s="355" t="s">
        <v>2903</v>
      </c>
      <c r="AC138" s="355"/>
      <c r="AD138" s="355" t="str">
        <f t="shared" si="56"/>
        <v>bad=keep ballast, adapt mod|toss LED mod &amp; plastic bracket</v>
      </c>
      <c r="AE138" s="355" t="s">
        <v>917</v>
      </c>
      <c r="AF138" s="355"/>
      <c r="AG138" s="355"/>
      <c r="AH138" s="355" t="s">
        <v>935</v>
      </c>
      <c r="AI138" s="361">
        <v>44671</v>
      </c>
      <c r="AJ138" s="362" t="s">
        <v>936</v>
      </c>
      <c r="AK138" s="362" t="s">
        <v>57</v>
      </c>
      <c r="AL138" s="362" t="s">
        <v>937</v>
      </c>
      <c r="AM138" s="355"/>
      <c r="AN138" s="354" t="s">
        <v>947</v>
      </c>
      <c r="AO138" s="354" t="s">
        <v>1369</v>
      </c>
      <c r="AP138" s="355" t="s">
        <v>91</v>
      </c>
      <c r="AQ138" s="355">
        <v>60266</v>
      </c>
      <c r="AR138" s="355" t="str">
        <f t="shared" si="57"/>
        <v>114-60266</v>
      </c>
      <c r="AS138" s="355"/>
      <c r="AT138" s="355"/>
      <c r="AU138" s="355"/>
      <c r="AV138" s="355" t="str">
        <f t="shared" si="58"/>
        <v/>
      </c>
      <c r="AW138" s="355"/>
      <c r="AX138" s="355" t="str">
        <f t="shared" si="59"/>
        <v/>
      </c>
      <c r="AY138" s="363"/>
    </row>
    <row r="139" spans="1:52" s="337" customFormat="1" x14ac:dyDescent="0.25">
      <c r="A139" s="353" t="str">
        <f t="shared" si="48"/>
        <v>A262</v>
      </c>
      <c r="B139" s="353" t="str">
        <f t="shared" si="49"/>
        <v>128-11745</v>
      </c>
      <c r="C139" s="353"/>
      <c r="D139" s="353"/>
      <c r="E139" s="353">
        <f t="shared" si="50"/>
        <v>1</v>
      </c>
      <c r="F139" s="354" t="s">
        <v>2890</v>
      </c>
      <c r="G139" s="354" t="s">
        <v>941</v>
      </c>
      <c r="H139" s="355" t="s">
        <v>850</v>
      </c>
      <c r="I139" s="355" t="s">
        <v>857</v>
      </c>
      <c r="J139" s="355" t="s">
        <v>961</v>
      </c>
      <c r="K139" s="355" t="s">
        <v>469</v>
      </c>
      <c r="L139" s="355" t="str">
        <f t="shared" si="51"/>
        <v>A262. Mirror, Door - FRONT LEFT</v>
      </c>
      <c r="M139" s="460" t="str">
        <f t="shared" si="52"/>
        <v>Pic</v>
      </c>
      <c r="N139" s="357" t="str" cm="1">
        <f t="array" ref="N139">IF(INDEX(W:W, ROW())&lt;&gt;"", _xlfn.XLOOKUP(INDEX(W:W, ROW()), '5A. Picture Formulas'!$B$3:$B$500, '5A. Picture Formulas'!$CR$3:$CR$500), "")</f>
        <v>https://viking-pictures.s3.us-west-1.amazonaws.com/AA1188/134+(1).JPG</v>
      </c>
      <c r="O139" s="364" t="str">
        <f t="shared" si="53"/>
        <v/>
      </c>
      <c r="P139" s="364"/>
      <c r="Q139" s="348" t="str">
        <f t="shared" si="54"/>
        <v>https://viking-pictures.s3.us-west-1.amazonaws.com/AA1188/134+(1).JPG</v>
      </c>
      <c r="R139" s="355" t="s">
        <v>469</v>
      </c>
      <c r="S139" s="355" t="s">
        <v>962</v>
      </c>
      <c r="T139" s="358">
        <v>1000</v>
      </c>
      <c r="U139" s="359">
        <f t="shared" si="55"/>
        <v>1000</v>
      </c>
      <c r="V139" s="354">
        <v>134</v>
      </c>
      <c r="W139" s="254" t="s">
        <v>3162</v>
      </c>
      <c r="X139" s="354" t="s">
        <v>448</v>
      </c>
      <c r="Y139" s="354"/>
      <c r="Z139" s="354" t="s">
        <v>259</v>
      </c>
      <c r="AA139" s="355" t="s">
        <v>3163</v>
      </c>
      <c r="AB139" s="355" t="s">
        <v>3167</v>
      </c>
      <c r="AC139" s="355"/>
      <c r="AD139" s="355" t="str">
        <f t="shared" si="56"/>
        <v/>
      </c>
      <c r="AE139" s="355"/>
      <c r="AF139" s="355"/>
      <c r="AG139" s="355"/>
      <c r="AH139" s="355" t="s">
        <v>935</v>
      </c>
      <c r="AI139" s="361">
        <v>44670</v>
      </c>
      <c r="AJ139" s="362" t="s">
        <v>936</v>
      </c>
      <c r="AK139" s="362" t="s">
        <v>57</v>
      </c>
      <c r="AL139" s="362" t="s">
        <v>937</v>
      </c>
      <c r="AM139" s="355" t="s">
        <v>2892</v>
      </c>
      <c r="AN139" s="354" t="s">
        <v>947</v>
      </c>
      <c r="AO139" s="354">
        <v>128</v>
      </c>
      <c r="AP139" s="355" t="s">
        <v>91</v>
      </c>
      <c r="AQ139" s="355">
        <v>11745</v>
      </c>
      <c r="AR139" s="355" t="str">
        <f t="shared" si="57"/>
        <v>128-11745</v>
      </c>
      <c r="AS139" s="355"/>
      <c r="AT139" s="355"/>
      <c r="AU139" s="355"/>
      <c r="AV139" s="355" t="str">
        <f t="shared" si="58"/>
        <v/>
      </c>
      <c r="AW139" s="355"/>
      <c r="AX139" s="355" t="str">
        <f t="shared" si="59"/>
        <v/>
      </c>
      <c r="AY139" s="363"/>
    </row>
    <row r="140" spans="1:52" s="337" customFormat="1" x14ac:dyDescent="0.25">
      <c r="A140" s="353" t="str">
        <f t="shared" si="48"/>
        <v>A263</v>
      </c>
      <c r="B140" s="353" t="str">
        <f t="shared" si="49"/>
        <v>128-11744</v>
      </c>
      <c r="C140" s="353"/>
      <c r="D140" s="353"/>
      <c r="E140" s="353">
        <f t="shared" si="50"/>
        <v>1</v>
      </c>
      <c r="F140" s="354" t="s">
        <v>2890</v>
      </c>
      <c r="G140" s="354" t="s">
        <v>941</v>
      </c>
      <c r="H140" s="355" t="s">
        <v>850</v>
      </c>
      <c r="I140" s="355" t="s">
        <v>859</v>
      </c>
      <c r="J140" s="355" t="s">
        <v>961</v>
      </c>
      <c r="K140" s="355" t="s">
        <v>483</v>
      </c>
      <c r="L140" s="355" t="str">
        <f t="shared" si="51"/>
        <v>A263. Mirror, Door - FRONT RIGHT</v>
      </c>
      <c r="M140" s="460" t="str">
        <f t="shared" si="52"/>
        <v>Pic</v>
      </c>
      <c r="N140" s="357" t="str" cm="1">
        <f t="array" ref="N140">IF(INDEX(W:W, ROW())&lt;&gt;"", _xlfn.XLOOKUP(INDEX(W:W, ROW()), '5A. Picture Formulas'!$B$3:$B$500, '5A. Picture Formulas'!$CR$3:$CR$500), "")</f>
        <v>https://viking-pictures.s3.us-west-1.amazonaws.com/AA1188/144+(1).JPG</v>
      </c>
      <c r="O140" s="364" t="str">
        <f t="shared" si="53"/>
        <v/>
      </c>
      <c r="P140" s="364" t="s">
        <v>875</v>
      </c>
      <c r="Q140" s="348" t="str">
        <f t="shared" si="54"/>
        <v>https://viking-pictures.s3.us-west-1.amazonaws.com/AA1188/144+(1).JPG</v>
      </c>
      <c r="R140" s="355" t="s">
        <v>483</v>
      </c>
      <c r="S140" s="355" t="s">
        <v>962</v>
      </c>
      <c r="T140" s="358">
        <v>1000</v>
      </c>
      <c r="U140" s="359">
        <f t="shared" si="55"/>
        <v>1000</v>
      </c>
      <c r="V140" s="354">
        <v>144</v>
      </c>
      <c r="W140" s="254" t="s">
        <v>3164</v>
      </c>
      <c r="X140" s="354" t="s">
        <v>448</v>
      </c>
      <c r="Y140" s="354"/>
      <c r="Z140" s="346" t="s">
        <v>259</v>
      </c>
      <c r="AA140" s="355" t="s">
        <v>3165</v>
      </c>
      <c r="AB140" s="355" t="s">
        <v>2891</v>
      </c>
      <c r="AC140" s="355"/>
      <c r="AD140" s="355" t="str">
        <f t="shared" si="56"/>
        <v/>
      </c>
      <c r="AE140" s="355"/>
      <c r="AF140" s="355"/>
      <c r="AG140" s="355"/>
      <c r="AH140" s="355" t="s">
        <v>935</v>
      </c>
      <c r="AI140" s="361">
        <v>44670</v>
      </c>
      <c r="AJ140" s="362" t="s">
        <v>936</v>
      </c>
      <c r="AK140" s="362" t="s">
        <v>57</v>
      </c>
      <c r="AL140" s="362" t="s">
        <v>937</v>
      </c>
      <c r="AM140" s="355" t="s">
        <v>2896</v>
      </c>
      <c r="AN140" s="354" t="s">
        <v>947</v>
      </c>
      <c r="AO140" s="354">
        <v>128</v>
      </c>
      <c r="AP140" s="355" t="s">
        <v>91</v>
      </c>
      <c r="AQ140" s="355">
        <v>11744</v>
      </c>
      <c r="AR140" s="355" t="str">
        <f t="shared" si="57"/>
        <v>128-11744</v>
      </c>
      <c r="AS140" s="355"/>
      <c r="AT140" s="355"/>
      <c r="AU140" s="355"/>
      <c r="AV140" s="355" t="str">
        <f t="shared" si="58"/>
        <v/>
      </c>
      <c r="AW140" s="355"/>
      <c r="AX140" s="355" t="str">
        <f t="shared" si="59"/>
        <v/>
      </c>
      <c r="AY140" s="363"/>
    </row>
    <row r="141" spans="1:52" s="337" customFormat="1" x14ac:dyDescent="0.25">
      <c r="A141" s="353" t="str">
        <f t="shared" si="48"/>
        <v>A264</v>
      </c>
      <c r="B141" s="353" t="str">
        <f t="shared" si="49"/>
        <v/>
      </c>
      <c r="C141" s="353"/>
      <c r="D141" s="353"/>
      <c r="E141" s="353" t="str">
        <f t="shared" si="50"/>
        <v/>
      </c>
      <c r="F141" s="354" t="s">
        <v>2888</v>
      </c>
      <c r="G141" s="354" t="s">
        <v>941</v>
      </c>
      <c r="H141" s="355" t="s">
        <v>850</v>
      </c>
      <c r="I141" s="355" t="s">
        <v>103</v>
      </c>
      <c r="J141" s="355" t="s">
        <v>1215</v>
      </c>
      <c r="K141" s="355" t="s">
        <v>571</v>
      </c>
      <c r="L141" s="355" t="str">
        <f t="shared" si="51"/>
        <v>A264. Center Console Storage Compartment &amp; Lid</v>
      </c>
      <c r="M141" s="460" t="str">
        <f t="shared" si="52"/>
        <v>Pic</v>
      </c>
      <c r="N141" s="357" t="str" cm="1">
        <f t="array" ref="N141">IF(INDEX(W:W, ROW())&lt;&gt;"", _xlfn.XLOOKUP(INDEX(W:W, ROW()), '5A. Picture Formulas'!$B$3:$B$500, '5A. Picture Formulas'!$CR$3:$CR$500), "")</f>
        <v>https://viking-pictures.s3.us-west-1.amazonaws.com/AA1188/135+(1).JPG</v>
      </c>
      <c r="O141" s="364" t="str">
        <f t="shared" si="53"/>
        <v/>
      </c>
      <c r="P141" s="364" t="s">
        <v>875</v>
      </c>
      <c r="Q141" s="348" t="str">
        <f t="shared" si="54"/>
        <v>https://viking-pictures.s3.us-west-1.amazonaws.com/AA1188/135+(1).JPG</v>
      </c>
      <c r="R141" s="355" t="s">
        <v>571</v>
      </c>
      <c r="S141" s="355"/>
      <c r="T141" s="355">
        <v>200</v>
      </c>
      <c r="U141" s="359">
        <f t="shared" si="55"/>
        <v>200</v>
      </c>
      <c r="V141" s="355">
        <v>135</v>
      </c>
      <c r="W141" s="255" t="s">
        <v>3166</v>
      </c>
      <c r="X141" s="355" t="s">
        <v>448</v>
      </c>
      <c r="Y141" s="355"/>
      <c r="Z141" s="354" t="s">
        <v>259</v>
      </c>
      <c r="AA141" s="355" t="s">
        <v>1218</v>
      </c>
      <c r="AB141" s="355" t="s">
        <v>2898</v>
      </c>
      <c r="AC141" s="355"/>
      <c r="AD141" s="355" t="str">
        <f t="shared" si="56"/>
        <v>keep switches &amp; mats IN</v>
      </c>
      <c r="AE141" s="355" t="s">
        <v>790</v>
      </c>
      <c r="AF141" s="355"/>
      <c r="AG141" s="355"/>
      <c r="AH141" s="355" t="s">
        <v>935</v>
      </c>
      <c r="AI141" s="361">
        <v>44684</v>
      </c>
      <c r="AJ141" s="362" t="s">
        <v>936</v>
      </c>
      <c r="AK141" s="362" t="s">
        <v>57</v>
      </c>
      <c r="AL141" s="362" t="s">
        <v>937</v>
      </c>
      <c r="AM141" s="355"/>
      <c r="AN141" s="355" t="s">
        <v>938</v>
      </c>
      <c r="AO141" s="355"/>
      <c r="AP141" s="355"/>
      <c r="AQ141" s="355"/>
      <c r="AR141" s="355" t="str">
        <f t="shared" si="57"/>
        <v/>
      </c>
      <c r="AS141" s="355"/>
      <c r="AT141" s="355"/>
      <c r="AU141" s="355"/>
      <c r="AV141" s="355" t="str">
        <f t="shared" si="58"/>
        <v/>
      </c>
      <c r="AW141" s="355"/>
      <c r="AX141" s="355" t="str">
        <f t="shared" si="59"/>
        <v/>
      </c>
      <c r="AY141" s="363"/>
    </row>
    <row r="142" spans="1:52" s="337" customFormat="1" x14ac:dyDescent="0.25">
      <c r="A142" s="353" t="str">
        <f t="shared" si="48"/>
        <v>A265</v>
      </c>
      <c r="B142" s="353" t="str">
        <f t="shared" si="49"/>
        <v>129-52061</v>
      </c>
      <c r="C142" s="353" t="s">
        <v>983</v>
      </c>
      <c r="D142" s="353"/>
      <c r="E142" s="353">
        <f t="shared" si="50"/>
        <v>2</v>
      </c>
      <c r="F142" s="354" t="s">
        <v>2888</v>
      </c>
      <c r="G142" s="354" t="s">
        <v>941</v>
      </c>
      <c r="H142" s="355" t="s">
        <v>850</v>
      </c>
      <c r="I142" s="355" t="s">
        <v>858</v>
      </c>
      <c r="J142" s="355" t="s">
        <v>942</v>
      </c>
      <c r="K142" s="355" t="s">
        <v>475</v>
      </c>
      <c r="L142" s="355" t="str">
        <f t="shared" si="51"/>
        <v>A265. Door Handle, Exterior - REAR - LEFT</v>
      </c>
      <c r="M142" s="460" t="str">
        <f t="shared" si="52"/>
        <v>Pic</v>
      </c>
      <c r="N142" s="357" t="str" cm="1">
        <f t="array" ref="N142">IF(INDEX(W:W, ROW())&lt;&gt;"", _xlfn.XLOOKUP(INDEX(W:W, ROW()), '5A. Picture Formulas'!$B$3:$B$500, '5A. Picture Formulas'!$CR$3:$CR$500), "")</f>
        <v>https://viking-pictures.s3.us-west-1.amazonaws.com/AA1188/136+(1).JPG</v>
      </c>
      <c r="O142" s="356" t="str">
        <f t="shared" si="53"/>
        <v>E.G.</v>
      </c>
      <c r="P142" s="357" t="s">
        <v>984</v>
      </c>
      <c r="Q142" s="348" t="str">
        <f t="shared" si="54"/>
        <v>https://viking-pictures.s3.us-west-1.amazonaws.com/AA1155/A49.+Door+Handle%2C+Exterior+-+REAR+-+LEFT+(1).JPG</v>
      </c>
      <c r="R142" s="355" t="s">
        <v>475</v>
      </c>
      <c r="S142" s="355" t="s">
        <v>944</v>
      </c>
      <c r="T142" s="358">
        <v>140</v>
      </c>
      <c r="U142" s="359">
        <f t="shared" si="55"/>
        <v>140</v>
      </c>
      <c r="V142" s="354">
        <v>136</v>
      </c>
      <c r="W142" s="254" t="s">
        <v>3168</v>
      </c>
      <c r="X142" s="354" t="s">
        <v>448</v>
      </c>
      <c r="Y142" s="354"/>
      <c r="Z142" s="354" t="s">
        <v>259</v>
      </c>
      <c r="AA142" s="360" t="s">
        <v>945</v>
      </c>
      <c r="AB142" s="355" t="s">
        <v>3139</v>
      </c>
      <c r="AC142" s="355"/>
      <c r="AD142" s="355" t="str">
        <f t="shared" si="56"/>
        <v>on base w/ cable</v>
      </c>
      <c r="AE142" s="355" t="s">
        <v>767</v>
      </c>
      <c r="AF142" s="355"/>
      <c r="AG142" s="355" t="s">
        <v>946</v>
      </c>
      <c r="AH142" s="355" t="s">
        <v>935</v>
      </c>
      <c r="AI142" s="361">
        <v>44670</v>
      </c>
      <c r="AJ142" s="362" t="s">
        <v>936</v>
      </c>
      <c r="AK142" s="362" t="s">
        <v>57</v>
      </c>
      <c r="AL142" s="362" t="s">
        <v>937</v>
      </c>
      <c r="AM142" s="355"/>
      <c r="AN142" s="354" t="s">
        <v>947</v>
      </c>
      <c r="AO142" s="354" t="s">
        <v>985</v>
      </c>
      <c r="AP142" s="355" t="s">
        <v>91</v>
      </c>
      <c r="AQ142" s="355">
        <v>52061</v>
      </c>
      <c r="AR142" s="355" t="str">
        <f t="shared" si="57"/>
        <v>129-52061</v>
      </c>
      <c r="AS142" s="355"/>
      <c r="AT142" s="355"/>
      <c r="AU142" s="355"/>
      <c r="AV142" s="355" t="str">
        <f t="shared" si="58"/>
        <v/>
      </c>
      <c r="AW142" s="355"/>
      <c r="AX142" s="355" t="str">
        <f t="shared" si="59"/>
        <v/>
      </c>
      <c r="AY142" s="363"/>
    </row>
    <row r="143" spans="1:52" s="337" customFormat="1" x14ac:dyDescent="0.25">
      <c r="A143" s="353" t="str">
        <f t="shared" si="48"/>
        <v>A266</v>
      </c>
      <c r="B143" s="353" t="str">
        <f t="shared" si="49"/>
        <v>129-52061</v>
      </c>
      <c r="C143" s="353" t="s">
        <v>940</v>
      </c>
      <c r="D143" s="353"/>
      <c r="E143" s="353">
        <f t="shared" si="50"/>
        <v>2</v>
      </c>
      <c r="F143" s="354" t="s">
        <v>2888</v>
      </c>
      <c r="G143" s="354" t="s">
        <v>941</v>
      </c>
      <c r="H143" s="355" t="s">
        <v>850</v>
      </c>
      <c r="I143" s="355" t="s">
        <v>857</v>
      </c>
      <c r="J143" s="355" t="s">
        <v>942</v>
      </c>
      <c r="K143" s="355" t="s">
        <v>465</v>
      </c>
      <c r="L143" s="355" t="str">
        <f t="shared" si="51"/>
        <v>A266. Door Handle, Exterior - FRONT - LEFT</v>
      </c>
      <c r="M143" s="460" t="str">
        <f t="shared" si="52"/>
        <v>Pic</v>
      </c>
      <c r="N143" s="357" t="str" cm="1">
        <f t="array" ref="N143">IF(INDEX(W:W, ROW())&lt;&gt;"", _xlfn.XLOOKUP(INDEX(W:W, ROW()), '5A. Picture Formulas'!$B$3:$B$500, '5A. Picture Formulas'!$CR$3:$CR$500), "")</f>
        <v>https://viking-pictures.s3.us-west-1.amazonaws.com/AA1188/140+(1).JPG</v>
      </c>
      <c r="O143" s="356" t="str">
        <f t="shared" si="53"/>
        <v>E.G.</v>
      </c>
      <c r="P143" s="357" t="s">
        <v>943</v>
      </c>
      <c r="Q143" s="348" t="str">
        <f t="shared" si="54"/>
        <v>https://viking-pictures.s3.us-west-1.amazonaws.com/AA1155/A47.+Door+Handle%2C+Exterior+-+FRONT+-+LEFT+(1).JPG</v>
      </c>
      <c r="R143" s="355" t="s">
        <v>465</v>
      </c>
      <c r="S143" s="355" t="s">
        <v>944</v>
      </c>
      <c r="T143" s="358">
        <v>150</v>
      </c>
      <c r="U143" s="359">
        <f t="shared" si="55"/>
        <v>150</v>
      </c>
      <c r="V143" s="354">
        <v>140</v>
      </c>
      <c r="W143" s="254" t="s">
        <v>3169</v>
      </c>
      <c r="X143" s="354" t="s">
        <v>448</v>
      </c>
      <c r="Y143" s="354"/>
      <c r="Z143" s="354" t="s">
        <v>259</v>
      </c>
      <c r="AA143" s="360" t="s">
        <v>945</v>
      </c>
      <c r="AB143" s="355" t="s">
        <v>3139</v>
      </c>
      <c r="AC143" s="355"/>
      <c r="AD143" s="355" t="str">
        <f t="shared" si="56"/>
        <v>on base w/ cable, remove lock cyl &amp; put w/ SET A</v>
      </c>
      <c r="AE143" s="355" t="s">
        <v>762</v>
      </c>
      <c r="AF143" s="355"/>
      <c r="AG143" s="355" t="s">
        <v>946</v>
      </c>
      <c r="AH143" s="355" t="s">
        <v>935</v>
      </c>
      <c r="AI143" s="361">
        <v>44670</v>
      </c>
      <c r="AJ143" s="362" t="s">
        <v>936</v>
      </c>
      <c r="AK143" s="362" t="s">
        <v>57</v>
      </c>
      <c r="AL143" s="362" t="s">
        <v>937</v>
      </c>
      <c r="AM143" s="355" t="s">
        <v>2889</v>
      </c>
      <c r="AN143" s="354" t="s">
        <v>947</v>
      </c>
      <c r="AO143" s="354">
        <v>129</v>
      </c>
      <c r="AP143" s="355" t="s">
        <v>91</v>
      </c>
      <c r="AQ143" s="355">
        <v>52061</v>
      </c>
      <c r="AR143" s="355" t="str">
        <f t="shared" si="57"/>
        <v>129-52061</v>
      </c>
      <c r="AS143" s="355"/>
      <c r="AT143" s="355"/>
      <c r="AU143" s="355"/>
      <c r="AV143" s="355" t="str">
        <f t="shared" si="58"/>
        <v/>
      </c>
      <c r="AW143" s="355"/>
      <c r="AX143" s="355" t="str">
        <f t="shared" si="59"/>
        <v/>
      </c>
      <c r="AY143" s="363"/>
    </row>
    <row r="144" spans="1:52" s="337" customFormat="1" x14ac:dyDescent="0.25">
      <c r="A144" s="353" t="str">
        <f t="shared" si="48"/>
        <v>A267</v>
      </c>
      <c r="B144" s="353" t="str">
        <f t="shared" si="49"/>
        <v>129-52060</v>
      </c>
      <c r="C144" s="353" t="s">
        <v>993</v>
      </c>
      <c r="D144" s="353"/>
      <c r="E144" s="353">
        <f t="shared" si="50"/>
        <v>2</v>
      </c>
      <c r="F144" s="354" t="s">
        <v>2888</v>
      </c>
      <c r="G144" s="354" t="s">
        <v>941</v>
      </c>
      <c r="H144" s="355" t="s">
        <v>850</v>
      </c>
      <c r="I144" s="355" t="s">
        <v>859</v>
      </c>
      <c r="J144" s="355" t="s">
        <v>942</v>
      </c>
      <c r="K144" s="355" t="s">
        <v>480</v>
      </c>
      <c r="L144" s="355" t="str">
        <f t="shared" si="51"/>
        <v>A267. Door Handle, Exterior - FRONT - RIGHT</v>
      </c>
      <c r="M144" s="460" t="str">
        <f t="shared" si="52"/>
        <v>Pic</v>
      </c>
      <c r="N144" s="357" t="str" cm="1">
        <f t="array" ref="N144">IF(INDEX(W:W, ROW())&lt;&gt;"", _xlfn.XLOOKUP(INDEX(W:W, ROW()), '5A. Picture Formulas'!$B$3:$B$500, '5A. Picture Formulas'!$CR$3:$CR$500), "")</f>
        <v>https://viking-pictures.s3.us-west-1.amazonaws.com/AA1188/138+(1).JPG</v>
      </c>
      <c r="O144" s="356" t="str">
        <f t="shared" si="53"/>
        <v>E.G.</v>
      </c>
      <c r="P144" s="357" t="s">
        <v>994</v>
      </c>
      <c r="Q144" s="348" t="str">
        <f t="shared" si="54"/>
        <v>https://viking-pictures.s3.us-west-1.amazonaws.com/AA1155/A118.+Door+Handle%2C+Exterior+-+FRONT+-+RIGHT+(1).JPG</v>
      </c>
      <c r="R144" s="355" t="s">
        <v>480</v>
      </c>
      <c r="S144" s="355" t="s">
        <v>944</v>
      </c>
      <c r="T144" s="358">
        <v>175</v>
      </c>
      <c r="U144" s="359">
        <f t="shared" si="55"/>
        <v>175</v>
      </c>
      <c r="V144" s="354">
        <v>138</v>
      </c>
      <c r="W144" s="254" t="s">
        <v>3171</v>
      </c>
      <c r="X144" s="354" t="s">
        <v>448</v>
      </c>
      <c r="Y144" s="354"/>
      <c r="Z144" s="354" t="s">
        <v>259</v>
      </c>
      <c r="AA144" s="360" t="s">
        <v>995</v>
      </c>
      <c r="AB144" s="355" t="s">
        <v>3170</v>
      </c>
      <c r="AC144" s="355"/>
      <c r="AD144" s="355" t="str">
        <f t="shared" si="56"/>
        <v>on base w/ cable</v>
      </c>
      <c r="AE144" s="355" t="s">
        <v>767</v>
      </c>
      <c r="AF144" s="355"/>
      <c r="AG144" s="355" t="s">
        <v>996</v>
      </c>
      <c r="AH144" s="355" t="s">
        <v>935</v>
      </c>
      <c r="AI144" s="361">
        <v>44670</v>
      </c>
      <c r="AJ144" s="362" t="s">
        <v>936</v>
      </c>
      <c r="AK144" s="362" t="s">
        <v>57</v>
      </c>
      <c r="AL144" s="362" t="s">
        <v>937</v>
      </c>
      <c r="AM144" s="355"/>
      <c r="AN144" s="354" t="s">
        <v>947</v>
      </c>
      <c r="AO144" s="354" t="s">
        <v>985</v>
      </c>
      <c r="AP144" s="355" t="s">
        <v>91</v>
      </c>
      <c r="AQ144" s="355">
        <v>52060</v>
      </c>
      <c r="AR144" s="355" t="str">
        <f t="shared" si="57"/>
        <v>129-52060</v>
      </c>
      <c r="AS144" s="355"/>
      <c r="AT144" s="355"/>
      <c r="AU144" s="355"/>
      <c r="AV144" s="355" t="str">
        <f t="shared" si="58"/>
        <v/>
      </c>
      <c r="AW144" s="355"/>
      <c r="AX144" s="355" t="str">
        <f t="shared" si="59"/>
        <v/>
      </c>
      <c r="AY144" s="363"/>
    </row>
    <row r="145" spans="1:51" s="337" customFormat="1" x14ac:dyDescent="0.25">
      <c r="A145" s="353" t="str">
        <f t="shared" si="48"/>
        <v>A268</v>
      </c>
      <c r="B145" s="353" t="str">
        <f t="shared" si="49"/>
        <v>129-52060</v>
      </c>
      <c r="C145" s="353" t="s">
        <v>1004</v>
      </c>
      <c r="D145" s="353"/>
      <c r="E145" s="353">
        <f t="shared" si="50"/>
        <v>2</v>
      </c>
      <c r="F145" s="354" t="s">
        <v>2888</v>
      </c>
      <c r="G145" s="354" t="s">
        <v>941</v>
      </c>
      <c r="H145" s="355" t="s">
        <v>850</v>
      </c>
      <c r="I145" s="355" t="s">
        <v>860</v>
      </c>
      <c r="J145" s="355" t="s">
        <v>942</v>
      </c>
      <c r="K145" s="355" t="s">
        <v>484</v>
      </c>
      <c r="L145" s="355" t="str">
        <f t="shared" si="51"/>
        <v>A268. Door Handle, Exterior - REAR - RIGHT</v>
      </c>
      <c r="M145" s="460" t="str">
        <f t="shared" si="52"/>
        <v>Pic</v>
      </c>
      <c r="N145" s="357" t="str" cm="1">
        <f t="array" ref="N145">IF(INDEX(W:W, ROW())&lt;&gt;"", _xlfn.XLOOKUP(INDEX(W:W, ROW()), '5A. Picture Formulas'!$B$3:$B$500, '5A. Picture Formulas'!$CR$3:$CR$500), "")</f>
        <v>https://viking-pictures.s3.us-west-1.amazonaws.com/AA1188/142+(1).JPG</v>
      </c>
      <c r="O145" s="356" t="str">
        <f t="shared" si="53"/>
        <v>E.G.</v>
      </c>
      <c r="P145" s="357" t="s">
        <v>1005</v>
      </c>
      <c r="Q145" s="348" t="str">
        <f t="shared" si="54"/>
        <v>https://viking-pictures.s3.us-west-1.amazonaws.com/AA1155/A52.+Door+Handle%2C+Exterior+-+REAR+-+RIGHT+(1).JPG</v>
      </c>
      <c r="R145" s="355" t="s">
        <v>484</v>
      </c>
      <c r="S145" s="355" t="s">
        <v>944</v>
      </c>
      <c r="T145" s="358">
        <v>175</v>
      </c>
      <c r="U145" s="359">
        <f t="shared" si="55"/>
        <v>175</v>
      </c>
      <c r="V145" s="354">
        <v>142</v>
      </c>
      <c r="W145" s="254" t="s">
        <v>3172</v>
      </c>
      <c r="X145" s="354" t="s">
        <v>448</v>
      </c>
      <c r="Y145" s="354"/>
      <c r="Z145" s="354" t="s">
        <v>259</v>
      </c>
      <c r="AA145" s="360" t="s">
        <v>995</v>
      </c>
      <c r="AB145" s="355" t="s">
        <v>3139</v>
      </c>
      <c r="AC145" s="355"/>
      <c r="AD145" s="355" t="str">
        <f t="shared" si="56"/>
        <v>on base w/ cable</v>
      </c>
      <c r="AE145" s="355" t="s">
        <v>767</v>
      </c>
      <c r="AF145" s="355"/>
      <c r="AG145" s="355" t="s">
        <v>996</v>
      </c>
      <c r="AH145" s="355" t="s">
        <v>935</v>
      </c>
      <c r="AI145" s="361">
        <v>44670</v>
      </c>
      <c r="AJ145" s="362" t="s">
        <v>936</v>
      </c>
      <c r="AK145" s="362" t="s">
        <v>57</v>
      </c>
      <c r="AL145" s="362" t="s">
        <v>937</v>
      </c>
      <c r="AM145" s="355" t="s">
        <v>2897</v>
      </c>
      <c r="AN145" s="354" t="s">
        <v>947</v>
      </c>
      <c r="AO145" s="354" t="s">
        <v>985</v>
      </c>
      <c r="AP145" s="355" t="s">
        <v>91</v>
      </c>
      <c r="AQ145" s="355">
        <v>52060</v>
      </c>
      <c r="AR145" s="355" t="str">
        <f t="shared" si="57"/>
        <v>129-52060</v>
      </c>
      <c r="AS145" s="355"/>
      <c r="AT145" s="355"/>
      <c r="AU145" s="355"/>
      <c r="AV145" s="355" t="str">
        <f t="shared" si="58"/>
        <v/>
      </c>
      <c r="AW145" s="355"/>
      <c r="AX145" s="355" t="str">
        <f t="shared" si="59"/>
        <v/>
      </c>
      <c r="AY145" s="363"/>
    </row>
    <row r="146" spans="1:51" s="337" customFormat="1" x14ac:dyDescent="0.25">
      <c r="A146" s="345" t="str">
        <f t="shared" si="48"/>
        <v>A269</v>
      </c>
      <c r="B146" s="345" t="str">
        <f t="shared" si="49"/>
        <v>116-60560</v>
      </c>
      <c r="C146" s="345"/>
      <c r="D146" s="345"/>
      <c r="E146" s="345">
        <f t="shared" si="50"/>
        <v>1</v>
      </c>
      <c r="F146" s="346"/>
      <c r="G146" s="346"/>
      <c r="H146" s="347" t="s">
        <v>850</v>
      </c>
      <c r="I146" s="347" t="s">
        <v>263</v>
      </c>
      <c r="J146" s="347" t="s">
        <v>1359</v>
      </c>
      <c r="K146" s="347" t="s">
        <v>615</v>
      </c>
      <c r="L146" s="347" t="str">
        <f t="shared" si="51"/>
        <v>A269. Fog Light, FRONT - LEFT</v>
      </c>
      <c r="M146" s="460" t="str">
        <f t="shared" si="52"/>
        <v>Pic</v>
      </c>
      <c r="N146" s="357" t="str" cm="1">
        <f t="array" ref="N146">IF(INDEX(W:W, ROW())&lt;&gt;"", _xlfn.XLOOKUP(INDEX(W:W, ROW()), '5A. Picture Formulas'!$B$3:$B$500, '5A. Picture Formulas'!$CR$3:$CR$500), "")</f>
        <v>https://viking-pictures.s3.us-west-1.amazonaws.com/AA1188/137+(1).JPG</v>
      </c>
      <c r="O146" s="348" t="str">
        <f t="shared" si="53"/>
        <v/>
      </c>
      <c r="P146" s="348" t="s">
        <v>875</v>
      </c>
      <c r="Q146" s="348" t="str">
        <f t="shared" si="54"/>
        <v>https://viking-pictures.s3.us-west-1.amazonaws.com/AA1188/137+(1).JPG</v>
      </c>
      <c r="R146" s="347" t="s">
        <v>615</v>
      </c>
      <c r="S146" s="347" t="s">
        <v>1360</v>
      </c>
      <c r="T146" s="367">
        <v>85</v>
      </c>
      <c r="U146" s="349">
        <f t="shared" si="55"/>
        <v>85</v>
      </c>
      <c r="V146" s="346">
        <v>137</v>
      </c>
      <c r="W146" s="33" t="s">
        <v>3173</v>
      </c>
      <c r="X146" s="346" t="s">
        <v>448</v>
      </c>
      <c r="Y146" s="346"/>
      <c r="Z146" s="346" t="s">
        <v>259</v>
      </c>
      <c r="AA146" s="347" t="s">
        <v>3174</v>
      </c>
      <c r="AB146" s="347" t="s">
        <v>3175</v>
      </c>
      <c r="AC146" s="347"/>
      <c r="AD146" s="347" t="str">
        <f t="shared" si="56"/>
        <v/>
      </c>
      <c r="AE146" s="347"/>
      <c r="AF146" s="347"/>
      <c r="AG146" s="347"/>
      <c r="AH146" s="347" t="s">
        <v>935</v>
      </c>
      <c r="AI146" s="350">
        <v>44671</v>
      </c>
      <c r="AJ146" s="351" t="s">
        <v>936</v>
      </c>
      <c r="AK146" s="351" t="s">
        <v>57</v>
      </c>
      <c r="AL146" s="351" t="s">
        <v>937</v>
      </c>
      <c r="AM146" s="347"/>
      <c r="AN146" s="346" t="s">
        <v>947</v>
      </c>
      <c r="AO146" s="346" t="s">
        <v>1361</v>
      </c>
      <c r="AP146" s="347" t="s">
        <v>91</v>
      </c>
      <c r="AQ146" s="347">
        <v>60560</v>
      </c>
      <c r="AR146" s="347" t="str">
        <f t="shared" si="57"/>
        <v>116-60560</v>
      </c>
      <c r="AS146" s="347"/>
      <c r="AT146" s="347"/>
      <c r="AU146" s="347"/>
      <c r="AV146" s="347" t="str">
        <f t="shared" si="58"/>
        <v/>
      </c>
      <c r="AW146" s="347"/>
      <c r="AX146" s="347" t="str">
        <f t="shared" si="59"/>
        <v/>
      </c>
      <c r="AY146" s="352"/>
    </row>
    <row r="147" spans="1:51" s="337" customFormat="1" x14ac:dyDescent="0.25">
      <c r="A147" s="345" t="str">
        <f t="shared" si="48"/>
        <v>A270</v>
      </c>
      <c r="B147" s="345" t="str">
        <f t="shared" si="49"/>
        <v>116-60559</v>
      </c>
      <c r="C147" s="345"/>
      <c r="D147" s="345"/>
      <c r="E147" s="345">
        <f t="shared" si="50"/>
        <v>1</v>
      </c>
      <c r="F147" s="346"/>
      <c r="G147" s="346"/>
      <c r="H147" s="347" t="s">
        <v>850</v>
      </c>
      <c r="I147" s="347" t="s">
        <v>263</v>
      </c>
      <c r="J147" s="347" t="s">
        <v>1359</v>
      </c>
      <c r="K147" s="347" t="s">
        <v>616</v>
      </c>
      <c r="L147" s="347" t="str">
        <f t="shared" si="51"/>
        <v>A270. Fog Light, FRONT - RIGHT</v>
      </c>
      <c r="M147" s="460" t="str">
        <f t="shared" si="52"/>
        <v>Pic</v>
      </c>
      <c r="N147" s="357" t="str" cm="1">
        <f t="array" ref="N147">IF(INDEX(W:W, ROW())&lt;&gt;"", _xlfn.XLOOKUP(INDEX(W:W, ROW()), '5A. Picture Formulas'!$B$3:$B$500, '5A. Picture Formulas'!$CR$3:$CR$500), "")</f>
        <v>https://viking-pictures.s3.us-west-1.amazonaws.com/AA1188/141+(1).JPG</v>
      </c>
      <c r="O147" s="348" t="str">
        <f t="shared" si="53"/>
        <v/>
      </c>
      <c r="P147" s="348" t="s">
        <v>875</v>
      </c>
      <c r="Q147" s="348" t="str">
        <f t="shared" si="54"/>
        <v>https://viking-pictures.s3.us-west-1.amazonaws.com/AA1188/141+(1).JPG</v>
      </c>
      <c r="R147" s="347" t="s">
        <v>616</v>
      </c>
      <c r="S147" s="347" t="s">
        <v>1362</v>
      </c>
      <c r="T147" s="367">
        <v>85</v>
      </c>
      <c r="U147" s="349">
        <f t="shared" si="55"/>
        <v>85</v>
      </c>
      <c r="V147" s="346">
        <v>141</v>
      </c>
      <c r="W147" s="33" t="s">
        <v>3177</v>
      </c>
      <c r="X147" s="346" t="s">
        <v>448</v>
      </c>
      <c r="Y147" s="346"/>
      <c r="Z147" s="346" t="s">
        <v>259</v>
      </c>
      <c r="AA147" s="347" t="s">
        <v>3176</v>
      </c>
      <c r="AB147" s="347" t="s">
        <v>3175</v>
      </c>
      <c r="AC147" s="347"/>
      <c r="AD147" s="347" t="str">
        <f t="shared" si="56"/>
        <v/>
      </c>
      <c r="AE147" s="347"/>
      <c r="AF147" s="347"/>
      <c r="AG147" s="347"/>
      <c r="AH147" s="347" t="s">
        <v>935</v>
      </c>
      <c r="AI147" s="350">
        <v>44671</v>
      </c>
      <c r="AJ147" s="351" t="s">
        <v>936</v>
      </c>
      <c r="AK147" s="351" t="s">
        <v>57</v>
      </c>
      <c r="AL147" s="351" t="s">
        <v>937</v>
      </c>
      <c r="AM147" s="347"/>
      <c r="AN147" s="346" t="s">
        <v>947</v>
      </c>
      <c r="AO147" s="346" t="s">
        <v>1361</v>
      </c>
      <c r="AP147" s="347" t="s">
        <v>91</v>
      </c>
      <c r="AQ147" s="347">
        <v>60559</v>
      </c>
      <c r="AR147" s="347" t="str">
        <f t="shared" si="57"/>
        <v>116-60559</v>
      </c>
      <c r="AS147" s="347"/>
      <c r="AT147" s="347"/>
      <c r="AU147" s="347"/>
      <c r="AV147" s="347" t="str">
        <f t="shared" si="58"/>
        <v/>
      </c>
      <c r="AW147" s="347"/>
      <c r="AX147" s="347" t="str">
        <f t="shared" si="59"/>
        <v/>
      </c>
      <c r="AY147" s="352"/>
    </row>
    <row r="148" spans="1:51" s="337" customFormat="1" x14ac:dyDescent="0.25">
      <c r="A148" s="345" t="str">
        <f t="shared" si="48"/>
        <v>A271</v>
      </c>
      <c r="B148" s="345" t="str">
        <f t="shared" si="49"/>
        <v/>
      </c>
      <c r="C148" s="345"/>
      <c r="D148" s="345"/>
      <c r="E148" s="345" t="str">
        <f t="shared" si="50"/>
        <v/>
      </c>
      <c r="F148" s="346"/>
      <c r="G148" s="346"/>
      <c r="H148" s="347" t="s">
        <v>850</v>
      </c>
      <c r="I148" s="347" t="s">
        <v>862</v>
      </c>
      <c r="J148" s="347" t="s">
        <v>1137</v>
      </c>
      <c r="K148" s="347" t="s">
        <v>545</v>
      </c>
      <c r="L148" s="347" t="str">
        <f t="shared" si="51"/>
        <v>A271. PDC SET 4 With Harness, REAR</v>
      </c>
      <c r="M148" s="460" t="str">
        <f t="shared" si="52"/>
        <v>Pic</v>
      </c>
      <c r="N148" s="357" t="str" cm="1">
        <f t="array" ref="N148">IF(INDEX(W:W, ROW())&lt;&gt;"", _xlfn.XLOOKUP(INDEX(W:W, ROW()), '5A. Picture Formulas'!$B$3:$B$500, '5A. Picture Formulas'!$CR$3:$CR$500), "")</f>
        <v>https://viking-pictures.s3.us-west-1.amazonaws.com/AA1188/138+(1).JPG</v>
      </c>
      <c r="O148" s="365" t="str">
        <f t="shared" si="53"/>
        <v/>
      </c>
      <c r="P148" s="366"/>
      <c r="Q148" s="348" t="str">
        <f t="shared" si="54"/>
        <v>https://viking-pictures.s3.us-west-1.amazonaws.com/AA1188/138+(1).JPG</v>
      </c>
      <c r="R148" s="347" t="s">
        <v>545</v>
      </c>
      <c r="S148" s="347"/>
      <c r="T148" s="368">
        <v>250</v>
      </c>
      <c r="U148" s="349">
        <f t="shared" si="55"/>
        <v>250</v>
      </c>
      <c r="V148" s="347">
        <v>138</v>
      </c>
      <c r="W148" s="34" t="s">
        <v>3178</v>
      </c>
      <c r="X148" s="347" t="s">
        <v>448</v>
      </c>
      <c r="Y148" s="347"/>
      <c r="Z148" s="346" t="s">
        <v>260</v>
      </c>
      <c r="AA148" s="369">
        <v>9306090</v>
      </c>
      <c r="AB148" s="347" t="s">
        <v>3179</v>
      </c>
      <c r="AC148" s="347"/>
      <c r="AD148" s="347" t="str">
        <f t="shared" si="56"/>
        <v>if harness bad still SET 4 or SET 2-TOSS singles</v>
      </c>
      <c r="AE148" s="347" t="s">
        <v>914</v>
      </c>
      <c r="AF148" s="347"/>
      <c r="AG148" s="347"/>
      <c r="AH148" s="347" t="s">
        <v>935</v>
      </c>
      <c r="AI148" s="350">
        <v>44680</v>
      </c>
      <c r="AJ148" s="351" t="s">
        <v>936</v>
      </c>
      <c r="AK148" s="351" t="s">
        <v>57</v>
      </c>
      <c r="AL148" s="351" t="s">
        <v>937</v>
      </c>
      <c r="AM148" s="347"/>
      <c r="AN148" s="347" t="s">
        <v>938</v>
      </c>
      <c r="AO148" s="347"/>
      <c r="AP148" s="347"/>
      <c r="AQ148" s="347"/>
      <c r="AR148" s="347" t="str">
        <f t="shared" si="57"/>
        <v/>
      </c>
      <c r="AS148" s="347" t="s">
        <v>89</v>
      </c>
      <c r="AT148" s="347" t="s">
        <v>1016</v>
      </c>
      <c r="AU148" s="347" t="s">
        <v>1017</v>
      </c>
      <c r="AV148" s="347" t="str">
        <f t="shared" si="58"/>
        <v>F15-14-18-ALL</v>
      </c>
      <c r="AW148" s="347" t="s">
        <v>1144</v>
      </c>
      <c r="AX148" s="347" t="str">
        <f t="shared" si="59"/>
        <v>F15-14-18-ALL-Viking16</v>
      </c>
      <c r="AY148" s="352"/>
    </row>
    <row r="149" spans="1:51" s="337" customFormat="1" x14ac:dyDescent="0.25">
      <c r="A149" s="345" t="str">
        <f t="shared" si="48"/>
        <v>A272</v>
      </c>
      <c r="B149" s="345" t="str">
        <f t="shared" si="49"/>
        <v/>
      </c>
      <c r="C149" s="345"/>
      <c r="D149" s="345"/>
      <c r="E149" s="345" t="str">
        <f t="shared" si="50"/>
        <v/>
      </c>
      <c r="F149" s="346"/>
      <c r="G149" s="346"/>
      <c r="H149" s="347" t="s">
        <v>850</v>
      </c>
      <c r="I149" s="347" t="s">
        <v>862</v>
      </c>
      <c r="J149" s="347" t="s">
        <v>1137</v>
      </c>
      <c r="K149" s="347" t="s">
        <v>544</v>
      </c>
      <c r="L149" s="347" t="str">
        <f t="shared" si="51"/>
        <v>A272. PDC SET 4 With Harness, FRONT</v>
      </c>
      <c r="M149" s="460" t="str">
        <f t="shared" si="52"/>
        <v>Pic</v>
      </c>
      <c r="N149" s="357" t="str" cm="1">
        <f t="array" ref="N149">IF(INDEX(W:W, ROW())&lt;&gt;"", _xlfn.XLOOKUP(INDEX(W:W, ROW()), '5A. Picture Formulas'!$B$3:$B$500, '5A. Picture Formulas'!$CR$3:$CR$500), "")</f>
        <v>https://viking-pictures.s3.us-west-1.amazonaws.com/AA1188/145+(1).JPG</v>
      </c>
      <c r="O149" s="348" t="str">
        <f t="shared" si="53"/>
        <v/>
      </c>
      <c r="P149" s="348" t="s">
        <v>875</v>
      </c>
      <c r="Q149" s="348" t="str">
        <f t="shared" si="54"/>
        <v>https://viking-pictures.s3.us-west-1.amazonaws.com/AA1188/145+(1).JPG</v>
      </c>
      <c r="R149" s="347" t="s">
        <v>544</v>
      </c>
      <c r="S149" s="347"/>
      <c r="T149" s="368">
        <v>300</v>
      </c>
      <c r="U149" s="349">
        <f t="shared" si="55"/>
        <v>300</v>
      </c>
      <c r="V149" s="347">
        <v>145</v>
      </c>
      <c r="W149" s="34" t="s">
        <v>3180</v>
      </c>
      <c r="X149" s="347" t="s">
        <v>448</v>
      </c>
      <c r="Y149" s="347"/>
      <c r="Z149" s="346" t="s">
        <v>260</v>
      </c>
      <c r="AA149" s="388" t="s">
        <v>3181</v>
      </c>
      <c r="AB149" s="347" t="s">
        <v>3182</v>
      </c>
      <c r="AC149" s="347"/>
      <c r="AD149" s="347" t="str">
        <f t="shared" si="56"/>
        <v>if harness bad still SET 4 or SET 2-TOSS singles</v>
      </c>
      <c r="AE149" s="347" t="s">
        <v>914</v>
      </c>
      <c r="AF149" s="347"/>
      <c r="AG149" s="347"/>
      <c r="AH149" s="347" t="s">
        <v>935</v>
      </c>
      <c r="AI149" s="350">
        <v>44680</v>
      </c>
      <c r="AJ149" s="351" t="s">
        <v>936</v>
      </c>
      <c r="AK149" s="351" t="s">
        <v>57</v>
      </c>
      <c r="AL149" s="351" t="s">
        <v>937</v>
      </c>
      <c r="AM149" s="347"/>
      <c r="AN149" s="347" t="s">
        <v>938</v>
      </c>
      <c r="AO149" s="347"/>
      <c r="AP149" s="347"/>
      <c r="AQ149" s="347"/>
      <c r="AR149" s="347" t="str">
        <f t="shared" si="57"/>
        <v/>
      </c>
      <c r="AS149" s="347" t="s">
        <v>89</v>
      </c>
      <c r="AT149" s="347" t="s">
        <v>1016</v>
      </c>
      <c r="AU149" s="347" t="s">
        <v>1017</v>
      </c>
      <c r="AV149" s="347" t="str">
        <f t="shared" si="58"/>
        <v>F15-14-18-ALL</v>
      </c>
      <c r="AW149" s="347" t="s">
        <v>1138</v>
      </c>
      <c r="AX149" s="347" t="str">
        <f t="shared" si="59"/>
        <v>F15-14-18-ALL-Viking13</v>
      </c>
      <c r="AY149" s="352"/>
    </row>
    <row r="150" spans="1:51" s="337" customFormat="1" x14ac:dyDescent="0.25">
      <c r="A150" s="370" t="str">
        <f t="shared" si="48"/>
        <v>A273</v>
      </c>
      <c r="B150" s="370" t="str">
        <f t="shared" si="49"/>
        <v>166-60726</v>
      </c>
      <c r="C150" s="370"/>
      <c r="D150" s="370"/>
      <c r="E150" s="370">
        <f t="shared" si="50"/>
        <v>1</v>
      </c>
      <c r="F150" s="371" t="s">
        <v>2893</v>
      </c>
      <c r="G150" s="371" t="s">
        <v>941</v>
      </c>
      <c r="H150" s="372" t="s">
        <v>850</v>
      </c>
      <c r="I150" s="372" t="s">
        <v>263</v>
      </c>
      <c r="J150" s="372" t="s">
        <v>1358</v>
      </c>
      <c r="K150" s="372" t="s">
        <v>627</v>
      </c>
      <c r="L150" s="372" t="str">
        <f t="shared" si="51"/>
        <v>A273. Taillight, TRUNK MOUNTED - RIGHT</v>
      </c>
      <c r="M150" s="460" t="str">
        <f t="shared" si="52"/>
        <v>Pic</v>
      </c>
      <c r="N150" s="357" t="str" cm="1">
        <f t="array" ref="N150">IF(INDEX(W:W, ROW())&lt;&gt;"", _xlfn.XLOOKUP(INDEX(W:W, ROW()), '5A. Picture Formulas'!$B$3:$B$500, '5A. Picture Formulas'!$CR$3:$CR$500), "")</f>
        <v>https://viking-pictures.s3.us-west-1.amazonaws.com/AA1188/143+(1).JPG</v>
      </c>
      <c r="O150" s="373" t="str">
        <f t="shared" si="53"/>
        <v>E.G.</v>
      </c>
      <c r="P150" s="374" t="s">
        <v>1388</v>
      </c>
      <c r="Q150" s="348" t="str">
        <f t="shared" si="54"/>
        <v>https://viking-pictures.s3.us-west-1.amazonaws.com/AA1155/A115.+Taillight%2C+TRUNK+MOUNTED+-+RIGHT+(1).JPG</v>
      </c>
      <c r="R150" s="372" t="s">
        <v>627</v>
      </c>
      <c r="S150" s="372"/>
      <c r="T150" s="372">
        <v>250</v>
      </c>
      <c r="U150" s="375">
        <f t="shared" si="55"/>
        <v>250</v>
      </c>
      <c r="V150" s="371">
        <v>143</v>
      </c>
      <c r="W150" s="301" t="s">
        <v>3183</v>
      </c>
      <c r="X150" s="371" t="s">
        <v>448</v>
      </c>
      <c r="Y150" s="371"/>
      <c r="Z150" s="371" t="s">
        <v>260</v>
      </c>
      <c r="AA150" s="376" t="s">
        <v>1389</v>
      </c>
      <c r="AB150" s="372" t="s">
        <v>3139</v>
      </c>
      <c r="AC150" s="372"/>
      <c r="AD150" s="372" t="str">
        <f t="shared" si="56"/>
        <v/>
      </c>
      <c r="AE150" s="372"/>
      <c r="AF150" s="372"/>
      <c r="AG150" s="372"/>
      <c r="AH150" s="372" t="s">
        <v>935</v>
      </c>
      <c r="AI150" s="377">
        <v>44671</v>
      </c>
      <c r="AJ150" s="378" t="s">
        <v>936</v>
      </c>
      <c r="AK150" s="378" t="s">
        <v>57</v>
      </c>
      <c r="AL150" s="378" t="s">
        <v>937</v>
      </c>
      <c r="AM150" s="372"/>
      <c r="AN150" s="371" t="s">
        <v>947</v>
      </c>
      <c r="AO150" s="371" t="s">
        <v>1385</v>
      </c>
      <c r="AP150" s="372" t="s">
        <v>91</v>
      </c>
      <c r="AQ150" s="372">
        <v>60726</v>
      </c>
      <c r="AR150" s="372" t="str">
        <f t="shared" si="57"/>
        <v>166-60726</v>
      </c>
      <c r="AS150" s="372"/>
      <c r="AT150" s="372"/>
      <c r="AU150" s="372"/>
      <c r="AV150" s="372" t="str">
        <f t="shared" si="58"/>
        <v/>
      </c>
      <c r="AW150" s="372"/>
      <c r="AX150" s="372" t="str">
        <f t="shared" si="59"/>
        <v/>
      </c>
      <c r="AY150" s="379"/>
    </row>
    <row r="151" spans="1:51" s="337" customFormat="1" x14ac:dyDescent="0.25">
      <c r="A151" s="370" t="str">
        <f t="shared" si="48"/>
        <v>A274</v>
      </c>
      <c r="B151" s="370" t="str">
        <f t="shared" si="49"/>
        <v>166-60727</v>
      </c>
      <c r="C151" s="370"/>
      <c r="D151" s="370"/>
      <c r="E151" s="370">
        <f t="shared" si="50"/>
        <v>1</v>
      </c>
      <c r="F151" s="371" t="s">
        <v>2893</v>
      </c>
      <c r="G151" s="371" t="s">
        <v>941</v>
      </c>
      <c r="H151" s="372" t="s">
        <v>850</v>
      </c>
      <c r="I151" s="372" t="s">
        <v>263</v>
      </c>
      <c r="J151" s="372" t="s">
        <v>1358</v>
      </c>
      <c r="K151" s="372" t="s">
        <v>626</v>
      </c>
      <c r="L151" s="372" t="str">
        <f t="shared" si="51"/>
        <v>A274. Taillight, TRUNK MOUNTED - LEFT</v>
      </c>
      <c r="M151" s="460" t="str">
        <f t="shared" si="52"/>
        <v>Pic</v>
      </c>
      <c r="N151" s="357" t="str" cm="1">
        <f t="array" ref="N151">IF(INDEX(W:W, ROW())&lt;&gt;"", _xlfn.XLOOKUP(INDEX(W:W, ROW()), '5A. Picture Formulas'!$B$3:$B$500, '5A. Picture Formulas'!$CR$3:$CR$500), "")</f>
        <v>https://viking-pictures.s3.us-west-1.amazonaws.com/AA1188/146+(1).JPG</v>
      </c>
      <c r="O151" s="373" t="str">
        <f t="shared" si="53"/>
        <v>E.G.</v>
      </c>
      <c r="P151" s="374" t="s">
        <v>1386</v>
      </c>
      <c r="Q151" s="348" t="str">
        <f t="shared" si="54"/>
        <v>https://viking-pictures.s3.us-west-1.amazonaws.com/AA1155/A113.+Taillight%2C+TRUNK+MOUNTED+-+LEFT+(1).JPG</v>
      </c>
      <c r="R151" s="372" t="s">
        <v>626</v>
      </c>
      <c r="S151" s="372"/>
      <c r="T151" s="372">
        <v>250</v>
      </c>
      <c r="U151" s="375">
        <f t="shared" si="55"/>
        <v>250</v>
      </c>
      <c r="V151" s="371">
        <v>146</v>
      </c>
      <c r="W151" s="301" t="s">
        <v>3184</v>
      </c>
      <c r="X151" s="371" t="s">
        <v>448</v>
      </c>
      <c r="Y151" s="371"/>
      <c r="Z151" s="371" t="s">
        <v>260</v>
      </c>
      <c r="AA151" s="376" t="s">
        <v>1387</v>
      </c>
      <c r="AB151" s="372" t="s">
        <v>3139</v>
      </c>
      <c r="AC151" s="372"/>
      <c r="AD151" s="372" t="str">
        <f t="shared" si="56"/>
        <v/>
      </c>
      <c r="AE151" s="372"/>
      <c r="AF151" s="372"/>
      <c r="AG151" s="372"/>
      <c r="AH151" s="372" t="s">
        <v>935</v>
      </c>
      <c r="AI151" s="377">
        <v>44671</v>
      </c>
      <c r="AJ151" s="378" t="s">
        <v>936</v>
      </c>
      <c r="AK151" s="378" t="s">
        <v>57</v>
      </c>
      <c r="AL151" s="378" t="s">
        <v>937</v>
      </c>
      <c r="AM151" s="372"/>
      <c r="AN151" s="371" t="s">
        <v>947</v>
      </c>
      <c r="AO151" s="371" t="s">
        <v>1385</v>
      </c>
      <c r="AP151" s="372" t="s">
        <v>91</v>
      </c>
      <c r="AQ151" s="372">
        <v>60727</v>
      </c>
      <c r="AR151" s="372" t="str">
        <f t="shared" si="57"/>
        <v>166-60727</v>
      </c>
      <c r="AS151" s="372"/>
      <c r="AT151" s="372"/>
      <c r="AU151" s="372"/>
      <c r="AV151" s="372" t="str">
        <f t="shared" si="58"/>
        <v/>
      </c>
      <c r="AW151" s="372"/>
      <c r="AX151" s="372" t="str">
        <f t="shared" si="59"/>
        <v/>
      </c>
      <c r="AY151" s="379"/>
    </row>
    <row r="152" spans="1:51" s="337" customFormat="1" x14ac:dyDescent="0.25">
      <c r="A152" s="345" t="str">
        <f t="shared" si="48"/>
        <v>A275</v>
      </c>
      <c r="B152" s="345" t="str">
        <f t="shared" si="49"/>
        <v>235-992182</v>
      </c>
      <c r="C152" s="345"/>
      <c r="D152" s="345"/>
      <c r="E152" s="345">
        <f t="shared" si="50"/>
        <v>1</v>
      </c>
      <c r="F152" s="346"/>
      <c r="G152" s="346"/>
      <c r="H152" s="347" t="s">
        <v>850</v>
      </c>
      <c r="I152" s="347" t="s">
        <v>103</v>
      </c>
      <c r="J152" s="347" t="s">
        <v>588</v>
      </c>
      <c r="K152" s="347" t="s">
        <v>588</v>
      </c>
      <c r="L152" s="347" t="str">
        <f t="shared" si="51"/>
        <v>A275. Steering Wheel</v>
      </c>
      <c r="M152" s="460" t="str">
        <f t="shared" si="52"/>
        <v>Pic</v>
      </c>
      <c r="N152" s="357" t="str" cm="1">
        <f t="array" ref="N152">IF(INDEX(W:W, ROW())&lt;&gt;"", _xlfn.XLOOKUP(INDEX(W:W, ROW()), '5A. Picture Formulas'!$B$3:$B$500, '5A. Picture Formulas'!$CR$3:$CR$500), "")</f>
        <v>https://viking-pictures.s3.us-west-1.amazonaws.com/AA1188/147+(1).JPG</v>
      </c>
      <c r="O152" s="348" t="str">
        <f t="shared" si="53"/>
        <v/>
      </c>
      <c r="P152" s="348" t="s">
        <v>875</v>
      </c>
      <c r="Q152" s="348" t="str">
        <f t="shared" si="54"/>
        <v>https://viking-pictures.s3.us-west-1.amazonaws.com/AA1188/147+(1).JPG</v>
      </c>
      <c r="R152" s="347" t="s">
        <v>588</v>
      </c>
      <c r="S152" s="347" t="s">
        <v>1306</v>
      </c>
      <c r="T152" s="349">
        <v>175</v>
      </c>
      <c r="U152" s="349">
        <f t="shared" si="55"/>
        <v>175</v>
      </c>
      <c r="V152" s="368">
        <v>147</v>
      </c>
      <c r="W152" s="37" t="s">
        <v>3185</v>
      </c>
      <c r="X152" s="368" t="s">
        <v>448</v>
      </c>
      <c r="Y152" s="368"/>
      <c r="Z152" s="346" t="s">
        <v>259</v>
      </c>
      <c r="AA152" s="347" t="s">
        <v>3187</v>
      </c>
      <c r="AB152" s="347" t="s">
        <v>3186</v>
      </c>
      <c r="AC152" s="347"/>
      <c r="AD152" s="347" t="str">
        <f t="shared" si="56"/>
        <v>Switches &amp; Trim ON | wheel bad sell switches+trim or solo</v>
      </c>
      <c r="AE152" s="347" t="s">
        <v>1297</v>
      </c>
      <c r="AF152" s="347" t="s">
        <v>1298</v>
      </c>
      <c r="AG152" s="347"/>
      <c r="AH152" s="347" t="s">
        <v>935</v>
      </c>
      <c r="AI152" s="350">
        <v>44684</v>
      </c>
      <c r="AJ152" s="351" t="s">
        <v>936</v>
      </c>
      <c r="AK152" s="351" t="s">
        <v>57</v>
      </c>
      <c r="AL152" s="351" t="s">
        <v>937</v>
      </c>
      <c r="AM152" s="347"/>
      <c r="AN152" s="368" t="s">
        <v>956</v>
      </c>
      <c r="AO152" s="346">
        <v>235</v>
      </c>
      <c r="AP152" s="347" t="s">
        <v>91</v>
      </c>
      <c r="AQ152" s="347">
        <v>992182</v>
      </c>
      <c r="AR152" s="347" t="str">
        <f t="shared" si="57"/>
        <v>235-992182</v>
      </c>
      <c r="AS152" s="347"/>
      <c r="AT152" s="347"/>
      <c r="AU152" s="347"/>
      <c r="AV152" s="347" t="str">
        <f t="shared" si="58"/>
        <v/>
      </c>
      <c r="AW152" s="347"/>
      <c r="AX152" s="347" t="str">
        <f t="shared" si="59"/>
        <v/>
      </c>
      <c r="AY152" s="352"/>
    </row>
    <row r="153" spans="1:51" s="337" customFormat="1" x14ac:dyDescent="0.25">
      <c r="A153" s="353" t="str">
        <f t="shared" si="48"/>
        <v>A276</v>
      </c>
      <c r="B153" s="353" t="str">
        <f t="shared" si="49"/>
        <v>242-999155</v>
      </c>
      <c r="C153" s="353"/>
      <c r="D153" s="353"/>
      <c r="E153" s="353">
        <f t="shared" si="50"/>
        <v>1</v>
      </c>
      <c r="F153" s="354" t="s">
        <v>2888</v>
      </c>
      <c r="G153" s="354" t="s">
        <v>941</v>
      </c>
      <c r="H153" s="355" t="s">
        <v>850</v>
      </c>
      <c r="I153" s="355" t="s">
        <v>103</v>
      </c>
      <c r="J153" s="355" t="s">
        <v>576</v>
      </c>
      <c r="K153" s="355" t="s">
        <v>576</v>
      </c>
      <c r="L153" s="355" t="str">
        <f t="shared" si="51"/>
        <v>A276. Shifter</v>
      </c>
      <c r="M153" s="460" t="str">
        <f t="shared" si="52"/>
        <v>Pic</v>
      </c>
      <c r="N153" s="357" t="str" cm="1">
        <f t="array" ref="N153">IF(INDEX(W:W, ROW())&lt;&gt;"", _xlfn.XLOOKUP(INDEX(W:W, ROW()), '5A. Picture Formulas'!$B$3:$B$500, '5A. Picture Formulas'!$CR$3:$CR$500), "")</f>
        <v>https://viking-pictures.s3.us-west-1.amazonaws.com/AA1188/148+(1).JPG</v>
      </c>
      <c r="O153" s="364" t="str">
        <f t="shared" si="53"/>
        <v/>
      </c>
      <c r="P153" s="364" t="s">
        <v>875</v>
      </c>
      <c r="Q153" s="348" t="str">
        <f t="shared" si="54"/>
        <v>https://viking-pictures.s3.us-west-1.amazonaws.com/AA1188/148+(1).JPG</v>
      </c>
      <c r="R153" s="355" t="s">
        <v>576</v>
      </c>
      <c r="S153" s="355" t="s">
        <v>1234</v>
      </c>
      <c r="T153" s="359">
        <v>275</v>
      </c>
      <c r="U153" s="359">
        <f t="shared" si="55"/>
        <v>275</v>
      </c>
      <c r="V153" s="421">
        <v>148</v>
      </c>
      <c r="W153" s="452" t="s">
        <v>3188</v>
      </c>
      <c r="X153" s="421" t="s">
        <v>448</v>
      </c>
      <c r="Y153" s="421"/>
      <c r="Z153" s="354" t="s">
        <v>259</v>
      </c>
      <c r="AA153" s="355" t="s">
        <v>3189</v>
      </c>
      <c r="AB153" s="355" t="s">
        <v>2899</v>
      </c>
      <c r="AC153" s="355"/>
      <c r="AD153" s="355" t="str">
        <f t="shared" si="56"/>
        <v>w/ parking switch &amp; trim (they are worthless solo)</v>
      </c>
      <c r="AE153" s="355" t="s">
        <v>792</v>
      </c>
      <c r="AF153" s="355"/>
      <c r="AG153" s="355"/>
      <c r="AH153" s="355" t="s">
        <v>935</v>
      </c>
      <c r="AI153" s="361">
        <v>44684</v>
      </c>
      <c r="AJ153" s="362" t="s">
        <v>936</v>
      </c>
      <c r="AK153" s="362" t="s">
        <v>57</v>
      </c>
      <c r="AL153" s="362" t="s">
        <v>937</v>
      </c>
      <c r="AM153" s="355"/>
      <c r="AN153" s="421" t="s">
        <v>956</v>
      </c>
      <c r="AO153" s="354">
        <v>242</v>
      </c>
      <c r="AP153" s="355" t="s">
        <v>91</v>
      </c>
      <c r="AQ153" s="355">
        <v>999155</v>
      </c>
      <c r="AR153" s="355" t="str">
        <f t="shared" si="57"/>
        <v>242-999155</v>
      </c>
      <c r="AS153" s="355"/>
      <c r="AT153" s="355"/>
      <c r="AU153" s="355"/>
      <c r="AV153" s="355" t="str">
        <f t="shared" si="58"/>
        <v/>
      </c>
      <c r="AW153" s="355"/>
      <c r="AX153" s="355" t="str">
        <f t="shared" si="59"/>
        <v/>
      </c>
      <c r="AY153" s="363"/>
    </row>
    <row r="154" spans="1:51" s="337" customFormat="1" x14ac:dyDescent="0.25">
      <c r="A154" s="345" t="str">
        <f t="shared" si="48"/>
        <v>A278</v>
      </c>
      <c r="B154" s="345" t="str">
        <f t="shared" si="49"/>
        <v>655-72539</v>
      </c>
      <c r="C154" s="345"/>
      <c r="D154" s="345"/>
      <c r="E154" s="345">
        <f t="shared" si="50"/>
        <v>1</v>
      </c>
      <c r="F154" s="346"/>
      <c r="G154" s="346"/>
      <c r="H154" s="347" t="s">
        <v>850</v>
      </c>
      <c r="I154" s="347" t="s">
        <v>103</v>
      </c>
      <c r="J154" s="347" t="s">
        <v>1183</v>
      </c>
      <c r="K154" s="347" t="s">
        <v>899</v>
      </c>
      <c r="L154" s="347" t="str">
        <f t="shared" si="51"/>
        <v>A278. Climate Control Panel, Radio Control Panel, and Trim - FRONT</v>
      </c>
      <c r="M154" s="460" t="str">
        <f t="shared" si="52"/>
        <v>Pic</v>
      </c>
      <c r="N154" s="357" t="str" cm="1">
        <f t="array" ref="N154">IF(INDEX(W:W, ROW())&lt;&gt;"", _xlfn.XLOOKUP(INDEX(W:W, ROW()), '5A. Picture Formulas'!$B$3:$B$500, '5A. Picture Formulas'!$CR$3:$CR$500), "")</f>
        <v>https://viking-pictures.s3.us-west-1.amazonaws.com/AA1188/149+(1).JPG</v>
      </c>
      <c r="O154" s="348" t="str">
        <f t="shared" si="53"/>
        <v/>
      </c>
      <c r="P154" s="348" t="s">
        <v>875</v>
      </c>
      <c r="Q154" s="348" t="str">
        <f t="shared" si="54"/>
        <v>https://viking-pictures.s3.us-west-1.amazonaws.com/AA1188/149+(1).JPG</v>
      </c>
      <c r="R154" s="347" t="s">
        <v>899</v>
      </c>
      <c r="S154" s="347" t="s">
        <v>3190</v>
      </c>
      <c r="T154" s="347">
        <v>295</v>
      </c>
      <c r="U154" s="349">
        <f t="shared" si="55"/>
        <v>295</v>
      </c>
      <c r="V154" s="346">
        <v>149</v>
      </c>
      <c r="W154" s="33" t="s">
        <v>3193</v>
      </c>
      <c r="X154" s="346" t="s">
        <v>448</v>
      </c>
      <c r="Y154" s="346"/>
      <c r="Z154" s="346" t="s">
        <v>259</v>
      </c>
      <c r="AA154" s="347" t="s">
        <v>3191</v>
      </c>
      <c r="AB154" s="347" t="s">
        <v>3194</v>
      </c>
      <c r="AC154" s="347" t="s">
        <v>3192</v>
      </c>
      <c r="AD154" s="347" t="str">
        <f t="shared" si="56"/>
        <v>keep together unless 1 bad</v>
      </c>
      <c r="AE154" s="347" t="s">
        <v>787</v>
      </c>
      <c r="AF154" s="347"/>
      <c r="AG154" s="347"/>
      <c r="AH154" s="347" t="s">
        <v>935</v>
      </c>
      <c r="AI154" s="350">
        <v>44684</v>
      </c>
      <c r="AJ154" s="351" t="s">
        <v>936</v>
      </c>
      <c r="AK154" s="351" t="s">
        <v>57</v>
      </c>
      <c r="AL154" s="351" t="s">
        <v>937</v>
      </c>
      <c r="AM154" s="347"/>
      <c r="AN154" s="346" t="s">
        <v>947</v>
      </c>
      <c r="AO154" s="346" t="s">
        <v>1185</v>
      </c>
      <c r="AP154" s="347" t="s">
        <v>91</v>
      </c>
      <c r="AQ154" s="347">
        <v>72539</v>
      </c>
      <c r="AR154" s="347" t="str">
        <f t="shared" si="57"/>
        <v>655-72539</v>
      </c>
      <c r="AS154" s="347"/>
      <c r="AT154" s="347"/>
      <c r="AU154" s="347"/>
      <c r="AV154" s="347" t="str">
        <f t="shared" si="58"/>
        <v/>
      </c>
      <c r="AW154" s="347"/>
      <c r="AX154" s="347" t="str">
        <f t="shared" si="59"/>
        <v/>
      </c>
      <c r="AY154" s="352"/>
    </row>
    <row r="155" spans="1:51" s="337" customFormat="1" x14ac:dyDescent="0.25">
      <c r="A155" s="345" t="str">
        <f t="shared" si="48"/>
        <v>A279</v>
      </c>
      <c r="B155" s="345" t="str">
        <f t="shared" si="49"/>
        <v>351-998912</v>
      </c>
      <c r="C155" s="345"/>
      <c r="D155" s="345"/>
      <c r="E155" s="345">
        <f t="shared" si="50"/>
        <v>1</v>
      </c>
      <c r="F155" s="346"/>
      <c r="G155" s="346"/>
      <c r="H155" s="347" t="s">
        <v>850</v>
      </c>
      <c r="I155" s="347" t="s">
        <v>412</v>
      </c>
      <c r="J155" s="347" t="s">
        <v>890</v>
      </c>
      <c r="K155" s="347" t="s">
        <v>890</v>
      </c>
      <c r="L155" s="347" t="str">
        <f t="shared" si="51"/>
        <v>A279. Engine Cover SET 2</v>
      </c>
      <c r="M155" s="460" t="str">
        <f t="shared" si="52"/>
        <v>Pic</v>
      </c>
      <c r="N155" s="357" t="str" cm="1">
        <f t="array" ref="N155">IF(INDEX(W:W, ROW())&lt;&gt;"", _xlfn.XLOOKUP(INDEX(W:W, ROW()), '5A. Picture Formulas'!$B$3:$B$500, '5A. Picture Formulas'!$CR$3:$CR$500), "")</f>
        <v>https://viking-pictures.s3.us-west-1.amazonaws.com/AA1188/150+(1).JPG</v>
      </c>
      <c r="O155" s="348" t="str">
        <f t="shared" si="53"/>
        <v/>
      </c>
      <c r="P155" s="348" t="s">
        <v>875</v>
      </c>
      <c r="Q155" s="348" t="str">
        <f t="shared" si="54"/>
        <v>https://viking-pictures.s3.us-west-1.amazonaws.com/AA1188/150+(1).JPG</v>
      </c>
      <c r="R155" s="347" t="s">
        <v>1707</v>
      </c>
      <c r="S155" s="347"/>
      <c r="T155" s="347">
        <v>225</v>
      </c>
      <c r="U155" s="349">
        <f t="shared" si="55"/>
        <v>225</v>
      </c>
      <c r="V155" s="368">
        <v>150</v>
      </c>
      <c r="W155" s="37" t="s">
        <v>3196</v>
      </c>
      <c r="X155" s="368" t="s">
        <v>448</v>
      </c>
      <c r="Y155" s="368"/>
      <c r="Z155" s="346" t="s">
        <v>259</v>
      </c>
      <c r="AA155" s="347" t="s">
        <v>1708</v>
      </c>
      <c r="AB155" s="347" t="s">
        <v>3195</v>
      </c>
      <c r="AC155" s="347"/>
      <c r="AD155" s="347" t="str">
        <f t="shared" si="56"/>
        <v>SET2, single if 1 bad</v>
      </c>
      <c r="AE155" s="347" t="s">
        <v>876</v>
      </c>
      <c r="AF155" s="347"/>
      <c r="AG155" s="347"/>
      <c r="AH155" s="347" t="s">
        <v>935</v>
      </c>
      <c r="AI155" s="350">
        <v>45244</v>
      </c>
      <c r="AJ155" s="351" t="s">
        <v>249</v>
      </c>
      <c r="AK155" s="351" t="s">
        <v>57</v>
      </c>
      <c r="AL155" s="351" t="s">
        <v>249</v>
      </c>
      <c r="AM155" s="347"/>
      <c r="AN155" s="368" t="s">
        <v>956</v>
      </c>
      <c r="AO155" s="346">
        <v>351</v>
      </c>
      <c r="AP155" s="347" t="s">
        <v>91</v>
      </c>
      <c r="AQ155" s="347">
        <v>998912</v>
      </c>
      <c r="AR155" s="347" t="str">
        <f t="shared" si="57"/>
        <v>351-998912</v>
      </c>
      <c r="AS155" s="347"/>
      <c r="AT155" s="347"/>
      <c r="AU155" s="347"/>
      <c r="AV155" s="347" t="str">
        <f t="shared" si="58"/>
        <v/>
      </c>
      <c r="AW155" s="347"/>
      <c r="AX155" s="347" t="str">
        <f t="shared" si="59"/>
        <v/>
      </c>
      <c r="AY155" s="352"/>
    </row>
  </sheetData>
  <autoFilter ref="A3:AX3" xr:uid="{4195586A-5277-4291-8C9D-8D8170FA5CCD}"/>
  <sortState xmlns:xlrd2="http://schemas.microsoft.com/office/spreadsheetml/2017/richdata2" ref="A4:XFD155">
    <sortCondition ref="W4"/>
  </sortState>
  <conditionalFormatting sqref="AZ2:XFD2">
    <cfRule type="expression" dxfId="734" priority="7847">
      <formula>_xlfn.ISFORMULA(AZ2)</formula>
    </cfRule>
  </conditionalFormatting>
  <conditionalFormatting sqref="A2:B2">
    <cfRule type="expression" dxfId="733" priority="7844">
      <formula>_xlfn.ISFORMULA(A2)</formula>
    </cfRule>
  </conditionalFormatting>
  <conditionalFormatting sqref="C2:AY2">
    <cfRule type="expression" dxfId="732" priority="1470">
      <formula>_xlfn.ISFORMULA(C2)</formula>
    </cfRule>
  </conditionalFormatting>
  <conditionalFormatting sqref="Z2">
    <cfRule type="containsText" dxfId="731" priority="1468" operator="containsText" text="No">
      <formula>NOT(ISERROR(SEARCH("No",Z2)))</formula>
    </cfRule>
    <cfRule type="containsText" dxfId="730" priority="1469" operator="containsText" text="Yes">
      <formula>NOT(ISERROR(SEARCH("Yes",Z2)))</formula>
    </cfRule>
  </conditionalFormatting>
  <conditionalFormatting sqref="A3:XFD3">
    <cfRule type="expression" dxfId="729" priority="709">
      <formula>_xlfn.ISFORMULA(A3)</formula>
    </cfRule>
  </conditionalFormatting>
  <conditionalFormatting sqref="Z3">
    <cfRule type="containsText" dxfId="728" priority="707" operator="containsText" text="No">
      <formula>NOT(ISERROR(SEARCH("No",Z3)))</formula>
    </cfRule>
    <cfRule type="containsText" dxfId="727" priority="708" operator="containsText" text="Yes">
      <formula>NOT(ISERROR(SEARCH("Yes",Z3)))</formula>
    </cfRule>
  </conditionalFormatting>
  <conditionalFormatting sqref="AS4:XFD4 A4:AQ4">
    <cfRule type="expression" dxfId="726" priority="706">
      <formula>_xlfn.ISFORMULA(A4)</formula>
    </cfRule>
  </conditionalFormatting>
  <conditionalFormatting sqref="Z4">
    <cfRule type="containsText" dxfId="725" priority="704" operator="containsText" text="No">
      <formula>NOT(ISERROR(SEARCH("No",Z4)))</formula>
    </cfRule>
    <cfRule type="containsText" dxfId="724" priority="705" operator="containsText" text="Yes">
      <formula>NOT(ISERROR(SEARCH("Yes",Z4)))</formula>
    </cfRule>
  </conditionalFormatting>
  <conditionalFormatting sqref="AR4">
    <cfRule type="expression" dxfId="723" priority="703">
      <formula>_xlfn.ISFORMULA(AR4)</formula>
    </cfRule>
  </conditionalFormatting>
  <conditionalFormatting sqref="AS5:XFD5 A5:AQ5">
    <cfRule type="expression" dxfId="722" priority="702">
      <formula>_xlfn.ISFORMULA(A5)</formula>
    </cfRule>
  </conditionalFormatting>
  <conditionalFormatting sqref="Z5">
    <cfRule type="containsText" dxfId="721" priority="700" operator="containsText" text="No">
      <formula>NOT(ISERROR(SEARCH("No",Z5)))</formula>
    </cfRule>
    <cfRule type="containsText" dxfId="720" priority="701" operator="containsText" text="Yes">
      <formula>NOT(ISERROR(SEARCH("Yes",Z5)))</formula>
    </cfRule>
  </conditionalFormatting>
  <conditionalFormatting sqref="AR5">
    <cfRule type="expression" dxfId="719" priority="699">
      <formula>_xlfn.ISFORMULA(AR5)</formula>
    </cfRule>
  </conditionalFormatting>
  <conditionalFormatting sqref="AS6:XFD6 A6:AQ6">
    <cfRule type="expression" dxfId="718" priority="698">
      <formula>_xlfn.ISFORMULA(A6)</formula>
    </cfRule>
  </conditionalFormatting>
  <conditionalFormatting sqref="Z6">
    <cfRule type="containsText" dxfId="717" priority="696" operator="containsText" text="No">
      <formula>NOT(ISERROR(SEARCH("No",Z6)))</formula>
    </cfRule>
    <cfRule type="containsText" dxfId="716" priority="697" operator="containsText" text="Yes">
      <formula>NOT(ISERROR(SEARCH("Yes",Z6)))</formula>
    </cfRule>
  </conditionalFormatting>
  <conditionalFormatting sqref="AR6">
    <cfRule type="expression" dxfId="715" priority="695">
      <formula>_xlfn.ISFORMULA(AR6)</formula>
    </cfRule>
  </conditionalFormatting>
  <conditionalFormatting sqref="AS7:XFD7 A7:AQ7">
    <cfRule type="expression" dxfId="714" priority="694">
      <formula>_xlfn.ISFORMULA(A7)</formula>
    </cfRule>
  </conditionalFormatting>
  <conditionalFormatting sqref="Z7">
    <cfRule type="containsText" dxfId="713" priority="692" operator="containsText" text="No">
      <formula>NOT(ISERROR(SEARCH("No",Z7)))</formula>
    </cfRule>
    <cfRule type="containsText" dxfId="712" priority="693" operator="containsText" text="Yes">
      <formula>NOT(ISERROR(SEARCH("Yes",Z7)))</formula>
    </cfRule>
  </conditionalFormatting>
  <conditionalFormatting sqref="AR7">
    <cfRule type="expression" dxfId="711" priority="691">
      <formula>_xlfn.ISFORMULA(AR7)</formula>
    </cfRule>
  </conditionalFormatting>
  <conditionalFormatting sqref="AS8:XFD8 A8:AQ8">
    <cfRule type="expression" dxfId="710" priority="690">
      <formula>_xlfn.ISFORMULA(A8)</formula>
    </cfRule>
  </conditionalFormatting>
  <conditionalFormatting sqref="Z8">
    <cfRule type="containsText" dxfId="709" priority="688" operator="containsText" text="No">
      <formula>NOT(ISERROR(SEARCH("No",Z8)))</formula>
    </cfRule>
    <cfRule type="containsText" dxfId="708" priority="689" operator="containsText" text="Yes">
      <formula>NOT(ISERROR(SEARCH("Yes",Z8)))</formula>
    </cfRule>
  </conditionalFormatting>
  <conditionalFormatting sqref="AR8">
    <cfRule type="expression" dxfId="707" priority="687">
      <formula>_xlfn.ISFORMULA(AR8)</formula>
    </cfRule>
  </conditionalFormatting>
  <conditionalFormatting sqref="AS9:XFD9 A9:AQ9">
    <cfRule type="expression" dxfId="706" priority="686">
      <formula>_xlfn.ISFORMULA(A9)</formula>
    </cfRule>
  </conditionalFormatting>
  <conditionalFormatting sqref="Z9">
    <cfRule type="containsText" dxfId="705" priority="684" operator="containsText" text="No">
      <formula>NOT(ISERROR(SEARCH("No",Z9)))</formula>
    </cfRule>
    <cfRule type="containsText" dxfId="704" priority="685" operator="containsText" text="Yes">
      <formula>NOT(ISERROR(SEARCH("Yes",Z9)))</formula>
    </cfRule>
  </conditionalFormatting>
  <conditionalFormatting sqref="AR9">
    <cfRule type="expression" dxfId="703" priority="683">
      <formula>_xlfn.ISFORMULA(AR9)</formula>
    </cfRule>
  </conditionalFormatting>
  <conditionalFormatting sqref="AS10:XFD10 A10:AQ10">
    <cfRule type="expression" dxfId="702" priority="682">
      <formula>_xlfn.ISFORMULA(A10)</formula>
    </cfRule>
  </conditionalFormatting>
  <conditionalFormatting sqref="Z10">
    <cfRule type="containsText" dxfId="701" priority="680" operator="containsText" text="No">
      <formula>NOT(ISERROR(SEARCH("No",Z10)))</formula>
    </cfRule>
    <cfRule type="containsText" dxfId="700" priority="681" operator="containsText" text="Yes">
      <formula>NOT(ISERROR(SEARCH("Yes",Z10)))</formula>
    </cfRule>
  </conditionalFormatting>
  <conditionalFormatting sqref="AR10">
    <cfRule type="expression" dxfId="699" priority="679">
      <formula>_xlfn.ISFORMULA(AR10)</formula>
    </cfRule>
  </conditionalFormatting>
  <conditionalFormatting sqref="AS11:XFD11 A11:AQ11">
    <cfRule type="expression" dxfId="698" priority="678">
      <formula>_xlfn.ISFORMULA(A11)</formula>
    </cfRule>
  </conditionalFormatting>
  <conditionalFormatting sqref="Z11">
    <cfRule type="containsText" dxfId="697" priority="676" operator="containsText" text="No">
      <formula>NOT(ISERROR(SEARCH("No",Z11)))</formula>
    </cfRule>
    <cfRule type="containsText" dxfId="696" priority="677" operator="containsText" text="Yes">
      <formula>NOT(ISERROR(SEARCH("Yes",Z11)))</formula>
    </cfRule>
  </conditionalFormatting>
  <conditionalFormatting sqref="AR11">
    <cfRule type="expression" dxfId="695" priority="675">
      <formula>_xlfn.ISFORMULA(AR11)</formula>
    </cfRule>
  </conditionalFormatting>
  <conditionalFormatting sqref="AS12:XFD12 A12:AQ12">
    <cfRule type="expression" dxfId="694" priority="674">
      <formula>_xlfn.ISFORMULA(A12)</formula>
    </cfRule>
  </conditionalFormatting>
  <conditionalFormatting sqref="Z12">
    <cfRule type="containsText" dxfId="693" priority="672" operator="containsText" text="No">
      <formula>NOT(ISERROR(SEARCH("No",Z12)))</formula>
    </cfRule>
    <cfRule type="containsText" dxfId="692" priority="673" operator="containsText" text="Yes">
      <formula>NOT(ISERROR(SEARCH("Yes",Z12)))</formula>
    </cfRule>
  </conditionalFormatting>
  <conditionalFormatting sqref="AR12">
    <cfRule type="expression" dxfId="691" priority="671">
      <formula>_xlfn.ISFORMULA(AR12)</formula>
    </cfRule>
  </conditionalFormatting>
  <conditionalFormatting sqref="AS13:XFD13 A13:AQ13">
    <cfRule type="expression" dxfId="690" priority="670">
      <formula>_xlfn.ISFORMULA(A13)</formula>
    </cfRule>
  </conditionalFormatting>
  <conditionalFormatting sqref="Z13:Z14">
    <cfRule type="containsText" dxfId="689" priority="668" operator="containsText" text="No">
      <formula>NOT(ISERROR(SEARCH("No",Z13)))</formula>
    </cfRule>
    <cfRule type="containsText" dxfId="688" priority="669" operator="containsText" text="Yes">
      <formula>NOT(ISERROR(SEARCH("Yes",Z13)))</formula>
    </cfRule>
  </conditionalFormatting>
  <conditionalFormatting sqref="AR13">
    <cfRule type="expression" dxfId="687" priority="667">
      <formula>_xlfn.ISFORMULA(AR13)</formula>
    </cfRule>
  </conditionalFormatting>
  <conditionalFormatting sqref="AS14:XFD14 A14:Y14 AA14:AQ14">
    <cfRule type="expression" dxfId="686" priority="666">
      <formula>_xlfn.ISFORMULA(A14)</formula>
    </cfRule>
  </conditionalFormatting>
  <conditionalFormatting sqref="AR14">
    <cfRule type="expression" dxfId="685" priority="663">
      <formula>_xlfn.ISFORMULA(AR14)</formula>
    </cfRule>
  </conditionalFormatting>
  <conditionalFormatting sqref="AS15:XFD15 A15:AQ15">
    <cfRule type="expression" dxfId="684" priority="662">
      <formula>_xlfn.ISFORMULA(A15)</formula>
    </cfRule>
  </conditionalFormatting>
  <conditionalFormatting sqref="Z15">
    <cfRule type="containsText" dxfId="683" priority="660" operator="containsText" text="No">
      <formula>NOT(ISERROR(SEARCH("No",Z15)))</formula>
    </cfRule>
    <cfRule type="containsText" dxfId="682" priority="661" operator="containsText" text="Yes">
      <formula>NOT(ISERROR(SEARCH("Yes",Z15)))</formula>
    </cfRule>
  </conditionalFormatting>
  <conditionalFormatting sqref="AR15">
    <cfRule type="expression" dxfId="681" priority="659">
      <formula>_xlfn.ISFORMULA(AR15)</formula>
    </cfRule>
  </conditionalFormatting>
  <conditionalFormatting sqref="AS16:XFD16 A16:AQ16">
    <cfRule type="expression" dxfId="680" priority="658">
      <formula>_xlfn.ISFORMULA(A16)</formula>
    </cfRule>
  </conditionalFormatting>
  <conditionalFormatting sqref="Z16">
    <cfRule type="containsText" dxfId="679" priority="656" operator="containsText" text="No">
      <formula>NOT(ISERROR(SEARCH("No",Z16)))</formula>
    </cfRule>
    <cfRule type="containsText" dxfId="678" priority="657" operator="containsText" text="Yes">
      <formula>NOT(ISERROR(SEARCH("Yes",Z16)))</formula>
    </cfRule>
  </conditionalFormatting>
  <conditionalFormatting sqref="AR16">
    <cfRule type="expression" dxfId="677" priority="655">
      <formula>_xlfn.ISFORMULA(AR16)</formula>
    </cfRule>
  </conditionalFormatting>
  <conditionalFormatting sqref="AS17:XFD17 A17:AQ17">
    <cfRule type="expression" dxfId="676" priority="654">
      <formula>_xlfn.ISFORMULA(A17)</formula>
    </cfRule>
  </conditionalFormatting>
  <conditionalFormatting sqref="Z17">
    <cfRule type="containsText" dxfId="675" priority="652" operator="containsText" text="No">
      <formula>NOT(ISERROR(SEARCH("No",Z17)))</formula>
    </cfRule>
    <cfRule type="containsText" dxfId="674" priority="653" operator="containsText" text="Yes">
      <formula>NOT(ISERROR(SEARCH("Yes",Z17)))</formula>
    </cfRule>
  </conditionalFormatting>
  <conditionalFormatting sqref="AR17">
    <cfRule type="expression" dxfId="673" priority="651">
      <formula>_xlfn.ISFORMULA(AR17)</formula>
    </cfRule>
  </conditionalFormatting>
  <conditionalFormatting sqref="AS18:XFD18 A18:AQ18">
    <cfRule type="expression" dxfId="672" priority="650">
      <formula>_xlfn.ISFORMULA(A18)</formula>
    </cfRule>
  </conditionalFormatting>
  <conditionalFormatting sqref="Z18">
    <cfRule type="containsText" dxfId="671" priority="648" operator="containsText" text="No">
      <formula>NOT(ISERROR(SEARCH("No",Z18)))</formula>
    </cfRule>
    <cfRule type="containsText" dxfId="670" priority="649" operator="containsText" text="Yes">
      <formula>NOT(ISERROR(SEARCH("Yes",Z18)))</formula>
    </cfRule>
  </conditionalFormatting>
  <conditionalFormatting sqref="AR18">
    <cfRule type="expression" dxfId="669" priority="647">
      <formula>_xlfn.ISFORMULA(AR18)</formula>
    </cfRule>
  </conditionalFormatting>
  <conditionalFormatting sqref="AS19:XFD19 A19:AQ19">
    <cfRule type="expression" dxfId="668" priority="646">
      <formula>_xlfn.ISFORMULA(A19)</formula>
    </cfRule>
  </conditionalFormatting>
  <conditionalFormatting sqref="Z19">
    <cfRule type="containsText" dxfId="667" priority="644" operator="containsText" text="No">
      <formula>NOT(ISERROR(SEARCH("No",Z19)))</formula>
    </cfRule>
    <cfRule type="containsText" dxfId="666" priority="645" operator="containsText" text="Yes">
      <formula>NOT(ISERROR(SEARCH("Yes",Z19)))</formula>
    </cfRule>
  </conditionalFormatting>
  <conditionalFormatting sqref="AR19">
    <cfRule type="expression" dxfId="665" priority="643">
      <formula>_xlfn.ISFORMULA(AR19)</formula>
    </cfRule>
  </conditionalFormatting>
  <conditionalFormatting sqref="AS20:XFD20 A20:AQ20">
    <cfRule type="expression" dxfId="664" priority="642">
      <formula>_xlfn.ISFORMULA(A20)</formula>
    </cfRule>
  </conditionalFormatting>
  <conditionalFormatting sqref="Z20">
    <cfRule type="containsText" dxfId="663" priority="640" operator="containsText" text="No">
      <formula>NOT(ISERROR(SEARCH("No",Z20)))</formula>
    </cfRule>
    <cfRule type="containsText" dxfId="662" priority="641" operator="containsText" text="Yes">
      <formula>NOT(ISERROR(SEARCH("Yes",Z20)))</formula>
    </cfRule>
  </conditionalFormatting>
  <conditionalFormatting sqref="AR20">
    <cfRule type="expression" dxfId="661" priority="639">
      <formula>_xlfn.ISFORMULA(AR20)</formula>
    </cfRule>
  </conditionalFormatting>
  <conditionalFormatting sqref="AS21:XFD21 A21:AQ21">
    <cfRule type="expression" dxfId="660" priority="638">
      <formula>_xlfn.ISFORMULA(A21)</formula>
    </cfRule>
  </conditionalFormatting>
  <conditionalFormatting sqref="Z21">
    <cfRule type="containsText" dxfId="659" priority="636" operator="containsText" text="No">
      <formula>NOT(ISERROR(SEARCH("No",Z21)))</formula>
    </cfRule>
    <cfRule type="containsText" dxfId="658" priority="637" operator="containsText" text="Yes">
      <formula>NOT(ISERROR(SEARCH("Yes",Z21)))</formula>
    </cfRule>
  </conditionalFormatting>
  <conditionalFormatting sqref="AR21">
    <cfRule type="expression" dxfId="657" priority="635">
      <formula>_xlfn.ISFORMULA(AR21)</formula>
    </cfRule>
  </conditionalFormatting>
  <conditionalFormatting sqref="AS22:XFD22 A22:AQ22">
    <cfRule type="expression" dxfId="656" priority="634">
      <formula>_xlfn.ISFORMULA(A22)</formula>
    </cfRule>
  </conditionalFormatting>
  <conditionalFormatting sqref="Z22">
    <cfRule type="containsText" dxfId="655" priority="632" operator="containsText" text="No">
      <formula>NOT(ISERROR(SEARCH("No",Z22)))</formula>
    </cfRule>
    <cfRule type="containsText" dxfId="654" priority="633" operator="containsText" text="Yes">
      <formula>NOT(ISERROR(SEARCH("Yes",Z22)))</formula>
    </cfRule>
  </conditionalFormatting>
  <conditionalFormatting sqref="AR22">
    <cfRule type="expression" dxfId="653" priority="631">
      <formula>_xlfn.ISFORMULA(AR22)</formula>
    </cfRule>
  </conditionalFormatting>
  <conditionalFormatting sqref="AS23:XFD23 A23:AQ23">
    <cfRule type="expression" dxfId="652" priority="630">
      <formula>_xlfn.ISFORMULA(A23)</formula>
    </cfRule>
  </conditionalFormatting>
  <conditionalFormatting sqref="Z23">
    <cfRule type="containsText" dxfId="651" priority="628" operator="containsText" text="No">
      <formula>NOT(ISERROR(SEARCH("No",Z23)))</formula>
    </cfRule>
    <cfRule type="containsText" dxfId="650" priority="629" operator="containsText" text="Yes">
      <formula>NOT(ISERROR(SEARCH("Yes",Z23)))</formula>
    </cfRule>
  </conditionalFormatting>
  <conditionalFormatting sqref="AR23">
    <cfRule type="expression" dxfId="649" priority="627">
      <formula>_xlfn.ISFORMULA(AR23)</formula>
    </cfRule>
  </conditionalFormatting>
  <conditionalFormatting sqref="AS24:XFD24 A24:AQ24">
    <cfRule type="expression" dxfId="648" priority="626">
      <formula>_xlfn.ISFORMULA(A24)</formula>
    </cfRule>
  </conditionalFormatting>
  <conditionalFormatting sqref="Z24">
    <cfRule type="containsText" dxfId="647" priority="624" operator="containsText" text="No">
      <formula>NOT(ISERROR(SEARCH("No",Z24)))</formula>
    </cfRule>
    <cfRule type="containsText" dxfId="646" priority="625" operator="containsText" text="Yes">
      <formula>NOT(ISERROR(SEARCH("Yes",Z24)))</formula>
    </cfRule>
  </conditionalFormatting>
  <conditionalFormatting sqref="AR24">
    <cfRule type="expression" dxfId="645" priority="623">
      <formula>_xlfn.ISFORMULA(AR24)</formula>
    </cfRule>
  </conditionalFormatting>
  <conditionalFormatting sqref="AS25:XFD25 A25:AQ25">
    <cfRule type="expression" dxfId="644" priority="622">
      <formula>_xlfn.ISFORMULA(A25)</formula>
    </cfRule>
  </conditionalFormatting>
  <conditionalFormatting sqref="Z25">
    <cfRule type="containsText" dxfId="643" priority="620" operator="containsText" text="No">
      <formula>NOT(ISERROR(SEARCH("No",Z25)))</formula>
    </cfRule>
    <cfRule type="containsText" dxfId="642" priority="621" operator="containsText" text="Yes">
      <formula>NOT(ISERROR(SEARCH("Yes",Z25)))</formula>
    </cfRule>
  </conditionalFormatting>
  <conditionalFormatting sqref="AR25">
    <cfRule type="expression" dxfId="641" priority="619">
      <formula>_xlfn.ISFORMULA(AR25)</formula>
    </cfRule>
  </conditionalFormatting>
  <conditionalFormatting sqref="AS26:XFD26 A26:AQ26">
    <cfRule type="expression" dxfId="640" priority="618">
      <formula>_xlfn.ISFORMULA(A26)</formula>
    </cfRule>
  </conditionalFormatting>
  <conditionalFormatting sqref="Z26">
    <cfRule type="containsText" dxfId="639" priority="616" operator="containsText" text="No">
      <formula>NOT(ISERROR(SEARCH("No",Z26)))</formula>
    </cfRule>
    <cfRule type="containsText" dxfId="638" priority="617" operator="containsText" text="Yes">
      <formula>NOT(ISERROR(SEARCH("Yes",Z26)))</formula>
    </cfRule>
  </conditionalFormatting>
  <conditionalFormatting sqref="AR26">
    <cfRule type="expression" dxfId="637" priority="615">
      <formula>_xlfn.ISFORMULA(AR26)</formula>
    </cfRule>
  </conditionalFormatting>
  <conditionalFormatting sqref="AS27:XFD27 A27:AQ27">
    <cfRule type="expression" dxfId="636" priority="614">
      <formula>_xlfn.ISFORMULA(A27)</formula>
    </cfRule>
  </conditionalFormatting>
  <conditionalFormatting sqref="Z27">
    <cfRule type="containsText" dxfId="635" priority="612" operator="containsText" text="No">
      <formula>NOT(ISERROR(SEARCH("No",Z27)))</formula>
    </cfRule>
    <cfRule type="containsText" dxfId="634" priority="613" operator="containsText" text="Yes">
      <formula>NOT(ISERROR(SEARCH("Yes",Z27)))</formula>
    </cfRule>
  </conditionalFormatting>
  <conditionalFormatting sqref="AR27">
    <cfRule type="expression" dxfId="633" priority="611">
      <formula>_xlfn.ISFORMULA(AR27)</formula>
    </cfRule>
  </conditionalFormatting>
  <conditionalFormatting sqref="AS28:XFD28 A28:J28 L28:Q28 S28:AQ28">
    <cfRule type="expression" dxfId="632" priority="610">
      <formula>_xlfn.ISFORMULA(A28)</formula>
    </cfRule>
  </conditionalFormatting>
  <conditionalFormatting sqref="Z28">
    <cfRule type="containsText" dxfId="631" priority="608" operator="containsText" text="No">
      <formula>NOT(ISERROR(SEARCH("No",Z28)))</formula>
    </cfRule>
    <cfRule type="containsText" dxfId="630" priority="609" operator="containsText" text="Yes">
      <formula>NOT(ISERROR(SEARCH("Yes",Z28)))</formula>
    </cfRule>
  </conditionalFormatting>
  <conditionalFormatting sqref="AR28">
    <cfRule type="expression" dxfId="629" priority="607">
      <formula>_xlfn.ISFORMULA(AR28)</formula>
    </cfRule>
  </conditionalFormatting>
  <conditionalFormatting sqref="K28">
    <cfRule type="expression" dxfId="628" priority="606">
      <formula>_xlfn.ISFORMULA(K28)</formula>
    </cfRule>
  </conditionalFormatting>
  <conditionalFormatting sqref="R28">
    <cfRule type="expression" dxfId="627" priority="605">
      <formula>_xlfn.ISFORMULA(R28)</formula>
    </cfRule>
  </conditionalFormatting>
  <conditionalFormatting sqref="AS29:XFD29 A29:J29 L29:Q29 S29:AQ29">
    <cfRule type="expression" dxfId="626" priority="604">
      <formula>_xlfn.ISFORMULA(A29)</formula>
    </cfRule>
  </conditionalFormatting>
  <conditionalFormatting sqref="Z29">
    <cfRule type="containsText" dxfId="625" priority="602" operator="containsText" text="No">
      <formula>NOT(ISERROR(SEARCH("No",Z29)))</formula>
    </cfRule>
    <cfRule type="containsText" dxfId="624" priority="603" operator="containsText" text="Yes">
      <formula>NOT(ISERROR(SEARCH("Yes",Z29)))</formula>
    </cfRule>
  </conditionalFormatting>
  <conditionalFormatting sqref="AR29">
    <cfRule type="expression" dxfId="623" priority="601">
      <formula>_xlfn.ISFORMULA(AR29)</formula>
    </cfRule>
  </conditionalFormatting>
  <conditionalFormatting sqref="K29">
    <cfRule type="expression" dxfId="622" priority="600">
      <formula>_xlfn.ISFORMULA(K29)</formula>
    </cfRule>
  </conditionalFormatting>
  <conditionalFormatting sqref="R29">
    <cfRule type="expression" dxfId="621" priority="599">
      <formula>_xlfn.ISFORMULA(R29)</formula>
    </cfRule>
  </conditionalFormatting>
  <conditionalFormatting sqref="AS30:XFD30 A30:AQ30">
    <cfRule type="expression" dxfId="620" priority="598">
      <formula>_xlfn.ISFORMULA(A30)</formula>
    </cfRule>
  </conditionalFormatting>
  <conditionalFormatting sqref="Z30">
    <cfRule type="containsText" dxfId="619" priority="596" operator="containsText" text="No">
      <formula>NOT(ISERROR(SEARCH("No",Z30)))</formula>
    </cfRule>
    <cfRule type="containsText" dxfId="618" priority="597" operator="containsText" text="Yes">
      <formula>NOT(ISERROR(SEARCH("Yes",Z30)))</formula>
    </cfRule>
  </conditionalFormatting>
  <conditionalFormatting sqref="AR30">
    <cfRule type="expression" dxfId="617" priority="595">
      <formula>_xlfn.ISFORMULA(AR30)</formula>
    </cfRule>
  </conditionalFormatting>
  <conditionalFormatting sqref="AS31:XFD31 A31:AQ31">
    <cfRule type="expression" dxfId="616" priority="594">
      <formula>_xlfn.ISFORMULA(A31)</formula>
    </cfRule>
  </conditionalFormatting>
  <conditionalFormatting sqref="Z31">
    <cfRule type="containsText" dxfId="615" priority="592" operator="containsText" text="No">
      <formula>NOT(ISERROR(SEARCH("No",Z31)))</formula>
    </cfRule>
    <cfRule type="containsText" dxfId="614" priority="593" operator="containsText" text="Yes">
      <formula>NOT(ISERROR(SEARCH("Yes",Z31)))</formula>
    </cfRule>
  </conditionalFormatting>
  <conditionalFormatting sqref="AR31">
    <cfRule type="expression" dxfId="613" priority="591">
      <formula>_xlfn.ISFORMULA(AR31)</formula>
    </cfRule>
  </conditionalFormatting>
  <conditionalFormatting sqref="AS32:XFD32 A32:AQ32">
    <cfRule type="expression" dxfId="612" priority="590">
      <formula>_xlfn.ISFORMULA(A32)</formula>
    </cfRule>
  </conditionalFormatting>
  <conditionalFormatting sqref="Z32">
    <cfRule type="containsText" dxfId="611" priority="588" operator="containsText" text="No">
      <formula>NOT(ISERROR(SEARCH("No",Z32)))</formula>
    </cfRule>
    <cfRule type="containsText" dxfId="610" priority="589" operator="containsText" text="Yes">
      <formula>NOT(ISERROR(SEARCH("Yes",Z32)))</formula>
    </cfRule>
  </conditionalFormatting>
  <conditionalFormatting sqref="AR32">
    <cfRule type="expression" dxfId="609" priority="587">
      <formula>_xlfn.ISFORMULA(AR32)</formula>
    </cfRule>
  </conditionalFormatting>
  <conditionalFormatting sqref="AS33:XFD33 A33:AQ33">
    <cfRule type="expression" dxfId="608" priority="586">
      <formula>_xlfn.ISFORMULA(A33)</formula>
    </cfRule>
  </conditionalFormatting>
  <conditionalFormatting sqref="Z33">
    <cfRule type="containsText" dxfId="607" priority="584" operator="containsText" text="No">
      <formula>NOT(ISERROR(SEARCH("No",Z33)))</formula>
    </cfRule>
    <cfRule type="containsText" dxfId="606" priority="585" operator="containsText" text="Yes">
      <formula>NOT(ISERROR(SEARCH("Yes",Z33)))</formula>
    </cfRule>
  </conditionalFormatting>
  <conditionalFormatting sqref="AR33">
    <cfRule type="expression" dxfId="605" priority="583">
      <formula>_xlfn.ISFORMULA(AR33)</formula>
    </cfRule>
  </conditionalFormatting>
  <conditionalFormatting sqref="AS34:XFD34 A34:AQ34">
    <cfRule type="expression" dxfId="604" priority="582">
      <formula>_xlfn.ISFORMULA(A34)</formula>
    </cfRule>
  </conditionalFormatting>
  <conditionalFormatting sqref="Z34">
    <cfRule type="containsText" dxfId="603" priority="580" operator="containsText" text="No">
      <formula>NOT(ISERROR(SEARCH("No",Z34)))</formula>
    </cfRule>
    <cfRule type="containsText" dxfId="602" priority="581" operator="containsText" text="Yes">
      <formula>NOT(ISERROR(SEARCH("Yes",Z34)))</formula>
    </cfRule>
  </conditionalFormatting>
  <conditionalFormatting sqref="AR34">
    <cfRule type="expression" dxfId="601" priority="579">
      <formula>_xlfn.ISFORMULA(AR34)</formula>
    </cfRule>
  </conditionalFormatting>
  <conditionalFormatting sqref="AS35:XFD35 A35:AQ35">
    <cfRule type="expression" dxfId="600" priority="578">
      <formula>_xlfn.ISFORMULA(A35)</formula>
    </cfRule>
  </conditionalFormatting>
  <conditionalFormatting sqref="Z35">
    <cfRule type="containsText" dxfId="599" priority="576" operator="containsText" text="No">
      <formula>NOT(ISERROR(SEARCH("No",Z35)))</formula>
    </cfRule>
    <cfRule type="containsText" dxfId="598" priority="577" operator="containsText" text="Yes">
      <formula>NOT(ISERROR(SEARCH("Yes",Z35)))</formula>
    </cfRule>
  </conditionalFormatting>
  <conditionalFormatting sqref="AR35">
    <cfRule type="expression" dxfId="597" priority="575">
      <formula>_xlfn.ISFORMULA(AR35)</formula>
    </cfRule>
  </conditionalFormatting>
  <conditionalFormatting sqref="AS36:XFD36 A36:AQ36">
    <cfRule type="expression" dxfId="596" priority="574">
      <formula>_xlfn.ISFORMULA(A36)</formula>
    </cfRule>
  </conditionalFormatting>
  <conditionalFormatting sqref="Z36">
    <cfRule type="containsText" dxfId="595" priority="572" operator="containsText" text="No">
      <formula>NOT(ISERROR(SEARCH("No",Z36)))</formula>
    </cfRule>
    <cfRule type="containsText" dxfId="594" priority="573" operator="containsText" text="Yes">
      <formula>NOT(ISERROR(SEARCH("Yes",Z36)))</formula>
    </cfRule>
  </conditionalFormatting>
  <conditionalFormatting sqref="AR36">
    <cfRule type="expression" dxfId="593" priority="571">
      <formula>_xlfn.ISFORMULA(AR36)</formula>
    </cfRule>
  </conditionalFormatting>
  <conditionalFormatting sqref="AS37:XFD37 A37:AQ37">
    <cfRule type="expression" dxfId="592" priority="570">
      <formula>_xlfn.ISFORMULA(A37)</formula>
    </cfRule>
  </conditionalFormatting>
  <conditionalFormatting sqref="Z37">
    <cfRule type="containsText" dxfId="591" priority="568" operator="containsText" text="No">
      <formula>NOT(ISERROR(SEARCH("No",Z37)))</formula>
    </cfRule>
    <cfRule type="containsText" dxfId="590" priority="569" operator="containsText" text="Yes">
      <formula>NOT(ISERROR(SEARCH("Yes",Z37)))</formula>
    </cfRule>
  </conditionalFormatting>
  <conditionalFormatting sqref="AR37">
    <cfRule type="expression" dxfId="589" priority="567">
      <formula>_xlfn.ISFORMULA(AR37)</formula>
    </cfRule>
  </conditionalFormatting>
  <conditionalFormatting sqref="AS38:XFD38 A38:AQ38">
    <cfRule type="expression" dxfId="588" priority="566">
      <formula>_xlfn.ISFORMULA(A38)</formula>
    </cfRule>
  </conditionalFormatting>
  <conditionalFormatting sqref="Z38">
    <cfRule type="containsText" dxfId="587" priority="564" operator="containsText" text="No">
      <formula>NOT(ISERROR(SEARCH("No",Z38)))</formula>
    </cfRule>
    <cfRule type="containsText" dxfId="586" priority="565" operator="containsText" text="Yes">
      <formula>NOT(ISERROR(SEARCH("Yes",Z38)))</formula>
    </cfRule>
  </conditionalFormatting>
  <conditionalFormatting sqref="AR38">
    <cfRule type="expression" dxfId="585" priority="563">
      <formula>_xlfn.ISFORMULA(AR38)</formula>
    </cfRule>
  </conditionalFormatting>
  <conditionalFormatting sqref="AS39:XFD39 A39:AQ39">
    <cfRule type="expression" dxfId="584" priority="562">
      <formula>_xlfn.ISFORMULA(A39)</formula>
    </cfRule>
  </conditionalFormatting>
  <conditionalFormatting sqref="Z39">
    <cfRule type="containsText" dxfId="583" priority="560" operator="containsText" text="No">
      <formula>NOT(ISERROR(SEARCH("No",Z39)))</formula>
    </cfRule>
    <cfRule type="containsText" dxfId="582" priority="561" operator="containsText" text="Yes">
      <formula>NOT(ISERROR(SEARCH("Yes",Z39)))</formula>
    </cfRule>
  </conditionalFormatting>
  <conditionalFormatting sqref="AR39">
    <cfRule type="expression" dxfId="581" priority="559">
      <formula>_xlfn.ISFORMULA(AR39)</formula>
    </cfRule>
  </conditionalFormatting>
  <conditionalFormatting sqref="AS40:XFD40 A40:AQ40">
    <cfRule type="expression" dxfId="580" priority="558">
      <formula>_xlfn.ISFORMULA(A40)</formula>
    </cfRule>
  </conditionalFormatting>
  <conditionalFormatting sqref="Z40">
    <cfRule type="containsText" dxfId="579" priority="556" operator="containsText" text="No">
      <formula>NOT(ISERROR(SEARCH("No",Z40)))</formula>
    </cfRule>
    <cfRule type="containsText" dxfId="578" priority="557" operator="containsText" text="Yes">
      <formula>NOT(ISERROR(SEARCH("Yes",Z40)))</formula>
    </cfRule>
  </conditionalFormatting>
  <conditionalFormatting sqref="AR40">
    <cfRule type="expression" dxfId="577" priority="555">
      <formula>_xlfn.ISFORMULA(AR40)</formula>
    </cfRule>
  </conditionalFormatting>
  <conditionalFormatting sqref="M41:N41 Q41">
    <cfRule type="expression" dxfId="576" priority="554">
      <formula>_xlfn.ISFORMULA(M41)</formula>
    </cfRule>
  </conditionalFormatting>
  <conditionalFormatting sqref="AS41:XFD41 A41:P41 R41:AQ41">
    <cfRule type="expression" dxfId="575" priority="553">
      <formula>_xlfn.ISFORMULA(A41)</formula>
    </cfRule>
  </conditionalFormatting>
  <conditionalFormatting sqref="Z41">
    <cfRule type="containsText" dxfId="574" priority="551" operator="containsText" text="No">
      <formula>NOT(ISERROR(SEARCH("No",Z41)))</formula>
    </cfRule>
    <cfRule type="containsText" dxfId="573" priority="552" operator="containsText" text="Yes">
      <formula>NOT(ISERROR(SEARCH("Yes",Z41)))</formula>
    </cfRule>
  </conditionalFormatting>
  <conditionalFormatting sqref="AR41">
    <cfRule type="expression" dxfId="572" priority="550">
      <formula>_xlfn.ISFORMULA(AR41)</formula>
    </cfRule>
  </conditionalFormatting>
  <conditionalFormatting sqref="AS42:XFD42 A42:AQ42">
    <cfRule type="expression" dxfId="571" priority="549">
      <formula>_xlfn.ISFORMULA(A42)</formula>
    </cfRule>
  </conditionalFormatting>
  <conditionalFormatting sqref="Z42">
    <cfRule type="containsText" dxfId="570" priority="547" operator="containsText" text="No">
      <formula>NOT(ISERROR(SEARCH("No",Z42)))</formula>
    </cfRule>
    <cfRule type="containsText" dxfId="569" priority="548" operator="containsText" text="Yes">
      <formula>NOT(ISERROR(SEARCH("Yes",Z42)))</formula>
    </cfRule>
  </conditionalFormatting>
  <conditionalFormatting sqref="AR42">
    <cfRule type="expression" dxfId="568" priority="546">
      <formula>_xlfn.ISFORMULA(AR42)</formula>
    </cfRule>
  </conditionalFormatting>
  <conditionalFormatting sqref="AS43:XFD43 A43:AQ43">
    <cfRule type="expression" dxfId="567" priority="545">
      <formula>_xlfn.ISFORMULA(A43)</formula>
    </cfRule>
  </conditionalFormatting>
  <conditionalFormatting sqref="Z43">
    <cfRule type="containsText" dxfId="566" priority="543" operator="containsText" text="No">
      <formula>NOT(ISERROR(SEARCH("No",Z43)))</formula>
    </cfRule>
    <cfRule type="containsText" dxfId="565" priority="544" operator="containsText" text="Yes">
      <formula>NOT(ISERROR(SEARCH("Yes",Z43)))</formula>
    </cfRule>
  </conditionalFormatting>
  <conditionalFormatting sqref="AR43">
    <cfRule type="expression" dxfId="564" priority="542">
      <formula>_xlfn.ISFORMULA(AR43)</formula>
    </cfRule>
  </conditionalFormatting>
  <conditionalFormatting sqref="AS44:XFD44 A44:AQ44">
    <cfRule type="expression" dxfId="563" priority="541">
      <formula>_xlfn.ISFORMULA(A44)</formula>
    </cfRule>
  </conditionalFormatting>
  <conditionalFormatting sqref="Z44">
    <cfRule type="containsText" dxfId="562" priority="539" operator="containsText" text="No">
      <formula>NOT(ISERROR(SEARCH("No",Z44)))</formula>
    </cfRule>
    <cfRule type="containsText" dxfId="561" priority="540" operator="containsText" text="Yes">
      <formula>NOT(ISERROR(SEARCH("Yes",Z44)))</formula>
    </cfRule>
  </conditionalFormatting>
  <conditionalFormatting sqref="AR44">
    <cfRule type="expression" dxfId="560" priority="538">
      <formula>_xlfn.ISFORMULA(AR44)</formula>
    </cfRule>
  </conditionalFormatting>
  <conditionalFormatting sqref="AS45:XFD45 A45:AQ45">
    <cfRule type="expression" dxfId="559" priority="537">
      <formula>_xlfn.ISFORMULA(A45)</formula>
    </cfRule>
  </conditionalFormatting>
  <conditionalFormatting sqref="Z45">
    <cfRule type="containsText" dxfId="558" priority="535" operator="containsText" text="No">
      <formula>NOT(ISERROR(SEARCH("No",Z45)))</formula>
    </cfRule>
    <cfRule type="containsText" dxfId="557" priority="536" operator="containsText" text="Yes">
      <formula>NOT(ISERROR(SEARCH("Yes",Z45)))</formula>
    </cfRule>
  </conditionalFormatting>
  <conditionalFormatting sqref="AR45">
    <cfRule type="expression" dxfId="556" priority="534">
      <formula>_xlfn.ISFORMULA(AR45)</formula>
    </cfRule>
  </conditionalFormatting>
  <conditionalFormatting sqref="AS46:XFD46 A46:AQ46">
    <cfRule type="expression" dxfId="555" priority="533">
      <formula>_xlfn.ISFORMULA(A46)</formula>
    </cfRule>
  </conditionalFormatting>
  <conditionalFormatting sqref="Z46">
    <cfRule type="containsText" dxfId="554" priority="531" operator="containsText" text="No">
      <formula>NOT(ISERROR(SEARCH("No",Z46)))</formula>
    </cfRule>
    <cfRule type="containsText" dxfId="553" priority="532" operator="containsText" text="Yes">
      <formula>NOT(ISERROR(SEARCH("Yes",Z46)))</formula>
    </cfRule>
  </conditionalFormatting>
  <conditionalFormatting sqref="AR46">
    <cfRule type="expression" dxfId="552" priority="530">
      <formula>_xlfn.ISFORMULA(AR46)</formula>
    </cfRule>
  </conditionalFormatting>
  <conditionalFormatting sqref="AS47:XFD47 A47:AQ47">
    <cfRule type="expression" dxfId="551" priority="529">
      <formula>_xlfn.ISFORMULA(A47)</formula>
    </cfRule>
  </conditionalFormatting>
  <conditionalFormatting sqref="Z47">
    <cfRule type="containsText" dxfId="550" priority="527" operator="containsText" text="No">
      <formula>NOT(ISERROR(SEARCH("No",Z47)))</formula>
    </cfRule>
    <cfRule type="containsText" dxfId="549" priority="528" operator="containsText" text="Yes">
      <formula>NOT(ISERROR(SEARCH("Yes",Z47)))</formula>
    </cfRule>
  </conditionalFormatting>
  <conditionalFormatting sqref="AR47">
    <cfRule type="expression" dxfId="548" priority="526">
      <formula>_xlfn.ISFORMULA(AR47)</formula>
    </cfRule>
  </conditionalFormatting>
  <conditionalFormatting sqref="AS48:XFD48 A48:AQ48">
    <cfRule type="expression" dxfId="547" priority="525">
      <formula>_xlfn.ISFORMULA(A48)</formula>
    </cfRule>
  </conditionalFormatting>
  <conditionalFormatting sqref="Z48">
    <cfRule type="containsText" dxfId="546" priority="523" operator="containsText" text="No">
      <formula>NOT(ISERROR(SEARCH("No",Z48)))</formula>
    </cfRule>
    <cfRule type="containsText" dxfId="545" priority="524" operator="containsText" text="Yes">
      <formula>NOT(ISERROR(SEARCH("Yes",Z48)))</formula>
    </cfRule>
  </conditionalFormatting>
  <conditionalFormatting sqref="AR48">
    <cfRule type="expression" dxfId="544" priority="522">
      <formula>_xlfn.ISFORMULA(AR48)</formula>
    </cfRule>
  </conditionalFormatting>
  <conditionalFormatting sqref="AS49:XFD49 A49:AQ49">
    <cfRule type="expression" dxfId="543" priority="521">
      <formula>_xlfn.ISFORMULA(A49)</formula>
    </cfRule>
  </conditionalFormatting>
  <conditionalFormatting sqref="Z49">
    <cfRule type="containsText" dxfId="542" priority="519" operator="containsText" text="No">
      <formula>NOT(ISERROR(SEARCH("No",Z49)))</formula>
    </cfRule>
    <cfRule type="containsText" dxfId="541" priority="520" operator="containsText" text="Yes">
      <formula>NOT(ISERROR(SEARCH("Yes",Z49)))</formula>
    </cfRule>
  </conditionalFormatting>
  <conditionalFormatting sqref="AR49">
    <cfRule type="expression" dxfId="540" priority="518">
      <formula>_xlfn.ISFORMULA(AR49)</formula>
    </cfRule>
  </conditionalFormatting>
  <conditionalFormatting sqref="AS50:XFD50 A50:AQ50">
    <cfRule type="expression" dxfId="539" priority="517">
      <formula>_xlfn.ISFORMULA(A50)</formula>
    </cfRule>
  </conditionalFormatting>
  <conditionalFormatting sqref="Z50">
    <cfRule type="containsText" dxfId="538" priority="515" operator="containsText" text="No">
      <formula>NOT(ISERROR(SEARCH("No",Z50)))</formula>
    </cfRule>
    <cfRule type="containsText" dxfId="537" priority="516" operator="containsText" text="Yes">
      <formula>NOT(ISERROR(SEARCH("Yes",Z50)))</formula>
    </cfRule>
  </conditionalFormatting>
  <conditionalFormatting sqref="AR50">
    <cfRule type="expression" dxfId="536" priority="514">
      <formula>_xlfn.ISFORMULA(AR50)</formula>
    </cfRule>
  </conditionalFormatting>
  <conditionalFormatting sqref="AS51:XFD51 A51:AQ51">
    <cfRule type="expression" dxfId="535" priority="513">
      <formula>_xlfn.ISFORMULA(A51)</formula>
    </cfRule>
  </conditionalFormatting>
  <conditionalFormatting sqref="Z51">
    <cfRule type="containsText" dxfId="534" priority="511" operator="containsText" text="No">
      <formula>NOT(ISERROR(SEARCH("No",Z51)))</formula>
    </cfRule>
    <cfRule type="containsText" dxfId="533" priority="512" operator="containsText" text="Yes">
      <formula>NOT(ISERROR(SEARCH("Yes",Z51)))</formula>
    </cfRule>
  </conditionalFormatting>
  <conditionalFormatting sqref="AR51">
    <cfRule type="expression" dxfId="532" priority="510">
      <formula>_xlfn.ISFORMULA(AR51)</formula>
    </cfRule>
  </conditionalFormatting>
  <conditionalFormatting sqref="AS52:XFD52 A52:AQ52">
    <cfRule type="expression" dxfId="531" priority="509">
      <formula>_xlfn.ISFORMULA(A52)</formula>
    </cfRule>
  </conditionalFormatting>
  <conditionalFormatting sqref="Z52">
    <cfRule type="containsText" dxfId="530" priority="507" operator="containsText" text="No">
      <formula>NOT(ISERROR(SEARCH("No",Z52)))</formula>
    </cfRule>
    <cfRule type="containsText" dxfId="529" priority="508" operator="containsText" text="Yes">
      <formula>NOT(ISERROR(SEARCH("Yes",Z52)))</formula>
    </cfRule>
  </conditionalFormatting>
  <conditionalFormatting sqref="AR52">
    <cfRule type="expression" dxfId="528" priority="506">
      <formula>_xlfn.ISFORMULA(AR52)</formula>
    </cfRule>
  </conditionalFormatting>
  <conditionalFormatting sqref="AS53:XFD53 A53:AQ53">
    <cfRule type="expression" dxfId="527" priority="505">
      <formula>_xlfn.ISFORMULA(A53)</formula>
    </cfRule>
  </conditionalFormatting>
  <conditionalFormatting sqref="Z53">
    <cfRule type="containsText" dxfId="526" priority="503" operator="containsText" text="No">
      <formula>NOT(ISERROR(SEARCH("No",Z53)))</formula>
    </cfRule>
    <cfRule type="containsText" dxfId="525" priority="504" operator="containsText" text="Yes">
      <formula>NOT(ISERROR(SEARCH("Yes",Z53)))</formula>
    </cfRule>
  </conditionalFormatting>
  <conditionalFormatting sqref="AR53">
    <cfRule type="expression" dxfId="524" priority="502">
      <formula>_xlfn.ISFORMULA(AR53)</formula>
    </cfRule>
  </conditionalFormatting>
  <conditionalFormatting sqref="AS54:XFD54 A54:AQ54">
    <cfRule type="expression" dxfId="523" priority="501">
      <formula>_xlfn.ISFORMULA(A54)</formula>
    </cfRule>
  </conditionalFormatting>
  <conditionalFormatting sqref="Z54">
    <cfRule type="containsText" dxfId="522" priority="499" operator="containsText" text="No">
      <formula>NOT(ISERROR(SEARCH("No",Z54)))</formula>
    </cfRule>
    <cfRule type="containsText" dxfId="521" priority="500" operator="containsText" text="Yes">
      <formula>NOT(ISERROR(SEARCH("Yes",Z54)))</formula>
    </cfRule>
  </conditionalFormatting>
  <conditionalFormatting sqref="AR54">
    <cfRule type="expression" dxfId="520" priority="498">
      <formula>_xlfn.ISFORMULA(AR54)</formula>
    </cfRule>
  </conditionalFormatting>
  <conditionalFormatting sqref="AS55:XFD55 A55:AQ55">
    <cfRule type="expression" dxfId="519" priority="497">
      <formula>_xlfn.ISFORMULA(A55)</formula>
    </cfRule>
  </conditionalFormatting>
  <conditionalFormatting sqref="Z55">
    <cfRule type="containsText" dxfId="518" priority="495" operator="containsText" text="No">
      <formula>NOT(ISERROR(SEARCH("No",Z55)))</formula>
    </cfRule>
    <cfRule type="containsText" dxfId="517" priority="496" operator="containsText" text="Yes">
      <formula>NOT(ISERROR(SEARCH("Yes",Z55)))</formula>
    </cfRule>
  </conditionalFormatting>
  <conditionalFormatting sqref="AR55">
    <cfRule type="expression" dxfId="516" priority="494">
      <formula>_xlfn.ISFORMULA(AR55)</formula>
    </cfRule>
  </conditionalFormatting>
  <conditionalFormatting sqref="AS56:XFD56 A56:AQ56">
    <cfRule type="expression" dxfId="515" priority="493">
      <formula>_xlfn.ISFORMULA(A56)</formula>
    </cfRule>
  </conditionalFormatting>
  <conditionalFormatting sqref="Z56">
    <cfRule type="containsText" dxfId="514" priority="491" operator="containsText" text="No">
      <formula>NOT(ISERROR(SEARCH("No",Z56)))</formula>
    </cfRule>
    <cfRule type="containsText" dxfId="513" priority="492" operator="containsText" text="Yes">
      <formula>NOT(ISERROR(SEARCH("Yes",Z56)))</formula>
    </cfRule>
  </conditionalFormatting>
  <conditionalFormatting sqref="AR56">
    <cfRule type="expression" dxfId="512" priority="490">
      <formula>_xlfn.ISFORMULA(AR56)</formula>
    </cfRule>
  </conditionalFormatting>
  <conditionalFormatting sqref="AS57:XFD57 A57:AQ57">
    <cfRule type="expression" dxfId="511" priority="489">
      <formula>_xlfn.ISFORMULA(A57)</formula>
    </cfRule>
  </conditionalFormatting>
  <conditionalFormatting sqref="Z57">
    <cfRule type="containsText" dxfId="510" priority="487" operator="containsText" text="No">
      <formula>NOT(ISERROR(SEARCH("No",Z57)))</formula>
    </cfRule>
    <cfRule type="containsText" dxfId="509" priority="488" operator="containsText" text="Yes">
      <formula>NOT(ISERROR(SEARCH("Yes",Z57)))</formula>
    </cfRule>
  </conditionalFormatting>
  <conditionalFormatting sqref="AR57">
    <cfRule type="expression" dxfId="508" priority="486">
      <formula>_xlfn.ISFORMULA(AR57)</formula>
    </cfRule>
  </conditionalFormatting>
  <conditionalFormatting sqref="AS58:XFD58 A58:AQ58">
    <cfRule type="expression" dxfId="507" priority="485">
      <formula>_xlfn.ISFORMULA(A58)</formula>
    </cfRule>
  </conditionalFormatting>
  <conditionalFormatting sqref="Z58">
    <cfRule type="containsText" dxfId="506" priority="483" operator="containsText" text="No">
      <formula>NOT(ISERROR(SEARCH("No",Z58)))</formula>
    </cfRule>
    <cfRule type="containsText" dxfId="505" priority="484" operator="containsText" text="Yes">
      <formula>NOT(ISERROR(SEARCH("Yes",Z58)))</formula>
    </cfRule>
  </conditionalFormatting>
  <conditionalFormatting sqref="AR58">
    <cfRule type="expression" dxfId="504" priority="482">
      <formula>_xlfn.ISFORMULA(AR58)</formula>
    </cfRule>
  </conditionalFormatting>
  <conditionalFormatting sqref="AS59:XFD59 A59:AQ59">
    <cfRule type="expression" dxfId="503" priority="481">
      <formula>_xlfn.ISFORMULA(A59)</formula>
    </cfRule>
  </conditionalFormatting>
  <conditionalFormatting sqref="Z59">
    <cfRule type="containsText" dxfId="502" priority="479" operator="containsText" text="No">
      <formula>NOT(ISERROR(SEARCH("No",Z59)))</formula>
    </cfRule>
    <cfRule type="containsText" dxfId="501" priority="480" operator="containsText" text="Yes">
      <formula>NOT(ISERROR(SEARCH("Yes",Z59)))</formula>
    </cfRule>
  </conditionalFormatting>
  <conditionalFormatting sqref="AR59">
    <cfRule type="expression" dxfId="500" priority="478">
      <formula>_xlfn.ISFORMULA(AR59)</formula>
    </cfRule>
  </conditionalFormatting>
  <conditionalFormatting sqref="AS60:XFD60 A60:AQ60">
    <cfRule type="expression" dxfId="499" priority="477">
      <formula>_xlfn.ISFORMULA(A60)</formula>
    </cfRule>
  </conditionalFormatting>
  <conditionalFormatting sqref="Z60:Z61">
    <cfRule type="containsText" dxfId="498" priority="475" operator="containsText" text="No">
      <formula>NOT(ISERROR(SEARCH("No",Z60)))</formula>
    </cfRule>
    <cfRule type="containsText" dxfId="497" priority="476" operator="containsText" text="Yes">
      <formula>NOT(ISERROR(SEARCH("Yes",Z60)))</formula>
    </cfRule>
  </conditionalFormatting>
  <conditionalFormatting sqref="AR60">
    <cfRule type="expression" dxfId="496" priority="474">
      <formula>_xlfn.ISFORMULA(AR60)</formula>
    </cfRule>
  </conditionalFormatting>
  <conditionalFormatting sqref="AS61:XFD61 A61:Y61 AA61:AQ61">
    <cfRule type="expression" dxfId="495" priority="473">
      <formula>_xlfn.ISFORMULA(A61)</formula>
    </cfRule>
  </conditionalFormatting>
  <conditionalFormatting sqref="AR61">
    <cfRule type="expression" dxfId="494" priority="470">
      <formula>_xlfn.ISFORMULA(AR61)</formula>
    </cfRule>
  </conditionalFormatting>
  <conditionalFormatting sqref="AS62:XFD62 A62:AQ62">
    <cfRule type="expression" dxfId="493" priority="469">
      <formula>_xlfn.ISFORMULA(A62)</formula>
    </cfRule>
  </conditionalFormatting>
  <conditionalFormatting sqref="Z62">
    <cfRule type="containsText" dxfId="492" priority="467" operator="containsText" text="No">
      <formula>NOT(ISERROR(SEARCH("No",Z62)))</formula>
    </cfRule>
    <cfRule type="containsText" dxfId="491" priority="468" operator="containsText" text="Yes">
      <formula>NOT(ISERROR(SEARCH("Yes",Z62)))</formula>
    </cfRule>
  </conditionalFormatting>
  <conditionalFormatting sqref="AR62">
    <cfRule type="expression" dxfId="490" priority="466">
      <formula>_xlfn.ISFORMULA(AR62)</formula>
    </cfRule>
  </conditionalFormatting>
  <conditionalFormatting sqref="AS63:XFD63 AD63:AQ63 A63:R63">
    <cfRule type="expression" dxfId="489" priority="465">
      <formula>_xlfn.ISFORMULA(A63)</formula>
    </cfRule>
  </conditionalFormatting>
  <conditionalFormatting sqref="AR63">
    <cfRule type="expression" dxfId="488" priority="464">
      <formula>_xlfn.ISFORMULA(AR63)</formula>
    </cfRule>
  </conditionalFormatting>
  <conditionalFormatting sqref="S63:AC63">
    <cfRule type="expression" dxfId="487" priority="463">
      <formula>_xlfn.ISFORMULA(S63)</formula>
    </cfRule>
  </conditionalFormatting>
  <conditionalFormatting sqref="Z63">
    <cfRule type="containsText" dxfId="486" priority="461" operator="containsText" text="No">
      <formula>NOT(ISERROR(SEARCH("No",Z63)))</formula>
    </cfRule>
    <cfRule type="containsText" dxfId="485" priority="462" operator="containsText" text="Yes">
      <formula>NOT(ISERROR(SEARCH("Yes",Z63)))</formula>
    </cfRule>
  </conditionalFormatting>
  <conditionalFormatting sqref="AS64:XFD64 A64:AQ64">
    <cfRule type="expression" dxfId="484" priority="460">
      <formula>_xlfn.ISFORMULA(A64)</formula>
    </cfRule>
  </conditionalFormatting>
  <conditionalFormatting sqref="Z64">
    <cfRule type="containsText" dxfId="483" priority="458" operator="containsText" text="No">
      <formula>NOT(ISERROR(SEARCH("No",Z64)))</formula>
    </cfRule>
    <cfRule type="containsText" dxfId="482" priority="459" operator="containsText" text="Yes">
      <formula>NOT(ISERROR(SEARCH("Yes",Z64)))</formula>
    </cfRule>
  </conditionalFormatting>
  <conditionalFormatting sqref="AR64">
    <cfRule type="expression" dxfId="481" priority="457">
      <formula>_xlfn.ISFORMULA(AR64)</formula>
    </cfRule>
  </conditionalFormatting>
  <conditionalFormatting sqref="AS65:XFD65 A65:AQ65">
    <cfRule type="expression" dxfId="480" priority="456">
      <formula>_xlfn.ISFORMULA(A65)</formula>
    </cfRule>
  </conditionalFormatting>
  <conditionalFormatting sqref="Z65">
    <cfRule type="containsText" dxfId="479" priority="454" operator="containsText" text="No">
      <formula>NOT(ISERROR(SEARCH("No",Z65)))</formula>
    </cfRule>
    <cfRule type="containsText" dxfId="478" priority="455" operator="containsText" text="Yes">
      <formula>NOT(ISERROR(SEARCH("Yes",Z65)))</formula>
    </cfRule>
  </conditionalFormatting>
  <conditionalFormatting sqref="AR65">
    <cfRule type="expression" dxfId="477" priority="453">
      <formula>_xlfn.ISFORMULA(AR65)</formula>
    </cfRule>
  </conditionalFormatting>
  <conditionalFormatting sqref="AS66:XFD66 A66:AQ66">
    <cfRule type="expression" dxfId="476" priority="452">
      <formula>_xlfn.ISFORMULA(A66)</formula>
    </cfRule>
  </conditionalFormatting>
  <conditionalFormatting sqref="Z66">
    <cfRule type="containsText" dxfId="475" priority="450" operator="containsText" text="No">
      <formula>NOT(ISERROR(SEARCH("No",Z66)))</formula>
    </cfRule>
    <cfRule type="containsText" dxfId="474" priority="451" operator="containsText" text="Yes">
      <formula>NOT(ISERROR(SEARCH("Yes",Z66)))</formula>
    </cfRule>
  </conditionalFormatting>
  <conditionalFormatting sqref="AR66">
    <cfRule type="expression" dxfId="473" priority="449">
      <formula>_xlfn.ISFORMULA(AR66)</formula>
    </cfRule>
  </conditionalFormatting>
  <conditionalFormatting sqref="AS67:XFD67 A67:AQ67">
    <cfRule type="expression" dxfId="472" priority="448">
      <formula>_xlfn.ISFORMULA(A67)</formula>
    </cfRule>
  </conditionalFormatting>
  <conditionalFormatting sqref="Z67">
    <cfRule type="containsText" dxfId="471" priority="446" operator="containsText" text="No">
      <formula>NOT(ISERROR(SEARCH("No",Z67)))</formula>
    </cfRule>
    <cfRule type="containsText" dxfId="470" priority="447" operator="containsText" text="Yes">
      <formula>NOT(ISERROR(SEARCH("Yes",Z67)))</formula>
    </cfRule>
  </conditionalFormatting>
  <conditionalFormatting sqref="AR67">
    <cfRule type="expression" dxfId="469" priority="445">
      <formula>_xlfn.ISFORMULA(AR67)</formula>
    </cfRule>
  </conditionalFormatting>
  <conditionalFormatting sqref="AS68:XFD68 A68:AQ68">
    <cfRule type="expression" dxfId="468" priority="444">
      <formula>_xlfn.ISFORMULA(A68)</formula>
    </cfRule>
  </conditionalFormatting>
  <conditionalFormatting sqref="Z68">
    <cfRule type="containsText" dxfId="467" priority="442" operator="containsText" text="No">
      <formula>NOT(ISERROR(SEARCH("No",Z68)))</formula>
    </cfRule>
    <cfRule type="containsText" dxfId="466" priority="443" operator="containsText" text="Yes">
      <formula>NOT(ISERROR(SEARCH("Yes",Z68)))</formula>
    </cfRule>
  </conditionalFormatting>
  <conditionalFormatting sqref="AR68">
    <cfRule type="expression" dxfId="465" priority="441">
      <formula>_xlfn.ISFORMULA(AR68)</formula>
    </cfRule>
  </conditionalFormatting>
  <conditionalFormatting sqref="AS69:XFD69 A69:AQ69">
    <cfRule type="expression" dxfId="464" priority="440">
      <formula>_xlfn.ISFORMULA(A69)</formula>
    </cfRule>
  </conditionalFormatting>
  <conditionalFormatting sqref="Z69">
    <cfRule type="containsText" dxfId="463" priority="438" operator="containsText" text="No">
      <formula>NOT(ISERROR(SEARCH("No",Z69)))</formula>
    </cfRule>
    <cfRule type="containsText" dxfId="462" priority="439" operator="containsText" text="Yes">
      <formula>NOT(ISERROR(SEARCH("Yes",Z69)))</formula>
    </cfRule>
  </conditionalFormatting>
  <conditionalFormatting sqref="AR69">
    <cfRule type="expression" dxfId="461" priority="437">
      <formula>_xlfn.ISFORMULA(AR69)</formula>
    </cfRule>
  </conditionalFormatting>
  <conditionalFormatting sqref="AS70:XFD70 A70:AQ70">
    <cfRule type="expression" dxfId="460" priority="436">
      <formula>_xlfn.ISFORMULA(A70)</formula>
    </cfRule>
  </conditionalFormatting>
  <conditionalFormatting sqref="Z70">
    <cfRule type="containsText" dxfId="459" priority="434" operator="containsText" text="No">
      <formula>NOT(ISERROR(SEARCH("No",Z70)))</formula>
    </cfRule>
    <cfRule type="containsText" dxfId="458" priority="435" operator="containsText" text="Yes">
      <formula>NOT(ISERROR(SEARCH("Yes",Z70)))</formula>
    </cfRule>
  </conditionalFormatting>
  <conditionalFormatting sqref="AR70">
    <cfRule type="expression" dxfId="457" priority="433">
      <formula>_xlfn.ISFORMULA(AR70)</formula>
    </cfRule>
  </conditionalFormatting>
  <conditionalFormatting sqref="AS71:XFD71 A71:AQ71">
    <cfRule type="expression" dxfId="456" priority="432">
      <formula>_xlfn.ISFORMULA(A71)</formula>
    </cfRule>
  </conditionalFormatting>
  <conditionalFormatting sqref="Z71">
    <cfRule type="containsText" dxfId="455" priority="430" operator="containsText" text="No">
      <formula>NOT(ISERROR(SEARCH("No",Z71)))</formula>
    </cfRule>
    <cfRule type="containsText" dxfId="454" priority="431" operator="containsText" text="Yes">
      <formula>NOT(ISERROR(SEARCH("Yes",Z71)))</formula>
    </cfRule>
  </conditionalFormatting>
  <conditionalFormatting sqref="AR71">
    <cfRule type="expression" dxfId="453" priority="429">
      <formula>_xlfn.ISFORMULA(AR71)</formula>
    </cfRule>
  </conditionalFormatting>
  <conditionalFormatting sqref="AS72:XFD72 A72:AQ72">
    <cfRule type="expression" dxfId="452" priority="428">
      <formula>_xlfn.ISFORMULA(A72)</formula>
    </cfRule>
  </conditionalFormatting>
  <conditionalFormatting sqref="Z72">
    <cfRule type="containsText" dxfId="451" priority="426" operator="containsText" text="No">
      <formula>NOT(ISERROR(SEARCH("No",Z72)))</formula>
    </cfRule>
    <cfRule type="containsText" dxfId="450" priority="427" operator="containsText" text="Yes">
      <formula>NOT(ISERROR(SEARCH("Yes",Z72)))</formula>
    </cfRule>
  </conditionalFormatting>
  <conditionalFormatting sqref="AR72">
    <cfRule type="expression" dxfId="449" priority="425">
      <formula>_xlfn.ISFORMULA(AR72)</formula>
    </cfRule>
  </conditionalFormatting>
  <conditionalFormatting sqref="AS73:XFD73 A73:AQ73">
    <cfRule type="expression" dxfId="448" priority="424">
      <formula>_xlfn.ISFORMULA(A73)</formula>
    </cfRule>
  </conditionalFormatting>
  <conditionalFormatting sqref="Z73">
    <cfRule type="containsText" dxfId="447" priority="422" operator="containsText" text="No">
      <formula>NOT(ISERROR(SEARCH("No",Z73)))</formula>
    </cfRule>
    <cfRule type="containsText" dxfId="446" priority="423" operator="containsText" text="Yes">
      <formula>NOT(ISERROR(SEARCH("Yes",Z73)))</formula>
    </cfRule>
  </conditionalFormatting>
  <conditionalFormatting sqref="AR73">
    <cfRule type="expression" dxfId="445" priority="421">
      <formula>_xlfn.ISFORMULA(AR73)</formula>
    </cfRule>
  </conditionalFormatting>
  <conditionalFormatting sqref="AS74:XFD74 A74:AQ74">
    <cfRule type="expression" dxfId="444" priority="420">
      <formula>_xlfn.ISFORMULA(A74)</formula>
    </cfRule>
  </conditionalFormatting>
  <conditionalFormatting sqref="Z74">
    <cfRule type="containsText" dxfId="443" priority="418" operator="containsText" text="No">
      <formula>NOT(ISERROR(SEARCH("No",Z74)))</formula>
    </cfRule>
    <cfRule type="containsText" dxfId="442" priority="419" operator="containsText" text="Yes">
      <formula>NOT(ISERROR(SEARCH("Yes",Z74)))</formula>
    </cfRule>
  </conditionalFormatting>
  <conditionalFormatting sqref="AR74">
    <cfRule type="expression" dxfId="441" priority="417">
      <formula>_xlfn.ISFORMULA(AR74)</formula>
    </cfRule>
  </conditionalFormatting>
  <conditionalFormatting sqref="AS75:XFD75 A75:AQ75">
    <cfRule type="expression" dxfId="440" priority="416">
      <formula>_xlfn.ISFORMULA(A75)</formula>
    </cfRule>
  </conditionalFormatting>
  <conditionalFormatting sqref="Z75">
    <cfRule type="containsText" dxfId="439" priority="414" operator="containsText" text="No">
      <formula>NOT(ISERROR(SEARCH("No",Z75)))</formula>
    </cfRule>
    <cfRule type="containsText" dxfId="438" priority="415" operator="containsText" text="Yes">
      <formula>NOT(ISERROR(SEARCH("Yes",Z75)))</formula>
    </cfRule>
  </conditionalFormatting>
  <conditionalFormatting sqref="AR75">
    <cfRule type="expression" dxfId="437" priority="413">
      <formula>_xlfn.ISFORMULA(AR75)</formula>
    </cfRule>
  </conditionalFormatting>
  <conditionalFormatting sqref="AS76:XFD76 A76:AQ76">
    <cfRule type="expression" dxfId="436" priority="412">
      <formula>_xlfn.ISFORMULA(A76)</formula>
    </cfRule>
  </conditionalFormatting>
  <conditionalFormatting sqref="Z76">
    <cfRule type="containsText" dxfId="435" priority="410" operator="containsText" text="No">
      <formula>NOT(ISERROR(SEARCH("No",Z76)))</formula>
    </cfRule>
    <cfRule type="containsText" dxfId="434" priority="411" operator="containsText" text="Yes">
      <formula>NOT(ISERROR(SEARCH("Yes",Z76)))</formula>
    </cfRule>
  </conditionalFormatting>
  <conditionalFormatting sqref="AR76">
    <cfRule type="expression" dxfId="433" priority="409">
      <formula>_xlfn.ISFORMULA(AR76)</formula>
    </cfRule>
  </conditionalFormatting>
  <conditionalFormatting sqref="AS77:XFD77 A77:AQ77">
    <cfRule type="expression" dxfId="432" priority="408">
      <formula>_xlfn.ISFORMULA(A77)</formula>
    </cfRule>
  </conditionalFormatting>
  <conditionalFormatting sqref="Z77">
    <cfRule type="containsText" dxfId="431" priority="406" operator="containsText" text="No">
      <formula>NOT(ISERROR(SEARCH("No",Z77)))</formula>
    </cfRule>
    <cfRule type="containsText" dxfId="430" priority="407" operator="containsText" text="Yes">
      <formula>NOT(ISERROR(SEARCH("Yes",Z77)))</formula>
    </cfRule>
  </conditionalFormatting>
  <conditionalFormatting sqref="AR77">
    <cfRule type="expression" dxfId="429" priority="405">
      <formula>_xlfn.ISFORMULA(AR77)</formula>
    </cfRule>
  </conditionalFormatting>
  <conditionalFormatting sqref="AS78:XFD78 A78:AQ78">
    <cfRule type="expression" dxfId="428" priority="404">
      <formula>_xlfn.ISFORMULA(A78)</formula>
    </cfRule>
  </conditionalFormatting>
  <conditionalFormatting sqref="Z78">
    <cfRule type="containsText" dxfId="427" priority="402" operator="containsText" text="No">
      <formula>NOT(ISERROR(SEARCH("No",Z78)))</formula>
    </cfRule>
    <cfRule type="containsText" dxfId="426" priority="403" operator="containsText" text="Yes">
      <formula>NOT(ISERROR(SEARCH("Yes",Z78)))</formula>
    </cfRule>
  </conditionalFormatting>
  <conditionalFormatting sqref="AR78">
    <cfRule type="expression" dxfId="425" priority="401">
      <formula>_xlfn.ISFORMULA(AR78)</formula>
    </cfRule>
  </conditionalFormatting>
  <conditionalFormatting sqref="AS79:XFD79 A79:AQ79">
    <cfRule type="expression" dxfId="424" priority="400">
      <formula>_xlfn.ISFORMULA(A79)</formula>
    </cfRule>
  </conditionalFormatting>
  <conditionalFormatting sqref="Z79">
    <cfRule type="containsText" dxfId="423" priority="398" operator="containsText" text="No">
      <formula>NOT(ISERROR(SEARCH("No",Z79)))</formula>
    </cfRule>
    <cfRule type="containsText" dxfId="422" priority="399" operator="containsText" text="Yes">
      <formula>NOT(ISERROR(SEARCH("Yes",Z79)))</formula>
    </cfRule>
  </conditionalFormatting>
  <conditionalFormatting sqref="AR79">
    <cfRule type="expression" dxfId="421" priority="397">
      <formula>_xlfn.ISFORMULA(AR79)</formula>
    </cfRule>
  </conditionalFormatting>
  <conditionalFormatting sqref="AS80:XFD80 A80:AQ80">
    <cfRule type="expression" dxfId="420" priority="396">
      <formula>_xlfn.ISFORMULA(A80)</formula>
    </cfRule>
  </conditionalFormatting>
  <conditionalFormatting sqref="Z80">
    <cfRule type="containsText" dxfId="419" priority="394" operator="containsText" text="No">
      <formula>NOT(ISERROR(SEARCH("No",Z80)))</formula>
    </cfRule>
    <cfRule type="containsText" dxfId="418" priority="395" operator="containsText" text="Yes">
      <formula>NOT(ISERROR(SEARCH("Yes",Z80)))</formula>
    </cfRule>
  </conditionalFormatting>
  <conditionalFormatting sqref="AR80">
    <cfRule type="expression" dxfId="417" priority="393">
      <formula>_xlfn.ISFORMULA(AR80)</formula>
    </cfRule>
  </conditionalFormatting>
  <conditionalFormatting sqref="AS81:XFD81 A81:AQ81">
    <cfRule type="expression" dxfId="416" priority="392">
      <formula>_xlfn.ISFORMULA(A81)</formula>
    </cfRule>
  </conditionalFormatting>
  <conditionalFormatting sqref="Z81">
    <cfRule type="containsText" dxfId="415" priority="390" operator="containsText" text="No">
      <formula>NOT(ISERROR(SEARCH("No",Z81)))</formula>
    </cfRule>
    <cfRule type="containsText" dxfId="414" priority="391" operator="containsText" text="Yes">
      <formula>NOT(ISERROR(SEARCH("Yes",Z81)))</formula>
    </cfRule>
  </conditionalFormatting>
  <conditionalFormatting sqref="AR81">
    <cfRule type="expression" dxfId="413" priority="389">
      <formula>_xlfn.ISFORMULA(AR81)</formula>
    </cfRule>
  </conditionalFormatting>
  <conditionalFormatting sqref="AS82:XFD82 A82:AQ82">
    <cfRule type="expression" dxfId="412" priority="388">
      <formula>_xlfn.ISFORMULA(A82)</formula>
    </cfRule>
  </conditionalFormatting>
  <conditionalFormatting sqref="Z82">
    <cfRule type="containsText" dxfId="411" priority="386" operator="containsText" text="No">
      <formula>NOT(ISERROR(SEARCH("No",Z82)))</formula>
    </cfRule>
    <cfRule type="containsText" dxfId="410" priority="387" operator="containsText" text="Yes">
      <formula>NOT(ISERROR(SEARCH("Yes",Z82)))</formula>
    </cfRule>
  </conditionalFormatting>
  <conditionalFormatting sqref="AR82">
    <cfRule type="expression" dxfId="409" priority="385">
      <formula>_xlfn.ISFORMULA(AR82)</formula>
    </cfRule>
  </conditionalFormatting>
  <conditionalFormatting sqref="AS83:XFD83 A83:AQ83">
    <cfRule type="expression" dxfId="408" priority="384">
      <formula>_xlfn.ISFORMULA(A83)</formula>
    </cfRule>
  </conditionalFormatting>
  <conditionalFormatting sqref="Z83">
    <cfRule type="containsText" dxfId="407" priority="382" operator="containsText" text="No">
      <formula>NOT(ISERROR(SEARCH("No",Z83)))</formula>
    </cfRule>
    <cfRule type="containsText" dxfId="406" priority="383" operator="containsText" text="Yes">
      <formula>NOT(ISERROR(SEARCH("Yes",Z83)))</formula>
    </cfRule>
  </conditionalFormatting>
  <conditionalFormatting sqref="AR83">
    <cfRule type="expression" dxfId="405" priority="381">
      <formula>_xlfn.ISFORMULA(AR83)</formula>
    </cfRule>
  </conditionalFormatting>
  <conditionalFormatting sqref="AS84:XFD84 AB84:AQ84 A84:Y84">
    <cfRule type="expression" dxfId="404" priority="380">
      <formula>_xlfn.ISFORMULA(A84)</formula>
    </cfRule>
  </conditionalFormatting>
  <conditionalFormatting sqref="AR84">
    <cfRule type="expression" dxfId="403" priority="379">
      <formula>_xlfn.ISFORMULA(AR84)</formula>
    </cfRule>
  </conditionalFormatting>
  <conditionalFormatting sqref="Z84:AA84">
    <cfRule type="expression" dxfId="402" priority="378">
      <formula>_xlfn.ISFORMULA(Z84)</formula>
    </cfRule>
  </conditionalFormatting>
  <conditionalFormatting sqref="Z84">
    <cfRule type="containsText" dxfId="401" priority="376" operator="containsText" text="No">
      <formula>NOT(ISERROR(SEARCH("No",Z84)))</formula>
    </cfRule>
    <cfRule type="containsText" dxfId="400" priority="377" operator="containsText" text="Yes">
      <formula>NOT(ISERROR(SEARCH("Yes",Z84)))</formula>
    </cfRule>
  </conditionalFormatting>
  <conditionalFormatting sqref="AS85:XFD85 A85:AQ85">
    <cfRule type="expression" dxfId="399" priority="375">
      <formula>_xlfn.ISFORMULA(A85)</formula>
    </cfRule>
  </conditionalFormatting>
  <conditionalFormatting sqref="Z85">
    <cfRule type="containsText" dxfId="398" priority="373" operator="containsText" text="No">
      <formula>NOT(ISERROR(SEARCH("No",Z85)))</formula>
    </cfRule>
    <cfRule type="containsText" dxfId="397" priority="374" operator="containsText" text="Yes">
      <formula>NOT(ISERROR(SEARCH("Yes",Z85)))</formula>
    </cfRule>
  </conditionalFormatting>
  <conditionalFormatting sqref="AR85">
    <cfRule type="expression" dxfId="396" priority="372">
      <formula>_xlfn.ISFORMULA(AR85)</formula>
    </cfRule>
  </conditionalFormatting>
  <conditionalFormatting sqref="AS86:XFD86 A86:AQ86">
    <cfRule type="expression" dxfId="395" priority="371">
      <formula>_xlfn.ISFORMULA(A86)</formula>
    </cfRule>
  </conditionalFormatting>
  <conditionalFormatting sqref="Z86">
    <cfRule type="containsText" dxfId="394" priority="369" operator="containsText" text="No">
      <formula>NOT(ISERROR(SEARCH("No",Z86)))</formula>
    </cfRule>
    <cfRule type="containsText" dxfId="393" priority="370" operator="containsText" text="Yes">
      <formula>NOT(ISERROR(SEARCH("Yes",Z86)))</formula>
    </cfRule>
  </conditionalFormatting>
  <conditionalFormatting sqref="AR86">
    <cfRule type="expression" dxfId="392" priority="368">
      <formula>_xlfn.ISFORMULA(AR86)</formula>
    </cfRule>
  </conditionalFormatting>
  <conditionalFormatting sqref="AS87:XFD87 A87:AQ87">
    <cfRule type="expression" dxfId="391" priority="367">
      <formula>_xlfn.ISFORMULA(A87)</formula>
    </cfRule>
  </conditionalFormatting>
  <conditionalFormatting sqref="Z87">
    <cfRule type="containsText" dxfId="390" priority="365" operator="containsText" text="No">
      <formula>NOT(ISERROR(SEARCH("No",Z87)))</formula>
    </cfRule>
    <cfRule type="containsText" dxfId="389" priority="366" operator="containsText" text="Yes">
      <formula>NOT(ISERROR(SEARCH("Yes",Z87)))</formula>
    </cfRule>
  </conditionalFormatting>
  <conditionalFormatting sqref="AR87">
    <cfRule type="expression" dxfId="388" priority="364">
      <formula>_xlfn.ISFORMULA(AR87)</formula>
    </cfRule>
  </conditionalFormatting>
  <conditionalFormatting sqref="AS88:XFD88 A88:AQ88">
    <cfRule type="expression" dxfId="387" priority="363">
      <formula>_xlfn.ISFORMULA(A88)</formula>
    </cfRule>
  </conditionalFormatting>
  <conditionalFormatting sqref="Z88">
    <cfRule type="containsText" dxfId="386" priority="361" operator="containsText" text="No">
      <formula>NOT(ISERROR(SEARCH("No",Z88)))</formula>
    </cfRule>
    <cfRule type="containsText" dxfId="385" priority="362" operator="containsText" text="Yes">
      <formula>NOT(ISERROR(SEARCH("Yes",Z88)))</formula>
    </cfRule>
  </conditionalFormatting>
  <conditionalFormatting sqref="AR88">
    <cfRule type="expression" dxfId="384" priority="360">
      <formula>_xlfn.ISFORMULA(AR88)</formula>
    </cfRule>
  </conditionalFormatting>
  <conditionalFormatting sqref="AS89:XFD89 A89:AQ89">
    <cfRule type="expression" dxfId="383" priority="359">
      <formula>_xlfn.ISFORMULA(A89)</formula>
    </cfRule>
  </conditionalFormatting>
  <conditionalFormatting sqref="Z89">
    <cfRule type="containsText" dxfId="382" priority="357" operator="containsText" text="No">
      <formula>NOT(ISERROR(SEARCH("No",Z89)))</formula>
    </cfRule>
    <cfRule type="containsText" dxfId="381" priority="358" operator="containsText" text="Yes">
      <formula>NOT(ISERROR(SEARCH("Yes",Z89)))</formula>
    </cfRule>
  </conditionalFormatting>
  <conditionalFormatting sqref="AR89">
    <cfRule type="expression" dxfId="380" priority="356">
      <formula>_xlfn.ISFORMULA(AR89)</formula>
    </cfRule>
  </conditionalFormatting>
  <conditionalFormatting sqref="AS90:XFD90 A90:AQ90">
    <cfRule type="expression" dxfId="379" priority="355">
      <formula>_xlfn.ISFORMULA(A90)</formula>
    </cfRule>
  </conditionalFormatting>
  <conditionalFormatting sqref="Z90">
    <cfRule type="containsText" dxfId="378" priority="353" operator="containsText" text="No">
      <formula>NOT(ISERROR(SEARCH("No",Z90)))</formula>
    </cfRule>
    <cfRule type="containsText" dxfId="377" priority="354" operator="containsText" text="Yes">
      <formula>NOT(ISERROR(SEARCH("Yes",Z90)))</formula>
    </cfRule>
  </conditionalFormatting>
  <conditionalFormatting sqref="AR90">
    <cfRule type="expression" dxfId="376" priority="352">
      <formula>_xlfn.ISFORMULA(AR90)</formula>
    </cfRule>
  </conditionalFormatting>
  <conditionalFormatting sqref="AS91:XFD91 A91:AQ91">
    <cfRule type="expression" dxfId="375" priority="351">
      <formula>_xlfn.ISFORMULA(A91)</formula>
    </cfRule>
  </conditionalFormatting>
  <conditionalFormatting sqref="Z91">
    <cfRule type="containsText" dxfId="374" priority="349" operator="containsText" text="No">
      <formula>NOT(ISERROR(SEARCH("No",Z91)))</formula>
    </cfRule>
    <cfRule type="containsText" dxfId="373" priority="350" operator="containsText" text="Yes">
      <formula>NOT(ISERROR(SEARCH("Yes",Z91)))</formula>
    </cfRule>
  </conditionalFormatting>
  <conditionalFormatting sqref="AR91">
    <cfRule type="expression" dxfId="372" priority="348">
      <formula>_xlfn.ISFORMULA(AR91)</formula>
    </cfRule>
  </conditionalFormatting>
  <conditionalFormatting sqref="AS92:XFD92 A92:AQ92">
    <cfRule type="expression" dxfId="371" priority="347">
      <formula>_xlfn.ISFORMULA(A92)</formula>
    </cfRule>
  </conditionalFormatting>
  <conditionalFormatting sqref="Z92">
    <cfRule type="containsText" dxfId="370" priority="345" operator="containsText" text="No">
      <formula>NOT(ISERROR(SEARCH("No",Z92)))</formula>
    </cfRule>
    <cfRule type="containsText" dxfId="369" priority="346" operator="containsText" text="Yes">
      <formula>NOT(ISERROR(SEARCH("Yes",Z92)))</formula>
    </cfRule>
  </conditionalFormatting>
  <conditionalFormatting sqref="AR92">
    <cfRule type="expression" dxfId="368" priority="344">
      <formula>_xlfn.ISFORMULA(AR92)</formula>
    </cfRule>
  </conditionalFormatting>
  <conditionalFormatting sqref="AS93:XFD93 A93:AQ93">
    <cfRule type="expression" dxfId="367" priority="343">
      <formula>_xlfn.ISFORMULA(A93)</formula>
    </cfRule>
  </conditionalFormatting>
  <conditionalFormatting sqref="Z93">
    <cfRule type="containsText" dxfId="366" priority="341" operator="containsText" text="No">
      <formula>NOT(ISERROR(SEARCH("No",Z93)))</formula>
    </cfRule>
    <cfRule type="containsText" dxfId="365" priority="342" operator="containsText" text="Yes">
      <formula>NOT(ISERROR(SEARCH("Yes",Z93)))</formula>
    </cfRule>
  </conditionalFormatting>
  <conditionalFormatting sqref="AR93">
    <cfRule type="expression" dxfId="364" priority="340">
      <formula>_xlfn.ISFORMULA(AR93)</formula>
    </cfRule>
  </conditionalFormatting>
  <conditionalFormatting sqref="AS94:XFD94 A94:AQ94">
    <cfRule type="expression" dxfId="363" priority="339">
      <formula>_xlfn.ISFORMULA(A94)</formula>
    </cfRule>
  </conditionalFormatting>
  <conditionalFormatting sqref="Z94">
    <cfRule type="containsText" dxfId="362" priority="337" operator="containsText" text="No">
      <formula>NOT(ISERROR(SEARCH("No",Z94)))</formula>
    </cfRule>
    <cfRule type="containsText" dxfId="361" priority="338" operator="containsText" text="Yes">
      <formula>NOT(ISERROR(SEARCH("Yes",Z94)))</formula>
    </cfRule>
  </conditionalFormatting>
  <conditionalFormatting sqref="AR94">
    <cfRule type="expression" dxfId="360" priority="336">
      <formula>_xlfn.ISFORMULA(AR94)</formula>
    </cfRule>
  </conditionalFormatting>
  <conditionalFormatting sqref="AS95:XFD95 A95:AQ95">
    <cfRule type="expression" dxfId="359" priority="335">
      <formula>_xlfn.ISFORMULA(A95)</formula>
    </cfRule>
  </conditionalFormatting>
  <conditionalFormatting sqref="Z95">
    <cfRule type="containsText" dxfId="358" priority="333" operator="containsText" text="No">
      <formula>NOT(ISERROR(SEARCH("No",Z95)))</formula>
    </cfRule>
    <cfRule type="containsText" dxfId="357" priority="334" operator="containsText" text="Yes">
      <formula>NOT(ISERROR(SEARCH("Yes",Z95)))</formula>
    </cfRule>
  </conditionalFormatting>
  <conditionalFormatting sqref="AR95">
    <cfRule type="expression" dxfId="356" priority="332">
      <formula>_xlfn.ISFORMULA(AR95)</formula>
    </cfRule>
  </conditionalFormatting>
  <conditionalFormatting sqref="AS96:XFD96 A96:AQ96">
    <cfRule type="expression" dxfId="355" priority="331">
      <formula>_xlfn.ISFORMULA(A96)</formula>
    </cfRule>
  </conditionalFormatting>
  <conditionalFormatting sqref="Z96">
    <cfRule type="containsText" dxfId="354" priority="329" operator="containsText" text="No">
      <formula>NOT(ISERROR(SEARCH("No",Z96)))</formula>
    </cfRule>
    <cfRule type="containsText" dxfId="353" priority="330" operator="containsText" text="Yes">
      <formula>NOT(ISERROR(SEARCH("Yes",Z96)))</formula>
    </cfRule>
  </conditionalFormatting>
  <conditionalFormatting sqref="AR96">
    <cfRule type="expression" dxfId="352" priority="328">
      <formula>_xlfn.ISFORMULA(AR96)</formula>
    </cfRule>
  </conditionalFormatting>
  <conditionalFormatting sqref="AS97:XFD97 A97:AQ97">
    <cfRule type="expression" dxfId="351" priority="327">
      <formula>_xlfn.ISFORMULA(A97)</formula>
    </cfRule>
  </conditionalFormatting>
  <conditionalFormatting sqref="Z97">
    <cfRule type="containsText" dxfId="350" priority="325" operator="containsText" text="No">
      <formula>NOT(ISERROR(SEARCH("No",Z97)))</formula>
    </cfRule>
    <cfRule type="containsText" dxfId="349" priority="326" operator="containsText" text="Yes">
      <formula>NOT(ISERROR(SEARCH("Yes",Z97)))</formula>
    </cfRule>
  </conditionalFormatting>
  <conditionalFormatting sqref="AR97">
    <cfRule type="expression" dxfId="348" priority="324">
      <formula>_xlfn.ISFORMULA(AR97)</formula>
    </cfRule>
  </conditionalFormatting>
  <conditionalFormatting sqref="AS98:XFD98 A98:AQ98">
    <cfRule type="expression" dxfId="347" priority="323">
      <formula>_xlfn.ISFORMULA(A98)</formula>
    </cfRule>
  </conditionalFormatting>
  <conditionalFormatting sqref="Z98">
    <cfRule type="containsText" dxfId="346" priority="321" operator="containsText" text="No">
      <formula>NOT(ISERROR(SEARCH("No",Z98)))</formula>
    </cfRule>
    <cfRule type="containsText" dxfId="345" priority="322" operator="containsText" text="Yes">
      <formula>NOT(ISERROR(SEARCH("Yes",Z98)))</formula>
    </cfRule>
  </conditionalFormatting>
  <conditionalFormatting sqref="AR98">
    <cfRule type="expression" dxfId="344" priority="320">
      <formula>_xlfn.ISFORMULA(AR98)</formula>
    </cfRule>
  </conditionalFormatting>
  <conditionalFormatting sqref="AS99:XFD99 A99:AQ99">
    <cfRule type="expression" dxfId="343" priority="319">
      <formula>_xlfn.ISFORMULA(A99)</formula>
    </cfRule>
  </conditionalFormatting>
  <conditionalFormatting sqref="Z99">
    <cfRule type="containsText" dxfId="342" priority="317" operator="containsText" text="No">
      <formula>NOT(ISERROR(SEARCH("No",Z99)))</formula>
    </cfRule>
    <cfRule type="containsText" dxfId="341" priority="318" operator="containsText" text="Yes">
      <formula>NOT(ISERROR(SEARCH("Yes",Z99)))</formula>
    </cfRule>
  </conditionalFormatting>
  <conditionalFormatting sqref="AR99">
    <cfRule type="expression" dxfId="340" priority="316">
      <formula>_xlfn.ISFORMULA(AR99)</formula>
    </cfRule>
  </conditionalFormatting>
  <conditionalFormatting sqref="AS100:XFD100 A100:AQ100">
    <cfRule type="expression" dxfId="339" priority="315">
      <formula>_xlfn.ISFORMULA(A100)</formula>
    </cfRule>
  </conditionalFormatting>
  <conditionalFormatting sqref="Z100">
    <cfRule type="containsText" dxfId="338" priority="313" operator="containsText" text="No">
      <formula>NOT(ISERROR(SEARCH("No",Z100)))</formula>
    </cfRule>
    <cfRule type="containsText" dxfId="337" priority="314" operator="containsText" text="Yes">
      <formula>NOT(ISERROR(SEARCH("Yes",Z100)))</formula>
    </cfRule>
  </conditionalFormatting>
  <conditionalFormatting sqref="AR100">
    <cfRule type="expression" dxfId="336" priority="312">
      <formula>_xlfn.ISFORMULA(AR100)</formula>
    </cfRule>
  </conditionalFormatting>
  <conditionalFormatting sqref="AS101:XFD101 A101:AQ101">
    <cfRule type="expression" dxfId="335" priority="311">
      <formula>_xlfn.ISFORMULA(A101)</formula>
    </cfRule>
  </conditionalFormatting>
  <conditionalFormatting sqref="Z101">
    <cfRule type="containsText" dxfId="334" priority="309" operator="containsText" text="No">
      <formula>NOT(ISERROR(SEARCH("No",Z101)))</formula>
    </cfRule>
    <cfRule type="containsText" dxfId="333" priority="310" operator="containsText" text="Yes">
      <formula>NOT(ISERROR(SEARCH("Yes",Z101)))</formula>
    </cfRule>
  </conditionalFormatting>
  <conditionalFormatting sqref="AR101">
    <cfRule type="expression" dxfId="332" priority="308">
      <formula>_xlfn.ISFORMULA(AR101)</formula>
    </cfRule>
  </conditionalFormatting>
  <conditionalFormatting sqref="AS102:XFD102 A102:AQ102">
    <cfRule type="expression" dxfId="331" priority="307">
      <formula>_xlfn.ISFORMULA(A102)</formula>
    </cfRule>
  </conditionalFormatting>
  <conditionalFormatting sqref="Z102">
    <cfRule type="containsText" dxfId="330" priority="305" operator="containsText" text="No">
      <formula>NOT(ISERROR(SEARCH("No",Z102)))</formula>
    </cfRule>
    <cfRule type="containsText" dxfId="329" priority="306" operator="containsText" text="Yes">
      <formula>NOT(ISERROR(SEARCH("Yes",Z102)))</formula>
    </cfRule>
  </conditionalFormatting>
  <conditionalFormatting sqref="AR102">
    <cfRule type="expression" dxfId="328" priority="304">
      <formula>_xlfn.ISFORMULA(AR102)</formula>
    </cfRule>
  </conditionalFormatting>
  <conditionalFormatting sqref="AS103:XFD103 A103:AQ103">
    <cfRule type="expression" dxfId="327" priority="303">
      <formula>_xlfn.ISFORMULA(A103)</formula>
    </cfRule>
  </conditionalFormatting>
  <conditionalFormatting sqref="Z103">
    <cfRule type="containsText" dxfId="326" priority="301" operator="containsText" text="No">
      <formula>NOT(ISERROR(SEARCH("No",Z103)))</formula>
    </cfRule>
    <cfRule type="containsText" dxfId="325" priority="302" operator="containsText" text="Yes">
      <formula>NOT(ISERROR(SEARCH("Yes",Z103)))</formula>
    </cfRule>
  </conditionalFormatting>
  <conditionalFormatting sqref="AR103">
    <cfRule type="expression" dxfId="324" priority="300">
      <formula>_xlfn.ISFORMULA(AR103)</formula>
    </cfRule>
  </conditionalFormatting>
  <conditionalFormatting sqref="AS104:XFD104 A104:AQ104">
    <cfRule type="expression" dxfId="323" priority="299">
      <formula>_xlfn.ISFORMULA(A104)</formula>
    </cfRule>
  </conditionalFormatting>
  <conditionalFormatting sqref="Z104">
    <cfRule type="containsText" dxfId="322" priority="297" operator="containsText" text="No">
      <formula>NOT(ISERROR(SEARCH("No",Z104)))</formula>
    </cfRule>
    <cfRule type="containsText" dxfId="321" priority="298" operator="containsText" text="Yes">
      <formula>NOT(ISERROR(SEARCH("Yes",Z104)))</formula>
    </cfRule>
  </conditionalFormatting>
  <conditionalFormatting sqref="AR104">
    <cfRule type="expression" dxfId="320" priority="296">
      <formula>_xlfn.ISFORMULA(AR104)</formula>
    </cfRule>
  </conditionalFormatting>
  <conditionalFormatting sqref="M105:N105 Q105">
    <cfRule type="expression" dxfId="319" priority="295">
      <formula>_xlfn.ISFORMULA(M105)</formula>
    </cfRule>
  </conditionalFormatting>
  <conditionalFormatting sqref="Z105">
    <cfRule type="containsText" dxfId="318" priority="293" operator="containsText" text="No">
      <formula>NOT(ISERROR(SEARCH("No",Z105)))</formula>
    </cfRule>
    <cfRule type="containsText" dxfId="317" priority="294" operator="containsText" text="Yes">
      <formula>NOT(ISERROR(SEARCH("Yes",Z105)))</formula>
    </cfRule>
  </conditionalFormatting>
  <conditionalFormatting sqref="AR105">
    <cfRule type="expression" dxfId="316" priority="292">
      <formula>_xlfn.ISFORMULA(AR105)</formula>
    </cfRule>
  </conditionalFormatting>
  <conditionalFormatting sqref="A105:I105">
    <cfRule type="expression" dxfId="315" priority="290">
      <formula>_xlfn.ISFORMULA(A105)</formula>
    </cfRule>
  </conditionalFormatting>
  <conditionalFormatting sqref="AS105:XFD105 J105:P105 R105:AQ105">
    <cfRule type="expression" dxfId="314" priority="291">
      <formula>_xlfn.ISFORMULA(J105)</formula>
    </cfRule>
  </conditionalFormatting>
  <conditionalFormatting sqref="M106:N106 Q106">
    <cfRule type="expression" dxfId="313" priority="289">
      <formula>_xlfn.ISFORMULA(M106)</formula>
    </cfRule>
  </conditionalFormatting>
  <conditionalFormatting sqref="Z106">
    <cfRule type="containsText" dxfId="312" priority="287" operator="containsText" text="No">
      <formula>NOT(ISERROR(SEARCH("No",Z106)))</formula>
    </cfRule>
    <cfRule type="containsText" dxfId="311" priority="288" operator="containsText" text="Yes">
      <formula>NOT(ISERROR(SEARCH("Yes",Z106)))</formula>
    </cfRule>
  </conditionalFormatting>
  <conditionalFormatting sqref="AR106">
    <cfRule type="expression" dxfId="310" priority="286">
      <formula>_xlfn.ISFORMULA(AR106)</formula>
    </cfRule>
  </conditionalFormatting>
  <conditionalFormatting sqref="A106:I106">
    <cfRule type="expression" dxfId="309" priority="284">
      <formula>_xlfn.ISFORMULA(A106)</formula>
    </cfRule>
  </conditionalFormatting>
  <conditionalFormatting sqref="AS106:XFD106 J106:P106 R106:AQ106">
    <cfRule type="expression" dxfId="308" priority="285">
      <formula>_xlfn.ISFORMULA(J106)</formula>
    </cfRule>
  </conditionalFormatting>
  <conditionalFormatting sqref="M107:N107 Q107">
    <cfRule type="expression" dxfId="307" priority="283">
      <formula>_xlfn.ISFORMULA(M107)</formula>
    </cfRule>
  </conditionalFormatting>
  <conditionalFormatting sqref="Z107">
    <cfRule type="containsText" dxfId="306" priority="281" operator="containsText" text="No">
      <formula>NOT(ISERROR(SEARCH("No",Z107)))</formula>
    </cfRule>
    <cfRule type="containsText" dxfId="305" priority="282" operator="containsText" text="Yes">
      <formula>NOT(ISERROR(SEARCH("Yes",Z107)))</formula>
    </cfRule>
  </conditionalFormatting>
  <conditionalFormatting sqref="AR107">
    <cfRule type="expression" dxfId="304" priority="280">
      <formula>_xlfn.ISFORMULA(AR107)</formula>
    </cfRule>
  </conditionalFormatting>
  <conditionalFormatting sqref="A107:I107">
    <cfRule type="expression" dxfId="303" priority="278">
      <formula>_xlfn.ISFORMULA(A107)</formula>
    </cfRule>
  </conditionalFormatting>
  <conditionalFormatting sqref="AS107:XFD107 J107:P107 R107:AQ107">
    <cfRule type="expression" dxfId="302" priority="279">
      <formula>_xlfn.ISFORMULA(J107)</formula>
    </cfRule>
  </conditionalFormatting>
  <conditionalFormatting sqref="M108:N108 Q108">
    <cfRule type="expression" dxfId="301" priority="277">
      <formula>_xlfn.ISFORMULA(M108)</formula>
    </cfRule>
  </conditionalFormatting>
  <conditionalFormatting sqref="Z108">
    <cfRule type="containsText" dxfId="300" priority="275" operator="containsText" text="No">
      <formula>NOT(ISERROR(SEARCH("No",Z108)))</formula>
    </cfRule>
    <cfRule type="containsText" dxfId="299" priority="276" operator="containsText" text="Yes">
      <formula>NOT(ISERROR(SEARCH("Yes",Z108)))</formula>
    </cfRule>
  </conditionalFormatting>
  <conditionalFormatting sqref="AR108">
    <cfRule type="expression" dxfId="298" priority="274">
      <formula>_xlfn.ISFORMULA(AR108)</formula>
    </cfRule>
  </conditionalFormatting>
  <conditionalFormatting sqref="A108:I108">
    <cfRule type="expression" dxfId="297" priority="272">
      <formula>_xlfn.ISFORMULA(A108)</formula>
    </cfRule>
  </conditionalFormatting>
  <conditionalFormatting sqref="AS108:XFD108 J108:P108 R108:AQ108">
    <cfRule type="expression" dxfId="296" priority="273">
      <formula>_xlfn.ISFORMULA(J108)</formula>
    </cfRule>
  </conditionalFormatting>
  <conditionalFormatting sqref="M109:N109 Q109">
    <cfRule type="expression" dxfId="295" priority="271">
      <formula>_xlfn.ISFORMULA(M109)</formula>
    </cfRule>
  </conditionalFormatting>
  <conditionalFormatting sqref="Z109">
    <cfRule type="containsText" dxfId="294" priority="269" operator="containsText" text="No">
      <formula>NOT(ISERROR(SEARCH("No",Z109)))</formula>
    </cfRule>
    <cfRule type="containsText" dxfId="293" priority="270" operator="containsText" text="Yes">
      <formula>NOT(ISERROR(SEARCH("Yes",Z109)))</formula>
    </cfRule>
  </conditionalFormatting>
  <conditionalFormatting sqref="AR109">
    <cfRule type="expression" dxfId="292" priority="268">
      <formula>_xlfn.ISFORMULA(AR109)</formula>
    </cfRule>
  </conditionalFormatting>
  <conditionalFormatting sqref="A109:I109">
    <cfRule type="expression" dxfId="291" priority="266">
      <formula>_xlfn.ISFORMULA(A109)</formula>
    </cfRule>
  </conditionalFormatting>
  <conditionalFormatting sqref="AS109:XFD109 J109:P109 R109:AQ109">
    <cfRule type="expression" dxfId="290" priority="267">
      <formula>_xlfn.ISFORMULA(J109)</formula>
    </cfRule>
  </conditionalFormatting>
  <conditionalFormatting sqref="M110 AR110">
    <cfRule type="expression" dxfId="289" priority="265">
      <formula>_xlfn.ISFORMULA(M110)</formula>
    </cfRule>
  </conditionalFormatting>
  <conditionalFormatting sqref="Z110">
    <cfRule type="containsText" dxfId="288" priority="263" operator="containsText" text="No">
      <formula>NOT(ISERROR(SEARCH("No",Z110)))</formula>
    </cfRule>
    <cfRule type="containsText" dxfId="287" priority="264" operator="containsText" text="Yes">
      <formula>NOT(ISERROR(SEARCH("Yes",Z110)))</formula>
    </cfRule>
  </conditionalFormatting>
  <conditionalFormatting sqref="M110:N110 Q110">
    <cfRule type="expression" dxfId="286" priority="262">
      <formula>_xlfn.ISFORMULA(M110)</formula>
    </cfRule>
  </conditionalFormatting>
  <conditionalFormatting sqref="AS110:XFD110 A110:P110 R110:AQ110">
    <cfRule type="expression" dxfId="285" priority="261">
      <formula>_xlfn.ISFORMULA(A110)</formula>
    </cfRule>
  </conditionalFormatting>
  <conditionalFormatting sqref="M111 AR111">
    <cfRule type="expression" dxfId="284" priority="260">
      <formula>_xlfn.ISFORMULA(M111)</formula>
    </cfRule>
  </conditionalFormatting>
  <conditionalFormatting sqref="Z111">
    <cfRule type="containsText" dxfId="283" priority="258" operator="containsText" text="No">
      <formula>NOT(ISERROR(SEARCH("No",Z111)))</formula>
    </cfRule>
    <cfRule type="containsText" dxfId="282" priority="259" operator="containsText" text="Yes">
      <formula>NOT(ISERROR(SEARCH("Yes",Z111)))</formula>
    </cfRule>
  </conditionalFormatting>
  <conditionalFormatting sqref="M111:N111 Q111">
    <cfRule type="expression" dxfId="281" priority="257">
      <formula>_xlfn.ISFORMULA(M111)</formula>
    </cfRule>
  </conditionalFormatting>
  <conditionalFormatting sqref="AS111:XFD111 A111:P111 R111:AQ111">
    <cfRule type="expression" dxfId="280" priority="256">
      <formula>_xlfn.ISFORMULA(A111)</formula>
    </cfRule>
  </conditionalFormatting>
  <conditionalFormatting sqref="M112 AR112">
    <cfRule type="expression" dxfId="279" priority="255">
      <formula>_xlfn.ISFORMULA(M112)</formula>
    </cfRule>
  </conditionalFormatting>
  <conditionalFormatting sqref="Z112">
    <cfRule type="containsText" dxfId="278" priority="253" operator="containsText" text="No">
      <formula>NOT(ISERROR(SEARCH("No",Z112)))</formula>
    </cfRule>
    <cfRule type="containsText" dxfId="277" priority="254" operator="containsText" text="Yes">
      <formula>NOT(ISERROR(SEARCH("Yes",Z112)))</formula>
    </cfRule>
  </conditionalFormatting>
  <conditionalFormatting sqref="M112:N112 Q112">
    <cfRule type="expression" dxfId="276" priority="252">
      <formula>_xlfn.ISFORMULA(M112)</formula>
    </cfRule>
  </conditionalFormatting>
  <conditionalFormatting sqref="AS112:XFD112 A112:P112 R112:AQ112">
    <cfRule type="expression" dxfId="275" priority="251">
      <formula>_xlfn.ISFORMULA(A112)</formula>
    </cfRule>
  </conditionalFormatting>
  <conditionalFormatting sqref="M113 AR113">
    <cfRule type="expression" dxfId="274" priority="250">
      <formula>_xlfn.ISFORMULA(M113)</formula>
    </cfRule>
  </conditionalFormatting>
  <conditionalFormatting sqref="Z113">
    <cfRule type="containsText" dxfId="273" priority="248" operator="containsText" text="No">
      <formula>NOT(ISERROR(SEARCH("No",Z113)))</formula>
    </cfRule>
    <cfRule type="containsText" dxfId="272" priority="249" operator="containsText" text="Yes">
      <formula>NOT(ISERROR(SEARCH("Yes",Z113)))</formula>
    </cfRule>
  </conditionalFormatting>
  <conditionalFormatting sqref="M113:N113 Q113">
    <cfRule type="expression" dxfId="271" priority="247">
      <formula>_xlfn.ISFORMULA(M113)</formula>
    </cfRule>
  </conditionalFormatting>
  <conditionalFormatting sqref="AS113:XFD113 A113:P113 R113:AQ113">
    <cfRule type="expression" dxfId="270" priority="246">
      <formula>_xlfn.ISFORMULA(A113)</formula>
    </cfRule>
  </conditionalFormatting>
  <conditionalFormatting sqref="M114 AR114">
    <cfRule type="expression" dxfId="269" priority="245">
      <formula>_xlfn.ISFORMULA(M114)</formula>
    </cfRule>
  </conditionalFormatting>
  <conditionalFormatting sqref="Z114">
    <cfRule type="containsText" dxfId="268" priority="243" operator="containsText" text="No">
      <formula>NOT(ISERROR(SEARCH("No",Z114)))</formula>
    </cfRule>
    <cfRule type="containsText" dxfId="267" priority="244" operator="containsText" text="Yes">
      <formula>NOT(ISERROR(SEARCH("Yes",Z114)))</formula>
    </cfRule>
  </conditionalFormatting>
  <conditionalFormatting sqref="M114:N114 Q114">
    <cfRule type="expression" dxfId="266" priority="242">
      <formula>_xlfn.ISFORMULA(M114)</formula>
    </cfRule>
  </conditionalFormatting>
  <conditionalFormatting sqref="AS114:XFD114 A114:P114 R114:AQ114">
    <cfRule type="expression" dxfId="265" priority="241">
      <formula>_xlfn.ISFORMULA(A114)</formula>
    </cfRule>
  </conditionalFormatting>
  <conditionalFormatting sqref="M115 AR115">
    <cfRule type="expression" dxfId="264" priority="240">
      <formula>_xlfn.ISFORMULA(M115)</formula>
    </cfRule>
  </conditionalFormatting>
  <conditionalFormatting sqref="Z115">
    <cfRule type="containsText" dxfId="263" priority="238" operator="containsText" text="No">
      <formula>NOT(ISERROR(SEARCH("No",Z115)))</formula>
    </cfRule>
    <cfRule type="containsText" dxfId="262" priority="239" operator="containsText" text="Yes">
      <formula>NOT(ISERROR(SEARCH("Yes",Z115)))</formula>
    </cfRule>
  </conditionalFormatting>
  <conditionalFormatting sqref="M115:N115 Q115">
    <cfRule type="expression" dxfId="261" priority="237">
      <formula>_xlfn.ISFORMULA(M115)</formula>
    </cfRule>
  </conditionalFormatting>
  <conditionalFormatting sqref="AS115:XFD115 A115:P115 R115:AQ115">
    <cfRule type="expression" dxfId="260" priority="236">
      <formula>_xlfn.ISFORMULA(A115)</formula>
    </cfRule>
  </conditionalFormatting>
  <conditionalFormatting sqref="AR116">
    <cfRule type="expression" dxfId="259" priority="235">
      <formula>_xlfn.ISFORMULA(AR116)</formula>
    </cfRule>
  </conditionalFormatting>
  <conditionalFormatting sqref="Z116">
    <cfRule type="containsText" dxfId="258" priority="233" operator="containsText" text="No">
      <formula>NOT(ISERROR(SEARCH("No",Z116)))</formula>
    </cfRule>
    <cfRule type="containsText" dxfId="257" priority="234" operator="containsText" text="Yes">
      <formula>NOT(ISERROR(SEARCH("Yes",Z116)))</formula>
    </cfRule>
  </conditionalFormatting>
  <conditionalFormatting sqref="M116:N116 Q116">
    <cfRule type="expression" dxfId="256" priority="232">
      <formula>_xlfn.ISFORMULA(M116)</formula>
    </cfRule>
  </conditionalFormatting>
  <conditionalFormatting sqref="AS116:XFD116 A116:L116 N116:P116 R116:AQ116">
    <cfRule type="expression" dxfId="255" priority="231">
      <formula>_xlfn.ISFORMULA(A116)</formula>
    </cfRule>
  </conditionalFormatting>
  <conditionalFormatting sqref="M116">
    <cfRule type="expression" dxfId="254" priority="230">
      <formula>_xlfn.ISFORMULA(M116)</formula>
    </cfRule>
  </conditionalFormatting>
  <conditionalFormatting sqref="AR117 M117">
    <cfRule type="expression" dxfId="253" priority="229">
      <formula>_xlfn.ISFORMULA(M117)</formula>
    </cfRule>
  </conditionalFormatting>
  <conditionalFormatting sqref="Z117">
    <cfRule type="containsText" dxfId="252" priority="227" operator="containsText" text="No">
      <formula>NOT(ISERROR(SEARCH("No",Z117)))</formula>
    </cfRule>
    <cfRule type="containsText" dxfId="251" priority="228" operator="containsText" text="Yes">
      <formula>NOT(ISERROR(SEARCH("Yes",Z117)))</formula>
    </cfRule>
  </conditionalFormatting>
  <conditionalFormatting sqref="M117:N117 Q117">
    <cfRule type="expression" dxfId="250" priority="226">
      <formula>_xlfn.ISFORMULA(M117)</formula>
    </cfRule>
  </conditionalFormatting>
  <conditionalFormatting sqref="AS117:XFD117 A117:P117 R117:AQ117">
    <cfRule type="expression" dxfId="249" priority="225">
      <formula>_xlfn.ISFORMULA(A117)</formula>
    </cfRule>
  </conditionalFormatting>
  <conditionalFormatting sqref="AR118 M118">
    <cfRule type="expression" dxfId="248" priority="224">
      <formula>_xlfn.ISFORMULA(M118)</formula>
    </cfRule>
  </conditionalFormatting>
  <conditionalFormatting sqref="Z118">
    <cfRule type="containsText" dxfId="247" priority="222" operator="containsText" text="No">
      <formula>NOT(ISERROR(SEARCH("No",Z118)))</formula>
    </cfRule>
    <cfRule type="containsText" dxfId="246" priority="223" operator="containsText" text="Yes">
      <formula>NOT(ISERROR(SEARCH("Yes",Z118)))</formula>
    </cfRule>
  </conditionalFormatting>
  <conditionalFormatting sqref="M118:N118 Q118">
    <cfRule type="expression" dxfId="245" priority="221">
      <formula>_xlfn.ISFORMULA(M118)</formula>
    </cfRule>
  </conditionalFormatting>
  <conditionalFormatting sqref="AS118:XFD118 A118:P118 R118:AQ118">
    <cfRule type="expression" dxfId="244" priority="220">
      <formula>_xlfn.ISFORMULA(A118)</formula>
    </cfRule>
  </conditionalFormatting>
  <conditionalFormatting sqref="AR119 M119">
    <cfRule type="expression" dxfId="243" priority="219">
      <formula>_xlfn.ISFORMULA(M119)</formula>
    </cfRule>
  </conditionalFormatting>
  <conditionalFormatting sqref="Z119">
    <cfRule type="containsText" dxfId="242" priority="217" operator="containsText" text="No">
      <formula>NOT(ISERROR(SEARCH("No",Z119)))</formula>
    </cfRule>
    <cfRule type="containsText" dxfId="241" priority="218" operator="containsText" text="Yes">
      <formula>NOT(ISERROR(SEARCH("Yes",Z119)))</formula>
    </cfRule>
  </conditionalFormatting>
  <conditionalFormatting sqref="M119:N119 Q119">
    <cfRule type="expression" dxfId="240" priority="216">
      <formula>_xlfn.ISFORMULA(M119)</formula>
    </cfRule>
  </conditionalFormatting>
  <conditionalFormatting sqref="AS119:XFD119 A119:P119 R119:AQ119">
    <cfRule type="expression" dxfId="239" priority="215">
      <formula>_xlfn.ISFORMULA(A119)</formula>
    </cfRule>
  </conditionalFormatting>
  <conditionalFormatting sqref="AR120 M120">
    <cfRule type="expression" dxfId="238" priority="214">
      <formula>_xlfn.ISFORMULA(M120)</formula>
    </cfRule>
  </conditionalFormatting>
  <conditionalFormatting sqref="Z120">
    <cfRule type="containsText" dxfId="237" priority="212" operator="containsText" text="No">
      <formula>NOT(ISERROR(SEARCH("No",Z120)))</formula>
    </cfRule>
    <cfRule type="containsText" dxfId="236" priority="213" operator="containsText" text="Yes">
      <formula>NOT(ISERROR(SEARCH("Yes",Z120)))</formula>
    </cfRule>
  </conditionalFormatting>
  <conditionalFormatting sqref="M120:N120 Q120">
    <cfRule type="expression" dxfId="235" priority="211">
      <formula>_xlfn.ISFORMULA(M120)</formula>
    </cfRule>
  </conditionalFormatting>
  <conditionalFormatting sqref="AS120:XFD120 A120:P120 R120:AQ120">
    <cfRule type="expression" dxfId="234" priority="210">
      <formula>_xlfn.ISFORMULA(A120)</formula>
    </cfRule>
  </conditionalFormatting>
  <conditionalFormatting sqref="AR121 M121">
    <cfRule type="expression" dxfId="233" priority="209">
      <formula>_xlfn.ISFORMULA(M121)</formula>
    </cfRule>
  </conditionalFormatting>
  <conditionalFormatting sqref="Z121">
    <cfRule type="containsText" dxfId="232" priority="207" operator="containsText" text="No">
      <formula>NOT(ISERROR(SEARCH("No",Z121)))</formula>
    </cfRule>
    <cfRule type="containsText" dxfId="231" priority="208" operator="containsText" text="Yes">
      <formula>NOT(ISERROR(SEARCH("Yes",Z121)))</formula>
    </cfRule>
  </conditionalFormatting>
  <conditionalFormatting sqref="M121:N121 Q121">
    <cfRule type="expression" dxfId="230" priority="206">
      <formula>_xlfn.ISFORMULA(M121)</formula>
    </cfRule>
  </conditionalFormatting>
  <conditionalFormatting sqref="AS121:XFD121 A121:P121 R121:AQ121">
    <cfRule type="expression" dxfId="229" priority="205">
      <formula>_xlfn.ISFORMULA(A121)</formula>
    </cfRule>
  </conditionalFormatting>
  <conditionalFormatting sqref="A122:P122 R122:AR122">
    <cfRule type="expression" dxfId="228" priority="204">
      <formula>_xlfn.ISFORMULA(A122)</formula>
    </cfRule>
  </conditionalFormatting>
  <conditionalFormatting sqref="Z122">
    <cfRule type="containsText" dxfId="227" priority="202" operator="containsText" text="No">
      <formula>NOT(ISERROR(SEARCH("No",Z122)))</formula>
    </cfRule>
    <cfRule type="containsText" dxfId="226" priority="203" operator="containsText" text="Yes">
      <formula>NOT(ISERROR(SEARCH("Yes",Z122)))</formula>
    </cfRule>
  </conditionalFormatting>
  <conditionalFormatting sqref="M122:N122 Q122">
    <cfRule type="expression" dxfId="225" priority="201">
      <formula>_xlfn.ISFORMULA(M122)</formula>
    </cfRule>
  </conditionalFormatting>
  <conditionalFormatting sqref="AS122:XFD122">
    <cfRule type="expression" dxfId="224" priority="200">
      <formula>_xlfn.ISFORMULA(AS122)</formula>
    </cfRule>
  </conditionalFormatting>
  <conditionalFormatting sqref="A123:P123 R123:AR123">
    <cfRule type="expression" dxfId="223" priority="199">
      <formula>_xlfn.ISFORMULA(A123)</formula>
    </cfRule>
  </conditionalFormatting>
  <conditionalFormatting sqref="Z123">
    <cfRule type="containsText" dxfId="222" priority="197" operator="containsText" text="No">
      <formula>NOT(ISERROR(SEARCH("No",Z123)))</formula>
    </cfRule>
    <cfRule type="containsText" dxfId="221" priority="198" operator="containsText" text="Yes">
      <formula>NOT(ISERROR(SEARCH("Yes",Z123)))</formula>
    </cfRule>
  </conditionalFormatting>
  <conditionalFormatting sqref="M123:N123 Q123">
    <cfRule type="expression" dxfId="220" priority="196">
      <formula>_xlfn.ISFORMULA(M123)</formula>
    </cfRule>
  </conditionalFormatting>
  <conditionalFormatting sqref="AS123:XFD123">
    <cfRule type="expression" dxfId="219" priority="195">
      <formula>_xlfn.ISFORMULA(AS123)</formula>
    </cfRule>
  </conditionalFormatting>
  <conditionalFormatting sqref="A124:P124 R124:AR124">
    <cfRule type="expression" dxfId="218" priority="194">
      <formula>_xlfn.ISFORMULA(A124)</formula>
    </cfRule>
  </conditionalFormatting>
  <conditionalFormatting sqref="Z124">
    <cfRule type="containsText" dxfId="217" priority="192" operator="containsText" text="No">
      <formula>NOT(ISERROR(SEARCH("No",Z124)))</formula>
    </cfRule>
    <cfRule type="containsText" dxfId="216" priority="193" operator="containsText" text="Yes">
      <formula>NOT(ISERROR(SEARCH("Yes",Z124)))</formula>
    </cfRule>
  </conditionalFormatting>
  <conditionalFormatting sqref="M124:N124 Q124">
    <cfRule type="expression" dxfId="215" priority="191">
      <formula>_xlfn.ISFORMULA(M124)</formula>
    </cfRule>
  </conditionalFormatting>
  <conditionalFormatting sqref="AS124:XFD124">
    <cfRule type="expression" dxfId="214" priority="190">
      <formula>_xlfn.ISFORMULA(AS124)</formula>
    </cfRule>
  </conditionalFormatting>
  <conditionalFormatting sqref="A125:P125 R125:AR125">
    <cfRule type="expression" dxfId="213" priority="189">
      <formula>_xlfn.ISFORMULA(A125)</formula>
    </cfRule>
  </conditionalFormatting>
  <conditionalFormatting sqref="Z125">
    <cfRule type="containsText" dxfId="212" priority="187" operator="containsText" text="No">
      <formula>NOT(ISERROR(SEARCH("No",Z125)))</formula>
    </cfRule>
    <cfRule type="containsText" dxfId="211" priority="188" operator="containsText" text="Yes">
      <formula>NOT(ISERROR(SEARCH("Yes",Z125)))</formula>
    </cfRule>
  </conditionalFormatting>
  <conditionalFormatting sqref="M125:N125 Q125">
    <cfRule type="expression" dxfId="210" priority="186">
      <formula>_xlfn.ISFORMULA(M125)</formula>
    </cfRule>
  </conditionalFormatting>
  <conditionalFormatting sqref="AS125:XFD125">
    <cfRule type="expression" dxfId="209" priority="185">
      <formula>_xlfn.ISFORMULA(AS125)</formula>
    </cfRule>
  </conditionalFormatting>
  <conditionalFormatting sqref="A126:P126 R126:AR126">
    <cfRule type="expression" dxfId="208" priority="184">
      <formula>_xlfn.ISFORMULA(A126)</formula>
    </cfRule>
  </conditionalFormatting>
  <conditionalFormatting sqref="Z126">
    <cfRule type="containsText" dxfId="207" priority="182" operator="containsText" text="No">
      <formula>NOT(ISERROR(SEARCH("No",Z126)))</formula>
    </cfRule>
    <cfRule type="containsText" dxfId="206" priority="183" operator="containsText" text="Yes">
      <formula>NOT(ISERROR(SEARCH("Yes",Z126)))</formula>
    </cfRule>
  </conditionalFormatting>
  <conditionalFormatting sqref="M126:N126 Q126">
    <cfRule type="expression" dxfId="205" priority="181">
      <formula>_xlfn.ISFORMULA(M126)</formula>
    </cfRule>
  </conditionalFormatting>
  <conditionalFormatting sqref="AS126:XFD126">
    <cfRule type="expression" dxfId="204" priority="180">
      <formula>_xlfn.ISFORMULA(AS126)</formula>
    </cfRule>
  </conditionalFormatting>
  <conditionalFormatting sqref="A127:P127 R127:AR127">
    <cfRule type="expression" dxfId="203" priority="179">
      <formula>_xlfn.ISFORMULA(A127)</formula>
    </cfRule>
  </conditionalFormatting>
  <conditionalFormatting sqref="Z127">
    <cfRule type="containsText" dxfId="202" priority="177" operator="containsText" text="No">
      <formula>NOT(ISERROR(SEARCH("No",Z127)))</formula>
    </cfRule>
    <cfRule type="containsText" dxfId="201" priority="178" operator="containsText" text="Yes">
      <formula>NOT(ISERROR(SEARCH("Yes",Z127)))</formula>
    </cfRule>
  </conditionalFormatting>
  <conditionalFormatting sqref="M127:N127 Q127">
    <cfRule type="expression" dxfId="200" priority="176">
      <formula>_xlfn.ISFORMULA(M127)</formula>
    </cfRule>
  </conditionalFormatting>
  <conditionalFormatting sqref="AS127:AX127 AZ127:XFD127">
    <cfRule type="expression" dxfId="199" priority="175">
      <formula>_xlfn.ISFORMULA(AS127)</formula>
    </cfRule>
  </conditionalFormatting>
  <conditionalFormatting sqref="AY127">
    <cfRule type="expression" dxfId="198" priority="174">
      <formula>_xlfn.ISFORMULA(AY127)</formula>
    </cfRule>
  </conditionalFormatting>
  <conditionalFormatting sqref="A128:P128 R128:XFD128">
    <cfRule type="expression" dxfId="197" priority="173">
      <formula>_xlfn.ISFORMULA(A128)</formula>
    </cfRule>
  </conditionalFormatting>
  <conditionalFormatting sqref="Z128">
    <cfRule type="containsText" dxfId="196" priority="171" operator="containsText" text="No">
      <formula>NOT(ISERROR(SEARCH("No",Z128)))</formula>
    </cfRule>
    <cfRule type="containsText" dxfId="195" priority="172" operator="containsText" text="Yes">
      <formula>NOT(ISERROR(SEARCH("Yes",Z128)))</formula>
    </cfRule>
  </conditionalFormatting>
  <conditionalFormatting sqref="M128:N128 Q128">
    <cfRule type="expression" dxfId="194" priority="170">
      <formula>_xlfn.ISFORMULA(M128)</formula>
    </cfRule>
  </conditionalFormatting>
  <conditionalFormatting sqref="A129:P129 R129:XFD129">
    <cfRule type="expression" dxfId="193" priority="169">
      <formula>_xlfn.ISFORMULA(A129)</formula>
    </cfRule>
  </conditionalFormatting>
  <conditionalFormatting sqref="Z129">
    <cfRule type="containsText" dxfId="192" priority="167" operator="containsText" text="No">
      <formula>NOT(ISERROR(SEARCH("No",Z129)))</formula>
    </cfRule>
    <cfRule type="containsText" dxfId="191" priority="168" operator="containsText" text="Yes">
      <formula>NOT(ISERROR(SEARCH("Yes",Z129)))</formula>
    </cfRule>
  </conditionalFormatting>
  <conditionalFormatting sqref="M129:N129 Q129">
    <cfRule type="expression" dxfId="190" priority="166">
      <formula>_xlfn.ISFORMULA(M129)</formula>
    </cfRule>
  </conditionalFormatting>
  <conditionalFormatting sqref="A130:P130 R130:XFD130">
    <cfRule type="expression" dxfId="189" priority="165">
      <formula>_xlfn.ISFORMULA(A130)</formula>
    </cfRule>
  </conditionalFormatting>
  <conditionalFormatting sqref="Z130">
    <cfRule type="containsText" dxfId="188" priority="163" operator="containsText" text="No">
      <formula>NOT(ISERROR(SEARCH("No",Z130)))</formula>
    </cfRule>
    <cfRule type="containsText" dxfId="187" priority="164" operator="containsText" text="Yes">
      <formula>NOT(ISERROR(SEARCH("Yes",Z130)))</formula>
    </cfRule>
  </conditionalFormatting>
  <conditionalFormatting sqref="M130:N130 Q130">
    <cfRule type="expression" dxfId="186" priority="162">
      <formula>_xlfn.ISFORMULA(M130)</formula>
    </cfRule>
  </conditionalFormatting>
  <conditionalFormatting sqref="A131:P131 R131:XFD131">
    <cfRule type="expression" dxfId="185" priority="161">
      <formula>_xlfn.ISFORMULA(A131)</formula>
    </cfRule>
  </conditionalFormatting>
  <conditionalFormatting sqref="Z131">
    <cfRule type="containsText" dxfId="184" priority="159" operator="containsText" text="No">
      <formula>NOT(ISERROR(SEARCH("No",Z131)))</formula>
    </cfRule>
    <cfRule type="containsText" dxfId="183" priority="160" operator="containsText" text="Yes">
      <formula>NOT(ISERROR(SEARCH("Yes",Z131)))</formula>
    </cfRule>
  </conditionalFormatting>
  <conditionalFormatting sqref="M131:N131 Q131">
    <cfRule type="expression" dxfId="182" priority="158">
      <formula>_xlfn.ISFORMULA(M131)</formula>
    </cfRule>
  </conditionalFormatting>
  <conditionalFormatting sqref="A132:P132 R132:XFD132">
    <cfRule type="expression" dxfId="181" priority="157">
      <formula>_xlfn.ISFORMULA(A132)</formula>
    </cfRule>
  </conditionalFormatting>
  <conditionalFormatting sqref="Z132">
    <cfRule type="containsText" dxfId="180" priority="155" operator="containsText" text="No">
      <formula>NOT(ISERROR(SEARCH("No",Z132)))</formula>
    </cfRule>
    <cfRule type="containsText" dxfId="179" priority="156" operator="containsText" text="Yes">
      <formula>NOT(ISERROR(SEARCH("Yes",Z132)))</formula>
    </cfRule>
  </conditionalFormatting>
  <conditionalFormatting sqref="M132:N132 Q132">
    <cfRule type="expression" dxfId="178" priority="154">
      <formula>_xlfn.ISFORMULA(M132)</formula>
    </cfRule>
  </conditionalFormatting>
  <conditionalFormatting sqref="A133:P133 R133:XFD133">
    <cfRule type="expression" dxfId="177" priority="153">
      <formula>_xlfn.ISFORMULA(A133)</formula>
    </cfRule>
  </conditionalFormatting>
  <conditionalFormatting sqref="Z133">
    <cfRule type="containsText" dxfId="176" priority="151" operator="containsText" text="No">
      <formula>NOT(ISERROR(SEARCH("No",Z133)))</formula>
    </cfRule>
    <cfRule type="containsText" dxfId="175" priority="152" operator="containsText" text="Yes">
      <formula>NOT(ISERROR(SEARCH("Yes",Z133)))</formula>
    </cfRule>
  </conditionalFormatting>
  <conditionalFormatting sqref="M133:N133 Q133">
    <cfRule type="expression" dxfId="174" priority="150">
      <formula>_xlfn.ISFORMULA(M133)</formula>
    </cfRule>
  </conditionalFormatting>
  <conditionalFormatting sqref="A134:P134 R134:XFD134">
    <cfRule type="expression" dxfId="173" priority="149">
      <formula>_xlfn.ISFORMULA(A134)</formula>
    </cfRule>
  </conditionalFormatting>
  <conditionalFormatting sqref="Z134">
    <cfRule type="containsText" dxfId="172" priority="147" operator="containsText" text="No">
      <formula>NOT(ISERROR(SEARCH("No",Z134)))</formula>
    </cfRule>
    <cfRule type="containsText" dxfId="171" priority="148" operator="containsText" text="Yes">
      <formula>NOT(ISERROR(SEARCH("Yes",Z134)))</formula>
    </cfRule>
  </conditionalFormatting>
  <conditionalFormatting sqref="M134:N134 Q134">
    <cfRule type="expression" dxfId="170" priority="146">
      <formula>_xlfn.ISFORMULA(M134)</formula>
    </cfRule>
  </conditionalFormatting>
  <conditionalFormatting sqref="AR135:XFD135 M135">
    <cfRule type="expression" dxfId="169" priority="145">
      <formula>_xlfn.ISFORMULA(M135)</formula>
    </cfRule>
  </conditionalFormatting>
  <conditionalFormatting sqref="Z135">
    <cfRule type="containsText" dxfId="168" priority="143" operator="containsText" text="No">
      <formula>NOT(ISERROR(SEARCH("No",Z135)))</formula>
    </cfRule>
    <cfRule type="containsText" dxfId="167" priority="144" operator="containsText" text="Yes">
      <formula>NOT(ISERROR(SEARCH("Yes",Z135)))</formula>
    </cfRule>
  </conditionalFormatting>
  <conditionalFormatting sqref="M135:N135 Q135">
    <cfRule type="expression" dxfId="166" priority="142">
      <formula>_xlfn.ISFORMULA(M135)</formula>
    </cfRule>
  </conditionalFormatting>
  <conditionalFormatting sqref="A135:P135 R135:AQ135">
    <cfRule type="expression" dxfId="165" priority="141">
      <formula>_xlfn.ISFORMULA(A135)</formula>
    </cfRule>
  </conditionalFormatting>
  <conditionalFormatting sqref="M136:N136 Q136">
    <cfRule type="expression" dxfId="164" priority="140">
      <formula>_xlfn.ISFORMULA(M136)</formula>
    </cfRule>
  </conditionalFormatting>
  <conditionalFormatting sqref="E136">
    <cfRule type="expression" dxfId="163" priority="139">
      <formula>_xlfn.ISFORMULA(E136)</formula>
    </cfRule>
  </conditionalFormatting>
  <conditionalFormatting sqref="Z136">
    <cfRule type="containsText" dxfId="162" priority="137" operator="containsText" text="No">
      <formula>NOT(ISERROR(SEARCH("No",Z136)))</formula>
    </cfRule>
    <cfRule type="containsText" dxfId="161" priority="138" operator="containsText" text="Yes">
      <formula>NOT(ISERROR(SEARCH("Yes",Z136)))</formula>
    </cfRule>
  </conditionalFormatting>
  <conditionalFormatting sqref="A136:C136 AS136:XFD136 F136:L136 N136:P136 R136:AQ136">
    <cfRule type="expression" dxfId="160" priority="136">
      <formula>_xlfn.ISFORMULA(A136)</formula>
    </cfRule>
  </conditionalFormatting>
  <conditionalFormatting sqref="AR136">
    <cfRule type="expression" dxfId="159" priority="135">
      <formula>_xlfn.ISFORMULA(AR136)</formula>
    </cfRule>
  </conditionalFormatting>
  <conditionalFormatting sqref="D136">
    <cfRule type="expression" dxfId="158" priority="134">
      <formula>_xlfn.ISFORMULA(D136)</formula>
    </cfRule>
  </conditionalFormatting>
  <conditionalFormatting sqref="M136">
    <cfRule type="expression" dxfId="157" priority="133">
      <formula>_xlfn.ISFORMULA(M136)</formula>
    </cfRule>
  </conditionalFormatting>
  <conditionalFormatting sqref="M137:N137 Q137">
    <cfRule type="expression" dxfId="156" priority="132">
      <formula>_xlfn.ISFORMULA(M137)</formula>
    </cfRule>
  </conditionalFormatting>
  <conditionalFormatting sqref="E137">
    <cfRule type="expression" dxfId="155" priority="131">
      <formula>_xlfn.ISFORMULA(E137)</formula>
    </cfRule>
  </conditionalFormatting>
  <conditionalFormatting sqref="Z137">
    <cfRule type="containsText" dxfId="154" priority="129" operator="containsText" text="No">
      <formula>NOT(ISERROR(SEARCH("No",Z137)))</formula>
    </cfRule>
    <cfRule type="containsText" dxfId="153" priority="130" operator="containsText" text="Yes">
      <formula>NOT(ISERROR(SEARCH("Yes",Z137)))</formula>
    </cfRule>
  </conditionalFormatting>
  <conditionalFormatting sqref="A137:C137 AS137:XFD137 F137:L137 N137:P137 R137:AQ137">
    <cfRule type="expression" dxfId="152" priority="128">
      <formula>_xlfn.ISFORMULA(A137)</formula>
    </cfRule>
  </conditionalFormatting>
  <conditionalFormatting sqref="AR137">
    <cfRule type="expression" dxfId="151" priority="127">
      <formula>_xlfn.ISFORMULA(AR137)</formula>
    </cfRule>
  </conditionalFormatting>
  <conditionalFormatting sqref="D137">
    <cfRule type="expression" dxfId="150" priority="126">
      <formula>_xlfn.ISFORMULA(D137)</formula>
    </cfRule>
  </conditionalFormatting>
  <conditionalFormatting sqref="M137">
    <cfRule type="expression" dxfId="149" priority="125">
      <formula>_xlfn.ISFORMULA(M137)</formula>
    </cfRule>
  </conditionalFormatting>
  <conditionalFormatting sqref="M138:N138 Q138">
    <cfRule type="expression" dxfId="148" priority="124">
      <formula>_xlfn.ISFORMULA(M138)</formula>
    </cfRule>
  </conditionalFormatting>
  <conditionalFormatting sqref="E138">
    <cfRule type="expression" dxfId="147" priority="123">
      <formula>_xlfn.ISFORMULA(E138)</formula>
    </cfRule>
  </conditionalFormatting>
  <conditionalFormatting sqref="AA138:AQ138 AS138:XFD138 A138:D138 F138:P138 R138:Y138">
    <cfRule type="expression" dxfId="146" priority="122">
      <formula>_xlfn.ISFORMULA(A138)</formula>
    </cfRule>
  </conditionalFormatting>
  <conditionalFormatting sqref="AR138">
    <cfRule type="expression" dxfId="145" priority="121">
      <formula>_xlfn.ISFORMULA(AR138)</formula>
    </cfRule>
  </conditionalFormatting>
  <conditionalFormatting sqref="Z138">
    <cfRule type="containsText" dxfId="144" priority="119" operator="containsText" text="No">
      <formula>NOT(ISERROR(SEARCH("No",Z138)))</formula>
    </cfRule>
    <cfRule type="containsText" dxfId="143" priority="120" operator="containsText" text="Yes">
      <formula>NOT(ISERROR(SEARCH("Yes",Z138)))</formula>
    </cfRule>
  </conditionalFormatting>
  <conditionalFormatting sqref="Z138">
    <cfRule type="expression" dxfId="142" priority="118">
      <formula>_xlfn.ISFORMULA(Z138)</formula>
    </cfRule>
  </conditionalFormatting>
  <conditionalFormatting sqref="M139:N139 Q139">
    <cfRule type="expression" dxfId="141" priority="117">
      <formula>_xlfn.ISFORMULA(M139)</formula>
    </cfRule>
  </conditionalFormatting>
  <conditionalFormatting sqref="E139">
    <cfRule type="expression" dxfId="140" priority="116">
      <formula>_xlfn.ISFORMULA(E139)</formula>
    </cfRule>
  </conditionalFormatting>
  <conditionalFormatting sqref="AA139:AD139 AF139:AQ139 F139:J139 AS139:XFD139 A139:D139 L139:P139 R139:Y139">
    <cfRule type="expression" dxfId="139" priority="115">
      <formula>_xlfn.ISFORMULA(A139)</formula>
    </cfRule>
  </conditionalFormatting>
  <conditionalFormatting sqref="AR139">
    <cfRule type="expression" dxfId="138" priority="114">
      <formula>_xlfn.ISFORMULA(AR139)</formula>
    </cfRule>
  </conditionalFormatting>
  <conditionalFormatting sqref="Z139">
    <cfRule type="containsText" dxfId="137" priority="112" operator="containsText" text="No">
      <formula>NOT(ISERROR(SEARCH("No",Z139)))</formula>
    </cfRule>
    <cfRule type="containsText" dxfId="136" priority="113" operator="containsText" text="Yes">
      <formula>NOT(ISERROR(SEARCH("Yes",Z139)))</formula>
    </cfRule>
  </conditionalFormatting>
  <conditionalFormatting sqref="Z139">
    <cfRule type="expression" dxfId="135" priority="111">
      <formula>_xlfn.ISFORMULA(Z139)</formula>
    </cfRule>
  </conditionalFormatting>
  <conditionalFormatting sqref="K139">
    <cfRule type="expression" dxfId="134" priority="110">
      <formula>_xlfn.ISFORMULA(K139)</formula>
    </cfRule>
  </conditionalFormatting>
  <conditionalFormatting sqref="AE139">
    <cfRule type="expression" dxfId="133" priority="109">
      <formula>_xlfn.ISFORMULA(AE139)</formula>
    </cfRule>
  </conditionalFormatting>
  <conditionalFormatting sqref="M140:N140 Q140">
    <cfRule type="expression" dxfId="132" priority="108">
      <formula>_xlfn.ISFORMULA(M140)</formula>
    </cfRule>
  </conditionalFormatting>
  <conditionalFormatting sqref="E140">
    <cfRule type="expression" dxfId="131" priority="107">
      <formula>_xlfn.ISFORMULA(E140)</formula>
    </cfRule>
  </conditionalFormatting>
  <conditionalFormatting sqref="Z140">
    <cfRule type="containsText" dxfId="130" priority="105" operator="containsText" text="No">
      <formula>NOT(ISERROR(SEARCH("No",Z140)))</formula>
    </cfRule>
    <cfRule type="containsText" dxfId="129" priority="106" operator="containsText" text="Yes">
      <formula>NOT(ISERROR(SEARCH("Yes",Z140)))</formula>
    </cfRule>
  </conditionalFormatting>
  <conditionalFormatting sqref="AS140:XFD140 A140:D140 F140:P140 R140:AQ140">
    <cfRule type="expression" dxfId="128" priority="104">
      <formula>_xlfn.ISFORMULA(A140)</formula>
    </cfRule>
  </conditionalFormatting>
  <conditionalFormatting sqref="AR140">
    <cfRule type="expression" dxfId="127" priority="103">
      <formula>_xlfn.ISFORMULA(AR140)</formula>
    </cfRule>
  </conditionalFormatting>
  <conditionalFormatting sqref="M141:N141 Q141">
    <cfRule type="expression" dxfId="126" priority="102">
      <formula>_xlfn.ISFORMULA(M141)</formula>
    </cfRule>
  </conditionalFormatting>
  <conditionalFormatting sqref="E141">
    <cfRule type="expression" dxfId="125" priority="101">
      <formula>_xlfn.ISFORMULA(E141)</formula>
    </cfRule>
  </conditionalFormatting>
  <conditionalFormatting sqref="Z141">
    <cfRule type="containsText" dxfId="124" priority="99" operator="containsText" text="No">
      <formula>NOT(ISERROR(SEARCH("No",Z141)))</formula>
    </cfRule>
    <cfRule type="containsText" dxfId="123" priority="100" operator="containsText" text="Yes">
      <formula>NOT(ISERROR(SEARCH("Yes",Z141)))</formula>
    </cfRule>
  </conditionalFormatting>
  <conditionalFormatting sqref="AS141:XFD141 A141:D141 F141:P141 R141:AQ141">
    <cfRule type="expression" dxfId="122" priority="98">
      <formula>_xlfn.ISFORMULA(A141)</formula>
    </cfRule>
  </conditionalFormatting>
  <conditionalFormatting sqref="AR141">
    <cfRule type="expression" dxfId="121" priority="97">
      <formula>_xlfn.ISFORMULA(AR141)</formula>
    </cfRule>
  </conditionalFormatting>
  <conditionalFormatting sqref="M142:N142 Q142">
    <cfRule type="expression" dxfId="120" priority="96">
      <formula>_xlfn.ISFORMULA(M142)</formula>
    </cfRule>
  </conditionalFormatting>
  <conditionalFormatting sqref="E142">
    <cfRule type="expression" dxfId="119" priority="95">
      <formula>_xlfn.ISFORMULA(E142)</formula>
    </cfRule>
  </conditionalFormatting>
  <conditionalFormatting sqref="Z142">
    <cfRule type="containsText" dxfId="118" priority="93" operator="containsText" text="No">
      <formula>NOT(ISERROR(SEARCH("No",Z142)))</formula>
    </cfRule>
    <cfRule type="containsText" dxfId="117" priority="94" operator="containsText" text="Yes">
      <formula>NOT(ISERROR(SEARCH("Yes",Z142)))</formula>
    </cfRule>
  </conditionalFormatting>
  <conditionalFormatting sqref="AS142:XFD142 A142:D142 F142:P142 R142:AQ142">
    <cfRule type="expression" dxfId="116" priority="92">
      <formula>_xlfn.ISFORMULA(A142)</formula>
    </cfRule>
  </conditionalFormatting>
  <conditionalFormatting sqref="AR142">
    <cfRule type="expression" dxfId="115" priority="91">
      <formula>_xlfn.ISFORMULA(AR142)</formula>
    </cfRule>
  </conditionalFormatting>
  <conditionalFormatting sqref="M143:N143 Q143">
    <cfRule type="expression" dxfId="114" priority="90">
      <formula>_xlfn.ISFORMULA(M143)</formula>
    </cfRule>
  </conditionalFormatting>
  <conditionalFormatting sqref="E143">
    <cfRule type="expression" dxfId="113" priority="89">
      <formula>_xlfn.ISFORMULA(E143)</formula>
    </cfRule>
  </conditionalFormatting>
  <conditionalFormatting sqref="Z143">
    <cfRule type="containsText" dxfId="112" priority="87" operator="containsText" text="No">
      <formula>NOT(ISERROR(SEARCH("No",Z143)))</formula>
    </cfRule>
    <cfRule type="containsText" dxfId="111" priority="88" operator="containsText" text="Yes">
      <formula>NOT(ISERROR(SEARCH("Yes",Z143)))</formula>
    </cfRule>
  </conditionalFormatting>
  <conditionalFormatting sqref="AS143:XFD143 A143:D143 F143:P143 R143:AQ143">
    <cfRule type="expression" dxfId="110" priority="86">
      <formula>_xlfn.ISFORMULA(A143)</formula>
    </cfRule>
  </conditionalFormatting>
  <conditionalFormatting sqref="AR143">
    <cfRule type="expression" dxfId="109" priority="85">
      <formula>_xlfn.ISFORMULA(AR143)</formula>
    </cfRule>
  </conditionalFormatting>
  <conditionalFormatting sqref="M144:N144 Q144">
    <cfRule type="expression" dxfId="108" priority="84">
      <formula>_xlfn.ISFORMULA(M144)</formula>
    </cfRule>
  </conditionalFormatting>
  <conditionalFormatting sqref="E144">
    <cfRule type="expression" dxfId="107" priority="83">
      <formula>_xlfn.ISFORMULA(E144)</formula>
    </cfRule>
  </conditionalFormatting>
  <conditionalFormatting sqref="Z144">
    <cfRule type="containsText" dxfId="106" priority="81" operator="containsText" text="No">
      <formula>NOT(ISERROR(SEARCH("No",Z144)))</formula>
    </cfRule>
    <cfRule type="containsText" dxfId="105" priority="82" operator="containsText" text="Yes">
      <formula>NOT(ISERROR(SEARCH("Yes",Z144)))</formula>
    </cfRule>
  </conditionalFormatting>
  <conditionalFormatting sqref="AS144:XFD144 A144:D144 F144:P144 R144:AQ144">
    <cfRule type="expression" dxfId="104" priority="80">
      <formula>_xlfn.ISFORMULA(A144)</formula>
    </cfRule>
  </conditionalFormatting>
  <conditionalFormatting sqref="AR144">
    <cfRule type="expression" dxfId="103" priority="79">
      <formula>_xlfn.ISFORMULA(AR144)</formula>
    </cfRule>
  </conditionalFormatting>
  <conditionalFormatting sqref="M145:N145 Q145">
    <cfRule type="expression" dxfId="102" priority="78">
      <formula>_xlfn.ISFORMULA(M145)</formula>
    </cfRule>
  </conditionalFormatting>
  <conditionalFormatting sqref="E145">
    <cfRule type="expression" dxfId="101" priority="77">
      <formula>_xlfn.ISFORMULA(E145)</formula>
    </cfRule>
  </conditionalFormatting>
  <conditionalFormatting sqref="Z145">
    <cfRule type="containsText" dxfId="100" priority="75" operator="containsText" text="No">
      <formula>NOT(ISERROR(SEARCH("No",Z145)))</formula>
    </cfRule>
    <cfRule type="containsText" dxfId="99" priority="76" operator="containsText" text="Yes">
      <formula>NOT(ISERROR(SEARCH("Yes",Z145)))</formula>
    </cfRule>
  </conditionalFormatting>
  <conditionalFormatting sqref="AS145:XFD145 A145:D145 F145:P145 R145:AQ145">
    <cfRule type="expression" dxfId="98" priority="74">
      <formula>_xlfn.ISFORMULA(A145)</formula>
    </cfRule>
  </conditionalFormatting>
  <conditionalFormatting sqref="AR145">
    <cfRule type="expression" dxfId="97" priority="73">
      <formula>_xlfn.ISFORMULA(AR145)</formula>
    </cfRule>
  </conditionalFormatting>
  <conditionalFormatting sqref="M146:N146 Q146">
    <cfRule type="expression" dxfId="96" priority="72">
      <formula>_xlfn.ISFORMULA(M146)</formula>
    </cfRule>
  </conditionalFormatting>
  <conditionalFormatting sqref="E146">
    <cfRule type="expression" dxfId="95" priority="71">
      <formula>_xlfn.ISFORMULA(E146)</formula>
    </cfRule>
  </conditionalFormatting>
  <conditionalFormatting sqref="Z146">
    <cfRule type="containsText" dxfId="94" priority="69" operator="containsText" text="No">
      <formula>NOT(ISERROR(SEARCH("No",Z146)))</formula>
    </cfRule>
    <cfRule type="containsText" dxfId="93" priority="70" operator="containsText" text="Yes">
      <formula>NOT(ISERROR(SEARCH("Yes",Z146)))</formula>
    </cfRule>
  </conditionalFormatting>
  <conditionalFormatting sqref="AS146:XFD146 A146:D146 F146:P146 R146:AQ146">
    <cfRule type="expression" dxfId="92" priority="68">
      <formula>_xlfn.ISFORMULA(A146)</formula>
    </cfRule>
  </conditionalFormatting>
  <conditionalFormatting sqref="AR146">
    <cfRule type="expression" dxfId="91" priority="67">
      <formula>_xlfn.ISFORMULA(AR146)</formula>
    </cfRule>
  </conditionalFormatting>
  <conditionalFormatting sqref="M147:N147 Q147">
    <cfRule type="expression" dxfId="90" priority="66">
      <formula>_xlfn.ISFORMULA(M147)</formula>
    </cfRule>
  </conditionalFormatting>
  <conditionalFormatting sqref="E147">
    <cfRule type="expression" dxfId="89" priority="65">
      <formula>_xlfn.ISFORMULA(E147)</formula>
    </cfRule>
  </conditionalFormatting>
  <conditionalFormatting sqref="Z147">
    <cfRule type="containsText" dxfId="88" priority="63" operator="containsText" text="No">
      <formula>NOT(ISERROR(SEARCH("No",Z147)))</formula>
    </cfRule>
    <cfRule type="containsText" dxfId="87" priority="64" operator="containsText" text="Yes">
      <formula>NOT(ISERROR(SEARCH("Yes",Z147)))</formula>
    </cfRule>
  </conditionalFormatting>
  <conditionalFormatting sqref="AS147:XFD147 A147:D147 F147:P147 R147:AQ147">
    <cfRule type="expression" dxfId="86" priority="62">
      <formula>_xlfn.ISFORMULA(A147)</formula>
    </cfRule>
  </conditionalFormatting>
  <conditionalFormatting sqref="AR147">
    <cfRule type="expression" dxfId="85" priority="61">
      <formula>_xlfn.ISFORMULA(AR147)</formula>
    </cfRule>
  </conditionalFormatting>
  <conditionalFormatting sqref="M148:N148 Q148">
    <cfRule type="expression" dxfId="84" priority="60">
      <formula>_xlfn.ISFORMULA(M148)</formula>
    </cfRule>
  </conditionalFormatting>
  <conditionalFormatting sqref="E148">
    <cfRule type="expression" dxfId="83" priority="59">
      <formula>_xlfn.ISFORMULA(E148)</formula>
    </cfRule>
  </conditionalFormatting>
  <conditionalFormatting sqref="Z148">
    <cfRule type="containsText" dxfId="82" priority="57" operator="containsText" text="No">
      <formula>NOT(ISERROR(SEARCH("No",Z148)))</formula>
    </cfRule>
    <cfRule type="containsText" dxfId="81" priority="58" operator="containsText" text="Yes">
      <formula>NOT(ISERROR(SEARCH("Yes",Z148)))</formula>
    </cfRule>
  </conditionalFormatting>
  <conditionalFormatting sqref="AS148:XFD148 A148:D148 F148:P148 R148:AQ148">
    <cfRule type="expression" dxfId="80" priority="56">
      <formula>_xlfn.ISFORMULA(A148)</formula>
    </cfRule>
  </conditionalFormatting>
  <conditionalFormatting sqref="AR148">
    <cfRule type="expression" dxfId="79" priority="55">
      <formula>_xlfn.ISFORMULA(AR148)</formula>
    </cfRule>
  </conditionalFormatting>
  <conditionalFormatting sqref="M149:N149 Q149">
    <cfRule type="expression" dxfId="78" priority="54">
      <formula>_xlfn.ISFORMULA(M149)</formula>
    </cfRule>
  </conditionalFormatting>
  <conditionalFormatting sqref="E149">
    <cfRule type="expression" dxfId="77" priority="53">
      <formula>_xlfn.ISFORMULA(E149)</formula>
    </cfRule>
  </conditionalFormatting>
  <conditionalFormatting sqref="Z149">
    <cfRule type="containsText" dxfId="76" priority="51" operator="containsText" text="No">
      <formula>NOT(ISERROR(SEARCH("No",Z149)))</formula>
    </cfRule>
    <cfRule type="containsText" dxfId="75" priority="52" operator="containsText" text="Yes">
      <formula>NOT(ISERROR(SEARCH("Yes",Z149)))</formula>
    </cfRule>
  </conditionalFormatting>
  <conditionalFormatting sqref="AS149:XFD149 A149:D149 F149:P149 R149:AQ149">
    <cfRule type="expression" dxfId="74" priority="50">
      <formula>_xlfn.ISFORMULA(A149)</formula>
    </cfRule>
  </conditionalFormatting>
  <conditionalFormatting sqref="AR149">
    <cfRule type="expression" dxfId="73" priority="49">
      <formula>_xlfn.ISFORMULA(AR149)</formula>
    </cfRule>
  </conditionalFormatting>
  <conditionalFormatting sqref="M150:N150 Q150">
    <cfRule type="expression" dxfId="72" priority="48">
      <formula>_xlfn.ISFORMULA(M150)</formula>
    </cfRule>
  </conditionalFormatting>
  <conditionalFormatting sqref="E150">
    <cfRule type="expression" dxfId="71" priority="47">
      <formula>_xlfn.ISFORMULA(E150)</formula>
    </cfRule>
  </conditionalFormatting>
  <conditionalFormatting sqref="Z150">
    <cfRule type="containsText" dxfId="70" priority="45" operator="containsText" text="No">
      <formula>NOT(ISERROR(SEARCH("No",Z150)))</formula>
    </cfRule>
    <cfRule type="containsText" dxfId="69" priority="46" operator="containsText" text="Yes">
      <formula>NOT(ISERROR(SEARCH("Yes",Z150)))</formula>
    </cfRule>
  </conditionalFormatting>
  <conditionalFormatting sqref="AS150:XFD150 A150:D150 F150:P150 R150:AQ150">
    <cfRule type="expression" dxfId="68" priority="44">
      <formula>_xlfn.ISFORMULA(A150)</formula>
    </cfRule>
  </conditionalFormatting>
  <conditionalFormatting sqref="AR150">
    <cfRule type="expression" dxfId="67" priority="43">
      <formula>_xlfn.ISFORMULA(AR150)</formula>
    </cfRule>
  </conditionalFormatting>
  <conditionalFormatting sqref="M151:N151 Q151">
    <cfRule type="expression" dxfId="66" priority="42">
      <formula>_xlfn.ISFORMULA(M151)</formula>
    </cfRule>
  </conditionalFormatting>
  <conditionalFormatting sqref="E151">
    <cfRule type="expression" dxfId="65" priority="41">
      <formula>_xlfn.ISFORMULA(E151)</formula>
    </cfRule>
  </conditionalFormatting>
  <conditionalFormatting sqref="Z151">
    <cfRule type="containsText" dxfId="64" priority="39" operator="containsText" text="No">
      <formula>NOT(ISERROR(SEARCH("No",Z151)))</formula>
    </cfRule>
    <cfRule type="containsText" dxfId="63" priority="40" operator="containsText" text="Yes">
      <formula>NOT(ISERROR(SEARCH("Yes",Z151)))</formula>
    </cfRule>
  </conditionalFormatting>
  <conditionalFormatting sqref="AS151:XFD151 A151:D151 F151:P151 R151:AQ151">
    <cfRule type="expression" dxfId="62" priority="38">
      <formula>_xlfn.ISFORMULA(A151)</formula>
    </cfRule>
  </conditionalFormatting>
  <conditionalFormatting sqref="AR151">
    <cfRule type="expression" dxfId="61" priority="37">
      <formula>_xlfn.ISFORMULA(AR151)</formula>
    </cfRule>
  </conditionalFormatting>
  <conditionalFormatting sqref="M152:N152 Q152">
    <cfRule type="expression" dxfId="60" priority="36">
      <formula>_xlfn.ISFORMULA(M152)</formula>
    </cfRule>
  </conditionalFormatting>
  <conditionalFormatting sqref="AY152:XFD152">
    <cfRule type="expression" dxfId="59" priority="35">
      <formula>_xlfn.ISFORMULA(AY152)</formula>
    </cfRule>
  </conditionalFormatting>
  <conditionalFormatting sqref="A152:C152 E152:M152 AQ152:AR152 AN152:AO152 AD152:AL152 Z152 T152:U152 O152">
    <cfRule type="expression" dxfId="58" priority="34">
      <formula>_xlfn.ISFORMULA(A152)</formula>
    </cfRule>
  </conditionalFormatting>
  <conditionalFormatting sqref="Z152">
    <cfRule type="containsText" dxfId="57" priority="32" operator="containsText" text="No">
      <formula>NOT(ISERROR(SEARCH("No",Z152)))</formula>
    </cfRule>
    <cfRule type="containsText" dxfId="56" priority="33" operator="containsText" text="Yes">
      <formula>NOT(ISERROR(SEARCH("Yes",Z152)))</formula>
    </cfRule>
  </conditionalFormatting>
  <conditionalFormatting sqref="AS152:AV152 AX152">
    <cfRule type="expression" dxfId="55" priority="31">
      <formula>_xlfn.ISFORMULA(AS152)</formula>
    </cfRule>
  </conditionalFormatting>
  <conditionalFormatting sqref="D152">
    <cfRule type="expression" dxfId="54" priority="30">
      <formula>_xlfn.ISFORMULA(D152)</formula>
    </cfRule>
  </conditionalFormatting>
  <conditionalFormatting sqref="AW152">
    <cfRule type="expression" dxfId="53" priority="29">
      <formula>_xlfn.ISFORMULA(AW152)</formula>
    </cfRule>
  </conditionalFormatting>
  <conditionalFormatting sqref="AP152">
    <cfRule type="expression" dxfId="52" priority="28">
      <formula>_xlfn.ISFORMULA(AP152)</formula>
    </cfRule>
  </conditionalFormatting>
  <conditionalFormatting sqref="AM152">
    <cfRule type="expression" dxfId="51" priority="27">
      <formula>_xlfn.ISFORMULA(AM152)</formula>
    </cfRule>
  </conditionalFormatting>
  <conditionalFormatting sqref="AA152:AC152">
    <cfRule type="expression" dxfId="50" priority="26">
      <formula>_xlfn.ISFORMULA(AA152)</formula>
    </cfRule>
  </conditionalFormatting>
  <conditionalFormatting sqref="V152:X152">
    <cfRule type="expression" dxfId="49" priority="25">
      <formula>_xlfn.ISFORMULA(V152)</formula>
    </cfRule>
  </conditionalFormatting>
  <conditionalFormatting sqref="Y152">
    <cfRule type="expression" dxfId="48" priority="24">
      <formula>_xlfn.ISFORMULA(Y152)</formula>
    </cfRule>
  </conditionalFormatting>
  <conditionalFormatting sqref="R152:S152">
    <cfRule type="expression" dxfId="47" priority="23">
      <formula>_xlfn.ISFORMULA(R152)</formula>
    </cfRule>
  </conditionalFormatting>
  <conditionalFormatting sqref="P152">
    <cfRule type="expression" dxfId="46" priority="22">
      <formula>_xlfn.ISFORMULA(P152)</formula>
    </cfRule>
  </conditionalFormatting>
  <conditionalFormatting sqref="N152">
    <cfRule type="expression" dxfId="45" priority="21">
      <formula>_xlfn.ISFORMULA(N152)</formula>
    </cfRule>
  </conditionalFormatting>
  <conditionalFormatting sqref="M153:N153 Q153">
    <cfRule type="expression" dxfId="44" priority="20">
      <formula>_xlfn.ISFORMULA(M153)</formula>
    </cfRule>
  </conditionalFormatting>
  <conditionalFormatting sqref="E153">
    <cfRule type="expression" dxfId="43" priority="19">
      <formula>_xlfn.ISFORMULA(E153)</formula>
    </cfRule>
  </conditionalFormatting>
  <conditionalFormatting sqref="Z153">
    <cfRule type="containsText" dxfId="42" priority="17" operator="containsText" text="No">
      <formula>NOT(ISERROR(SEARCH("No",Z153)))</formula>
    </cfRule>
    <cfRule type="containsText" dxfId="41" priority="18" operator="containsText" text="Yes">
      <formula>NOT(ISERROR(SEARCH("Yes",Z153)))</formula>
    </cfRule>
  </conditionalFormatting>
  <conditionalFormatting sqref="A153:D153 AS153:XFD153 F153:P153 R153:AQ153">
    <cfRule type="expression" dxfId="40" priority="16">
      <formula>_xlfn.ISFORMULA(A153)</formula>
    </cfRule>
  </conditionalFormatting>
  <conditionalFormatting sqref="AR153">
    <cfRule type="expression" dxfId="39" priority="15">
      <formula>_xlfn.ISFORMULA(AR153)</formula>
    </cfRule>
  </conditionalFormatting>
  <conditionalFormatting sqref="M154:N154 Q154">
    <cfRule type="expression" dxfId="38" priority="14">
      <formula>_xlfn.ISFORMULA(M154)</formula>
    </cfRule>
  </conditionalFormatting>
  <conditionalFormatting sqref="E154">
    <cfRule type="expression" dxfId="37" priority="13">
      <formula>_xlfn.ISFORMULA(E154)</formula>
    </cfRule>
  </conditionalFormatting>
  <conditionalFormatting sqref="Z154">
    <cfRule type="containsText" dxfId="36" priority="11" operator="containsText" text="No">
      <formula>NOT(ISERROR(SEARCH("No",Z154)))</formula>
    </cfRule>
    <cfRule type="containsText" dxfId="35" priority="12" operator="containsText" text="Yes">
      <formula>NOT(ISERROR(SEARCH("Yes",Z154)))</formula>
    </cfRule>
  </conditionalFormatting>
  <conditionalFormatting sqref="A154:D154 AS154:XFD154 F154:P154 R154:AQ154">
    <cfRule type="expression" dxfId="34" priority="10">
      <formula>_xlfn.ISFORMULA(A154)</formula>
    </cfRule>
  </conditionalFormatting>
  <conditionalFormatting sqref="AR154">
    <cfRule type="expression" dxfId="33" priority="9">
      <formula>_xlfn.ISFORMULA(AR154)</formula>
    </cfRule>
  </conditionalFormatting>
  <conditionalFormatting sqref="M155:N155 Q155">
    <cfRule type="expression" dxfId="32" priority="8">
      <formula>_xlfn.ISFORMULA(M155)</formula>
    </cfRule>
  </conditionalFormatting>
  <conditionalFormatting sqref="E155">
    <cfRule type="expression" dxfId="31" priority="7">
      <formula>_xlfn.ISFORMULA(E155)</formula>
    </cfRule>
  </conditionalFormatting>
  <conditionalFormatting sqref="Z155">
    <cfRule type="containsText" dxfId="30" priority="5" operator="containsText" text="No">
      <formula>NOT(ISERROR(SEARCH("No",Z155)))</formula>
    </cfRule>
    <cfRule type="containsText" dxfId="29" priority="6" operator="containsText" text="Yes">
      <formula>NOT(ISERROR(SEARCH("Yes",Z155)))</formula>
    </cfRule>
  </conditionalFormatting>
  <conditionalFormatting sqref="A155:D155 AS155:XFD155 F155:P155 R155:AQ155">
    <cfRule type="expression" dxfId="28" priority="4">
      <formula>_xlfn.ISFORMULA(A155)</formula>
    </cfRule>
  </conditionalFormatting>
  <conditionalFormatting sqref="AR155">
    <cfRule type="expression" dxfId="27" priority="3">
      <formula>_xlfn.ISFORMULA(AR155)</formula>
    </cfRule>
  </conditionalFormatting>
  <conditionalFormatting sqref="Z61">
    <cfRule type="expression" dxfId="26" priority="2">
      <formula>_xlfn.ISFORMULA(Z61)</formula>
    </cfRule>
  </conditionalFormatting>
  <conditionalFormatting sqref="Z14">
    <cfRule type="expression" dxfId="25" priority="1">
      <formula>_xlfn.ISFORMULA(Z14)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SummarizeInventoriedParts">
                <anchor moveWithCells="1" sizeWithCells="1">
                  <from>
                    <xdr:col>0</xdr:col>
                    <xdr:colOff>28575</xdr:colOff>
                    <xdr:row>0</xdr:row>
                    <xdr:rowOff>19050</xdr:rowOff>
                  </from>
                  <to>
                    <xdr:col>0</xdr:col>
                    <xdr:colOff>885825</xdr:colOff>
                    <xdr:row>0</xdr:row>
                    <xdr:rowOff>600075</xdr:rowOff>
                  </to>
                </anchor>
              </controlPr>
            </control>
          </mc:Choice>
        </mc:AlternateContent>
        <mc:AlternateContent xmlns:mc="http://schemas.openxmlformats.org/markup-compatibility/2006">
          <mc:Choice Requires="x14">
            <control shapeId="74755" r:id="rId4" name="Button 3">
              <controlPr defaultSize="0" print="0" autoFill="0" autoPict="0" macro="[0]!ClearSheet4BInventorySummary">
                <anchor moveWithCells="1" sizeWithCells="1">
                  <from>
                    <xdr:col>1</xdr:col>
                    <xdr:colOff>28575</xdr:colOff>
                    <xdr:row>0</xdr:row>
                    <xdr:rowOff>19050</xdr:rowOff>
                  </from>
                  <to>
                    <xdr:col>1</xdr:col>
                    <xdr:colOff>1000125</xdr:colOff>
                    <xdr:row>0</xdr:row>
                    <xdr:rowOff>600075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E0DFB-908A-4887-B15E-833A3C8CA3EC}">
  <sheetPr codeName="Sheet12">
    <pageSetUpPr fitToPage="1"/>
  </sheetPr>
  <dimension ref="B2:G10"/>
  <sheetViews>
    <sheetView showGridLines="0" workbookViewId="0">
      <selection activeCell="D2" sqref="D2"/>
    </sheetView>
  </sheetViews>
  <sheetFormatPr defaultRowHeight="15" x14ac:dyDescent="0.25"/>
  <cols>
    <col min="1" max="1" width="3.28515625" customWidth="1"/>
    <col min="2" max="2" width="13.5703125" bestFit="1" customWidth="1"/>
    <col min="3" max="3" width="72.140625" customWidth="1"/>
    <col min="4" max="4" width="8" bestFit="1" customWidth="1"/>
    <col min="5" max="5" width="7.140625" bestFit="1" customWidth="1"/>
    <col min="6" max="6" width="10.140625" bestFit="1" customWidth="1"/>
    <col min="7" max="7" width="74.5703125" customWidth="1"/>
  </cols>
  <sheetData>
    <row r="2" spans="2:7" ht="52.5" customHeight="1" x14ac:dyDescent="0.25">
      <c r="B2" s="51"/>
    </row>
    <row r="3" spans="2:7" ht="15.75" thickBot="1" x14ac:dyDescent="0.3"/>
    <row r="4" spans="2:7" ht="15.75" thickBot="1" x14ac:dyDescent="0.3">
      <c r="B4" s="25" t="s">
        <v>932</v>
      </c>
      <c r="C4" s="26" t="s">
        <v>1904</v>
      </c>
      <c r="D4" s="26" t="s">
        <v>445</v>
      </c>
      <c r="E4" s="26" t="s">
        <v>434</v>
      </c>
      <c r="F4" s="26" t="s">
        <v>444</v>
      </c>
      <c r="G4" s="27" t="s">
        <v>3205</v>
      </c>
    </row>
    <row r="5" spans="2:7" ht="18.75" x14ac:dyDescent="0.3">
      <c r="B5" s="456" t="s">
        <v>3017</v>
      </c>
      <c r="C5" s="456" t="s">
        <v>578</v>
      </c>
      <c r="D5" s="456" t="s">
        <v>2951</v>
      </c>
      <c r="E5" s="456" t="s">
        <v>3016</v>
      </c>
      <c r="F5" s="456">
        <v>95</v>
      </c>
      <c r="G5" s="456"/>
    </row>
    <row r="6" spans="2:7" ht="18.75" x14ac:dyDescent="0.3">
      <c r="B6" s="457" t="s">
        <v>3061</v>
      </c>
      <c r="C6" s="457" t="s">
        <v>731</v>
      </c>
      <c r="D6" s="457" t="s">
        <v>2938</v>
      </c>
      <c r="E6" s="457" t="s">
        <v>2954</v>
      </c>
      <c r="F6" s="457">
        <v>46</v>
      </c>
      <c r="G6" s="456"/>
    </row>
    <row r="7" spans="2:7" ht="18.75" x14ac:dyDescent="0.3">
      <c r="B7" s="456" t="s">
        <v>3061</v>
      </c>
      <c r="C7" s="456" t="s">
        <v>3059</v>
      </c>
      <c r="D7" s="456" t="s">
        <v>2950</v>
      </c>
      <c r="E7" s="456" t="s">
        <v>3060</v>
      </c>
      <c r="F7" s="456">
        <v>117</v>
      </c>
      <c r="G7" s="456"/>
    </row>
    <row r="8" spans="2:7" ht="18.75" x14ac:dyDescent="0.3">
      <c r="B8" s="457" t="s">
        <v>3061</v>
      </c>
      <c r="C8" s="457" t="s">
        <v>3087</v>
      </c>
      <c r="D8" s="457" t="s">
        <v>3071</v>
      </c>
      <c r="E8" s="457" t="s">
        <v>3088</v>
      </c>
      <c r="F8" s="457">
        <v>6</v>
      </c>
      <c r="G8" s="456"/>
    </row>
    <row r="9" spans="2:7" ht="18.75" x14ac:dyDescent="0.3">
      <c r="B9" s="456" t="s">
        <v>3061</v>
      </c>
      <c r="C9" s="456" t="s">
        <v>909</v>
      </c>
      <c r="D9" s="456" t="s">
        <v>3071</v>
      </c>
      <c r="E9" s="456" t="s">
        <v>3105</v>
      </c>
      <c r="F9" s="456">
        <v>18</v>
      </c>
      <c r="G9" s="456"/>
    </row>
    <row r="10" spans="2:7" ht="18.75" x14ac:dyDescent="0.3">
      <c r="B10" s="457" t="s">
        <v>3061</v>
      </c>
      <c r="C10" s="457" t="s">
        <v>673</v>
      </c>
      <c r="D10" s="457" t="s">
        <v>448</v>
      </c>
      <c r="E10" s="457" t="s">
        <v>3159</v>
      </c>
      <c r="F10" s="457">
        <v>132</v>
      </c>
      <c r="G10" s="456"/>
    </row>
  </sheetData>
  <sortState xmlns:xlrd2="http://schemas.microsoft.com/office/spreadsheetml/2017/richdata2" ref="B6:F10">
    <sortCondition ref="D5"/>
  </sortState>
  <pageMargins left="0.7" right="0.7" top="0.75" bottom="0.75" header="0.3" footer="0.3"/>
  <pageSetup scale="6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706" r:id="rId4" name="Button 2">
              <controlPr defaultSize="0" print="0" autoFill="0" autoPict="0" macro="[0]!GetPartNumberList">
                <anchor moveWithCells="1" sizeWithCells="1">
                  <from>
                    <xdr:col>1</xdr:col>
                    <xdr:colOff>47625</xdr:colOff>
                    <xdr:row>1</xdr:row>
                    <xdr:rowOff>19050</xdr:rowOff>
                  </from>
                  <to>
                    <xdr:col>2</xdr:col>
                    <xdr:colOff>0</xdr:colOff>
                    <xdr:row>1</xdr:row>
                    <xdr:rowOff>628650</xdr:rowOff>
                  </to>
                </anchor>
              </controlPr>
            </control>
          </mc:Choice>
        </mc:AlternateContent>
        <mc:AlternateContent xmlns:mc="http://schemas.openxmlformats.org/markup-compatibility/2006">
          <mc:Choice Requires="x14">
            <control shapeId="72707" r:id="rId5" name="Button 3">
              <controlPr defaultSize="0" print="0" autoFill="0" autoPict="0" macro="[0]!DeleteRowsInCheckForPart">
                <anchor moveWithCells="1" sizeWithCells="1">
                  <from>
                    <xdr:col>2</xdr:col>
                    <xdr:colOff>47625</xdr:colOff>
                    <xdr:row>1</xdr:row>
                    <xdr:rowOff>19050</xdr:rowOff>
                  </from>
                  <to>
                    <xdr:col>2</xdr:col>
                    <xdr:colOff>1104900</xdr:colOff>
                    <xdr:row>1</xdr:row>
                    <xdr:rowOff>628650</xdr:rowOff>
                  </to>
                </anchor>
              </controlPr>
            </control>
          </mc:Choice>
        </mc:AlternateContent>
        <mc:AlternateContent xmlns:mc="http://schemas.openxmlformats.org/markup-compatibility/2006">
          <mc:Choice Requires="x14">
            <control shapeId="72708" r:id="rId6" name="Button 4">
              <controlPr defaultSize="0" print="0" autoFill="0" autoPict="0" macro="[0]!PrintSheetCheckForPart">
                <anchor moveWithCells="1" sizeWithCells="1">
                  <from>
                    <xdr:col>2</xdr:col>
                    <xdr:colOff>1152525</xdr:colOff>
                    <xdr:row>1</xdr:row>
                    <xdr:rowOff>28575</xdr:rowOff>
                  </from>
                  <to>
                    <xdr:col>2</xdr:col>
                    <xdr:colOff>2257425</xdr:colOff>
                    <xdr:row>1</xdr:row>
                    <xdr:rowOff>628650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E09D9-7C54-45AB-9B46-2A413FD8361E}">
  <sheetPr codeName="Sheet13"/>
  <dimension ref="A1"/>
  <sheetViews>
    <sheetView workbookViewId="0">
      <selection activeCell="F45" sqref="F45"/>
    </sheetView>
  </sheetViews>
  <sheetFormatPr defaultRowHeight="15" x14ac:dyDescent="0.2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24C04-42AF-4B81-B3D9-44AD44AADD61}">
  <sheetPr codeName="Sheet14"/>
  <dimension ref="A1:DR502"/>
  <sheetViews>
    <sheetView topLeftCell="AV71" zoomScale="85" zoomScaleNormal="85" workbookViewId="0">
      <selection activeCell="BS89" sqref="BS89"/>
    </sheetView>
  </sheetViews>
  <sheetFormatPr defaultRowHeight="15" x14ac:dyDescent="0.25"/>
  <cols>
    <col min="4" max="4" width="11.85546875" customWidth="1"/>
    <col min="29" max="29" width="56.85546875" bestFit="1" customWidth="1"/>
    <col min="70" max="70" width="5.5703125" customWidth="1"/>
    <col min="71" max="78" width="4.7109375" bestFit="1" customWidth="1"/>
    <col min="79" max="85" width="5.7109375" bestFit="1" customWidth="1"/>
    <col min="86" max="86" width="4.7109375" bestFit="1" customWidth="1"/>
    <col min="87" max="89" width="5.7109375" bestFit="1" customWidth="1"/>
    <col min="90" max="91" width="5.85546875" customWidth="1"/>
    <col min="92" max="93" width="6" customWidth="1"/>
    <col min="94" max="94" width="74.140625" customWidth="1"/>
    <col min="95" max="95" width="69.42578125" bestFit="1" customWidth="1"/>
    <col min="96" max="96" width="68.42578125" bestFit="1" customWidth="1"/>
    <col min="97" max="97" width="12.7109375" bestFit="1" customWidth="1"/>
    <col min="98" max="98" width="17" customWidth="1"/>
  </cols>
  <sheetData>
    <row r="1" spans="1:122" ht="48.75" customHeight="1" thickBot="1" x14ac:dyDescent="0.3">
      <c r="B1" s="68"/>
      <c r="C1" s="461" t="s">
        <v>4168</v>
      </c>
      <c r="D1" s="68"/>
      <c r="E1">
        <v>1</v>
      </c>
      <c r="F1">
        <v>2</v>
      </c>
      <c r="G1">
        <v>3</v>
      </c>
      <c r="H1">
        <v>4</v>
      </c>
      <c r="I1">
        <v>5</v>
      </c>
      <c r="J1">
        <v>6</v>
      </c>
      <c r="K1">
        <v>7</v>
      </c>
      <c r="L1">
        <v>8</v>
      </c>
      <c r="M1">
        <v>9</v>
      </c>
      <c r="N1">
        <v>10</v>
      </c>
      <c r="O1">
        <v>11</v>
      </c>
      <c r="P1">
        <v>12</v>
      </c>
      <c r="Q1">
        <v>13</v>
      </c>
      <c r="R1">
        <v>14</v>
      </c>
      <c r="S1">
        <v>15</v>
      </c>
      <c r="T1">
        <v>16</v>
      </c>
      <c r="U1">
        <v>17</v>
      </c>
      <c r="V1">
        <v>18</v>
      </c>
      <c r="W1">
        <v>19</v>
      </c>
      <c r="X1">
        <v>20</v>
      </c>
      <c r="Y1">
        <v>21</v>
      </c>
      <c r="Z1">
        <v>22</v>
      </c>
      <c r="AA1">
        <v>23</v>
      </c>
      <c r="AB1">
        <v>24</v>
      </c>
      <c r="AC1" s="328" t="str">
        <f>'1A. Template Prep'!C22</f>
        <v>AA1188</v>
      </c>
      <c r="BR1" s="458" t="s">
        <v>3227</v>
      </c>
      <c r="BS1" s="458"/>
      <c r="BT1" s="458"/>
      <c r="BU1" s="458"/>
      <c r="BV1" s="458"/>
      <c r="BW1" s="458"/>
      <c r="BX1" s="458"/>
      <c r="BY1" s="458"/>
      <c r="BZ1" s="458"/>
      <c r="CA1" s="458"/>
      <c r="CB1" s="458"/>
      <c r="CC1" s="458"/>
      <c r="CD1" s="458"/>
      <c r="CE1" s="458"/>
      <c r="CF1" s="458"/>
      <c r="CG1" s="458"/>
      <c r="CH1" s="458"/>
      <c r="CI1" s="458"/>
      <c r="CJ1" s="458"/>
      <c r="CK1" s="458"/>
      <c r="CL1" s="458"/>
      <c r="CM1" s="458"/>
      <c r="CN1" s="458"/>
      <c r="CO1" s="458"/>
      <c r="CP1" s="458" t="s">
        <v>3228</v>
      </c>
      <c r="CQ1" s="458" t="s">
        <v>3229</v>
      </c>
      <c r="CR1" s="458" t="s">
        <v>3230</v>
      </c>
      <c r="CS1" s="458" t="s">
        <v>3231</v>
      </c>
      <c r="CU1">
        <v>1</v>
      </c>
      <c r="CV1">
        <v>2</v>
      </c>
      <c r="CW1">
        <v>3</v>
      </c>
      <c r="CX1">
        <v>4</v>
      </c>
      <c r="CY1">
        <v>5</v>
      </c>
      <c r="CZ1">
        <v>6</v>
      </c>
      <c r="DA1">
        <v>7</v>
      </c>
      <c r="DB1">
        <v>8</v>
      </c>
      <c r="DC1">
        <v>9</v>
      </c>
      <c r="DD1">
        <v>10</v>
      </c>
      <c r="DE1">
        <v>11</v>
      </c>
      <c r="DF1">
        <v>12</v>
      </c>
      <c r="DG1">
        <v>13</v>
      </c>
      <c r="DH1">
        <v>14</v>
      </c>
      <c r="DI1">
        <v>15</v>
      </c>
      <c r="DJ1">
        <v>16</v>
      </c>
      <c r="DK1">
        <v>17</v>
      </c>
      <c r="DL1">
        <v>18</v>
      </c>
      <c r="DM1">
        <v>19</v>
      </c>
      <c r="DN1">
        <v>20</v>
      </c>
      <c r="DO1">
        <v>21</v>
      </c>
      <c r="DP1">
        <v>22</v>
      </c>
      <c r="DQ1">
        <v>23</v>
      </c>
      <c r="DR1">
        <v>24</v>
      </c>
    </row>
    <row r="2" spans="1:122" x14ac:dyDescent="0.25">
      <c r="B2" t="s">
        <v>434</v>
      </c>
      <c r="C2" s="80" t="s">
        <v>1824</v>
      </c>
      <c r="D2" t="s">
        <v>1825</v>
      </c>
      <c r="E2" t="s">
        <v>1826</v>
      </c>
      <c r="F2" t="s">
        <v>1827</v>
      </c>
      <c r="G2" t="s">
        <v>1828</v>
      </c>
      <c r="H2" t="s">
        <v>1829</v>
      </c>
      <c r="I2" t="s">
        <v>1830</v>
      </c>
      <c r="J2" t="s">
        <v>1831</v>
      </c>
      <c r="K2" t="s">
        <v>1832</v>
      </c>
      <c r="L2" t="s">
        <v>1833</v>
      </c>
      <c r="M2" t="s">
        <v>1834</v>
      </c>
      <c r="N2" t="s">
        <v>1835</v>
      </c>
      <c r="O2" t="s">
        <v>1836</v>
      </c>
      <c r="P2" t="s">
        <v>1837</v>
      </c>
      <c r="Q2" t="s">
        <v>1838</v>
      </c>
      <c r="R2" t="s">
        <v>1839</v>
      </c>
      <c r="S2" t="s">
        <v>2866</v>
      </c>
      <c r="T2" t="s">
        <v>1840</v>
      </c>
      <c r="U2" t="s">
        <v>1841</v>
      </c>
      <c r="V2" t="s">
        <v>1842</v>
      </c>
      <c r="W2" t="s">
        <v>1843</v>
      </c>
      <c r="X2" t="s">
        <v>1844</v>
      </c>
      <c r="Y2" t="s">
        <v>1845</v>
      </c>
      <c r="Z2" t="s">
        <v>1846</v>
      </c>
      <c r="AA2" t="s">
        <v>1847</v>
      </c>
      <c r="AB2" t="s">
        <v>1848</v>
      </c>
      <c r="AC2" t="s">
        <v>1849</v>
      </c>
      <c r="AD2" t="s">
        <v>1850</v>
      </c>
      <c r="AE2" t="s">
        <v>1851</v>
      </c>
      <c r="AF2" t="s">
        <v>1852</v>
      </c>
      <c r="AG2" t="s">
        <v>1853</v>
      </c>
      <c r="AH2" s="81" t="s">
        <v>1854</v>
      </c>
      <c r="AI2" s="81" t="s">
        <v>1855</v>
      </c>
      <c r="AJ2" t="s">
        <v>1856</v>
      </c>
      <c r="AK2" s="81" t="s">
        <v>1857</v>
      </c>
      <c r="AL2" s="81" t="s">
        <v>1858</v>
      </c>
      <c r="AM2" s="81" t="s">
        <v>1859</v>
      </c>
      <c r="AN2" s="81" t="s">
        <v>1860</v>
      </c>
      <c r="AO2" s="81" t="s">
        <v>1861</v>
      </c>
      <c r="AP2" s="81" t="s">
        <v>1862</v>
      </c>
      <c r="AQ2" t="s">
        <v>1863</v>
      </c>
      <c r="AR2" t="s">
        <v>1863</v>
      </c>
      <c r="AS2" t="s">
        <v>1863</v>
      </c>
      <c r="AT2" t="s">
        <v>1863</v>
      </c>
      <c r="AU2" t="s">
        <v>1863</v>
      </c>
      <c r="AV2" t="s">
        <v>1863</v>
      </c>
      <c r="AW2" t="s">
        <v>1863</v>
      </c>
      <c r="AX2" t="s">
        <v>1863</v>
      </c>
      <c r="AY2" t="s">
        <v>1863</v>
      </c>
      <c r="AZ2" t="s">
        <v>1863</v>
      </c>
      <c r="BA2" t="s">
        <v>1863</v>
      </c>
      <c r="BB2" t="s">
        <v>1863</v>
      </c>
      <c r="BC2" t="s">
        <v>1863</v>
      </c>
      <c r="BD2" t="s">
        <v>1863</v>
      </c>
      <c r="BE2" t="s">
        <v>1863</v>
      </c>
      <c r="BF2" t="s">
        <v>1863</v>
      </c>
      <c r="BG2" t="s">
        <v>1863</v>
      </c>
      <c r="BH2" t="s">
        <v>1863</v>
      </c>
      <c r="BI2" t="s">
        <v>1863</v>
      </c>
      <c r="BJ2" t="s">
        <v>1863</v>
      </c>
      <c r="BK2" t="s">
        <v>1863</v>
      </c>
      <c r="BL2" t="s">
        <v>1863</v>
      </c>
      <c r="BM2" t="s">
        <v>1863</v>
      </c>
      <c r="BN2" t="s">
        <v>1863</v>
      </c>
      <c r="BO2" t="s">
        <v>1863</v>
      </c>
      <c r="BP2" t="s">
        <v>1863</v>
      </c>
      <c r="BQ2" t="s">
        <v>1863</v>
      </c>
      <c r="BR2">
        <v>1</v>
      </c>
      <c r="BS2">
        <v>2</v>
      </c>
      <c r="BT2">
        <v>3</v>
      </c>
      <c r="BU2">
        <v>4</v>
      </c>
      <c r="BV2">
        <v>5</v>
      </c>
      <c r="BW2">
        <v>6</v>
      </c>
      <c r="BX2">
        <v>7</v>
      </c>
      <c r="BY2">
        <v>8</v>
      </c>
      <c r="BZ2">
        <v>9</v>
      </c>
      <c r="CA2">
        <v>10</v>
      </c>
      <c r="CB2">
        <v>11</v>
      </c>
      <c r="CC2">
        <v>12</v>
      </c>
      <c r="CD2">
        <v>13</v>
      </c>
      <c r="CE2">
        <v>14</v>
      </c>
      <c r="CF2">
        <v>15</v>
      </c>
      <c r="CG2">
        <v>16</v>
      </c>
      <c r="CH2">
        <v>17</v>
      </c>
      <c r="CI2">
        <v>18</v>
      </c>
      <c r="CJ2">
        <v>19</v>
      </c>
      <c r="CK2">
        <v>20</v>
      </c>
      <c r="CL2">
        <v>21</v>
      </c>
      <c r="CM2">
        <v>22</v>
      </c>
      <c r="CN2">
        <v>23</v>
      </c>
      <c r="CO2">
        <v>24</v>
      </c>
      <c r="CU2" s="1" t="s">
        <v>1826</v>
      </c>
      <c r="CV2" s="1" t="s">
        <v>1827</v>
      </c>
      <c r="CW2" s="1" t="s">
        <v>1828</v>
      </c>
      <c r="CX2" s="1" t="s">
        <v>1829</v>
      </c>
      <c r="CY2" s="1" t="s">
        <v>1830</v>
      </c>
      <c r="CZ2" s="1" t="s">
        <v>1831</v>
      </c>
      <c r="DA2" s="1" t="s">
        <v>1832</v>
      </c>
      <c r="DB2" s="1" t="s">
        <v>1833</v>
      </c>
      <c r="DC2" s="1" t="s">
        <v>1834</v>
      </c>
      <c r="DD2" s="1" t="s">
        <v>1835</v>
      </c>
      <c r="DE2" s="1" t="s">
        <v>1836</v>
      </c>
      <c r="DF2" s="1" t="s">
        <v>1837</v>
      </c>
      <c r="DG2" s="1" t="s">
        <v>1838</v>
      </c>
      <c r="DH2" s="1" t="s">
        <v>1839</v>
      </c>
      <c r="DI2" s="1" t="s">
        <v>2866</v>
      </c>
      <c r="DJ2" s="1" t="s">
        <v>1840</v>
      </c>
      <c r="DK2" s="1" t="s">
        <v>1841</v>
      </c>
      <c r="DL2" s="1" t="s">
        <v>1842</v>
      </c>
      <c r="DM2" s="1" t="s">
        <v>1843</v>
      </c>
      <c r="DN2" s="1" t="s">
        <v>1844</v>
      </c>
      <c r="DO2" s="1" t="s">
        <v>1845</v>
      </c>
      <c r="DP2" s="1" t="s">
        <v>1846</v>
      </c>
      <c r="DQ2" s="1" t="s">
        <v>1847</v>
      </c>
      <c r="DR2" s="1" t="s">
        <v>1848</v>
      </c>
    </row>
    <row r="3" spans="1:122" x14ac:dyDescent="0.25">
      <c r="A3">
        <v>36</v>
      </c>
      <c r="B3" t="s">
        <v>2937</v>
      </c>
      <c r="C3" s="82" t="str">
        <f>_xlfn.TEXTJOIN("|",TRUE,CU3:DR3)</f>
        <v>https://viking-pictures.s3.us-west-1.amazonaws.com/AA1188/36+(1).JPG|https://viking-pictures.s3.us-west-1.amazonaws.com/AA1188/36+(2).JPG|https://viking-pictures.s3.us-west-1.amazonaws.com/AA1188/36+(3).JPG|https://viking-pictures.s3.us-west-1.amazonaws.com/AA1188/36+(4).JPG|https://viking-pictures.s3.us-west-1.amazonaws.com/AA1188/36+(5).JPG|https://viking-pictures.s3.us-west-1.amazonaws.com/AA1188/36+(6).JPG</v>
      </c>
      <c r="D3" s="278">
        <v>6</v>
      </c>
      <c r="E3" s="82" t="str">
        <f>IF($D3&gt;=E$1,CONCATENATE($AC3,$AQ3,$AD3,$AR3,AS3,$BQ3),"")</f>
        <v>https://viking-pictures.s3.us-west-1.amazonaws.com/AA1188/36+(1).JPG</v>
      </c>
      <c r="F3" s="82" t="str">
        <f t="shared" ref="F3:F66" si="0">IF($D3&gt;=F$1,CONCATENATE($AC3,$AQ3,$AD3,$AR3,AT3,$BQ3),"")</f>
        <v>https://viking-pictures.s3.us-west-1.amazonaws.com/AA1188/36+(2).JPG</v>
      </c>
      <c r="G3" s="82" t="str">
        <f t="shared" ref="G3:G66" si="1">IF($D3&gt;=G$1,CONCATENATE($AC3,$AQ3,$AD3,$AR3,AU3,$BQ3),"")</f>
        <v>https://viking-pictures.s3.us-west-1.amazonaws.com/AA1188/36+(3).JPG</v>
      </c>
      <c r="H3" s="82" t="str">
        <f t="shared" ref="H3:H66" si="2">IF($D3&gt;=H$1,CONCATENATE($AC3,$AQ3,$AD3,$AR3,AV3,$BQ3),"")</f>
        <v>https://viking-pictures.s3.us-west-1.amazonaws.com/AA1188/36+(4).JPG</v>
      </c>
      <c r="I3" s="82" t="str">
        <f t="shared" ref="I3:I66" si="3">IF($D3&gt;=I$1,CONCATENATE($AC3,$AQ3,$AD3,$AR3,AW3,$BQ3),"")</f>
        <v>https://viking-pictures.s3.us-west-1.amazonaws.com/AA1188/36+(5).JPG</v>
      </c>
      <c r="J3" s="82" t="str">
        <f t="shared" ref="J3:J66" si="4">IF($D3&gt;=J$1,CONCATENATE($AC3,$AQ3,$AD3,$AR3,AX3,$BQ3),"")</f>
        <v>https://viking-pictures.s3.us-west-1.amazonaws.com/AA1188/36+(6).JPG</v>
      </c>
      <c r="K3" s="82" t="str">
        <f t="shared" ref="K3:K66" si="5">IF($D3&gt;=K$1,CONCATENATE($AC3,$AQ3,$AD3,$AR3,AY3,$BQ3),"")</f>
        <v/>
      </c>
      <c r="L3" s="82" t="str">
        <f t="shared" ref="L3:L66" si="6">IF($D3&gt;=L$1,CONCATENATE($AC3,$AQ3,$AD3,$AR3,AZ3,$BQ3),"")</f>
        <v/>
      </c>
      <c r="M3" s="82" t="str">
        <f t="shared" ref="M3:M66" si="7">IF($D3&gt;=M$1,CONCATENATE($AC3,$AQ3,$AD3,$AR3,BA3,$BQ3),"")</f>
        <v/>
      </c>
      <c r="N3" s="82" t="str">
        <f t="shared" ref="N3:N66" si="8">IF($D3&gt;=N$1,CONCATENATE($AC3,$AQ3,$AD3,$AR3,BB3,$BQ3),"")</f>
        <v/>
      </c>
      <c r="O3" s="82" t="str">
        <f t="shared" ref="O3:O66" si="9">IF($D3&gt;=O$1,CONCATENATE($AC3,$AQ3,$AD3,$AR3,BC3,$BQ3),"")</f>
        <v/>
      </c>
      <c r="P3" s="82" t="str">
        <f t="shared" ref="P3:P66" si="10">IF($D3&gt;=P$1,CONCATENATE($AC3,$AQ3,$AD3,$AR3,BD3,$BQ3),"")</f>
        <v/>
      </c>
      <c r="Q3" s="82" t="str">
        <f t="shared" ref="Q3:Q66" si="11">IF($D3&gt;=Q$1,CONCATENATE($AC3,$AQ3,$AD3,$AR3,BE3,$BQ3),"")</f>
        <v/>
      </c>
      <c r="R3" s="82" t="str">
        <f t="shared" ref="R3:R66" si="12">IF($D3&gt;=R$1,CONCATENATE($AC3,$AQ3,$AD3,$AR3,BF3,$BQ3),"")</f>
        <v/>
      </c>
      <c r="S3" s="82" t="str">
        <f t="shared" ref="S3:S66" si="13">IF($D3&gt;=S$1,CONCATENATE($AC3,$AQ3,$AD3,$AR3,BG3,$BQ3),"")</f>
        <v/>
      </c>
      <c r="T3" s="82" t="str">
        <f t="shared" ref="T3:T66" si="14">IF($D3&gt;=T$1,CONCATENATE($AC3,$AQ3,$AD3,$AR3,BH3,$BQ3),"")</f>
        <v/>
      </c>
      <c r="U3" s="82" t="str">
        <f t="shared" ref="U3:U66" si="15">IF($D3&gt;=U$1,CONCATENATE($AC3,$AQ3,$AD3,$AR3,BI3,$BQ3),"")</f>
        <v/>
      </c>
      <c r="V3" s="82" t="str">
        <f t="shared" ref="V3:V66" si="16">IF($D3&gt;=V$1,CONCATENATE($AC3,$AQ3,$AD3,$AR3,BJ3,$BQ3),"")</f>
        <v/>
      </c>
      <c r="W3" s="82" t="str">
        <f t="shared" ref="W3:W66" si="17">IF($D3&gt;=W$1,CONCATENATE($AC3,$AQ3,$AD3,$AR3,BK3,$BQ3),"")</f>
        <v/>
      </c>
      <c r="X3" s="82" t="str">
        <f t="shared" ref="X3:X66" si="18">IF($D3&gt;=X$1,CONCATENATE($AC3,$AQ3,$AD3,$AR3,BL3,$BQ3),"")</f>
        <v/>
      </c>
      <c r="Y3" s="82" t="str">
        <f t="shared" ref="Y3:Y66" si="19">IF($D3&gt;=Y$1,CONCATENATE($AC3,$AQ3,$AD3,$AR3,BM3,$BQ3),"")</f>
        <v/>
      </c>
      <c r="Z3" s="82" t="str">
        <f t="shared" ref="Z3:Z66" si="20">IF($D3&gt;=Z$1,CONCATENATE($AC3,$AQ3,$AD3,$AR3,BN3,$BQ3),"")</f>
        <v/>
      </c>
      <c r="AA3" s="82" t="str">
        <f t="shared" ref="AA3:AA66" si="21">IF($D3&gt;=AA$1,CONCATENATE($AC3,$AQ3,$AD3,$AR3,BO3,$BQ3),"")</f>
        <v/>
      </c>
      <c r="AB3" s="82" t="str">
        <f t="shared" ref="AB3:AB66" si="22">IF($D3&gt;=AB$1,CONCATENATE($AC3,$AQ3,$AD3,$AR3,BP3,$BQ3),"")</f>
        <v/>
      </c>
      <c r="AC3" s="83" t="str">
        <f>"https://viking-pictures.s3.us-west-1.amazonaws.com/"&amp;$AC$1</f>
        <v>https://viking-pictures.s3.us-west-1.amazonaws.com/AA1188</v>
      </c>
      <c r="AD3" s="82" t="str">
        <f>AP3</f>
        <v>36</v>
      </c>
      <c r="AE3" s="82">
        <f>A3</f>
        <v>36</v>
      </c>
      <c r="AF3" s="82" t="str">
        <f>SUBSTITUTE(AE3,"+","%2B")</f>
        <v>36</v>
      </c>
      <c r="AG3" s="82" t="str">
        <f>SUBSTITUTE(AF3," ","+")</f>
        <v>36</v>
      </c>
      <c r="AH3" s="82" t="str">
        <f>SUBSTITUTE(AG3,",","%2C")</f>
        <v>36</v>
      </c>
      <c r="AI3" s="82" t="str">
        <f>SUBSTITUTE(AH3,";","%3B")</f>
        <v>36</v>
      </c>
      <c r="AJ3" s="82" t="str">
        <f>SUBSTITUTE(AI3,":","%3A")</f>
        <v>36</v>
      </c>
      <c r="AK3" s="82" t="str">
        <f>SUBSTITUTE(AJ3,"@","40%")</f>
        <v>36</v>
      </c>
      <c r="AL3" s="82" t="str">
        <f>SUBSTITUTE(AK3,"&amp;","%26")</f>
        <v>36</v>
      </c>
      <c r="AM3" s="82" t="str">
        <f>SUBSTITUTE(AL3,"=","%3D")</f>
        <v>36</v>
      </c>
      <c r="AN3" s="82" t="str">
        <f t="shared" ref="AN3" si="23">SUBSTITUTE(AM3,"?","%3F")</f>
        <v>36</v>
      </c>
      <c r="AO3" s="82" t="str">
        <f>SUBSTITUTE(AN3,"/","%2F")</f>
        <v>36</v>
      </c>
      <c r="AP3" s="82" t="str">
        <f>SUBSTITUTE(AO3,"""","")</f>
        <v>36</v>
      </c>
      <c r="AQ3" s="84" t="s">
        <v>3199</v>
      </c>
      <c r="AR3" s="84" t="s">
        <v>1864</v>
      </c>
      <c r="AS3" s="84" t="s">
        <v>1865</v>
      </c>
      <c r="AT3" s="84" t="s">
        <v>1866</v>
      </c>
      <c r="AU3" s="84" t="s">
        <v>1867</v>
      </c>
      <c r="AV3" s="84" t="s">
        <v>1868</v>
      </c>
      <c r="AW3" s="84" t="s">
        <v>1869</v>
      </c>
      <c r="AX3" s="84" t="s">
        <v>1870</v>
      </c>
      <c r="AY3" s="84" t="s">
        <v>1871</v>
      </c>
      <c r="AZ3" s="84" t="s">
        <v>1872</v>
      </c>
      <c r="BA3" s="84" t="s">
        <v>1873</v>
      </c>
      <c r="BB3" s="84" t="s">
        <v>1874</v>
      </c>
      <c r="BC3" s="84" t="s">
        <v>1875</v>
      </c>
      <c r="BD3" s="84" t="s">
        <v>1876</v>
      </c>
      <c r="BE3" s="84" t="s">
        <v>1877</v>
      </c>
      <c r="BF3" s="84" t="s">
        <v>1878</v>
      </c>
      <c r="BG3" s="84" t="s">
        <v>1879</v>
      </c>
      <c r="BH3" s="84" t="s">
        <v>1880</v>
      </c>
      <c r="BI3" s="84" t="s">
        <v>1881</v>
      </c>
      <c r="BJ3" s="84" t="s">
        <v>1882</v>
      </c>
      <c r="BK3" s="84" t="s">
        <v>1883</v>
      </c>
      <c r="BL3" s="84" t="s">
        <v>1884</v>
      </c>
      <c r="BM3" s="84" t="s">
        <v>1885</v>
      </c>
      <c r="BN3" s="84" t="s">
        <v>1886</v>
      </c>
      <c r="BO3" s="84" t="s">
        <v>1887</v>
      </c>
      <c r="BP3" s="84" t="s">
        <v>1888</v>
      </c>
      <c r="BQ3" s="84" t="s">
        <v>1889</v>
      </c>
      <c r="BR3" s="68" t="str">
        <f>IF(E3&lt;&gt;"",HYPERLINK(E3,"Pic"&amp;BR$2),"")</f>
        <v>Pic1</v>
      </c>
      <c r="BS3" s="68" t="str">
        <f t="shared" ref="BS3:BS66" si="24">IF(F3&lt;&gt;"",HYPERLINK(F3,"Pic"&amp;BS$2),"")</f>
        <v>Pic2</v>
      </c>
      <c r="BT3" s="68" t="str">
        <f t="shared" ref="BT3:BT66" si="25">IF(G3&lt;&gt;"",HYPERLINK(G3,"Pic"&amp;BT$2),"")</f>
        <v>Pic3</v>
      </c>
      <c r="BU3" s="68" t="str">
        <f t="shared" ref="BU3:BU66" si="26">IF(H3&lt;&gt;"",HYPERLINK(H3,"Pic"&amp;BU$2),"")</f>
        <v>Pic4</v>
      </c>
      <c r="BV3" s="68" t="str">
        <f t="shared" ref="BV3:BV66" si="27">IF(I3&lt;&gt;"",HYPERLINK(I3,"Pic"&amp;BV$2),"")</f>
        <v>Pic5</v>
      </c>
      <c r="BW3" s="68" t="str">
        <f t="shared" ref="BW3:BW66" si="28">IF(J3&lt;&gt;"",HYPERLINK(J3,"Pic"&amp;BW$2),"")</f>
        <v>Pic6</v>
      </c>
      <c r="BX3" s="68" t="str">
        <f t="shared" ref="BX3:BX66" si="29">IF(K3&lt;&gt;"",HYPERLINK(K3,"Pic"&amp;BX$2),"")</f>
        <v/>
      </c>
      <c r="BY3" s="68" t="str">
        <f t="shared" ref="BY3:BY66" si="30">IF(L3&lt;&gt;"",HYPERLINK(L3,"Pic"&amp;BY$2),"")</f>
        <v/>
      </c>
      <c r="BZ3" s="68" t="str">
        <f t="shared" ref="BZ3:BZ66" si="31">IF(M3&lt;&gt;"",HYPERLINK(M3,"Pic"&amp;BZ$2),"")</f>
        <v/>
      </c>
      <c r="CA3" s="68" t="str">
        <f t="shared" ref="CA3:CA66" si="32">IF(N3&lt;&gt;"",HYPERLINK(N3,"Pic"&amp;CA$2),"")</f>
        <v/>
      </c>
      <c r="CB3" s="68" t="str">
        <f t="shared" ref="CB3:CB66" si="33">IF(O3&lt;&gt;"",HYPERLINK(O3,"Pic"&amp;CB$2),"")</f>
        <v/>
      </c>
      <c r="CC3" s="68" t="str">
        <f t="shared" ref="CC3:CC66" si="34">IF(P3&lt;&gt;"",HYPERLINK(P3,"Pic"&amp;CC$2),"")</f>
        <v/>
      </c>
      <c r="CD3" s="68" t="str">
        <f t="shared" ref="CD3:CD66" si="35">IF(Q3&lt;&gt;"",HYPERLINK(Q3,"Pic"&amp;CD$2),"")</f>
        <v/>
      </c>
      <c r="CE3" s="68" t="str">
        <f t="shared" ref="CE3:CE66" si="36">IF(R3&lt;&gt;"",HYPERLINK(R3,"Pic"&amp;CE$2),"")</f>
        <v/>
      </c>
      <c r="CF3" s="68" t="str">
        <f t="shared" ref="CF3:CF66" si="37">IF(S3&lt;&gt;"",HYPERLINK(S3,"Pic"&amp;CF$2),"")</f>
        <v/>
      </c>
      <c r="CG3" s="68" t="str">
        <f t="shared" ref="CG3:CG66" si="38">IF(T3&lt;&gt;"",HYPERLINK(T3,"Pic"&amp;CG$2),"")</f>
        <v/>
      </c>
      <c r="CH3" s="68" t="str">
        <f t="shared" ref="CH3:CH66" si="39">IF(U3&lt;&gt;"",HYPERLINK(U3,"Pic"&amp;CH$2),"")</f>
        <v/>
      </c>
      <c r="CI3" s="68" t="str">
        <f t="shared" ref="CI3:CI66" si="40">IF(V3&lt;&gt;"",HYPERLINK(V3,"Pic"&amp;CI$2),"")</f>
        <v/>
      </c>
      <c r="CJ3" s="68" t="str">
        <f t="shared" ref="CJ3:CJ66" si="41">IF(W3&lt;&gt;"",HYPERLINK(W3,"Pic"&amp;CJ$2),"")</f>
        <v/>
      </c>
      <c r="CK3" s="68" t="str">
        <f t="shared" ref="CK3:CK66" si="42">IF(X3&lt;&gt;"",HYPERLINK(X3,"Pic"&amp;CK$2),"")</f>
        <v/>
      </c>
      <c r="CL3" s="68" t="str">
        <f t="shared" ref="CL3:CL66" si="43">IF(Y3&lt;&gt;"",HYPERLINK(Y3,"Pic"&amp;CL$2),"")</f>
        <v/>
      </c>
      <c r="CM3" s="68" t="str">
        <f t="shared" ref="CM3:CM66" si="44">IF(Z3&lt;&gt;"",HYPERLINK(Z3,"Pic"&amp;CM$2),"")</f>
        <v/>
      </c>
      <c r="CN3" s="68" t="str">
        <f t="shared" ref="CN3:CN66" si="45">IF(AA3&lt;&gt;"",HYPERLINK(AA3,"Pic"&amp;CN$2),"")</f>
        <v/>
      </c>
      <c r="CO3" s="68" t="str">
        <f t="shared" ref="CO3:CO66" si="46">IF(AB3&lt;&gt;"",HYPERLINK(AB3,"Pic"&amp;CO$2),"")</f>
        <v/>
      </c>
      <c r="CP3" s="68" t="str">
        <f>E3</f>
        <v>https://viking-pictures.s3.us-west-1.amazonaws.com/AA1188/36+(1).JPG</v>
      </c>
      <c r="CQ3" s="68"/>
      <c r="CR3" t="str">
        <f>IF(CQ3&lt;&gt;"",CQ3,CP3)</f>
        <v>https://viking-pictures.s3.us-west-1.amazonaws.com/AA1188/36+(1).JPG</v>
      </c>
      <c r="CS3" s="68" t="str">
        <f t="shared" ref="CS3:CS67" si="47">HYPERLINK(CR3,"Primary Pic")</f>
        <v>Primary Pic</v>
      </c>
      <c r="CU3" t="s">
        <v>3237</v>
      </c>
      <c r="CV3" t="s">
        <v>3238</v>
      </c>
      <c r="CW3" t="s">
        <v>3239</v>
      </c>
      <c r="CX3" t="s">
        <v>3240</v>
      </c>
      <c r="CY3" t="s">
        <v>3241</v>
      </c>
      <c r="CZ3" t="s">
        <v>3242</v>
      </c>
    </row>
    <row r="4" spans="1:122" x14ac:dyDescent="0.25">
      <c r="A4">
        <v>37</v>
      </c>
      <c r="B4" t="s">
        <v>2939</v>
      </c>
      <c r="C4" s="82" t="str">
        <f t="shared" ref="C4:C67" si="48">_xlfn.TEXTJOIN("|",TRUE,CU4:DR4)</f>
        <v>https://viking-pictures.s3.us-west-1.amazonaws.com/AA1188/37+(1).JPG|https://viking-pictures.s3.us-west-1.amazonaws.com/AA1188/37+(2).JPG|https://viking-pictures.s3.us-west-1.amazonaws.com/AA1188/37+(3).JPG|https://viking-pictures.s3.us-west-1.amazonaws.com/AA1188/37+(4).JPG|https://viking-pictures.s3.us-west-1.amazonaws.com/AA1188/37+(5).JPG</v>
      </c>
      <c r="D4" s="278">
        <v>5</v>
      </c>
      <c r="E4" s="82" t="str">
        <f t="shared" ref="E4:E67" si="49">IF($D4&gt;=E$1,CONCATENATE($AC4,$AQ4,$AD4,$AR4,AS4,$BQ4),"")</f>
        <v>https://viking-pictures.s3.us-west-1.amazonaws.com/AA1188/37+(1).JPG</v>
      </c>
      <c r="F4" s="82" t="str">
        <f t="shared" si="0"/>
        <v>https://viking-pictures.s3.us-west-1.amazonaws.com/AA1188/37+(2).JPG</v>
      </c>
      <c r="G4" s="82" t="str">
        <f t="shared" si="1"/>
        <v>https://viking-pictures.s3.us-west-1.amazonaws.com/AA1188/37+(3).JPG</v>
      </c>
      <c r="H4" s="82" t="str">
        <f t="shared" si="2"/>
        <v>https://viking-pictures.s3.us-west-1.amazonaws.com/AA1188/37+(4).JPG</v>
      </c>
      <c r="I4" s="82" t="str">
        <f t="shared" si="3"/>
        <v>https://viking-pictures.s3.us-west-1.amazonaws.com/AA1188/37+(5).JPG</v>
      </c>
      <c r="J4" s="82" t="str">
        <f t="shared" si="4"/>
        <v/>
      </c>
      <c r="K4" s="82" t="str">
        <f t="shared" si="5"/>
        <v/>
      </c>
      <c r="L4" s="82" t="str">
        <f t="shared" si="6"/>
        <v/>
      </c>
      <c r="M4" s="82" t="str">
        <f t="shared" si="7"/>
        <v/>
      </c>
      <c r="N4" s="82" t="str">
        <f t="shared" si="8"/>
        <v/>
      </c>
      <c r="O4" s="82" t="str">
        <f t="shared" si="9"/>
        <v/>
      </c>
      <c r="P4" s="82" t="str">
        <f t="shared" si="10"/>
        <v/>
      </c>
      <c r="Q4" s="82" t="str">
        <f t="shared" si="11"/>
        <v/>
      </c>
      <c r="R4" s="82" t="str">
        <f t="shared" si="12"/>
        <v/>
      </c>
      <c r="S4" s="82" t="str">
        <f t="shared" si="13"/>
        <v/>
      </c>
      <c r="T4" s="82" t="str">
        <f t="shared" si="14"/>
        <v/>
      </c>
      <c r="U4" s="82" t="str">
        <f t="shared" si="15"/>
        <v/>
      </c>
      <c r="V4" s="82" t="str">
        <f t="shared" si="16"/>
        <v/>
      </c>
      <c r="W4" s="82" t="str">
        <f t="shared" si="17"/>
        <v/>
      </c>
      <c r="X4" s="82" t="str">
        <f t="shared" si="18"/>
        <v/>
      </c>
      <c r="Y4" s="82" t="str">
        <f t="shared" si="19"/>
        <v/>
      </c>
      <c r="Z4" s="82" t="str">
        <f t="shared" si="20"/>
        <v/>
      </c>
      <c r="AA4" s="82" t="str">
        <f t="shared" si="21"/>
        <v/>
      </c>
      <c r="AB4" s="82" t="str">
        <f t="shared" si="22"/>
        <v/>
      </c>
      <c r="AC4" s="83" t="str">
        <f>"https://viking-pictures.s3.us-west-1.amazonaws.com/"&amp;$AC$1</f>
        <v>https://viking-pictures.s3.us-west-1.amazonaws.com/AA1188</v>
      </c>
      <c r="AD4" s="82" t="str">
        <f>AP4</f>
        <v>37</v>
      </c>
      <c r="AE4" s="82">
        <f t="shared" ref="AE4:AE67" si="50">A4</f>
        <v>37</v>
      </c>
      <c r="AF4" s="82" t="str">
        <f>SUBSTITUTE(AE4,"+","%2B")</f>
        <v>37</v>
      </c>
      <c r="AG4" s="82" t="str">
        <f>SUBSTITUTE(AF4," ","+")</f>
        <v>37</v>
      </c>
      <c r="AH4" s="82" t="str">
        <f>SUBSTITUTE(AG4,",","%2C")</f>
        <v>37</v>
      </c>
      <c r="AI4" s="82" t="str">
        <f>SUBSTITUTE(AH4,";","%3B")</f>
        <v>37</v>
      </c>
      <c r="AJ4" s="82" t="str">
        <f>SUBSTITUTE(AI4,":","%3A")</f>
        <v>37</v>
      </c>
      <c r="AK4" s="82" t="str">
        <f>SUBSTITUTE(AJ4,"@","40%")</f>
        <v>37</v>
      </c>
      <c r="AL4" s="82" t="str">
        <f>SUBSTITUTE(AK4,"&amp;","%26")</f>
        <v>37</v>
      </c>
      <c r="AM4" s="82" t="str">
        <f>SUBSTITUTE(AL4,"=","%3D")</f>
        <v>37</v>
      </c>
      <c r="AN4" s="82" t="str">
        <f t="shared" ref="AN4:AN67" si="51">SUBSTITUTE(AM4,"?","%3F")</f>
        <v>37</v>
      </c>
      <c r="AO4" s="82" t="str">
        <f>SUBSTITUTE(AN4,"/","%2F")</f>
        <v>37</v>
      </c>
      <c r="AP4" s="82" t="str">
        <f>SUBSTITUTE(AO4,"""","")</f>
        <v>37</v>
      </c>
      <c r="AQ4" s="84" t="s">
        <v>3199</v>
      </c>
      <c r="AR4" s="84" t="s">
        <v>1864</v>
      </c>
      <c r="AS4" s="84" t="s">
        <v>1865</v>
      </c>
      <c r="AT4" s="84" t="s">
        <v>1866</v>
      </c>
      <c r="AU4" s="84" t="s">
        <v>1867</v>
      </c>
      <c r="AV4" s="84" t="s">
        <v>1868</v>
      </c>
      <c r="AW4" s="84" t="s">
        <v>1869</v>
      </c>
      <c r="AX4" s="84" t="s">
        <v>1870</v>
      </c>
      <c r="AY4" s="84" t="s">
        <v>1871</v>
      </c>
      <c r="AZ4" s="84" t="s">
        <v>1872</v>
      </c>
      <c r="BA4" s="84" t="s">
        <v>1873</v>
      </c>
      <c r="BB4" s="84" t="s">
        <v>1874</v>
      </c>
      <c r="BC4" s="84" t="s">
        <v>1875</v>
      </c>
      <c r="BD4" s="84" t="s">
        <v>1876</v>
      </c>
      <c r="BE4" s="84" t="s">
        <v>1877</v>
      </c>
      <c r="BF4" s="84" t="s">
        <v>1878</v>
      </c>
      <c r="BG4" s="84" t="s">
        <v>1879</v>
      </c>
      <c r="BH4" s="84" t="s">
        <v>1880</v>
      </c>
      <c r="BI4" s="84" t="s">
        <v>1881</v>
      </c>
      <c r="BJ4" s="84" t="s">
        <v>1882</v>
      </c>
      <c r="BK4" s="84" t="s">
        <v>1883</v>
      </c>
      <c r="BL4" s="84" t="s">
        <v>1884</v>
      </c>
      <c r="BM4" s="84" t="s">
        <v>1885</v>
      </c>
      <c r="BN4" s="84" t="s">
        <v>1886</v>
      </c>
      <c r="BO4" s="84" t="s">
        <v>1887</v>
      </c>
      <c r="BP4" s="84" t="s">
        <v>1888</v>
      </c>
      <c r="BQ4" s="84" t="s">
        <v>1889</v>
      </c>
      <c r="BR4" s="68" t="str">
        <f t="shared" ref="BR4:BR67" si="52">IF(E4&lt;&gt;"",HYPERLINK(E4,"Pic"&amp;BR$2),"")</f>
        <v>Pic1</v>
      </c>
      <c r="BS4" s="68" t="str">
        <f t="shared" si="24"/>
        <v>Pic2</v>
      </c>
      <c r="BT4" s="68" t="str">
        <f t="shared" si="25"/>
        <v>Pic3</v>
      </c>
      <c r="BU4" s="68" t="str">
        <f t="shared" si="26"/>
        <v>Pic4</v>
      </c>
      <c r="BV4" s="68" t="str">
        <f t="shared" si="27"/>
        <v>Pic5</v>
      </c>
      <c r="BW4" s="68" t="str">
        <f t="shared" si="28"/>
        <v/>
      </c>
      <c r="BX4" s="68" t="str">
        <f t="shared" si="29"/>
        <v/>
      </c>
      <c r="BY4" s="68" t="str">
        <f t="shared" si="30"/>
        <v/>
      </c>
      <c r="BZ4" s="68" t="str">
        <f t="shared" si="31"/>
        <v/>
      </c>
      <c r="CA4" s="68" t="str">
        <f t="shared" si="32"/>
        <v/>
      </c>
      <c r="CB4" s="68" t="str">
        <f t="shared" si="33"/>
        <v/>
      </c>
      <c r="CC4" s="68" t="str">
        <f t="shared" si="34"/>
        <v/>
      </c>
      <c r="CD4" s="68" t="str">
        <f t="shared" si="35"/>
        <v/>
      </c>
      <c r="CE4" s="68" t="str">
        <f t="shared" si="36"/>
        <v/>
      </c>
      <c r="CF4" s="68" t="str">
        <f t="shared" si="37"/>
        <v/>
      </c>
      <c r="CG4" s="68" t="str">
        <f t="shared" si="38"/>
        <v/>
      </c>
      <c r="CH4" s="68" t="str">
        <f t="shared" si="39"/>
        <v/>
      </c>
      <c r="CI4" s="68" t="str">
        <f t="shared" si="40"/>
        <v/>
      </c>
      <c r="CJ4" s="68" t="str">
        <f t="shared" si="41"/>
        <v/>
      </c>
      <c r="CK4" s="68" t="str">
        <f t="shared" si="42"/>
        <v/>
      </c>
      <c r="CL4" s="68" t="str">
        <f t="shared" si="43"/>
        <v/>
      </c>
      <c r="CM4" s="68" t="str">
        <f t="shared" si="44"/>
        <v/>
      </c>
      <c r="CN4" s="68" t="str">
        <f t="shared" si="45"/>
        <v/>
      </c>
      <c r="CO4" s="68" t="str">
        <f t="shared" si="46"/>
        <v/>
      </c>
      <c r="CP4" s="68" t="str">
        <f t="shared" ref="CP4:CP67" si="53">E4</f>
        <v>https://viking-pictures.s3.us-west-1.amazonaws.com/AA1188/37+(1).JPG</v>
      </c>
      <c r="CR4" t="str">
        <f t="shared" ref="CR4:CR67" si="54">IF(CQ4&lt;&gt;"",CQ4,CP4)</f>
        <v>https://viking-pictures.s3.us-west-1.amazonaws.com/AA1188/37+(1).JPG</v>
      </c>
      <c r="CS4" s="68" t="str">
        <f t="shared" si="47"/>
        <v>Primary Pic</v>
      </c>
      <c r="CU4" t="s">
        <v>3243</v>
      </c>
      <c r="CV4" t="s">
        <v>3244</v>
      </c>
      <c r="CW4" t="s">
        <v>3245</v>
      </c>
      <c r="CX4" t="s">
        <v>3246</v>
      </c>
      <c r="CY4" t="s">
        <v>3247</v>
      </c>
    </row>
    <row r="5" spans="1:122" x14ac:dyDescent="0.25">
      <c r="A5">
        <v>38</v>
      </c>
      <c r="B5" t="s">
        <v>2941</v>
      </c>
      <c r="C5" s="82" t="str">
        <f t="shared" si="48"/>
        <v>https://viking-pictures.s3.us-west-1.amazonaws.com/AA1188/38+(1).JPG|https://viking-pictures.s3.us-west-1.amazonaws.com/AA1188/38+(2).JPG|https://viking-pictures.s3.us-west-1.amazonaws.com/AA1188/38+(3).JPG|https://viking-pictures.s3.us-west-1.amazonaws.com/AA1188/38+(4).JPG</v>
      </c>
      <c r="D5" s="278">
        <v>4</v>
      </c>
      <c r="E5" s="82" t="str">
        <f t="shared" si="49"/>
        <v>https://viking-pictures.s3.us-west-1.amazonaws.com/AA1188/38+(1).JPG</v>
      </c>
      <c r="F5" s="82" t="str">
        <f t="shared" si="0"/>
        <v>https://viking-pictures.s3.us-west-1.amazonaws.com/AA1188/38+(2).JPG</v>
      </c>
      <c r="G5" s="82" t="str">
        <f t="shared" si="1"/>
        <v>https://viking-pictures.s3.us-west-1.amazonaws.com/AA1188/38+(3).JPG</v>
      </c>
      <c r="H5" s="82" t="str">
        <f t="shared" si="2"/>
        <v>https://viking-pictures.s3.us-west-1.amazonaws.com/AA1188/38+(4).JPG</v>
      </c>
      <c r="I5" s="82" t="str">
        <f t="shared" si="3"/>
        <v/>
      </c>
      <c r="J5" s="82" t="str">
        <f t="shared" si="4"/>
        <v/>
      </c>
      <c r="K5" s="82" t="str">
        <f t="shared" si="5"/>
        <v/>
      </c>
      <c r="L5" s="82" t="str">
        <f t="shared" si="6"/>
        <v/>
      </c>
      <c r="M5" s="82" t="str">
        <f t="shared" si="7"/>
        <v/>
      </c>
      <c r="N5" s="82" t="str">
        <f t="shared" si="8"/>
        <v/>
      </c>
      <c r="O5" s="82" t="str">
        <f t="shared" si="9"/>
        <v/>
      </c>
      <c r="P5" s="82" t="str">
        <f t="shared" si="10"/>
        <v/>
      </c>
      <c r="Q5" s="82" t="str">
        <f t="shared" si="11"/>
        <v/>
      </c>
      <c r="R5" s="82" t="str">
        <f t="shared" si="12"/>
        <v/>
      </c>
      <c r="S5" s="82" t="str">
        <f t="shared" si="13"/>
        <v/>
      </c>
      <c r="T5" s="82" t="str">
        <f t="shared" si="14"/>
        <v/>
      </c>
      <c r="U5" s="82" t="str">
        <f t="shared" si="15"/>
        <v/>
      </c>
      <c r="V5" s="82" t="str">
        <f t="shared" si="16"/>
        <v/>
      </c>
      <c r="W5" s="82" t="str">
        <f t="shared" si="17"/>
        <v/>
      </c>
      <c r="X5" s="82" t="str">
        <f t="shared" si="18"/>
        <v/>
      </c>
      <c r="Y5" s="82" t="str">
        <f t="shared" si="19"/>
        <v/>
      </c>
      <c r="Z5" s="82" t="str">
        <f t="shared" si="20"/>
        <v/>
      </c>
      <c r="AA5" s="82" t="str">
        <f t="shared" si="21"/>
        <v/>
      </c>
      <c r="AB5" s="82" t="str">
        <f t="shared" si="22"/>
        <v/>
      </c>
      <c r="AC5" s="83" t="str">
        <f t="shared" ref="AC5:AC68" si="55">"https://viking-pictures.s3.us-west-1.amazonaws.com/"&amp;$AC$1</f>
        <v>https://viking-pictures.s3.us-west-1.amazonaws.com/AA1188</v>
      </c>
      <c r="AD5" s="82" t="str">
        <f t="shared" ref="AD5:AD68" si="56">AP5</f>
        <v>38</v>
      </c>
      <c r="AE5" s="82">
        <f t="shared" si="50"/>
        <v>38</v>
      </c>
      <c r="AF5" s="82" t="str">
        <f t="shared" ref="AF5:AF68" si="57">SUBSTITUTE(AE5,"+","%2B")</f>
        <v>38</v>
      </c>
      <c r="AG5" s="82" t="str">
        <f t="shared" ref="AG5:AG68" si="58">SUBSTITUTE(AF5," ","+")</f>
        <v>38</v>
      </c>
      <c r="AH5" s="82" t="str">
        <f t="shared" ref="AH5:AH68" si="59">SUBSTITUTE(AG5,",","%2C")</f>
        <v>38</v>
      </c>
      <c r="AI5" s="82" t="str">
        <f t="shared" ref="AI5:AI68" si="60">SUBSTITUTE(AH5,";","%3B")</f>
        <v>38</v>
      </c>
      <c r="AJ5" s="82" t="str">
        <f t="shared" ref="AJ5:AJ68" si="61">SUBSTITUTE(AI5,":","%3A")</f>
        <v>38</v>
      </c>
      <c r="AK5" s="82" t="str">
        <f t="shared" ref="AK5:AK68" si="62">SUBSTITUTE(AJ5,"@","40%")</f>
        <v>38</v>
      </c>
      <c r="AL5" s="82" t="str">
        <f t="shared" ref="AL5:AL68" si="63">SUBSTITUTE(AK5,"&amp;","%26")</f>
        <v>38</v>
      </c>
      <c r="AM5" s="82" t="str">
        <f t="shared" ref="AM5:AM68" si="64">SUBSTITUTE(AL5,"=","%3D")</f>
        <v>38</v>
      </c>
      <c r="AN5" s="82" t="str">
        <f t="shared" si="51"/>
        <v>38</v>
      </c>
      <c r="AO5" s="82" t="str">
        <f t="shared" ref="AO5:AO68" si="65">SUBSTITUTE(AN5,"/","%2F")</f>
        <v>38</v>
      </c>
      <c r="AP5" s="82" t="str">
        <f t="shared" ref="AP5:AP68" si="66">SUBSTITUTE(AO5,"""","")</f>
        <v>38</v>
      </c>
      <c r="AQ5" s="84" t="s">
        <v>3199</v>
      </c>
      <c r="AR5" s="84" t="s">
        <v>1864</v>
      </c>
      <c r="AS5" s="84" t="s">
        <v>1865</v>
      </c>
      <c r="AT5" s="84" t="s">
        <v>1866</v>
      </c>
      <c r="AU5" s="84" t="s">
        <v>1867</v>
      </c>
      <c r="AV5" s="84" t="s">
        <v>1868</v>
      </c>
      <c r="AW5" s="84" t="s">
        <v>1869</v>
      </c>
      <c r="AX5" s="84" t="s">
        <v>1870</v>
      </c>
      <c r="AY5" s="84" t="s">
        <v>1871</v>
      </c>
      <c r="AZ5" s="84" t="s">
        <v>1872</v>
      </c>
      <c r="BA5" s="84" t="s">
        <v>1873</v>
      </c>
      <c r="BB5" s="84" t="s">
        <v>1874</v>
      </c>
      <c r="BC5" s="84" t="s">
        <v>1875</v>
      </c>
      <c r="BD5" s="84" t="s">
        <v>1876</v>
      </c>
      <c r="BE5" s="84" t="s">
        <v>1877</v>
      </c>
      <c r="BF5" s="84" t="s">
        <v>1878</v>
      </c>
      <c r="BG5" s="84" t="s">
        <v>1879</v>
      </c>
      <c r="BH5" s="84" t="s">
        <v>1880</v>
      </c>
      <c r="BI5" s="84" t="s">
        <v>1881</v>
      </c>
      <c r="BJ5" s="84" t="s">
        <v>1882</v>
      </c>
      <c r="BK5" s="84" t="s">
        <v>1883</v>
      </c>
      <c r="BL5" s="84" t="s">
        <v>1884</v>
      </c>
      <c r="BM5" s="84" t="s">
        <v>1885</v>
      </c>
      <c r="BN5" s="84" t="s">
        <v>1886</v>
      </c>
      <c r="BO5" s="84" t="s">
        <v>1887</v>
      </c>
      <c r="BP5" s="84" t="s">
        <v>1888</v>
      </c>
      <c r="BQ5" s="84" t="s">
        <v>1889</v>
      </c>
      <c r="BR5" s="68" t="str">
        <f t="shared" si="52"/>
        <v>Pic1</v>
      </c>
      <c r="BS5" s="68" t="str">
        <f t="shared" si="24"/>
        <v>Pic2</v>
      </c>
      <c r="BT5" s="68" t="str">
        <f t="shared" si="25"/>
        <v>Pic3</v>
      </c>
      <c r="BU5" s="68" t="str">
        <f t="shared" si="26"/>
        <v>Pic4</v>
      </c>
      <c r="BV5" s="68" t="str">
        <f t="shared" si="27"/>
        <v/>
      </c>
      <c r="BW5" s="68" t="str">
        <f t="shared" si="28"/>
        <v/>
      </c>
      <c r="BX5" s="68" t="str">
        <f t="shared" si="29"/>
        <v/>
      </c>
      <c r="BY5" s="68" t="str">
        <f t="shared" si="30"/>
        <v/>
      </c>
      <c r="BZ5" s="68" t="str">
        <f t="shared" si="31"/>
        <v/>
      </c>
      <c r="CA5" s="68" t="str">
        <f t="shared" si="32"/>
        <v/>
      </c>
      <c r="CB5" s="68" t="str">
        <f t="shared" si="33"/>
        <v/>
      </c>
      <c r="CC5" s="68" t="str">
        <f t="shared" si="34"/>
        <v/>
      </c>
      <c r="CD5" s="68" t="str">
        <f t="shared" si="35"/>
        <v/>
      </c>
      <c r="CE5" s="68" t="str">
        <f t="shared" si="36"/>
        <v/>
      </c>
      <c r="CF5" s="68" t="str">
        <f t="shared" si="37"/>
        <v/>
      </c>
      <c r="CG5" s="68" t="str">
        <f t="shared" si="38"/>
        <v/>
      </c>
      <c r="CH5" s="68" t="str">
        <f t="shared" si="39"/>
        <v/>
      </c>
      <c r="CI5" s="68" t="str">
        <f t="shared" si="40"/>
        <v/>
      </c>
      <c r="CJ5" s="68" t="str">
        <f t="shared" si="41"/>
        <v/>
      </c>
      <c r="CK5" s="68" t="str">
        <f t="shared" si="42"/>
        <v/>
      </c>
      <c r="CL5" s="68" t="str">
        <f t="shared" si="43"/>
        <v/>
      </c>
      <c r="CM5" s="68" t="str">
        <f t="shared" si="44"/>
        <v/>
      </c>
      <c r="CN5" s="68" t="str">
        <f t="shared" si="45"/>
        <v/>
      </c>
      <c r="CO5" s="68" t="str">
        <f t="shared" si="46"/>
        <v/>
      </c>
      <c r="CP5" s="68" t="str">
        <f t="shared" si="53"/>
        <v>https://viking-pictures.s3.us-west-1.amazonaws.com/AA1188/38+(1).JPG</v>
      </c>
      <c r="CR5" t="str">
        <f t="shared" si="54"/>
        <v>https://viking-pictures.s3.us-west-1.amazonaws.com/AA1188/38+(1).JPG</v>
      </c>
      <c r="CS5" s="68" t="str">
        <f t="shared" si="47"/>
        <v>Primary Pic</v>
      </c>
      <c r="CU5" t="s">
        <v>3248</v>
      </c>
      <c r="CV5" t="s">
        <v>3249</v>
      </c>
      <c r="CW5" t="s">
        <v>3250</v>
      </c>
      <c r="CX5" t="s">
        <v>3251</v>
      </c>
    </row>
    <row r="6" spans="1:122" x14ac:dyDescent="0.25">
      <c r="A6">
        <v>39</v>
      </c>
      <c r="B6" t="s">
        <v>2942</v>
      </c>
      <c r="C6" s="82" t="str">
        <f t="shared" si="48"/>
        <v>https://viking-pictures.s3.us-west-1.amazonaws.com/AA1188/39+(1).JPG|https://viking-pictures.s3.us-west-1.amazonaws.com/AA1188/39+(2).JPG|https://viking-pictures.s3.us-west-1.amazonaws.com/AA1188/39+(3).JPG|https://viking-pictures.s3.us-west-1.amazonaws.com/AA1188/39+(4).JPG</v>
      </c>
      <c r="D6" s="278">
        <v>4</v>
      </c>
      <c r="E6" s="82" t="str">
        <f t="shared" si="49"/>
        <v>https://viking-pictures.s3.us-west-1.amazonaws.com/AA1188/39+(1).JPG</v>
      </c>
      <c r="F6" s="82" t="str">
        <f t="shared" si="0"/>
        <v>https://viking-pictures.s3.us-west-1.amazonaws.com/AA1188/39+(2).JPG</v>
      </c>
      <c r="G6" s="82" t="str">
        <f t="shared" si="1"/>
        <v>https://viking-pictures.s3.us-west-1.amazonaws.com/AA1188/39+(3).JPG</v>
      </c>
      <c r="H6" s="82" t="str">
        <f t="shared" si="2"/>
        <v>https://viking-pictures.s3.us-west-1.amazonaws.com/AA1188/39+(4).JPG</v>
      </c>
      <c r="I6" s="82" t="str">
        <f t="shared" si="3"/>
        <v/>
      </c>
      <c r="J6" s="82" t="str">
        <f t="shared" si="4"/>
        <v/>
      </c>
      <c r="K6" s="82" t="str">
        <f t="shared" si="5"/>
        <v/>
      </c>
      <c r="L6" s="82" t="str">
        <f t="shared" si="6"/>
        <v/>
      </c>
      <c r="M6" s="82" t="str">
        <f t="shared" si="7"/>
        <v/>
      </c>
      <c r="N6" s="82" t="str">
        <f t="shared" si="8"/>
        <v/>
      </c>
      <c r="O6" s="82" t="str">
        <f t="shared" si="9"/>
        <v/>
      </c>
      <c r="P6" s="82" t="str">
        <f t="shared" si="10"/>
        <v/>
      </c>
      <c r="Q6" s="82" t="str">
        <f t="shared" si="11"/>
        <v/>
      </c>
      <c r="R6" s="82" t="str">
        <f t="shared" si="12"/>
        <v/>
      </c>
      <c r="S6" s="82" t="str">
        <f t="shared" si="13"/>
        <v/>
      </c>
      <c r="T6" s="82" t="str">
        <f t="shared" si="14"/>
        <v/>
      </c>
      <c r="U6" s="82" t="str">
        <f t="shared" si="15"/>
        <v/>
      </c>
      <c r="V6" s="82" t="str">
        <f t="shared" si="16"/>
        <v/>
      </c>
      <c r="W6" s="82" t="str">
        <f t="shared" si="17"/>
        <v/>
      </c>
      <c r="X6" s="82" t="str">
        <f t="shared" si="18"/>
        <v/>
      </c>
      <c r="Y6" s="82" t="str">
        <f t="shared" si="19"/>
        <v/>
      </c>
      <c r="Z6" s="82" t="str">
        <f t="shared" si="20"/>
        <v/>
      </c>
      <c r="AA6" s="82" t="str">
        <f t="shared" si="21"/>
        <v/>
      </c>
      <c r="AB6" s="82" t="str">
        <f t="shared" si="22"/>
        <v/>
      </c>
      <c r="AC6" s="83" t="str">
        <f t="shared" si="55"/>
        <v>https://viking-pictures.s3.us-west-1.amazonaws.com/AA1188</v>
      </c>
      <c r="AD6" s="82" t="str">
        <f t="shared" si="56"/>
        <v>39</v>
      </c>
      <c r="AE6" s="82">
        <f t="shared" si="50"/>
        <v>39</v>
      </c>
      <c r="AF6" s="82" t="str">
        <f t="shared" si="57"/>
        <v>39</v>
      </c>
      <c r="AG6" s="82" t="str">
        <f t="shared" si="58"/>
        <v>39</v>
      </c>
      <c r="AH6" s="82" t="str">
        <f t="shared" si="59"/>
        <v>39</v>
      </c>
      <c r="AI6" s="82" t="str">
        <f t="shared" si="60"/>
        <v>39</v>
      </c>
      <c r="AJ6" s="82" t="str">
        <f t="shared" si="61"/>
        <v>39</v>
      </c>
      <c r="AK6" s="82" t="str">
        <f t="shared" si="62"/>
        <v>39</v>
      </c>
      <c r="AL6" s="82" t="str">
        <f t="shared" si="63"/>
        <v>39</v>
      </c>
      <c r="AM6" s="82" t="str">
        <f t="shared" si="64"/>
        <v>39</v>
      </c>
      <c r="AN6" s="82" t="str">
        <f t="shared" si="51"/>
        <v>39</v>
      </c>
      <c r="AO6" s="82" t="str">
        <f t="shared" si="65"/>
        <v>39</v>
      </c>
      <c r="AP6" s="82" t="str">
        <f t="shared" si="66"/>
        <v>39</v>
      </c>
      <c r="AQ6" s="84" t="s">
        <v>3199</v>
      </c>
      <c r="AR6" s="84" t="s">
        <v>1864</v>
      </c>
      <c r="AS6" s="84" t="s">
        <v>1865</v>
      </c>
      <c r="AT6" s="84" t="s">
        <v>1866</v>
      </c>
      <c r="AU6" s="84" t="s">
        <v>1867</v>
      </c>
      <c r="AV6" s="84" t="s">
        <v>1868</v>
      </c>
      <c r="AW6" s="84" t="s">
        <v>1869</v>
      </c>
      <c r="AX6" s="84" t="s">
        <v>1870</v>
      </c>
      <c r="AY6" s="84" t="s">
        <v>1871</v>
      </c>
      <c r="AZ6" s="84" t="s">
        <v>1872</v>
      </c>
      <c r="BA6" s="84" t="s">
        <v>1873</v>
      </c>
      <c r="BB6" s="84" t="s">
        <v>1874</v>
      </c>
      <c r="BC6" s="84" t="s">
        <v>1875</v>
      </c>
      <c r="BD6" s="84" t="s">
        <v>1876</v>
      </c>
      <c r="BE6" s="84" t="s">
        <v>1877</v>
      </c>
      <c r="BF6" s="84" t="s">
        <v>1878</v>
      </c>
      <c r="BG6" s="84" t="s">
        <v>1879</v>
      </c>
      <c r="BH6" s="84" t="s">
        <v>1880</v>
      </c>
      <c r="BI6" s="84" t="s">
        <v>1881</v>
      </c>
      <c r="BJ6" s="84" t="s">
        <v>1882</v>
      </c>
      <c r="BK6" s="84" t="s">
        <v>1883</v>
      </c>
      <c r="BL6" s="84" t="s">
        <v>1884</v>
      </c>
      <c r="BM6" s="84" t="s">
        <v>1885</v>
      </c>
      <c r="BN6" s="84" t="s">
        <v>1886</v>
      </c>
      <c r="BO6" s="84" t="s">
        <v>1887</v>
      </c>
      <c r="BP6" s="84" t="s">
        <v>1888</v>
      </c>
      <c r="BQ6" s="84" t="s">
        <v>1889</v>
      </c>
      <c r="BR6" s="68" t="str">
        <f t="shared" si="52"/>
        <v>Pic1</v>
      </c>
      <c r="BS6" s="68" t="str">
        <f t="shared" si="24"/>
        <v>Pic2</v>
      </c>
      <c r="BT6" s="68" t="str">
        <f t="shared" si="25"/>
        <v>Pic3</v>
      </c>
      <c r="BU6" s="68" t="str">
        <f t="shared" si="26"/>
        <v>Pic4</v>
      </c>
      <c r="BV6" s="68" t="str">
        <f t="shared" si="27"/>
        <v/>
      </c>
      <c r="BW6" s="68" t="str">
        <f t="shared" si="28"/>
        <v/>
      </c>
      <c r="BX6" s="68" t="str">
        <f t="shared" si="29"/>
        <v/>
      </c>
      <c r="BY6" s="68" t="str">
        <f t="shared" si="30"/>
        <v/>
      </c>
      <c r="BZ6" s="68" t="str">
        <f t="shared" si="31"/>
        <v/>
      </c>
      <c r="CA6" s="68" t="str">
        <f t="shared" si="32"/>
        <v/>
      </c>
      <c r="CB6" s="68" t="str">
        <f t="shared" si="33"/>
        <v/>
      </c>
      <c r="CC6" s="68" t="str">
        <f t="shared" si="34"/>
        <v/>
      </c>
      <c r="CD6" s="68" t="str">
        <f t="shared" si="35"/>
        <v/>
      </c>
      <c r="CE6" s="68" t="str">
        <f t="shared" si="36"/>
        <v/>
      </c>
      <c r="CF6" s="68" t="str">
        <f t="shared" si="37"/>
        <v/>
      </c>
      <c r="CG6" s="68" t="str">
        <f t="shared" si="38"/>
        <v/>
      </c>
      <c r="CH6" s="68" t="str">
        <f t="shared" si="39"/>
        <v/>
      </c>
      <c r="CI6" s="68" t="str">
        <f t="shared" si="40"/>
        <v/>
      </c>
      <c r="CJ6" s="68" t="str">
        <f t="shared" si="41"/>
        <v/>
      </c>
      <c r="CK6" s="68" t="str">
        <f t="shared" si="42"/>
        <v/>
      </c>
      <c r="CL6" s="68" t="str">
        <f t="shared" si="43"/>
        <v/>
      </c>
      <c r="CM6" s="68" t="str">
        <f t="shared" si="44"/>
        <v/>
      </c>
      <c r="CN6" s="68" t="str">
        <f t="shared" si="45"/>
        <v/>
      </c>
      <c r="CO6" s="68" t="str">
        <f t="shared" si="46"/>
        <v/>
      </c>
      <c r="CP6" s="68" t="str">
        <f t="shared" si="53"/>
        <v>https://viking-pictures.s3.us-west-1.amazonaws.com/AA1188/39+(1).JPG</v>
      </c>
      <c r="CR6" t="str">
        <f t="shared" si="54"/>
        <v>https://viking-pictures.s3.us-west-1.amazonaws.com/AA1188/39+(1).JPG</v>
      </c>
      <c r="CS6" s="68" t="str">
        <f t="shared" si="47"/>
        <v>Primary Pic</v>
      </c>
      <c r="CU6" t="s">
        <v>3252</v>
      </c>
      <c r="CV6" t="s">
        <v>3253</v>
      </c>
      <c r="CW6" t="s">
        <v>3254</v>
      </c>
      <c r="CX6" t="s">
        <v>3255</v>
      </c>
    </row>
    <row r="7" spans="1:122" x14ac:dyDescent="0.25">
      <c r="A7">
        <v>41</v>
      </c>
      <c r="B7" t="s">
        <v>2943</v>
      </c>
      <c r="C7" s="82" t="str">
        <f t="shared" si="48"/>
        <v>https://viking-pictures.s3.us-west-1.amazonaws.com/AA1188/41+(1).JPG|https://viking-pictures.s3.us-west-1.amazonaws.com/AA1188/41+(2).JPG|https://viking-pictures.s3.us-west-1.amazonaws.com/AA1188/41+(3).JPG|https://viking-pictures.s3.us-west-1.amazonaws.com/AA1188/41+(4).JPG|https://viking-pictures.s3.us-west-1.amazonaws.com/AA1188/41+(5).JPG</v>
      </c>
      <c r="D7" s="278">
        <v>5</v>
      </c>
      <c r="E7" s="82" t="str">
        <f t="shared" si="49"/>
        <v>https://viking-pictures.s3.us-west-1.amazonaws.com/AA1188/41+(1).JPG</v>
      </c>
      <c r="F7" s="82" t="str">
        <f t="shared" si="0"/>
        <v>https://viking-pictures.s3.us-west-1.amazonaws.com/AA1188/41+(2).JPG</v>
      </c>
      <c r="G7" s="82" t="str">
        <f t="shared" si="1"/>
        <v>https://viking-pictures.s3.us-west-1.amazonaws.com/AA1188/41+(3).JPG</v>
      </c>
      <c r="H7" s="82" t="str">
        <f t="shared" si="2"/>
        <v>https://viking-pictures.s3.us-west-1.amazonaws.com/AA1188/41+(4).JPG</v>
      </c>
      <c r="I7" s="82" t="str">
        <f t="shared" si="3"/>
        <v>https://viking-pictures.s3.us-west-1.amazonaws.com/AA1188/41+(5).JPG</v>
      </c>
      <c r="J7" s="82" t="str">
        <f t="shared" si="4"/>
        <v/>
      </c>
      <c r="K7" s="82" t="str">
        <f t="shared" si="5"/>
        <v/>
      </c>
      <c r="L7" s="82" t="str">
        <f t="shared" si="6"/>
        <v/>
      </c>
      <c r="M7" s="82" t="str">
        <f t="shared" si="7"/>
        <v/>
      </c>
      <c r="N7" s="82" t="str">
        <f t="shared" si="8"/>
        <v/>
      </c>
      <c r="O7" s="82" t="str">
        <f t="shared" si="9"/>
        <v/>
      </c>
      <c r="P7" s="82" t="str">
        <f t="shared" si="10"/>
        <v/>
      </c>
      <c r="Q7" s="82" t="str">
        <f t="shared" si="11"/>
        <v/>
      </c>
      <c r="R7" s="82" t="str">
        <f t="shared" si="12"/>
        <v/>
      </c>
      <c r="S7" s="82" t="str">
        <f t="shared" si="13"/>
        <v/>
      </c>
      <c r="T7" s="82" t="str">
        <f t="shared" si="14"/>
        <v/>
      </c>
      <c r="U7" s="82" t="str">
        <f t="shared" si="15"/>
        <v/>
      </c>
      <c r="V7" s="82" t="str">
        <f t="shared" si="16"/>
        <v/>
      </c>
      <c r="W7" s="82" t="str">
        <f t="shared" si="17"/>
        <v/>
      </c>
      <c r="X7" s="82" t="str">
        <f t="shared" si="18"/>
        <v/>
      </c>
      <c r="Y7" s="82" t="str">
        <f t="shared" si="19"/>
        <v/>
      </c>
      <c r="Z7" s="82" t="str">
        <f t="shared" si="20"/>
        <v/>
      </c>
      <c r="AA7" s="82" t="str">
        <f t="shared" si="21"/>
        <v/>
      </c>
      <c r="AB7" s="82" t="str">
        <f t="shared" si="22"/>
        <v/>
      </c>
      <c r="AC7" s="83" t="str">
        <f t="shared" si="55"/>
        <v>https://viking-pictures.s3.us-west-1.amazonaws.com/AA1188</v>
      </c>
      <c r="AD7" s="82" t="str">
        <f t="shared" si="56"/>
        <v>41</v>
      </c>
      <c r="AE7" s="82">
        <f t="shared" si="50"/>
        <v>41</v>
      </c>
      <c r="AF7" s="82" t="str">
        <f t="shared" si="57"/>
        <v>41</v>
      </c>
      <c r="AG7" s="82" t="str">
        <f t="shared" si="58"/>
        <v>41</v>
      </c>
      <c r="AH7" s="82" t="str">
        <f t="shared" si="59"/>
        <v>41</v>
      </c>
      <c r="AI7" s="82" t="str">
        <f t="shared" si="60"/>
        <v>41</v>
      </c>
      <c r="AJ7" s="82" t="str">
        <f t="shared" si="61"/>
        <v>41</v>
      </c>
      <c r="AK7" s="82" t="str">
        <f t="shared" si="62"/>
        <v>41</v>
      </c>
      <c r="AL7" s="82" t="str">
        <f t="shared" si="63"/>
        <v>41</v>
      </c>
      <c r="AM7" s="82" t="str">
        <f t="shared" si="64"/>
        <v>41</v>
      </c>
      <c r="AN7" s="82" t="str">
        <f t="shared" si="51"/>
        <v>41</v>
      </c>
      <c r="AO7" s="82" t="str">
        <f t="shared" si="65"/>
        <v>41</v>
      </c>
      <c r="AP7" s="82" t="str">
        <f t="shared" si="66"/>
        <v>41</v>
      </c>
      <c r="AQ7" s="84" t="s">
        <v>3199</v>
      </c>
      <c r="AR7" s="84" t="s">
        <v>1864</v>
      </c>
      <c r="AS7" s="84" t="s">
        <v>1865</v>
      </c>
      <c r="AT7" s="84" t="s">
        <v>1866</v>
      </c>
      <c r="AU7" s="84" t="s">
        <v>1867</v>
      </c>
      <c r="AV7" s="84" t="s">
        <v>1868</v>
      </c>
      <c r="AW7" s="84" t="s">
        <v>1869</v>
      </c>
      <c r="AX7" s="84" t="s">
        <v>1870</v>
      </c>
      <c r="AY7" s="84" t="s">
        <v>1871</v>
      </c>
      <c r="AZ7" s="84" t="s">
        <v>1872</v>
      </c>
      <c r="BA7" s="84" t="s">
        <v>1873</v>
      </c>
      <c r="BB7" s="84" t="s">
        <v>1874</v>
      </c>
      <c r="BC7" s="84" t="s">
        <v>1875</v>
      </c>
      <c r="BD7" s="84" t="s">
        <v>1876</v>
      </c>
      <c r="BE7" s="84" t="s">
        <v>1877</v>
      </c>
      <c r="BF7" s="84" t="s">
        <v>1878</v>
      </c>
      <c r="BG7" s="84" t="s">
        <v>1879</v>
      </c>
      <c r="BH7" s="84" t="s">
        <v>1880</v>
      </c>
      <c r="BI7" s="84" t="s">
        <v>1881</v>
      </c>
      <c r="BJ7" s="84" t="s">
        <v>1882</v>
      </c>
      <c r="BK7" s="84" t="s">
        <v>1883</v>
      </c>
      <c r="BL7" s="84" t="s">
        <v>1884</v>
      </c>
      <c r="BM7" s="84" t="s">
        <v>1885</v>
      </c>
      <c r="BN7" s="84" t="s">
        <v>1886</v>
      </c>
      <c r="BO7" s="84" t="s">
        <v>1887</v>
      </c>
      <c r="BP7" s="84" t="s">
        <v>1888</v>
      </c>
      <c r="BQ7" s="84" t="s">
        <v>1889</v>
      </c>
      <c r="BR7" s="68" t="str">
        <f t="shared" si="52"/>
        <v>Pic1</v>
      </c>
      <c r="BS7" s="68" t="str">
        <f t="shared" si="24"/>
        <v>Pic2</v>
      </c>
      <c r="BT7" s="68" t="str">
        <f t="shared" si="25"/>
        <v>Pic3</v>
      </c>
      <c r="BU7" s="68" t="str">
        <f t="shared" si="26"/>
        <v>Pic4</v>
      </c>
      <c r="BV7" s="68" t="str">
        <f t="shared" si="27"/>
        <v>Pic5</v>
      </c>
      <c r="BW7" s="68" t="str">
        <f t="shared" si="28"/>
        <v/>
      </c>
      <c r="BX7" s="68" t="str">
        <f t="shared" si="29"/>
        <v/>
      </c>
      <c r="BY7" s="68" t="str">
        <f t="shared" si="30"/>
        <v/>
      </c>
      <c r="BZ7" s="68" t="str">
        <f t="shared" si="31"/>
        <v/>
      </c>
      <c r="CA7" s="68" t="str">
        <f t="shared" si="32"/>
        <v/>
      </c>
      <c r="CB7" s="68" t="str">
        <f t="shared" si="33"/>
        <v/>
      </c>
      <c r="CC7" s="68" t="str">
        <f t="shared" si="34"/>
        <v/>
      </c>
      <c r="CD7" s="68" t="str">
        <f t="shared" si="35"/>
        <v/>
      </c>
      <c r="CE7" s="68" t="str">
        <f t="shared" si="36"/>
        <v/>
      </c>
      <c r="CF7" s="68" t="str">
        <f t="shared" si="37"/>
        <v/>
      </c>
      <c r="CG7" s="68" t="str">
        <f t="shared" si="38"/>
        <v/>
      </c>
      <c r="CH7" s="68" t="str">
        <f t="shared" si="39"/>
        <v/>
      </c>
      <c r="CI7" s="68" t="str">
        <f t="shared" si="40"/>
        <v/>
      </c>
      <c r="CJ7" s="68" t="str">
        <f t="shared" si="41"/>
        <v/>
      </c>
      <c r="CK7" s="68" t="str">
        <f t="shared" si="42"/>
        <v/>
      </c>
      <c r="CL7" s="68" t="str">
        <f t="shared" si="43"/>
        <v/>
      </c>
      <c r="CM7" s="68" t="str">
        <f t="shared" si="44"/>
        <v/>
      </c>
      <c r="CN7" s="68" t="str">
        <f t="shared" si="45"/>
        <v/>
      </c>
      <c r="CO7" s="68" t="str">
        <f t="shared" si="46"/>
        <v/>
      </c>
      <c r="CP7" s="68" t="str">
        <f t="shared" si="53"/>
        <v>https://viking-pictures.s3.us-west-1.amazonaws.com/AA1188/41+(1).JPG</v>
      </c>
      <c r="CR7" t="str">
        <f t="shared" si="54"/>
        <v>https://viking-pictures.s3.us-west-1.amazonaws.com/AA1188/41+(1).JPG</v>
      </c>
      <c r="CS7" s="68" t="str">
        <f t="shared" si="47"/>
        <v>Primary Pic</v>
      </c>
      <c r="CU7" t="s">
        <v>3206</v>
      </c>
      <c r="CV7" t="s">
        <v>3256</v>
      </c>
      <c r="CW7" t="s">
        <v>3257</v>
      </c>
      <c r="CX7" t="s">
        <v>3258</v>
      </c>
      <c r="CY7" t="s">
        <v>3259</v>
      </c>
    </row>
    <row r="8" spans="1:122" x14ac:dyDescent="0.25">
      <c r="A8">
        <v>42</v>
      </c>
      <c r="B8" t="s">
        <v>2944</v>
      </c>
      <c r="C8" s="82" t="str">
        <f t="shared" si="48"/>
        <v>https://viking-pictures.s3.us-west-1.amazonaws.com/AA1188/42+(1).JPG|https://viking-pictures.s3.us-west-1.amazonaws.com/AA1188/42+(2).JPG|https://viking-pictures.s3.us-west-1.amazonaws.com/AA1188/42+(3).JPG|https://viking-pictures.s3.us-west-1.amazonaws.com/AA1188/42+(4).JPG|https://viking-pictures.s3.us-west-1.amazonaws.com/AA1188/42+(5).JPG|https://viking-pictures.s3.us-west-1.amazonaws.com/AA1188/42+(6).JPG|https://viking-pictures.s3.us-west-1.amazonaws.com/AA1188/42+(7).JPG</v>
      </c>
      <c r="D8" s="278">
        <v>7</v>
      </c>
      <c r="E8" s="82" t="str">
        <f t="shared" si="49"/>
        <v>https://viking-pictures.s3.us-west-1.amazonaws.com/AA1188/42+(1).JPG</v>
      </c>
      <c r="F8" s="82" t="str">
        <f t="shared" si="0"/>
        <v>https://viking-pictures.s3.us-west-1.amazonaws.com/AA1188/42+(2).JPG</v>
      </c>
      <c r="G8" s="82" t="str">
        <f t="shared" si="1"/>
        <v>https://viking-pictures.s3.us-west-1.amazonaws.com/AA1188/42+(3).JPG</v>
      </c>
      <c r="H8" s="82" t="str">
        <f t="shared" si="2"/>
        <v>https://viking-pictures.s3.us-west-1.amazonaws.com/AA1188/42+(4).JPG</v>
      </c>
      <c r="I8" s="82" t="str">
        <f t="shared" si="3"/>
        <v>https://viking-pictures.s3.us-west-1.amazonaws.com/AA1188/42+(5).JPG</v>
      </c>
      <c r="J8" s="82" t="str">
        <f t="shared" si="4"/>
        <v>https://viking-pictures.s3.us-west-1.amazonaws.com/AA1188/42+(6).JPG</v>
      </c>
      <c r="K8" s="82" t="str">
        <f t="shared" si="5"/>
        <v>https://viking-pictures.s3.us-west-1.amazonaws.com/AA1188/42+(7).JPG</v>
      </c>
      <c r="L8" s="82" t="str">
        <f t="shared" si="6"/>
        <v/>
      </c>
      <c r="M8" s="82" t="str">
        <f t="shared" si="7"/>
        <v/>
      </c>
      <c r="N8" s="82" t="str">
        <f t="shared" si="8"/>
        <v/>
      </c>
      <c r="O8" s="82" t="str">
        <f t="shared" si="9"/>
        <v/>
      </c>
      <c r="P8" s="82" t="str">
        <f t="shared" si="10"/>
        <v/>
      </c>
      <c r="Q8" s="82" t="str">
        <f t="shared" si="11"/>
        <v/>
      </c>
      <c r="R8" s="82" t="str">
        <f t="shared" si="12"/>
        <v/>
      </c>
      <c r="S8" s="82" t="str">
        <f t="shared" si="13"/>
        <v/>
      </c>
      <c r="T8" s="82" t="str">
        <f t="shared" si="14"/>
        <v/>
      </c>
      <c r="U8" s="82" t="str">
        <f t="shared" si="15"/>
        <v/>
      </c>
      <c r="V8" s="82" t="str">
        <f t="shared" si="16"/>
        <v/>
      </c>
      <c r="W8" s="82" t="str">
        <f t="shared" si="17"/>
        <v/>
      </c>
      <c r="X8" s="82" t="str">
        <f t="shared" si="18"/>
        <v/>
      </c>
      <c r="Y8" s="82" t="str">
        <f t="shared" si="19"/>
        <v/>
      </c>
      <c r="Z8" s="82" t="str">
        <f t="shared" si="20"/>
        <v/>
      </c>
      <c r="AA8" s="82" t="str">
        <f t="shared" si="21"/>
        <v/>
      </c>
      <c r="AB8" s="82" t="str">
        <f t="shared" si="22"/>
        <v/>
      </c>
      <c r="AC8" s="83" t="str">
        <f t="shared" si="55"/>
        <v>https://viking-pictures.s3.us-west-1.amazonaws.com/AA1188</v>
      </c>
      <c r="AD8" s="82" t="str">
        <f t="shared" si="56"/>
        <v>42</v>
      </c>
      <c r="AE8" s="82">
        <f t="shared" si="50"/>
        <v>42</v>
      </c>
      <c r="AF8" s="82" t="str">
        <f t="shared" si="57"/>
        <v>42</v>
      </c>
      <c r="AG8" s="82" t="str">
        <f t="shared" si="58"/>
        <v>42</v>
      </c>
      <c r="AH8" s="82" t="str">
        <f t="shared" si="59"/>
        <v>42</v>
      </c>
      <c r="AI8" s="82" t="str">
        <f t="shared" si="60"/>
        <v>42</v>
      </c>
      <c r="AJ8" s="82" t="str">
        <f t="shared" si="61"/>
        <v>42</v>
      </c>
      <c r="AK8" s="82" t="str">
        <f t="shared" si="62"/>
        <v>42</v>
      </c>
      <c r="AL8" s="82" t="str">
        <f t="shared" si="63"/>
        <v>42</v>
      </c>
      <c r="AM8" s="82" t="str">
        <f t="shared" si="64"/>
        <v>42</v>
      </c>
      <c r="AN8" s="82" t="str">
        <f t="shared" si="51"/>
        <v>42</v>
      </c>
      <c r="AO8" s="82" t="str">
        <f t="shared" si="65"/>
        <v>42</v>
      </c>
      <c r="AP8" s="82" t="str">
        <f t="shared" si="66"/>
        <v>42</v>
      </c>
      <c r="AQ8" s="84" t="s">
        <v>3199</v>
      </c>
      <c r="AR8" s="84" t="s">
        <v>1864</v>
      </c>
      <c r="AS8" s="84" t="s">
        <v>1865</v>
      </c>
      <c r="AT8" s="84" t="s">
        <v>1866</v>
      </c>
      <c r="AU8" s="84" t="s">
        <v>1867</v>
      </c>
      <c r="AV8" s="84" t="s">
        <v>1868</v>
      </c>
      <c r="AW8" s="84" t="s">
        <v>1869</v>
      </c>
      <c r="AX8" s="84" t="s">
        <v>1870</v>
      </c>
      <c r="AY8" s="84" t="s">
        <v>1871</v>
      </c>
      <c r="AZ8" s="84" t="s">
        <v>1872</v>
      </c>
      <c r="BA8" s="84" t="s">
        <v>1873</v>
      </c>
      <c r="BB8" s="84" t="s">
        <v>1874</v>
      </c>
      <c r="BC8" s="84" t="s">
        <v>1875</v>
      </c>
      <c r="BD8" s="84" t="s">
        <v>1876</v>
      </c>
      <c r="BE8" s="84" t="s">
        <v>1877</v>
      </c>
      <c r="BF8" s="84" t="s">
        <v>1878</v>
      </c>
      <c r="BG8" s="84" t="s">
        <v>1879</v>
      </c>
      <c r="BH8" s="84" t="s">
        <v>1880</v>
      </c>
      <c r="BI8" s="84" t="s">
        <v>1881</v>
      </c>
      <c r="BJ8" s="84" t="s">
        <v>1882</v>
      </c>
      <c r="BK8" s="84" t="s">
        <v>1883</v>
      </c>
      <c r="BL8" s="84" t="s">
        <v>1884</v>
      </c>
      <c r="BM8" s="84" t="s">
        <v>1885</v>
      </c>
      <c r="BN8" s="84" t="s">
        <v>1886</v>
      </c>
      <c r="BO8" s="84" t="s">
        <v>1887</v>
      </c>
      <c r="BP8" s="84" t="s">
        <v>1888</v>
      </c>
      <c r="BQ8" s="84" t="s">
        <v>1889</v>
      </c>
      <c r="BR8" s="68" t="str">
        <f t="shared" si="52"/>
        <v>Pic1</v>
      </c>
      <c r="BS8" s="68" t="str">
        <f t="shared" si="24"/>
        <v>Pic2</v>
      </c>
      <c r="BT8" s="68" t="str">
        <f t="shared" si="25"/>
        <v>Pic3</v>
      </c>
      <c r="BU8" s="68" t="str">
        <f t="shared" si="26"/>
        <v>Pic4</v>
      </c>
      <c r="BV8" s="68" t="str">
        <f t="shared" si="27"/>
        <v>Pic5</v>
      </c>
      <c r="BW8" s="68" t="str">
        <f t="shared" si="28"/>
        <v>Pic6</v>
      </c>
      <c r="BX8" s="68" t="str">
        <f t="shared" si="29"/>
        <v>Pic7</v>
      </c>
      <c r="BY8" s="68" t="str">
        <f t="shared" si="30"/>
        <v/>
      </c>
      <c r="BZ8" s="68" t="str">
        <f t="shared" si="31"/>
        <v/>
      </c>
      <c r="CA8" s="68" t="str">
        <f t="shared" si="32"/>
        <v/>
      </c>
      <c r="CB8" s="68" t="str">
        <f t="shared" si="33"/>
        <v/>
      </c>
      <c r="CC8" s="68" t="str">
        <f t="shared" si="34"/>
        <v/>
      </c>
      <c r="CD8" s="68" t="str">
        <f t="shared" si="35"/>
        <v/>
      </c>
      <c r="CE8" s="68" t="str">
        <f t="shared" si="36"/>
        <v/>
      </c>
      <c r="CF8" s="68" t="str">
        <f t="shared" si="37"/>
        <v/>
      </c>
      <c r="CG8" s="68" t="str">
        <f t="shared" si="38"/>
        <v/>
      </c>
      <c r="CH8" s="68" t="str">
        <f t="shared" si="39"/>
        <v/>
      </c>
      <c r="CI8" s="68" t="str">
        <f t="shared" si="40"/>
        <v/>
      </c>
      <c r="CJ8" s="68" t="str">
        <f t="shared" si="41"/>
        <v/>
      </c>
      <c r="CK8" s="68" t="str">
        <f t="shared" si="42"/>
        <v/>
      </c>
      <c r="CL8" s="68" t="str">
        <f t="shared" si="43"/>
        <v/>
      </c>
      <c r="CM8" s="68" t="str">
        <f t="shared" si="44"/>
        <v/>
      </c>
      <c r="CN8" s="68" t="str">
        <f t="shared" si="45"/>
        <v/>
      </c>
      <c r="CO8" s="68" t="str">
        <f t="shared" si="46"/>
        <v/>
      </c>
      <c r="CP8" s="68" t="str">
        <f t="shared" si="53"/>
        <v>https://viking-pictures.s3.us-west-1.amazonaws.com/AA1188/42+(1).JPG</v>
      </c>
      <c r="CR8" t="str">
        <f t="shared" si="54"/>
        <v>https://viking-pictures.s3.us-west-1.amazonaws.com/AA1188/42+(1).JPG</v>
      </c>
      <c r="CS8" s="68" t="str">
        <f t="shared" si="47"/>
        <v>Primary Pic</v>
      </c>
      <c r="CU8" t="s">
        <v>3260</v>
      </c>
      <c r="CV8" t="s">
        <v>3261</v>
      </c>
      <c r="CW8" t="s">
        <v>3262</v>
      </c>
      <c r="CX8" t="s">
        <v>3263</v>
      </c>
      <c r="CY8" t="s">
        <v>3264</v>
      </c>
      <c r="CZ8" t="s">
        <v>3265</v>
      </c>
      <c r="DA8" t="s">
        <v>3266</v>
      </c>
    </row>
    <row r="9" spans="1:122" x14ac:dyDescent="0.25">
      <c r="A9">
        <v>43</v>
      </c>
      <c r="B9" t="s">
        <v>2945</v>
      </c>
      <c r="C9" s="82" t="str">
        <f t="shared" si="48"/>
        <v>https://viking-pictures.s3.us-west-1.amazonaws.com/AA1188/43+(1).JPG|https://viking-pictures.s3.us-west-1.amazonaws.com/AA1188/43+(2).JPG|https://viking-pictures.s3.us-west-1.amazonaws.com/AA1188/43+(3).JPG|https://viking-pictures.s3.us-west-1.amazonaws.com/AA1188/43+(4).JPG|https://viking-pictures.s3.us-west-1.amazonaws.com/AA1188/43+(5).JPG|https://viking-pictures.s3.us-west-1.amazonaws.com/AA1188/43+(6).JPG|https://viking-pictures.s3.us-west-1.amazonaws.com/AA1188/43+(7).JPG|https://viking-pictures.s3.us-west-1.amazonaws.com/AA1188/43+(8).JPG</v>
      </c>
      <c r="D9" s="278">
        <v>8</v>
      </c>
      <c r="E9" s="82" t="str">
        <f t="shared" si="49"/>
        <v>https://viking-pictures.s3.us-west-1.amazonaws.com/AA1188/43+(1).JPG</v>
      </c>
      <c r="F9" s="82" t="str">
        <f t="shared" si="0"/>
        <v>https://viking-pictures.s3.us-west-1.amazonaws.com/AA1188/43+(2).JPG</v>
      </c>
      <c r="G9" s="82" t="str">
        <f t="shared" si="1"/>
        <v>https://viking-pictures.s3.us-west-1.amazonaws.com/AA1188/43+(3).JPG</v>
      </c>
      <c r="H9" s="82" t="str">
        <f t="shared" si="2"/>
        <v>https://viking-pictures.s3.us-west-1.amazonaws.com/AA1188/43+(4).JPG</v>
      </c>
      <c r="I9" s="82" t="str">
        <f t="shared" si="3"/>
        <v>https://viking-pictures.s3.us-west-1.amazonaws.com/AA1188/43+(5).JPG</v>
      </c>
      <c r="J9" s="82" t="str">
        <f t="shared" si="4"/>
        <v>https://viking-pictures.s3.us-west-1.amazonaws.com/AA1188/43+(6).JPG</v>
      </c>
      <c r="K9" s="82" t="str">
        <f t="shared" si="5"/>
        <v>https://viking-pictures.s3.us-west-1.amazonaws.com/AA1188/43+(7).JPG</v>
      </c>
      <c r="L9" s="82" t="str">
        <f t="shared" si="6"/>
        <v>https://viking-pictures.s3.us-west-1.amazonaws.com/AA1188/43+(8).JPG</v>
      </c>
      <c r="M9" s="82" t="str">
        <f t="shared" si="7"/>
        <v/>
      </c>
      <c r="N9" s="82" t="str">
        <f t="shared" si="8"/>
        <v/>
      </c>
      <c r="O9" s="82" t="str">
        <f t="shared" si="9"/>
        <v/>
      </c>
      <c r="P9" s="82" t="str">
        <f t="shared" si="10"/>
        <v/>
      </c>
      <c r="Q9" s="82" t="str">
        <f t="shared" si="11"/>
        <v/>
      </c>
      <c r="R9" s="82" t="str">
        <f t="shared" si="12"/>
        <v/>
      </c>
      <c r="S9" s="82" t="str">
        <f t="shared" si="13"/>
        <v/>
      </c>
      <c r="T9" s="82" t="str">
        <f t="shared" si="14"/>
        <v/>
      </c>
      <c r="U9" s="82" t="str">
        <f t="shared" si="15"/>
        <v/>
      </c>
      <c r="V9" s="82" t="str">
        <f t="shared" si="16"/>
        <v/>
      </c>
      <c r="W9" s="82" t="str">
        <f t="shared" si="17"/>
        <v/>
      </c>
      <c r="X9" s="82" t="str">
        <f t="shared" si="18"/>
        <v/>
      </c>
      <c r="Y9" s="82" t="str">
        <f t="shared" si="19"/>
        <v/>
      </c>
      <c r="Z9" s="82" t="str">
        <f t="shared" si="20"/>
        <v/>
      </c>
      <c r="AA9" s="82" t="str">
        <f t="shared" si="21"/>
        <v/>
      </c>
      <c r="AB9" s="82" t="str">
        <f t="shared" si="22"/>
        <v/>
      </c>
      <c r="AC9" s="83" t="str">
        <f t="shared" si="55"/>
        <v>https://viking-pictures.s3.us-west-1.amazonaws.com/AA1188</v>
      </c>
      <c r="AD9" s="82" t="str">
        <f t="shared" si="56"/>
        <v>43</v>
      </c>
      <c r="AE9" s="82">
        <f t="shared" si="50"/>
        <v>43</v>
      </c>
      <c r="AF9" s="82" t="str">
        <f t="shared" si="57"/>
        <v>43</v>
      </c>
      <c r="AG9" s="82" t="str">
        <f t="shared" si="58"/>
        <v>43</v>
      </c>
      <c r="AH9" s="82" t="str">
        <f t="shared" si="59"/>
        <v>43</v>
      </c>
      <c r="AI9" s="82" t="str">
        <f t="shared" si="60"/>
        <v>43</v>
      </c>
      <c r="AJ9" s="82" t="str">
        <f t="shared" si="61"/>
        <v>43</v>
      </c>
      <c r="AK9" s="82" t="str">
        <f t="shared" si="62"/>
        <v>43</v>
      </c>
      <c r="AL9" s="82" t="str">
        <f t="shared" si="63"/>
        <v>43</v>
      </c>
      <c r="AM9" s="82" t="str">
        <f t="shared" si="64"/>
        <v>43</v>
      </c>
      <c r="AN9" s="82" t="str">
        <f t="shared" si="51"/>
        <v>43</v>
      </c>
      <c r="AO9" s="82" t="str">
        <f t="shared" si="65"/>
        <v>43</v>
      </c>
      <c r="AP9" s="82" t="str">
        <f t="shared" si="66"/>
        <v>43</v>
      </c>
      <c r="AQ9" s="84" t="s">
        <v>3199</v>
      </c>
      <c r="AR9" s="84" t="s">
        <v>1864</v>
      </c>
      <c r="AS9" s="84" t="s">
        <v>1865</v>
      </c>
      <c r="AT9" s="84" t="s">
        <v>1866</v>
      </c>
      <c r="AU9" s="84" t="s">
        <v>1867</v>
      </c>
      <c r="AV9" s="84" t="s">
        <v>1868</v>
      </c>
      <c r="AW9" s="84" t="s">
        <v>1869</v>
      </c>
      <c r="AX9" s="84" t="s">
        <v>1870</v>
      </c>
      <c r="AY9" s="84" t="s">
        <v>1871</v>
      </c>
      <c r="AZ9" s="84" t="s">
        <v>1872</v>
      </c>
      <c r="BA9" s="84" t="s">
        <v>1873</v>
      </c>
      <c r="BB9" s="84" t="s">
        <v>1874</v>
      </c>
      <c r="BC9" s="84" t="s">
        <v>1875</v>
      </c>
      <c r="BD9" s="84" t="s">
        <v>1876</v>
      </c>
      <c r="BE9" s="84" t="s">
        <v>1877</v>
      </c>
      <c r="BF9" s="84" t="s">
        <v>1878</v>
      </c>
      <c r="BG9" s="84" t="s">
        <v>1879</v>
      </c>
      <c r="BH9" s="84" t="s">
        <v>1880</v>
      </c>
      <c r="BI9" s="84" t="s">
        <v>1881</v>
      </c>
      <c r="BJ9" s="84" t="s">
        <v>1882</v>
      </c>
      <c r="BK9" s="84" t="s">
        <v>1883</v>
      </c>
      <c r="BL9" s="84" t="s">
        <v>1884</v>
      </c>
      <c r="BM9" s="84" t="s">
        <v>1885</v>
      </c>
      <c r="BN9" s="84" t="s">
        <v>1886</v>
      </c>
      <c r="BO9" s="84" t="s">
        <v>1887</v>
      </c>
      <c r="BP9" s="84" t="s">
        <v>1888</v>
      </c>
      <c r="BQ9" s="84" t="s">
        <v>1889</v>
      </c>
      <c r="BR9" s="68" t="str">
        <f t="shared" si="52"/>
        <v>Pic1</v>
      </c>
      <c r="BS9" s="68" t="str">
        <f t="shared" si="24"/>
        <v>Pic2</v>
      </c>
      <c r="BT9" s="68" t="str">
        <f t="shared" si="25"/>
        <v>Pic3</v>
      </c>
      <c r="BU9" s="68" t="str">
        <f t="shared" si="26"/>
        <v>Pic4</v>
      </c>
      <c r="BV9" s="68" t="str">
        <f t="shared" si="27"/>
        <v>Pic5</v>
      </c>
      <c r="BW9" s="68" t="str">
        <f t="shared" si="28"/>
        <v>Pic6</v>
      </c>
      <c r="BX9" s="68" t="str">
        <f t="shared" si="29"/>
        <v>Pic7</v>
      </c>
      <c r="BY9" s="68" t="str">
        <f t="shared" si="30"/>
        <v>Pic8</v>
      </c>
      <c r="BZ9" s="68" t="str">
        <f t="shared" si="31"/>
        <v/>
      </c>
      <c r="CA9" s="68" t="str">
        <f t="shared" si="32"/>
        <v/>
      </c>
      <c r="CB9" s="68" t="str">
        <f t="shared" si="33"/>
        <v/>
      </c>
      <c r="CC9" s="68" t="str">
        <f t="shared" si="34"/>
        <v/>
      </c>
      <c r="CD9" s="68" t="str">
        <f t="shared" si="35"/>
        <v/>
      </c>
      <c r="CE9" s="68" t="str">
        <f t="shared" si="36"/>
        <v/>
      </c>
      <c r="CF9" s="68" t="str">
        <f t="shared" si="37"/>
        <v/>
      </c>
      <c r="CG9" s="68" t="str">
        <f t="shared" si="38"/>
        <v/>
      </c>
      <c r="CH9" s="68" t="str">
        <f t="shared" si="39"/>
        <v/>
      </c>
      <c r="CI9" s="68" t="str">
        <f t="shared" si="40"/>
        <v/>
      </c>
      <c r="CJ9" s="68" t="str">
        <f t="shared" si="41"/>
        <v/>
      </c>
      <c r="CK9" s="68" t="str">
        <f t="shared" si="42"/>
        <v/>
      </c>
      <c r="CL9" s="68" t="str">
        <f t="shared" si="43"/>
        <v/>
      </c>
      <c r="CM9" s="68" t="str">
        <f t="shared" si="44"/>
        <v/>
      </c>
      <c r="CN9" s="68" t="str">
        <f t="shared" si="45"/>
        <v/>
      </c>
      <c r="CO9" s="68" t="str">
        <f t="shared" si="46"/>
        <v/>
      </c>
      <c r="CP9" s="68" t="str">
        <f t="shared" si="53"/>
        <v>https://viking-pictures.s3.us-west-1.amazonaws.com/AA1188/43+(1).JPG</v>
      </c>
      <c r="CR9" t="str">
        <f t="shared" si="54"/>
        <v>https://viking-pictures.s3.us-west-1.amazonaws.com/AA1188/43+(1).JPG</v>
      </c>
      <c r="CS9" s="68" t="str">
        <f t="shared" si="47"/>
        <v>Primary Pic</v>
      </c>
      <c r="CU9" t="s">
        <v>3267</v>
      </c>
      <c r="CV9" t="s">
        <v>3268</v>
      </c>
      <c r="CW9" t="s">
        <v>3269</v>
      </c>
      <c r="CX9" t="s">
        <v>3270</v>
      </c>
      <c r="CY9" t="s">
        <v>3271</v>
      </c>
      <c r="CZ9" t="s">
        <v>3272</v>
      </c>
      <c r="DA9" t="s">
        <v>3273</v>
      </c>
      <c r="DB9" t="s">
        <v>3274</v>
      </c>
    </row>
    <row r="10" spans="1:122" x14ac:dyDescent="0.25">
      <c r="A10">
        <v>44</v>
      </c>
      <c r="B10" t="s">
        <v>2948</v>
      </c>
      <c r="C10" s="82" t="str">
        <f t="shared" si="48"/>
        <v>https://viking-pictures.s3.us-west-1.amazonaws.com/AA1188/44+(1).JPG|https://viking-pictures.s3.us-west-1.amazonaws.com/AA1188/44+(2).JPG|https://viking-pictures.s3.us-west-1.amazonaws.com/AA1188/44+(3).JPG|https://viking-pictures.s3.us-west-1.amazonaws.com/AA1188/44+(4).JPG|https://viking-pictures.s3.us-west-1.amazonaws.com/AA1188/44+(5).JPG|https://viking-pictures.s3.us-west-1.amazonaws.com/AA1188/44+(6).JPG</v>
      </c>
      <c r="D10" s="278">
        <v>6</v>
      </c>
      <c r="E10" s="82" t="str">
        <f t="shared" si="49"/>
        <v>https://viking-pictures.s3.us-west-1.amazonaws.com/AA1188/44+(1).JPG</v>
      </c>
      <c r="F10" s="82" t="str">
        <f t="shared" si="0"/>
        <v>https://viking-pictures.s3.us-west-1.amazonaws.com/AA1188/44+(2).JPG</v>
      </c>
      <c r="G10" s="82" t="str">
        <f t="shared" si="1"/>
        <v>https://viking-pictures.s3.us-west-1.amazonaws.com/AA1188/44+(3).JPG</v>
      </c>
      <c r="H10" s="82" t="str">
        <f t="shared" si="2"/>
        <v>https://viking-pictures.s3.us-west-1.amazonaws.com/AA1188/44+(4).JPG</v>
      </c>
      <c r="I10" s="82" t="str">
        <f t="shared" si="3"/>
        <v>https://viking-pictures.s3.us-west-1.amazonaws.com/AA1188/44+(5).JPG</v>
      </c>
      <c r="J10" s="82" t="str">
        <f t="shared" si="4"/>
        <v>https://viking-pictures.s3.us-west-1.amazonaws.com/AA1188/44+(6).JPG</v>
      </c>
      <c r="K10" s="82" t="str">
        <f t="shared" si="5"/>
        <v/>
      </c>
      <c r="L10" s="82" t="str">
        <f t="shared" si="6"/>
        <v/>
      </c>
      <c r="M10" s="82" t="str">
        <f t="shared" si="7"/>
        <v/>
      </c>
      <c r="N10" s="82" t="str">
        <f t="shared" si="8"/>
        <v/>
      </c>
      <c r="O10" s="82" t="str">
        <f t="shared" si="9"/>
        <v/>
      </c>
      <c r="P10" s="82" t="str">
        <f t="shared" si="10"/>
        <v/>
      </c>
      <c r="Q10" s="82" t="str">
        <f t="shared" si="11"/>
        <v/>
      </c>
      <c r="R10" s="82" t="str">
        <f t="shared" si="12"/>
        <v/>
      </c>
      <c r="S10" s="82" t="str">
        <f t="shared" si="13"/>
        <v/>
      </c>
      <c r="T10" s="82" t="str">
        <f t="shared" si="14"/>
        <v/>
      </c>
      <c r="U10" s="82" t="str">
        <f t="shared" si="15"/>
        <v/>
      </c>
      <c r="V10" s="82" t="str">
        <f t="shared" si="16"/>
        <v/>
      </c>
      <c r="W10" s="82" t="str">
        <f t="shared" si="17"/>
        <v/>
      </c>
      <c r="X10" s="82" t="str">
        <f t="shared" si="18"/>
        <v/>
      </c>
      <c r="Y10" s="82" t="str">
        <f t="shared" si="19"/>
        <v/>
      </c>
      <c r="Z10" s="82" t="str">
        <f t="shared" si="20"/>
        <v/>
      </c>
      <c r="AA10" s="82" t="str">
        <f t="shared" si="21"/>
        <v/>
      </c>
      <c r="AB10" s="82" t="str">
        <f t="shared" si="22"/>
        <v/>
      </c>
      <c r="AC10" s="83" t="str">
        <f t="shared" si="55"/>
        <v>https://viking-pictures.s3.us-west-1.amazonaws.com/AA1188</v>
      </c>
      <c r="AD10" s="82" t="str">
        <f t="shared" si="56"/>
        <v>44</v>
      </c>
      <c r="AE10" s="82">
        <f t="shared" si="50"/>
        <v>44</v>
      </c>
      <c r="AF10" s="82" t="str">
        <f t="shared" si="57"/>
        <v>44</v>
      </c>
      <c r="AG10" s="82" t="str">
        <f t="shared" si="58"/>
        <v>44</v>
      </c>
      <c r="AH10" s="82" t="str">
        <f t="shared" si="59"/>
        <v>44</v>
      </c>
      <c r="AI10" s="82" t="str">
        <f t="shared" si="60"/>
        <v>44</v>
      </c>
      <c r="AJ10" s="82" t="str">
        <f t="shared" si="61"/>
        <v>44</v>
      </c>
      <c r="AK10" s="82" t="str">
        <f t="shared" si="62"/>
        <v>44</v>
      </c>
      <c r="AL10" s="82" t="str">
        <f t="shared" si="63"/>
        <v>44</v>
      </c>
      <c r="AM10" s="82" t="str">
        <f t="shared" si="64"/>
        <v>44</v>
      </c>
      <c r="AN10" s="82" t="str">
        <f t="shared" si="51"/>
        <v>44</v>
      </c>
      <c r="AO10" s="82" t="str">
        <f t="shared" si="65"/>
        <v>44</v>
      </c>
      <c r="AP10" s="82" t="str">
        <f t="shared" si="66"/>
        <v>44</v>
      </c>
      <c r="AQ10" s="84" t="s">
        <v>3199</v>
      </c>
      <c r="AR10" s="84" t="s">
        <v>1864</v>
      </c>
      <c r="AS10" s="84" t="s">
        <v>1865</v>
      </c>
      <c r="AT10" s="84" t="s">
        <v>1866</v>
      </c>
      <c r="AU10" s="84" t="s">
        <v>1867</v>
      </c>
      <c r="AV10" s="84" t="s">
        <v>1868</v>
      </c>
      <c r="AW10" s="84" t="s">
        <v>1869</v>
      </c>
      <c r="AX10" s="84" t="s">
        <v>1870</v>
      </c>
      <c r="AY10" s="84" t="s">
        <v>1871</v>
      </c>
      <c r="AZ10" s="84" t="s">
        <v>1872</v>
      </c>
      <c r="BA10" s="84" t="s">
        <v>1873</v>
      </c>
      <c r="BB10" s="84" t="s">
        <v>1874</v>
      </c>
      <c r="BC10" s="84" t="s">
        <v>1875</v>
      </c>
      <c r="BD10" s="84" t="s">
        <v>1876</v>
      </c>
      <c r="BE10" s="84" t="s">
        <v>1877</v>
      </c>
      <c r="BF10" s="84" t="s">
        <v>1878</v>
      </c>
      <c r="BG10" s="84" t="s">
        <v>1879</v>
      </c>
      <c r="BH10" s="84" t="s">
        <v>1880</v>
      </c>
      <c r="BI10" s="84" t="s">
        <v>1881</v>
      </c>
      <c r="BJ10" s="84" t="s">
        <v>1882</v>
      </c>
      <c r="BK10" s="84" t="s">
        <v>1883</v>
      </c>
      <c r="BL10" s="84" t="s">
        <v>1884</v>
      </c>
      <c r="BM10" s="84" t="s">
        <v>1885</v>
      </c>
      <c r="BN10" s="84" t="s">
        <v>1886</v>
      </c>
      <c r="BO10" s="84" t="s">
        <v>1887</v>
      </c>
      <c r="BP10" s="84" t="s">
        <v>1888</v>
      </c>
      <c r="BQ10" s="84" t="s">
        <v>1889</v>
      </c>
      <c r="BR10" s="68" t="str">
        <f t="shared" si="52"/>
        <v>Pic1</v>
      </c>
      <c r="BS10" s="68" t="str">
        <f t="shared" si="24"/>
        <v>Pic2</v>
      </c>
      <c r="BT10" s="68" t="str">
        <f t="shared" si="25"/>
        <v>Pic3</v>
      </c>
      <c r="BU10" s="68" t="str">
        <f t="shared" si="26"/>
        <v>Pic4</v>
      </c>
      <c r="BV10" s="68" t="str">
        <f t="shared" si="27"/>
        <v>Pic5</v>
      </c>
      <c r="BW10" s="68" t="str">
        <f t="shared" si="28"/>
        <v>Pic6</v>
      </c>
      <c r="BX10" s="68" t="str">
        <f t="shared" si="29"/>
        <v/>
      </c>
      <c r="BY10" s="68" t="str">
        <f t="shared" si="30"/>
        <v/>
      </c>
      <c r="BZ10" s="68" t="str">
        <f t="shared" si="31"/>
        <v/>
      </c>
      <c r="CA10" s="68" t="str">
        <f t="shared" si="32"/>
        <v/>
      </c>
      <c r="CB10" s="68" t="str">
        <f t="shared" si="33"/>
        <v/>
      </c>
      <c r="CC10" s="68" t="str">
        <f t="shared" si="34"/>
        <v/>
      </c>
      <c r="CD10" s="68" t="str">
        <f t="shared" si="35"/>
        <v/>
      </c>
      <c r="CE10" s="68" t="str">
        <f t="shared" si="36"/>
        <v/>
      </c>
      <c r="CF10" s="68" t="str">
        <f t="shared" si="37"/>
        <v/>
      </c>
      <c r="CG10" s="68" t="str">
        <f t="shared" si="38"/>
        <v/>
      </c>
      <c r="CH10" s="68" t="str">
        <f t="shared" si="39"/>
        <v/>
      </c>
      <c r="CI10" s="68" t="str">
        <f t="shared" si="40"/>
        <v/>
      </c>
      <c r="CJ10" s="68" t="str">
        <f t="shared" si="41"/>
        <v/>
      </c>
      <c r="CK10" s="68" t="str">
        <f t="shared" si="42"/>
        <v/>
      </c>
      <c r="CL10" s="68" t="str">
        <f t="shared" si="43"/>
        <v/>
      </c>
      <c r="CM10" s="68" t="str">
        <f t="shared" si="44"/>
        <v/>
      </c>
      <c r="CN10" s="68" t="str">
        <f t="shared" si="45"/>
        <v/>
      </c>
      <c r="CO10" s="68" t="str">
        <f t="shared" si="46"/>
        <v/>
      </c>
      <c r="CP10" s="68" t="str">
        <f t="shared" si="53"/>
        <v>https://viking-pictures.s3.us-west-1.amazonaws.com/AA1188/44+(1).JPG</v>
      </c>
      <c r="CR10" t="str">
        <f t="shared" si="54"/>
        <v>https://viking-pictures.s3.us-west-1.amazonaws.com/AA1188/44+(1).JPG</v>
      </c>
      <c r="CS10" s="68" t="str">
        <f t="shared" si="47"/>
        <v>Primary Pic</v>
      </c>
      <c r="CU10" t="s">
        <v>3275</v>
      </c>
      <c r="CV10" t="s">
        <v>3276</v>
      </c>
      <c r="CW10" t="s">
        <v>3277</v>
      </c>
      <c r="CX10" t="s">
        <v>3278</v>
      </c>
      <c r="CY10" t="s">
        <v>3279</v>
      </c>
      <c r="CZ10" t="s">
        <v>3280</v>
      </c>
    </row>
    <row r="11" spans="1:122" x14ac:dyDescent="0.25">
      <c r="A11">
        <v>45</v>
      </c>
      <c r="B11" t="s">
        <v>2952</v>
      </c>
      <c r="C11" s="82" t="str">
        <f t="shared" si="48"/>
        <v>https://viking-pictures.s3.us-west-1.amazonaws.com/AA1188/45+(1).JPG|https://viking-pictures.s3.us-west-1.amazonaws.com/AA1188/45+(2).JPG|https://viking-pictures.s3.us-west-1.amazonaws.com/AA1188/45+(3).JPG|https://viking-pictures.s3.us-west-1.amazonaws.com/AA1188/45+(4).JPG</v>
      </c>
      <c r="D11" s="278">
        <v>4</v>
      </c>
      <c r="E11" s="82" t="str">
        <f t="shared" si="49"/>
        <v>https://viking-pictures.s3.us-west-1.amazonaws.com/AA1188/45+(1).JPG</v>
      </c>
      <c r="F11" s="82" t="str">
        <f t="shared" si="0"/>
        <v>https://viking-pictures.s3.us-west-1.amazonaws.com/AA1188/45+(2).JPG</v>
      </c>
      <c r="G11" s="82" t="str">
        <f t="shared" si="1"/>
        <v>https://viking-pictures.s3.us-west-1.amazonaws.com/AA1188/45+(3).JPG</v>
      </c>
      <c r="H11" s="82" t="str">
        <f t="shared" si="2"/>
        <v>https://viking-pictures.s3.us-west-1.amazonaws.com/AA1188/45+(4).JPG</v>
      </c>
      <c r="I11" s="82" t="str">
        <f t="shared" si="3"/>
        <v/>
      </c>
      <c r="J11" s="82" t="str">
        <f t="shared" si="4"/>
        <v/>
      </c>
      <c r="K11" s="82" t="str">
        <f t="shared" si="5"/>
        <v/>
      </c>
      <c r="L11" s="82" t="str">
        <f t="shared" si="6"/>
        <v/>
      </c>
      <c r="M11" s="82" t="str">
        <f t="shared" si="7"/>
        <v/>
      </c>
      <c r="N11" s="82" t="str">
        <f t="shared" si="8"/>
        <v/>
      </c>
      <c r="O11" s="82" t="str">
        <f t="shared" si="9"/>
        <v/>
      </c>
      <c r="P11" s="82" t="str">
        <f t="shared" si="10"/>
        <v/>
      </c>
      <c r="Q11" s="82" t="str">
        <f t="shared" si="11"/>
        <v/>
      </c>
      <c r="R11" s="82" t="str">
        <f t="shared" si="12"/>
        <v/>
      </c>
      <c r="S11" s="82" t="str">
        <f t="shared" si="13"/>
        <v/>
      </c>
      <c r="T11" s="82" t="str">
        <f t="shared" si="14"/>
        <v/>
      </c>
      <c r="U11" s="82" t="str">
        <f t="shared" si="15"/>
        <v/>
      </c>
      <c r="V11" s="82" t="str">
        <f t="shared" si="16"/>
        <v/>
      </c>
      <c r="W11" s="82" t="str">
        <f t="shared" si="17"/>
        <v/>
      </c>
      <c r="X11" s="82" t="str">
        <f t="shared" si="18"/>
        <v/>
      </c>
      <c r="Y11" s="82" t="str">
        <f t="shared" si="19"/>
        <v/>
      </c>
      <c r="Z11" s="82" t="str">
        <f t="shared" si="20"/>
        <v/>
      </c>
      <c r="AA11" s="82" t="str">
        <f t="shared" si="21"/>
        <v/>
      </c>
      <c r="AB11" s="82" t="str">
        <f t="shared" si="22"/>
        <v/>
      </c>
      <c r="AC11" s="83" t="str">
        <f t="shared" si="55"/>
        <v>https://viking-pictures.s3.us-west-1.amazonaws.com/AA1188</v>
      </c>
      <c r="AD11" s="82" t="str">
        <f t="shared" si="56"/>
        <v>45</v>
      </c>
      <c r="AE11" s="82">
        <f t="shared" si="50"/>
        <v>45</v>
      </c>
      <c r="AF11" s="82" t="str">
        <f t="shared" si="57"/>
        <v>45</v>
      </c>
      <c r="AG11" s="82" t="str">
        <f t="shared" si="58"/>
        <v>45</v>
      </c>
      <c r="AH11" s="82" t="str">
        <f t="shared" si="59"/>
        <v>45</v>
      </c>
      <c r="AI11" s="82" t="str">
        <f t="shared" si="60"/>
        <v>45</v>
      </c>
      <c r="AJ11" s="82" t="str">
        <f t="shared" si="61"/>
        <v>45</v>
      </c>
      <c r="AK11" s="82" t="str">
        <f t="shared" si="62"/>
        <v>45</v>
      </c>
      <c r="AL11" s="82" t="str">
        <f t="shared" si="63"/>
        <v>45</v>
      </c>
      <c r="AM11" s="82" t="str">
        <f t="shared" si="64"/>
        <v>45</v>
      </c>
      <c r="AN11" s="82" t="str">
        <f t="shared" si="51"/>
        <v>45</v>
      </c>
      <c r="AO11" s="82" t="str">
        <f t="shared" si="65"/>
        <v>45</v>
      </c>
      <c r="AP11" s="82" t="str">
        <f t="shared" si="66"/>
        <v>45</v>
      </c>
      <c r="AQ11" s="84" t="s">
        <v>3199</v>
      </c>
      <c r="AR11" s="84" t="s">
        <v>1864</v>
      </c>
      <c r="AS11" s="84" t="s">
        <v>1865</v>
      </c>
      <c r="AT11" s="84" t="s">
        <v>1866</v>
      </c>
      <c r="AU11" s="84" t="s">
        <v>1867</v>
      </c>
      <c r="AV11" s="84" t="s">
        <v>1868</v>
      </c>
      <c r="AW11" s="84" t="s">
        <v>1869</v>
      </c>
      <c r="AX11" s="84" t="s">
        <v>1870</v>
      </c>
      <c r="AY11" s="84" t="s">
        <v>1871</v>
      </c>
      <c r="AZ11" s="84" t="s">
        <v>1872</v>
      </c>
      <c r="BA11" s="84" t="s">
        <v>1873</v>
      </c>
      <c r="BB11" s="84" t="s">
        <v>1874</v>
      </c>
      <c r="BC11" s="84" t="s">
        <v>1875</v>
      </c>
      <c r="BD11" s="84" t="s">
        <v>1876</v>
      </c>
      <c r="BE11" s="84" t="s">
        <v>1877</v>
      </c>
      <c r="BF11" s="84" t="s">
        <v>1878</v>
      </c>
      <c r="BG11" s="84" t="s">
        <v>1879</v>
      </c>
      <c r="BH11" s="84" t="s">
        <v>1880</v>
      </c>
      <c r="BI11" s="84" t="s">
        <v>1881</v>
      </c>
      <c r="BJ11" s="84" t="s">
        <v>1882</v>
      </c>
      <c r="BK11" s="84" t="s">
        <v>1883</v>
      </c>
      <c r="BL11" s="84" t="s">
        <v>1884</v>
      </c>
      <c r="BM11" s="84" t="s">
        <v>1885</v>
      </c>
      <c r="BN11" s="84" t="s">
        <v>1886</v>
      </c>
      <c r="BO11" s="84" t="s">
        <v>1887</v>
      </c>
      <c r="BP11" s="84" t="s">
        <v>1888</v>
      </c>
      <c r="BQ11" s="84" t="s">
        <v>1889</v>
      </c>
      <c r="BR11" s="68" t="str">
        <f t="shared" si="52"/>
        <v>Pic1</v>
      </c>
      <c r="BS11" s="68" t="str">
        <f t="shared" si="24"/>
        <v>Pic2</v>
      </c>
      <c r="BT11" s="68" t="str">
        <f t="shared" si="25"/>
        <v>Pic3</v>
      </c>
      <c r="BU11" s="68" t="str">
        <f t="shared" si="26"/>
        <v>Pic4</v>
      </c>
      <c r="BV11" s="68" t="str">
        <f t="shared" si="27"/>
        <v/>
      </c>
      <c r="BW11" s="68" t="str">
        <f t="shared" si="28"/>
        <v/>
      </c>
      <c r="BX11" s="68" t="str">
        <f t="shared" si="29"/>
        <v/>
      </c>
      <c r="BY11" s="68" t="str">
        <f t="shared" si="30"/>
        <v/>
      </c>
      <c r="BZ11" s="68" t="str">
        <f t="shared" si="31"/>
        <v/>
      </c>
      <c r="CA11" s="68" t="str">
        <f t="shared" si="32"/>
        <v/>
      </c>
      <c r="CB11" s="68" t="str">
        <f t="shared" si="33"/>
        <v/>
      </c>
      <c r="CC11" s="68" t="str">
        <f t="shared" si="34"/>
        <v/>
      </c>
      <c r="CD11" s="68" t="str">
        <f t="shared" si="35"/>
        <v/>
      </c>
      <c r="CE11" s="68" t="str">
        <f t="shared" si="36"/>
        <v/>
      </c>
      <c r="CF11" s="68" t="str">
        <f t="shared" si="37"/>
        <v/>
      </c>
      <c r="CG11" s="68" t="str">
        <f t="shared" si="38"/>
        <v/>
      </c>
      <c r="CH11" s="68" t="str">
        <f t="shared" si="39"/>
        <v/>
      </c>
      <c r="CI11" s="68" t="str">
        <f t="shared" si="40"/>
        <v/>
      </c>
      <c r="CJ11" s="68" t="str">
        <f t="shared" si="41"/>
        <v/>
      </c>
      <c r="CK11" s="68" t="str">
        <f t="shared" si="42"/>
        <v/>
      </c>
      <c r="CL11" s="68" t="str">
        <f t="shared" si="43"/>
        <v/>
      </c>
      <c r="CM11" s="68" t="str">
        <f t="shared" si="44"/>
        <v/>
      </c>
      <c r="CN11" s="68" t="str">
        <f t="shared" si="45"/>
        <v/>
      </c>
      <c r="CO11" s="68" t="str">
        <f t="shared" si="46"/>
        <v/>
      </c>
      <c r="CP11" s="68" t="str">
        <f t="shared" si="53"/>
        <v>https://viking-pictures.s3.us-west-1.amazonaws.com/AA1188/45+(1).JPG</v>
      </c>
      <c r="CR11" t="str">
        <f t="shared" si="54"/>
        <v>https://viking-pictures.s3.us-west-1.amazonaws.com/AA1188/45+(1).JPG</v>
      </c>
      <c r="CS11" s="68" t="str">
        <f t="shared" si="47"/>
        <v>Primary Pic</v>
      </c>
      <c r="CU11" t="s">
        <v>3281</v>
      </c>
      <c r="CV11" t="s">
        <v>3282</v>
      </c>
      <c r="CW11" t="s">
        <v>3283</v>
      </c>
      <c r="CX11" t="s">
        <v>3284</v>
      </c>
    </row>
    <row r="12" spans="1:122" x14ac:dyDescent="0.25">
      <c r="A12">
        <v>40</v>
      </c>
      <c r="B12" t="s">
        <v>2953</v>
      </c>
      <c r="C12" s="82" t="str">
        <f t="shared" si="48"/>
        <v>https://viking-pictures.s3.us-west-1.amazonaws.com/AA1188/40+(1).JPG|https://viking-pictures.s3.us-west-1.amazonaws.com/AA1188/40+(2).JPG|https://viking-pictures.s3.us-west-1.amazonaws.com/AA1188/40+(3).JPG|https://viking-pictures.s3.us-west-1.amazonaws.com/AA1188/40+(4).JPG|https://viking-pictures.s3.us-west-1.amazonaws.com/AA1188/40+(5).JPG|https://viking-pictures.s3.us-west-1.amazonaws.com/AA1188/40+(6).JPG|https://viking-pictures.s3.us-west-1.amazonaws.com/AA1188/40+(7).JPG|https://viking-pictures.s3.us-west-1.amazonaws.com/AA1188/40+(8).JPG|https://viking-pictures.s3.us-west-1.amazonaws.com/AA1188/40+(9).JPG</v>
      </c>
      <c r="D12" s="278">
        <v>9</v>
      </c>
      <c r="E12" s="82" t="str">
        <f t="shared" si="49"/>
        <v>https://viking-pictures.s3.us-west-1.amazonaws.com/AA1188/40+(1).JPG</v>
      </c>
      <c r="F12" s="82" t="str">
        <f t="shared" si="0"/>
        <v>https://viking-pictures.s3.us-west-1.amazonaws.com/AA1188/40+(2).JPG</v>
      </c>
      <c r="G12" s="82" t="str">
        <f t="shared" si="1"/>
        <v>https://viking-pictures.s3.us-west-1.amazonaws.com/AA1188/40+(3).JPG</v>
      </c>
      <c r="H12" s="82" t="str">
        <f t="shared" si="2"/>
        <v>https://viking-pictures.s3.us-west-1.amazonaws.com/AA1188/40+(4).JPG</v>
      </c>
      <c r="I12" s="82" t="str">
        <f t="shared" si="3"/>
        <v>https://viking-pictures.s3.us-west-1.amazonaws.com/AA1188/40+(5).JPG</v>
      </c>
      <c r="J12" s="82" t="str">
        <f t="shared" si="4"/>
        <v>https://viking-pictures.s3.us-west-1.amazonaws.com/AA1188/40+(6).JPG</v>
      </c>
      <c r="K12" s="82" t="str">
        <f t="shared" si="5"/>
        <v>https://viking-pictures.s3.us-west-1.amazonaws.com/AA1188/40+(7).JPG</v>
      </c>
      <c r="L12" s="82" t="str">
        <f t="shared" si="6"/>
        <v>https://viking-pictures.s3.us-west-1.amazonaws.com/AA1188/40+(8).JPG</v>
      </c>
      <c r="M12" s="82" t="str">
        <f t="shared" si="7"/>
        <v>https://viking-pictures.s3.us-west-1.amazonaws.com/AA1188/40+(9).JPG</v>
      </c>
      <c r="N12" s="82" t="str">
        <f t="shared" si="8"/>
        <v/>
      </c>
      <c r="O12" s="82" t="str">
        <f t="shared" si="9"/>
        <v/>
      </c>
      <c r="P12" s="82" t="str">
        <f t="shared" si="10"/>
        <v/>
      </c>
      <c r="Q12" s="82" t="str">
        <f t="shared" si="11"/>
        <v/>
      </c>
      <c r="R12" s="82" t="str">
        <f t="shared" si="12"/>
        <v/>
      </c>
      <c r="S12" s="82" t="str">
        <f t="shared" si="13"/>
        <v/>
      </c>
      <c r="T12" s="82" t="str">
        <f t="shared" si="14"/>
        <v/>
      </c>
      <c r="U12" s="82" t="str">
        <f t="shared" si="15"/>
        <v/>
      </c>
      <c r="V12" s="82" t="str">
        <f t="shared" si="16"/>
        <v/>
      </c>
      <c r="W12" s="82" t="str">
        <f t="shared" si="17"/>
        <v/>
      </c>
      <c r="X12" s="82" t="str">
        <f t="shared" si="18"/>
        <v/>
      </c>
      <c r="Y12" s="82" t="str">
        <f t="shared" si="19"/>
        <v/>
      </c>
      <c r="Z12" s="82" t="str">
        <f t="shared" si="20"/>
        <v/>
      </c>
      <c r="AA12" s="82" t="str">
        <f t="shared" si="21"/>
        <v/>
      </c>
      <c r="AB12" s="82" t="str">
        <f t="shared" si="22"/>
        <v/>
      </c>
      <c r="AC12" s="83" t="str">
        <f t="shared" si="55"/>
        <v>https://viking-pictures.s3.us-west-1.amazonaws.com/AA1188</v>
      </c>
      <c r="AD12" s="82" t="str">
        <f t="shared" si="56"/>
        <v>40</v>
      </c>
      <c r="AE12" s="82">
        <f t="shared" si="50"/>
        <v>40</v>
      </c>
      <c r="AF12" s="82" t="str">
        <f t="shared" si="57"/>
        <v>40</v>
      </c>
      <c r="AG12" s="82" t="str">
        <f t="shared" si="58"/>
        <v>40</v>
      </c>
      <c r="AH12" s="82" t="str">
        <f t="shared" si="59"/>
        <v>40</v>
      </c>
      <c r="AI12" s="82" t="str">
        <f t="shared" si="60"/>
        <v>40</v>
      </c>
      <c r="AJ12" s="82" t="str">
        <f t="shared" si="61"/>
        <v>40</v>
      </c>
      <c r="AK12" s="82" t="str">
        <f t="shared" si="62"/>
        <v>40</v>
      </c>
      <c r="AL12" s="82" t="str">
        <f t="shared" si="63"/>
        <v>40</v>
      </c>
      <c r="AM12" s="82" t="str">
        <f t="shared" si="64"/>
        <v>40</v>
      </c>
      <c r="AN12" s="82" t="str">
        <f t="shared" si="51"/>
        <v>40</v>
      </c>
      <c r="AO12" s="82" t="str">
        <f t="shared" si="65"/>
        <v>40</v>
      </c>
      <c r="AP12" s="82" t="str">
        <f t="shared" si="66"/>
        <v>40</v>
      </c>
      <c r="AQ12" s="84" t="s">
        <v>3199</v>
      </c>
      <c r="AR12" s="84" t="s">
        <v>1864</v>
      </c>
      <c r="AS12" s="84" t="s">
        <v>1865</v>
      </c>
      <c r="AT12" s="84" t="s">
        <v>1866</v>
      </c>
      <c r="AU12" s="84" t="s">
        <v>1867</v>
      </c>
      <c r="AV12" s="84" t="s">
        <v>1868</v>
      </c>
      <c r="AW12" s="84" t="s">
        <v>1869</v>
      </c>
      <c r="AX12" s="84" t="s">
        <v>1870</v>
      </c>
      <c r="AY12" s="84" t="s">
        <v>1871</v>
      </c>
      <c r="AZ12" s="84" t="s">
        <v>1872</v>
      </c>
      <c r="BA12" s="84" t="s">
        <v>1873</v>
      </c>
      <c r="BB12" s="84" t="s">
        <v>1874</v>
      </c>
      <c r="BC12" s="84" t="s">
        <v>1875</v>
      </c>
      <c r="BD12" s="84" t="s">
        <v>1876</v>
      </c>
      <c r="BE12" s="84" t="s">
        <v>1877</v>
      </c>
      <c r="BF12" s="84" t="s">
        <v>1878</v>
      </c>
      <c r="BG12" s="84" t="s">
        <v>1879</v>
      </c>
      <c r="BH12" s="84" t="s">
        <v>1880</v>
      </c>
      <c r="BI12" s="84" t="s">
        <v>1881</v>
      </c>
      <c r="BJ12" s="84" t="s">
        <v>1882</v>
      </c>
      <c r="BK12" s="84" t="s">
        <v>1883</v>
      </c>
      <c r="BL12" s="84" t="s">
        <v>1884</v>
      </c>
      <c r="BM12" s="84" t="s">
        <v>1885</v>
      </c>
      <c r="BN12" s="84" t="s">
        <v>1886</v>
      </c>
      <c r="BO12" s="84" t="s">
        <v>1887</v>
      </c>
      <c r="BP12" s="84" t="s">
        <v>1888</v>
      </c>
      <c r="BQ12" s="84" t="s">
        <v>1889</v>
      </c>
      <c r="BR12" s="68" t="str">
        <f t="shared" si="52"/>
        <v>Pic1</v>
      </c>
      <c r="BS12" s="68" t="str">
        <f t="shared" si="24"/>
        <v>Pic2</v>
      </c>
      <c r="BT12" s="68" t="str">
        <f t="shared" si="25"/>
        <v>Pic3</v>
      </c>
      <c r="BU12" s="68" t="str">
        <f t="shared" si="26"/>
        <v>Pic4</v>
      </c>
      <c r="BV12" s="68" t="str">
        <f t="shared" si="27"/>
        <v>Pic5</v>
      </c>
      <c r="BW12" s="68" t="str">
        <f t="shared" si="28"/>
        <v>Pic6</v>
      </c>
      <c r="BX12" s="68" t="str">
        <f t="shared" si="29"/>
        <v>Pic7</v>
      </c>
      <c r="BY12" s="68" t="str">
        <f t="shared" si="30"/>
        <v>Pic8</v>
      </c>
      <c r="BZ12" s="68" t="str">
        <f t="shared" si="31"/>
        <v>Pic9</v>
      </c>
      <c r="CA12" s="68" t="str">
        <f t="shared" si="32"/>
        <v/>
      </c>
      <c r="CB12" s="68" t="str">
        <f t="shared" si="33"/>
        <v/>
      </c>
      <c r="CC12" s="68" t="str">
        <f t="shared" si="34"/>
        <v/>
      </c>
      <c r="CD12" s="68" t="str">
        <f t="shared" si="35"/>
        <v/>
      </c>
      <c r="CE12" s="68" t="str">
        <f t="shared" si="36"/>
        <v/>
      </c>
      <c r="CF12" s="68" t="str">
        <f t="shared" si="37"/>
        <v/>
      </c>
      <c r="CG12" s="68" t="str">
        <f t="shared" si="38"/>
        <v/>
      </c>
      <c r="CH12" s="68" t="str">
        <f t="shared" si="39"/>
        <v/>
      </c>
      <c r="CI12" s="68" t="str">
        <f t="shared" si="40"/>
        <v/>
      </c>
      <c r="CJ12" s="68" t="str">
        <f t="shared" si="41"/>
        <v/>
      </c>
      <c r="CK12" s="68" t="str">
        <f t="shared" si="42"/>
        <v/>
      </c>
      <c r="CL12" s="68" t="str">
        <f t="shared" si="43"/>
        <v/>
      </c>
      <c r="CM12" s="68" t="str">
        <f t="shared" si="44"/>
        <v/>
      </c>
      <c r="CN12" s="68" t="str">
        <f t="shared" si="45"/>
        <v/>
      </c>
      <c r="CO12" s="68" t="str">
        <f t="shared" si="46"/>
        <v/>
      </c>
      <c r="CP12" s="68" t="str">
        <f t="shared" si="53"/>
        <v>https://viking-pictures.s3.us-west-1.amazonaws.com/AA1188/40+(1).JPG</v>
      </c>
      <c r="CR12" t="str">
        <f t="shared" si="54"/>
        <v>https://viking-pictures.s3.us-west-1.amazonaws.com/AA1188/40+(1).JPG</v>
      </c>
      <c r="CS12" s="68" t="str">
        <f t="shared" si="47"/>
        <v>Primary Pic</v>
      </c>
      <c r="CU12" t="s">
        <v>3285</v>
      </c>
      <c r="CV12" t="s">
        <v>3286</v>
      </c>
      <c r="CW12" t="s">
        <v>3287</v>
      </c>
      <c r="CX12" t="s">
        <v>3288</v>
      </c>
      <c r="CY12" t="s">
        <v>3289</v>
      </c>
      <c r="CZ12" t="s">
        <v>3290</v>
      </c>
      <c r="DA12" t="s">
        <v>3291</v>
      </c>
      <c r="DB12" t="s">
        <v>3292</v>
      </c>
      <c r="DC12" t="s">
        <v>3293</v>
      </c>
    </row>
    <row r="13" spans="1:122" x14ac:dyDescent="0.25">
      <c r="C13" s="82" t="str">
        <f t="shared" si="48"/>
        <v/>
      </c>
      <c r="D13" s="278"/>
      <c r="E13" s="82" t="str">
        <f t="shared" si="49"/>
        <v/>
      </c>
      <c r="F13" s="82" t="str">
        <f t="shared" si="0"/>
        <v/>
      </c>
      <c r="G13" s="82" t="str">
        <f t="shared" si="1"/>
        <v/>
      </c>
      <c r="H13" s="82" t="str">
        <f t="shared" si="2"/>
        <v/>
      </c>
      <c r="I13" s="82" t="str">
        <f t="shared" si="3"/>
        <v/>
      </c>
      <c r="J13" s="82" t="str">
        <f t="shared" si="4"/>
        <v/>
      </c>
      <c r="K13" s="82" t="str">
        <f t="shared" si="5"/>
        <v/>
      </c>
      <c r="L13" s="82" t="str">
        <f t="shared" si="6"/>
        <v/>
      </c>
      <c r="M13" s="82" t="str">
        <f t="shared" si="7"/>
        <v/>
      </c>
      <c r="N13" s="82" t="str">
        <f t="shared" si="8"/>
        <v/>
      </c>
      <c r="O13" s="82" t="str">
        <f t="shared" si="9"/>
        <v/>
      </c>
      <c r="P13" s="82" t="str">
        <f t="shared" si="10"/>
        <v/>
      </c>
      <c r="Q13" s="82" t="str">
        <f t="shared" si="11"/>
        <v/>
      </c>
      <c r="R13" s="82" t="str">
        <f t="shared" si="12"/>
        <v/>
      </c>
      <c r="S13" s="82" t="str">
        <f t="shared" si="13"/>
        <v/>
      </c>
      <c r="T13" s="82" t="str">
        <f t="shared" si="14"/>
        <v/>
      </c>
      <c r="U13" s="82" t="str">
        <f t="shared" si="15"/>
        <v/>
      </c>
      <c r="V13" s="82" t="str">
        <f t="shared" si="16"/>
        <v/>
      </c>
      <c r="W13" s="82" t="str">
        <f t="shared" si="17"/>
        <v/>
      </c>
      <c r="X13" s="82" t="str">
        <f t="shared" si="18"/>
        <v/>
      </c>
      <c r="Y13" s="82" t="str">
        <f t="shared" si="19"/>
        <v/>
      </c>
      <c r="Z13" s="82" t="str">
        <f t="shared" si="20"/>
        <v/>
      </c>
      <c r="AA13" s="82" t="str">
        <f t="shared" si="21"/>
        <v/>
      </c>
      <c r="AB13" s="82" t="str">
        <f t="shared" si="22"/>
        <v/>
      </c>
      <c r="AC13" s="83" t="str">
        <f t="shared" si="55"/>
        <v>https://viking-pictures.s3.us-west-1.amazonaws.com/AA1188</v>
      </c>
      <c r="AD13" s="82" t="str">
        <f t="shared" si="56"/>
        <v>0</v>
      </c>
      <c r="AE13" s="82">
        <f t="shared" si="50"/>
        <v>0</v>
      </c>
      <c r="AF13" s="82" t="str">
        <f t="shared" si="57"/>
        <v>0</v>
      </c>
      <c r="AG13" s="82" t="str">
        <f t="shared" si="58"/>
        <v>0</v>
      </c>
      <c r="AH13" s="82" t="str">
        <f t="shared" si="59"/>
        <v>0</v>
      </c>
      <c r="AI13" s="82" t="str">
        <f t="shared" si="60"/>
        <v>0</v>
      </c>
      <c r="AJ13" s="82" t="str">
        <f t="shared" si="61"/>
        <v>0</v>
      </c>
      <c r="AK13" s="82" t="str">
        <f t="shared" si="62"/>
        <v>0</v>
      </c>
      <c r="AL13" s="82" t="str">
        <f t="shared" si="63"/>
        <v>0</v>
      </c>
      <c r="AM13" s="82" t="str">
        <f t="shared" si="64"/>
        <v>0</v>
      </c>
      <c r="AN13" s="82" t="str">
        <f t="shared" si="51"/>
        <v>0</v>
      </c>
      <c r="AO13" s="82" t="str">
        <f t="shared" si="65"/>
        <v>0</v>
      </c>
      <c r="AP13" s="82" t="str">
        <f t="shared" si="66"/>
        <v>0</v>
      </c>
      <c r="AQ13" s="84" t="s">
        <v>3199</v>
      </c>
      <c r="AR13" s="84" t="s">
        <v>1864</v>
      </c>
      <c r="AS13" s="84" t="s">
        <v>1865</v>
      </c>
      <c r="AT13" s="84" t="s">
        <v>1866</v>
      </c>
      <c r="AU13" s="84" t="s">
        <v>1867</v>
      </c>
      <c r="AV13" s="84" t="s">
        <v>1868</v>
      </c>
      <c r="AW13" s="84" t="s">
        <v>1869</v>
      </c>
      <c r="AX13" s="84" t="s">
        <v>1870</v>
      </c>
      <c r="AY13" s="84" t="s">
        <v>1871</v>
      </c>
      <c r="AZ13" s="84" t="s">
        <v>1872</v>
      </c>
      <c r="BA13" s="84" t="s">
        <v>1873</v>
      </c>
      <c r="BB13" s="84" t="s">
        <v>1874</v>
      </c>
      <c r="BC13" s="84" t="s">
        <v>1875</v>
      </c>
      <c r="BD13" s="84" t="s">
        <v>1876</v>
      </c>
      <c r="BE13" s="84" t="s">
        <v>1877</v>
      </c>
      <c r="BF13" s="84" t="s">
        <v>1878</v>
      </c>
      <c r="BG13" s="84" t="s">
        <v>1879</v>
      </c>
      <c r="BH13" s="84" t="s">
        <v>1880</v>
      </c>
      <c r="BI13" s="84" t="s">
        <v>1881</v>
      </c>
      <c r="BJ13" s="84" t="s">
        <v>1882</v>
      </c>
      <c r="BK13" s="84" t="s">
        <v>1883</v>
      </c>
      <c r="BL13" s="84" t="s">
        <v>1884</v>
      </c>
      <c r="BM13" s="84" t="s">
        <v>1885</v>
      </c>
      <c r="BN13" s="84" t="s">
        <v>1886</v>
      </c>
      <c r="BO13" s="84" t="s">
        <v>1887</v>
      </c>
      <c r="BP13" s="84" t="s">
        <v>1888</v>
      </c>
      <c r="BQ13" s="84" t="s">
        <v>1889</v>
      </c>
      <c r="BR13" s="68" t="str">
        <f t="shared" si="52"/>
        <v/>
      </c>
      <c r="BS13" s="68" t="str">
        <f t="shared" si="24"/>
        <v/>
      </c>
      <c r="BT13" s="68" t="str">
        <f t="shared" si="25"/>
        <v/>
      </c>
      <c r="BU13" s="68" t="str">
        <f t="shared" si="26"/>
        <v/>
      </c>
      <c r="BV13" s="68" t="str">
        <f t="shared" si="27"/>
        <v/>
      </c>
      <c r="BW13" s="68" t="str">
        <f t="shared" si="28"/>
        <v/>
      </c>
      <c r="BX13" s="68" t="str">
        <f t="shared" si="29"/>
        <v/>
      </c>
      <c r="BY13" s="68" t="str">
        <f t="shared" si="30"/>
        <v/>
      </c>
      <c r="BZ13" s="68" t="str">
        <f t="shared" si="31"/>
        <v/>
      </c>
      <c r="CA13" s="68" t="str">
        <f t="shared" si="32"/>
        <v/>
      </c>
      <c r="CB13" s="68" t="str">
        <f t="shared" si="33"/>
        <v/>
      </c>
      <c r="CC13" s="68" t="str">
        <f t="shared" si="34"/>
        <v/>
      </c>
      <c r="CD13" s="68" t="str">
        <f t="shared" si="35"/>
        <v/>
      </c>
      <c r="CE13" s="68" t="str">
        <f t="shared" si="36"/>
        <v/>
      </c>
      <c r="CF13" s="68" t="str">
        <f t="shared" si="37"/>
        <v/>
      </c>
      <c r="CG13" s="68" t="str">
        <f t="shared" si="38"/>
        <v/>
      </c>
      <c r="CH13" s="68" t="str">
        <f t="shared" si="39"/>
        <v/>
      </c>
      <c r="CI13" s="68" t="str">
        <f t="shared" si="40"/>
        <v/>
      </c>
      <c r="CJ13" s="68" t="str">
        <f t="shared" si="41"/>
        <v/>
      </c>
      <c r="CK13" s="68" t="str">
        <f t="shared" si="42"/>
        <v/>
      </c>
      <c r="CL13" s="68" t="str">
        <f t="shared" si="43"/>
        <v/>
      </c>
      <c r="CM13" s="68" t="str">
        <f t="shared" si="44"/>
        <v/>
      </c>
      <c r="CN13" s="68" t="str">
        <f t="shared" si="45"/>
        <v/>
      </c>
      <c r="CO13" s="68" t="str">
        <f t="shared" si="46"/>
        <v/>
      </c>
      <c r="CP13" s="68" t="str">
        <f t="shared" si="53"/>
        <v/>
      </c>
      <c r="CR13" t="str">
        <f t="shared" si="54"/>
        <v/>
      </c>
      <c r="CS13" s="68" t="str">
        <f t="shared" si="47"/>
        <v>Primary Pic</v>
      </c>
    </row>
    <row r="14" spans="1:122" x14ac:dyDescent="0.25">
      <c r="A14">
        <v>47</v>
      </c>
      <c r="B14" t="s">
        <v>2955</v>
      </c>
      <c r="C14" s="82" t="str">
        <f t="shared" si="48"/>
        <v>https://viking-pictures.s3.us-west-1.amazonaws.com/AA1188/47+(1).JPG|https://viking-pictures.s3.us-west-1.amazonaws.com/AA1188/47+(2).JPG|https://viking-pictures.s3.us-west-1.amazonaws.com/AA1188/47+(3).JPG|https://viking-pictures.s3.us-west-1.amazonaws.com/AA1188/47+(4).JPG|https://viking-pictures.s3.us-west-1.amazonaws.com/AA1188/47+(5).JPG</v>
      </c>
      <c r="D14" s="278">
        <v>5</v>
      </c>
      <c r="E14" s="82" t="str">
        <f t="shared" si="49"/>
        <v>https://viking-pictures.s3.us-west-1.amazonaws.com/AA1188/47+(1).JPG</v>
      </c>
      <c r="F14" s="82" t="str">
        <f t="shared" si="0"/>
        <v>https://viking-pictures.s3.us-west-1.amazonaws.com/AA1188/47+(2).JPG</v>
      </c>
      <c r="G14" s="82" t="str">
        <f t="shared" si="1"/>
        <v>https://viking-pictures.s3.us-west-1.amazonaws.com/AA1188/47+(3).JPG</v>
      </c>
      <c r="H14" s="82" t="str">
        <f t="shared" si="2"/>
        <v>https://viking-pictures.s3.us-west-1.amazonaws.com/AA1188/47+(4).JPG</v>
      </c>
      <c r="I14" s="82" t="str">
        <f t="shared" si="3"/>
        <v>https://viking-pictures.s3.us-west-1.amazonaws.com/AA1188/47+(5).JPG</v>
      </c>
      <c r="J14" s="82" t="str">
        <f t="shared" si="4"/>
        <v/>
      </c>
      <c r="K14" s="82" t="str">
        <f t="shared" si="5"/>
        <v/>
      </c>
      <c r="L14" s="82" t="str">
        <f t="shared" si="6"/>
        <v/>
      </c>
      <c r="M14" s="82" t="str">
        <f t="shared" si="7"/>
        <v/>
      </c>
      <c r="N14" s="82" t="str">
        <f t="shared" si="8"/>
        <v/>
      </c>
      <c r="O14" s="82" t="str">
        <f t="shared" si="9"/>
        <v/>
      </c>
      <c r="P14" s="82" t="str">
        <f t="shared" si="10"/>
        <v/>
      </c>
      <c r="Q14" s="82" t="str">
        <f t="shared" si="11"/>
        <v/>
      </c>
      <c r="R14" s="82" t="str">
        <f t="shared" si="12"/>
        <v/>
      </c>
      <c r="S14" s="82" t="str">
        <f t="shared" si="13"/>
        <v/>
      </c>
      <c r="T14" s="82" t="str">
        <f t="shared" si="14"/>
        <v/>
      </c>
      <c r="U14" s="82" t="str">
        <f t="shared" si="15"/>
        <v/>
      </c>
      <c r="V14" s="82" t="str">
        <f t="shared" si="16"/>
        <v/>
      </c>
      <c r="W14" s="82" t="str">
        <f t="shared" si="17"/>
        <v/>
      </c>
      <c r="X14" s="82" t="str">
        <f t="shared" si="18"/>
        <v/>
      </c>
      <c r="Y14" s="82" t="str">
        <f t="shared" si="19"/>
        <v/>
      </c>
      <c r="Z14" s="82" t="str">
        <f t="shared" si="20"/>
        <v/>
      </c>
      <c r="AA14" s="82" t="str">
        <f t="shared" si="21"/>
        <v/>
      </c>
      <c r="AB14" s="82" t="str">
        <f t="shared" si="22"/>
        <v/>
      </c>
      <c r="AC14" s="83" t="str">
        <f t="shared" si="55"/>
        <v>https://viking-pictures.s3.us-west-1.amazonaws.com/AA1188</v>
      </c>
      <c r="AD14" s="82" t="str">
        <f t="shared" si="56"/>
        <v>47</v>
      </c>
      <c r="AE14" s="82">
        <f t="shared" si="50"/>
        <v>47</v>
      </c>
      <c r="AF14" s="82" t="str">
        <f t="shared" si="57"/>
        <v>47</v>
      </c>
      <c r="AG14" s="82" t="str">
        <f t="shared" si="58"/>
        <v>47</v>
      </c>
      <c r="AH14" s="82" t="str">
        <f t="shared" si="59"/>
        <v>47</v>
      </c>
      <c r="AI14" s="82" t="str">
        <f t="shared" si="60"/>
        <v>47</v>
      </c>
      <c r="AJ14" s="82" t="str">
        <f t="shared" si="61"/>
        <v>47</v>
      </c>
      <c r="AK14" s="82" t="str">
        <f t="shared" si="62"/>
        <v>47</v>
      </c>
      <c r="AL14" s="82" t="str">
        <f t="shared" si="63"/>
        <v>47</v>
      </c>
      <c r="AM14" s="82" t="str">
        <f t="shared" si="64"/>
        <v>47</v>
      </c>
      <c r="AN14" s="82" t="str">
        <f t="shared" si="51"/>
        <v>47</v>
      </c>
      <c r="AO14" s="82" t="str">
        <f t="shared" si="65"/>
        <v>47</v>
      </c>
      <c r="AP14" s="82" t="str">
        <f t="shared" si="66"/>
        <v>47</v>
      </c>
      <c r="AQ14" s="84" t="s">
        <v>3199</v>
      </c>
      <c r="AR14" s="84" t="s">
        <v>1864</v>
      </c>
      <c r="AS14" s="84" t="s">
        <v>1865</v>
      </c>
      <c r="AT14" s="84" t="s">
        <v>1866</v>
      </c>
      <c r="AU14" s="84" t="s">
        <v>1867</v>
      </c>
      <c r="AV14" s="84" t="s">
        <v>1868</v>
      </c>
      <c r="AW14" s="84" t="s">
        <v>1869</v>
      </c>
      <c r="AX14" s="84" t="s">
        <v>1870</v>
      </c>
      <c r="AY14" s="84" t="s">
        <v>1871</v>
      </c>
      <c r="AZ14" s="84" t="s">
        <v>1872</v>
      </c>
      <c r="BA14" s="84" t="s">
        <v>1873</v>
      </c>
      <c r="BB14" s="84" t="s">
        <v>1874</v>
      </c>
      <c r="BC14" s="84" t="s">
        <v>1875</v>
      </c>
      <c r="BD14" s="84" t="s">
        <v>1876</v>
      </c>
      <c r="BE14" s="84" t="s">
        <v>1877</v>
      </c>
      <c r="BF14" s="84" t="s">
        <v>1878</v>
      </c>
      <c r="BG14" s="84" t="s">
        <v>1879</v>
      </c>
      <c r="BH14" s="84" t="s">
        <v>1880</v>
      </c>
      <c r="BI14" s="84" t="s">
        <v>1881</v>
      </c>
      <c r="BJ14" s="84" t="s">
        <v>1882</v>
      </c>
      <c r="BK14" s="84" t="s">
        <v>1883</v>
      </c>
      <c r="BL14" s="84" t="s">
        <v>1884</v>
      </c>
      <c r="BM14" s="84" t="s">
        <v>1885</v>
      </c>
      <c r="BN14" s="84" t="s">
        <v>1886</v>
      </c>
      <c r="BO14" s="84" t="s">
        <v>1887</v>
      </c>
      <c r="BP14" s="84" t="s">
        <v>1888</v>
      </c>
      <c r="BQ14" s="84" t="s">
        <v>1889</v>
      </c>
      <c r="BR14" s="68" t="str">
        <f t="shared" si="52"/>
        <v>Pic1</v>
      </c>
      <c r="BS14" s="68" t="str">
        <f t="shared" si="24"/>
        <v>Pic2</v>
      </c>
      <c r="BT14" s="68" t="str">
        <f t="shared" si="25"/>
        <v>Pic3</v>
      </c>
      <c r="BU14" s="68" t="str">
        <f t="shared" si="26"/>
        <v>Pic4</v>
      </c>
      <c r="BV14" s="68" t="str">
        <f t="shared" si="27"/>
        <v>Pic5</v>
      </c>
      <c r="BW14" s="68" t="str">
        <f t="shared" si="28"/>
        <v/>
      </c>
      <c r="BX14" s="68" t="str">
        <f t="shared" si="29"/>
        <v/>
      </c>
      <c r="BY14" s="68" t="str">
        <f t="shared" si="30"/>
        <v/>
      </c>
      <c r="BZ14" s="68" t="str">
        <f t="shared" si="31"/>
        <v/>
      </c>
      <c r="CA14" s="68" t="str">
        <f t="shared" si="32"/>
        <v/>
      </c>
      <c r="CB14" s="68" t="str">
        <f t="shared" si="33"/>
        <v/>
      </c>
      <c r="CC14" s="68" t="str">
        <f t="shared" si="34"/>
        <v/>
      </c>
      <c r="CD14" s="68" t="str">
        <f t="shared" si="35"/>
        <v/>
      </c>
      <c r="CE14" s="68" t="str">
        <f t="shared" si="36"/>
        <v/>
      </c>
      <c r="CF14" s="68" t="str">
        <f t="shared" si="37"/>
        <v/>
      </c>
      <c r="CG14" s="68" t="str">
        <f t="shared" si="38"/>
        <v/>
      </c>
      <c r="CH14" s="68" t="str">
        <f t="shared" si="39"/>
        <v/>
      </c>
      <c r="CI14" s="68" t="str">
        <f t="shared" si="40"/>
        <v/>
      </c>
      <c r="CJ14" s="68" t="str">
        <f t="shared" si="41"/>
        <v/>
      </c>
      <c r="CK14" s="68" t="str">
        <f t="shared" si="42"/>
        <v/>
      </c>
      <c r="CL14" s="68" t="str">
        <f t="shared" si="43"/>
        <v/>
      </c>
      <c r="CM14" s="68" t="str">
        <f t="shared" si="44"/>
        <v/>
      </c>
      <c r="CN14" s="68" t="str">
        <f t="shared" si="45"/>
        <v/>
      </c>
      <c r="CO14" s="68" t="str">
        <f t="shared" si="46"/>
        <v/>
      </c>
      <c r="CP14" s="68" t="str">
        <f t="shared" si="53"/>
        <v>https://viking-pictures.s3.us-west-1.amazonaws.com/AA1188/47+(1).JPG</v>
      </c>
      <c r="CR14" t="str">
        <f t="shared" si="54"/>
        <v>https://viking-pictures.s3.us-west-1.amazonaws.com/AA1188/47+(1).JPG</v>
      </c>
      <c r="CS14" s="68" t="str">
        <f t="shared" si="47"/>
        <v>Primary Pic</v>
      </c>
      <c r="CU14" t="s">
        <v>3294</v>
      </c>
      <c r="CV14" t="s">
        <v>3295</v>
      </c>
      <c r="CW14" t="s">
        <v>3296</v>
      </c>
      <c r="CX14" t="s">
        <v>3297</v>
      </c>
      <c r="CY14" t="s">
        <v>3298</v>
      </c>
    </row>
    <row r="15" spans="1:122" x14ac:dyDescent="0.25">
      <c r="A15">
        <v>48</v>
      </c>
      <c r="B15" t="s">
        <v>2956</v>
      </c>
      <c r="C15" s="82" t="str">
        <f t="shared" si="48"/>
        <v>https://viking-pictures.s3.us-west-1.amazonaws.com/AA1188/48+(2).JPG|https://viking-pictures.s3.us-west-1.amazonaws.com/AA1188/48+(1).JPG|https://viking-pictures.s3.us-west-1.amazonaws.com/AA1188/48+(3).JPG|https://viking-pictures.s3.us-west-1.amazonaws.com/AA1188/48+(4).JPG</v>
      </c>
      <c r="D15" s="278">
        <v>4</v>
      </c>
      <c r="E15" s="82" t="str">
        <f t="shared" si="49"/>
        <v>https://viking-pictures.s3.us-west-1.amazonaws.com/AA1188/48+(1).JPG</v>
      </c>
      <c r="F15" s="82" t="str">
        <f t="shared" si="0"/>
        <v>https://viking-pictures.s3.us-west-1.amazonaws.com/AA1188/48+(2).JPG</v>
      </c>
      <c r="G15" s="82" t="str">
        <f t="shared" si="1"/>
        <v>https://viking-pictures.s3.us-west-1.amazonaws.com/AA1188/48+(3).JPG</v>
      </c>
      <c r="H15" s="82" t="str">
        <f t="shared" si="2"/>
        <v>https://viking-pictures.s3.us-west-1.amazonaws.com/AA1188/48+(4).JPG</v>
      </c>
      <c r="I15" s="82" t="str">
        <f t="shared" si="3"/>
        <v/>
      </c>
      <c r="J15" s="82" t="str">
        <f t="shared" si="4"/>
        <v/>
      </c>
      <c r="K15" s="82" t="str">
        <f t="shared" si="5"/>
        <v/>
      </c>
      <c r="L15" s="82" t="str">
        <f t="shared" si="6"/>
        <v/>
      </c>
      <c r="M15" s="82" t="str">
        <f t="shared" si="7"/>
        <v/>
      </c>
      <c r="N15" s="82" t="str">
        <f t="shared" si="8"/>
        <v/>
      </c>
      <c r="O15" s="82" t="str">
        <f t="shared" si="9"/>
        <v/>
      </c>
      <c r="P15" s="82" t="str">
        <f t="shared" si="10"/>
        <v/>
      </c>
      <c r="Q15" s="82" t="str">
        <f t="shared" si="11"/>
        <v/>
      </c>
      <c r="R15" s="82" t="str">
        <f t="shared" si="12"/>
        <v/>
      </c>
      <c r="S15" s="82" t="str">
        <f t="shared" si="13"/>
        <v/>
      </c>
      <c r="T15" s="82" t="str">
        <f t="shared" si="14"/>
        <v/>
      </c>
      <c r="U15" s="82" t="str">
        <f t="shared" si="15"/>
        <v/>
      </c>
      <c r="V15" s="82" t="str">
        <f t="shared" si="16"/>
        <v/>
      </c>
      <c r="W15" s="82" t="str">
        <f t="shared" si="17"/>
        <v/>
      </c>
      <c r="X15" s="82" t="str">
        <f t="shared" si="18"/>
        <v/>
      </c>
      <c r="Y15" s="82" t="str">
        <f t="shared" si="19"/>
        <v/>
      </c>
      <c r="Z15" s="82" t="str">
        <f t="shared" si="20"/>
        <v/>
      </c>
      <c r="AA15" s="82" t="str">
        <f t="shared" si="21"/>
        <v/>
      </c>
      <c r="AB15" s="82" t="str">
        <f t="shared" si="22"/>
        <v/>
      </c>
      <c r="AC15" s="83" t="str">
        <f t="shared" si="55"/>
        <v>https://viking-pictures.s3.us-west-1.amazonaws.com/AA1188</v>
      </c>
      <c r="AD15" s="82" t="str">
        <f t="shared" si="56"/>
        <v>48</v>
      </c>
      <c r="AE15" s="82">
        <f t="shared" si="50"/>
        <v>48</v>
      </c>
      <c r="AF15" s="82" t="str">
        <f t="shared" si="57"/>
        <v>48</v>
      </c>
      <c r="AG15" s="82" t="str">
        <f t="shared" si="58"/>
        <v>48</v>
      </c>
      <c r="AH15" s="82" t="str">
        <f t="shared" si="59"/>
        <v>48</v>
      </c>
      <c r="AI15" s="82" t="str">
        <f t="shared" si="60"/>
        <v>48</v>
      </c>
      <c r="AJ15" s="82" t="str">
        <f t="shared" si="61"/>
        <v>48</v>
      </c>
      <c r="AK15" s="82" t="str">
        <f t="shared" si="62"/>
        <v>48</v>
      </c>
      <c r="AL15" s="82" t="str">
        <f t="shared" si="63"/>
        <v>48</v>
      </c>
      <c r="AM15" s="82" t="str">
        <f t="shared" si="64"/>
        <v>48</v>
      </c>
      <c r="AN15" s="82" t="str">
        <f t="shared" si="51"/>
        <v>48</v>
      </c>
      <c r="AO15" s="82" t="str">
        <f t="shared" si="65"/>
        <v>48</v>
      </c>
      <c r="AP15" s="82" t="str">
        <f t="shared" si="66"/>
        <v>48</v>
      </c>
      <c r="AQ15" s="84" t="s">
        <v>3199</v>
      </c>
      <c r="AR15" s="84" t="s">
        <v>1864</v>
      </c>
      <c r="AS15" s="84" t="s">
        <v>1865</v>
      </c>
      <c r="AT15" s="84" t="s">
        <v>1866</v>
      </c>
      <c r="AU15" s="84" t="s">
        <v>1867</v>
      </c>
      <c r="AV15" s="84" t="s">
        <v>1868</v>
      </c>
      <c r="AW15" s="84" t="s">
        <v>1869</v>
      </c>
      <c r="AX15" s="84" t="s">
        <v>1870</v>
      </c>
      <c r="AY15" s="84" t="s">
        <v>1871</v>
      </c>
      <c r="AZ15" s="84" t="s">
        <v>1872</v>
      </c>
      <c r="BA15" s="84" t="s">
        <v>1873</v>
      </c>
      <c r="BB15" s="84" t="s">
        <v>1874</v>
      </c>
      <c r="BC15" s="84" t="s">
        <v>1875</v>
      </c>
      <c r="BD15" s="84" t="s">
        <v>1876</v>
      </c>
      <c r="BE15" s="84" t="s">
        <v>1877</v>
      </c>
      <c r="BF15" s="84" t="s">
        <v>1878</v>
      </c>
      <c r="BG15" s="84" t="s">
        <v>1879</v>
      </c>
      <c r="BH15" s="84" t="s">
        <v>1880</v>
      </c>
      <c r="BI15" s="84" t="s">
        <v>1881</v>
      </c>
      <c r="BJ15" s="84" t="s">
        <v>1882</v>
      </c>
      <c r="BK15" s="84" t="s">
        <v>1883</v>
      </c>
      <c r="BL15" s="84" t="s">
        <v>1884</v>
      </c>
      <c r="BM15" s="84" t="s">
        <v>1885</v>
      </c>
      <c r="BN15" s="84" t="s">
        <v>1886</v>
      </c>
      <c r="BO15" s="84" t="s">
        <v>1887</v>
      </c>
      <c r="BP15" s="84" t="s">
        <v>1888</v>
      </c>
      <c r="BQ15" s="84" t="s">
        <v>1889</v>
      </c>
      <c r="BR15" s="68" t="str">
        <f t="shared" si="52"/>
        <v>Pic1</v>
      </c>
      <c r="BS15" s="68" t="str">
        <f t="shared" si="24"/>
        <v>Pic2</v>
      </c>
      <c r="BT15" s="68" t="str">
        <f t="shared" si="25"/>
        <v>Pic3</v>
      </c>
      <c r="BU15" s="68" t="str">
        <f t="shared" si="26"/>
        <v>Pic4</v>
      </c>
      <c r="BV15" s="68" t="str">
        <f t="shared" si="27"/>
        <v/>
      </c>
      <c r="BW15" s="68" t="str">
        <f t="shared" si="28"/>
        <v/>
      </c>
      <c r="BX15" s="68" t="str">
        <f t="shared" si="29"/>
        <v/>
      </c>
      <c r="BY15" s="68" t="str">
        <f t="shared" si="30"/>
        <v/>
      </c>
      <c r="BZ15" s="68" t="str">
        <f t="shared" si="31"/>
        <v/>
      </c>
      <c r="CA15" s="68" t="str">
        <f t="shared" si="32"/>
        <v/>
      </c>
      <c r="CB15" s="68" t="str">
        <f t="shared" si="33"/>
        <v/>
      </c>
      <c r="CC15" s="68" t="str">
        <f t="shared" si="34"/>
        <v/>
      </c>
      <c r="CD15" s="68" t="str">
        <f t="shared" si="35"/>
        <v/>
      </c>
      <c r="CE15" s="68" t="str">
        <f t="shared" si="36"/>
        <v/>
      </c>
      <c r="CF15" s="68" t="str">
        <f t="shared" si="37"/>
        <v/>
      </c>
      <c r="CG15" s="68" t="str">
        <f t="shared" si="38"/>
        <v/>
      </c>
      <c r="CH15" s="68" t="str">
        <f t="shared" si="39"/>
        <v/>
      </c>
      <c r="CI15" s="68" t="str">
        <f t="shared" si="40"/>
        <v/>
      </c>
      <c r="CJ15" s="68" t="str">
        <f t="shared" si="41"/>
        <v/>
      </c>
      <c r="CK15" s="68" t="str">
        <f t="shared" si="42"/>
        <v/>
      </c>
      <c r="CL15" s="68" t="str">
        <f t="shared" si="43"/>
        <v/>
      </c>
      <c r="CM15" s="68" t="str">
        <f t="shared" si="44"/>
        <v/>
      </c>
      <c r="CN15" s="68" t="str">
        <f t="shared" si="45"/>
        <v/>
      </c>
      <c r="CO15" s="68" t="str">
        <f t="shared" si="46"/>
        <v/>
      </c>
      <c r="CP15" s="68" t="str">
        <f t="shared" si="53"/>
        <v>https://viking-pictures.s3.us-west-1.amazonaws.com/AA1188/48+(1).JPG</v>
      </c>
      <c r="CQ15" s="68" t="s">
        <v>3236</v>
      </c>
      <c r="CR15" t="str">
        <f t="shared" si="54"/>
        <v>https://viking-pictures.s3.us-west-1.amazonaws.com/AA1188/48+(2).JPG</v>
      </c>
      <c r="CS15" s="68" t="str">
        <f t="shared" si="47"/>
        <v>Primary Pic</v>
      </c>
      <c r="CU15" t="s">
        <v>3236</v>
      </c>
      <c r="CV15" t="s">
        <v>3299</v>
      </c>
      <c r="CW15" t="s">
        <v>3300</v>
      </c>
      <c r="CX15" t="s">
        <v>3301</v>
      </c>
    </row>
    <row r="16" spans="1:122" x14ac:dyDescent="0.25">
      <c r="A16">
        <v>49</v>
      </c>
      <c r="B16" t="s">
        <v>2959</v>
      </c>
      <c r="C16" s="82" t="str">
        <f t="shared" si="48"/>
        <v>https://viking-pictures.s3.us-west-1.amazonaws.com/AA1188/49+(1).JPG|https://viking-pictures.s3.us-west-1.amazonaws.com/AA1188/49+(2).JPG|https://viking-pictures.s3.us-west-1.amazonaws.com/AA1188/49+(3).JPG|https://viking-pictures.s3.us-west-1.amazonaws.com/AA1188/49+(4).JPG|https://viking-pictures.s3.us-west-1.amazonaws.com/AA1188/49+(5).JPG</v>
      </c>
      <c r="D16" s="278">
        <v>5</v>
      </c>
      <c r="E16" s="82" t="str">
        <f t="shared" si="49"/>
        <v>https://viking-pictures.s3.us-west-1.amazonaws.com/AA1188/49+(1).JPG</v>
      </c>
      <c r="F16" s="82" t="str">
        <f t="shared" si="0"/>
        <v>https://viking-pictures.s3.us-west-1.amazonaws.com/AA1188/49+(2).JPG</v>
      </c>
      <c r="G16" s="82" t="str">
        <f t="shared" si="1"/>
        <v>https://viking-pictures.s3.us-west-1.amazonaws.com/AA1188/49+(3).JPG</v>
      </c>
      <c r="H16" s="82" t="str">
        <f t="shared" si="2"/>
        <v>https://viking-pictures.s3.us-west-1.amazonaws.com/AA1188/49+(4).JPG</v>
      </c>
      <c r="I16" s="82" t="str">
        <f t="shared" si="3"/>
        <v>https://viking-pictures.s3.us-west-1.amazonaws.com/AA1188/49+(5).JPG</v>
      </c>
      <c r="J16" s="82" t="str">
        <f t="shared" si="4"/>
        <v/>
      </c>
      <c r="K16" s="82" t="str">
        <f t="shared" si="5"/>
        <v/>
      </c>
      <c r="L16" s="82" t="str">
        <f t="shared" si="6"/>
        <v/>
      </c>
      <c r="M16" s="82" t="str">
        <f t="shared" si="7"/>
        <v/>
      </c>
      <c r="N16" s="82" t="str">
        <f t="shared" si="8"/>
        <v/>
      </c>
      <c r="O16" s="82" t="str">
        <f t="shared" si="9"/>
        <v/>
      </c>
      <c r="P16" s="82" t="str">
        <f t="shared" si="10"/>
        <v/>
      </c>
      <c r="Q16" s="82" t="str">
        <f t="shared" si="11"/>
        <v/>
      </c>
      <c r="R16" s="82" t="str">
        <f t="shared" si="12"/>
        <v/>
      </c>
      <c r="S16" s="82" t="str">
        <f t="shared" si="13"/>
        <v/>
      </c>
      <c r="T16" s="82" t="str">
        <f t="shared" si="14"/>
        <v/>
      </c>
      <c r="U16" s="82" t="str">
        <f t="shared" si="15"/>
        <v/>
      </c>
      <c r="V16" s="82" t="str">
        <f t="shared" si="16"/>
        <v/>
      </c>
      <c r="W16" s="82" t="str">
        <f t="shared" si="17"/>
        <v/>
      </c>
      <c r="X16" s="82" t="str">
        <f t="shared" si="18"/>
        <v/>
      </c>
      <c r="Y16" s="82" t="str">
        <f t="shared" si="19"/>
        <v/>
      </c>
      <c r="Z16" s="82" t="str">
        <f t="shared" si="20"/>
        <v/>
      </c>
      <c r="AA16" s="82" t="str">
        <f t="shared" si="21"/>
        <v/>
      </c>
      <c r="AB16" s="82" t="str">
        <f t="shared" si="22"/>
        <v/>
      </c>
      <c r="AC16" s="83" t="str">
        <f t="shared" si="55"/>
        <v>https://viking-pictures.s3.us-west-1.amazonaws.com/AA1188</v>
      </c>
      <c r="AD16" s="82" t="str">
        <f t="shared" si="56"/>
        <v>49</v>
      </c>
      <c r="AE16" s="82">
        <f t="shared" si="50"/>
        <v>49</v>
      </c>
      <c r="AF16" s="82" t="str">
        <f t="shared" si="57"/>
        <v>49</v>
      </c>
      <c r="AG16" s="82" t="str">
        <f t="shared" si="58"/>
        <v>49</v>
      </c>
      <c r="AH16" s="82" t="str">
        <f t="shared" si="59"/>
        <v>49</v>
      </c>
      <c r="AI16" s="82" t="str">
        <f t="shared" si="60"/>
        <v>49</v>
      </c>
      <c r="AJ16" s="82" t="str">
        <f t="shared" si="61"/>
        <v>49</v>
      </c>
      <c r="AK16" s="82" t="str">
        <f t="shared" si="62"/>
        <v>49</v>
      </c>
      <c r="AL16" s="82" t="str">
        <f t="shared" si="63"/>
        <v>49</v>
      </c>
      <c r="AM16" s="82" t="str">
        <f t="shared" si="64"/>
        <v>49</v>
      </c>
      <c r="AN16" s="82" t="str">
        <f t="shared" si="51"/>
        <v>49</v>
      </c>
      <c r="AO16" s="82" t="str">
        <f t="shared" si="65"/>
        <v>49</v>
      </c>
      <c r="AP16" s="82" t="str">
        <f t="shared" si="66"/>
        <v>49</v>
      </c>
      <c r="AQ16" s="84" t="s">
        <v>3199</v>
      </c>
      <c r="AR16" s="84" t="s">
        <v>1864</v>
      </c>
      <c r="AS16" s="84" t="s">
        <v>1865</v>
      </c>
      <c r="AT16" s="84" t="s">
        <v>1866</v>
      </c>
      <c r="AU16" s="84" t="s">
        <v>1867</v>
      </c>
      <c r="AV16" s="84" t="s">
        <v>1868</v>
      </c>
      <c r="AW16" s="84" t="s">
        <v>1869</v>
      </c>
      <c r="AX16" s="84" t="s">
        <v>1870</v>
      </c>
      <c r="AY16" s="84" t="s">
        <v>1871</v>
      </c>
      <c r="AZ16" s="84" t="s">
        <v>1872</v>
      </c>
      <c r="BA16" s="84" t="s">
        <v>1873</v>
      </c>
      <c r="BB16" s="84" t="s">
        <v>1874</v>
      </c>
      <c r="BC16" s="84" t="s">
        <v>1875</v>
      </c>
      <c r="BD16" s="84" t="s">
        <v>1876</v>
      </c>
      <c r="BE16" s="84" t="s">
        <v>1877</v>
      </c>
      <c r="BF16" s="84" t="s">
        <v>1878</v>
      </c>
      <c r="BG16" s="84" t="s">
        <v>1879</v>
      </c>
      <c r="BH16" s="84" t="s">
        <v>1880</v>
      </c>
      <c r="BI16" s="84" t="s">
        <v>1881</v>
      </c>
      <c r="BJ16" s="84" t="s">
        <v>1882</v>
      </c>
      <c r="BK16" s="84" t="s">
        <v>1883</v>
      </c>
      <c r="BL16" s="84" t="s">
        <v>1884</v>
      </c>
      <c r="BM16" s="84" t="s">
        <v>1885</v>
      </c>
      <c r="BN16" s="84" t="s">
        <v>1886</v>
      </c>
      <c r="BO16" s="84" t="s">
        <v>1887</v>
      </c>
      <c r="BP16" s="84" t="s">
        <v>1888</v>
      </c>
      <c r="BQ16" s="84" t="s">
        <v>1889</v>
      </c>
      <c r="BR16" s="68" t="str">
        <f t="shared" si="52"/>
        <v>Pic1</v>
      </c>
      <c r="BS16" s="68" t="str">
        <f t="shared" si="24"/>
        <v>Pic2</v>
      </c>
      <c r="BT16" s="68" t="str">
        <f t="shared" si="25"/>
        <v>Pic3</v>
      </c>
      <c r="BU16" s="68" t="str">
        <f t="shared" si="26"/>
        <v>Pic4</v>
      </c>
      <c r="BV16" s="68" t="str">
        <f t="shared" si="27"/>
        <v>Pic5</v>
      </c>
      <c r="BW16" s="68" t="str">
        <f t="shared" si="28"/>
        <v/>
      </c>
      <c r="BX16" s="68" t="str">
        <f t="shared" si="29"/>
        <v/>
      </c>
      <c r="BY16" s="68" t="str">
        <f t="shared" si="30"/>
        <v/>
      </c>
      <c r="BZ16" s="68" t="str">
        <f t="shared" si="31"/>
        <v/>
      </c>
      <c r="CA16" s="68" t="str">
        <f t="shared" si="32"/>
        <v/>
      </c>
      <c r="CB16" s="68" t="str">
        <f t="shared" si="33"/>
        <v/>
      </c>
      <c r="CC16" s="68" t="str">
        <f t="shared" si="34"/>
        <v/>
      </c>
      <c r="CD16" s="68" t="str">
        <f t="shared" si="35"/>
        <v/>
      </c>
      <c r="CE16" s="68" t="str">
        <f t="shared" si="36"/>
        <v/>
      </c>
      <c r="CF16" s="68" t="str">
        <f t="shared" si="37"/>
        <v/>
      </c>
      <c r="CG16" s="68" t="str">
        <f t="shared" si="38"/>
        <v/>
      </c>
      <c r="CH16" s="68" t="str">
        <f t="shared" si="39"/>
        <v/>
      </c>
      <c r="CI16" s="68" t="str">
        <f t="shared" si="40"/>
        <v/>
      </c>
      <c r="CJ16" s="68" t="str">
        <f t="shared" si="41"/>
        <v/>
      </c>
      <c r="CK16" s="68" t="str">
        <f t="shared" si="42"/>
        <v/>
      </c>
      <c r="CL16" s="68" t="str">
        <f t="shared" si="43"/>
        <v/>
      </c>
      <c r="CM16" s="68" t="str">
        <f t="shared" si="44"/>
        <v/>
      </c>
      <c r="CN16" s="68" t="str">
        <f t="shared" si="45"/>
        <v/>
      </c>
      <c r="CO16" s="68" t="str">
        <f t="shared" si="46"/>
        <v/>
      </c>
      <c r="CP16" s="68" t="str">
        <f t="shared" si="53"/>
        <v>https://viking-pictures.s3.us-west-1.amazonaws.com/AA1188/49+(1).JPG</v>
      </c>
      <c r="CR16" t="str">
        <f t="shared" si="54"/>
        <v>https://viking-pictures.s3.us-west-1.amazonaws.com/AA1188/49+(1).JPG</v>
      </c>
      <c r="CS16" s="68" t="str">
        <f t="shared" si="47"/>
        <v>Primary Pic</v>
      </c>
      <c r="CU16" t="s">
        <v>3302</v>
      </c>
      <c r="CV16" t="s">
        <v>3303</v>
      </c>
      <c r="CW16" t="s">
        <v>3304</v>
      </c>
      <c r="CX16" t="s">
        <v>3305</v>
      </c>
      <c r="CY16" t="s">
        <v>3306</v>
      </c>
    </row>
    <row r="17" spans="1:107" x14ac:dyDescent="0.25">
      <c r="A17">
        <v>50</v>
      </c>
      <c r="B17" t="s">
        <v>2960</v>
      </c>
      <c r="C17" s="82" t="str">
        <f t="shared" si="48"/>
        <v>https://viking-pictures.s3.us-west-1.amazonaws.com/AA1188/50+(1).JPG|https://viking-pictures.s3.us-west-1.amazonaws.com/AA1188/50+(2).JPG|https://viking-pictures.s3.us-west-1.amazonaws.com/AA1188/50+(3).JPG|https://viking-pictures.s3.us-west-1.amazonaws.com/AA1188/50+(4).JPG</v>
      </c>
      <c r="D17" s="278">
        <v>4</v>
      </c>
      <c r="E17" s="82" t="str">
        <f t="shared" si="49"/>
        <v>https://viking-pictures.s3.us-west-1.amazonaws.com/AA1188/50+(1).JPG</v>
      </c>
      <c r="F17" s="82" t="str">
        <f t="shared" si="0"/>
        <v>https://viking-pictures.s3.us-west-1.amazonaws.com/AA1188/50+(2).JPG</v>
      </c>
      <c r="G17" s="82" t="str">
        <f t="shared" si="1"/>
        <v>https://viking-pictures.s3.us-west-1.amazonaws.com/AA1188/50+(3).JPG</v>
      </c>
      <c r="H17" s="82" t="str">
        <f t="shared" si="2"/>
        <v>https://viking-pictures.s3.us-west-1.amazonaws.com/AA1188/50+(4).JPG</v>
      </c>
      <c r="I17" s="82" t="str">
        <f t="shared" si="3"/>
        <v/>
      </c>
      <c r="J17" s="82" t="str">
        <f t="shared" si="4"/>
        <v/>
      </c>
      <c r="K17" s="82" t="str">
        <f t="shared" si="5"/>
        <v/>
      </c>
      <c r="L17" s="82" t="str">
        <f t="shared" si="6"/>
        <v/>
      </c>
      <c r="M17" s="82" t="str">
        <f t="shared" si="7"/>
        <v/>
      </c>
      <c r="N17" s="82" t="str">
        <f t="shared" si="8"/>
        <v/>
      </c>
      <c r="O17" s="82" t="str">
        <f t="shared" si="9"/>
        <v/>
      </c>
      <c r="P17" s="82" t="str">
        <f t="shared" si="10"/>
        <v/>
      </c>
      <c r="Q17" s="82" t="str">
        <f t="shared" si="11"/>
        <v/>
      </c>
      <c r="R17" s="82" t="str">
        <f t="shared" si="12"/>
        <v/>
      </c>
      <c r="S17" s="82" t="str">
        <f t="shared" si="13"/>
        <v/>
      </c>
      <c r="T17" s="82" t="str">
        <f t="shared" si="14"/>
        <v/>
      </c>
      <c r="U17" s="82" t="str">
        <f t="shared" si="15"/>
        <v/>
      </c>
      <c r="V17" s="82" t="str">
        <f t="shared" si="16"/>
        <v/>
      </c>
      <c r="W17" s="82" t="str">
        <f t="shared" si="17"/>
        <v/>
      </c>
      <c r="X17" s="82" t="str">
        <f t="shared" si="18"/>
        <v/>
      </c>
      <c r="Y17" s="82" t="str">
        <f t="shared" si="19"/>
        <v/>
      </c>
      <c r="Z17" s="82" t="str">
        <f t="shared" si="20"/>
        <v/>
      </c>
      <c r="AA17" s="82" t="str">
        <f t="shared" si="21"/>
        <v/>
      </c>
      <c r="AB17" s="82" t="str">
        <f t="shared" si="22"/>
        <v/>
      </c>
      <c r="AC17" s="83" t="str">
        <f t="shared" si="55"/>
        <v>https://viking-pictures.s3.us-west-1.amazonaws.com/AA1188</v>
      </c>
      <c r="AD17" s="82" t="str">
        <f t="shared" si="56"/>
        <v>50</v>
      </c>
      <c r="AE17" s="82">
        <f t="shared" si="50"/>
        <v>50</v>
      </c>
      <c r="AF17" s="82" t="str">
        <f t="shared" si="57"/>
        <v>50</v>
      </c>
      <c r="AG17" s="82" t="str">
        <f t="shared" si="58"/>
        <v>50</v>
      </c>
      <c r="AH17" s="82" t="str">
        <f t="shared" si="59"/>
        <v>50</v>
      </c>
      <c r="AI17" s="82" t="str">
        <f t="shared" si="60"/>
        <v>50</v>
      </c>
      <c r="AJ17" s="82" t="str">
        <f t="shared" si="61"/>
        <v>50</v>
      </c>
      <c r="AK17" s="82" t="str">
        <f t="shared" si="62"/>
        <v>50</v>
      </c>
      <c r="AL17" s="82" t="str">
        <f t="shared" si="63"/>
        <v>50</v>
      </c>
      <c r="AM17" s="82" t="str">
        <f t="shared" si="64"/>
        <v>50</v>
      </c>
      <c r="AN17" s="82" t="str">
        <f t="shared" si="51"/>
        <v>50</v>
      </c>
      <c r="AO17" s="82" t="str">
        <f t="shared" si="65"/>
        <v>50</v>
      </c>
      <c r="AP17" s="82" t="str">
        <f t="shared" si="66"/>
        <v>50</v>
      </c>
      <c r="AQ17" s="84" t="s">
        <v>3199</v>
      </c>
      <c r="AR17" s="84" t="s">
        <v>1864</v>
      </c>
      <c r="AS17" s="84" t="s">
        <v>1865</v>
      </c>
      <c r="AT17" s="84" t="s">
        <v>1866</v>
      </c>
      <c r="AU17" s="84" t="s">
        <v>1867</v>
      </c>
      <c r="AV17" s="84" t="s">
        <v>1868</v>
      </c>
      <c r="AW17" s="84" t="s">
        <v>1869</v>
      </c>
      <c r="AX17" s="84" t="s">
        <v>1870</v>
      </c>
      <c r="AY17" s="84" t="s">
        <v>1871</v>
      </c>
      <c r="AZ17" s="84" t="s">
        <v>1872</v>
      </c>
      <c r="BA17" s="84" t="s">
        <v>1873</v>
      </c>
      <c r="BB17" s="84" t="s">
        <v>1874</v>
      </c>
      <c r="BC17" s="84" t="s">
        <v>1875</v>
      </c>
      <c r="BD17" s="84" t="s">
        <v>1876</v>
      </c>
      <c r="BE17" s="84" t="s">
        <v>1877</v>
      </c>
      <c r="BF17" s="84" t="s">
        <v>1878</v>
      </c>
      <c r="BG17" s="84" t="s">
        <v>1879</v>
      </c>
      <c r="BH17" s="84" t="s">
        <v>1880</v>
      </c>
      <c r="BI17" s="84" t="s">
        <v>1881</v>
      </c>
      <c r="BJ17" s="84" t="s">
        <v>1882</v>
      </c>
      <c r="BK17" s="84" t="s">
        <v>1883</v>
      </c>
      <c r="BL17" s="84" t="s">
        <v>1884</v>
      </c>
      <c r="BM17" s="84" t="s">
        <v>1885</v>
      </c>
      <c r="BN17" s="84" t="s">
        <v>1886</v>
      </c>
      <c r="BO17" s="84" t="s">
        <v>1887</v>
      </c>
      <c r="BP17" s="84" t="s">
        <v>1888</v>
      </c>
      <c r="BQ17" s="84" t="s">
        <v>1889</v>
      </c>
      <c r="BR17" s="68" t="str">
        <f t="shared" si="52"/>
        <v>Pic1</v>
      </c>
      <c r="BS17" s="68" t="str">
        <f t="shared" si="24"/>
        <v>Pic2</v>
      </c>
      <c r="BT17" s="68" t="str">
        <f t="shared" si="25"/>
        <v>Pic3</v>
      </c>
      <c r="BU17" s="68" t="str">
        <f t="shared" si="26"/>
        <v>Pic4</v>
      </c>
      <c r="BV17" s="68" t="str">
        <f t="shared" si="27"/>
        <v/>
      </c>
      <c r="BW17" s="68" t="str">
        <f t="shared" si="28"/>
        <v/>
      </c>
      <c r="BX17" s="68" t="str">
        <f t="shared" si="29"/>
        <v/>
      </c>
      <c r="BY17" s="68" t="str">
        <f t="shared" si="30"/>
        <v/>
      </c>
      <c r="BZ17" s="68" t="str">
        <f t="shared" si="31"/>
        <v/>
      </c>
      <c r="CA17" s="68" t="str">
        <f t="shared" si="32"/>
        <v/>
      </c>
      <c r="CB17" s="68" t="str">
        <f t="shared" si="33"/>
        <v/>
      </c>
      <c r="CC17" s="68" t="str">
        <f t="shared" si="34"/>
        <v/>
      </c>
      <c r="CD17" s="68" t="str">
        <f t="shared" si="35"/>
        <v/>
      </c>
      <c r="CE17" s="68" t="str">
        <f t="shared" si="36"/>
        <v/>
      </c>
      <c r="CF17" s="68" t="str">
        <f t="shared" si="37"/>
        <v/>
      </c>
      <c r="CG17" s="68" t="str">
        <f t="shared" si="38"/>
        <v/>
      </c>
      <c r="CH17" s="68" t="str">
        <f t="shared" si="39"/>
        <v/>
      </c>
      <c r="CI17" s="68" t="str">
        <f t="shared" si="40"/>
        <v/>
      </c>
      <c r="CJ17" s="68" t="str">
        <f t="shared" si="41"/>
        <v/>
      </c>
      <c r="CK17" s="68" t="str">
        <f t="shared" si="42"/>
        <v/>
      </c>
      <c r="CL17" s="68" t="str">
        <f t="shared" si="43"/>
        <v/>
      </c>
      <c r="CM17" s="68" t="str">
        <f t="shared" si="44"/>
        <v/>
      </c>
      <c r="CN17" s="68" t="str">
        <f t="shared" si="45"/>
        <v/>
      </c>
      <c r="CO17" s="68" t="str">
        <f t="shared" si="46"/>
        <v/>
      </c>
      <c r="CP17" s="68" t="str">
        <f t="shared" si="53"/>
        <v>https://viking-pictures.s3.us-west-1.amazonaws.com/AA1188/50+(1).JPG</v>
      </c>
      <c r="CR17" t="str">
        <f t="shared" si="54"/>
        <v>https://viking-pictures.s3.us-west-1.amazonaws.com/AA1188/50+(1).JPG</v>
      </c>
      <c r="CS17" s="68" t="str">
        <f t="shared" si="47"/>
        <v>Primary Pic</v>
      </c>
      <c r="CU17" t="s">
        <v>3307</v>
      </c>
      <c r="CV17" t="s">
        <v>3308</v>
      </c>
      <c r="CW17" t="s">
        <v>3309</v>
      </c>
      <c r="CX17" t="s">
        <v>3310</v>
      </c>
    </row>
    <row r="18" spans="1:107" x14ac:dyDescent="0.25">
      <c r="A18">
        <v>51</v>
      </c>
      <c r="B18" t="s">
        <v>2961</v>
      </c>
      <c r="C18" s="82" t="str">
        <f t="shared" si="48"/>
        <v>https://viking-pictures.s3.us-west-1.amazonaws.com/AA1188/51+(1).JPG|https://viking-pictures.s3.us-west-1.amazonaws.com/AA1188/51+(2).JPG|https://viking-pictures.s3.us-west-1.amazonaws.com/AA1188/51+(3).JPG|https://viking-pictures.s3.us-west-1.amazonaws.com/AA1188/51+(4).JPG|https://viking-pictures.s3.us-west-1.amazonaws.com/AA1188/51+(5).JPG|https://viking-pictures.s3.us-west-1.amazonaws.com/AA1188/51+(6).JPG|https://viking-pictures.s3.us-west-1.amazonaws.com/AA1188/51+(7).JPG</v>
      </c>
      <c r="D18" s="278">
        <v>7</v>
      </c>
      <c r="E18" s="82" t="str">
        <f t="shared" si="49"/>
        <v>https://viking-pictures.s3.us-west-1.amazonaws.com/AA1188/51+(1).JPG</v>
      </c>
      <c r="F18" s="82" t="str">
        <f t="shared" si="0"/>
        <v>https://viking-pictures.s3.us-west-1.amazonaws.com/AA1188/51+(2).JPG</v>
      </c>
      <c r="G18" s="82" t="str">
        <f t="shared" si="1"/>
        <v>https://viking-pictures.s3.us-west-1.amazonaws.com/AA1188/51+(3).JPG</v>
      </c>
      <c r="H18" s="82" t="str">
        <f t="shared" si="2"/>
        <v>https://viking-pictures.s3.us-west-1.amazonaws.com/AA1188/51+(4).JPG</v>
      </c>
      <c r="I18" s="82" t="str">
        <f t="shared" si="3"/>
        <v>https://viking-pictures.s3.us-west-1.amazonaws.com/AA1188/51+(5).JPG</v>
      </c>
      <c r="J18" s="82" t="str">
        <f t="shared" si="4"/>
        <v>https://viking-pictures.s3.us-west-1.amazonaws.com/AA1188/51+(6).JPG</v>
      </c>
      <c r="K18" s="82" t="str">
        <f t="shared" si="5"/>
        <v>https://viking-pictures.s3.us-west-1.amazonaws.com/AA1188/51+(7).JPG</v>
      </c>
      <c r="L18" s="82" t="str">
        <f t="shared" si="6"/>
        <v/>
      </c>
      <c r="M18" s="82" t="str">
        <f t="shared" si="7"/>
        <v/>
      </c>
      <c r="N18" s="82" t="str">
        <f t="shared" si="8"/>
        <v/>
      </c>
      <c r="O18" s="82" t="str">
        <f t="shared" si="9"/>
        <v/>
      </c>
      <c r="P18" s="82" t="str">
        <f t="shared" si="10"/>
        <v/>
      </c>
      <c r="Q18" s="82" t="str">
        <f t="shared" si="11"/>
        <v/>
      </c>
      <c r="R18" s="82" t="str">
        <f t="shared" si="12"/>
        <v/>
      </c>
      <c r="S18" s="82" t="str">
        <f t="shared" si="13"/>
        <v/>
      </c>
      <c r="T18" s="82" t="str">
        <f t="shared" si="14"/>
        <v/>
      </c>
      <c r="U18" s="82" t="str">
        <f t="shared" si="15"/>
        <v/>
      </c>
      <c r="V18" s="82" t="str">
        <f t="shared" si="16"/>
        <v/>
      </c>
      <c r="W18" s="82" t="str">
        <f t="shared" si="17"/>
        <v/>
      </c>
      <c r="X18" s="82" t="str">
        <f t="shared" si="18"/>
        <v/>
      </c>
      <c r="Y18" s="82" t="str">
        <f t="shared" si="19"/>
        <v/>
      </c>
      <c r="Z18" s="82" t="str">
        <f t="shared" si="20"/>
        <v/>
      </c>
      <c r="AA18" s="82" t="str">
        <f t="shared" si="21"/>
        <v/>
      </c>
      <c r="AB18" s="82" t="str">
        <f t="shared" si="22"/>
        <v/>
      </c>
      <c r="AC18" s="83" t="str">
        <f t="shared" si="55"/>
        <v>https://viking-pictures.s3.us-west-1.amazonaws.com/AA1188</v>
      </c>
      <c r="AD18" s="82" t="str">
        <f t="shared" si="56"/>
        <v>51</v>
      </c>
      <c r="AE18" s="82">
        <f t="shared" si="50"/>
        <v>51</v>
      </c>
      <c r="AF18" s="82" t="str">
        <f t="shared" si="57"/>
        <v>51</v>
      </c>
      <c r="AG18" s="82" t="str">
        <f t="shared" si="58"/>
        <v>51</v>
      </c>
      <c r="AH18" s="82" t="str">
        <f t="shared" si="59"/>
        <v>51</v>
      </c>
      <c r="AI18" s="82" t="str">
        <f t="shared" si="60"/>
        <v>51</v>
      </c>
      <c r="AJ18" s="82" t="str">
        <f t="shared" si="61"/>
        <v>51</v>
      </c>
      <c r="AK18" s="82" t="str">
        <f t="shared" si="62"/>
        <v>51</v>
      </c>
      <c r="AL18" s="82" t="str">
        <f t="shared" si="63"/>
        <v>51</v>
      </c>
      <c r="AM18" s="82" t="str">
        <f t="shared" si="64"/>
        <v>51</v>
      </c>
      <c r="AN18" s="82" t="str">
        <f t="shared" si="51"/>
        <v>51</v>
      </c>
      <c r="AO18" s="82" t="str">
        <f t="shared" si="65"/>
        <v>51</v>
      </c>
      <c r="AP18" s="82" t="str">
        <f t="shared" si="66"/>
        <v>51</v>
      </c>
      <c r="AQ18" s="84" t="s">
        <v>3199</v>
      </c>
      <c r="AR18" s="84" t="s">
        <v>1864</v>
      </c>
      <c r="AS18" s="84" t="s">
        <v>1865</v>
      </c>
      <c r="AT18" s="84" t="s">
        <v>1866</v>
      </c>
      <c r="AU18" s="84" t="s">
        <v>1867</v>
      </c>
      <c r="AV18" s="84" t="s">
        <v>1868</v>
      </c>
      <c r="AW18" s="84" t="s">
        <v>1869</v>
      </c>
      <c r="AX18" s="84" t="s">
        <v>1870</v>
      </c>
      <c r="AY18" s="84" t="s">
        <v>1871</v>
      </c>
      <c r="AZ18" s="84" t="s">
        <v>1872</v>
      </c>
      <c r="BA18" s="84" t="s">
        <v>1873</v>
      </c>
      <c r="BB18" s="84" t="s">
        <v>1874</v>
      </c>
      <c r="BC18" s="84" t="s">
        <v>1875</v>
      </c>
      <c r="BD18" s="84" t="s">
        <v>1876</v>
      </c>
      <c r="BE18" s="84" t="s">
        <v>1877</v>
      </c>
      <c r="BF18" s="84" t="s">
        <v>1878</v>
      </c>
      <c r="BG18" s="84" t="s">
        <v>1879</v>
      </c>
      <c r="BH18" s="84" t="s">
        <v>1880</v>
      </c>
      <c r="BI18" s="84" t="s">
        <v>1881</v>
      </c>
      <c r="BJ18" s="84" t="s">
        <v>1882</v>
      </c>
      <c r="BK18" s="84" t="s">
        <v>1883</v>
      </c>
      <c r="BL18" s="84" t="s">
        <v>1884</v>
      </c>
      <c r="BM18" s="84" t="s">
        <v>1885</v>
      </c>
      <c r="BN18" s="84" t="s">
        <v>1886</v>
      </c>
      <c r="BO18" s="84" t="s">
        <v>1887</v>
      </c>
      <c r="BP18" s="84" t="s">
        <v>1888</v>
      </c>
      <c r="BQ18" s="84" t="s">
        <v>1889</v>
      </c>
      <c r="BR18" s="68" t="str">
        <f t="shared" si="52"/>
        <v>Pic1</v>
      </c>
      <c r="BS18" s="68" t="str">
        <f t="shared" si="24"/>
        <v>Pic2</v>
      </c>
      <c r="BT18" s="68" t="str">
        <f t="shared" si="25"/>
        <v>Pic3</v>
      </c>
      <c r="BU18" s="68" t="str">
        <f t="shared" si="26"/>
        <v>Pic4</v>
      </c>
      <c r="BV18" s="68" t="str">
        <f t="shared" si="27"/>
        <v>Pic5</v>
      </c>
      <c r="BW18" s="68" t="str">
        <f t="shared" si="28"/>
        <v>Pic6</v>
      </c>
      <c r="BX18" s="68" t="str">
        <f t="shared" si="29"/>
        <v>Pic7</v>
      </c>
      <c r="BY18" s="68" t="str">
        <f t="shared" si="30"/>
        <v/>
      </c>
      <c r="BZ18" s="68" t="str">
        <f t="shared" si="31"/>
        <v/>
      </c>
      <c r="CA18" s="68" t="str">
        <f t="shared" si="32"/>
        <v/>
      </c>
      <c r="CB18" s="68" t="str">
        <f t="shared" si="33"/>
        <v/>
      </c>
      <c r="CC18" s="68" t="str">
        <f t="shared" si="34"/>
        <v/>
      </c>
      <c r="CD18" s="68" t="str">
        <f t="shared" si="35"/>
        <v/>
      </c>
      <c r="CE18" s="68" t="str">
        <f t="shared" si="36"/>
        <v/>
      </c>
      <c r="CF18" s="68" t="str">
        <f t="shared" si="37"/>
        <v/>
      </c>
      <c r="CG18" s="68" t="str">
        <f t="shared" si="38"/>
        <v/>
      </c>
      <c r="CH18" s="68" t="str">
        <f t="shared" si="39"/>
        <v/>
      </c>
      <c r="CI18" s="68" t="str">
        <f t="shared" si="40"/>
        <v/>
      </c>
      <c r="CJ18" s="68" t="str">
        <f t="shared" si="41"/>
        <v/>
      </c>
      <c r="CK18" s="68" t="str">
        <f t="shared" si="42"/>
        <v/>
      </c>
      <c r="CL18" s="68" t="str">
        <f t="shared" si="43"/>
        <v/>
      </c>
      <c r="CM18" s="68" t="str">
        <f t="shared" si="44"/>
        <v/>
      </c>
      <c r="CN18" s="68" t="str">
        <f t="shared" si="45"/>
        <v/>
      </c>
      <c r="CO18" s="68" t="str">
        <f t="shared" si="46"/>
        <v/>
      </c>
      <c r="CP18" s="68" t="str">
        <f t="shared" si="53"/>
        <v>https://viking-pictures.s3.us-west-1.amazonaws.com/AA1188/51+(1).JPG</v>
      </c>
      <c r="CR18" t="str">
        <f t="shared" si="54"/>
        <v>https://viking-pictures.s3.us-west-1.amazonaws.com/AA1188/51+(1).JPG</v>
      </c>
      <c r="CS18" s="68" t="str">
        <f t="shared" si="47"/>
        <v>Primary Pic</v>
      </c>
      <c r="CU18" t="s">
        <v>3311</v>
      </c>
      <c r="CV18" t="s">
        <v>3312</v>
      </c>
      <c r="CW18" t="s">
        <v>3313</v>
      </c>
      <c r="CX18" t="s">
        <v>3314</v>
      </c>
      <c r="CY18" t="s">
        <v>3315</v>
      </c>
      <c r="CZ18" t="s">
        <v>3316</v>
      </c>
      <c r="DA18" t="s">
        <v>3317</v>
      </c>
    </row>
    <row r="19" spans="1:107" x14ac:dyDescent="0.25">
      <c r="A19">
        <v>52</v>
      </c>
      <c r="B19" t="s">
        <v>2962</v>
      </c>
      <c r="C19" s="82" t="str">
        <f t="shared" si="48"/>
        <v>https://viking-pictures.s3.us-west-1.amazonaws.com/AA1188/52+(1).JPG|https://viking-pictures.s3.us-west-1.amazonaws.com/AA1188/52+(2).JPG|https://viking-pictures.s3.us-west-1.amazonaws.com/AA1188/52+(3).JPG|https://viking-pictures.s3.us-west-1.amazonaws.com/AA1188/52+(4).JPG|https://viking-pictures.s3.us-west-1.amazonaws.com/AA1188/52+(5).JPG|https://viking-pictures.s3.us-west-1.amazonaws.com/AA1188/52+(6).JPG</v>
      </c>
      <c r="D19" s="278">
        <v>6</v>
      </c>
      <c r="E19" s="82" t="str">
        <f t="shared" si="49"/>
        <v>https://viking-pictures.s3.us-west-1.amazonaws.com/AA1188/52+(1).JPG</v>
      </c>
      <c r="F19" s="82" t="str">
        <f t="shared" si="0"/>
        <v>https://viking-pictures.s3.us-west-1.amazonaws.com/AA1188/52+(2).JPG</v>
      </c>
      <c r="G19" s="82" t="str">
        <f t="shared" si="1"/>
        <v>https://viking-pictures.s3.us-west-1.amazonaws.com/AA1188/52+(3).JPG</v>
      </c>
      <c r="H19" s="82" t="str">
        <f t="shared" si="2"/>
        <v>https://viking-pictures.s3.us-west-1.amazonaws.com/AA1188/52+(4).JPG</v>
      </c>
      <c r="I19" s="82" t="str">
        <f t="shared" si="3"/>
        <v>https://viking-pictures.s3.us-west-1.amazonaws.com/AA1188/52+(5).JPG</v>
      </c>
      <c r="J19" s="82" t="str">
        <f t="shared" si="4"/>
        <v>https://viking-pictures.s3.us-west-1.amazonaws.com/AA1188/52+(6).JPG</v>
      </c>
      <c r="K19" s="82" t="str">
        <f t="shared" si="5"/>
        <v/>
      </c>
      <c r="L19" s="82" t="str">
        <f t="shared" si="6"/>
        <v/>
      </c>
      <c r="M19" s="82" t="str">
        <f t="shared" si="7"/>
        <v/>
      </c>
      <c r="N19" s="82" t="str">
        <f t="shared" si="8"/>
        <v/>
      </c>
      <c r="O19" s="82" t="str">
        <f t="shared" si="9"/>
        <v/>
      </c>
      <c r="P19" s="82" t="str">
        <f t="shared" si="10"/>
        <v/>
      </c>
      <c r="Q19" s="82" t="str">
        <f t="shared" si="11"/>
        <v/>
      </c>
      <c r="R19" s="82" t="str">
        <f t="shared" si="12"/>
        <v/>
      </c>
      <c r="S19" s="82" t="str">
        <f t="shared" si="13"/>
        <v/>
      </c>
      <c r="T19" s="82" t="str">
        <f t="shared" si="14"/>
        <v/>
      </c>
      <c r="U19" s="82" t="str">
        <f t="shared" si="15"/>
        <v/>
      </c>
      <c r="V19" s="82" t="str">
        <f t="shared" si="16"/>
        <v/>
      </c>
      <c r="W19" s="82" t="str">
        <f t="shared" si="17"/>
        <v/>
      </c>
      <c r="X19" s="82" t="str">
        <f t="shared" si="18"/>
        <v/>
      </c>
      <c r="Y19" s="82" t="str">
        <f t="shared" si="19"/>
        <v/>
      </c>
      <c r="Z19" s="82" t="str">
        <f t="shared" si="20"/>
        <v/>
      </c>
      <c r="AA19" s="82" t="str">
        <f t="shared" si="21"/>
        <v/>
      </c>
      <c r="AB19" s="82" t="str">
        <f t="shared" si="22"/>
        <v/>
      </c>
      <c r="AC19" s="83" t="str">
        <f t="shared" si="55"/>
        <v>https://viking-pictures.s3.us-west-1.amazonaws.com/AA1188</v>
      </c>
      <c r="AD19" s="82" t="str">
        <f t="shared" si="56"/>
        <v>52</v>
      </c>
      <c r="AE19" s="82">
        <f t="shared" si="50"/>
        <v>52</v>
      </c>
      <c r="AF19" s="82" t="str">
        <f t="shared" si="57"/>
        <v>52</v>
      </c>
      <c r="AG19" s="82" t="str">
        <f t="shared" si="58"/>
        <v>52</v>
      </c>
      <c r="AH19" s="82" t="str">
        <f t="shared" si="59"/>
        <v>52</v>
      </c>
      <c r="AI19" s="82" t="str">
        <f t="shared" si="60"/>
        <v>52</v>
      </c>
      <c r="AJ19" s="82" t="str">
        <f t="shared" si="61"/>
        <v>52</v>
      </c>
      <c r="AK19" s="82" t="str">
        <f t="shared" si="62"/>
        <v>52</v>
      </c>
      <c r="AL19" s="82" t="str">
        <f t="shared" si="63"/>
        <v>52</v>
      </c>
      <c r="AM19" s="82" t="str">
        <f t="shared" si="64"/>
        <v>52</v>
      </c>
      <c r="AN19" s="82" t="str">
        <f t="shared" si="51"/>
        <v>52</v>
      </c>
      <c r="AO19" s="82" t="str">
        <f t="shared" si="65"/>
        <v>52</v>
      </c>
      <c r="AP19" s="82" t="str">
        <f t="shared" si="66"/>
        <v>52</v>
      </c>
      <c r="AQ19" s="84" t="s">
        <v>3199</v>
      </c>
      <c r="AR19" s="84" t="s">
        <v>1864</v>
      </c>
      <c r="AS19" s="84" t="s">
        <v>1865</v>
      </c>
      <c r="AT19" s="84" t="s">
        <v>1866</v>
      </c>
      <c r="AU19" s="84" t="s">
        <v>1867</v>
      </c>
      <c r="AV19" s="84" t="s">
        <v>1868</v>
      </c>
      <c r="AW19" s="84" t="s">
        <v>1869</v>
      </c>
      <c r="AX19" s="84" t="s">
        <v>1870</v>
      </c>
      <c r="AY19" s="84" t="s">
        <v>1871</v>
      </c>
      <c r="AZ19" s="84" t="s">
        <v>1872</v>
      </c>
      <c r="BA19" s="84" t="s">
        <v>1873</v>
      </c>
      <c r="BB19" s="84" t="s">
        <v>1874</v>
      </c>
      <c r="BC19" s="84" t="s">
        <v>1875</v>
      </c>
      <c r="BD19" s="84" t="s">
        <v>1876</v>
      </c>
      <c r="BE19" s="84" t="s">
        <v>1877</v>
      </c>
      <c r="BF19" s="84" t="s">
        <v>1878</v>
      </c>
      <c r="BG19" s="84" t="s">
        <v>1879</v>
      </c>
      <c r="BH19" s="84" t="s">
        <v>1880</v>
      </c>
      <c r="BI19" s="84" t="s">
        <v>1881</v>
      </c>
      <c r="BJ19" s="84" t="s">
        <v>1882</v>
      </c>
      <c r="BK19" s="84" t="s">
        <v>1883</v>
      </c>
      <c r="BL19" s="84" t="s">
        <v>1884</v>
      </c>
      <c r="BM19" s="84" t="s">
        <v>1885</v>
      </c>
      <c r="BN19" s="84" t="s">
        <v>1886</v>
      </c>
      <c r="BO19" s="84" t="s">
        <v>1887</v>
      </c>
      <c r="BP19" s="84" t="s">
        <v>1888</v>
      </c>
      <c r="BQ19" s="84" t="s">
        <v>1889</v>
      </c>
      <c r="BR19" s="68" t="str">
        <f t="shared" si="52"/>
        <v>Pic1</v>
      </c>
      <c r="BS19" s="68" t="str">
        <f t="shared" si="24"/>
        <v>Pic2</v>
      </c>
      <c r="BT19" s="68" t="str">
        <f t="shared" si="25"/>
        <v>Pic3</v>
      </c>
      <c r="BU19" s="68" t="str">
        <f t="shared" si="26"/>
        <v>Pic4</v>
      </c>
      <c r="BV19" s="68" t="str">
        <f t="shared" si="27"/>
        <v>Pic5</v>
      </c>
      <c r="BW19" s="68" t="str">
        <f t="shared" si="28"/>
        <v>Pic6</v>
      </c>
      <c r="BX19" s="68" t="str">
        <f t="shared" si="29"/>
        <v/>
      </c>
      <c r="BY19" s="68" t="str">
        <f t="shared" si="30"/>
        <v/>
      </c>
      <c r="BZ19" s="68" t="str">
        <f t="shared" si="31"/>
        <v/>
      </c>
      <c r="CA19" s="68" t="str">
        <f t="shared" si="32"/>
        <v/>
      </c>
      <c r="CB19" s="68" t="str">
        <f t="shared" si="33"/>
        <v/>
      </c>
      <c r="CC19" s="68" t="str">
        <f t="shared" si="34"/>
        <v/>
      </c>
      <c r="CD19" s="68" t="str">
        <f t="shared" si="35"/>
        <v/>
      </c>
      <c r="CE19" s="68" t="str">
        <f t="shared" si="36"/>
        <v/>
      </c>
      <c r="CF19" s="68" t="str">
        <f t="shared" si="37"/>
        <v/>
      </c>
      <c r="CG19" s="68" t="str">
        <f t="shared" si="38"/>
        <v/>
      </c>
      <c r="CH19" s="68" t="str">
        <f t="shared" si="39"/>
        <v/>
      </c>
      <c r="CI19" s="68" t="str">
        <f t="shared" si="40"/>
        <v/>
      </c>
      <c r="CJ19" s="68" t="str">
        <f t="shared" si="41"/>
        <v/>
      </c>
      <c r="CK19" s="68" t="str">
        <f t="shared" si="42"/>
        <v/>
      </c>
      <c r="CL19" s="68" t="str">
        <f t="shared" si="43"/>
        <v/>
      </c>
      <c r="CM19" s="68" t="str">
        <f t="shared" si="44"/>
        <v/>
      </c>
      <c r="CN19" s="68" t="str">
        <f t="shared" si="45"/>
        <v/>
      </c>
      <c r="CO19" s="68" t="str">
        <f t="shared" si="46"/>
        <v/>
      </c>
      <c r="CP19" s="68" t="str">
        <f t="shared" si="53"/>
        <v>https://viking-pictures.s3.us-west-1.amazonaws.com/AA1188/52+(1).JPG</v>
      </c>
      <c r="CR19" t="str">
        <f t="shared" si="54"/>
        <v>https://viking-pictures.s3.us-west-1.amazonaws.com/AA1188/52+(1).JPG</v>
      </c>
      <c r="CS19" s="68" t="str">
        <f t="shared" si="47"/>
        <v>Primary Pic</v>
      </c>
      <c r="CU19" t="s">
        <v>3318</v>
      </c>
      <c r="CV19" t="s">
        <v>3319</v>
      </c>
      <c r="CW19" t="s">
        <v>3320</v>
      </c>
      <c r="CX19" t="s">
        <v>3321</v>
      </c>
      <c r="CY19" t="s">
        <v>3322</v>
      </c>
      <c r="CZ19" t="s">
        <v>3323</v>
      </c>
    </row>
    <row r="20" spans="1:107" x14ac:dyDescent="0.25">
      <c r="A20">
        <v>53</v>
      </c>
      <c r="B20" t="s">
        <v>2963</v>
      </c>
      <c r="C20" s="82" t="str">
        <f t="shared" si="48"/>
        <v>https://viking-pictures.s3.us-west-1.amazonaws.com/AA1188/53+(1).JPG|https://viking-pictures.s3.us-west-1.amazonaws.com/AA1188/53+(2).JPG|https://viking-pictures.s3.us-west-1.amazonaws.com/AA1188/53+(3).JPG|https://viking-pictures.s3.us-west-1.amazonaws.com/AA1188/53+(4).JPG|https://viking-pictures.s3.us-west-1.amazonaws.com/AA1188/53+(5).JPG</v>
      </c>
      <c r="D20" s="278">
        <v>5</v>
      </c>
      <c r="E20" s="82" t="str">
        <f t="shared" si="49"/>
        <v>https://viking-pictures.s3.us-west-1.amazonaws.com/AA1188/53+(1).JPG</v>
      </c>
      <c r="F20" s="82" t="str">
        <f t="shared" si="0"/>
        <v>https://viking-pictures.s3.us-west-1.amazonaws.com/AA1188/53+(2).JPG</v>
      </c>
      <c r="G20" s="82" t="str">
        <f t="shared" si="1"/>
        <v>https://viking-pictures.s3.us-west-1.amazonaws.com/AA1188/53+(3).JPG</v>
      </c>
      <c r="H20" s="82" t="str">
        <f t="shared" si="2"/>
        <v>https://viking-pictures.s3.us-west-1.amazonaws.com/AA1188/53+(4).JPG</v>
      </c>
      <c r="I20" s="82" t="str">
        <f t="shared" si="3"/>
        <v>https://viking-pictures.s3.us-west-1.amazonaws.com/AA1188/53+(5).JPG</v>
      </c>
      <c r="J20" s="82" t="str">
        <f t="shared" si="4"/>
        <v/>
      </c>
      <c r="K20" s="82" t="str">
        <f t="shared" si="5"/>
        <v/>
      </c>
      <c r="L20" s="82" t="str">
        <f t="shared" si="6"/>
        <v/>
      </c>
      <c r="M20" s="82" t="str">
        <f t="shared" si="7"/>
        <v/>
      </c>
      <c r="N20" s="82" t="str">
        <f t="shared" si="8"/>
        <v/>
      </c>
      <c r="O20" s="82" t="str">
        <f t="shared" si="9"/>
        <v/>
      </c>
      <c r="P20" s="82" t="str">
        <f t="shared" si="10"/>
        <v/>
      </c>
      <c r="Q20" s="82" t="str">
        <f t="shared" si="11"/>
        <v/>
      </c>
      <c r="R20" s="82" t="str">
        <f t="shared" si="12"/>
        <v/>
      </c>
      <c r="S20" s="82" t="str">
        <f t="shared" si="13"/>
        <v/>
      </c>
      <c r="T20" s="82" t="str">
        <f t="shared" si="14"/>
        <v/>
      </c>
      <c r="U20" s="82" t="str">
        <f t="shared" si="15"/>
        <v/>
      </c>
      <c r="V20" s="82" t="str">
        <f t="shared" si="16"/>
        <v/>
      </c>
      <c r="W20" s="82" t="str">
        <f t="shared" si="17"/>
        <v/>
      </c>
      <c r="X20" s="82" t="str">
        <f t="shared" si="18"/>
        <v/>
      </c>
      <c r="Y20" s="82" t="str">
        <f t="shared" si="19"/>
        <v/>
      </c>
      <c r="Z20" s="82" t="str">
        <f t="shared" si="20"/>
        <v/>
      </c>
      <c r="AA20" s="82" t="str">
        <f t="shared" si="21"/>
        <v/>
      </c>
      <c r="AB20" s="82" t="str">
        <f t="shared" si="22"/>
        <v/>
      </c>
      <c r="AC20" s="83" t="str">
        <f t="shared" si="55"/>
        <v>https://viking-pictures.s3.us-west-1.amazonaws.com/AA1188</v>
      </c>
      <c r="AD20" s="82" t="str">
        <f t="shared" si="56"/>
        <v>53</v>
      </c>
      <c r="AE20" s="82">
        <f t="shared" si="50"/>
        <v>53</v>
      </c>
      <c r="AF20" s="82" t="str">
        <f t="shared" si="57"/>
        <v>53</v>
      </c>
      <c r="AG20" s="82" t="str">
        <f t="shared" si="58"/>
        <v>53</v>
      </c>
      <c r="AH20" s="82" t="str">
        <f t="shared" si="59"/>
        <v>53</v>
      </c>
      <c r="AI20" s="82" t="str">
        <f t="shared" si="60"/>
        <v>53</v>
      </c>
      <c r="AJ20" s="82" t="str">
        <f t="shared" si="61"/>
        <v>53</v>
      </c>
      <c r="AK20" s="82" t="str">
        <f t="shared" si="62"/>
        <v>53</v>
      </c>
      <c r="AL20" s="82" t="str">
        <f t="shared" si="63"/>
        <v>53</v>
      </c>
      <c r="AM20" s="82" t="str">
        <f t="shared" si="64"/>
        <v>53</v>
      </c>
      <c r="AN20" s="82" t="str">
        <f t="shared" si="51"/>
        <v>53</v>
      </c>
      <c r="AO20" s="82" t="str">
        <f t="shared" si="65"/>
        <v>53</v>
      </c>
      <c r="AP20" s="82" t="str">
        <f t="shared" si="66"/>
        <v>53</v>
      </c>
      <c r="AQ20" s="84" t="s">
        <v>3199</v>
      </c>
      <c r="AR20" s="84" t="s">
        <v>1864</v>
      </c>
      <c r="AS20" s="84" t="s">
        <v>1865</v>
      </c>
      <c r="AT20" s="84" t="s">
        <v>1866</v>
      </c>
      <c r="AU20" s="84" t="s">
        <v>1867</v>
      </c>
      <c r="AV20" s="84" t="s">
        <v>1868</v>
      </c>
      <c r="AW20" s="84" t="s">
        <v>1869</v>
      </c>
      <c r="AX20" s="84" t="s">
        <v>1870</v>
      </c>
      <c r="AY20" s="84" t="s">
        <v>1871</v>
      </c>
      <c r="AZ20" s="84" t="s">
        <v>1872</v>
      </c>
      <c r="BA20" s="84" t="s">
        <v>1873</v>
      </c>
      <c r="BB20" s="84" t="s">
        <v>1874</v>
      </c>
      <c r="BC20" s="84" t="s">
        <v>1875</v>
      </c>
      <c r="BD20" s="84" t="s">
        <v>1876</v>
      </c>
      <c r="BE20" s="84" t="s">
        <v>1877</v>
      </c>
      <c r="BF20" s="84" t="s">
        <v>1878</v>
      </c>
      <c r="BG20" s="84" t="s">
        <v>1879</v>
      </c>
      <c r="BH20" s="84" t="s">
        <v>1880</v>
      </c>
      <c r="BI20" s="84" t="s">
        <v>1881</v>
      </c>
      <c r="BJ20" s="84" t="s">
        <v>1882</v>
      </c>
      <c r="BK20" s="84" t="s">
        <v>1883</v>
      </c>
      <c r="BL20" s="84" t="s">
        <v>1884</v>
      </c>
      <c r="BM20" s="84" t="s">
        <v>1885</v>
      </c>
      <c r="BN20" s="84" t="s">
        <v>1886</v>
      </c>
      <c r="BO20" s="84" t="s">
        <v>1887</v>
      </c>
      <c r="BP20" s="84" t="s">
        <v>1888</v>
      </c>
      <c r="BQ20" s="84" t="s">
        <v>1889</v>
      </c>
      <c r="BR20" s="68" t="str">
        <f t="shared" si="52"/>
        <v>Pic1</v>
      </c>
      <c r="BS20" s="68" t="str">
        <f t="shared" si="24"/>
        <v>Pic2</v>
      </c>
      <c r="BT20" s="68" t="str">
        <f t="shared" si="25"/>
        <v>Pic3</v>
      </c>
      <c r="BU20" s="68" t="str">
        <f t="shared" si="26"/>
        <v>Pic4</v>
      </c>
      <c r="BV20" s="68" t="str">
        <f t="shared" si="27"/>
        <v>Pic5</v>
      </c>
      <c r="BW20" s="68" t="str">
        <f t="shared" si="28"/>
        <v/>
      </c>
      <c r="BX20" s="68" t="str">
        <f t="shared" si="29"/>
        <v/>
      </c>
      <c r="BY20" s="68" t="str">
        <f t="shared" si="30"/>
        <v/>
      </c>
      <c r="BZ20" s="68" t="str">
        <f t="shared" si="31"/>
        <v/>
      </c>
      <c r="CA20" s="68" t="str">
        <f t="shared" si="32"/>
        <v/>
      </c>
      <c r="CB20" s="68" t="str">
        <f t="shared" si="33"/>
        <v/>
      </c>
      <c r="CC20" s="68" t="str">
        <f t="shared" si="34"/>
        <v/>
      </c>
      <c r="CD20" s="68" t="str">
        <f t="shared" si="35"/>
        <v/>
      </c>
      <c r="CE20" s="68" t="str">
        <f t="shared" si="36"/>
        <v/>
      </c>
      <c r="CF20" s="68" t="str">
        <f t="shared" si="37"/>
        <v/>
      </c>
      <c r="CG20" s="68" t="str">
        <f t="shared" si="38"/>
        <v/>
      </c>
      <c r="CH20" s="68" t="str">
        <f t="shared" si="39"/>
        <v/>
      </c>
      <c r="CI20" s="68" t="str">
        <f t="shared" si="40"/>
        <v/>
      </c>
      <c r="CJ20" s="68" t="str">
        <f t="shared" si="41"/>
        <v/>
      </c>
      <c r="CK20" s="68" t="str">
        <f t="shared" si="42"/>
        <v/>
      </c>
      <c r="CL20" s="68" t="str">
        <f t="shared" si="43"/>
        <v/>
      </c>
      <c r="CM20" s="68" t="str">
        <f t="shared" si="44"/>
        <v/>
      </c>
      <c r="CN20" s="68" t="str">
        <f t="shared" si="45"/>
        <v/>
      </c>
      <c r="CO20" s="68" t="str">
        <f t="shared" si="46"/>
        <v/>
      </c>
      <c r="CP20" s="68" t="str">
        <f t="shared" si="53"/>
        <v>https://viking-pictures.s3.us-west-1.amazonaws.com/AA1188/53+(1).JPG</v>
      </c>
      <c r="CR20" t="str">
        <f t="shared" si="54"/>
        <v>https://viking-pictures.s3.us-west-1.amazonaws.com/AA1188/53+(1).JPG</v>
      </c>
      <c r="CS20" s="68" t="str">
        <f t="shared" si="47"/>
        <v>Primary Pic</v>
      </c>
      <c r="CU20" t="s">
        <v>3324</v>
      </c>
      <c r="CV20" t="s">
        <v>3325</v>
      </c>
      <c r="CW20" t="s">
        <v>3326</v>
      </c>
      <c r="CX20" t="s">
        <v>3327</v>
      </c>
      <c r="CY20" t="s">
        <v>3328</v>
      </c>
    </row>
    <row r="21" spans="1:107" x14ac:dyDescent="0.25">
      <c r="A21">
        <v>54</v>
      </c>
      <c r="B21" t="s">
        <v>2964</v>
      </c>
      <c r="C21" s="82" t="str">
        <f t="shared" si="48"/>
        <v>https://viking-pictures.s3.us-west-1.amazonaws.com/AA1188/54+(4).JPG|https://viking-pictures.s3.us-west-1.amazonaws.com/AA1188/54+(1).JPG|https://viking-pictures.s3.us-west-1.amazonaws.com/AA1188/54+(2).JPG|https://viking-pictures.s3.us-west-1.amazonaws.com/AA1188/54+(3).JPG|https://viking-pictures.s3.us-west-1.amazonaws.com/AA1188/54+(5).JPG|https://viking-pictures.s3.us-west-1.amazonaws.com/AA1188/54+(6).JPG</v>
      </c>
      <c r="D21" s="278">
        <v>6</v>
      </c>
      <c r="E21" s="82" t="str">
        <f t="shared" si="49"/>
        <v>https://viking-pictures.s3.us-west-1.amazonaws.com/AA1188/54+(1).JPG</v>
      </c>
      <c r="F21" s="82" t="str">
        <f t="shared" si="0"/>
        <v>https://viking-pictures.s3.us-west-1.amazonaws.com/AA1188/54+(2).JPG</v>
      </c>
      <c r="G21" s="82" t="str">
        <f t="shared" si="1"/>
        <v>https://viking-pictures.s3.us-west-1.amazonaws.com/AA1188/54+(3).JPG</v>
      </c>
      <c r="H21" s="82" t="str">
        <f t="shared" si="2"/>
        <v>https://viking-pictures.s3.us-west-1.amazonaws.com/AA1188/54+(4).JPG</v>
      </c>
      <c r="I21" s="82" t="str">
        <f t="shared" si="3"/>
        <v>https://viking-pictures.s3.us-west-1.amazonaws.com/AA1188/54+(5).JPG</v>
      </c>
      <c r="J21" s="82" t="str">
        <f t="shared" si="4"/>
        <v>https://viking-pictures.s3.us-west-1.amazonaws.com/AA1188/54+(6).JPG</v>
      </c>
      <c r="K21" s="82" t="str">
        <f t="shared" si="5"/>
        <v/>
      </c>
      <c r="L21" s="82" t="str">
        <f t="shared" si="6"/>
        <v/>
      </c>
      <c r="M21" s="82" t="str">
        <f t="shared" si="7"/>
        <v/>
      </c>
      <c r="N21" s="82" t="str">
        <f t="shared" si="8"/>
        <v/>
      </c>
      <c r="O21" s="82" t="str">
        <f t="shared" si="9"/>
        <v/>
      </c>
      <c r="P21" s="82" t="str">
        <f t="shared" si="10"/>
        <v/>
      </c>
      <c r="Q21" s="82" t="str">
        <f t="shared" si="11"/>
        <v/>
      </c>
      <c r="R21" s="82" t="str">
        <f t="shared" si="12"/>
        <v/>
      </c>
      <c r="S21" s="82" t="str">
        <f t="shared" si="13"/>
        <v/>
      </c>
      <c r="T21" s="82" t="str">
        <f t="shared" si="14"/>
        <v/>
      </c>
      <c r="U21" s="82" t="str">
        <f t="shared" si="15"/>
        <v/>
      </c>
      <c r="V21" s="82" t="str">
        <f t="shared" si="16"/>
        <v/>
      </c>
      <c r="W21" s="82" t="str">
        <f t="shared" si="17"/>
        <v/>
      </c>
      <c r="X21" s="82" t="str">
        <f t="shared" si="18"/>
        <v/>
      </c>
      <c r="Y21" s="82" t="str">
        <f t="shared" si="19"/>
        <v/>
      </c>
      <c r="Z21" s="82" t="str">
        <f t="shared" si="20"/>
        <v/>
      </c>
      <c r="AA21" s="82" t="str">
        <f t="shared" si="21"/>
        <v/>
      </c>
      <c r="AB21" s="82" t="str">
        <f t="shared" si="22"/>
        <v/>
      </c>
      <c r="AC21" s="83" t="str">
        <f t="shared" si="55"/>
        <v>https://viking-pictures.s3.us-west-1.amazonaws.com/AA1188</v>
      </c>
      <c r="AD21" s="82" t="str">
        <f t="shared" si="56"/>
        <v>54</v>
      </c>
      <c r="AE21" s="82">
        <f t="shared" si="50"/>
        <v>54</v>
      </c>
      <c r="AF21" s="82" t="str">
        <f t="shared" si="57"/>
        <v>54</v>
      </c>
      <c r="AG21" s="82" t="str">
        <f t="shared" si="58"/>
        <v>54</v>
      </c>
      <c r="AH21" s="82" t="str">
        <f t="shared" si="59"/>
        <v>54</v>
      </c>
      <c r="AI21" s="82" t="str">
        <f t="shared" si="60"/>
        <v>54</v>
      </c>
      <c r="AJ21" s="82" t="str">
        <f t="shared" si="61"/>
        <v>54</v>
      </c>
      <c r="AK21" s="82" t="str">
        <f t="shared" si="62"/>
        <v>54</v>
      </c>
      <c r="AL21" s="82" t="str">
        <f t="shared" si="63"/>
        <v>54</v>
      </c>
      <c r="AM21" s="82" t="str">
        <f t="shared" si="64"/>
        <v>54</v>
      </c>
      <c r="AN21" s="82" t="str">
        <f t="shared" si="51"/>
        <v>54</v>
      </c>
      <c r="AO21" s="82" t="str">
        <f t="shared" si="65"/>
        <v>54</v>
      </c>
      <c r="AP21" s="82" t="str">
        <f t="shared" si="66"/>
        <v>54</v>
      </c>
      <c r="AQ21" s="84" t="s">
        <v>3199</v>
      </c>
      <c r="AR21" s="84" t="s">
        <v>1864</v>
      </c>
      <c r="AS21" s="84" t="s">
        <v>1865</v>
      </c>
      <c r="AT21" s="84" t="s">
        <v>1866</v>
      </c>
      <c r="AU21" s="84" t="s">
        <v>1867</v>
      </c>
      <c r="AV21" s="84" t="s">
        <v>1868</v>
      </c>
      <c r="AW21" s="84" t="s">
        <v>1869</v>
      </c>
      <c r="AX21" s="84" t="s">
        <v>1870</v>
      </c>
      <c r="AY21" s="84" t="s">
        <v>1871</v>
      </c>
      <c r="AZ21" s="84" t="s">
        <v>1872</v>
      </c>
      <c r="BA21" s="84" t="s">
        <v>1873</v>
      </c>
      <c r="BB21" s="84" t="s">
        <v>1874</v>
      </c>
      <c r="BC21" s="84" t="s">
        <v>1875</v>
      </c>
      <c r="BD21" s="84" t="s">
        <v>1876</v>
      </c>
      <c r="BE21" s="84" t="s">
        <v>1877</v>
      </c>
      <c r="BF21" s="84" t="s">
        <v>1878</v>
      </c>
      <c r="BG21" s="84" t="s">
        <v>1879</v>
      </c>
      <c r="BH21" s="84" t="s">
        <v>1880</v>
      </c>
      <c r="BI21" s="84" t="s">
        <v>1881</v>
      </c>
      <c r="BJ21" s="84" t="s">
        <v>1882</v>
      </c>
      <c r="BK21" s="84" t="s">
        <v>1883</v>
      </c>
      <c r="BL21" s="84" t="s">
        <v>1884</v>
      </c>
      <c r="BM21" s="84" t="s">
        <v>1885</v>
      </c>
      <c r="BN21" s="84" t="s">
        <v>1886</v>
      </c>
      <c r="BO21" s="84" t="s">
        <v>1887</v>
      </c>
      <c r="BP21" s="84" t="s">
        <v>1888</v>
      </c>
      <c r="BQ21" s="84" t="s">
        <v>1889</v>
      </c>
      <c r="BR21" s="68" t="str">
        <f t="shared" si="52"/>
        <v>Pic1</v>
      </c>
      <c r="BS21" s="68" t="str">
        <f t="shared" si="24"/>
        <v>Pic2</v>
      </c>
      <c r="BT21" s="68" t="str">
        <f t="shared" si="25"/>
        <v>Pic3</v>
      </c>
      <c r="BU21" s="68" t="str">
        <f t="shared" si="26"/>
        <v>Pic4</v>
      </c>
      <c r="BV21" s="68" t="str">
        <f t="shared" si="27"/>
        <v>Pic5</v>
      </c>
      <c r="BW21" s="68" t="str">
        <f t="shared" si="28"/>
        <v>Pic6</v>
      </c>
      <c r="BX21" s="68" t="str">
        <f t="shared" si="29"/>
        <v/>
      </c>
      <c r="BY21" s="68" t="str">
        <f t="shared" si="30"/>
        <v/>
      </c>
      <c r="BZ21" s="68" t="str">
        <f t="shared" si="31"/>
        <v/>
      </c>
      <c r="CA21" s="68" t="str">
        <f t="shared" si="32"/>
        <v/>
      </c>
      <c r="CB21" s="68" t="str">
        <f t="shared" si="33"/>
        <v/>
      </c>
      <c r="CC21" s="68" t="str">
        <f t="shared" si="34"/>
        <v/>
      </c>
      <c r="CD21" s="68" t="str">
        <f t="shared" si="35"/>
        <v/>
      </c>
      <c r="CE21" s="68" t="str">
        <f t="shared" si="36"/>
        <v/>
      </c>
      <c r="CF21" s="68" t="str">
        <f t="shared" si="37"/>
        <v/>
      </c>
      <c r="CG21" s="68" t="str">
        <f t="shared" si="38"/>
        <v/>
      </c>
      <c r="CH21" s="68" t="str">
        <f t="shared" si="39"/>
        <v/>
      </c>
      <c r="CI21" s="68" t="str">
        <f t="shared" si="40"/>
        <v/>
      </c>
      <c r="CJ21" s="68" t="str">
        <f t="shared" si="41"/>
        <v/>
      </c>
      <c r="CK21" s="68" t="str">
        <f t="shared" si="42"/>
        <v/>
      </c>
      <c r="CL21" s="68" t="str">
        <f t="shared" si="43"/>
        <v/>
      </c>
      <c r="CM21" s="68" t="str">
        <f t="shared" si="44"/>
        <v/>
      </c>
      <c r="CN21" s="68" t="str">
        <f t="shared" si="45"/>
        <v/>
      </c>
      <c r="CO21" s="68" t="str">
        <f t="shared" si="46"/>
        <v/>
      </c>
      <c r="CP21" s="68" t="str">
        <f t="shared" si="53"/>
        <v>https://viking-pictures.s3.us-west-1.amazonaws.com/AA1188/54+(1).JPG</v>
      </c>
      <c r="CQ21" s="68" t="s">
        <v>3209</v>
      </c>
      <c r="CR21" t="str">
        <f t="shared" si="54"/>
        <v>https://viking-pictures.s3.us-west-1.amazonaws.com/AA1188/54+(4).JPG</v>
      </c>
      <c r="CS21" s="68" t="str">
        <f t="shared" si="47"/>
        <v>Primary Pic</v>
      </c>
      <c r="CT21" s="68"/>
      <c r="CU21" t="s">
        <v>3209</v>
      </c>
      <c r="CV21" t="s">
        <v>3329</v>
      </c>
      <c r="CW21" t="s">
        <v>3330</v>
      </c>
      <c r="CX21" t="s">
        <v>3331</v>
      </c>
      <c r="CY21" t="s">
        <v>3332</v>
      </c>
      <c r="CZ21" t="s">
        <v>3333</v>
      </c>
    </row>
    <row r="22" spans="1:107" x14ac:dyDescent="0.25">
      <c r="A22">
        <v>55</v>
      </c>
      <c r="B22" t="s">
        <v>2965</v>
      </c>
      <c r="C22" s="82" t="str">
        <f t="shared" si="48"/>
        <v>https://viking-pictures.s3.us-west-1.amazonaws.com/AA1188/55+(1).JPG|https://viking-pictures.s3.us-west-1.amazonaws.com/AA1188/55+(2).JPG|https://viking-pictures.s3.us-west-1.amazonaws.com/AA1188/55+(3).JPG|https://viking-pictures.s3.us-west-1.amazonaws.com/AA1188/55+(4).JPG|https://viking-pictures.s3.us-west-1.amazonaws.com/AA1188/55+(5).JPG|https://viking-pictures.s3.us-west-1.amazonaws.com/AA1188/55+(6).JPG|https://viking-pictures.s3.us-west-1.amazonaws.com/AA1188/55+(7).JPG|https://viking-pictures.s3.us-west-1.amazonaws.com/AA1188/55+(8).JPG|https://viking-pictures.s3.us-west-1.amazonaws.com/AA1188/55+(9).JPG</v>
      </c>
      <c r="D22" s="278">
        <v>9</v>
      </c>
      <c r="E22" s="82" t="str">
        <f t="shared" si="49"/>
        <v>https://viking-pictures.s3.us-west-1.amazonaws.com/AA1188/55+(1).JPG</v>
      </c>
      <c r="F22" s="82" t="str">
        <f t="shared" si="0"/>
        <v>https://viking-pictures.s3.us-west-1.amazonaws.com/AA1188/55+(2).JPG</v>
      </c>
      <c r="G22" s="82" t="str">
        <f t="shared" si="1"/>
        <v>https://viking-pictures.s3.us-west-1.amazonaws.com/AA1188/55+(3).JPG</v>
      </c>
      <c r="H22" s="82" t="str">
        <f t="shared" si="2"/>
        <v>https://viking-pictures.s3.us-west-1.amazonaws.com/AA1188/55+(4).JPG</v>
      </c>
      <c r="I22" s="82" t="str">
        <f t="shared" si="3"/>
        <v>https://viking-pictures.s3.us-west-1.amazonaws.com/AA1188/55+(5).JPG</v>
      </c>
      <c r="J22" s="82" t="str">
        <f t="shared" si="4"/>
        <v>https://viking-pictures.s3.us-west-1.amazonaws.com/AA1188/55+(6).JPG</v>
      </c>
      <c r="K22" s="82" t="str">
        <f t="shared" si="5"/>
        <v>https://viking-pictures.s3.us-west-1.amazonaws.com/AA1188/55+(7).JPG</v>
      </c>
      <c r="L22" s="82" t="str">
        <f t="shared" si="6"/>
        <v>https://viking-pictures.s3.us-west-1.amazonaws.com/AA1188/55+(8).JPG</v>
      </c>
      <c r="M22" s="82" t="str">
        <f t="shared" si="7"/>
        <v>https://viking-pictures.s3.us-west-1.amazonaws.com/AA1188/55+(9).JPG</v>
      </c>
      <c r="N22" s="82" t="str">
        <f t="shared" si="8"/>
        <v/>
      </c>
      <c r="O22" s="82" t="str">
        <f t="shared" si="9"/>
        <v/>
      </c>
      <c r="P22" s="82" t="str">
        <f t="shared" si="10"/>
        <v/>
      </c>
      <c r="Q22" s="82" t="str">
        <f t="shared" si="11"/>
        <v/>
      </c>
      <c r="R22" s="82" t="str">
        <f t="shared" si="12"/>
        <v/>
      </c>
      <c r="S22" s="82" t="str">
        <f t="shared" si="13"/>
        <v/>
      </c>
      <c r="T22" s="82" t="str">
        <f t="shared" si="14"/>
        <v/>
      </c>
      <c r="U22" s="82" t="str">
        <f t="shared" si="15"/>
        <v/>
      </c>
      <c r="V22" s="82" t="str">
        <f t="shared" si="16"/>
        <v/>
      </c>
      <c r="W22" s="82" t="str">
        <f t="shared" si="17"/>
        <v/>
      </c>
      <c r="X22" s="82" t="str">
        <f t="shared" si="18"/>
        <v/>
      </c>
      <c r="Y22" s="82" t="str">
        <f t="shared" si="19"/>
        <v/>
      </c>
      <c r="Z22" s="82" t="str">
        <f t="shared" si="20"/>
        <v/>
      </c>
      <c r="AA22" s="82" t="str">
        <f t="shared" si="21"/>
        <v/>
      </c>
      <c r="AB22" s="82" t="str">
        <f t="shared" si="22"/>
        <v/>
      </c>
      <c r="AC22" s="83" t="str">
        <f t="shared" si="55"/>
        <v>https://viking-pictures.s3.us-west-1.amazonaws.com/AA1188</v>
      </c>
      <c r="AD22" s="82" t="str">
        <f t="shared" si="56"/>
        <v>55</v>
      </c>
      <c r="AE22" s="82">
        <f t="shared" si="50"/>
        <v>55</v>
      </c>
      <c r="AF22" s="82" t="str">
        <f t="shared" si="57"/>
        <v>55</v>
      </c>
      <c r="AG22" s="82" t="str">
        <f t="shared" si="58"/>
        <v>55</v>
      </c>
      <c r="AH22" s="82" t="str">
        <f t="shared" si="59"/>
        <v>55</v>
      </c>
      <c r="AI22" s="82" t="str">
        <f t="shared" si="60"/>
        <v>55</v>
      </c>
      <c r="AJ22" s="82" t="str">
        <f t="shared" si="61"/>
        <v>55</v>
      </c>
      <c r="AK22" s="82" t="str">
        <f t="shared" si="62"/>
        <v>55</v>
      </c>
      <c r="AL22" s="82" t="str">
        <f t="shared" si="63"/>
        <v>55</v>
      </c>
      <c r="AM22" s="82" t="str">
        <f t="shared" si="64"/>
        <v>55</v>
      </c>
      <c r="AN22" s="82" t="str">
        <f t="shared" si="51"/>
        <v>55</v>
      </c>
      <c r="AO22" s="82" t="str">
        <f t="shared" si="65"/>
        <v>55</v>
      </c>
      <c r="AP22" s="82" t="str">
        <f t="shared" si="66"/>
        <v>55</v>
      </c>
      <c r="AQ22" s="84" t="s">
        <v>3199</v>
      </c>
      <c r="AR22" s="84" t="s">
        <v>1864</v>
      </c>
      <c r="AS22" s="84" t="s">
        <v>1865</v>
      </c>
      <c r="AT22" s="84" t="s">
        <v>1866</v>
      </c>
      <c r="AU22" s="84" t="s">
        <v>1867</v>
      </c>
      <c r="AV22" s="84" t="s">
        <v>1868</v>
      </c>
      <c r="AW22" s="84" t="s">
        <v>1869</v>
      </c>
      <c r="AX22" s="84" t="s">
        <v>1870</v>
      </c>
      <c r="AY22" s="84" t="s">
        <v>1871</v>
      </c>
      <c r="AZ22" s="84" t="s">
        <v>1872</v>
      </c>
      <c r="BA22" s="84" t="s">
        <v>1873</v>
      </c>
      <c r="BB22" s="84" t="s">
        <v>1874</v>
      </c>
      <c r="BC22" s="84" t="s">
        <v>1875</v>
      </c>
      <c r="BD22" s="84" t="s">
        <v>1876</v>
      </c>
      <c r="BE22" s="84" t="s">
        <v>1877</v>
      </c>
      <c r="BF22" s="84" t="s">
        <v>1878</v>
      </c>
      <c r="BG22" s="84" t="s">
        <v>1879</v>
      </c>
      <c r="BH22" s="84" t="s">
        <v>1880</v>
      </c>
      <c r="BI22" s="84" t="s">
        <v>1881</v>
      </c>
      <c r="BJ22" s="84" t="s">
        <v>1882</v>
      </c>
      <c r="BK22" s="84" t="s">
        <v>1883</v>
      </c>
      <c r="BL22" s="84" t="s">
        <v>1884</v>
      </c>
      <c r="BM22" s="84" t="s">
        <v>1885</v>
      </c>
      <c r="BN22" s="84" t="s">
        <v>1886</v>
      </c>
      <c r="BO22" s="84" t="s">
        <v>1887</v>
      </c>
      <c r="BP22" s="84" t="s">
        <v>1888</v>
      </c>
      <c r="BQ22" s="84" t="s">
        <v>1889</v>
      </c>
      <c r="BR22" s="68" t="str">
        <f t="shared" si="52"/>
        <v>Pic1</v>
      </c>
      <c r="BS22" s="68" t="str">
        <f t="shared" si="24"/>
        <v>Pic2</v>
      </c>
      <c r="BT22" s="68" t="str">
        <f t="shared" si="25"/>
        <v>Pic3</v>
      </c>
      <c r="BU22" s="68" t="str">
        <f t="shared" si="26"/>
        <v>Pic4</v>
      </c>
      <c r="BV22" s="68" t="str">
        <f t="shared" si="27"/>
        <v>Pic5</v>
      </c>
      <c r="BW22" s="68" t="str">
        <f t="shared" si="28"/>
        <v>Pic6</v>
      </c>
      <c r="BX22" s="68" t="str">
        <f t="shared" si="29"/>
        <v>Pic7</v>
      </c>
      <c r="BY22" s="68" t="str">
        <f t="shared" si="30"/>
        <v>Pic8</v>
      </c>
      <c r="BZ22" s="68" t="str">
        <f t="shared" si="31"/>
        <v>Pic9</v>
      </c>
      <c r="CA22" s="68" t="str">
        <f t="shared" si="32"/>
        <v/>
      </c>
      <c r="CB22" s="68" t="str">
        <f t="shared" si="33"/>
        <v/>
      </c>
      <c r="CC22" s="68" t="str">
        <f t="shared" si="34"/>
        <v/>
      </c>
      <c r="CD22" s="68" t="str">
        <f t="shared" si="35"/>
        <v/>
      </c>
      <c r="CE22" s="68" t="str">
        <f t="shared" si="36"/>
        <v/>
      </c>
      <c r="CF22" s="68" t="str">
        <f t="shared" si="37"/>
        <v/>
      </c>
      <c r="CG22" s="68" t="str">
        <f t="shared" si="38"/>
        <v/>
      </c>
      <c r="CH22" s="68" t="str">
        <f t="shared" si="39"/>
        <v/>
      </c>
      <c r="CI22" s="68" t="str">
        <f t="shared" si="40"/>
        <v/>
      </c>
      <c r="CJ22" s="68" t="str">
        <f t="shared" si="41"/>
        <v/>
      </c>
      <c r="CK22" s="68" t="str">
        <f t="shared" si="42"/>
        <v/>
      </c>
      <c r="CL22" s="68" t="str">
        <f t="shared" si="43"/>
        <v/>
      </c>
      <c r="CM22" s="68" t="str">
        <f t="shared" si="44"/>
        <v/>
      </c>
      <c r="CN22" s="68" t="str">
        <f t="shared" si="45"/>
        <v/>
      </c>
      <c r="CO22" s="68" t="str">
        <f t="shared" si="46"/>
        <v/>
      </c>
      <c r="CP22" s="68" t="str">
        <f t="shared" si="53"/>
        <v>https://viking-pictures.s3.us-west-1.amazonaws.com/AA1188/55+(1).JPG</v>
      </c>
      <c r="CR22" t="str">
        <f t="shared" si="54"/>
        <v>https://viking-pictures.s3.us-west-1.amazonaws.com/AA1188/55+(1).JPG</v>
      </c>
      <c r="CS22" s="68" t="str">
        <f t="shared" si="47"/>
        <v>Primary Pic</v>
      </c>
      <c r="CU22" t="s">
        <v>3334</v>
      </c>
      <c r="CV22" t="s">
        <v>3335</v>
      </c>
      <c r="CW22" t="s">
        <v>3336</v>
      </c>
      <c r="CX22" t="s">
        <v>3337</v>
      </c>
      <c r="CY22" t="s">
        <v>3338</v>
      </c>
      <c r="CZ22" t="s">
        <v>3339</v>
      </c>
      <c r="DA22" t="s">
        <v>3340</v>
      </c>
      <c r="DB22" t="s">
        <v>3341</v>
      </c>
      <c r="DC22" t="s">
        <v>3342</v>
      </c>
    </row>
    <row r="23" spans="1:107" x14ac:dyDescent="0.25">
      <c r="A23">
        <v>56</v>
      </c>
      <c r="B23" t="s">
        <v>2966</v>
      </c>
      <c r="C23" s="82" t="str">
        <f t="shared" si="48"/>
        <v>https://viking-pictures.s3.us-west-1.amazonaws.com/AA1188/56+(1).JPG|https://viking-pictures.s3.us-west-1.amazonaws.com/AA1188/56+(2).JPG|https://viking-pictures.s3.us-west-1.amazonaws.com/AA1188/56+(3).JPG|https://viking-pictures.s3.us-west-1.amazonaws.com/AA1188/56+(4).JPG|https://viking-pictures.s3.us-west-1.amazonaws.com/AA1188/56+(5).JPG</v>
      </c>
      <c r="D23" s="278">
        <v>5</v>
      </c>
      <c r="E23" s="82" t="str">
        <f t="shared" si="49"/>
        <v>https://viking-pictures.s3.us-west-1.amazonaws.com/AA1188/56+(1).JPG</v>
      </c>
      <c r="F23" s="82" t="str">
        <f t="shared" si="0"/>
        <v>https://viking-pictures.s3.us-west-1.amazonaws.com/AA1188/56+(2).JPG</v>
      </c>
      <c r="G23" s="82" t="str">
        <f t="shared" si="1"/>
        <v>https://viking-pictures.s3.us-west-1.amazonaws.com/AA1188/56+(3).JPG</v>
      </c>
      <c r="H23" s="82" t="str">
        <f t="shared" si="2"/>
        <v>https://viking-pictures.s3.us-west-1.amazonaws.com/AA1188/56+(4).JPG</v>
      </c>
      <c r="I23" s="82" t="str">
        <f t="shared" si="3"/>
        <v>https://viking-pictures.s3.us-west-1.amazonaws.com/AA1188/56+(5).JPG</v>
      </c>
      <c r="J23" s="82" t="str">
        <f t="shared" si="4"/>
        <v/>
      </c>
      <c r="K23" s="82" t="str">
        <f t="shared" si="5"/>
        <v/>
      </c>
      <c r="L23" s="82" t="str">
        <f t="shared" si="6"/>
        <v/>
      </c>
      <c r="M23" s="82" t="str">
        <f t="shared" si="7"/>
        <v/>
      </c>
      <c r="N23" s="82" t="str">
        <f t="shared" si="8"/>
        <v/>
      </c>
      <c r="O23" s="82" t="str">
        <f t="shared" si="9"/>
        <v/>
      </c>
      <c r="P23" s="82" t="str">
        <f t="shared" si="10"/>
        <v/>
      </c>
      <c r="Q23" s="82" t="str">
        <f t="shared" si="11"/>
        <v/>
      </c>
      <c r="R23" s="82" t="str">
        <f t="shared" si="12"/>
        <v/>
      </c>
      <c r="S23" s="82" t="str">
        <f t="shared" si="13"/>
        <v/>
      </c>
      <c r="T23" s="82" t="str">
        <f t="shared" si="14"/>
        <v/>
      </c>
      <c r="U23" s="82" t="str">
        <f t="shared" si="15"/>
        <v/>
      </c>
      <c r="V23" s="82" t="str">
        <f t="shared" si="16"/>
        <v/>
      </c>
      <c r="W23" s="82" t="str">
        <f t="shared" si="17"/>
        <v/>
      </c>
      <c r="X23" s="82" t="str">
        <f t="shared" si="18"/>
        <v/>
      </c>
      <c r="Y23" s="82" t="str">
        <f t="shared" si="19"/>
        <v/>
      </c>
      <c r="Z23" s="82" t="str">
        <f t="shared" si="20"/>
        <v/>
      </c>
      <c r="AA23" s="82" t="str">
        <f t="shared" si="21"/>
        <v/>
      </c>
      <c r="AB23" s="82" t="str">
        <f t="shared" si="22"/>
        <v/>
      </c>
      <c r="AC23" s="83" t="str">
        <f t="shared" si="55"/>
        <v>https://viking-pictures.s3.us-west-1.amazonaws.com/AA1188</v>
      </c>
      <c r="AD23" s="82" t="str">
        <f t="shared" si="56"/>
        <v>56</v>
      </c>
      <c r="AE23" s="82">
        <f t="shared" si="50"/>
        <v>56</v>
      </c>
      <c r="AF23" s="82" t="str">
        <f t="shared" si="57"/>
        <v>56</v>
      </c>
      <c r="AG23" s="82" t="str">
        <f t="shared" si="58"/>
        <v>56</v>
      </c>
      <c r="AH23" s="82" t="str">
        <f t="shared" si="59"/>
        <v>56</v>
      </c>
      <c r="AI23" s="82" t="str">
        <f t="shared" si="60"/>
        <v>56</v>
      </c>
      <c r="AJ23" s="82" t="str">
        <f t="shared" si="61"/>
        <v>56</v>
      </c>
      <c r="AK23" s="82" t="str">
        <f t="shared" si="62"/>
        <v>56</v>
      </c>
      <c r="AL23" s="82" t="str">
        <f t="shared" si="63"/>
        <v>56</v>
      </c>
      <c r="AM23" s="82" t="str">
        <f t="shared" si="64"/>
        <v>56</v>
      </c>
      <c r="AN23" s="82" t="str">
        <f t="shared" si="51"/>
        <v>56</v>
      </c>
      <c r="AO23" s="82" t="str">
        <f t="shared" si="65"/>
        <v>56</v>
      </c>
      <c r="AP23" s="82" t="str">
        <f t="shared" si="66"/>
        <v>56</v>
      </c>
      <c r="AQ23" s="84" t="s">
        <v>3199</v>
      </c>
      <c r="AR23" s="84" t="s">
        <v>1864</v>
      </c>
      <c r="AS23" s="84" t="s">
        <v>1865</v>
      </c>
      <c r="AT23" s="84" t="s">
        <v>1866</v>
      </c>
      <c r="AU23" s="84" t="s">
        <v>1867</v>
      </c>
      <c r="AV23" s="84" t="s">
        <v>1868</v>
      </c>
      <c r="AW23" s="84" t="s">
        <v>1869</v>
      </c>
      <c r="AX23" s="84" t="s">
        <v>1870</v>
      </c>
      <c r="AY23" s="84" t="s">
        <v>1871</v>
      </c>
      <c r="AZ23" s="84" t="s">
        <v>1872</v>
      </c>
      <c r="BA23" s="84" t="s">
        <v>1873</v>
      </c>
      <c r="BB23" s="84" t="s">
        <v>1874</v>
      </c>
      <c r="BC23" s="84" t="s">
        <v>1875</v>
      </c>
      <c r="BD23" s="84" t="s">
        <v>1876</v>
      </c>
      <c r="BE23" s="84" t="s">
        <v>1877</v>
      </c>
      <c r="BF23" s="84" t="s">
        <v>1878</v>
      </c>
      <c r="BG23" s="84" t="s">
        <v>1879</v>
      </c>
      <c r="BH23" s="84" t="s">
        <v>1880</v>
      </c>
      <c r="BI23" s="84" t="s">
        <v>1881</v>
      </c>
      <c r="BJ23" s="84" t="s">
        <v>1882</v>
      </c>
      <c r="BK23" s="84" t="s">
        <v>1883</v>
      </c>
      <c r="BL23" s="84" t="s">
        <v>1884</v>
      </c>
      <c r="BM23" s="84" t="s">
        <v>1885</v>
      </c>
      <c r="BN23" s="84" t="s">
        <v>1886</v>
      </c>
      <c r="BO23" s="84" t="s">
        <v>1887</v>
      </c>
      <c r="BP23" s="84" t="s">
        <v>1888</v>
      </c>
      <c r="BQ23" s="84" t="s">
        <v>1889</v>
      </c>
      <c r="BR23" s="68" t="str">
        <f t="shared" si="52"/>
        <v>Pic1</v>
      </c>
      <c r="BS23" s="68" t="str">
        <f t="shared" si="24"/>
        <v>Pic2</v>
      </c>
      <c r="BT23" s="68" t="str">
        <f t="shared" si="25"/>
        <v>Pic3</v>
      </c>
      <c r="BU23" s="68" t="str">
        <f t="shared" si="26"/>
        <v>Pic4</v>
      </c>
      <c r="BV23" s="68" t="str">
        <f t="shared" si="27"/>
        <v>Pic5</v>
      </c>
      <c r="BW23" s="68" t="str">
        <f t="shared" si="28"/>
        <v/>
      </c>
      <c r="BX23" s="68" t="str">
        <f t="shared" si="29"/>
        <v/>
      </c>
      <c r="BY23" s="68" t="str">
        <f t="shared" si="30"/>
        <v/>
      </c>
      <c r="BZ23" s="68" t="str">
        <f t="shared" si="31"/>
        <v/>
      </c>
      <c r="CA23" s="68" t="str">
        <f t="shared" si="32"/>
        <v/>
      </c>
      <c r="CB23" s="68" t="str">
        <f t="shared" si="33"/>
        <v/>
      </c>
      <c r="CC23" s="68" t="str">
        <f t="shared" si="34"/>
        <v/>
      </c>
      <c r="CD23" s="68" t="str">
        <f t="shared" si="35"/>
        <v/>
      </c>
      <c r="CE23" s="68" t="str">
        <f t="shared" si="36"/>
        <v/>
      </c>
      <c r="CF23" s="68" t="str">
        <f t="shared" si="37"/>
        <v/>
      </c>
      <c r="CG23" s="68" t="str">
        <f t="shared" si="38"/>
        <v/>
      </c>
      <c r="CH23" s="68" t="str">
        <f t="shared" si="39"/>
        <v/>
      </c>
      <c r="CI23" s="68" t="str">
        <f t="shared" si="40"/>
        <v/>
      </c>
      <c r="CJ23" s="68" t="str">
        <f t="shared" si="41"/>
        <v/>
      </c>
      <c r="CK23" s="68" t="str">
        <f t="shared" si="42"/>
        <v/>
      </c>
      <c r="CL23" s="68" t="str">
        <f t="shared" si="43"/>
        <v/>
      </c>
      <c r="CM23" s="68" t="str">
        <f t="shared" si="44"/>
        <v/>
      </c>
      <c r="CN23" s="68" t="str">
        <f t="shared" si="45"/>
        <v/>
      </c>
      <c r="CO23" s="68" t="str">
        <f t="shared" si="46"/>
        <v/>
      </c>
      <c r="CP23" s="68" t="str">
        <f t="shared" si="53"/>
        <v>https://viking-pictures.s3.us-west-1.amazonaws.com/AA1188/56+(1).JPG</v>
      </c>
      <c r="CR23" t="str">
        <f t="shared" si="54"/>
        <v>https://viking-pictures.s3.us-west-1.amazonaws.com/AA1188/56+(1).JPG</v>
      </c>
      <c r="CS23" s="68" t="str">
        <f t="shared" si="47"/>
        <v>Primary Pic</v>
      </c>
      <c r="CU23" t="s">
        <v>3343</v>
      </c>
      <c r="CV23" t="s">
        <v>3344</v>
      </c>
      <c r="CW23" t="s">
        <v>3345</v>
      </c>
      <c r="CX23" t="s">
        <v>3346</v>
      </c>
      <c r="CY23" t="s">
        <v>3347</v>
      </c>
    </row>
    <row r="24" spans="1:107" x14ac:dyDescent="0.25">
      <c r="C24" s="82" t="str">
        <f t="shared" si="48"/>
        <v/>
      </c>
      <c r="D24" s="278"/>
      <c r="E24" s="82" t="str">
        <f t="shared" si="49"/>
        <v/>
      </c>
      <c r="F24" s="82" t="str">
        <f t="shared" si="0"/>
        <v/>
      </c>
      <c r="G24" s="82" t="str">
        <f t="shared" si="1"/>
        <v/>
      </c>
      <c r="H24" s="82" t="str">
        <f t="shared" si="2"/>
        <v/>
      </c>
      <c r="I24" s="82" t="str">
        <f t="shared" si="3"/>
        <v/>
      </c>
      <c r="J24" s="82" t="str">
        <f t="shared" si="4"/>
        <v/>
      </c>
      <c r="K24" s="82" t="str">
        <f t="shared" si="5"/>
        <v/>
      </c>
      <c r="L24" s="82" t="str">
        <f t="shared" si="6"/>
        <v/>
      </c>
      <c r="M24" s="82" t="str">
        <f t="shared" si="7"/>
        <v/>
      </c>
      <c r="N24" s="82" t="str">
        <f t="shared" si="8"/>
        <v/>
      </c>
      <c r="O24" s="82" t="str">
        <f t="shared" si="9"/>
        <v/>
      </c>
      <c r="P24" s="82" t="str">
        <f t="shared" si="10"/>
        <v/>
      </c>
      <c r="Q24" s="82" t="str">
        <f t="shared" si="11"/>
        <v/>
      </c>
      <c r="R24" s="82" t="str">
        <f t="shared" si="12"/>
        <v/>
      </c>
      <c r="S24" s="82" t="str">
        <f t="shared" si="13"/>
        <v/>
      </c>
      <c r="T24" s="82" t="str">
        <f t="shared" si="14"/>
        <v/>
      </c>
      <c r="U24" s="82" t="str">
        <f t="shared" si="15"/>
        <v/>
      </c>
      <c r="V24" s="82" t="str">
        <f t="shared" si="16"/>
        <v/>
      </c>
      <c r="W24" s="82" t="str">
        <f t="shared" si="17"/>
        <v/>
      </c>
      <c r="X24" s="82" t="str">
        <f t="shared" si="18"/>
        <v/>
      </c>
      <c r="Y24" s="82" t="str">
        <f t="shared" si="19"/>
        <v/>
      </c>
      <c r="Z24" s="82" t="str">
        <f t="shared" si="20"/>
        <v/>
      </c>
      <c r="AA24" s="82" t="str">
        <f t="shared" si="21"/>
        <v/>
      </c>
      <c r="AB24" s="82" t="str">
        <f t="shared" si="22"/>
        <v/>
      </c>
      <c r="AC24" s="83" t="str">
        <f t="shared" si="55"/>
        <v>https://viking-pictures.s3.us-west-1.amazonaws.com/AA1188</v>
      </c>
      <c r="AD24" s="82" t="str">
        <f t="shared" si="56"/>
        <v>0</v>
      </c>
      <c r="AE24" s="82">
        <f t="shared" si="50"/>
        <v>0</v>
      </c>
      <c r="AF24" s="82" t="str">
        <f t="shared" si="57"/>
        <v>0</v>
      </c>
      <c r="AG24" s="82" t="str">
        <f t="shared" si="58"/>
        <v>0</v>
      </c>
      <c r="AH24" s="82" t="str">
        <f t="shared" si="59"/>
        <v>0</v>
      </c>
      <c r="AI24" s="82" t="str">
        <f t="shared" si="60"/>
        <v>0</v>
      </c>
      <c r="AJ24" s="82" t="str">
        <f t="shared" si="61"/>
        <v>0</v>
      </c>
      <c r="AK24" s="82" t="str">
        <f t="shared" si="62"/>
        <v>0</v>
      </c>
      <c r="AL24" s="82" t="str">
        <f t="shared" si="63"/>
        <v>0</v>
      </c>
      <c r="AM24" s="82" t="str">
        <f t="shared" si="64"/>
        <v>0</v>
      </c>
      <c r="AN24" s="82" t="str">
        <f t="shared" si="51"/>
        <v>0</v>
      </c>
      <c r="AO24" s="82" t="str">
        <f t="shared" si="65"/>
        <v>0</v>
      </c>
      <c r="AP24" s="82" t="str">
        <f t="shared" si="66"/>
        <v>0</v>
      </c>
      <c r="AQ24" s="84" t="s">
        <v>3199</v>
      </c>
      <c r="AR24" s="84" t="s">
        <v>1864</v>
      </c>
      <c r="AS24" s="84" t="s">
        <v>1865</v>
      </c>
      <c r="AT24" s="84" t="s">
        <v>1866</v>
      </c>
      <c r="AU24" s="84" t="s">
        <v>1867</v>
      </c>
      <c r="AV24" s="84" t="s">
        <v>1868</v>
      </c>
      <c r="AW24" s="84" t="s">
        <v>1869</v>
      </c>
      <c r="AX24" s="84" t="s">
        <v>1870</v>
      </c>
      <c r="AY24" s="84" t="s">
        <v>1871</v>
      </c>
      <c r="AZ24" s="84" t="s">
        <v>1872</v>
      </c>
      <c r="BA24" s="84" t="s">
        <v>1873</v>
      </c>
      <c r="BB24" s="84" t="s">
        <v>1874</v>
      </c>
      <c r="BC24" s="84" t="s">
        <v>1875</v>
      </c>
      <c r="BD24" s="84" t="s">
        <v>1876</v>
      </c>
      <c r="BE24" s="84" t="s">
        <v>1877</v>
      </c>
      <c r="BF24" s="84" t="s">
        <v>1878</v>
      </c>
      <c r="BG24" s="84" t="s">
        <v>1879</v>
      </c>
      <c r="BH24" s="84" t="s">
        <v>1880</v>
      </c>
      <c r="BI24" s="84" t="s">
        <v>1881</v>
      </c>
      <c r="BJ24" s="84" t="s">
        <v>1882</v>
      </c>
      <c r="BK24" s="84" t="s">
        <v>1883</v>
      </c>
      <c r="BL24" s="84" t="s">
        <v>1884</v>
      </c>
      <c r="BM24" s="84" t="s">
        <v>1885</v>
      </c>
      <c r="BN24" s="84" t="s">
        <v>1886</v>
      </c>
      <c r="BO24" s="84" t="s">
        <v>1887</v>
      </c>
      <c r="BP24" s="84" t="s">
        <v>1888</v>
      </c>
      <c r="BQ24" s="84" t="s">
        <v>1889</v>
      </c>
      <c r="BR24" s="68" t="str">
        <f t="shared" si="52"/>
        <v/>
      </c>
      <c r="BS24" s="68" t="str">
        <f t="shared" si="24"/>
        <v/>
      </c>
      <c r="BT24" s="68" t="str">
        <f t="shared" si="25"/>
        <v/>
      </c>
      <c r="BU24" s="68" t="str">
        <f t="shared" si="26"/>
        <v/>
      </c>
      <c r="BV24" s="68" t="str">
        <f t="shared" si="27"/>
        <v/>
      </c>
      <c r="BW24" s="68" t="str">
        <f t="shared" si="28"/>
        <v/>
      </c>
      <c r="BX24" s="68" t="str">
        <f t="shared" si="29"/>
        <v/>
      </c>
      <c r="BY24" s="68" t="str">
        <f t="shared" si="30"/>
        <v/>
      </c>
      <c r="BZ24" s="68" t="str">
        <f t="shared" si="31"/>
        <v/>
      </c>
      <c r="CA24" s="68" t="str">
        <f t="shared" si="32"/>
        <v/>
      </c>
      <c r="CB24" s="68" t="str">
        <f t="shared" si="33"/>
        <v/>
      </c>
      <c r="CC24" s="68" t="str">
        <f t="shared" si="34"/>
        <v/>
      </c>
      <c r="CD24" s="68" t="str">
        <f t="shared" si="35"/>
        <v/>
      </c>
      <c r="CE24" s="68" t="str">
        <f t="shared" si="36"/>
        <v/>
      </c>
      <c r="CF24" s="68" t="str">
        <f t="shared" si="37"/>
        <v/>
      </c>
      <c r="CG24" s="68" t="str">
        <f t="shared" si="38"/>
        <v/>
      </c>
      <c r="CH24" s="68" t="str">
        <f t="shared" si="39"/>
        <v/>
      </c>
      <c r="CI24" s="68" t="str">
        <f t="shared" si="40"/>
        <v/>
      </c>
      <c r="CJ24" s="68" t="str">
        <f t="shared" si="41"/>
        <v/>
      </c>
      <c r="CK24" s="68" t="str">
        <f t="shared" si="42"/>
        <v/>
      </c>
      <c r="CL24" s="68" t="str">
        <f t="shared" si="43"/>
        <v/>
      </c>
      <c r="CM24" s="68" t="str">
        <f t="shared" si="44"/>
        <v/>
      </c>
      <c r="CN24" s="68" t="str">
        <f t="shared" si="45"/>
        <v/>
      </c>
      <c r="CO24" s="68" t="str">
        <f t="shared" si="46"/>
        <v/>
      </c>
      <c r="CP24" s="68" t="str">
        <f t="shared" si="53"/>
        <v/>
      </c>
      <c r="CR24" t="str">
        <f t="shared" si="54"/>
        <v/>
      </c>
      <c r="CS24" s="68" t="str">
        <f t="shared" si="47"/>
        <v>Primary Pic</v>
      </c>
    </row>
    <row r="25" spans="1:107" x14ac:dyDescent="0.25">
      <c r="A25">
        <v>58</v>
      </c>
      <c r="B25" t="s">
        <v>2967</v>
      </c>
      <c r="C25" s="82" t="str">
        <f t="shared" si="48"/>
        <v>https://viking-pictures.s3.us-west-1.amazonaws.com/AA1188/58+(1).JPG|https://viking-pictures.s3.us-west-1.amazonaws.com/AA1188/58+(2).JPG|https://viking-pictures.s3.us-west-1.amazonaws.com/AA1188/58+(3).JPG|https://viking-pictures.s3.us-west-1.amazonaws.com/AA1188/58+(4).JPG|https://viking-pictures.s3.us-west-1.amazonaws.com/AA1188/58+(5).JPG|https://viking-pictures.s3.us-west-1.amazonaws.com/AA1188/58+(6).JPG|https://viking-pictures.s3.us-west-1.amazonaws.com/AA1188/58+(7).JPG|https://viking-pictures.s3.us-west-1.amazonaws.com/AA1188/58+(8).JPG</v>
      </c>
      <c r="D25" s="278">
        <v>8</v>
      </c>
      <c r="E25" s="82" t="str">
        <f t="shared" si="49"/>
        <v>https://viking-pictures.s3.us-west-1.amazonaws.com/AA1188/58+(1).JPG</v>
      </c>
      <c r="F25" s="82" t="str">
        <f t="shared" si="0"/>
        <v>https://viking-pictures.s3.us-west-1.amazonaws.com/AA1188/58+(2).JPG</v>
      </c>
      <c r="G25" s="82" t="str">
        <f t="shared" si="1"/>
        <v>https://viking-pictures.s3.us-west-1.amazonaws.com/AA1188/58+(3).JPG</v>
      </c>
      <c r="H25" s="82" t="str">
        <f t="shared" si="2"/>
        <v>https://viking-pictures.s3.us-west-1.amazonaws.com/AA1188/58+(4).JPG</v>
      </c>
      <c r="I25" s="82" t="str">
        <f t="shared" si="3"/>
        <v>https://viking-pictures.s3.us-west-1.amazonaws.com/AA1188/58+(5).JPG</v>
      </c>
      <c r="J25" s="82" t="str">
        <f t="shared" si="4"/>
        <v>https://viking-pictures.s3.us-west-1.amazonaws.com/AA1188/58+(6).JPG</v>
      </c>
      <c r="K25" s="82" t="str">
        <f t="shared" si="5"/>
        <v>https://viking-pictures.s3.us-west-1.amazonaws.com/AA1188/58+(7).JPG</v>
      </c>
      <c r="L25" s="82" t="str">
        <f t="shared" si="6"/>
        <v>https://viking-pictures.s3.us-west-1.amazonaws.com/AA1188/58+(8).JPG</v>
      </c>
      <c r="M25" s="82" t="str">
        <f t="shared" si="7"/>
        <v/>
      </c>
      <c r="N25" s="82" t="str">
        <f t="shared" si="8"/>
        <v/>
      </c>
      <c r="O25" s="82" t="str">
        <f t="shared" si="9"/>
        <v/>
      </c>
      <c r="P25" s="82" t="str">
        <f t="shared" si="10"/>
        <v/>
      </c>
      <c r="Q25" s="82" t="str">
        <f t="shared" si="11"/>
        <v/>
      </c>
      <c r="R25" s="82" t="str">
        <f t="shared" si="12"/>
        <v/>
      </c>
      <c r="S25" s="82" t="str">
        <f t="shared" si="13"/>
        <v/>
      </c>
      <c r="T25" s="82" t="str">
        <f t="shared" si="14"/>
        <v/>
      </c>
      <c r="U25" s="82" t="str">
        <f t="shared" si="15"/>
        <v/>
      </c>
      <c r="V25" s="82" t="str">
        <f t="shared" si="16"/>
        <v/>
      </c>
      <c r="W25" s="82" t="str">
        <f t="shared" si="17"/>
        <v/>
      </c>
      <c r="X25" s="82" t="str">
        <f t="shared" si="18"/>
        <v/>
      </c>
      <c r="Y25" s="82" t="str">
        <f t="shared" si="19"/>
        <v/>
      </c>
      <c r="Z25" s="82" t="str">
        <f t="shared" si="20"/>
        <v/>
      </c>
      <c r="AA25" s="82" t="str">
        <f t="shared" si="21"/>
        <v/>
      </c>
      <c r="AB25" s="82" t="str">
        <f t="shared" si="22"/>
        <v/>
      </c>
      <c r="AC25" s="83" t="str">
        <f t="shared" si="55"/>
        <v>https://viking-pictures.s3.us-west-1.amazonaws.com/AA1188</v>
      </c>
      <c r="AD25" s="82" t="str">
        <f t="shared" si="56"/>
        <v>58</v>
      </c>
      <c r="AE25" s="82">
        <f t="shared" si="50"/>
        <v>58</v>
      </c>
      <c r="AF25" s="82" t="str">
        <f t="shared" si="57"/>
        <v>58</v>
      </c>
      <c r="AG25" s="82" t="str">
        <f t="shared" si="58"/>
        <v>58</v>
      </c>
      <c r="AH25" s="82" t="str">
        <f t="shared" si="59"/>
        <v>58</v>
      </c>
      <c r="AI25" s="82" t="str">
        <f t="shared" si="60"/>
        <v>58</v>
      </c>
      <c r="AJ25" s="82" t="str">
        <f t="shared" si="61"/>
        <v>58</v>
      </c>
      <c r="AK25" s="82" t="str">
        <f t="shared" si="62"/>
        <v>58</v>
      </c>
      <c r="AL25" s="82" t="str">
        <f t="shared" si="63"/>
        <v>58</v>
      </c>
      <c r="AM25" s="82" t="str">
        <f t="shared" si="64"/>
        <v>58</v>
      </c>
      <c r="AN25" s="82" t="str">
        <f t="shared" si="51"/>
        <v>58</v>
      </c>
      <c r="AO25" s="82" t="str">
        <f t="shared" si="65"/>
        <v>58</v>
      </c>
      <c r="AP25" s="82" t="str">
        <f t="shared" si="66"/>
        <v>58</v>
      </c>
      <c r="AQ25" s="84" t="s">
        <v>3199</v>
      </c>
      <c r="AR25" s="84" t="s">
        <v>1864</v>
      </c>
      <c r="AS25" s="84" t="s">
        <v>1865</v>
      </c>
      <c r="AT25" s="84" t="s">
        <v>1866</v>
      </c>
      <c r="AU25" s="84" t="s">
        <v>1867</v>
      </c>
      <c r="AV25" s="84" t="s">
        <v>1868</v>
      </c>
      <c r="AW25" s="84" t="s">
        <v>1869</v>
      </c>
      <c r="AX25" s="84" t="s">
        <v>1870</v>
      </c>
      <c r="AY25" s="84" t="s">
        <v>1871</v>
      </c>
      <c r="AZ25" s="84" t="s">
        <v>1872</v>
      </c>
      <c r="BA25" s="84" t="s">
        <v>1873</v>
      </c>
      <c r="BB25" s="84" t="s">
        <v>1874</v>
      </c>
      <c r="BC25" s="84" t="s">
        <v>1875</v>
      </c>
      <c r="BD25" s="84" t="s">
        <v>1876</v>
      </c>
      <c r="BE25" s="84" t="s">
        <v>1877</v>
      </c>
      <c r="BF25" s="84" t="s">
        <v>1878</v>
      </c>
      <c r="BG25" s="84" t="s">
        <v>1879</v>
      </c>
      <c r="BH25" s="84" t="s">
        <v>1880</v>
      </c>
      <c r="BI25" s="84" t="s">
        <v>1881</v>
      </c>
      <c r="BJ25" s="84" t="s">
        <v>1882</v>
      </c>
      <c r="BK25" s="84" t="s">
        <v>1883</v>
      </c>
      <c r="BL25" s="84" t="s">
        <v>1884</v>
      </c>
      <c r="BM25" s="84" t="s">
        <v>1885</v>
      </c>
      <c r="BN25" s="84" t="s">
        <v>1886</v>
      </c>
      <c r="BO25" s="84" t="s">
        <v>1887</v>
      </c>
      <c r="BP25" s="84" t="s">
        <v>1888</v>
      </c>
      <c r="BQ25" s="84" t="s">
        <v>1889</v>
      </c>
      <c r="BR25" s="68" t="str">
        <f t="shared" si="52"/>
        <v>Pic1</v>
      </c>
      <c r="BS25" s="68" t="str">
        <f t="shared" si="24"/>
        <v>Pic2</v>
      </c>
      <c r="BT25" s="68" t="str">
        <f t="shared" si="25"/>
        <v>Pic3</v>
      </c>
      <c r="BU25" s="68" t="str">
        <f t="shared" si="26"/>
        <v>Pic4</v>
      </c>
      <c r="BV25" s="68" t="str">
        <f t="shared" si="27"/>
        <v>Pic5</v>
      </c>
      <c r="BW25" s="68" t="str">
        <f t="shared" si="28"/>
        <v>Pic6</v>
      </c>
      <c r="BX25" s="68" t="str">
        <f t="shared" si="29"/>
        <v>Pic7</v>
      </c>
      <c r="BY25" s="68" t="str">
        <f t="shared" si="30"/>
        <v>Pic8</v>
      </c>
      <c r="BZ25" s="68" t="str">
        <f t="shared" si="31"/>
        <v/>
      </c>
      <c r="CA25" s="68" t="str">
        <f t="shared" si="32"/>
        <v/>
      </c>
      <c r="CB25" s="68" t="str">
        <f t="shared" si="33"/>
        <v/>
      </c>
      <c r="CC25" s="68" t="str">
        <f t="shared" si="34"/>
        <v/>
      </c>
      <c r="CD25" s="68" t="str">
        <f t="shared" si="35"/>
        <v/>
      </c>
      <c r="CE25" s="68" t="str">
        <f t="shared" si="36"/>
        <v/>
      </c>
      <c r="CF25" s="68" t="str">
        <f t="shared" si="37"/>
        <v/>
      </c>
      <c r="CG25" s="68" t="str">
        <f t="shared" si="38"/>
        <v/>
      </c>
      <c r="CH25" s="68" t="str">
        <f t="shared" si="39"/>
        <v/>
      </c>
      <c r="CI25" s="68" t="str">
        <f t="shared" si="40"/>
        <v/>
      </c>
      <c r="CJ25" s="68" t="str">
        <f t="shared" si="41"/>
        <v/>
      </c>
      <c r="CK25" s="68" t="str">
        <f t="shared" si="42"/>
        <v/>
      </c>
      <c r="CL25" s="68" t="str">
        <f t="shared" si="43"/>
        <v/>
      </c>
      <c r="CM25" s="68" t="str">
        <f t="shared" si="44"/>
        <v/>
      </c>
      <c r="CN25" s="68" t="str">
        <f t="shared" si="45"/>
        <v/>
      </c>
      <c r="CO25" s="68" t="str">
        <f t="shared" si="46"/>
        <v/>
      </c>
      <c r="CP25" s="68" t="str">
        <f t="shared" si="53"/>
        <v>https://viking-pictures.s3.us-west-1.amazonaws.com/AA1188/58+(1).JPG</v>
      </c>
      <c r="CQ25" s="68"/>
      <c r="CR25" t="str">
        <f t="shared" si="54"/>
        <v>https://viking-pictures.s3.us-west-1.amazonaws.com/AA1188/58+(1).JPG</v>
      </c>
      <c r="CS25" s="68" t="str">
        <f t="shared" si="47"/>
        <v>Primary Pic</v>
      </c>
      <c r="CT25" s="68"/>
      <c r="CU25" s="68" t="s">
        <v>3348</v>
      </c>
      <c r="CV25" s="68" t="s">
        <v>3349</v>
      </c>
      <c r="CW25" t="s">
        <v>3350</v>
      </c>
      <c r="CX25" t="s">
        <v>3351</v>
      </c>
      <c r="CY25" t="s">
        <v>3352</v>
      </c>
      <c r="CZ25" t="s">
        <v>3353</v>
      </c>
      <c r="DA25" t="s">
        <v>3354</v>
      </c>
      <c r="DB25" t="s">
        <v>3355</v>
      </c>
    </row>
    <row r="26" spans="1:107" x14ac:dyDescent="0.25">
      <c r="A26">
        <v>61</v>
      </c>
      <c r="B26" t="s">
        <v>2968</v>
      </c>
      <c r="C26" s="82" t="str">
        <f t="shared" si="48"/>
        <v>https://viking-pictures.s3.us-west-1.amazonaws.com/AA1188/61+(1).JPG|https://viking-pictures.s3.us-west-1.amazonaws.com/AA1188/61+(2).JPG|https://viking-pictures.s3.us-west-1.amazonaws.com/AA1188/61+(3).JPG|https://viking-pictures.s3.us-west-1.amazonaws.com/AA1188/61+(4).JPG|https://viking-pictures.s3.us-west-1.amazonaws.com/AA1188/61+(5).JPG|https://viking-pictures.s3.us-west-1.amazonaws.com/AA1188/61+(6).JPG|https://viking-pictures.s3.us-west-1.amazonaws.com/AA1188/61+(7).JPG|https://viking-pictures.s3.us-west-1.amazonaws.com/AA1188/61+(8).JPG</v>
      </c>
      <c r="D26" s="278">
        <v>8</v>
      </c>
      <c r="E26" s="82" t="str">
        <f t="shared" si="49"/>
        <v>https://viking-pictures.s3.us-west-1.amazonaws.com/AA1188/61+(1).JPG</v>
      </c>
      <c r="F26" s="82" t="str">
        <f t="shared" si="0"/>
        <v>https://viking-pictures.s3.us-west-1.amazonaws.com/AA1188/61+(2).JPG</v>
      </c>
      <c r="G26" s="82" t="str">
        <f t="shared" si="1"/>
        <v>https://viking-pictures.s3.us-west-1.amazonaws.com/AA1188/61+(3).JPG</v>
      </c>
      <c r="H26" s="82" t="str">
        <f t="shared" si="2"/>
        <v>https://viking-pictures.s3.us-west-1.amazonaws.com/AA1188/61+(4).JPG</v>
      </c>
      <c r="I26" s="82" t="str">
        <f t="shared" si="3"/>
        <v>https://viking-pictures.s3.us-west-1.amazonaws.com/AA1188/61+(5).JPG</v>
      </c>
      <c r="J26" s="82" t="str">
        <f t="shared" si="4"/>
        <v>https://viking-pictures.s3.us-west-1.amazonaws.com/AA1188/61+(6).JPG</v>
      </c>
      <c r="K26" s="82" t="str">
        <f t="shared" si="5"/>
        <v>https://viking-pictures.s3.us-west-1.amazonaws.com/AA1188/61+(7).JPG</v>
      </c>
      <c r="L26" s="82" t="str">
        <f t="shared" si="6"/>
        <v>https://viking-pictures.s3.us-west-1.amazonaws.com/AA1188/61+(8).JPG</v>
      </c>
      <c r="M26" s="82" t="str">
        <f t="shared" si="7"/>
        <v/>
      </c>
      <c r="N26" s="82" t="str">
        <f t="shared" si="8"/>
        <v/>
      </c>
      <c r="O26" s="82" t="str">
        <f t="shared" si="9"/>
        <v/>
      </c>
      <c r="P26" s="82" t="str">
        <f t="shared" si="10"/>
        <v/>
      </c>
      <c r="Q26" s="82" t="str">
        <f t="shared" si="11"/>
        <v/>
      </c>
      <c r="R26" s="82" t="str">
        <f t="shared" si="12"/>
        <v/>
      </c>
      <c r="S26" s="82" t="str">
        <f t="shared" si="13"/>
        <v/>
      </c>
      <c r="T26" s="82" t="str">
        <f t="shared" si="14"/>
        <v/>
      </c>
      <c r="U26" s="82" t="str">
        <f t="shared" si="15"/>
        <v/>
      </c>
      <c r="V26" s="82" t="str">
        <f t="shared" si="16"/>
        <v/>
      </c>
      <c r="W26" s="82" t="str">
        <f t="shared" si="17"/>
        <v/>
      </c>
      <c r="X26" s="82" t="str">
        <f t="shared" si="18"/>
        <v/>
      </c>
      <c r="Y26" s="82" t="str">
        <f t="shared" si="19"/>
        <v/>
      </c>
      <c r="Z26" s="82" t="str">
        <f t="shared" si="20"/>
        <v/>
      </c>
      <c r="AA26" s="82" t="str">
        <f t="shared" si="21"/>
        <v/>
      </c>
      <c r="AB26" s="82" t="str">
        <f t="shared" si="22"/>
        <v/>
      </c>
      <c r="AC26" s="83" t="str">
        <f t="shared" si="55"/>
        <v>https://viking-pictures.s3.us-west-1.amazonaws.com/AA1188</v>
      </c>
      <c r="AD26" s="82" t="str">
        <f t="shared" si="56"/>
        <v>61</v>
      </c>
      <c r="AE26" s="82">
        <f t="shared" si="50"/>
        <v>61</v>
      </c>
      <c r="AF26" s="82" t="str">
        <f t="shared" si="57"/>
        <v>61</v>
      </c>
      <c r="AG26" s="82" t="str">
        <f t="shared" si="58"/>
        <v>61</v>
      </c>
      <c r="AH26" s="82" t="str">
        <f t="shared" si="59"/>
        <v>61</v>
      </c>
      <c r="AI26" s="82" t="str">
        <f t="shared" si="60"/>
        <v>61</v>
      </c>
      <c r="AJ26" s="82" t="str">
        <f t="shared" si="61"/>
        <v>61</v>
      </c>
      <c r="AK26" s="82" t="str">
        <f t="shared" si="62"/>
        <v>61</v>
      </c>
      <c r="AL26" s="82" t="str">
        <f t="shared" si="63"/>
        <v>61</v>
      </c>
      <c r="AM26" s="82" t="str">
        <f t="shared" si="64"/>
        <v>61</v>
      </c>
      <c r="AN26" s="82" t="str">
        <f t="shared" si="51"/>
        <v>61</v>
      </c>
      <c r="AO26" s="82" t="str">
        <f t="shared" si="65"/>
        <v>61</v>
      </c>
      <c r="AP26" s="82" t="str">
        <f t="shared" si="66"/>
        <v>61</v>
      </c>
      <c r="AQ26" s="84" t="s">
        <v>3199</v>
      </c>
      <c r="AR26" s="84" t="s">
        <v>1864</v>
      </c>
      <c r="AS26" s="84" t="s">
        <v>1865</v>
      </c>
      <c r="AT26" s="84" t="s">
        <v>1866</v>
      </c>
      <c r="AU26" s="84" t="s">
        <v>1867</v>
      </c>
      <c r="AV26" s="84" t="s">
        <v>1868</v>
      </c>
      <c r="AW26" s="84" t="s">
        <v>1869</v>
      </c>
      <c r="AX26" s="84" t="s">
        <v>1870</v>
      </c>
      <c r="AY26" s="84" t="s">
        <v>1871</v>
      </c>
      <c r="AZ26" s="84" t="s">
        <v>1872</v>
      </c>
      <c r="BA26" s="84" t="s">
        <v>1873</v>
      </c>
      <c r="BB26" s="84" t="s">
        <v>1874</v>
      </c>
      <c r="BC26" s="84" t="s">
        <v>1875</v>
      </c>
      <c r="BD26" s="84" t="s">
        <v>1876</v>
      </c>
      <c r="BE26" s="84" t="s">
        <v>1877</v>
      </c>
      <c r="BF26" s="84" t="s">
        <v>1878</v>
      </c>
      <c r="BG26" s="84" t="s">
        <v>1879</v>
      </c>
      <c r="BH26" s="84" t="s">
        <v>1880</v>
      </c>
      <c r="BI26" s="84" t="s">
        <v>1881</v>
      </c>
      <c r="BJ26" s="84" t="s">
        <v>1882</v>
      </c>
      <c r="BK26" s="84" t="s">
        <v>1883</v>
      </c>
      <c r="BL26" s="84" t="s">
        <v>1884</v>
      </c>
      <c r="BM26" s="84" t="s">
        <v>1885</v>
      </c>
      <c r="BN26" s="84" t="s">
        <v>1886</v>
      </c>
      <c r="BO26" s="84" t="s">
        <v>1887</v>
      </c>
      <c r="BP26" s="84" t="s">
        <v>1888</v>
      </c>
      <c r="BQ26" s="84" t="s">
        <v>1889</v>
      </c>
      <c r="BR26" s="68" t="str">
        <f t="shared" si="52"/>
        <v>Pic1</v>
      </c>
      <c r="BS26" s="68" t="str">
        <f t="shared" si="24"/>
        <v>Pic2</v>
      </c>
      <c r="BT26" s="68" t="str">
        <f t="shared" si="25"/>
        <v>Pic3</v>
      </c>
      <c r="BU26" s="68" t="str">
        <f t="shared" si="26"/>
        <v>Pic4</v>
      </c>
      <c r="BV26" s="68" t="str">
        <f t="shared" si="27"/>
        <v>Pic5</v>
      </c>
      <c r="BW26" s="68" t="str">
        <f t="shared" si="28"/>
        <v>Pic6</v>
      </c>
      <c r="BX26" s="68" t="str">
        <f t="shared" si="29"/>
        <v>Pic7</v>
      </c>
      <c r="BY26" s="68" t="str">
        <f t="shared" si="30"/>
        <v>Pic8</v>
      </c>
      <c r="BZ26" s="68" t="str">
        <f t="shared" si="31"/>
        <v/>
      </c>
      <c r="CA26" s="68" t="str">
        <f t="shared" si="32"/>
        <v/>
      </c>
      <c r="CB26" s="68" t="str">
        <f t="shared" si="33"/>
        <v/>
      </c>
      <c r="CC26" s="68" t="str">
        <f t="shared" si="34"/>
        <v/>
      </c>
      <c r="CD26" s="68" t="str">
        <f t="shared" si="35"/>
        <v/>
      </c>
      <c r="CE26" s="68" t="str">
        <f t="shared" si="36"/>
        <v/>
      </c>
      <c r="CF26" s="68" t="str">
        <f t="shared" si="37"/>
        <v/>
      </c>
      <c r="CG26" s="68" t="str">
        <f t="shared" si="38"/>
        <v/>
      </c>
      <c r="CH26" s="68" t="str">
        <f t="shared" si="39"/>
        <v/>
      </c>
      <c r="CI26" s="68" t="str">
        <f t="shared" si="40"/>
        <v/>
      </c>
      <c r="CJ26" s="68" t="str">
        <f t="shared" si="41"/>
        <v/>
      </c>
      <c r="CK26" s="68" t="str">
        <f t="shared" si="42"/>
        <v/>
      </c>
      <c r="CL26" s="68" t="str">
        <f t="shared" si="43"/>
        <v/>
      </c>
      <c r="CM26" s="68" t="str">
        <f t="shared" si="44"/>
        <v/>
      </c>
      <c r="CN26" s="68" t="str">
        <f t="shared" si="45"/>
        <v/>
      </c>
      <c r="CO26" s="68" t="str">
        <f t="shared" si="46"/>
        <v/>
      </c>
      <c r="CP26" s="68" t="str">
        <f t="shared" si="53"/>
        <v>https://viking-pictures.s3.us-west-1.amazonaws.com/AA1188/61+(1).JPG</v>
      </c>
      <c r="CR26" t="str">
        <f t="shared" si="54"/>
        <v>https://viking-pictures.s3.us-west-1.amazonaws.com/AA1188/61+(1).JPG</v>
      </c>
      <c r="CS26" s="68" t="str">
        <f t="shared" si="47"/>
        <v>Primary Pic</v>
      </c>
      <c r="CU26" t="s">
        <v>3356</v>
      </c>
      <c r="CV26" t="s">
        <v>3357</v>
      </c>
      <c r="CW26" t="s">
        <v>3358</v>
      </c>
      <c r="CX26" t="s">
        <v>3359</v>
      </c>
      <c r="CY26" t="s">
        <v>3360</v>
      </c>
      <c r="CZ26" t="s">
        <v>3361</v>
      </c>
      <c r="DA26" t="s">
        <v>3362</v>
      </c>
      <c r="DB26" t="s">
        <v>3363</v>
      </c>
    </row>
    <row r="27" spans="1:107" x14ac:dyDescent="0.25">
      <c r="A27">
        <v>63</v>
      </c>
      <c r="B27" t="s">
        <v>2969</v>
      </c>
      <c r="C27" s="82" t="str">
        <f t="shared" si="48"/>
        <v>https://viking-pictures.s3.us-west-1.amazonaws.com/AA1188/63+(1).JPG|https://viking-pictures.s3.us-west-1.amazonaws.com/AA1188/63+(2).JPG|https://viking-pictures.s3.us-west-1.amazonaws.com/AA1188/63+(3).JPG|https://viking-pictures.s3.us-west-1.amazonaws.com/AA1188/63+(4).JPG|https://viking-pictures.s3.us-west-1.amazonaws.com/AA1188/63+(5).JPG|https://viking-pictures.s3.us-west-1.amazonaws.com/AA1188/63+(6).JPG|https://viking-pictures.s3.us-west-1.amazonaws.com/AA1188/63+(7).JPG|https://viking-pictures.s3.us-west-1.amazonaws.com/AA1188/63+(8).JPG</v>
      </c>
      <c r="D27" s="278">
        <v>8</v>
      </c>
      <c r="E27" s="82" t="str">
        <f t="shared" si="49"/>
        <v>https://viking-pictures.s3.us-west-1.amazonaws.com/AA1188/63+(1).JPG</v>
      </c>
      <c r="F27" s="82" t="str">
        <f t="shared" si="0"/>
        <v>https://viking-pictures.s3.us-west-1.amazonaws.com/AA1188/63+(2).JPG</v>
      </c>
      <c r="G27" s="82" t="str">
        <f t="shared" si="1"/>
        <v>https://viking-pictures.s3.us-west-1.amazonaws.com/AA1188/63+(3).JPG</v>
      </c>
      <c r="H27" s="82" t="str">
        <f t="shared" si="2"/>
        <v>https://viking-pictures.s3.us-west-1.amazonaws.com/AA1188/63+(4).JPG</v>
      </c>
      <c r="I27" s="82" t="str">
        <f t="shared" si="3"/>
        <v>https://viking-pictures.s3.us-west-1.amazonaws.com/AA1188/63+(5).JPG</v>
      </c>
      <c r="J27" s="82" t="str">
        <f t="shared" si="4"/>
        <v>https://viking-pictures.s3.us-west-1.amazonaws.com/AA1188/63+(6).JPG</v>
      </c>
      <c r="K27" s="82" t="str">
        <f t="shared" si="5"/>
        <v>https://viking-pictures.s3.us-west-1.amazonaws.com/AA1188/63+(7).JPG</v>
      </c>
      <c r="L27" s="82" t="str">
        <f t="shared" si="6"/>
        <v>https://viking-pictures.s3.us-west-1.amazonaws.com/AA1188/63+(8).JPG</v>
      </c>
      <c r="M27" s="82" t="str">
        <f t="shared" si="7"/>
        <v/>
      </c>
      <c r="N27" s="82" t="str">
        <f t="shared" si="8"/>
        <v/>
      </c>
      <c r="O27" s="82" t="str">
        <f t="shared" si="9"/>
        <v/>
      </c>
      <c r="P27" s="82" t="str">
        <f t="shared" si="10"/>
        <v/>
      </c>
      <c r="Q27" s="82" t="str">
        <f t="shared" si="11"/>
        <v/>
      </c>
      <c r="R27" s="82" t="str">
        <f t="shared" si="12"/>
        <v/>
      </c>
      <c r="S27" s="82" t="str">
        <f t="shared" si="13"/>
        <v/>
      </c>
      <c r="T27" s="82" t="str">
        <f t="shared" si="14"/>
        <v/>
      </c>
      <c r="U27" s="82" t="str">
        <f t="shared" si="15"/>
        <v/>
      </c>
      <c r="V27" s="82" t="str">
        <f t="shared" si="16"/>
        <v/>
      </c>
      <c r="W27" s="82" t="str">
        <f t="shared" si="17"/>
        <v/>
      </c>
      <c r="X27" s="82" t="str">
        <f t="shared" si="18"/>
        <v/>
      </c>
      <c r="Y27" s="82" t="str">
        <f t="shared" si="19"/>
        <v/>
      </c>
      <c r="Z27" s="82" t="str">
        <f t="shared" si="20"/>
        <v/>
      </c>
      <c r="AA27" s="82" t="str">
        <f t="shared" si="21"/>
        <v/>
      </c>
      <c r="AB27" s="82" t="str">
        <f t="shared" si="22"/>
        <v/>
      </c>
      <c r="AC27" s="83" t="str">
        <f t="shared" si="55"/>
        <v>https://viking-pictures.s3.us-west-1.amazonaws.com/AA1188</v>
      </c>
      <c r="AD27" s="82" t="str">
        <f t="shared" si="56"/>
        <v>63</v>
      </c>
      <c r="AE27" s="82">
        <f t="shared" si="50"/>
        <v>63</v>
      </c>
      <c r="AF27" s="82" t="str">
        <f t="shared" si="57"/>
        <v>63</v>
      </c>
      <c r="AG27" s="82" t="str">
        <f t="shared" si="58"/>
        <v>63</v>
      </c>
      <c r="AH27" s="82" t="str">
        <f t="shared" si="59"/>
        <v>63</v>
      </c>
      <c r="AI27" s="82" t="str">
        <f t="shared" si="60"/>
        <v>63</v>
      </c>
      <c r="AJ27" s="82" t="str">
        <f t="shared" si="61"/>
        <v>63</v>
      </c>
      <c r="AK27" s="82" t="str">
        <f t="shared" si="62"/>
        <v>63</v>
      </c>
      <c r="AL27" s="82" t="str">
        <f t="shared" si="63"/>
        <v>63</v>
      </c>
      <c r="AM27" s="82" t="str">
        <f t="shared" si="64"/>
        <v>63</v>
      </c>
      <c r="AN27" s="82" t="str">
        <f t="shared" si="51"/>
        <v>63</v>
      </c>
      <c r="AO27" s="82" t="str">
        <f t="shared" si="65"/>
        <v>63</v>
      </c>
      <c r="AP27" s="82" t="str">
        <f t="shared" si="66"/>
        <v>63</v>
      </c>
      <c r="AQ27" s="84" t="s">
        <v>3199</v>
      </c>
      <c r="AR27" s="84" t="s">
        <v>1864</v>
      </c>
      <c r="AS27" s="84" t="s">
        <v>1865</v>
      </c>
      <c r="AT27" s="84" t="s">
        <v>1866</v>
      </c>
      <c r="AU27" s="84" t="s">
        <v>1867</v>
      </c>
      <c r="AV27" s="84" t="s">
        <v>1868</v>
      </c>
      <c r="AW27" s="84" t="s">
        <v>1869</v>
      </c>
      <c r="AX27" s="84" t="s">
        <v>1870</v>
      </c>
      <c r="AY27" s="84" t="s">
        <v>1871</v>
      </c>
      <c r="AZ27" s="84" t="s">
        <v>1872</v>
      </c>
      <c r="BA27" s="84" t="s">
        <v>1873</v>
      </c>
      <c r="BB27" s="84" t="s">
        <v>1874</v>
      </c>
      <c r="BC27" s="84" t="s">
        <v>1875</v>
      </c>
      <c r="BD27" s="84" t="s">
        <v>1876</v>
      </c>
      <c r="BE27" s="84" t="s">
        <v>1877</v>
      </c>
      <c r="BF27" s="84" t="s">
        <v>1878</v>
      </c>
      <c r="BG27" s="84" t="s">
        <v>1879</v>
      </c>
      <c r="BH27" s="84" t="s">
        <v>1880</v>
      </c>
      <c r="BI27" s="84" t="s">
        <v>1881</v>
      </c>
      <c r="BJ27" s="84" t="s">
        <v>1882</v>
      </c>
      <c r="BK27" s="84" t="s">
        <v>1883</v>
      </c>
      <c r="BL27" s="84" t="s">
        <v>1884</v>
      </c>
      <c r="BM27" s="84" t="s">
        <v>1885</v>
      </c>
      <c r="BN27" s="84" t="s">
        <v>1886</v>
      </c>
      <c r="BO27" s="84" t="s">
        <v>1887</v>
      </c>
      <c r="BP27" s="84" t="s">
        <v>1888</v>
      </c>
      <c r="BQ27" s="84" t="s">
        <v>1889</v>
      </c>
      <c r="BR27" s="68" t="str">
        <f t="shared" si="52"/>
        <v>Pic1</v>
      </c>
      <c r="BS27" s="68" t="str">
        <f t="shared" si="24"/>
        <v>Pic2</v>
      </c>
      <c r="BT27" s="68" t="str">
        <f t="shared" si="25"/>
        <v>Pic3</v>
      </c>
      <c r="BU27" s="68" t="str">
        <f t="shared" si="26"/>
        <v>Pic4</v>
      </c>
      <c r="BV27" s="68" t="str">
        <f t="shared" si="27"/>
        <v>Pic5</v>
      </c>
      <c r="BW27" s="68" t="str">
        <f t="shared" si="28"/>
        <v>Pic6</v>
      </c>
      <c r="BX27" s="68" t="str">
        <f t="shared" si="29"/>
        <v>Pic7</v>
      </c>
      <c r="BY27" s="68" t="str">
        <f t="shared" si="30"/>
        <v>Pic8</v>
      </c>
      <c r="BZ27" s="68" t="str">
        <f t="shared" si="31"/>
        <v/>
      </c>
      <c r="CA27" s="68" t="str">
        <f t="shared" si="32"/>
        <v/>
      </c>
      <c r="CB27" s="68" t="str">
        <f t="shared" si="33"/>
        <v/>
      </c>
      <c r="CC27" s="68" t="str">
        <f t="shared" si="34"/>
        <v/>
      </c>
      <c r="CD27" s="68" t="str">
        <f t="shared" si="35"/>
        <v/>
      </c>
      <c r="CE27" s="68" t="str">
        <f t="shared" si="36"/>
        <v/>
      </c>
      <c r="CF27" s="68" t="str">
        <f t="shared" si="37"/>
        <v/>
      </c>
      <c r="CG27" s="68" t="str">
        <f t="shared" si="38"/>
        <v/>
      </c>
      <c r="CH27" s="68" t="str">
        <f t="shared" si="39"/>
        <v/>
      </c>
      <c r="CI27" s="68" t="str">
        <f t="shared" si="40"/>
        <v/>
      </c>
      <c r="CJ27" s="68" t="str">
        <f t="shared" si="41"/>
        <v/>
      </c>
      <c r="CK27" s="68" t="str">
        <f t="shared" si="42"/>
        <v/>
      </c>
      <c r="CL27" s="68" t="str">
        <f t="shared" si="43"/>
        <v/>
      </c>
      <c r="CM27" s="68" t="str">
        <f t="shared" si="44"/>
        <v/>
      </c>
      <c r="CN27" s="68" t="str">
        <f t="shared" si="45"/>
        <v/>
      </c>
      <c r="CO27" s="68" t="str">
        <f t="shared" si="46"/>
        <v/>
      </c>
      <c r="CP27" s="68" t="str">
        <f t="shared" si="53"/>
        <v>https://viking-pictures.s3.us-west-1.amazonaws.com/AA1188/63+(1).JPG</v>
      </c>
      <c r="CR27" t="str">
        <f t="shared" si="54"/>
        <v>https://viking-pictures.s3.us-west-1.amazonaws.com/AA1188/63+(1).JPG</v>
      </c>
      <c r="CS27" s="68" t="str">
        <f t="shared" si="47"/>
        <v>Primary Pic</v>
      </c>
      <c r="CU27" t="s">
        <v>3364</v>
      </c>
      <c r="CV27" t="s">
        <v>3365</v>
      </c>
      <c r="CW27" t="s">
        <v>3366</v>
      </c>
      <c r="CX27" t="s">
        <v>3367</v>
      </c>
      <c r="CY27" t="s">
        <v>3368</v>
      </c>
      <c r="CZ27" t="s">
        <v>3369</v>
      </c>
      <c r="DA27" t="s">
        <v>3370</v>
      </c>
      <c r="DB27" t="s">
        <v>3371</v>
      </c>
    </row>
    <row r="28" spans="1:107" x14ac:dyDescent="0.25">
      <c r="A28">
        <v>59</v>
      </c>
      <c r="B28" t="s">
        <v>2970</v>
      </c>
      <c r="C28" s="82" t="str">
        <f t="shared" si="48"/>
        <v>https://viking-pictures.s3.us-west-1.amazonaws.com/AA1188/59+(5).JPG|https://viking-pictures.s3.us-west-1.amazonaws.com/AA1188/59+(1).JPG|https://viking-pictures.s3.us-west-1.amazonaws.com/AA1188/59+(2).JPG|https://viking-pictures.s3.us-west-1.amazonaws.com/AA1188/59+(3).JPG|https://viking-pictures.s3.us-west-1.amazonaws.com/AA1188/59+(4).JPG|https://viking-pictures.s3.us-west-1.amazonaws.com/AA1188/59+(6).JPG|https://viking-pictures.s3.us-west-1.amazonaws.com/AA1188/59+(7).JPG</v>
      </c>
      <c r="D28" s="278">
        <v>7</v>
      </c>
      <c r="E28" s="82" t="str">
        <f t="shared" si="49"/>
        <v>https://viking-pictures.s3.us-west-1.amazonaws.com/AA1188/59+(1).JPG</v>
      </c>
      <c r="F28" s="82" t="str">
        <f t="shared" si="0"/>
        <v>https://viking-pictures.s3.us-west-1.amazonaws.com/AA1188/59+(2).JPG</v>
      </c>
      <c r="G28" s="82" t="str">
        <f t="shared" si="1"/>
        <v>https://viking-pictures.s3.us-west-1.amazonaws.com/AA1188/59+(3).JPG</v>
      </c>
      <c r="H28" s="82" t="str">
        <f t="shared" si="2"/>
        <v>https://viking-pictures.s3.us-west-1.amazonaws.com/AA1188/59+(4).JPG</v>
      </c>
      <c r="I28" s="82" t="str">
        <f t="shared" si="3"/>
        <v>https://viking-pictures.s3.us-west-1.amazonaws.com/AA1188/59+(5).JPG</v>
      </c>
      <c r="J28" s="82" t="str">
        <f t="shared" si="4"/>
        <v>https://viking-pictures.s3.us-west-1.amazonaws.com/AA1188/59+(6).JPG</v>
      </c>
      <c r="K28" s="82" t="str">
        <f t="shared" si="5"/>
        <v>https://viking-pictures.s3.us-west-1.amazonaws.com/AA1188/59+(7).JPG</v>
      </c>
      <c r="L28" s="82" t="str">
        <f t="shared" si="6"/>
        <v/>
      </c>
      <c r="M28" s="82" t="str">
        <f t="shared" si="7"/>
        <v/>
      </c>
      <c r="N28" s="82" t="str">
        <f t="shared" si="8"/>
        <v/>
      </c>
      <c r="O28" s="82" t="str">
        <f t="shared" si="9"/>
        <v/>
      </c>
      <c r="P28" s="82" t="str">
        <f t="shared" si="10"/>
        <v/>
      </c>
      <c r="Q28" s="82" t="str">
        <f t="shared" si="11"/>
        <v/>
      </c>
      <c r="R28" s="82" t="str">
        <f t="shared" si="12"/>
        <v/>
      </c>
      <c r="S28" s="82" t="str">
        <f t="shared" si="13"/>
        <v/>
      </c>
      <c r="T28" s="82" t="str">
        <f t="shared" si="14"/>
        <v/>
      </c>
      <c r="U28" s="82" t="str">
        <f t="shared" si="15"/>
        <v/>
      </c>
      <c r="V28" s="82" t="str">
        <f t="shared" si="16"/>
        <v/>
      </c>
      <c r="W28" s="82" t="str">
        <f t="shared" si="17"/>
        <v/>
      </c>
      <c r="X28" s="82" t="str">
        <f t="shared" si="18"/>
        <v/>
      </c>
      <c r="Y28" s="82" t="str">
        <f t="shared" si="19"/>
        <v/>
      </c>
      <c r="Z28" s="82" t="str">
        <f t="shared" si="20"/>
        <v/>
      </c>
      <c r="AA28" s="82" t="str">
        <f t="shared" si="21"/>
        <v/>
      </c>
      <c r="AB28" s="82" t="str">
        <f t="shared" si="22"/>
        <v/>
      </c>
      <c r="AC28" s="83" t="str">
        <f t="shared" si="55"/>
        <v>https://viking-pictures.s3.us-west-1.amazonaws.com/AA1188</v>
      </c>
      <c r="AD28" s="82" t="str">
        <f t="shared" si="56"/>
        <v>59</v>
      </c>
      <c r="AE28" s="82">
        <f t="shared" si="50"/>
        <v>59</v>
      </c>
      <c r="AF28" s="82" t="str">
        <f t="shared" si="57"/>
        <v>59</v>
      </c>
      <c r="AG28" s="82" t="str">
        <f t="shared" si="58"/>
        <v>59</v>
      </c>
      <c r="AH28" s="82" t="str">
        <f t="shared" si="59"/>
        <v>59</v>
      </c>
      <c r="AI28" s="82" t="str">
        <f t="shared" si="60"/>
        <v>59</v>
      </c>
      <c r="AJ28" s="82" t="str">
        <f t="shared" si="61"/>
        <v>59</v>
      </c>
      <c r="AK28" s="82" t="str">
        <f t="shared" si="62"/>
        <v>59</v>
      </c>
      <c r="AL28" s="82" t="str">
        <f t="shared" si="63"/>
        <v>59</v>
      </c>
      <c r="AM28" s="82" t="str">
        <f t="shared" si="64"/>
        <v>59</v>
      </c>
      <c r="AN28" s="82" t="str">
        <f t="shared" si="51"/>
        <v>59</v>
      </c>
      <c r="AO28" s="82" t="str">
        <f t="shared" si="65"/>
        <v>59</v>
      </c>
      <c r="AP28" s="82" t="str">
        <f t="shared" si="66"/>
        <v>59</v>
      </c>
      <c r="AQ28" s="84" t="s">
        <v>3199</v>
      </c>
      <c r="AR28" s="84" t="s">
        <v>1864</v>
      </c>
      <c r="AS28" s="84" t="s">
        <v>1865</v>
      </c>
      <c r="AT28" s="84" t="s">
        <v>1866</v>
      </c>
      <c r="AU28" s="84" t="s">
        <v>1867</v>
      </c>
      <c r="AV28" s="84" t="s">
        <v>1868</v>
      </c>
      <c r="AW28" s="84" t="s">
        <v>1869</v>
      </c>
      <c r="AX28" s="84" t="s">
        <v>1870</v>
      </c>
      <c r="AY28" s="84" t="s">
        <v>1871</v>
      </c>
      <c r="AZ28" s="84" t="s">
        <v>1872</v>
      </c>
      <c r="BA28" s="84" t="s">
        <v>1873</v>
      </c>
      <c r="BB28" s="84" t="s">
        <v>1874</v>
      </c>
      <c r="BC28" s="84" t="s">
        <v>1875</v>
      </c>
      <c r="BD28" s="84" t="s">
        <v>1876</v>
      </c>
      <c r="BE28" s="84" t="s">
        <v>1877</v>
      </c>
      <c r="BF28" s="84" t="s">
        <v>1878</v>
      </c>
      <c r="BG28" s="84" t="s">
        <v>1879</v>
      </c>
      <c r="BH28" s="84" t="s">
        <v>1880</v>
      </c>
      <c r="BI28" s="84" t="s">
        <v>1881</v>
      </c>
      <c r="BJ28" s="84" t="s">
        <v>1882</v>
      </c>
      <c r="BK28" s="84" t="s">
        <v>1883</v>
      </c>
      <c r="BL28" s="84" t="s">
        <v>1884</v>
      </c>
      <c r="BM28" s="84" t="s">
        <v>1885</v>
      </c>
      <c r="BN28" s="84" t="s">
        <v>1886</v>
      </c>
      <c r="BO28" s="84" t="s">
        <v>1887</v>
      </c>
      <c r="BP28" s="84" t="s">
        <v>1888</v>
      </c>
      <c r="BQ28" s="84" t="s">
        <v>1889</v>
      </c>
      <c r="BR28" s="68" t="str">
        <f t="shared" si="52"/>
        <v>Pic1</v>
      </c>
      <c r="BS28" s="68" t="str">
        <f t="shared" si="24"/>
        <v>Pic2</v>
      </c>
      <c r="BT28" s="68" t="str">
        <f t="shared" si="25"/>
        <v>Pic3</v>
      </c>
      <c r="BU28" s="68" t="str">
        <f t="shared" si="26"/>
        <v>Pic4</v>
      </c>
      <c r="BV28" s="68" t="str">
        <f t="shared" si="27"/>
        <v>Pic5</v>
      </c>
      <c r="BW28" s="68" t="str">
        <f t="shared" si="28"/>
        <v>Pic6</v>
      </c>
      <c r="BX28" s="68" t="str">
        <f t="shared" si="29"/>
        <v>Pic7</v>
      </c>
      <c r="BY28" s="68" t="str">
        <f t="shared" si="30"/>
        <v/>
      </c>
      <c r="BZ28" s="68" t="str">
        <f t="shared" si="31"/>
        <v/>
      </c>
      <c r="CA28" s="68" t="str">
        <f t="shared" si="32"/>
        <v/>
      </c>
      <c r="CB28" s="68" t="str">
        <f t="shared" si="33"/>
        <v/>
      </c>
      <c r="CC28" s="68" t="str">
        <f t="shared" si="34"/>
        <v/>
      </c>
      <c r="CD28" s="68" t="str">
        <f t="shared" si="35"/>
        <v/>
      </c>
      <c r="CE28" s="68" t="str">
        <f t="shared" si="36"/>
        <v/>
      </c>
      <c r="CF28" s="68" t="str">
        <f t="shared" si="37"/>
        <v/>
      </c>
      <c r="CG28" s="68" t="str">
        <f t="shared" si="38"/>
        <v/>
      </c>
      <c r="CH28" s="68" t="str">
        <f t="shared" si="39"/>
        <v/>
      </c>
      <c r="CI28" s="68" t="str">
        <f t="shared" si="40"/>
        <v/>
      </c>
      <c r="CJ28" s="68" t="str">
        <f t="shared" si="41"/>
        <v/>
      </c>
      <c r="CK28" s="68" t="str">
        <f t="shared" si="42"/>
        <v/>
      </c>
      <c r="CL28" s="68" t="str">
        <f t="shared" si="43"/>
        <v/>
      </c>
      <c r="CM28" s="68" t="str">
        <f t="shared" si="44"/>
        <v/>
      </c>
      <c r="CN28" s="68" t="str">
        <f t="shared" si="45"/>
        <v/>
      </c>
      <c r="CO28" s="68" t="str">
        <f t="shared" si="46"/>
        <v/>
      </c>
      <c r="CP28" s="68" t="str">
        <f t="shared" si="53"/>
        <v>https://viking-pictures.s3.us-west-1.amazonaws.com/AA1188/59+(1).JPG</v>
      </c>
      <c r="CQ28" s="68" t="s">
        <v>3210</v>
      </c>
      <c r="CR28" t="str">
        <f t="shared" si="54"/>
        <v>https://viking-pictures.s3.us-west-1.amazonaws.com/AA1188/59+(5).JPG</v>
      </c>
      <c r="CS28" s="68" t="str">
        <f t="shared" si="47"/>
        <v>Primary Pic</v>
      </c>
      <c r="CT28" s="68"/>
      <c r="CU28" t="s">
        <v>3210</v>
      </c>
      <c r="CV28" t="s">
        <v>3372</v>
      </c>
      <c r="CW28" t="s">
        <v>3373</v>
      </c>
      <c r="CX28" t="s">
        <v>3374</v>
      </c>
      <c r="CY28" t="s">
        <v>3375</v>
      </c>
      <c r="CZ28" t="s">
        <v>3376</v>
      </c>
      <c r="DA28" t="s">
        <v>3377</v>
      </c>
    </row>
    <row r="29" spans="1:107" x14ac:dyDescent="0.25">
      <c r="A29">
        <v>60</v>
      </c>
      <c r="B29" t="s">
        <v>2972</v>
      </c>
      <c r="C29" s="82" t="str">
        <f t="shared" si="48"/>
        <v>https://viking-pictures.s3.us-west-1.amazonaws.com/AA1188/60+(1).JPG|https://viking-pictures.s3.us-west-1.amazonaws.com/AA1188/60+(2).JPG|https://viking-pictures.s3.us-west-1.amazonaws.com/AA1188/60+(3).JPG|https://viking-pictures.s3.us-west-1.amazonaws.com/AA1188/60+(4).JPG|https://viking-pictures.s3.us-west-1.amazonaws.com/AA1188/60+(5).JPG|https://viking-pictures.s3.us-west-1.amazonaws.com/AA1188/60+(6).JPG|https://viking-pictures.s3.us-west-1.amazonaws.com/AA1188/60+(7).JPG|https://viking-pictures.s3.us-west-1.amazonaws.com/AA1188/60+(8).JPG</v>
      </c>
      <c r="D29" s="278">
        <v>8</v>
      </c>
      <c r="E29" s="82" t="str">
        <f t="shared" si="49"/>
        <v>https://viking-pictures.s3.us-west-1.amazonaws.com/AA1188/60+(1).JPG</v>
      </c>
      <c r="F29" s="82" t="str">
        <f t="shared" si="0"/>
        <v>https://viking-pictures.s3.us-west-1.amazonaws.com/AA1188/60+(2).JPG</v>
      </c>
      <c r="G29" s="82" t="str">
        <f t="shared" si="1"/>
        <v>https://viking-pictures.s3.us-west-1.amazonaws.com/AA1188/60+(3).JPG</v>
      </c>
      <c r="H29" s="82" t="str">
        <f t="shared" si="2"/>
        <v>https://viking-pictures.s3.us-west-1.amazonaws.com/AA1188/60+(4).JPG</v>
      </c>
      <c r="I29" s="82" t="str">
        <f t="shared" si="3"/>
        <v>https://viking-pictures.s3.us-west-1.amazonaws.com/AA1188/60+(5).JPG</v>
      </c>
      <c r="J29" s="82" t="str">
        <f t="shared" si="4"/>
        <v>https://viking-pictures.s3.us-west-1.amazonaws.com/AA1188/60+(6).JPG</v>
      </c>
      <c r="K29" s="82" t="str">
        <f t="shared" si="5"/>
        <v>https://viking-pictures.s3.us-west-1.amazonaws.com/AA1188/60+(7).JPG</v>
      </c>
      <c r="L29" s="82" t="str">
        <f t="shared" si="6"/>
        <v>https://viking-pictures.s3.us-west-1.amazonaws.com/AA1188/60+(8).JPG</v>
      </c>
      <c r="M29" s="82" t="str">
        <f t="shared" si="7"/>
        <v/>
      </c>
      <c r="N29" s="82" t="str">
        <f t="shared" si="8"/>
        <v/>
      </c>
      <c r="O29" s="82" t="str">
        <f t="shared" si="9"/>
        <v/>
      </c>
      <c r="P29" s="82" t="str">
        <f t="shared" si="10"/>
        <v/>
      </c>
      <c r="Q29" s="82" t="str">
        <f t="shared" si="11"/>
        <v/>
      </c>
      <c r="R29" s="82" t="str">
        <f t="shared" si="12"/>
        <v/>
      </c>
      <c r="S29" s="82" t="str">
        <f t="shared" si="13"/>
        <v/>
      </c>
      <c r="T29" s="82" t="str">
        <f t="shared" si="14"/>
        <v/>
      </c>
      <c r="U29" s="82" t="str">
        <f t="shared" si="15"/>
        <v/>
      </c>
      <c r="V29" s="82" t="str">
        <f t="shared" si="16"/>
        <v/>
      </c>
      <c r="W29" s="82" t="str">
        <f t="shared" si="17"/>
        <v/>
      </c>
      <c r="X29" s="82" t="str">
        <f t="shared" si="18"/>
        <v/>
      </c>
      <c r="Y29" s="82" t="str">
        <f t="shared" si="19"/>
        <v/>
      </c>
      <c r="Z29" s="82" t="str">
        <f t="shared" si="20"/>
        <v/>
      </c>
      <c r="AA29" s="82" t="str">
        <f t="shared" si="21"/>
        <v/>
      </c>
      <c r="AB29" s="82" t="str">
        <f t="shared" si="22"/>
        <v/>
      </c>
      <c r="AC29" s="83" t="str">
        <f t="shared" si="55"/>
        <v>https://viking-pictures.s3.us-west-1.amazonaws.com/AA1188</v>
      </c>
      <c r="AD29" s="82" t="str">
        <f t="shared" si="56"/>
        <v>60</v>
      </c>
      <c r="AE29" s="82">
        <f t="shared" si="50"/>
        <v>60</v>
      </c>
      <c r="AF29" s="82" t="str">
        <f t="shared" si="57"/>
        <v>60</v>
      </c>
      <c r="AG29" s="82" t="str">
        <f t="shared" si="58"/>
        <v>60</v>
      </c>
      <c r="AH29" s="82" t="str">
        <f t="shared" si="59"/>
        <v>60</v>
      </c>
      <c r="AI29" s="82" t="str">
        <f t="shared" si="60"/>
        <v>60</v>
      </c>
      <c r="AJ29" s="82" t="str">
        <f t="shared" si="61"/>
        <v>60</v>
      </c>
      <c r="AK29" s="82" t="str">
        <f t="shared" si="62"/>
        <v>60</v>
      </c>
      <c r="AL29" s="82" t="str">
        <f t="shared" si="63"/>
        <v>60</v>
      </c>
      <c r="AM29" s="82" t="str">
        <f t="shared" si="64"/>
        <v>60</v>
      </c>
      <c r="AN29" s="82" t="str">
        <f t="shared" si="51"/>
        <v>60</v>
      </c>
      <c r="AO29" s="82" t="str">
        <f t="shared" si="65"/>
        <v>60</v>
      </c>
      <c r="AP29" s="82" t="str">
        <f t="shared" si="66"/>
        <v>60</v>
      </c>
      <c r="AQ29" s="84" t="s">
        <v>3199</v>
      </c>
      <c r="AR29" s="84" t="s">
        <v>1864</v>
      </c>
      <c r="AS29" s="84" t="s">
        <v>1865</v>
      </c>
      <c r="AT29" s="84" t="s">
        <v>1866</v>
      </c>
      <c r="AU29" s="84" t="s">
        <v>1867</v>
      </c>
      <c r="AV29" s="84" t="s">
        <v>1868</v>
      </c>
      <c r="AW29" s="84" t="s">
        <v>1869</v>
      </c>
      <c r="AX29" s="84" t="s">
        <v>1870</v>
      </c>
      <c r="AY29" s="84" t="s">
        <v>1871</v>
      </c>
      <c r="AZ29" s="84" t="s">
        <v>1872</v>
      </c>
      <c r="BA29" s="84" t="s">
        <v>1873</v>
      </c>
      <c r="BB29" s="84" t="s">
        <v>1874</v>
      </c>
      <c r="BC29" s="84" t="s">
        <v>1875</v>
      </c>
      <c r="BD29" s="84" t="s">
        <v>1876</v>
      </c>
      <c r="BE29" s="84" t="s">
        <v>1877</v>
      </c>
      <c r="BF29" s="84" t="s">
        <v>1878</v>
      </c>
      <c r="BG29" s="84" t="s">
        <v>1879</v>
      </c>
      <c r="BH29" s="84" t="s">
        <v>1880</v>
      </c>
      <c r="BI29" s="84" t="s">
        <v>1881</v>
      </c>
      <c r="BJ29" s="84" t="s">
        <v>1882</v>
      </c>
      <c r="BK29" s="84" t="s">
        <v>1883</v>
      </c>
      <c r="BL29" s="84" t="s">
        <v>1884</v>
      </c>
      <c r="BM29" s="84" t="s">
        <v>1885</v>
      </c>
      <c r="BN29" s="84" t="s">
        <v>1886</v>
      </c>
      <c r="BO29" s="84" t="s">
        <v>1887</v>
      </c>
      <c r="BP29" s="84" t="s">
        <v>1888</v>
      </c>
      <c r="BQ29" s="84" t="s">
        <v>1889</v>
      </c>
      <c r="BR29" s="68" t="str">
        <f t="shared" si="52"/>
        <v>Pic1</v>
      </c>
      <c r="BS29" s="68" t="str">
        <f t="shared" si="24"/>
        <v>Pic2</v>
      </c>
      <c r="BT29" s="68" t="str">
        <f t="shared" si="25"/>
        <v>Pic3</v>
      </c>
      <c r="BU29" s="68" t="str">
        <f t="shared" si="26"/>
        <v>Pic4</v>
      </c>
      <c r="BV29" s="68" t="str">
        <f t="shared" si="27"/>
        <v>Pic5</v>
      </c>
      <c r="BW29" s="68" t="str">
        <f t="shared" si="28"/>
        <v>Pic6</v>
      </c>
      <c r="BX29" s="68" t="str">
        <f t="shared" si="29"/>
        <v>Pic7</v>
      </c>
      <c r="BY29" s="68" t="str">
        <f t="shared" si="30"/>
        <v>Pic8</v>
      </c>
      <c r="BZ29" s="68" t="str">
        <f t="shared" si="31"/>
        <v/>
      </c>
      <c r="CA29" s="68" t="str">
        <f t="shared" si="32"/>
        <v/>
      </c>
      <c r="CB29" s="68" t="str">
        <f t="shared" si="33"/>
        <v/>
      </c>
      <c r="CC29" s="68" t="str">
        <f t="shared" si="34"/>
        <v/>
      </c>
      <c r="CD29" s="68" t="str">
        <f t="shared" si="35"/>
        <v/>
      </c>
      <c r="CE29" s="68" t="str">
        <f t="shared" si="36"/>
        <v/>
      </c>
      <c r="CF29" s="68" t="str">
        <f t="shared" si="37"/>
        <v/>
      </c>
      <c r="CG29" s="68" t="str">
        <f t="shared" si="38"/>
        <v/>
      </c>
      <c r="CH29" s="68" t="str">
        <f t="shared" si="39"/>
        <v/>
      </c>
      <c r="CI29" s="68" t="str">
        <f t="shared" si="40"/>
        <v/>
      </c>
      <c r="CJ29" s="68" t="str">
        <f t="shared" si="41"/>
        <v/>
      </c>
      <c r="CK29" s="68" t="str">
        <f t="shared" si="42"/>
        <v/>
      </c>
      <c r="CL29" s="68" t="str">
        <f t="shared" si="43"/>
        <v/>
      </c>
      <c r="CM29" s="68" t="str">
        <f t="shared" si="44"/>
        <v/>
      </c>
      <c r="CN29" s="68" t="str">
        <f t="shared" si="45"/>
        <v/>
      </c>
      <c r="CO29" s="68" t="str">
        <f t="shared" si="46"/>
        <v/>
      </c>
      <c r="CP29" s="68" t="str">
        <f t="shared" si="53"/>
        <v>https://viking-pictures.s3.us-west-1.amazonaws.com/AA1188/60+(1).JPG</v>
      </c>
      <c r="CR29" t="str">
        <f t="shared" si="54"/>
        <v>https://viking-pictures.s3.us-west-1.amazonaws.com/AA1188/60+(1).JPG</v>
      </c>
      <c r="CS29" s="68" t="str">
        <f t="shared" si="47"/>
        <v>Primary Pic</v>
      </c>
      <c r="CU29" t="s">
        <v>3378</v>
      </c>
      <c r="CV29" t="s">
        <v>3379</v>
      </c>
      <c r="CW29" t="s">
        <v>3380</v>
      </c>
      <c r="CX29" t="s">
        <v>3381</v>
      </c>
      <c r="CY29" t="s">
        <v>3382</v>
      </c>
      <c r="CZ29" t="s">
        <v>3383</v>
      </c>
      <c r="DA29" t="s">
        <v>3384</v>
      </c>
      <c r="DB29" t="s">
        <v>3385</v>
      </c>
    </row>
    <row r="30" spans="1:107" x14ac:dyDescent="0.25">
      <c r="A30">
        <v>62</v>
      </c>
      <c r="B30" t="s">
        <v>2974</v>
      </c>
      <c r="C30" s="82" t="str">
        <f t="shared" si="48"/>
        <v>https://viking-pictures.s3.us-west-1.amazonaws.com/AA1188/62+(3).JPG|https://viking-pictures.s3.us-west-1.amazonaws.com/AA1188/62+(1).JPG|https://viking-pictures.s3.us-west-1.amazonaws.com/AA1188/62+(2).JPG|https://viking-pictures.s3.us-west-1.amazonaws.com/AA1188/62+(4).JPG|https://viking-pictures.s3.us-west-1.amazonaws.com/AA1188/62+(5).JPG</v>
      </c>
      <c r="D30" s="278">
        <v>5</v>
      </c>
      <c r="E30" s="82" t="str">
        <f t="shared" si="49"/>
        <v>https://viking-pictures.s3.us-west-1.amazonaws.com/AA1188/62+(1).JPG</v>
      </c>
      <c r="F30" s="82" t="str">
        <f t="shared" si="0"/>
        <v>https://viking-pictures.s3.us-west-1.amazonaws.com/AA1188/62+(2).JPG</v>
      </c>
      <c r="G30" s="82" t="str">
        <f t="shared" si="1"/>
        <v>https://viking-pictures.s3.us-west-1.amazonaws.com/AA1188/62+(3).JPG</v>
      </c>
      <c r="H30" s="82" t="str">
        <f t="shared" si="2"/>
        <v>https://viking-pictures.s3.us-west-1.amazonaws.com/AA1188/62+(4).JPG</v>
      </c>
      <c r="I30" s="82" t="str">
        <f t="shared" si="3"/>
        <v>https://viking-pictures.s3.us-west-1.amazonaws.com/AA1188/62+(5).JPG</v>
      </c>
      <c r="J30" s="82" t="str">
        <f t="shared" si="4"/>
        <v/>
      </c>
      <c r="K30" s="82" t="str">
        <f t="shared" si="5"/>
        <v/>
      </c>
      <c r="L30" s="82" t="str">
        <f t="shared" si="6"/>
        <v/>
      </c>
      <c r="M30" s="82" t="str">
        <f t="shared" si="7"/>
        <v/>
      </c>
      <c r="N30" s="82" t="str">
        <f t="shared" si="8"/>
        <v/>
      </c>
      <c r="O30" s="82" t="str">
        <f t="shared" si="9"/>
        <v/>
      </c>
      <c r="P30" s="82" t="str">
        <f t="shared" si="10"/>
        <v/>
      </c>
      <c r="Q30" s="82" t="str">
        <f t="shared" si="11"/>
        <v/>
      </c>
      <c r="R30" s="82" t="str">
        <f t="shared" si="12"/>
        <v/>
      </c>
      <c r="S30" s="82" t="str">
        <f t="shared" si="13"/>
        <v/>
      </c>
      <c r="T30" s="82" t="str">
        <f t="shared" si="14"/>
        <v/>
      </c>
      <c r="U30" s="82" t="str">
        <f t="shared" si="15"/>
        <v/>
      </c>
      <c r="V30" s="82" t="str">
        <f t="shared" si="16"/>
        <v/>
      </c>
      <c r="W30" s="82" t="str">
        <f t="shared" si="17"/>
        <v/>
      </c>
      <c r="X30" s="82" t="str">
        <f t="shared" si="18"/>
        <v/>
      </c>
      <c r="Y30" s="82" t="str">
        <f t="shared" si="19"/>
        <v/>
      </c>
      <c r="Z30" s="82" t="str">
        <f t="shared" si="20"/>
        <v/>
      </c>
      <c r="AA30" s="82" t="str">
        <f t="shared" si="21"/>
        <v/>
      </c>
      <c r="AB30" s="82" t="str">
        <f t="shared" si="22"/>
        <v/>
      </c>
      <c r="AC30" s="83" t="str">
        <f t="shared" si="55"/>
        <v>https://viking-pictures.s3.us-west-1.amazonaws.com/AA1188</v>
      </c>
      <c r="AD30" s="82" t="str">
        <f t="shared" si="56"/>
        <v>62</v>
      </c>
      <c r="AE30" s="82">
        <f t="shared" si="50"/>
        <v>62</v>
      </c>
      <c r="AF30" s="82" t="str">
        <f t="shared" si="57"/>
        <v>62</v>
      </c>
      <c r="AG30" s="82" t="str">
        <f t="shared" si="58"/>
        <v>62</v>
      </c>
      <c r="AH30" s="82" t="str">
        <f t="shared" si="59"/>
        <v>62</v>
      </c>
      <c r="AI30" s="82" t="str">
        <f t="shared" si="60"/>
        <v>62</v>
      </c>
      <c r="AJ30" s="82" t="str">
        <f t="shared" si="61"/>
        <v>62</v>
      </c>
      <c r="AK30" s="82" t="str">
        <f t="shared" si="62"/>
        <v>62</v>
      </c>
      <c r="AL30" s="82" t="str">
        <f t="shared" si="63"/>
        <v>62</v>
      </c>
      <c r="AM30" s="82" t="str">
        <f t="shared" si="64"/>
        <v>62</v>
      </c>
      <c r="AN30" s="82" t="str">
        <f t="shared" si="51"/>
        <v>62</v>
      </c>
      <c r="AO30" s="82" t="str">
        <f t="shared" si="65"/>
        <v>62</v>
      </c>
      <c r="AP30" s="82" t="str">
        <f t="shared" si="66"/>
        <v>62</v>
      </c>
      <c r="AQ30" s="84" t="s">
        <v>3199</v>
      </c>
      <c r="AR30" s="84" t="s">
        <v>1864</v>
      </c>
      <c r="AS30" s="84" t="s">
        <v>1865</v>
      </c>
      <c r="AT30" s="84" t="s">
        <v>1866</v>
      </c>
      <c r="AU30" s="84" t="s">
        <v>1867</v>
      </c>
      <c r="AV30" s="84" t="s">
        <v>1868</v>
      </c>
      <c r="AW30" s="84" t="s">
        <v>1869</v>
      </c>
      <c r="AX30" s="84" t="s">
        <v>1870</v>
      </c>
      <c r="AY30" s="84" t="s">
        <v>1871</v>
      </c>
      <c r="AZ30" s="84" t="s">
        <v>1872</v>
      </c>
      <c r="BA30" s="84" t="s">
        <v>1873</v>
      </c>
      <c r="BB30" s="84" t="s">
        <v>1874</v>
      </c>
      <c r="BC30" s="84" t="s">
        <v>1875</v>
      </c>
      <c r="BD30" s="84" t="s">
        <v>1876</v>
      </c>
      <c r="BE30" s="84" t="s">
        <v>1877</v>
      </c>
      <c r="BF30" s="84" t="s">
        <v>1878</v>
      </c>
      <c r="BG30" s="84" t="s">
        <v>1879</v>
      </c>
      <c r="BH30" s="84" t="s">
        <v>1880</v>
      </c>
      <c r="BI30" s="84" t="s">
        <v>1881</v>
      </c>
      <c r="BJ30" s="84" t="s">
        <v>1882</v>
      </c>
      <c r="BK30" s="84" t="s">
        <v>1883</v>
      </c>
      <c r="BL30" s="84" t="s">
        <v>1884</v>
      </c>
      <c r="BM30" s="84" t="s">
        <v>1885</v>
      </c>
      <c r="BN30" s="84" t="s">
        <v>1886</v>
      </c>
      <c r="BO30" s="84" t="s">
        <v>1887</v>
      </c>
      <c r="BP30" s="84" t="s">
        <v>1888</v>
      </c>
      <c r="BQ30" s="84" t="s">
        <v>1889</v>
      </c>
      <c r="BR30" s="68" t="str">
        <f t="shared" si="52"/>
        <v>Pic1</v>
      </c>
      <c r="BS30" s="68" t="str">
        <f t="shared" si="24"/>
        <v>Pic2</v>
      </c>
      <c r="BT30" s="68" t="str">
        <f t="shared" si="25"/>
        <v>Pic3</v>
      </c>
      <c r="BU30" s="68" t="str">
        <f t="shared" si="26"/>
        <v>Pic4</v>
      </c>
      <c r="BV30" s="68" t="str">
        <f t="shared" si="27"/>
        <v>Pic5</v>
      </c>
      <c r="BW30" s="68" t="str">
        <f t="shared" si="28"/>
        <v/>
      </c>
      <c r="BX30" s="68" t="str">
        <f t="shared" si="29"/>
        <v/>
      </c>
      <c r="BY30" s="68" t="str">
        <f t="shared" si="30"/>
        <v/>
      </c>
      <c r="BZ30" s="68" t="str">
        <f t="shared" si="31"/>
        <v/>
      </c>
      <c r="CA30" s="68" t="str">
        <f t="shared" si="32"/>
        <v/>
      </c>
      <c r="CB30" s="68" t="str">
        <f t="shared" si="33"/>
        <v/>
      </c>
      <c r="CC30" s="68" t="str">
        <f t="shared" si="34"/>
        <v/>
      </c>
      <c r="CD30" s="68" t="str">
        <f t="shared" si="35"/>
        <v/>
      </c>
      <c r="CE30" s="68" t="str">
        <f t="shared" si="36"/>
        <v/>
      </c>
      <c r="CF30" s="68" t="str">
        <f t="shared" si="37"/>
        <v/>
      </c>
      <c r="CG30" s="68" t="str">
        <f t="shared" si="38"/>
        <v/>
      </c>
      <c r="CH30" s="68" t="str">
        <f t="shared" si="39"/>
        <v/>
      </c>
      <c r="CI30" s="68" t="str">
        <f t="shared" si="40"/>
        <v/>
      </c>
      <c r="CJ30" s="68" t="str">
        <f t="shared" si="41"/>
        <v/>
      </c>
      <c r="CK30" s="68" t="str">
        <f t="shared" si="42"/>
        <v/>
      </c>
      <c r="CL30" s="68" t="str">
        <f t="shared" si="43"/>
        <v/>
      </c>
      <c r="CM30" s="68" t="str">
        <f t="shared" si="44"/>
        <v/>
      </c>
      <c r="CN30" s="68" t="str">
        <f t="shared" si="45"/>
        <v/>
      </c>
      <c r="CO30" s="68" t="str">
        <f t="shared" si="46"/>
        <v/>
      </c>
      <c r="CP30" s="68" t="str">
        <f t="shared" si="53"/>
        <v>https://viking-pictures.s3.us-west-1.amazonaws.com/AA1188/62+(1).JPG</v>
      </c>
      <c r="CQ30" s="68" t="s">
        <v>3211</v>
      </c>
      <c r="CR30" t="str">
        <f t="shared" si="54"/>
        <v>https://viking-pictures.s3.us-west-1.amazonaws.com/AA1188/62+(3).JPG</v>
      </c>
      <c r="CS30" s="68" t="str">
        <f t="shared" si="47"/>
        <v>Primary Pic</v>
      </c>
      <c r="CT30" s="68"/>
      <c r="CU30" t="s">
        <v>3211</v>
      </c>
      <c r="CV30" t="s">
        <v>3386</v>
      </c>
      <c r="CW30" t="s">
        <v>3387</v>
      </c>
      <c r="CX30" t="s">
        <v>3388</v>
      </c>
      <c r="CY30" t="s">
        <v>3389</v>
      </c>
    </row>
    <row r="31" spans="1:107" x14ac:dyDescent="0.25">
      <c r="C31" s="82" t="str">
        <f t="shared" si="48"/>
        <v/>
      </c>
      <c r="D31" s="278"/>
      <c r="E31" s="82" t="str">
        <f t="shared" si="49"/>
        <v/>
      </c>
      <c r="F31" s="82" t="str">
        <f t="shared" si="0"/>
        <v/>
      </c>
      <c r="G31" s="82" t="str">
        <f t="shared" si="1"/>
        <v/>
      </c>
      <c r="H31" s="82" t="str">
        <f t="shared" si="2"/>
        <v/>
      </c>
      <c r="I31" s="82" t="str">
        <f t="shared" si="3"/>
        <v/>
      </c>
      <c r="J31" s="82" t="str">
        <f t="shared" si="4"/>
        <v/>
      </c>
      <c r="K31" s="82" t="str">
        <f t="shared" si="5"/>
        <v/>
      </c>
      <c r="L31" s="82" t="str">
        <f t="shared" si="6"/>
        <v/>
      </c>
      <c r="M31" s="82" t="str">
        <f t="shared" si="7"/>
        <v/>
      </c>
      <c r="N31" s="82" t="str">
        <f t="shared" si="8"/>
        <v/>
      </c>
      <c r="O31" s="82" t="str">
        <f t="shared" si="9"/>
        <v/>
      </c>
      <c r="P31" s="82" t="str">
        <f t="shared" si="10"/>
        <v/>
      </c>
      <c r="Q31" s="82" t="str">
        <f t="shared" si="11"/>
        <v/>
      </c>
      <c r="R31" s="82" t="str">
        <f t="shared" si="12"/>
        <v/>
      </c>
      <c r="S31" s="82" t="str">
        <f t="shared" si="13"/>
        <v/>
      </c>
      <c r="T31" s="82" t="str">
        <f t="shared" si="14"/>
        <v/>
      </c>
      <c r="U31" s="82" t="str">
        <f t="shared" si="15"/>
        <v/>
      </c>
      <c r="V31" s="82" t="str">
        <f t="shared" si="16"/>
        <v/>
      </c>
      <c r="W31" s="82" t="str">
        <f t="shared" si="17"/>
        <v/>
      </c>
      <c r="X31" s="82" t="str">
        <f t="shared" si="18"/>
        <v/>
      </c>
      <c r="Y31" s="82" t="str">
        <f t="shared" si="19"/>
        <v/>
      </c>
      <c r="Z31" s="82" t="str">
        <f t="shared" si="20"/>
        <v/>
      </c>
      <c r="AA31" s="82" t="str">
        <f t="shared" si="21"/>
        <v/>
      </c>
      <c r="AB31" s="82" t="str">
        <f t="shared" si="22"/>
        <v/>
      </c>
      <c r="AC31" s="83" t="str">
        <f t="shared" si="55"/>
        <v>https://viking-pictures.s3.us-west-1.amazonaws.com/AA1188</v>
      </c>
      <c r="AD31" s="82" t="str">
        <f t="shared" si="56"/>
        <v>0</v>
      </c>
      <c r="AE31" s="82">
        <f t="shared" si="50"/>
        <v>0</v>
      </c>
      <c r="AF31" s="82" t="str">
        <f t="shared" si="57"/>
        <v>0</v>
      </c>
      <c r="AG31" s="82" t="str">
        <f t="shared" si="58"/>
        <v>0</v>
      </c>
      <c r="AH31" s="82" t="str">
        <f t="shared" si="59"/>
        <v>0</v>
      </c>
      <c r="AI31" s="82" t="str">
        <f t="shared" si="60"/>
        <v>0</v>
      </c>
      <c r="AJ31" s="82" t="str">
        <f t="shared" si="61"/>
        <v>0</v>
      </c>
      <c r="AK31" s="82" t="str">
        <f t="shared" si="62"/>
        <v>0</v>
      </c>
      <c r="AL31" s="82" t="str">
        <f t="shared" si="63"/>
        <v>0</v>
      </c>
      <c r="AM31" s="82" t="str">
        <f t="shared" si="64"/>
        <v>0</v>
      </c>
      <c r="AN31" s="82" t="str">
        <f t="shared" si="51"/>
        <v>0</v>
      </c>
      <c r="AO31" s="82" t="str">
        <f t="shared" si="65"/>
        <v>0</v>
      </c>
      <c r="AP31" s="82" t="str">
        <f t="shared" si="66"/>
        <v>0</v>
      </c>
      <c r="AQ31" s="84" t="s">
        <v>3199</v>
      </c>
      <c r="AR31" s="84" t="s">
        <v>1864</v>
      </c>
      <c r="AS31" s="84" t="s">
        <v>1865</v>
      </c>
      <c r="AT31" s="84" t="s">
        <v>1866</v>
      </c>
      <c r="AU31" s="84" t="s">
        <v>1867</v>
      </c>
      <c r="AV31" s="84" t="s">
        <v>1868</v>
      </c>
      <c r="AW31" s="84" t="s">
        <v>1869</v>
      </c>
      <c r="AX31" s="84" t="s">
        <v>1870</v>
      </c>
      <c r="AY31" s="84" t="s">
        <v>1871</v>
      </c>
      <c r="AZ31" s="84" t="s">
        <v>1872</v>
      </c>
      <c r="BA31" s="84" t="s">
        <v>1873</v>
      </c>
      <c r="BB31" s="84" t="s">
        <v>1874</v>
      </c>
      <c r="BC31" s="84" t="s">
        <v>1875</v>
      </c>
      <c r="BD31" s="84" t="s">
        <v>1876</v>
      </c>
      <c r="BE31" s="84" t="s">
        <v>1877</v>
      </c>
      <c r="BF31" s="84" t="s">
        <v>1878</v>
      </c>
      <c r="BG31" s="84" t="s">
        <v>1879</v>
      </c>
      <c r="BH31" s="84" t="s">
        <v>1880</v>
      </c>
      <c r="BI31" s="84" t="s">
        <v>1881</v>
      </c>
      <c r="BJ31" s="84" t="s">
        <v>1882</v>
      </c>
      <c r="BK31" s="84" t="s">
        <v>1883</v>
      </c>
      <c r="BL31" s="84" t="s">
        <v>1884</v>
      </c>
      <c r="BM31" s="84" t="s">
        <v>1885</v>
      </c>
      <c r="BN31" s="84" t="s">
        <v>1886</v>
      </c>
      <c r="BO31" s="84" t="s">
        <v>1887</v>
      </c>
      <c r="BP31" s="84" t="s">
        <v>1888</v>
      </c>
      <c r="BQ31" s="84" t="s">
        <v>1889</v>
      </c>
      <c r="BR31" s="68" t="str">
        <f t="shared" si="52"/>
        <v/>
      </c>
      <c r="BS31" s="68" t="str">
        <f t="shared" si="24"/>
        <v/>
      </c>
      <c r="BT31" s="68" t="str">
        <f t="shared" si="25"/>
        <v/>
      </c>
      <c r="BU31" s="68" t="str">
        <f t="shared" si="26"/>
        <v/>
      </c>
      <c r="BV31" s="68" t="str">
        <f t="shared" si="27"/>
        <v/>
      </c>
      <c r="BW31" s="68" t="str">
        <f t="shared" si="28"/>
        <v/>
      </c>
      <c r="BX31" s="68" t="str">
        <f t="shared" si="29"/>
        <v/>
      </c>
      <c r="BY31" s="68" t="str">
        <f t="shared" si="30"/>
        <v/>
      </c>
      <c r="BZ31" s="68" t="str">
        <f t="shared" si="31"/>
        <v/>
      </c>
      <c r="CA31" s="68" t="str">
        <f t="shared" si="32"/>
        <v/>
      </c>
      <c r="CB31" s="68" t="str">
        <f t="shared" si="33"/>
        <v/>
      </c>
      <c r="CC31" s="68" t="str">
        <f t="shared" si="34"/>
        <v/>
      </c>
      <c r="CD31" s="68" t="str">
        <f t="shared" si="35"/>
        <v/>
      </c>
      <c r="CE31" s="68" t="str">
        <f t="shared" si="36"/>
        <v/>
      </c>
      <c r="CF31" s="68" t="str">
        <f t="shared" si="37"/>
        <v/>
      </c>
      <c r="CG31" s="68" t="str">
        <f t="shared" si="38"/>
        <v/>
      </c>
      <c r="CH31" s="68" t="str">
        <f t="shared" si="39"/>
        <v/>
      </c>
      <c r="CI31" s="68" t="str">
        <f t="shared" si="40"/>
        <v/>
      </c>
      <c r="CJ31" s="68" t="str">
        <f t="shared" si="41"/>
        <v/>
      </c>
      <c r="CK31" s="68" t="str">
        <f t="shared" si="42"/>
        <v/>
      </c>
      <c r="CL31" s="68" t="str">
        <f t="shared" si="43"/>
        <v/>
      </c>
      <c r="CM31" s="68" t="str">
        <f t="shared" si="44"/>
        <v/>
      </c>
      <c r="CN31" s="68" t="str">
        <f t="shared" si="45"/>
        <v/>
      </c>
      <c r="CO31" s="68" t="str">
        <f t="shared" si="46"/>
        <v/>
      </c>
      <c r="CP31" s="68" t="str">
        <f t="shared" si="53"/>
        <v/>
      </c>
      <c r="CR31" t="str">
        <f t="shared" si="54"/>
        <v/>
      </c>
      <c r="CS31" s="68" t="str">
        <f t="shared" si="47"/>
        <v>Primary Pic</v>
      </c>
    </row>
    <row r="32" spans="1:107" x14ac:dyDescent="0.25">
      <c r="A32">
        <v>65</v>
      </c>
      <c r="B32" t="s">
        <v>2975</v>
      </c>
      <c r="C32" s="82" t="str">
        <f t="shared" si="48"/>
        <v>https://viking-pictures.s3.us-west-1.amazonaws.com/AA1188/65+(1).JPG|https://viking-pictures.s3.us-west-1.amazonaws.com/AA1188/65+(2).JPG|https://viking-pictures.s3.us-west-1.amazonaws.com/AA1188/65+(3).JPG|https://viking-pictures.s3.us-west-1.amazonaws.com/AA1188/65+(4).JPG|https://viking-pictures.s3.us-west-1.amazonaws.com/AA1188/65+(5).JPG</v>
      </c>
      <c r="D32" s="278">
        <v>5</v>
      </c>
      <c r="E32" s="82" t="str">
        <f t="shared" si="49"/>
        <v>https://viking-pictures.s3.us-west-1.amazonaws.com/AA1188/65+(1).JPG</v>
      </c>
      <c r="F32" s="82" t="str">
        <f t="shared" si="0"/>
        <v>https://viking-pictures.s3.us-west-1.amazonaws.com/AA1188/65+(2).JPG</v>
      </c>
      <c r="G32" s="82" t="str">
        <f t="shared" si="1"/>
        <v>https://viking-pictures.s3.us-west-1.amazonaws.com/AA1188/65+(3).JPG</v>
      </c>
      <c r="H32" s="82" t="str">
        <f t="shared" si="2"/>
        <v>https://viking-pictures.s3.us-west-1.amazonaws.com/AA1188/65+(4).JPG</v>
      </c>
      <c r="I32" s="82" t="str">
        <f t="shared" si="3"/>
        <v>https://viking-pictures.s3.us-west-1.amazonaws.com/AA1188/65+(5).JPG</v>
      </c>
      <c r="J32" s="82" t="str">
        <f t="shared" si="4"/>
        <v/>
      </c>
      <c r="K32" s="82" t="str">
        <f t="shared" si="5"/>
        <v/>
      </c>
      <c r="L32" s="82" t="str">
        <f t="shared" si="6"/>
        <v/>
      </c>
      <c r="M32" s="82" t="str">
        <f t="shared" si="7"/>
        <v/>
      </c>
      <c r="N32" s="82" t="str">
        <f t="shared" si="8"/>
        <v/>
      </c>
      <c r="O32" s="82" t="str">
        <f t="shared" si="9"/>
        <v/>
      </c>
      <c r="P32" s="82" t="str">
        <f t="shared" si="10"/>
        <v/>
      </c>
      <c r="Q32" s="82" t="str">
        <f t="shared" si="11"/>
        <v/>
      </c>
      <c r="R32" s="82" t="str">
        <f t="shared" si="12"/>
        <v/>
      </c>
      <c r="S32" s="82" t="str">
        <f t="shared" si="13"/>
        <v/>
      </c>
      <c r="T32" s="82" t="str">
        <f t="shared" si="14"/>
        <v/>
      </c>
      <c r="U32" s="82" t="str">
        <f t="shared" si="15"/>
        <v/>
      </c>
      <c r="V32" s="82" t="str">
        <f t="shared" si="16"/>
        <v/>
      </c>
      <c r="W32" s="82" t="str">
        <f t="shared" si="17"/>
        <v/>
      </c>
      <c r="X32" s="82" t="str">
        <f t="shared" si="18"/>
        <v/>
      </c>
      <c r="Y32" s="82" t="str">
        <f t="shared" si="19"/>
        <v/>
      </c>
      <c r="Z32" s="82" t="str">
        <f t="shared" si="20"/>
        <v/>
      </c>
      <c r="AA32" s="82" t="str">
        <f t="shared" si="21"/>
        <v/>
      </c>
      <c r="AB32" s="82" t="str">
        <f t="shared" si="22"/>
        <v/>
      </c>
      <c r="AC32" s="83" t="str">
        <f t="shared" si="55"/>
        <v>https://viking-pictures.s3.us-west-1.amazonaws.com/AA1188</v>
      </c>
      <c r="AD32" s="82" t="str">
        <f t="shared" si="56"/>
        <v>65</v>
      </c>
      <c r="AE32" s="82">
        <f t="shared" si="50"/>
        <v>65</v>
      </c>
      <c r="AF32" s="82" t="str">
        <f t="shared" si="57"/>
        <v>65</v>
      </c>
      <c r="AG32" s="82" t="str">
        <f t="shared" si="58"/>
        <v>65</v>
      </c>
      <c r="AH32" s="82" t="str">
        <f t="shared" si="59"/>
        <v>65</v>
      </c>
      <c r="AI32" s="82" t="str">
        <f t="shared" si="60"/>
        <v>65</v>
      </c>
      <c r="AJ32" s="82" t="str">
        <f t="shared" si="61"/>
        <v>65</v>
      </c>
      <c r="AK32" s="82" t="str">
        <f t="shared" si="62"/>
        <v>65</v>
      </c>
      <c r="AL32" s="82" t="str">
        <f t="shared" si="63"/>
        <v>65</v>
      </c>
      <c r="AM32" s="82" t="str">
        <f t="shared" si="64"/>
        <v>65</v>
      </c>
      <c r="AN32" s="82" t="str">
        <f t="shared" si="51"/>
        <v>65</v>
      </c>
      <c r="AO32" s="82" t="str">
        <f t="shared" si="65"/>
        <v>65</v>
      </c>
      <c r="AP32" s="82" t="str">
        <f t="shared" si="66"/>
        <v>65</v>
      </c>
      <c r="AQ32" s="84" t="s">
        <v>3199</v>
      </c>
      <c r="AR32" s="84" t="s">
        <v>1864</v>
      </c>
      <c r="AS32" s="84" t="s">
        <v>1865</v>
      </c>
      <c r="AT32" s="84" t="s">
        <v>1866</v>
      </c>
      <c r="AU32" s="84" t="s">
        <v>1867</v>
      </c>
      <c r="AV32" s="84" t="s">
        <v>1868</v>
      </c>
      <c r="AW32" s="84" t="s">
        <v>1869</v>
      </c>
      <c r="AX32" s="84" t="s">
        <v>1870</v>
      </c>
      <c r="AY32" s="84" t="s">
        <v>1871</v>
      </c>
      <c r="AZ32" s="84" t="s">
        <v>1872</v>
      </c>
      <c r="BA32" s="84" t="s">
        <v>1873</v>
      </c>
      <c r="BB32" s="84" t="s">
        <v>1874</v>
      </c>
      <c r="BC32" s="84" t="s">
        <v>1875</v>
      </c>
      <c r="BD32" s="84" t="s">
        <v>1876</v>
      </c>
      <c r="BE32" s="84" t="s">
        <v>1877</v>
      </c>
      <c r="BF32" s="84" t="s">
        <v>1878</v>
      </c>
      <c r="BG32" s="84" t="s">
        <v>1879</v>
      </c>
      <c r="BH32" s="84" t="s">
        <v>1880</v>
      </c>
      <c r="BI32" s="84" t="s">
        <v>1881</v>
      </c>
      <c r="BJ32" s="84" t="s">
        <v>1882</v>
      </c>
      <c r="BK32" s="84" t="s">
        <v>1883</v>
      </c>
      <c r="BL32" s="84" t="s">
        <v>1884</v>
      </c>
      <c r="BM32" s="84" t="s">
        <v>1885</v>
      </c>
      <c r="BN32" s="84" t="s">
        <v>1886</v>
      </c>
      <c r="BO32" s="84" t="s">
        <v>1887</v>
      </c>
      <c r="BP32" s="84" t="s">
        <v>1888</v>
      </c>
      <c r="BQ32" s="84" t="s">
        <v>1889</v>
      </c>
      <c r="BR32" s="68" t="str">
        <f t="shared" si="52"/>
        <v>Pic1</v>
      </c>
      <c r="BS32" s="68" t="str">
        <f t="shared" si="24"/>
        <v>Pic2</v>
      </c>
      <c r="BT32" s="68" t="str">
        <f t="shared" si="25"/>
        <v>Pic3</v>
      </c>
      <c r="BU32" s="68" t="str">
        <f t="shared" si="26"/>
        <v>Pic4</v>
      </c>
      <c r="BV32" s="68" t="str">
        <f t="shared" si="27"/>
        <v>Pic5</v>
      </c>
      <c r="BW32" s="68" t="str">
        <f t="shared" si="28"/>
        <v/>
      </c>
      <c r="BX32" s="68" t="str">
        <f t="shared" si="29"/>
        <v/>
      </c>
      <c r="BY32" s="68" t="str">
        <f t="shared" si="30"/>
        <v/>
      </c>
      <c r="BZ32" s="68" t="str">
        <f t="shared" si="31"/>
        <v/>
      </c>
      <c r="CA32" s="68" t="str">
        <f t="shared" si="32"/>
        <v/>
      </c>
      <c r="CB32" s="68" t="str">
        <f t="shared" si="33"/>
        <v/>
      </c>
      <c r="CC32" s="68" t="str">
        <f t="shared" si="34"/>
        <v/>
      </c>
      <c r="CD32" s="68" t="str">
        <f t="shared" si="35"/>
        <v/>
      </c>
      <c r="CE32" s="68" t="str">
        <f t="shared" si="36"/>
        <v/>
      </c>
      <c r="CF32" s="68" t="str">
        <f t="shared" si="37"/>
        <v/>
      </c>
      <c r="CG32" s="68" t="str">
        <f t="shared" si="38"/>
        <v/>
      </c>
      <c r="CH32" s="68" t="str">
        <f t="shared" si="39"/>
        <v/>
      </c>
      <c r="CI32" s="68" t="str">
        <f t="shared" si="40"/>
        <v/>
      </c>
      <c r="CJ32" s="68" t="str">
        <f t="shared" si="41"/>
        <v/>
      </c>
      <c r="CK32" s="68" t="str">
        <f t="shared" si="42"/>
        <v/>
      </c>
      <c r="CL32" s="68" t="str">
        <f t="shared" si="43"/>
        <v/>
      </c>
      <c r="CM32" s="68" t="str">
        <f t="shared" si="44"/>
        <v/>
      </c>
      <c r="CN32" s="68" t="str">
        <f t="shared" si="45"/>
        <v/>
      </c>
      <c r="CO32" s="68" t="str">
        <f t="shared" si="46"/>
        <v/>
      </c>
      <c r="CP32" s="68" t="str">
        <f t="shared" si="53"/>
        <v>https://viking-pictures.s3.us-west-1.amazonaws.com/AA1188/65+(1).JPG</v>
      </c>
      <c r="CR32" t="str">
        <f t="shared" si="54"/>
        <v>https://viking-pictures.s3.us-west-1.amazonaws.com/AA1188/65+(1).JPG</v>
      </c>
      <c r="CS32" s="68" t="str">
        <f t="shared" si="47"/>
        <v>Primary Pic</v>
      </c>
      <c r="CU32" t="s">
        <v>3390</v>
      </c>
      <c r="CV32" t="s">
        <v>3391</v>
      </c>
      <c r="CW32" t="s">
        <v>3392</v>
      </c>
      <c r="CX32" t="s">
        <v>3393</v>
      </c>
      <c r="CY32" t="s">
        <v>3394</v>
      </c>
    </row>
    <row r="33" spans="1:105" x14ac:dyDescent="0.25">
      <c r="A33">
        <v>67</v>
      </c>
      <c r="B33" t="s">
        <v>2976</v>
      </c>
      <c r="C33" s="82" t="str">
        <f t="shared" si="48"/>
        <v>https://viking-pictures.s3.us-west-1.amazonaws.com/AA1188/67+(3).JPG|https://viking-pictures.s3.us-west-1.amazonaws.com/AA1188/67+(1).JPG|https://viking-pictures.s3.us-west-1.amazonaws.com/AA1188/67+(2).JPG|https://viking-pictures.s3.us-west-1.amazonaws.com/AA1188/67+(4).JPG|https://viking-pictures.s3.us-west-1.amazonaws.com/AA1188/67+(5).JPG</v>
      </c>
      <c r="D33" s="278">
        <v>5</v>
      </c>
      <c r="E33" s="82" t="str">
        <f t="shared" si="49"/>
        <v>https://viking-pictures.s3.us-west-1.amazonaws.com/AA1188/67+(1).JPG</v>
      </c>
      <c r="F33" s="82" t="str">
        <f t="shared" si="0"/>
        <v>https://viking-pictures.s3.us-west-1.amazonaws.com/AA1188/67+(2).JPG</v>
      </c>
      <c r="G33" s="82" t="str">
        <f t="shared" si="1"/>
        <v>https://viking-pictures.s3.us-west-1.amazonaws.com/AA1188/67+(3).JPG</v>
      </c>
      <c r="H33" s="82" t="str">
        <f t="shared" si="2"/>
        <v>https://viking-pictures.s3.us-west-1.amazonaws.com/AA1188/67+(4).JPG</v>
      </c>
      <c r="I33" s="82" t="str">
        <f t="shared" si="3"/>
        <v>https://viking-pictures.s3.us-west-1.amazonaws.com/AA1188/67+(5).JPG</v>
      </c>
      <c r="J33" s="82" t="str">
        <f t="shared" si="4"/>
        <v/>
      </c>
      <c r="K33" s="82" t="str">
        <f t="shared" si="5"/>
        <v/>
      </c>
      <c r="L33" s="82" t="str">
        <f t="shared" si="6"/>
        <v/>
      </c>
      <c r="M33" s="82" t="str">
        <f t="shared" si="7"/>
        <v/>
      </c>
      <c r="N33" s="82" t="str">
        <f t="shared" si="8"/>
        <v/>
      </c>
      <c r="O33" s="82" t="str">
        <f t="shared" si="9"/>
        <v/>
      </c>
      <c r="P33" s="82" t="str">
        <f t="shared" si="10"/>
        <v/>
      </c>
      <c r="Q33" s="82" t="str">
        <f t="shared" si="11"/>
        <v/>
      </c>
      <c r="R33" s="82" t="str">
        <f t="shared" si="12"/>
        <v/>
      </c>
      <c r="S33" s="82" t="str">
        <f t="shared" si="13"/>
        <v/>
      </c>
      <c r="T33" s="82" t="str">
        <f t="shared" si="14"/>
        <v/>
      </c>
      <c r="U33" s="82" t="str">
        <f t="shared" si="15"/>
        <v/>
      </c>
      <c r="V33" s="82" t="str">
        <f t="shared" si="16"/>
        <v/>
      </c>
      <c r="W33" s="82" t="str">
        <f t="shared" si="17"/>
        <v/>
      </c>
      <c r="X33" s="82" t="str">
        <f t="shared" si="18"/>
        <v/>
      </c>
      <c r="Y33" s="82" t="str">
        <f t="shared" si="19"/>
        <v/>
      </c>
      <c r="Z33" s="82" t="str">
        <f t="shared" si="20"/>
        <v/>
      </c>
      <c r="AA33" s="82" t="str">
        <f t="shared" si="21"/>
        <v/>
      </c>
      <c r="AB33" s="82" t="str">
        <f t="shared" si="22"/>
        <v/>
      </c>
      <c r="AC33" s="83" t="str">
        <f t="shared" si="55"/>
        <v>https://viking-pictures.s3.us-west-1.amazonaws.com/AA1188</v>
      </c>
      <c r="AD33" s="82" t="str">
        <f t="shared" si="56"/>
        <v>67</v>
      </c>
      <c r="AE33" s="82">
        <f t="shared" si="50"/>
        <v>67</v>
      </c>
      <c r="AF33" s="82" t="str">
        <f t="shared" si="57"/>
        <v>67</v>
      </c>
      <c r="AG33" s="82" t="str">
        <f t="shared" si="58"/>
        <v>67</v>
      </c>
      <c r="AH33" s="82" t="str">
        <f t="shared" si="59"/>
        <v>67</v>
      </c>
      <c r="AI33" s="82" t="str">
        <f t="shared" si="60"/>
        <v>67</v>
      </c>
      <c r="AJ33" s="82" t="str">
        <f t="shared" si="61"/>
        <v>67</v>
      </c>
      <c r="AK33" s="82" t="str">
        <f t="shared" si="62"/>
        <v>67</v>
      </c>
      <c r="AL33" s="82" t="str">
        <f t="shared" si="63"/>
        <v>67</v>
      </c>
      <c r="AM33" s="82" t="str">
        <f t="shared" si="64"/>
        <v>67</v>
      </c>
      <c r="AN33" s="82" t="str">
        <f t="shared" si="51"/>
        <v>67</v>
      </c>
      <c r="AO33" s="82" t="str">
        <f t="shared" si="65"/>
        <v>67</v>
      </c>
      <c r="AP33" s="82" t="str">
        <f t="shared" si="66"/>
        <v>67</v>
      </c>
      <c r="AQ33" s="84" t="s">
        <v>3199</v>
      </c>
      <c r="AR33" s="84" t="s">
        <v>1864</v>
      </c>
      <c r="AS33" s="84" t="s">
        <v>1865</v>
      </c>
      <c r="AT33" s="84" t="s">
        <v>1866</v>
      </c>
      <c r="AU33" s="84" t="s">
        <v>1867</v>
      </c>
      <c r="AV33" s="84" t="s">
        <v>1868</v>
      </c>
      <c r="AW33" s="84" t="s">
        <v>1869</v>
      </c>
      <c r="AX33" s="84" t="s">
        <v>1870</v>
      </c>
      <c r="AY33" s="84" t="s">
        <v>1871</v>
      </c>
      <c r="AZ33" s="84" t="s">
        <v>1872</v>
      </c>
      <c r="BA33" s="84" t="s">
        <v>1873</v>
      </c>
      <c r="BB33" s="84" t="s">
        <v>1874</v>
      </c>
      <c r="BC33" s="84" t="s">
        <v>1875</v>
      </c>
      <c r="BD33" s="84" t="s">
        <v>1876</v>
      </c>
      <c r="BE33" s="84" t="s">
        <v>1877</v>
      </c>
      <c r="BF33" s="84" t="s">
        <v>1878</v>
      </c>
      <c r="BG33" s="84" t="s">
        <v>1879</v>
      </c>
      <c r="BH33" s="84" t="s">
        <v>1880</v>
      </c>
      <c r="BI33" s="84" t="s">
        <v>1881</v>
      </c>
      <c r="BJ33" s="84" t="s">
        <v>1882</v>
      </c>
      <c r="BK33" s="84" t="s">
        <v>1883</v>
      </c>
      <c r="BL33" s="84" t="s">
        <v>1884</v>
      </c>
      <c r="BM33" s="84" t="s">
        <v>1885</v>
      </c>
      <c r="BN33" s="84" t="s">
        <v>1886</v>
      </c>
      <c r="BO33" s="84" t="s">
        <v>1887</v>
      </c>
      <c r="BP33" s="84" t="s">
        <v>1888</v>
      </c>
      <c r="BQ33" s="84" t="s">
        <v>1889</v>
      </c>
      <c r="BR33" s="68" t="str">
        <f t="shared" si="52"/>
        <v>Pic1</v>
      </c>
      <c r="BS33" s="68" t="str">
        <f t="shared" si="24"/>
        <v>Pic2</v>
      </c>
      <c r="BT33" s="68" t="str">
        <f t="shared" si="25"/>
        <v>Pic3</v>
      </c>
      <c r="BU33" s="68" t="str">
        <f t="shared" si="26"/>
        <v>Pic4</v>
      </c>
      <c r="BV33" s="68" t="str">
        <f t="shared" si="27"/>
        <v>Pic5</v>
      </c>
      <c r="BW33" s="68" t="str">
        <f t="shared" si="28"/>
        <v/>
      </c>
      <c r="BX33" s="68" t="str">
        <f t="shared" si="29"/>
        <v/>
      </c>
      <c r="BY33" s="68" t="str">
        <f t="shared" si="30"/>
        <v/>
      </c>
      <c r="BZ33" s="68" t="str">
        <f t="shared" si="31"/>
        <v/>
      </c>
      <c r="CA33" s="68" t="str">
        <f t="shared" si="32"/>
        <v/>
      </c>
      <c r="CB33" s="68" t="str">
        <f t="shared" si="33"/>
        <v/>
      </c>
      <c r="CC33" s="68" t="str">
        <f t="shared" si="34"/>
        <v/>
      </c>
      <c r="CD33" s="68" t="str">
        <f t="shared" si="35"/>
        <v/>
      </c>
      <c r="CE33" s="68" t="str">
        <f t="shared" si="36"/>
        <v/>
      </c>
      <c r="CF33" s="68" t="str">
        <f t="shared" si="37"/>
        <v/>
      </c>
      <c r="CG33" s="68" t="str">
        <f t="shared" si="38"/>
        <v/>
      </c>
      <c r="CH33" s="68" t="str">
        <f t="shared" si="39"/>
        <v/>
      </c>
      <c r="CI33" s="68" t="str">
        <f t="shared" si="40"/>
        <v/>
      </c>
      <c r="CJ33" s="68" t="str">
        <f t="shared" si="41"/>
        <v/>
      </c>
      <c r="CK33" s="68" t="str">
        <f t="shared" si="42"/>
        <v/>
      </c>
      <c r="CL33" s="68" t="str">
        <f t="shared" si="43"/>
        <v/>
      </c>
      <c r="CM33" s="68" t="str">
        <f t="shared" si="44"/>
        <v/>
      </c>
      <c r="CN33" s="68" t="str">
        <f t="shared" si="45"/>
        <v/>
      </c>
      <c r="CO33" s="68" t="str">
        <f t="shared" si="46"/>
        <v/>
      </c>
      <c r="CP33" s="68" t="str">
        <f t="shared" si="53"/>
        <v>https://viking-pictures.s3.us-west-1.amazonaws.com/AA1188/67+(1).JPG</v>
      </c>
      <c r="CQ33" s="68" t="s">
        <v>3212</v>
      </c>
      <c r="CR33" t="str">
        <f t="shared" si="54"/>
        <v>https://viking-pictures.s3.us-west-1.amazonaws.com/AA1188/67+(3).JPG</v>
      </c>
      <c r="CS33" s="68" t="str">
        <f t="shared" si="47"/>
        <v>Primary Pic</v>
      </c>
      <c r="CU33" t="s">
        <v>3212</v>
      </c>
      <c r="CV33" t="s">
        <v>3395</v>
      </c>
      <c r="CW33" t="s">
        <v>3396</v>
      </c>
      <c r="CX33" t="s">
        <v>3397</v>
      </c>
      <c r="CY33" t="s">
        <v>3398</v>
      </c>
    </row>
    <row r="34" spans="1:105" x14ac:dyDescent="0.25">
      <c r="A34">
        <v>66</v>
      </c>
      <c r="B34" t="s">
        <v>2977</v>
      </c>
      <c r="C34" s="82" t="str">
        <f t="shared" si="48"/>
        <v>https://viking-pictures.s3.us-west-1.amazonaws.com/AA1188/66+(1).JPG|https://viking-pictures.s3.us-west-1.amazonaws.com/AA1188/66+(2).JPG|https://viking-pictures.s3.us-west-1.amazonaws.com/AA1188/66+(3).JPG</v>
      </c>
      <c r="D34" s="278">
        <v>3</v>
      </c>
      <c r="E34" s="82" t="str">
        <f t="shared" si="49"/>
        <v>https://viking-pictures.s3.us-west-1.amazonaws.com/AA1188/66+(1).JPG</v>
      </c>
      <c r="F34" s="82" t="str">
        <f t="shared" si="0"/>
        <v>https://viking-pictures.s3.us-west-1.amazonaws.com/AA1188/66+(2).JPG</v>
      </c>
      <c r="G34" s="82" t="str">
        <f t="shared" si="1"/>
        <v>https://viking-pictures.s3.us-west-1.amazonaws.com/AA1188/66+(3).JPG</v>
      </c>
      <c r="H34" s="82" t="str">
        <f t="shared" si="2"/>
        <v/>
      </c>
      <c r="I34" s="82" t="str">
        <f t="shared" si="3"/>
        <v/>
      </c>
      <c r="J34" s="82" t="str">
        <f t="shared" si="4"/>
        <v/>
      </c>
      <c r="K34" s="82" t="str">
        <f t="shared" si="5"/>
        <v/>
      </c>
      <c r="L34" s="82" t="str">
        <f t="shared" si="6"/>
        <v/>
      </c>
      <c r="M34" s="82" t="str">
        <f t="shared" si="7"/>
        <v/>
      </c>
      <c r="N34" s="82" t="str">
        <f t="shared" si="8"/>
        <v/>
      </c>
      <c r="O34" s="82" t="str">
        <f t="shared" si="9"/>
        <v/>
      </c>
      <c r="P34" s="82" t="str">
        <f t="shared" si="10"/>
        <v/>
      </c>
      <c r="Q34" s="82" t="str">
        <f t="shared" si="11"/>
        <v/>
      </c>
      <c r="R34" s="82" t="str">
        <f t="shared" si="12"/>
        <v/>
      </c>
      <c r="S34" s="82" t="str">
        <f t="shared" si="13"/>
        <v/>
      </c>
      <c r="T34" s="82" t="str">
        <f t="shared" si="14"/>
        <v/>
      </c>
      <c r="U34" s="82" t="str">
        <f t="shared" si="15"/>
        <v/>
      </c>
      <c r="V34" s="82" t="str">
        <f t="shared" si="16"/>
        <v/>
      </c>
      <c r="W34" s="82" t="str">
        <f t="shared" si="17"/>
        <v/>
      </c>
      <c r="X34" s="82" t="str">
        <f t="shared" si="18"/>
        <v/>
      </c>
      <c r="Y34" s="82" t="str">
        <f t="shared" si="19"/>
        <v/>
      </c>
      <c r="Z34" s="82" t="str">
        <f t="shared" si="20"/>
        <v/>
      </c>
      <c r="AA34" s="82" t="str">
        <f t="shared" si="21"/>
        <v/>
      </c>
      <c r="AB34" s="82" t="str">
        <f t="shared" si="22"/>
        <v/>
      </c>
      <c r="AC34" s="83" t="str">
        <f t="shared" si="55"/>
        <v>https://viking-pictures.s3.us-west-1.amazonaws.com/AA1188</v>
      </c>
      <c r="AD34" s="82" t="str">
        <f t="shared" si="56"/>
        <v>66</v>
      </c>
      <c r="AE34" s="82">
        <f t="shared" si="50"/>
        <v>66</v>
      </c>
      <c r="AF34" s="82" t="str">
        <f t="shared" si="57"/>
        <v>66</v>
      </c>
      <c r="AG34" s="82" t="str">
        <f t="shared" si="58"/>
        <v>66</v>
      </c>
      <c r="AH34" s="82" t="str">
        <f t="shared" si="59"/>
        <v>66</v>
      </c>
      <c r="AI34" s="82" t="str">
        <f t="shared" si="60"/>
        <v>66</v>
      </c>
      <c r="AJ34" s="82" t="str">
        <f t="shared" si="61"/>
        <v>66</v>
      </c>
      <c r="AK34" s="82" t="str">
        <f t="shared" si="62"/>
        <v>66</v>
      </c>
      <c r="AL34" s="82" t="str">
        <f t="shared" si="63"/>
        <v>66</v>
      </c>
      <c r="AM34" s="82" t="str">
        <f t="shared" si="64"/>
        <v>66</v>
      </c>
      <c r="AN34" s="82" t="str">
        <f t="shared" si="51"/>
        <v>66</v>
      </c>
      <c r="AO34" s="82" t="str">
        <f t="shared" si="65"/>
        <v>66</v>
      </c>
      <c r="AP34" s="82" t="str">
        <f t="shared" si="66"/>
        <v>66</v>
      </c>
      <c r="AQ34" s="84" t="s">
        <v>3199</v>
      </c>
      <c r="AR34" s="84" t="s">
        <v>1864</v>
      </c>
      <c r="AS34" s="84" t="s">
        <v>1865</v>
      </c>
      <c r="AT34" s="84" t="s">
        <v>1866</v>
      </c>
      <c r="AU34" s="84" t="s">
        <v>1867</v>
      </c>
      <c r="AV34" s="84" t="s">
        <v>1868</v>
      </c>
      <c r="AW34" s="84" t="s">
        <v>1869</v>
      </c>
      <c r="AX34" s="84" t="s">
        <v>1870</v>
      </c>
      <c r="AY34" s="84" t="s">
        <v>1871</v>
      </c>
      <c r="AZ34" s="84" t="s">
        <v>1872</v>
      </c>
      <c r="BA34" s="84" t="s">
        <v>1873</v>
      </c>
      <c r="BB34" s="84" t="s">
        <v>1874</v>
      </c>
      <c r="BC34" s="84" t="s">
        <v>1875</v>
      </c>
      <c r="BD34" s="84" t="s">
        <v>1876</v>
      </c>
      <c r="BE34" s="84" t="s">
        <v>1877</v>
      </c>
      <c r="BF34" s="84" t="s">
        <v>1878</v>
      </c>
      <c r="BG34" s="84" t="s">
        <v>1879</v>
      </c>
      <c r="BH34" s="84" t="s">
        <v>1880</v>
      </c>
      <c r="BI34" s="84" t="s">
        <v>1881</v>
      </c>
      <c r="BJ34" s="84" t="s">
        <v>1882</v>
      </c>
      <c r="BK34" s="84" t="s">
        <v>1883</v>
      </c>
      <c r="BL34" s="84" t="s">
        <v>1884</v>
      </c>
      <c r="BM34" s="84" t="s">
        <v>1885</v>
      </c>
      <c r="BN34" s="84" t="s">
        <v>1886</v>
      </c>
      <c r="BO34" s="84" t="s">
        <v>1887</v>
      </c>
      <c r="BP34" s="84" t="s">
        <v>1888</v>
      </c>
      <c r="BQ34" s="84" t="s">
        <v>1889</v>
      </c>
      <c r="BR34" s="68" t="str">
        <f t="shared" si="52"/>
        <v>Pic1</v>
      </c>
      <c r="BS34" s="68" t="str">
        <f t="shared" si="24"/>
        <v>Pic2</v>
      </c>
      <c r="BT34" s="68" t="str">
        <f t="shared" si="25"/>
        <v>Pic3</v>
      </c>
      <c r="BU34" s="68" t="str">
        <f t="shared" si="26"/>
        <v/>
      </c>
      <c r="BV34" s="68" t="str">
        <f t="shared" si="27"/>
        <v/>
      </c>
      <c r="BW34" s="68" t="str">
        <f t="shared" si="28"/>
        <v/>
      </c>
      <c r="BX34" s="68" t="str">
        <f t="shared" si="29"/>
        <v/>
      </c>
      <c r="BY34" s="68" t="str">
        <f t="shared" si="30"/>
        <v/>
      </c>
      <c r="BZ34" s="68" t="str">
        <f t="shared" si="31"/>
        <v/>
      </c>
      <c r="CA34" s="68" t="str">
        <f t="shared" si="32"/>
        <v/>
      </c>
      <c r="CB34" s="68" t="str">
        <f t="shared" si="33"/>
        <v/>
      </c>
      <c r="CC34" s="68" t="str">
        <f t="shared" si="34"/>
        <v/>
      </c>
      <c r="CD34" s="68" t="str">
        <f t="shared" si="35"/>
        <v/>
      </c>
      <c r="CE34" s="68" t="str">
        <f t="shared" si="36"/>
        <v/>
      </c>
      <c r="CF34" s="68" t="str">
        <f t="shared" si="37"/>
        <v/>
      </c>
      <c r="CG34" s="68" t="str">
        <f t="shared" si="38"/>
        <v/>
      </c>
      <c r="CH34" s="68" t="str">
        <f t="shared" si="39"/>
        <v/>
      </c>
      <c r="CI34" s="68" t="str">
        <f t="shared" si="40"/>
        <v/>
      </c>
      <c r="CJ34" s="68" t="str">
        <f t="shared" si="41"/>
        <v/>
      </c>
      <c r="CK34" s="68" t="str">
        <f t="shared" si="42"/>
        <v/>
      </c>
      <c r="CL34" s="68" t="str">
        <f t="shared" si="43"/>
        <v/>
      </c>
      <c r="CM34" s="68" t="str">
        <f t="shared" si="44"/>
        <v/>
      </c>
      <c r="CN34" s="68" t="str">
        <f t="shared" si="45"/>
        <v/>
      </c>
      <c r="CO34" s="68" t="str">
        <f t="shared" si="46"/>
        <v/>
      </c>
      <c r="CP34" s="68" t="str">
        <f t="shared" si="53"/>
        <v>https://viking-pictures.s3.us-west-1.amazonaws.com/AA1188/66+(1).JPG</v>
      </c>
      <c r="CR34" t="str">
        <f t="shared" si="54"/>
        <v>https://viking-pictures.s3.us-west-1.amazonaws.com/AA1188/66+(1).JPG</v>
      </c>
      <c r="CS34" s="68" t="str">
        <f t="shared" si="47"/>
        <v>Primary Pic</v>
      </c>
      <c r="CU34" t="s">
        <v>3399</v>
      </c>
      <c r="CV34" t="s">
        <v>3400</v>
      </c>
      <c r="CW34" t="s">
        <v>3401</v>
      </c>
    </row>
    <row r="35" spans="1:105" x14ac:dyDescent="0.25">
      <c r="A35">
        <v>68</v>
      </c>
      <c r="B35" t="s">
        <v>2979</v>
      </c>
      <c r="C35" s="82" t="str">
        <f t="shared" si="48"/>
        <v>https://viking-pictures.s3.us-west-1.amazonaws.com/AA1188/68+(2).JPG|https://viking-pictures.s3.us-west-1.amazonaws.com/AA1188/68+(1).JPG|https://viking-pictures.s3.us-west-1.amazonaws.com/AA1188/68+(3).JPG|https://viking-pictures.s3.us-west-1.amazonaws.com/AA1188/68+(4).JPG|https://viking-pictures.s3.us-west-1.amazonaws.com/AA1188/68+(5).JPG</v>
      </c>
      <c r="D35" s="278">
        <v>5</v>
      </c>
      <c r="E35" s="82" t="str">
        <f t="shared" si="49"/>
        <v>https://viking-pictures.s3.us-west-1.amazonaws.com/AA1188/68+(1).JPG</v>
      </c>
      <c r="F35" s="82" t="str">
        <f t="shared" si="0"/>
        <v>https://viking-pictures.s3.us-west-1.amazonaws.com/AA1188/68+(2).JPG</v>
      </c>
      <c r="G35" s="82" t="str">
        <f t="shared" si="1"/>
        <v>https://viking-pictures.s3.us-west-1.amazonaws.com/AA1188/68+(3).JPG</v>
      </c>
      <c r="H35" s="82" t="str">
        <f t="shared" si="2"/>
        <v>https://viking-pictures.s3.us-west-1.amazonaws.com/AA1188/68+(4).JPG</v>
      </c>
      <c r="I35" s="82" t="str">
        <f t="shared" si="3"/>
        <v>https://viking-pictures.s3.us-west-1.amazonaws.com/AA1188/68+(5).JPG</v>
      </c>
      <c r="J35" s="82" t="str">
        <f t="shared" si="4"/>
        <v/>
      </c>
      <c r="K35" s="82" t="str">
        <f t="shared" si="5"/>
        <v/>
      </c>
      <c r="L35" s="82" t="str">
        <f t="shared" si="6"/>
        <v/>
      </c>
      <c r="M35" s="82" t="str">
        <f t="shared" si="7"/>
        <v/>
      </c>
      <c r="N35" s="82" t="str">
        <f t="shared" si="8"/>
        <v/>
      </c>
      <c r="O35" s="82" t="str">
        <f t="shared" si="9"/>
        <v/>
      </c>
      <c r="P35" s="82" t="str">
        <f t="shared" si="10"/>
        <v/>
      </c>
      <c r="Q35" s="82" t="str">
        <f t="shared" si="11"/>
        <v/>
      </c>
      <c r="R35" s="82" t="str">
        <f t="shared" si="12"/>
        <v/>
      </c>
      <c r="S35" s="82" t="str">
        <f t="shared" si="13"/>
        <v/>
      </c>
      <c r="T35" s="82" t="str">
        <f t="shared" si="14"/>
        <v/>
      </c>
      <c r="U35" s="82" t="str">
        <f t="shared" si="15"/>
        <v/>
      </c>
      <c r="V35" s="82" t="str">
        <f t="shared" si="16"/>
        <v/>
      </c>
      <c r="W35" s="82" t="str">
        <f t="shared" si="17"/>
        <v/>
      </c>
      <c r="X35" s="82" t="str">
        <f t="shared" si="18"/>
        <v/>
      </c>
      <c r="Y35" s="82" t="str">
        <f t="shared" si="19"/>
        <v/>
      </c>
      <c r="Z35" s="82" t="str">
        <f t="shared" si="20"/>
        <v/>
      </c>
      <c r="AA35" s="82" t="str">
        <f t="shared" si="21"/>
        <v/>
      </c>
      <c r="AB35" s="82" t="str">
        <f t="shared" si="22"/>
        <v/>
      </c>
      <c r="AC35" s="83" t="str">
        <f t="shared" si="55"/>
        <v>https://viking-pictures.s3.us-west-1.amazonaws.com/AA1188</v>
      </c>
      <c r="AD35" s="82" t="str">
        <f t="shared" si="56"/>
        <v>68</v>
      </c>
      <c r="AE35" s="82">
        <f t="shared" si="50"/>
        <v>68</v>
      </c>
      <c r="AF35" s="82" t="str">
        <f t="shared" si="57"/>
        <v>68</v>
      </c>
      <c r="AG35" s="82" t="str">
        <f t="shared" si="58"/>
        <v>68</v>
      </c>
      <c r="AH35" s="82" t="str">
        <f t="shared" si="59"/>
        <v>68</v>
      </c>
      <c r="AI35" s="82" t="str">
        <f t="shared" si="60"/>
        <v>68</v>
      </c>
      <c r="AJ35" s="82" t="str">
        <f t="shared" si="61"/>
        <v>68</v>
      </c>
      <c r="AK35" s="82" t="str">
        <f t="shared" si="62"/>
        <v>68</v>
      </c>
      <c r="AL35" s="82" t="str">
        <f t="shared" si="63"/>
        <v>68</v>
      </c>
      <c r="AM35" s="82" t="str">
        <f t="shared" si="64"/>
        <v>68</v>
      </c>
      <c r="AN35" s="82" t="str">
        <f t="shared" si="51"/>
        <v>68</v>
      </c>
      <c r="AO35" s="82" t="str">
        <f t="shared" si="65"/>
        <v>68</v>
      </c>
      <c r="AP35" s="82" t="str">
        <f t="shared" si="66"/>
        <v>68</v>
      </c>
      <c r="AQ35" s="84" t="s">
        <v>3199</v>
      </c>
      <c r="AR35" s="84" t="s">
        <v>1864</v>
      </c>
      <c r="AS35" s="84" t="s">
        <v>1865</v>
      </c>
      <c r="AT35" s="84" t="s">
        <v>1866</v>
      </c>
      <c r="AU35" s="84" t="s">
        <v>1867</v>
      </c>
      <c r="AV35" s="84" t="s">
        <v>1868</v>
      </c>
      <c r="AW35" s="84" t="s">
        <v>1869</v>
      </c>
      <c r="AX35" s="84" t="s">
        <v>1870</v>
      </c>
      <c r="AY35" s="84" t="s">
        <v>1871</v>
      </c>
      <c r="AZ35" s="84" t="s">
        <v>1872</v>
      </c>
      <c r="BA35" s="84" t="s">
        <v>1873</v>
      </c>
      <c r="BB35" s="84" t="s">
        <v>1874</v>
      </c>
      <c r="BC35" s="84" t="s">
        <v>1875</v>
      </c>
      <c r="BD35" s="84" t="s">
        <v>1876</v>
      </c>
      <c r="BE35" s="84" t="s">
        <v>1877</v>
      </c>
      <c r="BF35" s="84" t="s">
        <v>1878</v>
      </c>
      <c r="BG35" s="84" t="s">
        <v>1879</v>
      </c>
      <c r="BH35" s="84" t="s">
        <v>1880</v>
      </c>
      <c r="BI35" s="84" t="s">
        <v>1881</v>
      </c>
      <c r="BJ35" s="84" t="s">
        <v>1882</v>
      </c>
      <c r="BK35" s="84" t="s">
        <v>1883</v>
      </c>
      <c r="BL35" s="84" t="s">
        <v>1884</v>
      </c>
      <c r="BM35" s="84" t="s">
        <v>1885</v>
      </c>
      <c r="BN35" s="84" t="s">
        <v>1886</v>
      </c>
      <c r="BO35" s="84" t="s">
        <v>1887</v>
      </c>
      <c r="BP35" s="84" t="s">
        <v>1888</v>
      </c>
      <c r="BQ35" s="84" t="s">
        <v>1889</v>
      </c>
      <c r="BR35" s="68" t="str">
        <f t="shared" si="52"/>
        <v>Pic1</v>
      </c>
      <c r="BS35" s="68" t="str">
        <f t="shared" si="24"/>
        <v>Pic2</v>
      </c>
      <c r="BT35" s="68" t="str">
        <f t="shared" si="25"/>
        <v>Pic3</v>
      </c>
      <c r="BU35" s="68" t="str">
        <f t="shared" si="26"/>
        <v>Pic4</v>
      </c>
      <c r="BV35" s="68" t="str">
        <f t="shared" si="27"/>
        <v>Pic5</v>
      </c>
      <c r="BW35" s="68" t="str">
        <f t="shared" si="28"/>
        <v/>
      </c>
      <c r="BX35" s="68" t="str">
        <f t="shared" si="29"/>
        <v/>
      </c>
      <c r="BY35" s="68" t="str">
        <f t="shared" si="30"/>
        <v/>
      </c>
      <c r="BZ35" s="68" t="str">
        <f t="shared" si="31"/>
        <v/>
      </c>
      <c r="CA35" s="68" t="str">
        <f t="shared" si="32"/>
        <v/>
      </c>
      <c r="CB35" s="68" t="str">
        <f t="shared" si="33"/>
        <v/>
      </c>
      <c r="CC35" s="68" t="str">
        <f t="shared" si="34"/>
        <v/>
      </c>
      <c r="CD35" s="68" t="str">
        <f t="shared" si="35"/>
        <v/>
      </c>
      <c r="CE35" s="68" t="str">
        <f t="shared" si="36"/>
        <v/>
      </c>
      <c r="CF35" s="68" t="str">
        <f t="shared" si="37"/>
        <v/>
      </c>
      <c r="CG35" s="68" t="str">
        <f t="shared" si="38"/>
        <v/>
      </c>
      <c r="CH35" s="68" t="str">
        <f t="shared" si="39"/>
        <v/>
      </c>
      <c r="CI35" s="68" t="str">
        <f t="shared" si="40"/>
        <v/>
      </c>
      <c r="CJ35" s="68" t="str">
        <f t="shared" si="41"/>
        <v/>
      </c>
      <c r="CK35" s="68" t="str">
        <f t="shared" si="42"/>
        <v/>
      </c>
      <c r="CL35" s="68" t="str">
        <f t="shared" si="43"/>
        <v/>
      </c>
      <c r="CM35" s="68" t="str">
        <f t="shared" si="44"/>
        <v/>
      </c>
      <c r="CN35" s="68" t="str">
        <f t="shared" si="45"/>
        <v/>
      </c>
      <c r="CO35" s="68" t="str">
        <f t="shared" si="46"/>
        <v/>
      </c>
      <c r="CP35" s="68" t="str">
        <f t="shared" si="53"/>
        <v>https://viking-pictures.s3.us-west-1.amazonaws.com/AA1188/68+(1).JPG</v>
      </c>
      <c r="CQ35" s="68" t="s">
        <v>3213</v>
      </c>
      <c r="CR35" t="str">
        <f t="shared" si="54"/>
        <v>https://viking-pictures.s3.us-west-1.amazonaws.com/AA1188/68+(2).JPG</v>
      </c>
      <c r="CS35" s="68" t="str">
        <f t="shared" si="47"/>
        <v>Primary Pic</v>
      </c>
      <c r="CU35" t="s">
        <v>3213</v>
      </c>
      <c r="CV35" t="s">
        <v>3402</v>
      </c>
      <c r="CW35" t="s">
        <v>3403</v>
      </c>
      <c r="CX35" t="s">
        <v>3404</v>
      </c>
      <c r="CY35" t="s">
        <v>3405</v>
      </c>
    </row>
    <row r="36" spans="1:105" x14ac:dyDescent="0.25">
      <c r="A36">
        <v>69</v>
      </c>
      <c r="B36" t="s">
        <v>2980</v>
      </c>
      <c r="C36" s="82" t="str">
        <f t="shared" si="48"/>
        <v>https://viking-pictures.s3.us-west-1.amazonaws.com/AA1188/69+(1).JPG|https://viking-pictures.s3.us-west-1.amazonaws.com/AA1188/69+(2).JPG|https://viking-pictures.s3.us-west-1.amazonaws.com/AA1188/69+(3).JPG|https://viking-pictures.s3.us-west-1.amazonaws.com/AA1188/69+(4).JPG|https://viking-pictures.s3.us-west-1.amazonaws.com/AA1188/69+(5).JPG|https://viking-pictures.s3.us-west-1.amazonaws.com/AA1188/69+(6).JPG</v>
      </c>
      <c r="D36" s="278">
        <v>6</v>
      </c>
      <c r="E36" s="82" t="str">
        <f t="shared" si="49"/>
        <v>https://viking-pictures.s3.us-west-1.amazonaws.com/AA1188/69+(1).JPG</v>
      </c>
      <c r="F36" s="82" t="str">
        <f t="shared" si="0"/>
        <v>https://viking-pictures.s3.us-west-1.amazonaws.com/AA1188/69+(2).JPG</v>
      </c>
      <c r="G36" s="82" t="str">
        <f t="shared" si="1"/>
        <v>https://viking-pictures.s3.us-west-1.amazonaws.com/AA1188/69+(3).JPG</v>
      </c>
      <c r="H36" s="82" t="str">
        <f t="shared" si="2"/>
        <v>https://viking-pictures.s3.us-west-1.amazonaws.com/AA1188/69+(4).JPG</v>
      </c>
      <c r="I36" s="82" t="str">
        <f t="shared" si="3"/>
        <v>https://viking-pictures.s3.us-west-1.amazonaws.com/AA1188/69+(5).JPG</v>
      </c>
      <c r="J36" s="82" t="str">
        <f t="shared" si="4"/>
        <v>https://viking-pictures.s3.us-west-1.amazonaws.com/AA1188/69+(6).JPG</v>
      </c>
      <c r="K36" s="82" t="str">
        <f t="shared" si="5"/>
        <v/>
      </c>
      <c r="L36" s="82" t="str">
        <f t="shared" si="6"/>
        <v/>
      </c>
      <c r="M36" s="82" t="str">
        <f t="shared" si="7"/>
        <v/>
      </c>
      <c r="N36" s="82" t="str">
        <f t="shared" si="8"/>
        <v/>
      </c>
      <c r="O36" s="82" t="str">
        <f t="shared" si="9"/>
        <v/>
      </c>
      <c r="P36" s="82" t="str">
        <f t="shared" si="10"/>
        <v/>
      </c>
      <c r="Q36" s="82" t="str">
        <f t="shared" si="11"/>
        <v/>
      </c>
      <c r="R36" s="82" t="str">
        <f t="shared" si="12"/>
        <v/>
      </c>
      <c r="S36" s="82" t="str">
        <f t="shared" si="13"/>
        <v/>
      </c>
      <c r="T36" s="82" t="str">
        <f t="shared" si="14"/>
        <v/>
      </c>
      <c r="U36" s="82" t="str">
        <f t="shared" si="15"/>
        <v/>
      </c>
      <c r="V36" s="82" t="str">
        <f t="shared" si="16"/>
        <v/>
      </c>
      <c r="W36" s="82" t="str">
        <f t="shared" si="17"/>
        <v/>
      </c>
      <c r="X36" s="82" t="str">
        <f t="shared" si="18"/>
        <v/>
      </c>
      <c r="Y36" s="82" t="str">
        <f t="shared" si="19"/>
        <v/>
      </c>
      <c r="Z36" s="82" t="str">
        <f t="shared" si="20"/>
        <v/>
      </c>
      <c r="AA36" s="82" t="str">
        <f t="shared" si="21"/>
        <v/>
      </c>
      <c r="AB36" s="82" t="str">
        <f t="shared" si="22"/>
        <v/>
      </c>
      <c r="AC36" s="83" t="str">
        <f t="shared" si="55"/>
        <v>https://viking-pictures.s3.us-west-1.amazonaws.com/AA1188</v>
      </c>
      <c r="AD36" s="82" t="str">
        <f t="shared" si="56"/>
        <v>69</v>
      </c>
      <c r="AE36" s="82">
        <f t="shared" si="50"/>
        <v>69</v>
      </c>
      <c r="AF36" s="82" t="str">
        <f t="shared" si="57"/>
        <v>69</v>
      </c>
      <c r="AG36" s="82" t="str">
        <f t="shared" si="58"/>
        <v>69</v>
      </c>
      <c r="AH36" s="82" t="str">
        <f t="shared" si="59"/>
        <v>69</v>
      </c>
      <c r="AI36" s="82" t="str">
        <f t="shared" si="60"/>
        <v>69</v>
      </c>
      <c r="AJ36" s="82" t="str">
        <f t="shared" si="61"/>
        <v>69</v>
      </c>
      <c r="AK36" s="82" t="str">
        <f t="shared" si="62"/>
        <v>69</v>
      </c>
      <c r="AL36" s="82" t="str">
        <f t="shared" si="63"/>
        <v>69</v>
      </c>
      <c r="AM36" s="82" t="str">
        <f t="shared" si="64"/>
        <v>69</v>
      </c>
      <c r="AN36" s="82" t="str">
        <f t="shared" si="51"/>
        <v>69</v>
      </c>
      <c r="AO36" s="82" t="str">
        <f t="shared" si="65"/>
        <v>69</v>
      </c>
      <c r="AP36" s="82" t="str">
        <f t="shared" si="66"/>
        <v>69</v>
      </c>
      <c r="AQ36" s="84" t="s">
        <v>3199</v>
      </c>
      <c r="AR36" s="84" t="s">
        <v>1864</v>
      </c>
      <c r="AS36" s="84" t="s">
        <v>1865</v>
      </c>
      <c r="AT36" s="84" t="s">
        <v>1866</v>
      </c>
      <c r="AU36" s="84" t="s">
        <v>1867</v>
      </c>
      <c r="AV36" s="84" t="s">
        <v>1868</v>
      </c>
      <c r="AW36" s="84" t="s">
        <v>1869</v>
      </c>
      <c r="AX36" s="84" t="s">
        <v>1870</v>
      </c>
      <c r="AY36" s="84" t="s">
        <v>1871</v>
      </c>
      <c r="AZ36" s="84" t="s">
        <v>1872</v>
      </c>
      <c r="BA36" s="84" t="s">
        <v>1873</v>
      </c>
      <c r="BB36" s="84" t="s">
        <v>1874</v>
      </c>
      <c r="BC36" s="84" t="s">
        <v>1875</v>
      </c>
      <c r="BD36" s="84" t="s">
        <v>1876</v>
      </c>
      <c r="BE36" s="84" t="s">
        <v>1877</v>
      </c>
      <c r="BF36" s="84" t="s">
        <v>1878</v>
      </c>
      <c r="BG36" s="84" t="s">
        <v>1879</v>
      </c>
      <c r="BH36" s="84" t="s">
        <v>1880</v>
      </c>
      <c r="BI36" s="84" t="s">
        <v>1881</v>
      </c>
      <c r="BJ36" s="84" t="s">
        <v>1882</v>
      </c>
      <c r="BK36" s="84" t="s">
        <v>1883</v>
      </c>
      <c r="BL36" s="84" t="s">
        <v>1884</v>
      </c>
      <c r="BM36" s="84" t="s">
        <v>1885</v>
      </c>
      <c r="BN36" s="84" t="s">
        <v>1886</v>
      </c>
      <c r="BO36" s="84" t="s">
        <v>1887</v>
      </c>
      <c r="BP36" s="84" t="s">
        <v>1888</v>
      </c>
      <c r="BQ36" s="84" t="s">
        <v>1889</v>
      </c>
      <c r="BR36" s="68" t="str">
        <f t="shared" si="52"/>
        <v>Pic1</v>
      </c>
      <c r="BS36" s="68" t="str">
        <f t="shared" si="24"/>
        <v>Pic2</v>
      </c>
      <c r="BT36" s="68" t="str">
        <f t="shared" si="25"/>
        <v>Pic3</v>
      </c>
      <c r="BU36" s="68" t="str">
        <f t="shared" si="26"/>
        <v>Pic4</v>
      </c>
      <c r="BV36" s="68" t="str">
        <f t="shared" si="27"/>
        <v>Pic5</v>
      </c>
      <c r="BW36" s="68" t="str">
        <f t="shared" si="28"/>
        <v>Pic6</v>
      </c>
      <c r="BX36" s="68" t="str">
        <f t="shared" si="29"/>
        <v/>
      </c>
      <c r="BY36" s="68" t="str">
        <f t="shared" si="30"/>
        <v/>
      </c>
      <c r="BZ36" s="68" t="str">
        <f t="shared" si="31"/>
        <v/>
      </c>
      <c r="CA36" s="68" t="str">
        <f t="shared" si="32"/>
        <v/>
      </c>
      <c r="CB36" s="68" t="str">
        <f t="shared" si="33"/>
        <v/>
      </c>
      <c r="CC36" s="68" t="str">
        <f t="shared" si="34"/>
        <v/>
      </c>
      <c r="CD36" s="68" t="str">
        <f t="shared" si="35"/>
        <v/>
      </c>
      <c r="CE36" s="68" t="str">
        <f t="shared" si="36"/>
        <v/>
      </c>
      <c r="CF36" s="68" t="str">
        <f t="shared" si="37"/>
        <v/>
      </c>
      <c r="CG36" s="68" t="str">
        <f t="shared" si="38"/>
        <v/>
      </c>
      <c r="CH36" s="68" t="str">
        <f t="shared" si="39"/>
        <v/>
      </c>
      <c r="CI36" s="68" t="str">
        <f t="shared" si="40"/>
        <v/>
      </c>
      <c r="CJ36" s="68" t="str">
        <f t="shared" si="41"/>
        <v/>
      </c>
      <c r="CK36" s="68" t="str">
        <f t="shared" si="42"/>
        <v/>
      </c>
      <c r="CL36" s="68" t="str">
        <f t="shared" si="43"/>
        <v/>
      </c>
      <c r="CM36" s="68" t="str">
        <f t="shared" si="44"/>
        <v/>
      </c>
      <c r="CN36" s="68" t="str">
        <f t="shared" si="45"/>
        <v/>
      </c>
      <c r="CO36" s="68" t="str">
        <f t="shared" si="46"/>
        <v/>
      </c>
      <c r="CP36" s="68" t="str">
        <f t="shared" si="53"/>
        <v>https://viking-pictures.s3.us-west-1.amazonaws.com/AA1188/69+(1).JPG</v>
      </c>
      <c r="CR36" t="str">
        <f t="shared" si="54"/>
        <v>https://viking-pictures.s3.us-west-1.amazonaws.com/AA1188/69+(1).JPG</v>
      </c>
      <c r="CS36" s="68" t="str">
        <f t="shared" si="47"/>
        <v>Primary Pic</v>
      </c>
      <c r="CU36" t="s">
        <v>3406</v>
      </c>
      <c r="CV36" t="s">
        <v>3407</v>
      </c>
      <c r="CW36" t="s">
        <v>3408</v>
      </c>
      <c r="CX36" t="s">
        <v>3409</v>
      </c>
      <c r="CY36" t="s">
        <v>3410</v>
      </c>
      <c r="CZ36" t="s">
        <v>3411</v>
      </c>
    </row>
    <row r="37" spans="1:105" x14ac:dyDescent="0.25">
      <c r="A37">
        <v>70</v>
      </c>
      <c r="B37" t="s">
        <v>2981</v>
      </c>
      <c r="C37" s="82" t="str">
        <f t="shared" si="48"/>
        <v>https://viking-pictures.s3.us-west-1.amazonaws.com/AA1188/70+(1).JPG|https://viking-pictures.s3.us-west-1.amazonaws.com/AA1188/70+(2).JPG|https://viking-pictures.s3.us-west-1.amazonaws.com/AA1188/70+(3).JPG|https://viking-pictures.s3.us-west-1.amazonaws.com/AA1188/70+(4).JPG</v>
      </c>
      <c r="D37" s="278">
        <v>4</v>
      </c>
      <c r="E37" s="82" t="str">
        <f t="shared" si="49"/>
        <v>https://viking-pictures.s3.us-west-1.amazonaws.com/AA1188/70+(1).JPG</v>
      </c>
      <c r="F37" s="82" t="str">
        <f t="shared" si="0"/>
        <v>https://viking-pictures.s3.us-west-1.amazonaws.com/AA1188/70+(2).JPG</v>
      </c>
      <c r="G37" s="82" t="str">
        <f t="shared" si="1"/>
        <v>https://viking-pictures.s3.us-west-1.amazonaws.com/AA1188/70+(3).JPG</v>
      </c>
      <c r="H37" s="82" t="str">
        <f t="shared" si="2"/>
        <v>https://viking-pictures.s3.us-west-1.amazonaws.com/AA1188/70+(4).JPG</v>
      </c>
      <c r="I37" s="82" t="str">
        <f t="shared" si="3"/>
        <v/>
      </c>
      <c r="J37" s="82" t="str">
        <f t="shared" si="4"/>
        <v/>
      </c>
      <c r="K37" s="82" t="str">
        <f t="shared" si="5"/>
        <v/>
      </c>
      <c r="L37" s="82" t="str">
        <f t="shared" si="6"/>
        <v/>
      </c>
      <c r="M37" s="82" t="str">
        <f t="shared" si="7"/>
        <v/>
      </c>
      <c r="N37" s="82" t="str">
        <f t="shared" si="8"/>
        <v/>
      </c>
      <c r="O37" s="82" t="str">
        <f t="shared" si="9"/>
        <v/>
      </c>
      <c r="P37" s="82" t="str">
        <f t="shared" si="10"/>
        <v/>
      </c>
      <c r="Q37" s="82" t="str">
        <f t="shared" si="11"/>
        <v/>
      </c>
      <c r="R37" s="82" t="str">
        <f t="shared" si="12"/>
        <v/>
      </c>
      <c r="S37" s="82" t="str">
        <f t="shared" si="13"/>
        <v/>
      </c>
      <c r="T37" s="82" t="str">
        <f t="shared" si="14"/>
        <v/>
      </c>
      <c r="U37" s="82" t="str">
        <f t="shared" si="15"/>
        <v/>
      </c>
      <c r="V37" s="82" t="str">
        <f t="shared" si="16"/>
        <v/>
      </c>
      <c r="W37" s="82" t="str">
        <f t="shared" si="17"/>
        <v/>
      </c>
      <c r="X37" s="82" t="str">
        <f t="shared" si="18"/>
        <v/>
      </c>
      <c r="Y37" s="82" t="str">
        <f t="shared" si="19"/>
        <v/>
      </c>
      <c r="Z37" s="82" t="str">
        <f t="shared" si="20"/>
        <v/>
      </c>
      <c r="AA37" s="82" t="str">
        <f t="shared" si="21"/>
        <v/>
      </c>
      <c r="AB37" s="82" t="str">
        <f t="shared" si="22"/>
        <v/>
      </c>
      <c r="AC37" s="83" t="str">
        <f t="shared" si="55"/>
        <v>https://viking-pictures.s3.us-west-1.amazonaws.com/AA1188</v>
      </c>
      <c r="AD37" s="82" t="str">
        <f t="shared" si="56"/>
        <v>70</v>
      </c>
      <c r="AE37" s="82">
        <f t="shared" si="50"/>
        <v>70</v>
      </c>
      <c r="AF37" s="82" t="str">
        <f t="shared" si="57"/>
        <v>70</v>
      </c>
      <c r="AG37" s="82" t="str">
        <f t="shared" si="58"/>
        <v>70</v>
      </c>
      <c r="AH37" s="82" t="str">
        <f t="shared" si="59"/>
        <v>70</v>
      </c>
      <c r="AI37" s="82" t="str">
        <f t="shared" si="60"/>
        <v>70</v>
      </c>
      <c r="AJ37" s="82" t="str">
        <f t="shared" si="61"/>
        <v>70</v>
      </c>
      <c r="AK37" s="82" t="str">
        <f t="shared" si="62"/>
        <v>70</v>
      </c>
      <c r="AL37" s="82" t="str">
        <f t="shared" si="63"/>
        <v>70</v>
      </c>
      <c r="AM37" s="82" t="str">
        <f t="shared" si="64"/>
        <v>70</v>
      </c>
      <c r="AN37" s="82" t="str">
        <f t="shared" si="51"/>
        <v>70</v>
      </c>
      <c r="AO37" s="82" t="str">
        <f t="shared" si="65"/>
        <v>70</v>
      </c>
      <c r="AP37" s="82" t="str">
        <f t="shared" si="66"/>
        <v>70</v>
      </c>
      <c r="AQ37" s="84" t="s">
        <v>3199</v>
      </c>
      <c r="AR37" s="84" t="s">
        <v>1864</v>
      </c>
      <c r="AS37" s="84" t="s">
        <v>1865</v>
      </c>
      <c r="AT37" s="84" t="s">
        <v>1866</v>
      </c>
      <c r="AU37" s="84" t="s">
        <v>1867</v>
      </c>
      <c r="AV37" s="84" t="s">
        <v>1868</v>
      </c>
      <c r="AW37" s="84" t="s">
        <v>1869</v>
      </c>
      <c r="AX37" s="84" t="s">
        <v>1870</v>
      </c>
      <c r="AY37" s="84" t="s">
        <v>1871</v>
      </c>
      <c r="AZ37" s="84" t="s">
        <v>1872</v>
      </c>
      <c r="BA37" s="84" t="s">
        <v>1873</v>
      </c>
      <c r="BB37" s="84" t="s">
        <v>1874</v>
      </c>
      <c r="BC37" s="84" t="s">
        <v>1875</v>
      </c>
      <c r="BD37" s="84" t="s">
        <v>1876</v>
      </c>
      <c r="BE37" s="84" t="s">
        <v>1877</v>
      </c>
      <c r="BF37" s="84" t="s">
        <v>1878</v>
      </c>
      <c r="BG37" s="84" t="s">
        <v>1879</v>
      </c>
      <c r="BH37" s="84" t="s">
        <v>1880</v>
      </c>
      <c r="BI37" s="84" t="s">
        <v>1881</v>
      </c>
      <c r="BJ37" s="84" t="s">
        <v>1882</v>
      </c>
      <c r="BK37" s="84" t="s">
        <v>1883</v>
      </c>
      <c r="BL37" s="84" t="s">
        <v>1884</v>
      </c>
      <c r="BM37" s="84" t="s">
        <v>1885</v>
      </c>
      <c r="BN37" s="84" t="s">
        <v>1886</v>
      </c>
      <c r="BO37" s="84" t="s">
        <v>1887</v>
      </c>
      <c r="BP37" s="84" t="s">
        <v>1888</v>
      </c>
      <c r="BQ37" s="84" t="s">
        <v>1889</v>
      </c>
      <c r="BR37" s="68" t="str">
        <f t="shared" si="52"/>
        <v>Pic1</v>
      </c>
      <c r="BS37" s="68" t="str">
        <f t="shared" si="24"/>
        <v>Pic2</v>
      </c>
      <c r="BT37" s="68" t="str">
        <f t="shared" si="25"/>
        <v>Pic3</v>
      </c>
      <c r="BU37" s="68" t="str">
        <f t="shared" si="26"/>
        <v>Pic4</v>
      </c>
      <c r="BV37" s="68" t="str">
        <f t="shared" si="27"/>
        <v/>
      </c>
      <c r="BW37" s="68" t="str">
        <f t="shared" si="28"/>
        <v/>
      </c>
      <c r="BX37" s="68" t="str">
        <f t="shared" si="29"/>
        <v/>
      </c>
      <c r="BY37" s="68" t="str">
        <f t="shared" si="30"/>
        <v/>
      </c>
      <c r="BZ37" s="68" t="str">
        <f t="shared" si="31"/>
        <v/>
      </c>
      <c r="CA37" s="68" t="str">
        <f t="shared" si="32"/>
        <v/>
      </c>
      <c r="CB37" s="68" t="str">
        <f t="shared" si="33"/>
        <v/>
      </c>
      <c r="CC37" s="68" t="str">
        <f t="shared" si="34"/>
        <v/>
      </c>
      <c r="CD37" s="68" t="str">
        <f t="shared" si="35"/>
        <v/>
      </c>
      <c r="CE37" s="68" t="str">
        <f t="shared" si="36"/>
        <v/>
      </c>
      <c r="CF37" s="68" t="str">
        <f t="shared" si="37"/>
        <v/>
      </c>
      <c r="CG37" s="68" t="str">
        <f t="shared" si="38"/>
        <v/>
      </c>
      <c r="CH37" s="68" t="str">
        <f t="shared" si="39"/>
        <v/>
      </c>
      <c r="CI37" s="68" t="str">
        <f t="shared" si="40"/>
        <v/>
      </c>
      <c r="CJ37" s="68" t="str">
        <f t="shared" si="41"/>
        <v/>
      </c>
      <c r="CK37" s="68" t="str">
        <f t="shared" si="42"/>
        <v/>
      </c>
      <c r="CL37" s="68" t="str">
        <f t="shared" si="43"/>
        <v/>
      </c>
      <c r="CM37" s="68" t="str">
        <f t="shared" si="44"/>
        <v/>
      </c>
      <c r="CN37" s="68" t="str">
        <f t="shared" si="45"/>
        <v/>
      </c>
      <c r="CO37" s="68" t="str">
        <f t="shared" si="46"/>
        <v/>
      </c>
      <c r="CP37" s="68" t="str">
        <f t="shared" si="53"/>
        <v>https://viking-pictures.s3.us-west-1.amazonaws.com/AA1188/70+(1).JPG</v>
      </c>
      <c r="CR37" t="str">
        <f t="shared" si="54"/>
        <v>https://viking-pictures.s3.us-west-1.amazonaws.com/AA1188/70+(1).JPG</v>
      </c>
      <c r="CS37" s="68" t="str">
        <f t="shared" si="47"/>
        <v>Primary Pic</v>
      </c>
      <c r="CU37" t="s">
        <v>3412</v>
      </c>
      <c r="CV37" t="s">
        <v>3413</v>
      </c>
      <c r="CW37" t="s">
        <v>3414</v>
      </c>
      <c r="CX37" t="s">
        <v>3415</v>
      </c>
    </row>
    <row r="38" spans="1:105" x14ac:dyDescent="0.25">
      <c r="A38">
        <v>71</v>
      </c>
      <c r="B38" t="s">
        <v>2982</v>
      </c>
      <c r="C38" s="82" t="str">
        <f t="shared" si="48"/>
        <v>https://viking-pictures.s3.us-west-1.amazonaws.com/AA1188/71+(1).JPG|https://viking-pictures.s3.us-west-1.amazonaws.com/AA1188/71+(2).JPG|https://viking-pictures.s3.us-west-1.amazonaws.com/AA1188/71+(3).JPG|https://viking-pictures.s3.us-west-1.amazonaws.com/AA1188/71+(4).JPG|https://viking-pictures.s3.us-west-1.amazonaws.com/AA1188/71+(5).JPG|https://viking-pictures.s3.us-west-1.amazonaws.com/AA1188/71+(6).JPG|https://viking-pictures.s3.us-west-1.amazonaws.com/AA1188/71+(7).JPG</v>
      </c>
      <c r="D38" s="278">
        <v>7</v>
      </c>
      <c r="E38" s="82" t="str">
        <f t="shared" si="49"/>
        <v>https://viking-pictures.s3.us-west-1.amazonaws.com/AA1188/71+(1).JPG</v>
      </c>
      <c r="F38" s="82" t="str">
        <f t="shared" si="0"/>
        <v>https://viking-pictures.s3.us-west-1.amazonaws.com/AA1188/71+(2).JPG</v>
      </c>
      <c r="G38" s="82" t="str">
        <f t="shared" si="1"/>
        <v>https://viking-pictures.s3.us-west-1.amazonaws.com/AA1188/71+(3).JPG</v>
      </c>
      <c r="H38" s="82" t="str">
        <f t="shared" si="2"/>
        <v>https://viking-pictures.s3.us-west-1.amazonaws.com/AA1188/71+(4).JPG</v>
      </c>
      <c r="I38" s="82" t="str">
        <f t="shared" si="3"/>
        <v>https://viking-pictures.s3.us-west-1.amazonaws.com/AA1188/71+(5).JPG</v>
      </c>
      <c r="J38" s="82" t="str">
        <f t="shared" si="4"/>
        <v>https://viking-pictures.s3.us-west-1.amazonaws.com/AA1188/71+(6).JPG</v>
      </c>
      <c r="K38" s="82" t="str">
        <f t="shared" si="5"/>
        <v>https://viking-pictures.s3.us-west-1.amazonaws.com/AA1188/71+(7).JPG</v>
      </c>
      <c r="L38" s="82" t="str">
        <f t="shared" si="6"/>
        <v/>
      </c>
      <c r="M38" s="82" t="str">
        <f t="shared" si="7"/>
        <v/>
      </c>
      <c r="N38" s="82" t="str">
        <f t="shared" si="8"/>
        <v/>
      </c>
      <c r="O38" s="82" t="str">
        <f t="shared" si="9"/>
        <v/>
      </c>
      <c r="P38" s="82" t="str">
        <f t="shared" si="10"/>
        <v/>
      </c>
      <c r="Q38" s="82" t="str">
        <f t="shared" si="11"/>
        <v/>
      </c>
      <c r="R38" s="82" t="str">
        <f t="shared" si="12"/>
        <v/>
      </c>
      <c r="S38" s="82" t="str">
        <f t="shared" si="13"/>
        <v/>
      </c>
      <c r="T38" s="82" t="str">
        <f t="shared" si="14"/>
        <v/>
      </c>
      <c r="U38" s="82" t="str">
        <f t="shared" si="15"/>
        <v/>
      </c>
      <c r="V38" s="82" t="str">
        <f t="shared" si="16"/>
        <v/>
      </c>
      <c r="W38" s="82" t="str">
        <f t="shared" si="17"/>
        <v/>
      </c>
      <c r="X38" s="82" t="str">
        <f t="shared" si="18"/>
        <v/>
      </c>
      <c r="Y38" s="82" t="str">
        <f t="shared" si="19"/>
        <v/>
      </c>
      <c r="Z38" s="82" t="str">
        <f t="shared" si="20"/>
        <v/>
      </c>
      <c r="AA38" s="82" t="str">
        <f t="shared" si="21"/>
        <v/>
      </c>
      <c r="AB38" s="82" t="str">
        <f t="shared" si="22"/>
        <v/>
      </c>
      <c r="AC38" s="83" t="str">
        <f t="shared" si="55"/>
        <v>https://viking-pictures.s3.us-west-1.amazonaws.com/AA1188</v>
      </c>
      <c r="AD38" s="82" t="str">
        <f t="shared" si="56"/>
        <v>71</v>
      </c>
      <c r="AE38" s="82">
        <f t="shared" si="50"/>
        <v>71</v>
      </c>
      <c r="AF38" s="82" t="str">
        <f t="shared" si="57"/>
        <v>71</v>
      </c>
      <c r="AG38" s="82" t="str">
        <f t="shared" si="58"/>
        <v>71</v>
      </c>
      <c r="AH38" s="82" t="str">
        <f t="shared" si="59"/>
        <v>71</v>
      </c>
      <c r="AI38" s="82" t="str">
        <f t="shared" si="60"/>
        <v>71</v>
      </c>
      <c r="AJ38" s="82" t="str">
        <f t="shared" si="61"/>
        <v>71</v>
      </c>
      <c r="AK38" s="82" t="str">
        <f t="shared" si="62"/>
        <v>71</v>
      </c>
      <c r="AL38" s="82" t="str">
        <f t="shared" si="63"/>
        <v>71</v>
      </c>
      <c r="AM38" s="82" t="str">
        <f t="shared" si="64"/>
        <v>71</v>
      </c>
      <c r="AN38" s="82" t="str">
        <f t="shared" si="51"/>
        <v>71</v>
      </c>
      <c r="AO38" s="82" t="str">
        <f t="shared" si="65"/>
        <v>71</v>
      </c>
      <c r="AP38" s="82" t="str">
        <f t="shared" si="66"/>
        <v>71</v>
      </c>
      <c r="AQ38" s="84" t="s">
        <v>3199</v>
      </c>
      <c r="AR38" s="84" t="s">
        <v>1864</v>
      </c>
      <c r="AS38" s="84" t="s">
        <v>1865</v>
      </c>
      <c r="AT38" s="84" t="s">
        <v>1866</v>
      </c>
      <c r="AU38" s="84" t="s">
        <v>1867</v>
      </c>
      <c r="AV38" s="84" t="s">
        <v>1868</v>
      </c>
      <c r="AW38" s="84" t="s">
        <v>1869</v>
      </c>
      <c r="AX38" s="84" t="s">
        <v>1870</v>
      </c>
      <c r="AY38" s="84" t="s">
        <v>1871</v>
      </c>
      <c r="AZ38" s="84" t="s">
        <v>1872</v>
      </c>
      <c r="BA38" s="84" t="s">
        <v>1873</v>
      </c>
      <c r="BB38" s="84" t="s">
        <v>1874</v>
      </c>
      <c r="BC38" s="84" t="s">
        <v>1875</v>
      </c>
      <c r="BD38" s="84" t="s">
        <v>1876</v>
      </c>
      <c r="BE38" s="84" t="s">
        <v>1877</v>
      </c>
      <c r="BF38" s="84" t="s">
        <v>1878</v>
      </c>
      <c r="BG38" s="84" t="s">
        <v>1879</v>
      </c>
      <c r="BH38" s="84" t="s">
        <v>1880</v>
      </c>
      <c r="BI38" s="84" t="s">
        <v>1881</v>
      </c>
      <c r="BJ38" s="84" t="s">
        <v>1882</v>
      </c>
      <c r="BK38" s="84" t="s">
        <v>1883</v>
      </c>
      <c r="BL38" s="84" t="s">
        <v>1884</v>
      </c>
      <c r="BM38" s="84" t="s">
        <v>1885</v>
      </c>
      <c r="BN38" s="84" t="s">
        <v>1886</v>
      </c>
      <c r="BO38" s="84" t="s">
        <v>1887</v>
      </c>
      <c r="BP38" s="84" t="s">
        <v>1888</v>
      </c>
      <c r="BQ38" s="84" t="s">
        <v>1889</v>
      </c>
      <c r="BR38" s="68" t="str">
        <f t="shared" si="52"/>
        <v>Pic1</v>
      </c>
      <c r="BS38" s="68" t="str">
        <f t="shared" si="24"/>
        <v>Pic2</v>
      </c>
      <c r="BT38" s="68" t="str">
        <f t="shared" si="25"/>
        <v>Pic3</v>
      </c>
      <c r="BU38" s="68" t="str">
        <f t="shared" si="26"/>
        <v>Pic4</v>
      </c>
      <c r="BV38" s="68" t="str">
        <f t="shared" si="27"/>
        <v>Pic5</v>
      </c>
      <c r="BW38" s="68" t="str">
        <f t="shared" si="28"/>
        <v>Pic6</v>
      </c>
      <c r="BX38" s="68" t="str">
        <f t="shared" si="29"/>
        <v>Pic7</v>
      </c>
      <c r="BY38" s="68" t="str">
        <f t="shared" si="30"/>
        <v/>
      </c>
      <c r="BZ38" s="68" t="str">
        <f t="shared" si="31"/>
        <v/>
      </c>
      <c r="CA38" s="68" t="str">
        <f t="shared" si="32"/>
        <v/>
      </c>
      <c r="CB38" s="68" t="str">
        <f t="shared" si="33"/>
        <v/>
      </c>
      <c r="CC38" s="68" t="str">
        <f t="shared" si="34"/>
        <v/>
      </c>
      <c r="CD38" s="68" t="str">
        <f t="shared" si="35"/>
        <v/>
      </c>
      <c r="CE38" s="68" t="str">
        <f t="shared" si="36"/>
        <v/>
      </c>
      <c r="CF38" s="68" t="str">
        <f t="shared" si="37"/>
        <v/>
      </c>
      <c r="CG38" s="68" t="str">
        <f t="shared" si="38"/>
        <v/>
      </c>
      <c r="CH38" s="68" t="str">
        <f t="shared" si="39"/>
        <v/>
      </c>
      <c r="CI38" s="68" t="str">
        <f t="shared" si="40"/>
        <v/>
      </c>
      <c r="CJ38" s="68" t="str">
        <f t="shared" si="41"/>
        <v/>
      </c>
      <c r="CK38" s="68" t="str">
        <f t="shared" si="42"/>
        <v/>
      </c>
      <c r="CL38" s="68" t="str">
        <f t="shared" si="43"/>
        <v/>
      </c>
      <c r="CM38" s="68" t="str">
        <f t="shared" si="44"/>
        <v/>
      </c>
      <c r="CN38" s="68" t="str">
        <f t="shared" si="45"/>
        <v/>
      </c>
      <c r="CO38" s="68" t="str">
        <f t="shared" si="46"/>
        <v/>
      </c>
      <c r="CP38" s="68" t="str">
        <f t="shared" si="53"/>
        <v>https://viking-pictures.s3.us-west-1.amazonaws.com/AA1188/71+(1).JPG</v>
      </c>
      <c r="CR38" t="str">
        <f t="shared" si="54"/>
        <v>https://viking-pictures.s3.us-west-1.amazonaws.com/AA1188/71+(1).JPG</v>
      </c>
      <c r="CS38" s="68" t="str">
        <f t="shared" si="47"/>
        <v>Primary Pic</v>
      </c>
      <c r="CU38" t="s">
        <v>3416</v>
      </c>
      <c r="CV38" t="s">
        <v>3417</v>
      </c>
      <c r="CW38" t="s">
        <v>3418</v>
      </c>
      <c r="CX38" t="s">
        <v>3419</v>
      </c>
      <c r="CY38" t="s">
        <v>3420</v>
      </c>
      <c r="CZ38" t="s">
        <v>3421</v>
      </c>
      <c r="DA38" t="s">
        <v>3422</v>
      </c>
    </row>
    <row r="39" spans="1:105" x14ac:dyDescent="0.25">
      <c r="A39">
        <v>72</v>
      </c>
      <c r="B39" t="s">
        <v>2983</v>
      </c>
      <c r="C39" s="82" t="str">
        <f t="shared" si="48"/>
        <v>https://viking-pictures.s3.us-west-1.amazonaws.com/AA1188/72+(1).JPG|https://viking-pictures.s3.us-west-1.amazonaws.com/AA1188/72+(2).JPG|https://viking-pictures.s3.us-west-1.amazonaws.com/AA1188/72+(3).JPG</v>
      </c>
      <c r="D39" s="278">
        <v>3</v>
      </c>
      <c r="E39" s="82" t="str">
        <f t="shared" si="49"/>
        <v>https://viking-pictures.s3.us-west-1.amazonaws.com/AA1188/72+(1).JPG</v>
      </c>
      <c r="F39" s="82" t="str">
        <f t="shared" si="0"/>
        <v>https://viking-pictures.s3.us-west-1.amazonaws.com/AA1188/72+(2).JPG</v>
      </c>
      <c r="G39" s="82" t="str">
        <f t="shared" si="1"/>
        <v>https://viking-pictures.s3.us-west-1.amazonaws.com/AA1188/72+(3).JPG</v>
      </c>
      <c r="H39" s="82" t="str">
        <f t="shared" si="2"/>
        <v/>
      </c>
      <c r="I39" s="82" t="str">
        <f t="shared" si="3"/>
        <v/>
      </c>
      <c r="J39" s="82" t="str">
        <f t="shared" si="4"/>
        <v/>
      </c>
      <c r="K39" s="82" t="str">
        <f t="shared" si="5"/>
        <v/>
      </c>
      <c r="L39" s="82" t="str">
        <f t="shared" si="6"/>
        <v/>
      </c>
      <c r="M39" s="82" t="str">
        <f t="shared" si="7"/>
        <v/>
      </c>
      <c r="N39" s="82" t="str">
        <f t="shared" si="8"/>
        <v/>
      </c>
      <c r="O39" s="82" t="str">
        <f t="shared" si="9"/>
        <v/>
      </c>
      <c r="P39" s="82" t="str">
        <f t="shared" si="10"/>
        <v/>
      </c>
      <c r="Q39" s="82" t="str">
        <f t="shared" si="11"/>
        <v/>
      </c>
      <c r="R39" s="82" t="str">
        <f t="shared" si="12"/>
        <v/>
      </c>
      <c r="S39" s="82" t="str">
        <f t="shared" si="13"/>
        <v/>
      </c>
      <c r="T39" s="82" t="str">
        <f t="shared" si="14"/>
        <v/>
      </c>
      <c r="U39" s="82" t="str">
        <f t="shared" si="15"/>
        <v/>
      </c>
      <c r="V39" s="82" t="str">
        <f t="shared" si="16"/>
        <v/>
      </c>
      <c r="W39" s="82" t="str">
        <f t="shared" si="17"/>
        <v/>
      </c>
      <c r="X39" s="82" t="str">
        <f t="shared" si="18"/>
        <v/>
      </c>
      <c r="Y39" s="82" t="str">
        <f t="shared" si="19"/>
        <v/>
      </c>
      <c r="Z39" s="82" t="str">
        <f t="shared" si="20"/>
        <v/>
      </c>
      <c r="AA39" s="82" t="str">
        <f t="shared" si="21"/>
        <v/>
      </c>
      <c r="AB39" s="82" t="str">
        <f t="shared" si="22"/>
        <v/>
      </c>
      <c r="AC39" s="83" t="str">
        <f t="shared" si="55"/>
        <v>https://viking-pictures.s3.us-west-1.amazonaws.com/AA1188</v>
      </c>
      <c r="AD39" s="82" t="str">
        <f t="shared" si="56"/>
        <v>72</v>
      </c>
      <c r="AE39" s="82">
        <f t="shared" si="50"/>
        <v>72</v>
      </c>
      <c r="AF39" s="82" t="str">
        <f t="shared" si="57"/>
        <v>72</v>
      </c>
      <c r="AG39" s="82" t="str">
        <f t="shared" si="58"/>
        <v>72</v>
      </c>
      <c r="AH39" s="82" t="str">
        <f t="shared" si="59"/>
        <v>72</v>
      </c>
      <c r="AI39" s="82" t="str">
        <f t="shared" si="60"/>
        <v>72</v>
      </c>
      <c r="AJ39" s="82" t="str">
        <f t="shared" si="61"/>
        <v>72</v>
      </c>
      <c r="AK39" s="82" t="str">
        <f t="shared" si="62"/>
        <v>72</v>
      </c>
      <c r="AL39" s="82" t="str">
        <f t="shared" si="63"/>
        <v>72</v>
      </c>
      <c r="AM39" s="82" t="str">
        <f t="shared" si="64"/>
        <v>72</v>
      </c>
      <c r="AN39" s="82" t="str">
        <f t="shared" si="51"/>
        <v>72</v>
      </c>
      <c r="AO39" s="82" t="str">
        <f t="shared" si="65"/>
        <v>72</v>
      </c>
      <c r="AP39" s="82" t="str">
        <f t="shared" si="66"/>
        <v>72</v>
      </c>
      <c r="AQ39" s="84" t="s">
        <v>3199</v>
      </c>
      <c r="AR39" s="84" t="s">
        <v>1864</v>
      </c>
      <c r="AS39" s="84" t="s">
        <v>1865</v>
      </c>
      <c r="AT39" s="84" t="s">
        <v>1866</v>
      </c>
      <c r="AU39" s="84" t="s">
        <v>1867</v>
      </c>
      <c r="AV39" s="84" t="s">
        <v>1868</v>
      </c>
      <c r="AW39" s="84" t="s">
        <v>1869</v>
      </c>
      <c r="AX39" s="84" t="s">
        <v>1870</v>
      </c>
      <c r="AY39" s="84" t="s">
        <v>1871</v>
      </c>
      <c r="AZ39" s="84" t="s">
        <v>1872</v>
      </c>
      <c r="BA39" s="84" t="s">
        <v>1873</v>
      </c>
      <c r="BB39" s="84" t="s">
        <v>1874</v>
      </c>
      <c r="BC39" s="84" t="s">
        <v>1875</v>
      </c>
      <c r="BD39" s="84" t="s">
        <v>1876</v>
      </c>
      <c r="BE39" s="84" t="s">
        <v>1877</v>
      </c>
      <c r="BF39" s="84" t="s">
        <v>1878</v>
      </c>
      <c r="BG39" s="84" t="s">
        <v>1879</v>
      </c>
      <c r="BH39" s="84" t="s">
        <v>1880</v>
      </c>
      <c r="BI39" s="84" t="s">
        <v>1881</v>
      </c>
      <c r="BJ39" s="84" t="s">
        <v>1882</v>
      </c>
      <c r="BK39" s="84" t="s">
        <v>1883</v>
      </c>
      <c r="BL39" s="84" t="s">
        <v>1884</v>
      </c>
      <c r="BM39" s="84" t="s">
        <v>1885</v>
      </c>
      <c r="BN39" s="84" t="s">
        <v>1886</v>
      </c>
      <c r="BO39" s="84" t="s">
        <v>1887</v>
      </c>
      <c r="BP39" s="84" t="s">
        <v>1888</v>
      </c>
      <c r="BQ39" s="84" t="s">
        <v>1889</v>
      </c>
      <c r="BR39" s="68" t="str">
        <f t="shared" si="52"/>
        <v>Pic1</v>
      </c>
      <c r="BS39" s="68" t="str">
        <f t="shared" si="24"/>
        <v>Pic2</v>
      </c>
      <c r="BT39" s="68" t="str">
        <f t="shared" si="25"/>
        <v>Pic3</v>
      </c>
      <c r="BU39" s="68" t="str">
        <f t="shared" si="26"/>
        <v/>
      </c>
      <c r="BV39" s="68" t="str">
        <f t="shared" si="27"/>
        <v/>
      </c>
      <c r="BW39" s="68" t="str">
        <f t="shared" si="28"/>
        <v/>
      </c>
      <c r="BX39" s="68" t="str">
        <f t="shared" si="29"/>
        <v/>
      </c>
      <c r="BY39" s="68" t="str">
        <f t="shared" si="30"/>
        <v/>
      </c>
      <c r="BZ39" s="68" t="str">
        <f t="shared" si="31"/>
        <v/>
      </c>
      <c r="CA39" s="68" t="str">
        <f t="shared" si="32"/>
        <v/>
      </c>
      <c r="CB39" s="68" t="str">
        <f t="shared" si="33"/>
        <v/>
      </c>
      <c r="CC39" s="68" t="str">
        <f t="shared" si="34"/>
        <v/>
      </c>
      <c r="CD39" s="68" t="str">
        <f t="shared" si="35"/>
        <v/>
      </c>
      <c r="CE39" s="68" t="str">
        <f t="shared" si="36"/>
        <v/>
      </c>
      <c r="CF39" s="68" t="str">
        <f t="shared" si="37"/>
        <v/>
      </c>
      <c r="CG39" s="68" t="str">
        <f t="shared" si="38"/>
        <v/>
      </c>
      <c r="CH39" s="68" t="str">
        <f t="shared" si="39"/>
        <v/>
      </c>
      <c r="CI39" s="68" t="str">
        <f t="shared" si="40"/>
        <v/>
      </c>
      <c r="CJ39" s="68" t="str">
        <f t="shared" si="41"/>
        <v/>
      </c>
      <c r="CK39" s="68" t="str">
        <f t="shared" si="42"/>
        <v/>
      </c>
      <c r="CL39" s="68" t="str">
        <f t="shared" si="43"/>
        <v/>
      </c>
      <c r="CM39" s="68" t="str">
        <f t="shared" si="44"/>
        <v/>
      </c>
      <c r="CN39" s="68" t="str">
        <f t="shared" si="45"/>
        <v/>
      </c>
      <c r="CO39" s="68" t="str">
        <f t="shared" si="46"/>
        <v/>
      </c>
      <c r="CP39" s="68" t="str">
        <f t="shared" si="53"/>
        <v>https://viking-pictures.s3.us-west-1.amazonaws.com/AA1188/72+(1).JPG</v>
      </c>
      <c r="CR39" t="str">
        <f t="shared" si="54"/>
        <v>https://viking-pictures.s3.us-west-1.amazonaws.com/AA1188/72+(1).JPG</v>
      </c>
      <c r="CS39" s="68" t="str">
        <f t="shared" si="47"/>
        <v>Primary Pic</v>
      </c>
      <c r="CU39" t="s">
        <v>3423</v>
      </c>
      <c r="CV39" t="s">
        <v>3424</v>
      </c>
      <c r="CW39" t="s">
        <v>3425</v>
      </c>
    </row>
    <row r="40" spans="1:105" x14ac:dyDescent="0.25">
      <c r="A40">
        <v>73</v>
      </c>
      <c r="B40" t="s">
        <v>2985</v>
      </c>
      <c r="C40" s="82" t="str">
        <f t="shared" si="48"/>
        <v>https://viking-pictures.s3.us-west-1.amazonaws.com/AA1188/73+(1).JPG|https://viking-pictures.s3.us-west-1.amazonaws.com/AA1188/73+(2).JPG|https://viking-pictures.s3.us-west-1.amazonaws.com/AA1188/73+(3).JPG|https://viking-pictures.s3.us-west-1.amazonaws.com/AA1188/73+(4).JPG|https://viking-pictures.s3.us-west-1.amazonaws.com/AA1188/73+(5).JPG|https://viking-pictures.s3.us-west-1.amazonaws.com/AA1188/73+(6).JPG</v>
      </c>
      <c r="D40" s="278">
        <v>6</v>
      </c>
      <c r="E40" s="82" t="str">
        <f t="shared" si="49"/>
        <v>https://viking-pictures.s3.us-west-1.amazonaws.com/AA1188/73+(1).JPG</v>
      </c>
      <c r="F40" s="82" t="str">
        <f t="shared" si="0"/>
        <v>https://viking-pictures.s3.us-west-1.amazonaws.com/AA1188/73+(2).JPG</v>
      </c>
      <c r="G40" s="82" t="str">
        <f t="shared" si="1"/>
        <v>https://viking-pictures.s3.us-west-1.amazonaws.com/AA1188/73+(3).JPG</v>
      </c>
      <c r="H40" s="82" t="str">
        <f t="shared" si="2"/>
        <v>https://viking-pictures.s3.us-west-1.amazonaws.com/AA1188/73+(4).JPG</v>
      </c>
      <c r="I40" s="82" t="str">
        <f t="shared" si="3"/>
        <v>https://viking-pictures.s3.us-west-1.amazonaws.com/AA1188/73+(5).JPG</v>
      </c>
      <c r="J40" s="82" t="str">
        <f t="shared" si="4"/>
        <v>https://viking-pictures.s3.us-west-1.amazonaws.com/AA1188/73+(6).JPG</v>
      </c>
      <c r="K40" s="82" t="str">
        <f t="shared" si="5"/>
        <v/>
      </c>
      <c r="L40" s="82" t="str">
        <f t="shared" si="6"/>
        <v/>
      </c>
      <c r="M40" s="82" t="str">
        <f t="shared" si="7"/>
        <v/>
      </c>
      <c r="N40" s="82" t="str">
        <f t="shared" si="8"/>
        <v/>
      </c>
      <c r="O40" s="82" t="str">
        <f t="shared" si="9"/>
        <v/>
      </c>
      <c r="P40" s="82" t="str">
        <f t="shared" si="10"/>
        <v/>
      </c>
      <c r="Q40" s="82" t="str">
        <f t="shared" si="11"/>
        <v/>
      </c>
      <c r="R40" s="82" t="str">
        <f t="shared" si="12"/>
        <v/>
      </c>
      <c r="S40" s="82" t="str">
        <f t="shared" si="13"/>
        <v/>
      </c>
      <c r="T40" s="82" t="str">
        <f t="shared" si="14"/>
        <v/>
      </c>
      <c r="U40" s="82" t="str">
        <f t="shared" si="15"/>
        <v/>
      </c>
      <c r="V40" s="82" t="str">
        <f t="shared" si="16"/>
        <v/>
      </c>
      <c r="W40" s="82" t="str">
        <f t="shared" si="17"/>
        <v/>
      </c>
      <c r="X40" s="82" t="str">
        <f t="shared" si="18"/>
        <v/>
      </c>
      <c r="Y40" s="82" t="str">
        <f t="shared" si="19"/>
        <v/>
      </c>
      <c r="Z40" s="82" t="str">
        <f t="shared" si="20"/>
        <v/>
      </c>
      <c r="AA40" s="82" t="str">
        <f t="shared" si="21"/>
        <v/>
      </c>
      <c r="AB40" s="82" t="str">
        <f t="shared" si="22"/>
        <v/>
      </c>
      <c r="AC40" s="83" t="str">
        <f t="shared" si="55"/>
        <v>https://viking-pictures.s3.us-west-1.amazonaws.com/AA1188</v>
      </c>
      <c r="AD40" s="82" t="str">
        <f t="shared" si="56"/>
        <v>73</v>
      </c>
      <c r="AE40" s="82">
        <f t="shared" si="50"/>
        <v>73</v>
      </c>
      <c r="AF40" s="82" t="str">
        <f t="shared" si="57"/>
        <v>73</v>
      </c>
      <c r="AG40" s="82" t="str">
        <f t="shared" si="58"/>
        <v>73</v>
      </c>
      <c r="AH40" s="82" t="str">
        <f t="shared" si="59"/>
        <v>73</v>
      </c>
      <c r="AI40" s="82" t="str">
        <f t="shared" si="60"/>
        <v>73</v>
      </c>
      <c r="AJ40" s="82" t="str">
        <f t="shared" si="61"/>
        <v>73</v>
      </c>
      <c r="AK40" s="82" t="str">
        <f t="shared" si="62"/>
        <v>73</v>
      </c>
      <c r="AL40" s="82" t="str">
        <f t="shared" si="63"/>
        <v>73</v>
      </c>
      <c r="AM40" s="82" t="str">
        <f t="shared" si="64"/>
        <v>73</v>
      </c>
      <c r="AN40" s="82" t="str">
        <f t="shared" si="51"/>
        <v>73</v>
      </c>
      <c r="AO40" s="82" t="str">
        <f t="shared" si="65"/>
        <v>73</v>
      </c>
      <c r="AP40" s="82" t="str">
        <f t="shared" si="66"/>
        <v>73</v>
      </c>
      <c r="AQ40" s="84" t="s">
        <v>3199</v>
      </c>
      <c r="AR40" s="84" t="s">
        <v>1864</v>
      </c>
      <c r="AS40" s="84" t="s">
        <v>1865</v>
      </c>
      <c r="AT40" s="84" t="s">
        <v>1866</v>
      </c>
      <c r="AU40" s="84" t="s">
        <v>1867</v>
      </c>
      <c r="AV40" s="84" t="s">
        <v>1868</v>
      </c>
      <c r="AW40" s="84" t="s">
        <v>1869</v>
      </c>
      <c r="AX40" s="84" t="s">
        <v>1870</v>
      </c>
      <c r="AY40" s="84" t="s">
        <v>1871</v>
      </c>
      <c r="AZ40" s="84" t="s">
        <v>1872</v>
      </c>
      <c r="BA40" s="84" t="s">
        <v>1873</v>
      </c>
      <c r="BB40" s="84" t="s">
        <v>1874</v>
      </c>
      <c r="BC40" s="84" t="s">
        <v>1875</v>
      </c>
      <c r="BD40" s="84" t="s">
        <v>1876</v>
      </c>
      <c r="BE40" s="84" t="s">
        <v>1877</v>
      </c>
      <c r="BF40" s="84" t="s">
        <v>1878</v>
      </c>
      <c r="BG40" s="84" t="s">
        <v>1879</v>
      </c>
      <c r="BH40" s="84" t="s">
        <v>1880</v>
      </c>
      <c r="BI40" s="84" t="s">
        <v>1881</v>
      </c>
      <c r="BJ40" s="84" t="s">
        <v>1882</v>
      </c>
      <c r="BK40" s="84" t="s">
        <v>1883</v>
      </c>
      <c r="BL40" s="84" t="s">
        <v>1884</v>
      </c>
      <c r="BM40" s="84" t="s">
        <v>1885</v>
      </c>
      <c r="BN40" s="84" t="s">
        <v>1886</v>
      </c>
      <c r="BO40" s="84" t="s">
        <v>1887</v>
      </c>
      <c r="BP40" s="84" t="s">
        <v>1888</v>
      </c>
      <c r="BQ40" s="84" t="s">
        <v>1889</v>
      </c>
      <c r="BR40" s="68" t="str">
        <f t="shared" si="52"/>
        <v>Pic1</v>
      </c>
      <c r="BS40" s="68" t="str">
        <f t="shared" si="24"/>
        <v>Pic2</v>
      </c>
      <c r="BT40" s="68" t="str">
        <f t="shared" si="25"/>
        <v>Pic3</v>
      </c>
      <c r="BU40" s="68" t="str">
        <f t="shared" si="26"/>
        <v>Pic4</v>
      </c>
      <c r="BV40" s="68" t="str">
        <f t="shared" si="27"/>
        <v>Pic5</v>
      </c>
      <c r="BW40" s="68" t="str">
        <f t="shared" si="28"/>
        <v>Pic6</v>
      </c>
      <c r="BX40" s="68" t="str">
        <f t="shared" si="29"/>
        <v/>
      </c>
      <c r="BY40" s="68" t="str">
        <f t="shared" si="30"/>
        <v/>
      </c>
      <c r="BZ40" s="68" t="str">
        <f t="shared" si="31"/>
        <v/>
      </c>
      <c r="CA40" s="68" t="str">
        <f t="shared" si="32"/>
        <v/>
      </c>
      <c r="CB40" s="68" t="str">
        <f t="shared" si="33"/>
        <v/>
      </c>
      <c r="CC40" s="68" t="str">
        <f t="shared" si="34"/>
        <v/>
      </c>
      <c r="CD40" s="68" t="str">
        <f t="shared" si="35"/>
        <v/>
      </c>
      <c r="CE40" s="68" t="str">
        <f t="shared" si="36"/>
        <v/>
      </c>
      <c r="CF40" s="68" t="str">
        <f t="shared" si="37"/>
        <v/>
      </c>
      <c r="CG40" s="68" t="str">
        <f t="shared" si="38"/>
        <v/>
      </c>
      <c r="CH40" s="68" t="str">
        <f t="shared" si="39"/>
        <v/>
      </c>
      <c r="CI40" s="68" t="str">
        <f t="shared" si="40"/>
        <v/>
      </c>
      <c r="CJ40" s="68" t="str">
        <f t="shared" si="41"/>
        <v/>
      </c>
      <c r="CK40" s="68" t="str">
        <f t="shared" si="42"/>
        <v/>
      </c>
      <c r="CL40" s="68" t="str">
        <f t="shared" si="43"/>
        <v/>
      </c>
      <c r="CM40" s="68" t="str">
        <f t="shared" si="44"/>
        <v/>
      </c>
      <c r="CN40" s="68" t="str">
        <f t="shared" si="45"/>
        <v/>
      </c>
      <c r="CO40" s="68" t="str">
        <f t="shared" si="46"/>
        <v/>
      </c>
      <c r="CP40" s="68" t="str">
        <f t="shared" si="53"/>
        <v>https://viking-pictures.s3.us-west-1.amazonaws.com/AA1188/73+(1).JPG</v>
      </c>
      <c r="CR40" t="str">
        <f t="shared" si="54"/>
        <v>https://viking-pictures.s3.us-west-1.amazonaws.com/AA1188/73+(1).JPG</v>
      </c>
      <c r="CS40" s="68" t="str">
        <f t="shared" si="47"/>
        <v>Primary Pic</v>
      </c>
      <c r="CU40" t="s">
        <v>3426</v>
      </c>
      <c r="CV40" t="s">
        <v>3427</v>
      </c>
      <c r="CW40" t="s">
        <v>3428</v>
      </c>
      <c r="CX40" t="s">
        <v>3429</v>
      </c>
      <c r="CY40" t="s">
        <v>3430</v>
      </c>
      <c r="CZ40" t="s">
        <v>3431</v>
      </c>
    </row>
    <row r="41" spans="1:105" x14ac:dyDescent="0.25">
      <c r="A41">
        <v>74</v>
      </c>
      <c r="B41" t="s">
        <v>2987</v>
      </c>
      <c r="C41" s="82" t="str">
        <f t="shared" si="48"/>
        <v>https://viking-pictures.s3.us-west-1.amazonaws.com/AA1188/74+(1).JPG|https://viking-pictures.s3.us-west-1.amazonaws.com/AA1188/74+(2).JPG|https://viking-pictures.s3.us-west-1.amazonaws.com/AA1188/74+(3).JPG|https://viking-pictures.s3.us-west-1.amazonaws.com/AA1188/74+(4).JPG|https://viking-pictures.s3.us-west-1.amazonaws.com/AA1188/74+(5).JPG</v>
      </c>
      <c r="D41" s="278">
        <v>5</v>
      </c>
      <c r="E41" s="82" t="str">
        <f t="shared" si="49"/>
        <v>https://viking-pictures.s3.us-west-1.amazonaws.com/AA1188/74+(1).JPG</v>
      </c>
      <c r="F41" s="82" t="str">
        <f t="shared" si="0"/>
        <v>https://viking-pictures.s3.us-west-1.amazonaws.com/AA1188/74+(2).JPG</v>
      </c>
      <c r="G41" s="82" t="str">
        <f t="shared" si="1"/>
        <v>https://viking-pictures.s3.us-west-1.amazonaws.com/AA1188/74+(3).JPG</v>
      </c>
      <c r="H41" s="82" t="str">
        <f t="shared" si="2"/>
        <v>https://viking-pictures.s3.us-west-1.amazonaws.com/AA1188/74+(4).JPG</v>
      </c>
      <c r="I41" s="82" t="str">
        <f t="shared" si="3"/>
        <v>https://viking-pictures.s3.us-west-1.amazonaws.com/AA1188/74+(5).JPG</v>
      </c>
      <c r="J41" s="82" t="str">
        <f t="shared" si="4"/>
        <v/>
      </c>
      <c r="K41" s="82" t="str">
        <f t="shared" si="5"/>
        <v/>
      </c>
      <c r="L41" s="82" t="str">
        <f t="shared" si="6"/>
        <v/>
      </c>
      <c r="M41" s="82" t="str">
        <f t="shared" si="7"/>
        <v/>
      </c>
      <c r="N41" s="82" t="str">
        <f t="shared" si="8"/>
        <v/>
      </c>
      <c r="O41" s="82" t="str">
        <f t="shared" si="9"/>
        <v/>
      </c>
      <c r="P41" s="82" t="str">
        <f t="shared" si="10"/>
        <v/>
      </c>
      <c r="Q41" s="82" t="str">
        <f t="shared" si="11"/>
        <v/>
      </c>
      <c r="R41" s="82" t="str">
        <f t="shared" si="12"/>
        <v/>
      </c>
      <c r="S41" s="82" t="str">
        <f t="shared" si="13"/>
        <v/>
      </c>
      <c r="T41" s="82" t="str">
        <f t="shared" si="14"/>
        <v/>
      </c>
      <c r="U41" s="82" t="str">
        <f t="shared" si="15"/>
        <v/>
      </c>
      <c r="V41" s="82" t="str">
        <f t="shared" si="16"/>
        <v/>
      </c>
      <c r="W41" s="82" t="str">
        <f t="shared" si="17"/>
        <v/>
      </c>
      <c r="X41" s="82" t="str">
        <f t="shared" si="18"/>
        <v/>
      </c>
      <c r="Y41" s="82" t="str">
        <f t="shared" si="19"/>
        <v/>
      </c>
      <c r="Z41" s="82" t="str">
        <f t="shared" si="20"/>
        <v/>
      </c>
      <c r="AA41" s="82" t="str">
        <f t="shared" si="21"/>
        <v/>
      </c>
      <c r="AB41" s="82" t="str">
        <f t="shared" si="22"/>
        <v/>
      </c>
      <c r="AC41" s="83" t="str">
        <f t="shared" si="55"/>
        <v>https://viking-pictures.s3.us-west-1.amazonaws.com/AA1188</v>
      </c>
      <c r="AD41" s="82" t="str">
        <f t="shared" si="56"/>
        <v>74</v>
      </c>
      <c r="AE41" s="82">
        <f t="shared" si="50"/>
        <v>74</v>
      </c>
      <c r="AF41" s="82" t="str">
        <f t="shared" si="57"/>
        <v>74</v>
      </c>
      <c r="AG41" s="82" t="str">
        <f t="shared" si="58"/>
        <v>74</v>
      </c>
      <c r="AH41" s="82" t="str">
        <f t="shared" si="59"/>
        <v>74</v>
      </c>
      <c r="AI41" s="82" t="str">
        <f t="shared" si="60"/>
        <v>74</v>
      </c>
      <c r="AJ41" s="82" t="str">
        <f t="shared" si="61"/>
        <v>74</v>
      </c>
      <c r="AK41" s="82" t="str">
        <f t="shared" si="62"/>
        <v>74</v>
      </c>
      <c r="AL41" s="82" t="str">
        <f t="shared" si="63"/>
        <v>74</v>
      </c>
      <c r="AM41" s="82" t="str">
        <f t="shared" si="64"/>
        <v>74</v>
      </c>
      <c r="AN41" s="82" t="str">
        <f t="shared" si="51"/>
        <v>74</v>
      </c>
      <c r="AO41" s="82" t="str">
        <f t="shared" si="65"/>
        <v>74</v>
      </c>
      <c r="AP41" s="82" t="str">
        <f t="shared" si="66"/>
        <v>74</v>
      </c>
      <c r="AQ41" s="84" t="s">
        <v>3199</v>
      </c>
      <c r="AR41" s="84" t="s">
        <v>1864</v>
      </c>
      <c r="AS41" s="84" t="s">
        <v>1865</v>
      </c>
      <c r="AT41" s="84" t="s">
        <v>1866</v>
      </c>
      <c r="AU41" s="84" t="s">
        <v>1867</v>
      </c>
      <c r="AV41" s="84" t="s">
        <v>1868</v>
      </c>
      <c r="AW41" s="84" t="s">
        <v>1869</v>
      </c>
      <c r="AX41" s="84" t="s">
        <v>1870</v>
      </c>
      <c r="AY41" s="84" t="s">
        <v>1871</v>
      </c>
      <c r="AZ41" s="84" t="s">
        <v>1872</v>
      </c>
      <c r="BA41" s="84" t="s">
        <v>1873</v>
      </c>
      <c r="BB41" s="84" t="s">
        <v>1874</v>
      </c>
      <c r="BC41" s="84" t="s">
        <v>1875</v>
      </c>
      <c r="BD41" s="84" t="s">
        <v>1876</v>
      </c>
      <c r="BE41" s="84" t="s">
        <v>1877</v>
      </c>
      <c r="BF41" s="84" t="s">
        <v>1878</v>
      </c>
      <c r="BG41" s="84" t="s">
        <v>1879</v>
      </c>
      <c r="BH41" s="84" t="s">
        <v>1880</v>
      </c>
      <c r="BI41" s="84" t="s">
        <v>1881</v>
      </c>
      <c r="BJ41" s="84" t="s">
        <v>1882</v>
      </c>
      <c r="BK41" s="84" t="s">
        <v>1883</v>
      </c>
      <c r="BL41" s="84" t="s">
        <v>1884</v>
      </c>
      <c r="BM41" s="84" t="s">
        <v>1885</v>
      </c>
      <c r="BN41" s="84" t="s">
        <v>1886</v>
      </c>
      <c r="BO41" s="84" t="s">
        <v>1887</v>
      </c>
      <c r="BP41" s="84" t="s">
        <v>1888</v>
      </c>
      <c r="BQ41" s="84" t="s">
        <v>1889</v>
      </c>
      <c r="BR41" s="68" t="str">
        <f t="shared" si="52"/>
        <v>Pic1</v>
      </c>
      <c r="BS41" s="68" t="str">
        <f t="shared" si="24"/>
        <v>Pic2</v>
      </c>
      <c r="BT41" s="68" t="str">
        <f t="shared" si="25"/>
        <v>Pic3</v>
      </c>
      <c r="BU41" s="68" t="str">
        <f t="shared" si="26"/>
        <v>Pic4</v>
      </c>
      <c r="BV41" s="68" t="str">
        <f t="shared" si="27"/>
        <v>Pic5</v>
      </c>
      <c r="BW41" s="68" t="str">
        <f t="shared" si="28"/>
        <v/>
      </c>
      <c r="BX41" s="68" t="str">
        <f t="shared" si="29"/>
        <v/>
      </c>
      <c r="BY41" s="68" t="str">
        <f t="shared" si="30"/>
        <v/>
      </c>
      <c r="BZ41" s="68" t="str">
        <f t="shared" si="31"/>
        <v/>
      </c>
      <c r="CA41" s="68" t="str">
        <f t="shared" si="32"/>
        <v/>
      </c>
      <c r="CB41" s="68" t="str">
        <f t="shared" si="33"/>
        <v/>
      </c>
      <c r="CC41" s="68" t="str">
        <f t="shared" si="34"/>
        <v/>
      </c>
      <c r="CD41" s="68" t="str">
        <f t="shared" si="35"/>
        <v/>
      </c>
      <c r="CE41" s="68" t="str">
        <f t="shared" si="36"/>
        <v/>
      </c>
      <c r="CF41" s="68" t="str">
        <f t="shared" si="37"/>
        <v/>
      </c>
      <c r="CG41" s="68" t="str">
        <f t="shared" si="38"/>
        <v/>
      </c>
      <c r="CH41" s="68" t="str">
        <f t="shared" si="39"/>
        <v/>
      </c>
      <c r="CI41" s="68" t="str">
        <f t="shared" si="40"/>
        <v/>
      </c>
      <c r="CJ41" s="68" t="str">
        <f t="shared" si="41"/>
        <v/>
      </c>
      <c r="CK41" s="68" t="str">
        <f t="shared" si="42"/>
        <v/>
      </c>
      <c r="CL41" s="68" t="str">
        <f t="shared" si="43"/>
        <v/>
      </c>
      <c r="CM41" s="68" t="str">
        <f t="shared" si="44"/>
        <v/>
      </c>
      <c r="CN41" s="68" t="str">
        <f t="shared" si="45"/>
        <v/>
      </c>
      <c r="CO41" s="68" t="str">
        <f t="shared" si="46"/>
        <v/>
      </c>
      <c r="CP41" s="68" t="str">
        <f t="shared" si="53"/>
        <v>https://viking-pictures.s3.us-west-1.amazonaws.com/AA1188/74+(1).JPG</v>
      </c>
      <c r="CR41" t="str">
        <f t="shared" si="54"/>
        <v>https://viking-pictures.s3.us-west-1.amazonaws.com/AA1188/74+(1).JPG</v>
      </c>
      <c r="CS41" s="68" t="str">
        <f t="shared" si="47"/>
        <v>Primary Pic</v>
      </c>
      <c r="CU41" t="s">
        <v>3432</v>
      </c>
      <c r="CV41" t="s">
        <v>3433</v>
      </c>
      <c r="CW41" t="s">
        <v>3434</v>
      </c>
      <c r="CX41" t="s">
        <v>3435</v>
      </c>
      <c r="CY41" t="s">
        <v>3436</v>
      </c>
    </row>
    <row r="42" spans="1:105" x14ac:dyDescent="0.25">
      <c r="A42">
        <v>75</v>
      </c>
      <c r="B42" t="s">
        <v>2992</v>
      </c>
      <c r="C42" s="82" t="str">
        <f t="shared" si="48"/>
        <v>https://viking-pictures.s3.us-west-1.amazonaws.com/AA1188/75+(1).JPG|https://viking-pictures.s3.us-west-1.amazonaws.com/AA1188/75+(2).JPG|https://viking-pictures.s3.us-west-1.amazonaws.com/AA1188/75+(3).JPG|https://viking-pictures.s3.us-west-1.amazonaws.com/AA1188/75+(4).JPG</v>
      </c>
      <c r="D42" s="278">
        <v>4</v>
      </c>
      <c r="E42" s="82" t="str">
        <f t="shared" si="49"/>
        <v>https://viking-pictures.s3.us-west-1.amazonaws.com/AA1188/75+(1).JPG</v>
      </c>
      <c r="F42" s="82" t="str">
        <f t="shared" si="0"/>
        <v>https://viking-pictures.s3.us-west-1.amazonaws.com/AA1188/75+(2).JPG</v>
      </c>
      <c r="G42" s="82" t="str">
        <f t="shared" si="1"/>
        <v>https://viking-pictures.s3.us-west-1.amazonaws.com/AA1188/75+(3).JPG</v>
      </c>
      <c r="H42" s="82" t="str">
        <f t="shared" si="2"/>
        <v>https://viking-pictures.s3.us-west-1.amazonaws.com/AA1188/75+(4).JPG</v>
      </c>
      <c r="I42" s="82" t="str">
        <f t="shared" si="3"/>
        <v/>
      </c>
      <c r="J42" s="82" t="str">
        <f t="shared" si="4"/>
        <v/>
      </c>
      <c r="K42" s="82" t="str">
        <f t="shared" si="5"/>
        <v/>
      </c>
      <c r="L42" s="82" t="str">
        <f t="shared" si="6"/>
        <v/>
      </c>
      <c r="M42" s="82" t="str">
        <f t="shared" si="7"/>
        <v/>
      </c>
      <c r="N42" s="82" t="str">
        <f t="shared" si="8"/>
        <v/>
      </c>
      <c r="O42" s="82" t="str">
        <f t="shared" si="9"/>
        <v/>
      </c>
      <c r="P42" s="82" t="str">
        <f t="shared" si="10"/>
        <v/>
      </c>
      <c r="Q42" s="82" t="str">
        <f t="shared" si="11"/>
        <v/>
      </c>
      <c r="R42" s="82" t="str">
        <f t="shared" si="12"/>
        <v/>
      </c>
      <c r="S42" s="82" t="str">
        <f t="shared" si="13"/>
        <v/>
      </c>
      <c r="T42" s="82" t="str">
        <f t="shared" si="14"/>
        <v/>
      </c>
      <c r="U42" s="82" t="str">
        <f t="shared" si="15"/>
        <v/>
      </c>
      <c r="V42" s="82" t="str">
        <f t="shared" si="16"/>
        <v/>
      </c>
      <c r="W42" s="82" t="str">
        <f t="shared" si="17"/>
        <v/>
      </c>
      <c r="X42" s="82" t="str">
        <f t="shared" si="18"/>
        <v/>
      </c>
      <c r="Y42" s="82" t="str">
        <f t="shared" si="19"/>
        <v/>
      </c>
      <c r="Z42" s="82" t="str">
        <f t="shared" si="20"/>
        <v/>
      </c>
      <c r="AA42" s="82" t="str">
        <f t="shared" si="21"/>
        <v/>
      </c>
      <c r="AB42" s="82" t="str">
        <f t="shared" si="22"/>
        <v/>
      </c>
      <c r="AC42" s="83" t="str">
        <f t="shared" si="55"/>
        <v>https://viking-pictures.s3.us-west-1.amazonaws.com/AA1188</v>
      </c>
      <c r="AD42" s="82" t="str">
        <f t="shared" si="56"/>
        <v>75</v>
      </c>
      <c r="AE42" s="82">
        <f t="shared" si="50"/>
        <v>75</v>
      </c>
      <c r="AF42" s="82" t="str">
        <f t="shared" si="57"/>
        <v>75</v>
      </c>
      <c r="AG42" s="82" t="str">
        <f t="shared" si="58"/>
        <v>75</v>
      </c>
      <c r="AH42" s="82" t="str">
        <f t="shared" si="59"/>
        <v>75</v>
      </c>
      <c r="AI42" s="82" t="str">
        <f t="shared" si="60"/>
        <v>75</v>
      </c>
      <c r="AJ42" s="82" t="str">
        <f t="shared" si="61"/>
        <v>75</v>
      </c>
      <c r="AK42" s="82" t="str">
        <f t="shared" si="62"/>
        <v>75</v>
      </c>
      <c r="AL42" s="82" t="str">
        <f t="shared" si="63"/>
        <v>75</v>
      </c>
      <c r="AM42" s="82" t="str">
        <f t="shared" si="64"/>
        <v>75</v>
      </c>
      <c r="AN42" s="82" t="str">
        <f t="shared" si="51"/>
        <v>75</v>
      </c>
      <c r="AO42" s="82" t="str">
        <f t="shared" si="65"/>
        <v>75</v>
      </c>
      <c r="AP42" s="82" t="str">
        <f t="shared" si="66"/>
        <v>75</v>
      </c>
      <c r="AQ42" s="84" t="s">
        <v>3199</v>
      </c>
      <c r="AR42" s="84" t="s">
        <v>1864</v>
      </c>
      <c r="AS42" s="84" t="s">
        <v>1865</v>
      </c>
      <c r="AT42" s="84" t="s">
        <v>1866</v>
      </c>
      <c r="AU42" s="84" t="s">
        <v>1867</v>
      </c>
      <c r="AV42" s="84" t="s">
        <v>1868</v>
      </c>
      <c r="AW42" s="84" t="s">
        <v>1869</v>
      </c>
      <c r="AX42" s="84" t="s">
        <v>1870</v>
      </c>
      <c r="AY42" s="84" t="s">
        <v>1871</v>
      </c>
      <c r="AZ42" s="84" t="s">
        <v>1872</v>
      </c>
      <c r="BA42" s="84" t="s">
        <v>1873</v>
      </c>
      <c r="BB42" s="84" t="s">
        <v>1874</v>
      </c>
      <c r="BC42" s="84" t="s">
        <v>1875</v>
      </c>
      <c r="BD42" s="84" t="s">
        <v>1876</v>
      </c>
      <c r="BE42" s="84" t="s">
        <v>1877</v>
      </c>
      <c r="BF42" s="84" t="s">
        <v>1878</v>
      </c>
      <c r="BG42" s="84" t="s">
        <v>1879</v>
      </c>
      <c r="BH42" s="84" t="s">
        <v>1880</v>
      </c>
      <c r="BI42" s="84" t="s">
        <v>1881</v>
      </c>
      <c r="BJ42" s="84" t="s">
        <v>1882</v>
      </c>
      <c r="BK42" s="84" t="s">
        <v>1883</v>
      </c>
      <c r="BL42" s="84" t="s">
        <v>1884</v>
      </c>
      <c r="BM42" s="84" t="s">
        <v>1885</v>
      </c>
      <c r="BN42" s="84" t="s">
        <v>1886</v>
      </c>
      <c r="BO42" s="84" t="s">
        <v>1887</v>
      </c>
      <c r="BP42" s="84" t="s">
        <v>1888</v>
      </c>
      <c r="BQ42" s="84" t="s">
        <v>1889</v>
      </c>
      <c r="BR42" s="68" t="str">
        <f t="shared" si="52"/>
        <v>Pic1</v>
      </c>
      <c r="BS42" s="68" t="str">
        <f t="shared" si="24"/>
        <v>Pic2</v>
      </c>
      <c r="BT42" s="68" t="str">
        <f t="shared" si="25"/>
        <v>Pic3</v>
      </c>
      <c r="BU42" s="68" t="str">
        <f t="shared" si="26"/>
        <v>Pic4</v>
      </c>
      <c r="BV42" s="68" t="str">
        <f t="shared" si="27"/>
        <v/>
      </c>
      <c r="BW42" s="68" t="str">
        <f t="shared" si="28"/>
        <v/>
      </c>
      <c r="BX42" s="68" t="str">
        <f t="shared" si="29"/>
        <v/>
      </c>
      <c r="BY42" s="68" t="str">
        <f t="shared" si="30"/>
        <v/>
      </c>
      <c r="BZ42" s="68" t="str">
        <f t="shared" si="31"/>
        <v/>
      </c>
      <c r="CA42" s="68" t="str">
        <f t="shared" si="32"/>
        <v/>
      </c>
      <c r="CB42" s="68" t="str">
        <f t="shared" si="33"/>
        <v/>
      </c>
      <c r="CC42" s="68" t="str">
        <f t="shared" si="34"/>
        <v/>
      </c>
      <c r="CD42" s="68" t="str">
        <f t="shared" si="35"/>
        <v/>
      </c>
      <c r="CE42" s="68" t="str">
        <f t="shared" si="36"/>
        <v/>
      </c>
      <c r="CF42" s="68" t="str">
        <f t="shared" si="37"/>
        <v/>
      </c>
      <c r="CG42" s="68" t="str">
        <f t="shared" si="38"/>
        <v/>
      </c>
      <c r="CH42" s="68" t="str">
        <f t="shared" si="39"/>
        <v/>
      </c>
      <c r="CI42" s="68" t="str">
        <f t="shared" si="40"/>
        <v/>
      </c>
      <c r="CJ42" s="68" t="str">
        <f t="shared" si="41"/>
        <v/>
      </c>
      <c r="CK42" s="68" t="str">
        <f t="shared" si="42"/>
        <v/>
      </c>
      <c r="CL42" s="68" t="str">
        <f t="shared" si="43"/>
        <v/>
      </c>
      <c r="CM42" s="68" t="str">
        <f t="shared" si="44"/>
        <v/>
      </c>
      <c r="CN42" s="68" t="str">
        <f t="shared" si="45"/>
        <v/>
      </c>
      <c r="CO42" s="68" t="str">
        <f t="shared" si="46"/>
        <v/>
      </c>
      <c r="CP42" s="68" t="str">
        <f t="shared" si="53"/>
        <v>https://viking-pictures.s3.us-west-1.amazonaws.com/AA1188/75+(1).JPG</v>
      </c>
      <c r="CR42" t="str">
        <f t="shared" si="54"/>
        <v>https://viking-pictures.s3.us-west-1.amazonaws.com/AA1188/75+(1).JPG</v>
      </c>
      <c r="CS42" s="68" t="str">
        <f t="shared" si="47"/>
        <v>Primary Pic</v>
      </c>
      <c r="CU42" t="s">
        <v>3437</v>
      </c>
      <c r="CV42" t="s">
        <v>3438</v>
      </c>
      <c r="CW42" t="s">
        <v>3439</v>
      </c>
      <c r="CX42" t="s">
        <v>3440</v>
      </c>
    </row>
    <row r="43" spans="1:105" x14ac:dyDescent="0.25">
      <c r="A43">
        <v>76</v>
      </c>
      <c r="B43" t="s">
        <v>2993</v>
      </c>
      <c r="C43" s="82" t="str">
        <f t="shared" si="48"/>
        <v>https://viking-pictures.s3.us-west-1.amazonaws.com/AA1188/76+(1).JPG|https://viking-pictures.s3.us-west-1.amazonaws.com/AA1188/76+(2).JPG|https://viking-pictures.s3.us-west-1.amazonaws.com/AA1188/76+(3).JPG|https://viking-pictures.s3.us-west-1.amazonaws.com/AA1188/76+(4).JPG|https://viking-pictures.s3.us-west-1.amazonaws.com/AA1188/76+(5).JPG|https://viking-pictures.s3.us-west-1.amazonaws.com/AA1188/76+(6).JPG|https://viking-pictures.s3.us-west-1.amazonaws.com/AA1188/76+(7).JPG</v>
      </c>
      <c r="D43" s="278">
        <v>7</v>
      </c>
      <c r="E43" s="82" t="str">
        <f t="shared" si="49"/>
        <v>https://viking-pictures.s3.us-west-1.amazonaws.com/AA1188/76+(1).JPG</v>
      </c>
      <c r="F43" s="82" t="str">
        <f t="shared" si="0"/>
        <v>https://viking-pictures.s3.us-west-1.amazonaws.com/AA1188/76+(2).JPG</v>
      </c>
      <c r="G43" s="82" t="str">
        <f t="shared" si="1"/>
        <v>https://viking-pictures.s3.us-west-1.amazonaws.com/AA1188/76+(3).JPG</v>
      </c>
      <c r="H43" s="82" t="str">
        <f t="shared" si="2"/>
        <v>https://viking-pictures.s3.us-west-1.amazonaws.com/AA1188/76+(4).JPG</v>
      </c>
      <c r="I43" s="82" t="str">
        <f t="shared" si="3"/>
        <v>https://viking-pictures.s3.us-west-1.amazonaws.com/AA1188/76+(5).JPG</v>
      </c>
      <c r="J43" s="82" t="str">
        <f t="shared" si="4"/>
        <v>https://viking-pictures.s3.us-west-1.amazonaws.com/AA1188/76+(6).JPG</v>
      </c>
      <c r="K43" s="82" t="str">
        <f t="shared" si="5"/>
        <v>https://viking-pictures.s3.us-west-1.amazonaws.com/AA1188/76+(7).JPG</v>
      </c>
      <c r="L43" s="82" t="str">
        <f t="shared" si="6"/>
        <v/>
      </c>
      <c r="M43" s="82" t="str">
        <f t="shared" si="7"/>
        <v/>
      </c>
      <c r="N43" s="82" t="str">
        <f t="shared" si="8"/>
        <v/>
      </c>
      <c r="O43" s="82" t="str">
        <f t="shared" si="9"/>
        <v/>
      </c>
      <c r="P43" s="82" t="str">
        <f t="shared" si="10"/>
        <v/>
      </c>
      <c r="Q43" s="82" t="str">
        <f t="shared" si="11"/>
        <v/>
      </c>
      <c r="R43" s="82" t="str">
        <f t="shared" si="12"/>
        <v/>
      </c>
      <c r="S43" s="82" t="str">
        <f t="shared" si="13"/>
        <v/>
      </c>
      <c r="T43" s="82" t="str">
        <f t="shared" si="14"/>
        <v/>
      </c>
      <c r="U43" s="82" t="str">
        <f t="shared" si="15"/>
        <v/>
      </c>
      <c r="V43" s="82" t="str">
        <f t="shared" si="16"/>
        <v/>
      </c>
      <c r="W43" s="82" t="str">
        <f t="shared" si="17"/>
        <v/>
      </c>
      <c r="X43" s="82" t="str">
        <f t="shared" si="18"/>
        <v/>
      </c>
      <c r="Y43" s="82" t="str">
        <f t="shared" si="19"/>
        <v/>
      </c>
      <c r="Z43" s="82" t="str">
        <f t="shared" si="20"/>
        <v/>
      </c>
      <c r="AA43" s="82" t="str">
        <f t="shared" si="21"/>
        <v/>
      </c>
      <c r="AB43" s="82" t="str">
        <f t="shared" si="22"/>
        <v/>
      </c>
      <c r="AC43" s="83" t="str">
        <f t="shared" si="55"/>
        <v>https://viking-pictures.s3.us-west-1.amazonaws.com/AA1188</v>
      </c>
      <c r="AD43" s="82" t="str">
        <f t="shared" si="56"/>
        <v>76</v>
      </c>
      <c r="AE43" s="82">
        <f t="shared" si="50"/>
        <v>76</v>
      </c>
      <c r="AF43" s="82" t="str">
        <f t="shared" si="57"/>
        <v>76</v>
      </c>
      <c r="AG43" s="82" t="str">
        <f t="shared" si="58"/>
        <v>76</v>
      </c>
      <c r="AH43" s="82" t="str">
        <f t="shared" si="59"/>
        <v>76</v>
      </c>
      <c r="AI43" s="82" t="str">
        <f t="shared" si="60"/>
        <v>76</v>
      </c>
      <c r="AJ43" s="82" t="str">
        <f t="shared" si="61"/>
        <v>76</v>
      </c>
      <c r="AK43" s="82" t="str">
        <f t="shared" si="62"/>
        <v>76</v>
      </c>
      <c r="AL43" s="82" t="str">
        <f t="shared" si="63"/>
        <v>76</v>
      </c>
      <c r="AM43" s="82" t="str">
        <f t="shared" si="64"/>
        <v>76</v>
      </c>
      <c r="AN43" s="82" t="str">
        <f t="shared" si="51"/>
        <v>76</v>
      </c>
      <c r="AO43" s="82" t="str">
        <f t="shared" si="65"/>
        <v>76</v>
      </c>
      <c r="AP43" s="82" t="str">
        <f t="shared" si="66"/>
        <v>76</v>
      </c>
      <c r="AQ43" s="84" t="s">
        <v>3199</v>
      </c>
      <c r="AR43" s="84" t="s">
        <v>1864</v>
      </c>
      <c r="AS43" s="84" t="s">
        <v>1865</v>
      </c>
      <c r="AT43" s="84" t="s">
        <v>1866</v>
      </c>
      <c r="AU43" s="84" t="s">
        <v>1867</v>
      </c>
      <c r="AV43" s="84" t="s">
        <v>1868</v>
      </c>
      <c r="AW43" s="84" t="s">
        <v>1869</v>
      </c>
      <c r="AX43" s="84" t="s">
        <v>1870</v>
      </c>
      <c r="AY43" s="84" t="s">
        <v>1871</v>
      </c>
      <c r="AZ43" s="84" t="s">
        <v>1872</v>
      </c>
      <c r="BA43" s="84" t="s">
        <v>1873</v>
      </c>
      <c r="BB43" s="84" t="s">
        <v>1874</v>
      </c>
      <c r="BC43" s="84" t="s">
        <v>1875</v>
      </c>
      <c r="BD43" s="84" t="s">
        <v>1876</v>
      </c>
      <c r="BE43" s="84" t="s">
        <v>1877</v>
      </c>
      <c r="BF43" s="84" t="s">
        <v>1878</v>
      </c>
      <c r="BG43" s="84" t="s">
        <v>1879</v>
      </c>
      <c r="BH43" s="84" t="s">
        <v>1880</v>
      </c>
      <c r="BI43" s="84" t="s">
        <v>1881</v>
      </c>
      <c r="BJ43" s="84" t="s">
        <v>1882</v>
      </c>
      <c r="BK43" s="84" t="s">
        <v>1883</v>
      </c>
      <c r="BL43" s="84" t="s">
        <v>1884</v>
      </c>
      <c r="BM43" s="84" t="s">
        <v>1885</v>
      </c>
      <c r="BN43" s="84" t="s">
        <v>1886</v>
      </c>
      <c r="BO43" s="84" t="s">
        <v>1887</v>
      </c>
      <c r="BP43" s="84" t="s">
        <v>1888</v>
      </c>
      <c r="BQ43" s="84" t="s">
        <v>1889</v>
      </c>
      <c r="BR43" s="68" t="str">
        <f t="shared" si="52"/>
        <v>Pic1</v>
      </c>
      <c r="BS43" s="68" t="str">
        <f t="shared" si="24"/>
        <v>Pic2</v>
      </c>
      <c r="BT43" s="68" t="str">
        <f t="shared" si="25"/>
        <v>Pic3</v>
      </c>
      <c r="BU43" s="68" t="str">
        <f t="shared" si="26"/>
        <v>Pic4</v>
      </c>
      <c r="BV43" s="68" t="str">
        <f t="shared" si="27"/>
        <v>Pic5</v>
      </c>
      <c r="BW43" s="68" t="str">
        <f t="shared" si="28"/>
        <v>Pic6</v>
      </c>
      <c r="BX43" s="68" t="str">
        <f t="shared" si="29"/>
        <v>Pic7</v>
      </c>
      <c r="BY43" s="68" t="str">
        <f t="shared" si="30"/>
        <v/>
      </c>
      <c r="BZ43" s="68" t="str">
        <f t="shared" si="31"/>
        <v/>
      </c>
      <c r="CA43" s="68" t="str">
        <f t="shared" si="32"/>
        <v/>
      </c>
      <c r="CB43" s="68" t="str">
        <f t="shared" si="33"/>
        <v/>
      </c>
      <c r="CC43" s="68" t="str">
        <f t="shared" si="34"/>
        <v/>
      </c>
      <c r="CD43" s="68" t="str">
        <f t="shared" si="35"/>
        <v/>
      </c>
      <c r="CE43" s="68" t="str">
        <f t="shared" si="36"/>
        <v/>
      </c>
      <c r="CF43" s="68" t="str">
        <f t="shared" si="37"/>
        <v/>
      </c>
      <c r="CG43" s="68" t="str">
        <f t="shared" si="38"/>
        <v/>
      </c>
      <c r="CH43" s="68" t="str">
        <f t="shared" si="39"/>
        <v/>
      </c>
      <c r="CI43" s="68" t="str">
        <f t="shared" si="40"/>
        <v/>
      </c>
      <c r="CJ43" s="68" t="str">
        <f t="shared" si="41"/>
        <v/>
      </c>
      <c r="CK43" s="68" t="str">
        <f t="shared" si="42"/>
        <v/>
      </c>
      <c r="CL43" s="68" t="str">
        <f t="shared" si="43"/>
        <v/>
      </c>
      <c r="CM43" s="68" t="str">
        <f t="shared" si="44"/>
        <v/>
      </c>
      <c r="CN43" s="68" t="str">
        <f t="shared" si="45"/>
        <v/>
      </c>
      <c r="CO43" s="68" t="str">
        <f t="shared" si="46"/>
        <v/>
      </c>
      <c r="CP43" s="68" t="str">
        <f t="shared" si="53"/>
        <v>https://viking-pictures.s3.us-west-1.amazonaws.com/AA1188/76+(1).JPG</v>
      </c>
      <c r="CR43" t="str">
        <f t="shared" si="54"/>
        <v>https://viking-pictures.s3.us-west-1.amazonaws.com/AA1188/76+(1).JPG</v>
      </c>
      <c r="CS43" s="68" t="str">
        <f t="shared" si="47"/>
        <v>Primary Pic</v>
      </c>
      <c r="CU43" t="s">
        <v>3441</v>
      </c>
      <c r="CV43" t="s">
        <v>3442</v>
      </c>
      <c r="CW43" t="s">
        <v>3443</v>
      </c>
      <c r="CX43" t="s">
        <v>3444</v>
      </c>
      <c r="CY43" t="s">
        <v>3445</v>
      </c>
      <c r="CZ43" t="s">
        <v>3446</v>
      </c>
      <c r="DA43" t="s">
        <v>3447</v>
      </c>
    </row>
    <row r="44" spans="1:105" x14ac:dyDescent="0.25">
      <c r="A44">
        <v>77</v>
      </c>
      <c r="B44" t="s">
        <v>2994</v>
      </c>
      <c r="C44" s="82" t="str">
        <f t="shared" si="48"/>
        <v>https://viking-pictures.s3.us-west-1.amazonaws.com/AA1188/77+(1).JPG|https://viking-pictures.s3.us-west-1.amazonaws.com/AA1188/77+(2).JPG|https://viking-pictures.s3.us-west-1.amazonaws.com/AA1188/77+(3).JPG|https://viking-pictures.s3.us-west-1.amazonaws.com/AA1188/77+(4).JPG|https://viking-pictures.s3.us-west-1.amazonaws.com/AA1188/77+(5).JPG|https://viking-pictures.s3.us-west-1.amazonaws.com/AA1188/77+(6).JPG</v>
      </c>
      <c r="D44" s="278">
        <v>6</v>
      </c>
      <c r="E44" s="82" t="str">
        <f t="shared" si="49"/>
        <v>https://viking-pictures.s3.us-west-1.amazonaws.com/AA1188/77+(1).JPG</v>
      </c>
      <c r="F44" s="82" t="str">
        <f t="shared" si="0"/>
        <v>https://viking-pictures.s3.us-west-1.amazonaws.com/AA1188/77+(2).JPG</v>
      </c>
      <c r="G44" s="82" t="str">
        <f t="shared" si="1"/>
        <v>https://viking-pictures.s3.us-west-1.amazonaws.com/AA1188/77+(3).JPG</v>
      </c>
      <c r="H44" s="82" t="str">
        <f t="shared" si="2"/>
        <v>https://viking-pictures.s3.us-west-1.amazonaws.com/AA1188/77+(4).JPG</v>
      </c>
      <c r="I44" s="82" t="str">
        <f t="shared" si="3"/>
        <v>https://viking-pictures.s3.us-west-1.amazonaws.com/AA1188/77+(5).JPG</v>
      </c>
      <c r="J44" s="82" t="str">
        <f t="shared" si="4"/>
        <v>https://viking-pictures.s3.us-west-1.amazonaws.com/AA1188/77+(6).JPG</v>
      </c>
      <c r="K44" s="82" t="str">
        <f t="shared" si="5"/>
        <v/>
      </c>
      <c r="L44" s="82" t="str">
        <f t="shared" si="6"/>
        <v/>
      </c>
      <c r="M44" s="82" t="str">
        <f t="shared" si="7"/>
        <v/>
      </c>
      <c r="N44" s="82" t="str">
        <f t="shared" si="8"/>
        <v/>
      </c>
      <c r="O44" s="82" t="str">
        <f t="shared" si="9"/>
        <v/>
      </c>
      <c r="P44" s="82" t="str">
        <f t="shared" si="10"/>
        <v/>
      </c>
      <c r="Q44" s="82" t="str">
        <f t="shared" si="11"/>
        <v/>
      </c>
      <c r="R44" s="82" t="str">
        <f t="shared" si="12"/>
        <v/>
      </c>
      <c r="S44" s="82" t="str">
        <f t="shared" si="13"/>
        <v/>
      </c>
      <c r="T44" s="82" t="str">
        <f t="shared" si="14"/>
        <v/>
      </c>
      <c r="U44" s="82" t="str">
        <f t="shared" si="15"/>
        <v/>
      </c>
      <c r="V44" s="82" t="str">
        <f t="shared" si="16"/>
        <v/>
      </c>
      <c r="W44" s="82" t="str">
        <f t="shared" si="17"/>
        <v/>
      </c>
      <c r="X44" s="82" t="str">
        <f t="shared" si="18"/>
        <v/>
      </c>
      <c r="Y44" s="82" t="str">
        <f t="shared" si="19"/>
        <v/>
      </c>
      <c r="Z44" s="82" t="str">
        <f t="shared" si="20"/>
        <v/>
      </c>
      <c r="AA44" s="82" t="str">
        <f t="shared" si="21"/>
        <v/>
      </c>
      <c r="AB44" s="82" t="str">
        <f t="shared" si="22"/>
        <v/>
      </c>
      <c r="AC44" s="83" t="str">
        <f t="shared" si="55"/>
        <v>https://viking-pictures.s3.us-west-1.amazonaws.com/AA1188</v>
      </c>
      <c r="AD44" s="82" t="str">
        <f t="shared" si="56"/>
        <v>77</v>
      </c>
      <c r="AE44" s="82">
        <f t="shared" si="50"/>
        <v>77</v>
      </c>
      <c r="AF44" s="82" t="str">
        <f t="shared" si="57"/>
        <v>77</v>
      </c>
      <c r="AG44" s="82" t="str">
        <f t="shared" si="58"/>
        <v>77</v>
      </c>
      <c r="AH44" s="82" t="str">
        <f t="shared" si="59"/>
        <v>77</v>
      </c>
      <c r="AI44" s="82" t="str">
        <f t="shared" si="60"/>
        <v>77</v>
      </c>
      <c r="AJ44" s="82" t="str">
        <f t="shared" si="61"/>
        <v>77</v>
      </c>
      <c r="AK44" s="82" t="str">
        <f t="shared" si="62"/>
        <v>77</v>
      </c>
      <c r="AL44" s="82" t="str">
        <f t="shared" si="63"/>
        <v>77</v>
      </c>
      <c r="AM44" s="82" t="str">
        <f t="shared" si="64"/>
        <v>77</v>
      </c>
      <c r="AN44" s="82" t="str">
        <f t="shared" si="51"/>
        <v>77</v>
      </c>
      <c r="AO44" s="82" t="str">
        <f t="shared" si="65"/>
        <v>77</v>
      </c>
      <c r="AP44" s="82" t="str">
        <f t="shared" si="66"/>
        <v>77</v>
      </c>
      <c r="AQ44" s="84" t="s">
        <v>3199</v>
      </c>
      <c r="AR44" s="84" t="s">
        <v>1864</v>
      </c>
      <c r="AS44" s="84" t="s">
        <v>1865</v>
      </c>
      <c r="AT44" s="84" t="s">
        <v>1866</v>
      </c>
      <c r="AU44" s="84" t="s">
        <v>1867</v>
      </c>
      <c r="AV44" s="84" t="s">
        <v>1868</v>
      </c>
      <c r="AW44" s="84" t="s">
        <v>1869</v>
      </c>
      <c r="AX44" s="84" t="s">
        <v>1870</v>
      </c>
      <c r="AY44" s="84" t="s">
        <v>1871</v>
      </c>
      <c r="AZ44" s="84" t="s">
        <v>1872</v>
      </c>
      <c r="BA44" s="84" t="s">
        <v>1873</v>
      </c>
      <c r="BB44" s="84" t="s">
        <v>1874</v>
      </c>
      <c r="BC44" s="84" t="s">
        <v>1875</v>
      </c>
      <c r="BD44" s="84" t="s">
        <v>1876</v>
      </c>
      <c r="BE44" s="84" t="s">
        <v>1877</v>
      </c>
      <c r="BF44" s="84" t="s">
        <v>1878</v>
      </c>
      <c r="BG44" s="84" t="s">
        <v>1879</v>
      </c>
      <c r="BH44" s="84" t="s">
        <v>1880</v>
      </c>
      <c r="BI44" s="84" t="s">
        <v>1881</v>
      </c>
      <c r="BJ44" s="84" t="s">
        <v>1882</v>
      </c>
      <c r="BK44" s="84" t="s">
        <v>1883</v>
      </c>
      <c r="BL44" s="84" t="s">
        <v>1884</v>
      </c>
      <c r="BM44" s="84" t="s">
        <v>1885</v>
      </c>
      <c r="BN44" s="84" t="s">
        <v>1886</v>
      </c>
      <c r="BO44" s="84" t="s">
        <v>1887</v>
      </c>
      <c r="BP44" s="84" t="s">
        <v>1888</v>
      </c>
      <c r="BQ44" s="84" t="s">
        <v>1889</v>
      </c>
      <c r="BR44" s="68" t="str">
        <f t="shared" si="52"/>
        <v>Pic1</v>
      </c>
      <c r="BS44" s="68" t="str">
        <f t="shared" si="24"/>
        <v>Pic2</v>
      </c>
      <c r="BT44" s="68" t="str">
        <f t="shared" si="25"/>
        <v>Pic3</v>
      </c>
      <c r="BU44" s="68" t="str">
        <f t="shared" si="26"/>
        <v>Pic4</v>
      </c>
      <c r="BV44" s="68" t="str">
        <f t="shared" si="27"/>
        <v>Pic5</v>
      </c>
      <c r="BW44" s="68" t="str">
        <f t="shared" si="28"/>
        <v>Pic6</v>
      </c>
      <c r="BX44" s="68" t="str">
        <f t="shared" si="29"/>
        <v/>
      </c>
      <c r="BY44" s="68" t="str">
        <f t="shared" si="30"/>
        <v/>
      </c>
      <c r="BZ44" s="68" t="str">
        <f t="shared" si="31"/>
        <v/>
      </c>
      <c r="CA44" s="68" t="str">
        <f t="shared" si="32"/>
        <v/>
      </c>
      <c r="CB44" s="68" t="str">
        <f t="shared" si="33"/>
        <v/>
      </c>
      <c r="CC44" s="68" t="str">
        <f t="shared" si="34"/>
        <v/>
      </c>
      <c r="CD44" s="68" t="str">
        <f t="shared" si="35"/>
        <v/>
      </c>
      <c r="CE44" s="68" t="str">
        <f t="shared" si="36"/>
        <v/>
      </c>
      <c r="CF44" s="68" t="str">
        <f t="shared" si="37"/>
        <v/>
      </c>
      <c r="CG44" s="68" t="str">
        <f t="shared" si="38"/>
        <v/>
      </c>
      <c r="CH44" s="68" t="str">
        <f t="shared" si="39"/>
        <v/>
      </c>
      <c r="CI44" s="68" t="str">
        <f t="shared" si="40"/>
        <v/>
      </c>
      <c r="CJ44" s="68" t="str">
        <f t="shared" si="41"/>
        <v/>
      </c>
      <c r="CK44" s="68" t="str">
        <f t="shared" si="42"/>
        <v/>
      </c>
      <c r="CL44" s="68" t="str">
        <f t="shared" si="43"/>
        <v/>
      </c>
      <c r="CM44" s="68" t="str">
        <f t="shared" si="44"/>
        <v/>
      </c>
      <c r="CN44" s="68" t="str">
        <f t="shared" si="45"/>
        <v/>
      </c>
      <c r="CO44" s="68" t="str">
        <f t="shared" si="46"/>
        <v/>
      </c>
      <c r="CP44" s="68" t="str">
        <f t="shared" si="53"/>
        <v>https://viking-pictures.s3.us-west-1.amazonaws.com/AA1188/77+(1).JPG</v>
      </c>
      <c r="CR44" t="str">
        <f t="shared" si="54"/>
        <v>https://viking-pictures.s3.us-west-1.amazonaws.com/AA1188/77+(1).JPG</v>
      </c>
      <c r="CS44" s="68" t="str">
        <f t="shared" si="47"/>
        <v>Primary Pic</v>
      </c>
      <c r="CU44" t="s">
        <v>3448</v>
      </c>
      <c r="CV44" t="s">
        <v>3449</v>
      </c>
      <c r="CW44" t="s">
        <v>3450</v>
      </c>
      <c r="CX44" t="s">
        <v>3451</v>
      </c>
      <c r="CY44" t="s">
        <v>3452</v>
      </c>
      <c r="CZ44" t="s">
        <v>3453</v>
      </c>
    </row>
    <row r="45" spans="1:105" x14ac:dyDescent="0.25">
      <c r="A45">
        <v>78</v>
      </c>
      <c r="B45" t="s">
        <v>2996</v>
      </c>
      <c r="C45" s="82" t="str">
        <f t="shared" si="48"/>
        <v>https://viking-pictures.s3.us-west-1.amazonaws.com/AA1188/78+(1).JPG|https://viking-pictures.s3.us-west-1.amazonaws.com/AA1188/78+(2).JPG|https://viking-pictures.s3.us-west-1.amazonaws.com/AA1188/78+(3).JPG|https://viking-pictures.s3.us-west-1.amazonaws.com/AA1188/78+(4).JPG|https://viking-pictures.s3.us-west-1.amazonaws.com/AA1188/78+(5).JPG</v>
      </c>
      <c r="D45" s="278">
        <v>5</v>
      </c>
      <c r="E45" s="82" t="str">
        <f t="shared" si="49"/>
        <v>https://viking-pictures.s3.us-west-1.amazonaws.com/AA1188/78+(1).JPG</v>
      </c>
      <c r="F45" s="82" t="str">
        <f t="shared" si="0"/>
        <v>https://viking-pictures.s3.us-west-1.amazonaws.com/AA1188/78+(2).JPG</v>
      </c>
      <c r="G45" s="82" t="str">
        <f t="shared" si="1"/>
        <v>https://viking-pictures.s3.us-west-1.amazonaws.com/AA1188/78+(3).JPG</v>
      </c>
      <c r="H45" s="82" t="str">
        <f t="shared" si="2"/>
        <v>https://viking-pictures.s3.us-west-1.amazonaws.com/AA1188/78+(4).JPG</v>
      </c>
      <c r="I45" s="82" t="str">
        <f t="shared" si="3"/>
        <v>https://viking-pictures.s3.us-west-1.amazonaws.com/AA1188/78+(5).JPG</v>
      </c>
      <c r="J45" s="82" t="str">
        <f t="shared" si="4"/>
        <v/>
      </c>
      <c r="K45" s="82" t="str">
        <f t="shared" si="5"/>
        <v/>
      </c>
      <c r="L45" s="82" t="str">
        <f t="shared" si="6"/>
        <v/>
      </c>
      <c r="M45" s="82" t="str">
        <f t="shared" si="7"/>
        <v/>
      </c>
      <c r="N45" s="82" t="str">
        <f t="shared" si="8"/>
        <v/>
      </c>
      <c r="O45" s="82" t="str">
        <f t="shared" si="9"/>
        <v/>
      </c>
      <c r="P45" s="82" t="str">
        <f t="shared" si="10"/>
        <v/>
      </c>
      <c r="Q45" s="82" t="str">
        <f t="shared" si="11"/>
        <v/>
      </c>
      <c r="R45" s="82" t="str">
        <f t="shared" si="12"/>
        <v/>
      </c>
      <c r="S45" s="82" t="str">
        <f t="shared" si="13"/>
        <v/>
      </c>
      <c r="T45" s="82" t="str">
        <f t="shared" si="14"/>
        <v/>
      </c>
      <c r="U45" s="82" t="str">
        <f t="shared" si="15"/>
        <v/>
      </c>
      <c r="V45" s="82" t="str">
        <f t="shared" si="16"/>
        <v/>
      </c>
      <c r="W45" s="82" t="str">
        <f t="shared" si="17"/>
        <v/>
      </c>
      <c r="X45" s="82" t="str">
        <f t="shared" si="18"/>
        <v/>
      </c>
      <c r="Y45" s="82" t="str">
        <f t="shared" si="19"/>
        <v/>
      </c>
      <c r="Z45" s="82" t="str">
        <f t="shared" si="20"/>
        <v/>
      </c>
      <c r="AA45" s="82" t="str">
        <f t="shared" si="21"/>
        <v/>
      </c>
      <c r="AB45" s="82" t="str">
        <f t="shared" si="22"/>
        <v/>
      </c>
      <c r="AC45" s="83" t="str">
        <f t="shared" si="55"/>
        <v>https://viking-pictures.s3.us-west-1.amazonaws.com/AA1188</v>
      </c>
      <c r="AD45" s="82" t="str">
        <f t="shared" si="56"/>
        <v>78</v>
      </c>
      <c r="AE45" s="82">
        <f t="shared" si="50"/>
        <v>78</v>
      </c>
      <c r="AF45" s="82" t="str">
        <f t="shared" si="57"/>
        <v>78</v>
      </c>
      <c r="AG45" s="82" t="str">
        <f t="shared" si="58"/>
        <v>78</v>
      </c>
      <c r="AH45" s="82" t="str">
        <f t="shared" si="59"/>
        <v>78</v>
      </c>
      <c r="AI45" s="82" t="str">
        <f t="shared" si="60"/>
        <v>78</v>
      </c>
      <c r="AJ45" s="82" t="str">
        <f t="shared" si="61"/>
        <v>78</v>
      </c>
      <c r="AK45" s="82" t="str">
        <f t="shared" si="62"/>
        <v>78</v>
      </c>
      <c r="AL45" s="82" t="str">
        <f t="shared" si="63"/>
        <v>78</v>
      </c>
      <c r="AM45" s="82" t="str">
        <f t="shared" si="64"/>
        <v>78</v>
      </c>
      <c r="AN45" s="82" t="str">
        <f t="shared" si="51"/>
        <v>78</v>
      </c>
      <c r="AO45" s="82" t="str">
        <f t="shared" si="65"/>
        <v>78</v>
      </c>
      <c r="AP45" s="82" t="str">
        <f t="shared" si="66"/>
        <v>78</v>
      </c>
      <c r="AQ45" s="84" t="s">
        <v>3199</v>
      </c>
      <c r="AR45" s="84" t="s">
        <v>1864</v>
      </c>
      <c r="AS45" s="84" t="s">
        <v>1865</v>
      </c>
      <c r="AT45" s="84" t="s">
        <v>1866</v>
      </c>
      <c r="AU45" s="84" t="s">
        <v>1867</v>
      </c>
      <c r="AV45" s="84" t="s">
        <v>1868</v>
      </c>
      <c r="AW45" s="84" t="s">
        <v>1869</v>
      </c>
      <c r="AX45" s="84" t="s">
        <v>1870</v>
      </c>
      <c r="AY45" s="84" t="s">
        <v>1871</v>
      </c>
      <c r="AZ45" s="84" t="s">
        <v>1872</v>
      </c>
      <c r="BA45" s="84" t="s">
        <v>1873</v>
      </c>
      <c r="BB45" s="84" t="s">
        <v>1874</v>
      </c>
      <c r="BC45" s="84" t="s">
        <v>1875</v>
      </c>
      <c r="BD45" s="84" t="s">
        <v>1876</v>
      </c>
      <c r="BE45" s="84" t="s">
        <v>1877</v>
      </c>
      <c r="BF45" s="84" t="s">
        <v>1878</v>
      </c>
      <c r="BG45" s="84" t="s">
        <v>1879</v>
      </c>
      <c r="BH45" s="84" t="s">
        <v>1880</v>
      </c>
      <c r="BI45" s="84" t="s">
        <v>1881</v>
      </c>
      <c r="BJ45" s="84" t="s">
        <v>1882</v>
      </c>
      <c r="BK45" s="84" t="s">
        <v>1883</v>
      </c>
      <c r="BL45" s="84" t="s">
        <v>1884</v>
      </c>
      <c r="BM45" s="84" t="s">
        <v>1885</v>
      </c>
      <c r="BN45" s="84" t="s">
        <v>1886</v>
      </c>
      <c r="BO45" s="84" t="s">
        <v>1887</v>
      </c>
      <c r="BP45" s="84" t="s">
        <v>1888</v>
      </c>
      <c r="BQ45" s="84" t="s">
        <v>1889</v>
      </c>
      <c r="BR45" s="68" t="str">
        <f t="shared" si="52"/>
        <v>Pic1</v>
      </c>
      <c r="BS45" s="68" t="str">
        <f t="shared" si="24"/>
        <v>Pic2</v>
      </c>
      <c r="BT45" s="68" t="str">
        <f t="shared" si="25"/>
        <v>Pic3</v>
      </c>
      <c r="BU45" s="68" t="str">
        <f t="shared" si="26"/>
        <v>Pic4</v>
      </c>
      <c r="BV45" s="68" t="str">
        <f t="shared" si="27"/>
        <v>Pic5</v>
      </c>
      <c r="BW45" s="68" t="str">
        <f t="shared" si="28"/>
        <v/>
      </c>
      <c r="BX45" s="68" t="str">
        <f t="shared" si="29"/>
        <v/>
      </c>
      <c r="BY45" s="68" t="str">
        <f t="shared" si="30"/>
        <v/>
      </c>
      <c r="BZ45" s="68" t="str">
        <f t="shared" si="31"/>
        <v/>
      </c>
      <c r="CA45" s="68" t="str">
        <f t="shared" si="32"/>
        <v/>
      </c>
      <c r="CB45" s="68" t="str">
        <f t="shared" si="33"/>
        <v/>
      </c>
      <c r="CC45" s="68" t="str">
        <f t="shared" si="34"/>
        <v/>
      </c>
      <c r="CD45" s="68" t="str">
        <f t="shared" si="35"/>
        <v/>
      </c>
      <c r="CE45" s="68" t="str">
        <f t="shared" si="36"/>
        <v/>
      </c>
      <c r="CF45" s="68" t="str">
        <f t="shared" si="37"/>
        <v/>
      </c>
      <c r="CG45" s="68" t="str">
        <f t="shared" si="38"/>
        <v/>
      </c>
      <c r="CH45" s="68" t="str">
        <f t="shared" si="39"/>
        <v/>
      </c>
      <c r="CI45" s="68" t="str">
        <f t="shared" si="40"/>
        <v/>
      </c>
      <c r="CJ45" s="68" t="str">
        <f t="shared" si="41"/>
        <v/>
      </c>
      <c r="CK45" s="68" t="str">
        <f t="shared" si="42"/>
        <v/>
      </c>
      <c r="CL45" s="68" t="str">
        <f t="shared" si="43"/>
        <v/>
      </c>
      <c r="CM45" s="68" t="str">
        <f t="shared" si="44"/>
        <v/>
      </c>
      <c r="CN45" s="68" t="str">
        <f t="shared" si="45"/>
        <v/>
      </c>
      <c r="CO45" s="68" t="str">
        <f t="shared" si="46"/>
        <v/>
      </c>
      <c r="CP45" s="68" t="str">
        <f t="shared" si="53"/>
        <v>https://viking-pictures.s3.us-west-1.amazonaws.com/AA1188/78+(1).JPG</v>
      </c>
      <c r="CR45" t="str">
        <f t="shared" si="54"/>
        <v>https://viking-pictures.s3.us-west-1.amazonaws.com/AA1188/78+(1).JPG</v>
      </c>
      <c r="CS45" s="68" t="str">
        <f t="shared" si="47"/>
        <v>Primary Pic</v>
      </c>
      <c r="CU45" t="s">
        <v>3454</v>
      </c>
      <c r="CV45" t="s">
        <v>3455</v>
      </c>
      <c r="CW45" t="s">
        <v>3456</v>
      </c>
      <c r="CX45" t="s">
        <v>3457</v>
      </c>
      <c r="CY45" t="s">
        <v>3458</v>
      </c>
    </row>
    <row r="46" spans="1:105" x14ac:dyDescent="0.25">
      <c r="A46">
        <v>79</v>
      </c>
      <c r="B46" t="s">
        <v>2997</v>
      </c>
      <c r="C46" s="82" t="str">
        <f t="shared" si="48"/>
        <v>https://viking-pictures.s3.us-west-1.amazonaws.com/AA1188/79+(1).JPG|https://viking-pictures.s3.us-west-1.amazonaws.com/AA1188/79+(2).JPG|https://viking-pictures.s3.us-west-1.amazonaws.com/AA1188/79+(3).JPG|https://viking-pictures.s3.us-west-1.amazonaws.com/AA1188/79+(4).JPG|https://viking-pictures.s3.us-west-1.amazonaws.com/AA1188/79+(5).JPG</v>
      </c>
      <c r="D46" s="278">
        <v>5</v>
      </c>
      <c r="E46" s="82" t="str">
        <f t="shared" si="49"/>
        <v>https://viking-pictures.s3.us-west-1.amazonaws.com/AA1188/79+(1).JPG</v>
      </c>
      <c r="F46" s="82" t="str">
        <f t="shared" si="0"/>
        <v>https://viking-pictures.s3.us-west-1.amazonaws.com/AA1188/79+(2).JPG</v>
      </c>
      <c r="G46" s="82" t="str">
        <f t="shared" si="1"/>
        <v>https://viking-pictures.s3.us-west-1.amazonaws.com/AA1188/79+(3).JPG</v>
      </c>
      <c r="H46" s="82" t="str">
        <f t="shared" si="2"/>
        <v>https://viking-pictures.s3.us-west-1.amazonaws.com/AA1188/79+(4).JPG</v>
      </c>
      <c r="I46" s="82" t="str">
        <f t="shared" si="3"/>
        <v>https://viking-pictures.s3.us-west-1.amazonaws.com/AA1188/79+(5).JPG</v>
      </c>
      <c r="J46" s="82" t="str">
        <f t="shared" si="4"/>
        <v/>
      </c>
      <c r="K46" s="82" t="str">
        <f t="shared" si="5"/>
        <v/>
      </c>
      <c r="L46" s="82" t="str">
        <f t="shared" si="6"/>
        <v/>
      </c>
      <c r="M46" s="82" t="str">
        <f t="shared" si="7"/>
        <v/>
      </c>
      <c r="N46" s="82" t="str">
        <f t="shared" si="8"/>
        <v/>
      </c>
      <c r="O46" s="82" t="str">
        <f t="shared" si="9"/>
        <v/>
      </c>
      <c r="P46" s="82" t="str">
        <f t="shared" si="10"/>
        <v/>
      </c>
      <c r="Q46" s="82" t="str">
        <f t="shared" si="11"/>
        <v/>
      </c>
      <c r="R46" s="82" t="str">
        <f t="shared" si="12"/>
        <v/>
      </c>
      <c r="S46" s="82" t="str">
        <f t="shared" si="13"/>
        <v/>
      </c>
      <c r="T46" s="82" t="str">
        <f t="shared" si="14"/>
        <v/>
      </c>
      <c r="U46" s="82" t="str">
        <f t="shared" si="15"/>
        <v/>
      </c>
      <c r="V46" s="82" t="str">
        <f t="shared" si="16"/>
        <v/>
      </c>
      <c r="W46" s="82" t="str">
        <f t="shared" si="17"/>
        <v/>
      </c>
      <c r="X46" s="82" t="str">
        <f t="shared" si="18"/>
        <v/>
      </c>
      <c r="Y46" s="82" t="str">
        <f t="shared" si="19"/>
        <v/>
      </c>
      <c r="Z46" s="82" t="str">
        <f t="shared" si="20"/>
        <v/>
      </c>
      <c r="AA46" s="82" t="str">
        <f t="shared" si="21"/>
        <v/>
      </c>
      <c r="AB46" s="82" t="str">
        <f t="shared" si="22"/>
        <v/>
      </c>
      <c r="AC46" s="83" t="str">
        <f t="shared" si="55"/>
        <v>https://viking-pictures.s3.us-west-1.amazonaws.com/AA1188</v>
      </c>
      <c r="AD46" s="82" t="str">
        <f t="shared" si="56"/>
        <v>79</v>
      </c>
      <c r="AE46" s="82">
        <f t="shared" si="50"/>
        <v>79</v>
      </c>
      <c r="AF46" s="82" t="str">
        <f t="shared" si="57"/>
        <v>79</v>
      </c>
      <c r="AG46" s="82" t="str">
        <f t="shared" si="58"/>
        <v>79</v>
      </c>
      <c r="AH46" s="82" t="str">
        <f t="shared" si="59"/>
        <v>79</v>
      </c>
      <c r="AI46" s="82" t="str">
        <f t="shared" si="60"/>
        <v>79</v>
      </c>
      <c r="AJ46" s="82" t="str">
        <f t="shared" si="61"/>
        <v>79</v>
      </c>
      <c r="AK46" s="82" t="str">
        <f t="shared" si="62"/>
        <v>79</v>
      </c>
      <c r="AL46" s="82" t="str">
        <f t="shared" si="63"/>
        <v>79</v>
      </c>
      <c r="AM46" s="82" t="str">
        <f t="shared" si="64"/>
        <v>79</v>
      </c>
      <c r="AN46" s="82" t="str">
        <f t="shared" si="51"/>
        <v>79</v>
      </c>
      <c r="AO46" s="82" t="str">
        <f t="shared" si="65"/>
        <v>79</v>
      </c>
      <c r="AP46" s="82" t="str">
        <f t="shared" si="66"/>
        <v>79</v>
      </c>
      <c r="AQ46" s="84" t="s">
        <v>3199</v>
      </c>
      <c r="AR46" s="84" t="s">
        <v>1864</v>
      </c>
      <c r="AS46" s="84" t="s">
        <v>1865</v>
      </c>
      <c r="AT46" s="84" t="s">
        <v>1866</v>
      </c>
      <c r="AU46" s="84" t="s">
        <v>1867</v>
      </c>
      <c r="AV46" s="84" t="s">
        <v>1868</v>
      </c>
      <c r="AW46" s="84" t="s">
        <v>1869</v>
      </c>
      <c r="AX46" s="84" t="s">
        <v>1870</v>
      </c>
      <c r="AY46" s="84" t="s">
        <v>1871</v>
      </c>
      <c r="AZ46" s="84" t="s">
        <v>1872</v>
      </c>
      <c r="BA46" s="84" t="s">
        <v>1873</v>
      </c>
      <c r="BB46" s="84" t="s">
        <v>1874</v>
      </c>
      <c r="BC46" s="84" t="s">
        <v>1875</v>
      </c>
      <c r="BD46" s="84" t="s">
        <v>1876</v>
      </c>
      <c r="BE46" s="84" t="s">
        <v>1877</v>
      </c>
      <c r="BF46" s="84" t="s">
        <v>1878</v>
      </c>
      <c r="BG46" s="84" t="s">
        <v>1879</v>
      </c>
      <c r="BH46" s="84" t="s">
        <v>1880</v>
      </c>
      <c r="BI46" s="84" t="s">
        <v>1881</v>
      </c>
      <c r="BJ46" s="84" t="s">
        <v>1882</v>
      </c>
      <c r="BK46" s="84" t="s">
        <v>1883</v>
      </c>
      <c r="BL46" s="84" t="s">
        <v>1884</v>
      </c>
      <c r="BM46" s="84" t="s">
        <v>1885</v>
      </c>
      <c r="BN46" s="84" t="s">
        <v>1886</v>
      </c>
      <c r="BO46" s="84" t="s">
        <v>1887</v>
      </c>
      <c r="BP46" s="84" t="s">
        <v>1888</v>
      </c>
      <c r="BQ46" s="84" t="s">
        <v>1889</v>
      </c>
      <c r="BR46" s="68" t="str">
        <f t="shared" si="52"/>
        <v>Pic1</v>
      </c>
      <c r="BS46" s="68" t="str">
        <f t="shared" si="24"/>
        <v>Pic2</v>
      </c>
      <c r="BT46" s="68" t="str">
        <f t="shared" si="25"/>
        <v>Pic3</v>
      </c>
      <c r="BU46" s="68" t="str">
        <f t="shared" si="26"/>
        <v>Pic4</v>
      </c>
      <c r="BV46" s="68" t="str">
        <f t="shared" si="27"/>
        <v>Pic5</v>
      </c>
      <c r="BW46" s="68" t="str">
        <f t="shared" si="28"/>
        <v/>
      </c>
      <c r="BX46" s="68" t="str">
        <f t="shared" si="29"/>
        <v/>
      </c>
      <c r="BY46" s="68" t="str">
        <f t="shared" si="30"/>
        <v/>
      </c>
      <c r="BZ46" s="68" t="str">
        <f t="shared" si="31"/>
        <v/>
      </c>
      <c r="CA46" s="68" t="str">
        <f t="shared" si="32"/>
        <v/>
      </c>
      <c r="CB46" s="68" t="str">
        <f t="shared" si="33"/>
        <v/>
      </c>
      <c r="CC46" s="68" t="str">
        <f t="shared" si="34"/>
        <v/>
      </c>
      <c r="CD46" s="68" t="str">
        <f t="shared" si="35"/>
        <v/>
      </c>
      <c r="CE46" s="68" t="str">
        <f t="shared" si="36"/>
        <v/>
      </c>
      <c r="CF46" s="68" t="str">
        <f t="shared" si="37"/>
        <v/>
      </c>
      <c r="CG46" s="68" t="str">
        <f t="shared" si="38"/>
        <v/>
      </c>
      <c r="CH46" s="68" t="str">
        <f t="shared" si="39"/>
        <v/>
      </c>
      <c r="CI46" s="68" t="str">
        <f t="shared" si="40"/>
        <v/>
      </c>
      <c r="CJ46" s="68" t="str">
        <f t="shared" si="41"/>
        <v/>
      </c>
      <c r="CK46" s="68" t="str">
        <f t="shared" si="42"/>
        <v/>
      </c>
      <c r="CL46" s="68" t="str">
        <f t="shared" si="43"/>
        <v/>
      </c>
      <c r="CM46" s="68" t="str">
        <f t="shared" si="44"/>
        <v/>
      </c>
      <c r="CN46" s="68" t="str">
        <f t="shared" si="45"/>
        <v/>
      </c>
      <c r="CO46" s="68" t="str">
        <f t="shared" si="46"/>
        <v/>
      </c>
      <c r="CP46" s="68" t="str">
        <f t="shared" si="53"/>
        <v>https://viking-pictures.s3.us-west-1.amazonaws.com/AA1188/79+(1).JPG</v>
      </c>
      <c r="CR46" t="str">
        <f t="shared" si="54"/>
        <v>https://viking-pictures.s3.us-west-1.amazonaws.com/AA1188/79+(1).JPG</v>
      </c>
      <c r="CS46" s="68" t="str">
        <f t="shared" si="47"/>
        <v>Primary Pic</v>
      </c>
      <c r="CU46" t="s">
        <v>3459</v>
      </c>
      <c r="CV46" t="s">
        <v>3460</v>
      </c>
      <c r="CW46" t="s">
        <v>3461</v>
      </c>
      <c r="CX46" t="s">
        <v>3462</v>
      </c>
      <c r="CY46" t="s">
        <v>3463</v>
      </c>
    </row>
    <row r="47" spans="1:105" x14ac:dyDescent="0.25">
      <c r="A47">
        <v>80</v>
      </c>
      <c r="B47" t="s">
        <v>2999</v>
      </c>
      <c r="C47" s="82" t="str">
        <f t="shared" si="48"/>
        <v>https://viking-pictures.s3.us-west-1.amazonaws.com/AA1188/80+(1).JPG|https://viking-pictures.s3.us-west-1.amazonaws.com/AA1188/80+(2).JPG|https://viking-pictures.s3.us-west-1.amazonaws.com/AA1188/80+(3).JPG|https://viking-pictures.s3.us-west-1.amazonaws.com/AA1188/80+(4).JPG|https://viking-pictures.s3.us-west-1.amazonaws.com/AA1188/80+(5).JPG|https://viking-pictures.s3.us-west-1.amazonaws.com/AA1188/80+(6).JPG</v>
      </c>
      <c r="D47" s="278">
        <v>6</v>
      </c>
      <c r="E47" s="82" t="str">
        <f t="shared" si="49"/>
        <v>https://viking-pictures.s3.us-west-1.amazonaws.com/AA1188/80+(1).JPG</v>
      </c>
      <c r="F47" s="82" t="str">
        <f t="shared" si="0"/>
        <v>https://viking-pictures.s3.us-west-1.amazonaws.com/AA1188/80+(2).JPG</v>
      </c>
      <c r="G47" s="82" t="str">
        <f t="shared" si="1"/>
        <v>https://viking-pictures.s3.us-west-1.amazonaws.com/AA1188/80+(3).JPG</v>
      </c>
      <c r="H47" s="82" t="str">
        <f t="shared" si="2"/>
        <v>https://viking-pictures.s3.us-west-1.amazonaws.com/AA1188/80+(4).JPG</v>
      </c>
      <c r="I47" s="82" t="str">
        <f t="shared" si="3"/>
        <v>https://viking-pictures.s3.us-west-1.amazonaws.com/AA1188/80+(5).JPG</v>
      </c>
      <c r="J47" s="82" t="str">
        <f t="shared" si="4"/>
        <v>https://viking-pictures.s3.us-west-1.amazonaws.com/AA1188/80+(6).JPG</v>
      </c>
      <c r="K47" s="82" t="str">
        <f t="shared" si="5"/>
        <v/>
      </c>
      <c r="L47" s="82" t="str">
        <f t="shared" si="6"/>
        <v/>
      </c>
      <c r="M47" s="82" t="str">
        <f t="shared" si="7"/>
        <v/>
      </c>
      <c r="N47" s="82" t="str">
        <f t="shared" si="8"/>
        <v/>
      </c>
      <c r="O47" s="82" t="str">
        <f t="shared" si="9"/>
        <v/>
      </c>
      <c r="P47" s="82" t="str">
        <f t="shared" si="10"/>
        <v/>
      </c>
      <c r="Q47" s="82" t="str">
        <f t="shared" si="11"/>
        <v/>
      </c>
      <c r="R47" s="82" t="str">
        <f t="shared" si="12"/>
        <v/>
      </c>
      <c r="S47" s="82" t="str">
        <f t="shared" si="13"/>
        <v/>
      </c>
      <c r="T47" s="82" t="str">
        <f t="shared" si="14"/>
        <v/>
      </c>
      <c r="U47" s="82" t="str">
        <f t="shared" si="15"/>
        <v/>
      </c>
      <c r="V47" s="82" t="str">
        <f t="shared" si="16"/>
        <v/>
      </c>
      <c r="W47" s="82" t="str">
        <f t="shared" si="17"/>
        <v/>
      </c>
      <c r="X47" s="82" t="str">
        <f t="shared" si="18"/>
        <v/>
      </c>
      <c r="Y47" s="82" t="str">
        <f t="shared" si="19"/>
        <v/>
      </c>
      <c r="Z47" s="82" t="str">
        <f t="shared" si="20"/>
        <v/>
      </c>
      <c r="AA47" s="82" t="str">
        <f t="shared" si="21"/>
        <v/>
      </c>
      <c r="AB47" s="82" t="str">
        <f t="shared" si="22"/>
        <v/>
      </c>
      <c r="AC47" s="83" t="str">
        <f t="shared" si="55"/>
        <v>https://viking-pictures.s3.us-west-1.amazonaws.com/AA1188</v>
      </c>
      <c r="AD47" s="82" t="str">
        <f t="shared" si="56"/>
        <v>80</v>
      </c>
      <c r="AE47" s="82">
        <f t="shared" si="50"/>
        <v>80</v>
      </c>
      <c r="AF47" s="82" t="str">
        <f t="shared" si="57"/>
        <v>80</v>
      </c>
      <c r="AG47" s="82" t="str">
        <f t="shared" si="58"/>
        <v>80</v>
      </c>
      <c r="AH47" s="82" t="str">
        <f t="shared" si="59"/>
        <v>80</v>
      </c>
      <c r="AI47" s="82" t="str">
        <f t="shared" si="60"/>
        <v>80</v>
      </c>
      <c r="AJ47" s="82" t="str">
        <f t="shared" si="61"/>
        <v>80</v>
      </c>
      <c r="AK47" s="82" t="str">
        <f t="shared" si="62"/>
        <v>80</v>
      </c>
      <c r="AL47" s="82" t="str">
        <f t="shared" si="63"/>
        <v>80</v>
      </c>
      <c r="AM47" s="82" t="str">
        <f t="shared" si="64"/>
        <v>80</v>
      </c>
      <c r="AN47" s="82" t="str">
        <f t="shared" si="51"/>
        <v>80</v>
      </c>
      <c r="AO47" s="82" t="str">
        <f t="shared" si="65"/>
        <v>80</v>
      </c>
      <c r="AP47" s="82" t="str">
        <f t="shared" si="66"/>
        <v>80</v>
      </c>
      <c r="AQ47" s="84" t="s">
        <v>3199</v>
      </c>
      <c r="AR47" s="84" t="s">
        <v>1864</v>
      </c>
      <c r="AS47" s="84" t="s">
        <v>1865</v>
      </c>
      <c r="AT47" s="84" t="s">
        <v>1866</v>
      </c>
      <c r="AU47" s="84" t="s">
        <v>1867</v>
      </c>
      <c r="AV47" s="84" t="s">
        <v>1868</v>
      </c>
      <c r="AW47" s="84" t="s">
        <v>1869</v>
      </c>
      <c r="AX47" s="84" t="s">
        <v>1870</v>
      </c>
      <c r="AY47" s="84" t="s">
        <v>1871</v>
      </c>
      <c r="AZ47" s="84" t="s">
        <v>1872</v>
      </c>
      <c r="BA47" s="84" t="s">
        <v>1873</v>
      </c>
      <c r="BB47" s="84" t="s">
        <v>1874</v>
      </c>
      <c r="BC47" s="84" t="s">
        <v>1875</v>
      </c>
      <c r="BD47" s="84" t="s">
        <v>1876</v>
      </c>
      <c r="BE47" s="84" t="s">
        <v>1877</v>
      </c>
      <c r="BF47" s="84" t="s">
        <v>1878</v>
      </c>
      <c r="BG47" s="84" t="s">
        <v>1879</v>
      </c>
      <c r="BH47" s="84" t="s">
        <v>1880</v>
      </c>
      <c r="BI47" s="84" t="s">
        <v>1881</v>
      </c>
      <c r="BJ47" s="84" t="s">
        <v>1882</v>
      </c>
      <c r="BK47" s="84" t="s">
        <v>1883</v>
      </c>
      <c r="BL47" s="84" t="s">
        <v>1884</v>
      </c>
      <c r="BM47" s="84" t="s">
        <v>1885</v>
      </c>
      <c r="BN47" s="84" t="s">
        <v>1886</v>
      </c>
      <c r="BO47" s="84" t="s">
        <v>1887</v>
      </c>
      <c r="BP47" s="84" t="s">
        <v>1888</v>
      </c>
      <c r="BQ47" s="84" t="s">
        <v>1889</v>
      </c>
      <c r="BR47" s="68" t="str">
        <f t="shared" si="52"/>
        <v>Pic1</v>
      </c>
      <c r="BS47" s="68" t="str">
        <f t="shared" si="24"/>
        <v>Pic2</v>
      </c>
      <c r="BT47" s="68" t="str">
        <f t="shared" si="25"/>
        <v>Pic3</v>
      </c>
      <c r="BU47" s="68" t="str">
        <f t="shared" si="26"/>
        <v>Pic4</v>
      </c>
      <c r="BV47" s="68" t="str">
        <f t="shared" si="27"/>
        <v>Pic5</v>
      </c>
      <c r="BW47" s="68" t="str">
        <f t="shared" si="28"/>
        <v>Pic6</v>
      </c>
      <c r="BX47" s="68" t="str">
        <f t="shared" si="29"/>
        <v/>
      </c>
      <c r="BY47" s="68" t="str">
        <f t="shared" si="30"/>
        <v/>
      </c>
      <c r="BZ47" s="68" t="str">
        <f t="shared" si="31"/>
        <v/>
      </c>
      <c r="CA47" s="68" t="str">
        <f t="shared" si="32"/>
        <v/>
      </c>
      <c r="CB47" s="68" t="str">
        <f t="shared" si="33"/>
        <v/>
      </c>
      <c r="CC47" s="68" t="str">
        <f t="shared" si="34"/>
        <v/>
      </c>
      <c r="CD47" s="68" t="str">
        <f t="shared" si="35"/>
        <v/>
      </c>
      <c r="CE47" s="68" t="str">
        <f t="shared" si="36"/>
        <v/>
      </c>
      <c r="CF47" s="68" t="str">
        <f t="shared" si="37"/>
        <v/>
      </c>
      <c r="CG47" s="68" t="str">
        <f t="shared" si="38"/>
        <v/>
      </c>
      <c r="CH47" s="68" t="str">
        <f t="shared" si="39"/>
        <v/>
      </c>
      <c r="CI47" s="68" t="str">
        <f t="shared" si="40"/>
        <v/>
      </c>
      <c r="CJ47" s="68" t="str">
        <f t="shared" si="41"/>
        <v/>
      </c>
      <c r="CK47" s="68" t="str">
        <f t="shared" si="42"/>
        <v/>
      </c>
      <c r="CL47" s="68" t="str">
        <f t="shared" si="43"/>
        <v/>
      </c>
      <c r="CM47" s="68" t="str">
        <f t="shared" si="44"/>
        <v/>
      </c>
      <c r="CN47" s="68" t="str">
        <f t="shared" si="45"/>
        <v/>
      </c>
      <c r="CO47" s="68" t="str">
        <f t="shared" si="46"/>
        <v/>
      </c>
      <c r="CP47" s="68" t="str">
        <f t="shared" si="53"/>
        <v>https://viking-pictures.s3.us-west-1.amazonaws.com/AA1188/80+(1).JPG</v>
      </c>
      <c r="CR47" t="str">
        <f t="shared" si="54"/>
        <v>https://viking-pictures.s3.us-west-1.amazonaws.com/AA1188/80+(1).JPG</v>
      </c>
      <c r="CS47" s="68" t="str">
        <f t="shared" si="47"/>
        <v>Primary Pic</v>
      </c>
      <c r="CU47" t="s">
        <v>3464</v>
      </c>
      <c r="CV47" t="s">
        <v>3465</v>
      </c>
      <c r="CW47" t="s">
        <v>3466</v>
      </c>
      <c r="CX47" t="s">
        <v>3467</v>
      </c>
      <c r="CY47" t="s">
        <v>3468</v>
      </c>
      <c r="CZ47" t="s">
        <v>3469</v>
      </c>
    </row>
    <row r="48" spans="1:105" x14ac:dyDescent="0.25">
      <c r="A48">
        <v>81</v>
      </c>
      <c r="B48" t="s">
        <v>3000</v>
      </c>
      <c r="C48" s="82" t="str">
        <f t="shared" si="48"/>
        <v>https://viking-pictures.s3.us-west-1.amazonaws.com/AA1188/81+(1).JPG|https://viking-pictures.s3.us-west-1.amazonaws.com/AA1188/81+(2).JPG|https://viking-pictures.s3.us-west-1.amazonaws.com/AA1188/81+(3).JPG|https://viking-pictures.s3.us-west-1.amazonaws.com/AA1188/81+(4).JPG|https://viking-pictures.s3.us-west-1.amazonaws.com/AA1188/81+(5).JPG</v>
      </c>
      <c r="D48" s="278">
        <v>5</v>
      </c>
      <c r="E48" s="82" t="str">
        <f t="shared" si="49"/>
        <v>https://viking-pictures.s3.us-west-1.amazonaws.com/AA1188/81+(1).JPG</v>
      </c>
      <c r="F48" s="82" t="str">
        <f t="shared" si="0"/>
        <v>https://viking-pictures.s3.us-west-1.amazonaws.com/AA1188/81+(2).JPG</v>
      </c>
      <c r="G48" s="82" t="str">
        <f t="shared" si="1"/>
        <v>https://viking-pictures.s3.us-west-1.amazonaws.com/AA1188/81+(3).JPG</v>
      </c>
      <c r="H48" s="82" t="str">
        <f t="shared" si="2"/>
        <v>https://viking-pictures.s3.us-west-1.amazonaws.com/AA1188/81+(4).JPG</v>
      </c>
      <c r="I48" s="82" t="str">
        <f t="shared" si="3"/>
        <v>https://viking-pictures.s3.us-west-1.amazonaws.com/AA1188/81+(5).JPG</v>
      </c>
      <c r="J48" s="82" t="str">
        <f t="shared" si="4"/>
        <v/>
      </c>
      <c r="K48" s="82" t="str">
        <f t="shared" si="5"/>
        <v/>
      </c>
      <c r="L48" s="82" t="str">
        <f t="shared" si="6"/>
        <v/>
      </c>
      <c r="M48" s="82" t="str">
        <f t="shared" si="7"/>
        <v/>
      </c>
      <c r="N48" s="82" t="str">
        <f t="shared" si="8"/>
        <v/>
      </c>
      <c r="O48" s="82" t="str">
        <f t="shared" si="9"/>
        <v/>
      </c>
      <c r="P48" s="82" t="str">
        <f t="shared" si="10"/>
        <v/>
      </c>
      <c r="Q48" s="82" t="str">
        <f t="shared" si="11"/>
        <v/>
      </c>
      <c r="R48" s="82" t="str">
        <f t="shared" si="12"/>
        <v/>
      </c>
      <c r="S48" s="82" t="str">
        <f t="shared" si="13"/>
        <v/>
      </c>
      <c r="T48" s="82" t="str">
        <f t="shared" si="14"/>
        <v/>
      </c>
      <c r="U48" s="82" t="str">
        <f t="shared" si="15"/>
        <v/>
      </c>
      <c r="V48" s="82" t="str">
        <f t="shared" si="16"/>
        <v/>
      </c>
      <c r="W48" s="82" t="str">
        <f t="shared" si="17"/>
        <v/>
      </c>
      <c r="X48" s="82" t="str">
        <f t="shared" si="18"/>
        <v/>
      </c>
      <c r="Y48" s="82" t="str">
        <f t="shared" si="19"/>
        <v/>
      </c>
      <c r="Z48" s="82" t="str">
        <f t="shared" si="20"/>
        <v/>
      </c>
      <c r="AA48" s="82" t="str">
        <f t="shared" si="21"/>
        <v/>
      </c>
      <c r="AB48" s="82" t="str">
        <f t="shared" si="22"/>
        <v/>
      </c>
      <c r="AC48" s="83" t="str">
        <f t="shared" si="55"/>
        <v>https://viking-pictures.s3.us-west-1.amazonaws.com/AA1188</v>
      </c>
      <c r="AD48" s="82" t="str">
        <f t="shared" si="56"/>
        <v>81</v>
      </c>
      <c r="AE48" s="82">
        <f t="shared" si="50"/>
        <v>81</v>
      </c>
      <c r="AF48" s="82" t="str">
        <f t="shared" si="57"/>
        <v>81</v>
      </c>
      <c r="AG48" s="82" t="str">
        <f t="shared" si="58"/>
        <v>81</v>
      </c>
      <c r="AH48" s="82" t="str">
        <f t="shared" si="59"/>
        <v>81</v>
      </c>
      <c r="AI48" s="82" t="str">
        <f t="shared" si="60"/>
        <v>81</v>
      </c>
      <c r="AJ48" s="82" t="str">
        <f t="shared" si="61"/>
        <v>81</v>
      </c>
      <c r="AK48" s="82" t="str">
        <f t="shared" si="62"/>
        <v>81</v>
      </c>
      <c r="AL48" s="82" t="str">
        <f t="shared" si="63"/>
        <v>81</v>
      </c>
      <c r="AM48" s="82" t="str">
        <f t="shared" si="64"/>
        <v>81</v>
      </c>
      <c r="AN48" s="82" t="str">
        <f t="shared" si="51"/>
        <v>81</v>
      </c>
      <c r="AO48" s="82" t="str">
        <f t="shared" si="65"/>
        <v>81</v>
      </c>
      <c r="AP48" s="82" t="str">
        <f t="shared" si="66"/>
        <v>81</v>
      </c>
      <c r="AQ48" s="84" t="s">
        <v>3199</v>
      </c>
      <c r="AR48" s="84" t="s">
        <v>1864</v>
      </c>
      <c r="AS48" s="84" t="s">
        <v>1865</v>
      </c>
      <c r="AT48" s="84" t="s">
        <v>1866</v>
      </c>
      <c r="AU48" s="84" t="s">
        <v>1867</v>
      </c>
      <c r="AV48" s="84" t="s">
        <v>1868</v>
      </c>
      <c r="AW48" s="84" t="s">
        <v>1869</v>
      </c>
      <c r="AX48" s="84" t="s">
        <v>1870</v>
      </c>
      <c r="AY48" s="84" t="s">
        <v>1871</v>
      </c>
      <c r="AZ48" s="84" t="s">
        <v>1872</v>
      </c>
      <c r="BA48" s="84" t="s">
        <v>1873</v>
      </c>
      <c r="BB48" s="84" t="s">
        <v>1874</v>
      </c>
      <c r="BC48" s="84" t="s">
        <v>1875</v>
      </c>
      <c r="BD48" s="84" t="s">
        <v>1876</v>
      </c>
      <c r="BE48" s="84" t="s">
        <v>1877</v>
      </c>
      <c r="BF48" s="84" t="s">
        <v>1878</v>
      </c>
      <c r="BG48" s="84" t="s">
        <v>1879</v>
      </c>
      <c r="BH48" s="84" t="s">
        <v>1880</v>
      </c>
      <c r="BI48" s="84" t="s">
        <v>1881</v>
      </c>
      <c r="BJ48" s="84" t="s">
        <v>1882</v>
      </c>
      <c r="BK48" s="84" t="s">
        <v>1883</v>
      </c>
      <c r="BL48" s="84" t="s">
        <v>1884</v>
      </c>
      <c r="BM48" s="84" t="s">
        <v>1885</v>
      </c>
      <c r="BN48" s="84" t="s">
        <v>1886</v>
      </c>
      <c r="BO48" s="84" t="s">
        <v>1887</v>
      </c>
      <c r="BP48" s="84" t="s">
        <v>1888</v>
      </c>
      <c r="BQ48" s="84" t="s">
        <v>1889</v>
      </c>
      <c r="BR48" s="68" t="str">
        <f t="shared" si="52"/>
        <v>Pic1</v>
      </c>
      <c r="BS48" s="68" t="str">
        <f t="shared" si="24"/>
        <v>Pic2</v>
      </c>
      <c r="BT48" s="68" t="str">
        <f t="shared" si="25"/>
        <v>Pic3</v>
      </c>
      <c r="BU48" s="68" t="str">
        <f t="shared" si="26"/>
        <v>Pic4</v>
      </c>
      <c r="BV48" s="68" t="str">
        <f t="shared" si="27"/>
        <v>Pic5</v>
      </c>
      <c r="BW48" s="68" t="str">
        <f t="shared" si="28"/>
        <v/>
      </c>
      <c r="BX48" s="68" t="str">
        <f t="shared" si="29"/>
        <v/>
      </c>
      <c r="BY48" s="68" t="str">
        <f t="shared" si="30"/>
        <v/>
      </c>
      <c r="BZ48" s="68" t="str">
        <f t="shared" si="31"/>
        <v/>
      </c>
      <c r="CA48" s="68" t="str">
        <f t="shared" si="32"/>
        <v/>
      </c>
      <c r="CB48" s="68" t="str">
        <f t="shared" si="33"/>
        <v/>
      </c>
      <c r="CC48" s="68" t="str">
        <f t="shared" si="34"/>
        <v/>
      </c>
      <c r="CD48" s="68" t="str">
        <f t="shared" si="35"/>
        <v/>
      </c>
      <c r="CE48" s="68" t="str">
        <f t="shared" si="36"/>
        <v/>
      </c>
      <c r="CF48" s="68" t="str">
        <f t="shared" si="37"/>
        <v/>
      </c>
      <c r="CG48" s="68" t="str">
        <f t="shared" si="38"/>
        <v/>
      </c>
      <c r="CH48" s="68" t="str">
        <f t="shared" si="39"/>
        <v/>
      </c>
      <c r="CI48" s="68" t="str">
        <f t="shared" si="40"/>
        <v/>
      </c>
      <c r="CJ48" s="68" t="str">
        <f t="shared" si="41"/>
        <v/>
      </c>
      <c r="CK48" s="68" t="str">
        <f t="shared" si="42"/>
        <v/>
      </c>
      <c r="CL48" s="68" t="str">
        <f t="shared" si="43"/>
        <v/>
      </c>
      <c r="CM48" s="68" t="str">
        <f t="shared" si="44"/>
        <v/>
      </c>
      <c r="CN48" s="68" t="str">
        <f t="shared" si="45"/>
        <v/>
      </c>
      <c r="CO48" s="68" t="str">
        <f t="shared" si="46"/>
        <v/>
      </c>
      <c r="CP48" s="68" t="str">
        <f t="shared" si="53"/>
        <v>https://viking-pictures.s3.us-west-1.amazonaws.com/AA1188/81+(1).JPG</v>
      </c>
      <c r="CR48" t="str">
        <f t="shared" si="54"/>
        <v>https://viking-pictures.s3.us-west-1.amazonaws.com/AA1188/81+(1).JPG</v>
      </c>
      <c r="CS48" s="68" t="str">
        <f t="shared" si="47"/>
        <v>Primary Pic</v>
      </c>
      <c r="CU48" t="s">
        <v>3470</v>
      </c>
      <c r="CV48" t="s">
        <v>3471</v>
      </c>
      <c r="CW48" t="s">
        <v>3472</v>
      </c>
      <c r="CX48" t="s">
        <v>3473</v>
      </c>
      <c r="CY48" t="s">
        <v>3474</v>
      </c>
    </row>
    <row r="49" spans="1:113" x14ac:dyDescent="0.25">
      <c r="A49">
        <v>82</v>
      </c>
      <c r="B49" t="s">
        <v>3002</v>
      </c>
      <c r="C49" s="82" t="str">
        <f t="shared" si="48"/>
        <v>https://viking-pictures.s3.us-west-1.amazonaws.com/AA1188/82+(1).JPG|https://viking-pictures.s3.us-west-1.amazonaws.com/AA1188/82+(2).JPG|https://viking-pictures.s3.us-west-1.amazonaws.com/AA1188/82+(3).JPG|https://viking-pictures.s3.us-west-1.amazonaws.com/AA1188/82+(4).JPG|https://viking-pictures.s3.us-west-1.amazonaws.com/AA1188/82+(5).JPG|https://viking-pictures.s3.us-west-1.amazonaws.com/AA1188/82+(6).JPG</v>
      </c>
      <c r="D49" s="278">
        <v>6</v>
      </c>
      <c r="E49" s="82" t="str">
        <f t="shared" si="49"/>
        <v>https://viking-pictures.s3.us-west-1.amazonaws.com/AA1188/82+(1).JPG</v>
      </c>
      <c r="F49" s="82" t="str">
        <f t="shared" si="0"/>
        <v>https://viking-pictures.s3.us-west-1.amazonaws.com/AA1188/82+(2).JPG</v>
      </c>
      <c r="G49" s="82" t="str">
        <f t="shared" si="1"/>
        <v>https://viking-pictures.s3.us-west-1.amazonaws.com/AA1188/82+(3).JPG</v>
      </c>
      <c r="H49" s="82" t="str">
        <f t="shared" si="2"/>
        <v>https://viking-pictures.s3.us-west-1.amazonaws.com/AA1188/82+(4).JPG</v>
      </c>
      <c r="I49" s="82" t="str">
        <f t="shared" si="3"/>
        <v>https://viking-pictures.s3.us-west-1.amazonaws.com/AA1188/82+(5).JPG</v>
      </c>
      <c r="J49" s="82" t="str">
        <f t="shared" si="4"/>
        <v>https://viking-pictures.s3.us-west-1.amazonaws.com/AA1188/82+(6).JPG</v>
      </c>
      <c r="K49" s="82" t="str">
        <f t="shared" si="5"/>
        <v/>
      </c>
      <c r="L49" s="82" t="str">
        <f t="shared" si="6"/>
        <v/>
      </c>
      <c r="M49" s="82" t="str">
        <f t="shared" si="7"/>
        <v/>
      </c>
      <c r="N49" s="82" t="str">
        <f t="shared" si="8"/>
        <v/>
      </c>
      <c r="O49" s="82" t="str">
        <f t="shared" si="9"/>
        <v/>
      </c>
      <c r="P49" s="82" t="str">
        <f t="shared" si="10"/>
        <v/>
      </c>
      <c r="Q49" s="82" t="str">
        <f t="shared" si="11"/>
        <v/>
      </c>
      <c r="R49" s="82" t="str">
        <f t="shared" si="12"/>
        <v/>
      </c>
      <c r="S49" s="82" t="str">
        <f t="shared" si="13"/>
        <v/>
      </c>
      <c r="T49" s="82" t="str">
        <f t="shared" si="14"/>
        <v/>
      </c>
      <c r="U49" s="82" t="str">
        <f t="shared" si="15"/>
        <v/>
      </c>
      <c r="V49" s="82" t="str">
        <f t="shared" si="16"/>
        <v/>
      </c>
      <c r="W49" s="82" t="str">
        <f t="shared" si="17"/>
        <v/>
      </c>
      <c r="X49" s="82" t="str">
        <f t="shared" si="18"/>
        <v/>
      </c>
      <c r="Y49" s="82" t="str">
        <f t="shared" si="19"/>
        <v/>
      </c>
      <c r="Z49" s="82" t="str">
        <f t="shared" si="20"/>
        <v/>
      </c>
      <c r="AA49" s="82" t="str">
        <f t="shared" si="21"/>
        <v/>
      </c>
      <c r="AB49" s="82" t="str">
        <f t="shared" si="22"/>
        <v/>
      </c>
      <c r="AC49" s="83" t="str">
        <f t="shared" si="55"/>
        <v>https://viking-pictures.s3.us-west-1.amazonaws.com/AA1188</v>
      </c>
      <c r="AD49" s="82" t="str">
        <f t="shared" si="56"/>
        <v>82</v>
      </c>
      <c r="AE49" s="82">
        <f t="shared" si="50"/>
        <v>82</v>
      </c>
      <c r="AF49" s="82" t="str">
        <f t="shared" si="57"/>
        <v>82</v>
      </c>
      <c r="AG49" s="82" t="str">
        <f t="shared" si="58"/>
        <v>82</v>
      </c>
      <c r="AH49" s="82" t="str">
        <f t="shared" si="59"/>
        <v>82</v>
      </c>
      <c r="AI49" s="82" t="str">
        <f t="shared" si="60"/>
        <v>82</v>
      </c>
      <c r="AJ49" s="82" t="str">
        <f t="shared" si="61"/>
        <v>82</v>
      </c>
      <c r="AK49" s="82" t="str">
        <f t="shared" si="62"/>
        <v>82</v>
      </c>
      <c r="AL49" s="82" t="str">
        <f t="shared" si="63"/>
        <v>82</v>
      </c>
      <c r="AM49" s="82" t="str">
        <f t="shared" si="64"/>
        <v>82</v>
      </c>
      <c r="AN49" s="82" t="str">
        <f t="shared" si="51"/>
        <v>82</v>
      </c>
      <c r="AO49" s="82" t="str">
        <f t="shared" si="65"/>
        <v>82</v>
      </c>
      <c r="AP49" s="82" t="str">
        <f t="shared" si="66"/>
        <v>82</v>
      </c>
      <c r="AQ49" s="84" t="s">
        <v>3199</v>
      </c>
      <c r="AR49" s="84" t="s">
        <v>1864</v>
      </c>
      <c r="AS49" s="84" t="s">
        <v>1865</v>
      </c>
      <c r="AT49" s="84" t="s">
        <v>1866</v>
      </c>
      <c r="AU49" s="84" t="s">
        <v>1867</v>
      </c>
      <c r="AV49" s="84" t="s">
        <v>1868</v>
      </c>
      <c r="AW49" s="84" t="s">
        <v>1869</v>
      </c>
      <c r="AX49" s="84" t="s">
        <v>1870</v>
      </c>
      <c r="AY49" s="84" t="s">
        <v>1871</v>
      </c>
      <c r="AZ49" s="84" t="s">
        <v>1872</v>
      </c>
      <c r="BA49" s="84" t="s">
        <v>1873</v>
      </c>
      <c r="BB49" s="84" t="s">
        <v>1874</v>
      </c>
      <c r="BC49" s="84" t="s">
        <v>1875</v>
      </c>
      <c r="BD49" s="84" t="s">
        <v>1876</v>
      </c>
      <c r="BE49" s="84" t="s">
        <v>1877</v>
      </c>
      <c r="BF49" s="84" t="s">
        <v>1878</v>
      </c>
      <c r="BG49" s="84" t="s">
        <v>1879</v>
      </c>
      <c r="BH49" s="84" t="s">
        <v>1880</v>
      </c>
      <c r="BI49" s="84" t="s">
        <v>1881</v>
      </c>
      <c r="BJ49" s="84" t="s">
        <v>1882</v>
      </c>
      <c r="BK49" s="84" t="s">
        <v>1883</v>
      </c>
      <c r="BL49" s="84" t="s">
        <v>1884</v>
      </c>
      <c r="BM49" s="84" t="s">
        <v>1885</v>
      </c>
      <c r="BN49" s="84" t="s">
        <v>1886</v>
      </c>
      <c r="BO49" s="84" t="s">
        <v>1887</v>
      </c>
      <c r="BP49" s="84" t="s">
        <v>1888</v>
      </c>
      <c r="BQ49" s="84" t="s">
        <v>1889</v>
      </c>
      <c r="BR49" s="68" t="str">
        <f t="shared" si="52"/>
        <v>Pic1</v>
      </c>
      <c r="BS49" s="68" t="str">
        <f t="shared" si="24"/>
        <v>Pic2</v>
      </c>
      <c r="BT49" s="68" t="str">
        <f t="shared" si="25"/>
        <v>Pic3</v>
      </c>
      <c r="BU49" s="68" t="str">
        <f t="shared" si="26"/>
        <v>Pic4</v>
      </c>
      <c r="BV49" s="68" t="str">
        <f t="shared" si="27"/>
        <v>Pic5</v>
      </c>
      <c r="BW49" s="68" t="str">
        <f t="shared" si="28"/>
        <v>Pic6</v>
      </c>
      <c r="BX49" s="68" t="str">
        <f t="shared" si="29"/>
        <v/>
      </c>
      <c r="BY49" s="68" t="str">
        <f t="shared" si="30"/>
        <v/>
      </c>
      <c r="BZ49" s="68" t="str">
        <f t="shared" si="31"/>
        <v/>
      </c>
      <c r="CA49" s="68" t="str">
        <f t="shared" si="32"/>
        <v/>
      </c>
      <c r="CB49" s="68" t="str">
        <f t="shared" si="33"/>
        <v/>
      </c>
      <c r="CC49" s="68" t="str">
        <f t="shared" si="34"/>
        <v/>
      </c>
      <c r="CD49" s="68" t="str">
        <f t="shared" si="35"/>
        <v/>
      </c>
      <c r="CE49" s="68" t="str">
        <f t="shared" si="36"/>
        <v/>
      </c>
      <c r="CF49" s="68" t="str">
        <f t="shared" si="37"/>
        <v/>
      </c>
      <c r="CG49" s="68" t="str">
        <f t="shared" si="38"/>
        <v/>
      </c>
      <c r="CH49" s="68" t="str">
        <f t="shared" si="39"/>
        <v/>
      </c>
      <c r="CI49" s="68" t="str">
        <f t="shared" si="40"/>
        <v/>
      </c>
      <c r="CJ49" s="68" t="str">
        <f t="shared" si="41"/>
        <v/>
      </c>
      <c r="CK49" s="68" t="str">
        <f t="shared" si="42"/>
        <v/>
      </c>
      <c r="CL49" s="68" t="str">
        <f t="shared" si="43"/>
        <v/>
      </c>
      <c r="CM49" s="68" t="str">
        <f t="shared" si="44"/>
        <v/>
      </c>
      <c r="CN49" s="68" t="str">
        <f t="shared" si="45"/>
        <v/>
      </c>
      <c r="CO49" s="68" t="str">
        <f t="shared" si="46"/>
        <v/>
      </c>
      <c r="CP49" s="68" t="str">
        <f t="shared" si="53"/>
        <v>https://viking-pictures.s3.us-west-1.amazonaws.com/AA1188/82+(1).JPG</v>
      </c>
      <c r="CR49" t="str">
        <f t="shared" si="54"/>
        <v>https://viking-pictures.s3.us-west-1.amazonaws.com/AA1188/82+(1).JPG</v>
      </c>
      <c r="CS49" s="68" t="str">
        <f t="shared" si="47"/>
        <v>Primary Pic</v>
      </c>
      <c r="CU49" t="s">
        <v>3475</v>
      </c>
      <c r="CV49" t="s">
        <v>3476</v>
      </c>
      <c r="CW49" t="s">
        <v>3477</v>
      </c>
      <c r="CX49" t="s">
        <v>3478</v>
      </c>
      <c r="CY49" t="s">
        <v>3479</v>
      </c>
      <c r="CZ49" t="s">
        <v>3480</v>
      </c>
    </row>
    <row r="50" spans="1:113" x14ac:dyDescent="0.25">
      <c r="A50">
        <v>83</v>
      </c>
      <c r="B50" t="s">
        <v>3003</v>
      </c>
      <c r="C50" s="82" t="str">
        <f t="shared" si="48"/>
        <v>https://viking-pictures.s3.us-west-1.amazonaws.com/AA1188/83+(1).JPG|https://viking-pictures.s3.us-west-1.amazonaws.com/AA1188/83+(2).JPG|https://viking-pictures.s3.us-west-1.amazonaws.com/AA1188/83+(3).JPG|https://viking-pictures.s3.us-west-1.amazonaws.com/AA1188/83+(4).JPG|https://viking-pictures.s3.us-west-1.amazonaws.com/AA1188/83+(5).JPG</v>
      </c>
      <c r="D50" s="278">
        <v>5</v>
      </c>
      <c r="E50" s="82" t="str">
        <f t="shared" si="49"/>
        <v>https://viking-pictures.s3.us-west-1.amazonaws.com/AA1188/83+(1).JPG</v>
      </c>
      <c r="F50" s="82" t="str">
        <f t="shared" si="0"/>
        <v>https://viking-pictures.s3.us-west-1.amazonaws.com/AA1188/83+(2).JPG</v>
      </c>
      <c r="G50" s="82" t="str">
        <f t="shared" si="1"/>
        <v>https://viking-pictures.s3.us-west-1.amazonaws.com/AA1188/83+(3).JPG</v>
      </c>
      <c r="H50" s="82" t="str">
        <f t="shared" si="2"/>
        <v>https://viking-pictures.s3.us-west-1.amazonaws.com/AA1188/83+(4).JPG</v>
      </c>
      <c r="I50" s="82" t="str">
        <f t="shared" si="3"/>
        <v>https://viking-pictures.s3.us-west-1.amazonaws.com/AA1188/83+(5).JPG</v>
      </c>
      <c r="J50" s="82" t="str">
        <f t="shared" si="4"/>
        <v/>
      </c>
      <c r="K50" s="82" t="str">
        <f t="shared" si="5"/>
        <v/>
      </c>
      <c r="L50" s="82" t="str">
        <f t="shared" si="6"/>
        <v/>
      </c>
      <c r="M50" s="82" t="str">
        <f t="shared" si="7"/>
        <v/>
      </c>
      <c r="N50" s="82" t="str">
        <f t="shared" si="8"/>
        <v/>
      </c>
      <c r="O50" s="82" t="str">
        <f t="shared" si="9"/>
        <v/>
      </c>
      <c r="P50" s="82" t="str">
        <f t="shared" si="10"/>
        <v/>
      </c>
      <c r="Q50" s="82" t="str">
        <f t="shared" si="11"/>
        <v/>
      </c>
      <c r="R50" s="82" t="str">
        <f t="shared" si="12"/>
        <v/>
      </c>
      <c r="S50" s="82" t="str">
        <f t="shared" si="13"/>
        <v/>
      </c>
      <c r="T50" s="82" t="str">
        <f t="shared" si="14"/>
        <v/>
      </c>
      <c r="U50" s="82" t="str">
        <f t="shared" si="15"/>
        <v/>
      </c>
      <c r="V50" s="82" t="str">
        <f t="shared" si="16"/>
        <v/>
      </c>
      <c r="W50" s="82" t="str">
        <f t="shared" si="17"/>
        <v/>
      </c>
      <c r="X50" s="82" t="str">
        <f t="shared" si="18"/>
        <v/>
      </c>
      <c r="Y50" s="82" t="str">
        <f t="shared" si="19"/>
        <v/>
      </c>
      <c r="Z50" s="82" t="str">
        <f t="shared" si="20"/>
        <v/>
      </c>
      <c r="AA50" s="82" t="str">
        <f t="shared" si="21"/>
        <v/>
      </c>
      <c r="AB50" s="82" t="str">
        <f t="shared" si="22"/>
        <v/>
      </c>
      <c r="AC50" s="83" t="str">
        <f t="shared" si="55"/>
        <v>https://viking-pictures.s3.us-west-1.amazonaws.com/AA1188</v>
      </c>
      <c r="AD50" s="82" t="str">
        <f t="shared" si="56"/>
        <v>83</v>
      </c>
      <c r="AE50" s="82">
        <f t="shared" si="50"/>
        <v>83</v>
      </c>
      <c r="AF50" s="82" t="str">
        <f t="shared" si="57"/>
        <v>83</v>
      </c>
      <c r="AG50" s="82" t="str">
        <f t="shared" si="58"/>
        <v>83</v>
      </c>
      <c r="AH50" s="82" t="str">
        <f t="shared" si="59"/>
        <v>83</v>
      </c>
      <c r="AI50" s="82" t="str">
        <f t="shared" si="60"/>
        <v>83</v>
      </c>
      <c r="AJ50" s="82" t="str">
        <f t="shared" si="61"/>
        <v>83</v>
      </c>
      <c r="AK50" s="82" t="str">
        <f t="shared" si="62"/>
        <v>83</v>
      </c>
      <c r="AL50" s="82" t="str">
        <f t="shared" si="63"/>
        <v>83</v>
      </c>
      <c r="AM50" s="82" t="str">
        <f t="shared" si="64"/>
        <v>83</v>
      </c>
      <c r="AN50" s="82" t="str">
        <f t="shared" si="51"/>
        <v>83</v>
      </c>
      <c r="AO50" s="82" t="str">
        <f t="shared" si="65"/>
        <v>83</v>
      </c>
      <c r="AP50" s="82" t="str">
        <f t="shared" si="66"/>
        <v>83</v>
      </c>
      <c r="AQ50" s="84" t="s">
        <v>3199</v>
      </c>
      <c r="AR50" s="84" t="s">
        <v>1864</v>
      </c>
      <c r="AS50" s="84" t="s">
        <v>1865</v>
      </c>
      <c r="AT50" s="84" t="s">
        <v>1866</v>
      </c>
      <c r="AU50" s="84" t="s">
        <v>1867</v>
      </c>
      <c r="AV50" s="84" t="s">
        <v>1868</v>
      </c>
      <c r="AW50" s="84" t="s">
        <v>1869</v>
      </c>
      <c r="AX50" s="84" t="s">
        <v>1870</v>
      </c>
      <c r="AY50" s="84" t="s">
        <v>1871</v>
      </c>
      <c r="AZ50" s="84" t="s">
        <v>1872</v>
      </c>
      <c r="BA50" s="84" t="s">
        <v>1873</v>
      </c>
      <c r="BB50" s="84" t="s">
        <v>1874</v>
      </c>
      <c r="BC50" s="84" t="s">
        <v>1875</v>
      </c>
      <c r="BD50" s="84" t="s">
        <v>1876</v>
      </c>
      <c r="BE50" s="84" t="s">
        <v>1877</v>
      </c>
      <c r="BF50" s="84" t="s">
        <v>1878</v>
      </c>
      <c r="BG50" s="84" t="s">
        <v>1879</v>
      </c>
      <c r="BH50" s="84" t="s">
        <v>1880</v>
      </c>
      <c r="BI50" s="84" t="s">
        <v>1881</v>
      </c>
      <c r="BJ50" s="84" t="s">
        <v>1882</v>
      </c>
      <c r="BK50" s="84" t="s">
        <v>1883</v>
      </c>
      <c r="BL50" s="84" t="s">
        <v>1884</v>
      </c>
      <c r="BM50" s="84" t="s">
        <v>1885</v>
      </c>
      <c r="BN50" s="84" t="s">
        <v>1886</v>
      </c>
      <c r="BO50" s="84" t="s">
        <v>1887</v>
      </c>
      <c r="BP50" s="84" t="s">
        <v>1888</v>
      </c>
      <c r="BQ50" s="84" t="s">
        <v>1889</v>
      </c>
      <c r="BR50" s="68" t="str">
        <f t="shared" si="52"/>
        <v>Pic1</v>
      </c>
      <c r="BS50" s="68" t="str">
        <f t="shared" si="24"/>
        <v>Pic2</v>
      </c>
      <c r="BT50" s="68" t="str">
        <f t="shared" si="25"/>
        <v>Pic3</v>
      </c>
      <c r="BU50" s="68" t="str">
        <f t="shared" si="26"/>
        <v>Pic4</v>
      </c>
      <c r="BV50" s="68" t="str">
        <f t="shared" si="27"/>
        <v>Pic5</v>
      </c>
      <c r="BW50" s="68" t="str">
        <f t="shared" si="28"/>
        <v/>
      </c>
      <c r="BX50" s="68" t="str">
        <f t="shared" si="29"/>
        <v/>
      </c>
      <c r="BY50" s="68" t="str">
        <f t="shared" si="30"/>
        <v/>
      </c>
      <c r="BZ50" s="68" t="str">
        <f t="shared" si="31"/>
        <v/>
      </c>
      <c r="CA50" s="68" t="str">
        <f t="shared" si="32"/>
        <v/>
      </c>
      <c r="CB50" s="68" t="str">
        <f t="shared" si="33"/>
        <v/>
      </c>
      <c r="CC50" s="68" t="str">
        <f t="shared" si="34"/>
        <v/>
      </c>
      <c r="CD50" s="68" t="str">
        <f t="shared" si="35"/>
        <v/>
      </c>
      <c r="CE50" s="68" t="str">
        <f t="shared" si="36"/>
        <v/>
      </c>
      <c r="CF50" s="68" t="str">
        <f t="shared" si="37"/>
        <v/>
      </c>
      <c r="CG50" s="68" t="str">
        <f t="shared" si="38"/>
        <v/>
      </c>
      <c r="CH50" s="68" t="str">
        <f t="shared" si="39"/>
        <v/>
      </c>
      <c r="CI50" s="68" t="str">
        <f t="shared" si="40"/>
        <v/>
      </c>
      <c r="CJ50" s="68" t="str">
        <f t="shared" si="41"/>
        <v/>
      </c>
      <c r="CK50" s="68" t="str">
        <f t="shared" si="42"/>
        <v/>
      </c>
      <c r="CL50" s="68" t="str">
        <f t="shared" si="43"/>
        <v/>
      </c>
      <c r="CM50" s="68" t="str">
        <f t="shared" si="44"/>
        <v/>
      </c>
      <c r="CN50" s="68" t="str">
        <f t="shared" si="45"/>
        <v/>
      </c>
      <c r="CO50" s="68" t="str">
        <f t="shared" si="46"/>
        <v/>
      </c>
      <c r="CP50" s="68" t="str">
        <f t="shared" si="53"/>
        <v>https://viking-pictures.s3.us-west-1.amazonaws.com/AA1188/83+(1).JPG</v>
      </c>
      <c r="CR50" t="str">
        <f t="shared" si="54"/>
        <v>https://viking-pictures.s3.us-west-1.amazonaws.com/AA1188/83+(1).JPG</v>
      </c>
      <c r="CS50" s="68" t="str">
        <f t="shared" si="47"/>
        <v>Primary Pic</v>
      </c>
      <c r="CU50" t="s">
        <v>3481</v>
      </c>
      <c r="CV50" t="s">
        <v>3482</v>
      </c>
      <c r="CW50" t="s">
        <v>3483</v>
      </c>
      <c r="CX50" t="s">
        <v>3484</v>
      </c>
      <c r="CY50" t="s">
        <v>3485</v>
      </c>
    </row>
    <row r="51" spans="1:113" x14ac:dyDescent="0.25">
      <c r="A51">
        <v>84</v>
      </c>
      <c r="B51" t="s">
        <v>3004</v>
      </c>
      <c r="C51" s="82" t="str">
        <f t="shared" si="48"/>
        <v>https://viking-pictures.s3.us-west-1.amazonaws.com/AA1188/84+(1).JPG|https://viking-pictures.s3.us-west-1.amazonaws.com/AA1188/84+(2).JPG|https://viking-pictures.s3.us-west-1.amazonaws.com/AA1188/84+(3).JPG|https://viking-pictures.s3.us-west-1.amazonaws.com/AA1188/84+(4).JPG|https://viking-pictures.s3.us-west-1.amazonaws.com/AA1188/84+(5).JPG</v>
      </c>
      <c r="D51" s="278">
        <v>5</v>
      </c>
      <c r="E51" s="82" t="str">
        <f t="shared" si="49"/>
        <v>https://viking-pictures.s3.us-west-1.amazonaws.com/AA1188/84+(1).JPG</v>
      </c>
      <c r="F51" s="82" t="str">
        <f t="shared" si="0"/>
        <v>https://viking-pictures.s3.us-west-1.amazonaws.com/AA1188/84+(2).JPG</v>
      </c>
      <c r="G51" s="82" t="str">
        <f t="shared" si="1"/>
        <v>https://viking-pictures.s3.us-west-1.amazonaws.com/AA1188/84+(3).JPG</v>
      </c>
      <c r="H51" s="82" t="str">
        <f t="shared" si="2"/>
        <v>https://viking-pictures.s3.us-west-1.amazonaws.com/AA1188/84+(4).JPG</v>
      </c>
      <c r="I51" s="82" t="str">
        <f t="shared" si="3"/>
        <v>https://viking-pictures.s3.us-west-1.amazonaws.com/AA1188/84+(5).JPG</v>
      </c>
      <c r="J51" s="82" t="str">
        <f t="shared" si="4"/>
        <v/>
      </c>
      <c r="K51" s="82" t="str">
        <f t="shared" si="5"/>
        <v/>
      </c>
      <c r="L51" s="82" t="str">
        <f t="shared" si="6"/>
        <v/>
      </c>
      <c r="M51" s="82" t="str">
        <f t="shared" si="7"/>
        <v/>
      </c>
      <c r="N51" s="82" t="str">
        <f t="shared" si="8"/>
        <v/>
      </c>
      <c r="O51" s="82" t="str">
        <f t="shared" si="9"/>
        <v/>
      </c>
      <c r="P51" s="82" t="str">
        <f t="shared" si="10"/>
        <v/>
      </c>
      <c r="Q51" s="82" t="str">
        <f t="shared" si="11"/>
        <v/>
      </c>
      <c r="R51" s="82" t="str">
        <f t="shared" si="12"/>
        <v/>
      </c>
      <c r="S51" s="82" t="str">
        <f t="shared" si="13"/>
        <v/>
      </c>
      <c r="T51" s="82" t="str">
        <f t="shared" si="14"/>
        <v/>
      </c>
      <c r="U51" s="82" t="str">
        <f t="shared" si="15"/>
        <v/>
      </c>
      <c r="V51" s="82" t="str">
        <f t="shared" si="16"/>
        <v/>
      </c>
      <c r="W51" s="82" t="str">
        <f t="shared" si="17"/>
        <v/>
      </c>
      <c r="X51" s="82" t="str">
        <f t="shared" si="18"/>
        <v/>
      </c>
      <c r="Y51" s="82" t="str">
        <f t="shared" si="19"/>
        <v/>
      </c>
      <c r="Z51" s="82" t="str">
        <f t="shared" si="20"/>
        <v/>
      </c>
      <c r="AA51" s="82" t="str">
        <f t="shared" si="21"/>
        <v/>
      </c>
      <c r="AB51" s="82" t="str">
        <f t="shared" si="22"/>
        <v/>
      </c>
      <c r="AC51" s="83" t="str">
        <f t="shared" si="55"/>
        <v>https://viking-pictures.s3.us-west-1.amazonaws.com/AA1188</v>
      </c>
      <c r="AD51" s="82" t="str">
        <f t="shared" si="56"/>
        <v>84</v>
      </c>
      <c r="AE51" s="82">
        <f t="shared" si="50"/>
        <v>84</v>
      </c>
      <c r="AF51" s="82" t="str">
        <f t="shared" si="57"/>
        <v>84</v>
      </c>
      <c r="AG51" s="82" t="str">
        <f t="shared" si="58"/>
        <v>84</v>
      </c>
      <c r="AH51" s="82" t="str">
        <f t="shared" si="59"/>
        <v>84</v>
      </c>
      <c r="AI51" s="82" t="str">
        <f t="shared" si="60"/>
        <v>84</v>
      </c>
      <c r="AJ51" s="82" t="str">
        <f t="shared" si="61"/>
        <v>84</v>
      </c>
      <c r="AK51" s="82" t="str">
        <f t="shared" si="62"/>
        <v>84</v>
      </c>
      <c r="AL51" s="82" t="str">
        <f t="shared" si="63"/>
        <v>84</v>
      </c>
      <c r="AM51" s="82" t="str">
        <f t="shared" si="64"/>
        <v>84</v>
      </c>
      <c r="AN51" s="82" t="str">
        <f t="shared" si="51"/>
        <v>84</v>
      </c>
      <c r="AO51" s="82" t="str">
        <f t="shared" si="65"/>
        <v>84</v>
      </c>
      <c r="AP51" s="82" t="str">
        <f t="shared" si="66"/>
        <v>84</v>
      </c>
      <c r="AQ51" s="84" t="s">
        <v>3199</v>
      </c>
      <c r="AR51" s="84" t="s">
        <v>1864</v>
      </c>
      <c r="AS51" s="84" t="s">
        <v>1865</v>
      </c>
      <c r="AT51" s="84" t="s">
        <v>1866</v>
      </c>
      <c r="AU51" s="84" t="s">
        <v>1867</v>
      </c>
      <c r="AV51" s="84" t="s">
        <v>1868</v>
      </c>
      <c r="AW51" s="84" t="s">
        <v>1869</v>
      </c>
      <c r="AX51" s="84" t="s">
        <v>1870</v>
      </c>
      <c r="AY51" s="84" t="s">
        <v>1871</v>
      </c>
      <c r="AZ51" s="84" t="s">
        <v>1872</v>
      </c>
      <c r="BA51" s="84" t="s">
        <v>1873</v>
      </c>
      <c r="BB51" s="84" t="s">
        <v>1874</v>
      </c>
      <c r="BC51" s="84" t="s">
        <v>1875</v>
      </c>
      <c r="BD51" s="84" t="s">
        <v>1876</v>
      </c>
      <c r="BE51" s="84" t="s">
        <v>1877</v>
      </c>
      <c r="BF51" s="84" t="s">
        <v>1878</v>
      </c>
      <c r="BG51" s="84" t="s">
        <v>1879</v>
      </c>
      <c r="BH51" s="84" t="s">
        <v>1880</v>
      </c>
      <c r="BI51" s="84" t="s">
        <v>1881</v>
      </c>
      <c r="BJ51" s="84" t="s">
        <v>1882</v>
      </c>
      <c r="BK51" s="84" t="s">
        <v>1883</v>
      </c>
      <c r="BL51" s="84" t="s">
        <v>1884</v>
      </c>
      <c r="BM51" s="84" t="s">
        <v>1885</v>
      </c>
      <c r="BN51" s="84" t="s">
        <v>1886</v>
      </c>
      <c r="BO51" s="84" t="s">
        <v>1887</v>
      </c>
      <c r="BP51" s="84" t="s">
        <v>1888</v>
      </c>
      <c r="BQ51" s="84" t="s">
        <v>1889</v>
      </c>
      <c r="BR51" s="68" t="str">
        <f t="shared" si="52"/>
        <v>Pic1</v>
      </c>
      <c r="BS51" s="68" t="str">
        <f t="shared" si="24"/>
        <v>Pic2</v>
      </c>
      <c r="BT51" s="68" t="str">
        <f t="shared" si="25"/>
        <v>Pic3</v>
      </c>
      <c r="BU51" s="68" t="str">
        <f t="shared" si="26"/>
        <v>Pic4</v>
      </c>
      <c r="BV51" s="68" t="str">
        <f t="shared" si="27"/>
        <v>Pic5</v>
      </c>
      <c r="BW51" s="68" t="str">
        <f t="shared" si="28"/>
        <v/>
      </c>
      <c r="BX51" s="68" t="str">
        <f t="shared" si="29"/>
        <v/>
      </c>
      <c r="BY51" s="68" t="str">
        <f t="shared" si="30"/>
        <v/>
      </c>
      <c r="BZ51" s="68" t="str">
        <f t="shared" si="31"/>
        <v/>
      </c>
      <c r="CA51" s="68" t="str">
        <f t="shared" si="32"/>
        <v/>
      </c>
      <c r="CB51" s="68" t="str">
        <f t="shared" si="33"/>
        <v/>
      </c>
      <c r="CC51" s="68" t="str">
        <f t="shared" si="34"/>
        <v/>
      </c>
      <c r="CD51" s="68" t="str">
        <f t="shared" si="35"/>
        <v/>
      </c>
      <c r="CE51" s="68" t="str">
        <f t="shared" si="36"/>
        <v/>
      </c>
      <c r="CF51" s="68" t="str">
        <f t="shared" si="37"/>
        <v/>
      </c>
      <c r="CG51" s="68" t="str">
        <f t="shared" si="38"/>
        <v/>
      </c>
      <c r="CH51" s="68" t="str">
        <f t="shared" si="39"/>
        <v/>
      </c>
      <c r="CI51" s="68" t="str">
        <f t="shared" si="40"/>
        <v/>
      </c>
      <c r="CJ51" s="68" t="str">
        <f t="shared" si="41"/>
        <v/>
      </c>
      <c r="CK51" s="68" t="str">
        <f t="shared" si="42"/>
        <v/>
      </c>
      <c r="CL51" s="68" t="str">
        <f t="shared" si="43"/>
        <v/>
      </c>
      <c r="CM51" s="68" t="str">
        <f t="shared" si="44"/>
        <v/>
      </c>
      <c r="CN51" s="68" t="str">
        <f t="shared" si="45"/>
        <v/>
      </c>
      <c r="CO51" s="68" t="str">
        <f t="shared" si="46"/>
        <v/>
      </c>
      <c r="CP51" s="68" t="str">
        <f t="shared" si="53"/>
        <v>https://viking-pictures.s3.us-west-1.amazonaws.com/AA1188/84+(1).JPG</v>
      </c>
      <c r="CR51" t="str">
        <f t="shared" si="54"/>
        <v>https://viking-pictures.s3.us-west-1.amazonaws.com/AA1188/84+(1).JPG</v>
      </c>
      <c r="CS51" s="68" t="str">
        <f t="shared" si="47"/>
        <v>Primary Pic</v>
      </c>
      <c r="CU51" t="s">
        <v>3486</v>
      </c>
      <c r="CV51" t="s">
        <v>3487</v>
      </c>
      <c r="CW51" t="s">
        <v>3488</v>
      </c>
      <c r="CX51" t="s">
        <v>3489</v>
      </c>
      <c r="CY51" t="s">
        <v>3490</v>
      </c>
    </row>
    <row r="52" spans="1:113" x14ac:dyDescent="0.25">
      <c r="A52">
        <v>85</v>
      </c>
      <c r="B52" t="s">
        <v>3005</v>
      </c>
      <c r="C52" s="82" t="str">
        <f t="shared" si="48"/>
        <v>https://viking-pictures.s3.us-west-1.amazonaws.com/AA1188/85+(1).JPG|https://viking-pictures.s3.us-west-1.amazonaws.com/AA1188/85+(2).JPG|https://viking-pictures.s3.us-west-1.amazonaws.com/AA1188/85+(3).JPG|https://viking-pictures.s3.us-west-1.amazonaws.com/AA1188/85+(4).JPG|https://viking-pictures.s3.us-west-1.amazonaws.com/AA1188/85+(5).JPG|https://viking-pictures.s3.us-west-1.amazonaws.com/AA1188/85+(6).JPG</v>
      </c>
      <c r="D52" s="278">
        <v>6</v>
      </c>
      <c r="E52" s="82" t="str">
        <f t="shared" si="49"/>
        <v>https://viking-pictures.s3.us-west-1.amazonaws.com/AA1188/85+(1).JPG</v>
      </c>
      <c r="F52" s="82" t="str">
        <f t="shared" si="0"/>
        <v>https://viking-pictures.s3.us-west-1.amazonaws.com/AA1188/85+(2).JPG</v>
      </c>
      <c r="G52" s="82" t="str">
        <f t="shared" si="1"/>
        <v>https://viking-pictures.s3.us-west-1.amazonaws.com/AA1188/85+(3).JPG</v>
      </c>
      <c r="H52" s="82" t="str">
        <f t="shared" si="2"/>
        <v>https://viking-pictures.s3.us-west-1.amazonaws.com/AA1188/85+(4).JPG</v>
      </c>
      <c r="I52" s="82" t="str">
        <f t="shared" si="3"/>
        <v>https://viking-pictures.s3.us-west-1.amazonaws.com/AA1188/85+(5).JPG</v>
      </c>
      <c r="J52" s="82" t="str">
        <f t="shared" si="4"/>
        <v>https://viking-pictures.s3.us-west-1.amazonaws.com/AA1188/85+(6).JPG</v>
      </c>
      <c r="K52" s="82" t="str">
        <f t="shared" si="5"/>
        <v/>
      </c>
      <c r="L52" s="82" t="str">
        <f t="shared" si="6"/>
        <v/>
      </c>
      <c r="M52" s="82" t="str">
        <f t="shared" si="7"/>
        <v/>
      </c>
      <c r="N52" s="82" t="str">
        <f t="shared" si="8"/>
        <v/>
      </c>
      <c r="O52" s="82" t="str">
        <f t="shared" si="9"/>
        <v/>
      </c>
      <c r="P52" s="82" t="str">
        <f t="shared" si="10"/>
        <v/>
      </c>
      <c r="Q52" s="82" t="str">
        <f t="shared" si="11"/>
        <v/>
      </c>
      <c r="R52" s="82" t="str">
        <f t="shared" si="12"/>
        <v/>
      </c>
      <c r="S52" s="82" t="str">
        <f t="shared" si="13"/>
        <v/>
      </c>
      <c r="T52" s="82" t="str">
        <f t="shared" si="14"/>
        <v/>
      </c>
      <c r="U52" s="82" t="str">
        <f t="shared" si="15"/>
        <v/>
      </c>
      <c r="V52" s="82" t="str">
        <f t="shared" si="16"/>
        <v/>
      </c>
      <c r="W52" s="82" t="str">
        <f t="shared" si="17"/>
        <v/>
      </c>
      <c r="X52" s="82" t="str">
        <f t="shared" si="18"/>
        <v/>
      </c>
      <c r="Y52" s="82" t="str">
        <f t="shared" si="19"/>
        <v/>
      </c>
      <c r="Z52" s="82" t="str">
        <f t="shared" si="20"/>
        <v/>
      </c>
      <c r="AA52" s="82" t="str">
        <f t="shared" si="21"/>
        <v/>
      </c>
      <c r="AB52" s="82" t="str">
        <f t="shared" si="22"/>
        <v/>
      </c>
      <c r="AC52" s="83" t="str">
        <f t="shared" si="55"/>
        <v>https://viking-pictures.s3.us-west-1.amazonaws.com/AA1188</v>
      </c>
      <c r="AD52" s="82" t="str">
        <f t="shared" si="56"/>
        <v>85</v>
      </c>
      <c r="AE52" s="82">
        <f t="shared" si="50"/>
        <v>85</v>
      </c>
      <c r="AF52" s="82" t="str">
        <f t="shared" si="57"/>
        <v>85</v>
      </c>
      <c r="AG52" s="82" t="str">
        <f t="shared" si="58"/>
        <v>85</v>
      </c>
      <c r="AH52" s="82" t="str">
        <f t="shared" si="59"/>
        <v>85</v>
      </c>
      <c r="AI52" s="82" t="str">
        <f t="shared" si="60"/>
        <v>85</v>
      </c>
      <c r="AJ52" s="82" t="str">
        <f t="shared" si="61"/>
        <v>85</v>
      </c>
      <c r="AK52" s="82" t="str">
        <f t="shared" si="62"/>
        <v>85</v>
      </c>
      <c r="AL52" s="82" t="str">
        <f t="shared" si="63"/>
        <v>85</v>
      </c>
      <c r="AM52" s="82" t="str">
        <f t="shared" si="64"/>
        <v>85</v>
      </c>
      <c r="AN52" s="82" t="str">
        <f t="shared" si="51"/>
        <v>85</v>
      </c>
      <c r="AO52" s="82" t="str">
        <f t="shared" si="65"/>
        <v>85</v>
      </c>
      <c r="AP52" s="82" t="str">
        <f t="shared" si="66"/>
        <v>85</v>
      </c>
      <c r="AQ52" s="84" t="s">
        <v>3199</v>
      </c>
      <c r="AR52" s="84" t="s">
        <v>1864</v>
      </c>
      <c r="AS52" s="84" t="s">
        <v>1865</v>
      </c>
      <c r="AT52" s="84" t="s">
        <v>1866</v>
      </c>
      <c r="AU52" s="84" t="s">
        <v>1867</v>
      </c>
      <c r="AV52" s="84" t="s">
        <v>1868</v>
      </c>
      <c r="AW52" s="84" t="s">
        <v>1869</v>
      </c>
      <c r="AX52" s="84" t="s">
        <v>1870</v>
      </c>
      <c r="AY52" s="84" t="s">
        <v>1871</v>
      </c>
      <c r="AZ52" s="84" t="s">
        <v>1872</v>
      </c>
      <c r="BA52" s="84" t="s">
        <v>1873</v>
      </c>
      <c r="BB52" s="84" t="s">
        <v>1874</v>
      </c>
      <c r="BC52" s="84" t="s">
        <v>1875</v>
      </c>
      <c r="BD52" s="84" t="s">
        <v>1876</v>
      </c>
      <c r="BE52" s="84" t="s">
        <v>1877</v>
      </c>
      <c r="BF52" s="84" t="s">
        <v>1878</v>
      </c>
      <c r="BG52" s="84" t="s">
        <v>1879</v>
      </c>
      <c r="BH52" s="84" t="s">
        <v>1880</v>
      </c>
      <c r="BI52" s="84" t="s">
        <v>1881</v>
      </c>
      <c r="BJ52" s="84" t="s">
        <v>1882</v>
      </c>
      <c r="BK52" s="84" t="s">
        <v>1883</v>
      </c>
      <c r="BL52" s="84" t="s">
        <v>1884</v>
      </c>
      <c r="BM52" s="84" t="s">
        <v>1885</v>
      </c>
      <c r="BN52" s="84" t="s">
        <v>1886</v>
      </c>
      <c r="BO52" s="84" t="s">
        <v>1887</v>
      </c>
      <c r="BP52" s="84" t="s">
        <v>1888</v>
      </c>
      <c r="BQ52" s="84" t="s">
        <v>1889</v>
      </c>
      <c r="BR52" s="68" t="str">
        <f t="shared" si="52"/>
        <v>Pic1</v>
      </c>
      <c r="BS52" s="68" t="str">
        <f t="shared" si="24"/>
        <v>Pic2</v>
      </c>
      <c r="BT52" s="68" t="str">
        <f t="shared" si="25"/>
        <v>Pic3</v>
      </c>
      <c r="BU52" s="68" t="str">
        <f t="shared" si="26"/>
        <v>Pic4</v>
      </c>
      <c r="BV52" s="68" t="str">
        <f t="shared" si="27"/>
        <v>Pic5</v>
      </c>
      <c r="BW52" s="68" t="str">
        <f t="shared" si="28"/>
        <v>Pic6</v>
      </c>
      <c r="BX52" s="68" t="str">
        <f t="shared" si="29"/>
        <v/>
      </c>
      <c r="BY52" s="68" t="str">
        <f t="shared" si="30"/>
        <v/>
      </c>
      <c r="BZ52" s="68" t="str">
        <f t="shared" si="31"/>
        <v/>
      </c>
      <c r="CA52" s="68" t="str">
        <f t="shared" si="32"/>
        <v/>
      </c>
      <c r="CB52" s="68" t="str">
        <f t="shared" si="33"/>
        <v/>
      </c>
      <c r="CC52" s="68" t="str">
        <f t="shared" si="34"/>
        <v/>
      </c>
      <c r="CD52" s="68" t="str">
        <f t="shared" si="35"/>
        <v/>
      </c>
      <c r="CE52" s="68" t="str">
        <f t="shared" si="36"/>
        <v/>
      </c>
      <c r="CF52" s="68" t="str">
        <f t="shared" si="37"/>
        <v/>
      </c>
      <c r="CG52" s="68" t="str">
        <f t="shared" si="38"/>
        <v/>
      </c>
      <c r="CH52" s="68" t="str">
        <f t="shared" si="39"/>
        <v/>
      </c>
      <c r="CI52" s="68" t="str">
        <f t="shared" si="40"/>
        <v/>
      </c>
      <c r="CJ52" s="68" t="str">
        <f t="shared" si="41"/>
        <v/>
      </c>
      <c r="CK52" s="68" t="str">
        <f t="shared" si="42"/>
        <v/>
      </c>
      <c r="CL52" s="68" t="str">
        <f t="shared" si="43"/>
        <v/>
      </c>
      <c r="CM52" s="68" t="str">
        <f t="shared" si="44"/>
        <v/>
      </c>
      <c r="CN52" s="68" t="str">
        <f t="shared" si="45"/>
        <v/>
      </c>
      <c r="CO52" s="68" t="str">
        <f t="shared" si="46"/>
        <v/>
      </c>
      <c r="CP52" s="68" t="str">
        <f t="shared" si="53"/>
        <v>https://viking-pictures.s3.us-west-1.amazonaws.com/AA1188/85+(1).JPG</v>
      </c>
      <c r="CR52" t="str">
        <f t="shared" si="54"/>
        <v>https://viking-pictures.s3.us-west-1.amazonaws.com/AA1188/85+(1).JPG</v>
      </c>
      <c r="CS52" s="68" t="str">
        <f t="shared" si="47"/>
        <v>Primary Pic</v>
      </c>
      <c r="CU52" t="s">
        <v>3208</v>
      </c>
      <c r="CV52" t="s">
        <v>3491</v>
      </c>
      <c r="CW52" t="s">
        <v>3492</v>
      </c>
      <c r="CX52" t="s">
        <v>3493</v>
      </c>
      <c r="CY52" t="s">
        <v>3494</v>
      </c>
      <c r="CZ52" t="s">
        <v>3495</v>
      </c>
    </row>
    <row r="53" spans="1:113" x14ac:dyDescent="0.25">
      <c r="A53">
        <v>86</v>
      </c>
      <c r="B53" t="s">
        <v>3006</v>
      </c>
      <c r="C53" s="82" t="str">
        <f t="shared" si="48"/>
        <v>https://viking-pictures.s3.us-west-1.amazonaws.com/AA1188/86+(1).JPG|https://viking-pictures.s3.us-west-1.amazonaws.com/AA1188/86+(2).JPG|https://viking-pictures.s3.us-west-1.amazonaws.com/AA1188/86+(3).JPG|https://viking-pictures.s3.us-west-1.amazonaws.com/AA1188/86+(4).JPG|https://viking-pictures.s3.us-west-1.amazonaws.com/AA1188/86+(5).JPG|https://viking-pictures.s3.us-west-1.amazonaws.com/AA1188/86+(6).JPG</v>
      </c>
      <c r="D53" s="278">
        <v>6</v>
      </c>
      <c r="E53" s="82" t="str">
        <f t="shared" si="49"/>
        <v>https://viking-pictures.s3.us-west-1.amazonaws.com/AA1188/86+(1).JPG</v>
      </c>
      <c r="F53" s="82" t="str">
        <f t="shared" si="0"/>
        <v>https://viking-pictures.s3.us-west-1.amazonaws.com/AA1188/86+(2).JPG</v>
      </c>
      <c r="G53" s="82" t="str">
        <f t="shared" si="1"/>
        <v>https://viking-pictures.s3.us-west-1.amazonaws.com/AA1188/86+(3).JPG</v>
      </c>
      <c r="H53" s="82" t="str">
        <f t="shared" si="2"/>
        <v>https://viking-pictures.s3.us-west-1.amazonaws.com/AA1188/86+(4).JPG</v>
      </c>
      <c r="I53" s="82" t="str">
        <f t="shared" si="3"/>
        <v>https://viking-pictures.s3.us-west-1.amazonaws.com/AA1188/86+(5).JPG</v>
      </c>
      <c r="J53" s="82" t="str">
        <f t="shared" si="4"/>
        <v>https://viking-pictures.s3.us-west-1.amazonaws.com/AA1188/86+(6).JPG</v>
      </c>
      <c r="K53" s="82" t="str">
        <f t="shared" si="5"/>
        <v/>
      </c>
      <c r="L53" s="82" t="str">
        <f t="shared" si="6"/>
        <v/>
      </c>
      <c r="M53" s="82" t="str">
        <f t="shared" si="7"/>
        <v/>
      </c>
      <c r="N53" s="82" t="str">
        <f t="shared" si="8"/>
        <v/>
      </c>
      <c r="O53" s="82" t="str">
        <f t="shared" si="9"/>
        <v/>
      </c>
      <c r="P53" s="82" t="str">
        <f t="shared" si="10"/>
        <v/>
      </c>
      <c r="Q53" s="82" t="str">
        <f t="shared" si="11"/>
        <v/>
      </c>
      <c r="R53" s="82" t="str">
        <f t="shared" si="12"/>
        <v/>
      </c>
      <c r="S53" s="82" t="str">
        <f t="shared" si="13"/>
        <v/>
      </c>
      <c r="T53" s="82" t="str">
        <f t="shared" si="14"/>
        <v/>
      </c>
      <c r="U53" s="82" t="str">
        <f t="shared" si="15"/>
        <v/>
      </c>
      <c r="V53" s="82" t="str">
        <f t="shared" si="16"/>
        <v/>
      </c>
      <c r="W53" s="82" t="str">
        <f t="shared" si="17"/>
        <v/>
      </c>
      <c r="X53" s="82" t="str">
        <f t="shared" si="18"/>
        <v/>
      </c>
      <c r="Y53" s="82" t="str">
        <f t="shared" si="19"/>
        <v/>
      </c>
      <c r="Z53" s="82" t="str">
        <f t="shared" si="20"/>
        <v/>
      </c>
      <c r="AA53" s="82" t="str">
        <f t="shared" si="21"/>
        <v/>
      </c>
      <c r="AB53" s="82" t="str">
        <f t="shared" si="22"/>
        <v/>
      </c>
      <c r="AC53" s="83" t="str">
        <f t="shared" si="55"/>
        <v>https://viking-pictures.s3.us-west-1.amazonaws.com/AA1188</v>
      </c>
      <c r="AD53" s="82" t="str">
        <f t="shared" si="56"/>
        <v>86</v>
      </c>
      <c r="AE53" s="82">
        <f t="shared" si="50"/>
        <v>86</v>
      </c>
      <c r="AF53" s="82" t="str">
        <f t="shared" si="57"/>
        <v>86</v>
      </c>
      <c r="AG53" s="82" t="str">
        <f t="shared" si="58"/>
        <v>86</v>
      </c>
      <c r="AH53" s="82" t="str">
        <f t="shared" si="59"/>
        <v>86</v>
      </c>
      <c r="AI53" s="82" t="str">
        <f t="shared" si="60"/>
        <v>86</v>
      </c>
      <c r="AJ53" s="82" t="str">
        <f t="shared" si="61"/>
        <v>86</v>
      </c>
      <c r="AK53" s="82" t="str">
        <f t="shared" si="62"/>
        <v>86</v>
      </c>
      <c r="AL53" s="82" t="str">
        <f t="shared" si="63"/>
        <v>86</v>
      </c>
      <c r="AM53" s="82" t="str">
        <f t="shared" si="64"/>
        <v>86</v>
      </c>
      <c r="AN53" s="82" t="str">
        <f t="shared" si="51"/>
        <v>86</v>
      </c>
      <c r="AO53" s="82" t="str">
        <f t="shared" si="65"/>
        <v>86</v>
      </c>
      <c r="AP53" s="82" t="str">
        <f t="shared" si="66"/>
        <v>86</v>
      </c>
      <c r="AQ53" s="84" t="s">
        <v>3199</v>
      </c>
      <c r="AR53" s="84" t="s">
        <v>1864</v>
      </c>
      <c r="AS53" s="84" t="s">
        <v>1865</v>
      </c>
      <c r="AT53" s="84" t="s">
        <v>1866</v>
      </c>
      <c r="AU53" s="84" t="s">
        <v>1867</v>
      </c>
      <c r="AV53" s="84" t="s">
        <v>1868</v>
      </c>
      <c r="AW53" s="84" t="s">
        <v>1869</v>
      </c>
      <c r="AX53" s="84" t="s">
        <v>1870</v>
      </c>
      <c r="AY53" s="84" t="s">
        <v>1871</v>
      </c>
      <c r="AZ53" s="84" t="s">
        <v>1872</v>
      </c>
      <c r="BA53" s="84" t="s">
        <v>1873</v>
      </c>
      <c r="BB53" s="84" t="s">
        <v>1874</v>
      </c>
      <c r="BC53" s="84" t="s">
        <v>1875</v>
      </c>
      <c r="BD53" s="84" t="s">
        <v>1876</v>
      </c>
      <c r="BE53" s="84" t="s">
        <v>1877</v>
      </c>
      <c r="BF53" s="84" t="s">
        <v>1878</v>
      </c>
      <c r="BG53" s="84" t="s">
        <v>1879</v>
      </c>
      <c r="BH53" s="84" t="s">
        <v>1880</v>
      </c>
      <c r="BI53" s="84" t="s">
        <v>1881</v>
      </c>
      <c r="BJ53" s="84" t="s">
        <v>1882</v>
      </c>
      <c r="BK53" s="84" t="s">
        <v>1883</v>
      </c>
      <c r="BL53" s="84" t="s">
        <v>1884</v>
      </c>
      <c r="BM53" s="84" t="s">
        <v>1885</v>
      </c>
      <c r="BN53" s="84" t="s">
        <v>1886</v>
      </c>
      <c r="BO53" s="84" t="s">
        <v>1887</v>
      </c>
      <c r="BP53" s="84" t="s">
        <v>1888</v>
      </c>
      <c r="BQ53" s="84" t="s">
        <v>1889</v>
      </c>
      <c r="BR53" s="68" t="str">
        <f t="shared" si="52"/>
        <v>Pic1</v>
      </c>
      <c r="BS53" s="68" t="str">
        <f t="shared" si="24"/>
        <v>Pic2</v>
      </c>
      <c r="BT53" s="68" t="str">
        <f t="shared" si="25"/>
        <v>Pic3</v>
      </c>
      <c r="BU53" s="68" t="str">
        <f t="shared" si="26"/>
        <v>Pic4</v>
      </c>
      <c r="BV53" s="68" t="str">
        <f t="shared" si="27"/>
        <v>Pic5</v>
      </c>
      <c r="BW53" s="68" t="str">
        <f t="shared" si="28"/>
        <v>Pic6</v>
      </c>
      <c r="BX53" s="68" t="str">
        <f t="shared" si="29"/>
        <v/>
      </c>
      <c r="BY53" s="68" t="str">
        <f t="shared" si="30"/>
        <v/>
      </c>
      <c r="BZ53" s="68" t="str">
        <f t="shared" si="31"/>
        <v/>
      </c>
      <c r="CA53" s="68" t="str">
        <f t="shared" si="32"/>
        <v/>
      </c>
      <c r="CB53" s="68" t="str">
        <f t="shared" si="33"/>
        <v/>
      </c>
      <c r="CC53" s="68" t="str">
        <f t="shared" si="34"/>
        <v/>
      </c>
      <c r="CD53" s="68" t="str">
        <f t="shared" si="35"/>
        <v/>
      </c>
      <c r="CE53" s="68" t="str">
        <f t="shared" si="36"/>
        <v/>
      </c>
      <c r="CF53" s="68" t="str">
        <f t="shared" si="37"/>
        <v/>
      </c>
      <c r="CG53" s="68" t="str">
        <f t="shared" si="38"/>
        <v/>
      </c>
      <c r="CH53" s="68" t="str">
        <f t="shared" si="39"/>
        <v/>
      </c>
      <c r="CI53" s="68" t="str">
        <f t="shared" si="40"/>
        <v/>
      </c>
      <c r="CJ53" s="68" t="str">
        <f t="shared" si="41"/>
        <v/>
      </c>
      <c r="CK53" s="68" t="str">
        <f t="shared" si="42"/>
        <v/>
      </c>
      <c r="CL53" s="68" t="str">
        <f t="shared" si="43"/>
        <v/>
      </c>
      <c r="CM53" s="68" t="str">
        <f t="shared" si="44"/>
        <v/>
      </c>
      <c r="CN53" s="68" t="str">
        <f t="shared" si="45"/>
        <v/>
      </c>
      <c r="CO53" s="68" t="str">
        <f t="shared" si="46"/>
        <v/>
      </c>
      <c r="CP53" s="68" t="str">
        <f t="shared" si="53"/>
        <v>https://viking-pictures.s3.us-west-1.amazonaws.com/AA1188/86+(1).JPG</v>
      </c>
      <c r="CR53" t="str">
        <f t="shared" si="54"/>
        <v>https://viking-pictures.s3.us-west-1.amazonaws.com/AA1188/86+(1).JPG</v>
      </c>
      <c r="CS53" s="68" t="str">
        <f t="shared" si="47"/>
        <v>Primary Pic</v>
      </c>
      <c r="CU53" t="s">
        <v>3496</v>
      </c>
      <c r="CV53" t="s">
        <v>3497</v>
      </c>
      <c r="CW53" t="s">
        <v>3498</v>
      </c>
      <c r="CX53" t="s">
        <v>3499</v>
      </c>
      <c r="CY53" t="s">
        <v>3500</v>
      </c>
      <c r="CZ53" t="s">
        <v>3501</v>
      </c>
    </row>
    <row r="54" spans="1:113" x14ac:dyDescent="0.25">
      <c r="A54">
        <v>87</v>
      </c>
      <c r="B54" t="s">
        <v>3007</v>
      </c>
      <c r="C54" s="82" t="str">
        <f t="shared" si="48"/>
        <v>https://viking-pictures.s3.us-west-1.amazonaws.com/AA1188/87+(1).JPG|https://viking-pictures.s3.us-west-1.amazonaws.com/AA1188/87+(2).JPG|https://viking-pictures.s3.us-west-1.amazonaws.com/AA1188/87+(3).JPG|https://viking-pictures.s3.us-west-1.amazonaws.com/AA1188/87+(4).JPG|https://viking-pictures.s3.us-west-1.amazonaws.com/AA1188/87+(5).JPG|https://viking-pictures.s3.us-west-1.amazonaws.com/AA1188/87+(6).JPG</v>
      </c>
      <c r="D54" s="278">
        <v>6</v>
      </c>
      <c r="E54" s="82" t="str">
        <f t="shared" si="49"/>
        <v>https://viking-pictures.s3.us-west-1.amazonaws.com/AA1188/87+(1).JPG</v>
      </c>
      <c r="F54" s="82" t="str">
        <f t="shared" si="0"/>
        <v>https://viking-pictures.s3.us-west-1.amazonaws.com/AA1188/87+(2).JPG</v>
      </c>
      <c r="G54" s="82" t="str">
        <f t="shared" si="1"/>
        <v>https://viking-pictures.s3.us-west-1.amazonaws.com/AA1188/87+(3).JPG</v>
      </c>
      <c r="H54" s="82" t="str">
        <f t="shared" si="2"/>
        <v>https://viking-pictures.s3.us-west-1.amazonaws.com/AA1188/87+(4).JPG</v>
      </c>
      <c r="I54" s="82" t="str">
        <f t="shared" si="3"/>
        <v>https://viking-pictures.s3.us-west-1.amazonaws.com/AA1188/87+(5).JPG</v>
      </c>
      <c r="J54" s="82" t="str">
        <f t="shared" si="4"/>
        <v>https://viking-pictures.s3.us-west-1.amazonaws.com/AA1188/87+(6).JPG</v>
      </c>
      <c r="K54" s="82" t="str">
        <f t="shared" si="5"/>
        <v/>
      </c>
      <c r="L54" s="82" t="str">
        <f t="shared" si="6"/>
        <v/>
      </c>
      <c r="M54" s="82" t="str">
        <f t="shared" si="7"/>
        <v/>
      </c>
      <c r="N54" s="82" t="str">
        <f t="shared" si="8"/>
        <v/>
      </c>
      <c r="O54" s="82" t="str">
        <f t="shared" si="9"/>
        <v/>
      </c>
      <c r="P54" s="82" t="str">
        <f t="shared" si="10"/>
        <v/>
      </c>
      <c r="Q54" s="82" t="str">
        <f t="shared" si="11"/>
        <v/>
      </c>
      <c r="R54" s="82" t="str">
        <f t="shared" si="12"/>
        <v/>
      </c>
      <c r="S54" s="82" t="str">
        <f t="shared" si="13"/>
        <v/>
      </c>
      <c r="T54" s="82" t="str">
        <f t="shared" si="14"/>
        <v/>
      </c>
      <c r="U54" s="82" t="str">
        <f t="shared" si="15"/>
        <v/>
      </c>
      <c r="V54" s="82" t="str">
        <f t="shared" si="16"/>
        <v/>
      </c>
      <c r="W54" s="82" t="str">
        <f t="shared" si="17"/>
        <v/>
      </c>
      <c r="X54" s="82" t="str">
        <f t="shared" si="18"/>
        <v/>
      </c>
      <c r="Y54" s="82" t="str">
        <f t="shared" si="19"/>
        <v/>
      </c>
      <c r="Z54" s="82" t="str">
        <f t="shared" si="20"/>
        <v/>
      </c>
      <c r="AA54" s="82" t="str">
        <f t="shared" si="21"/>
        <v/>
      </c>
      <c r="AB54" s="82" t="str">
        <f t="shared" si="22"/>
        <v/>
      </c>
      <c r="AC54" s="83" t="str">
        <f t="shared" si="55"/>
        <v>https://viking-pictures.s3.us-west-1.amazonaws.com/AA1188</v>
      </c>
      <c r="AD54" s="82" t="str">
        <f t="shared" si="56"/>
        <v>87</v>
      </c>
      <c r="AE54" s="82">
        <f t="shared" si="50"/>
        <v>87</v>
      </c>
      <c r="AF54" s="82" t="str">
        <f t="shared" si="57"/>
        <v>87</v>
      </c>
      <c r="AG54" s="82" t="str">
        <f t="shared" si="58"/>
        <v>87</v>
      </c>
      <c r="AH54" s="82" t="str">
        <f t="shared" si="59"/>
        <v>87</v>
      </c>
      <c r="AI54" s="82" t="str">
        <f t="shared" si="60"/>
        <v>87</v>
      </c>
      <c r="AJ54" s="82" t="str">
        <f t="shared" si="61"/>
        <v>87</v>
      </c>
      <c r="AK54" s="82" t="str">
        <f t="shared" si="62"/>
        <v>87</v>
      </c>
      <c r="AL54" s="82" t="str">
        <f t="shared" si="63"/>
        <v>87</v>
      </c>
      <c r="AM54" s="82" t="str">
        <f t="shared" si="64"/>
        <v>87</v>
      </c>
      <c r="AN54" s="82" t="str">
        <f t="shared" si="51"/>
        <v>87</v>
      </c>
      <c r="AO54" s="82" t="str">
        <f t="shared" si="65"/>
        <v>87</v>
      </c>
      <c r="AP54" s="82" t="str">
        <f t="shared" si="66"/>
        <v>87</v>
      </c>
      <c r="AQ54" s="84" t="s">
        <v>3199</v>
      </c>
      <c r="AR54" s="84" t="s">
        <v>1864</v>
      </c>
      <c r="AS54" s="84" t="s">
        <v>1865</v>
      </c>
      <c r="AT54" s="84" t="s">
        <v>1866</v>
      </c>
      <c r="AU54" s="84" t="s">
        <v>1867</v>
      </c>
      <c r="AV54" s="84" t="s">
        <v>1868</v>
      </c>
      <c r="AW54" s="84" t="s">
        <v>1869</v>
      </c>
      <c r="AX54" s="84" t="s">
        <v>1870</v>
      </c>
      <c r="AY54" s="84" t="s">
        <v>1871</v>
      </c>
      <c r="AZ54" s="84" t="s">
        <v>1872</v>
      </c>
      <c r="BA54" s="84" t="s">
        <v>1873</v>
      </c>
      <c r="BB54" s="84" t="s">
        <v>1874</v>
      </c>
      <c r="BC54" s="84" t="s">
        <v>1875</v>
      </c>
      <c r="BD54" s="84" t="s">
        <v>1876</v>
      </c>
      <c r="BE54" s="84" t="s">
        <v>1877</v>
      </c>
      <c r="BF54" s="84" t="s">
        <v>1878</v>
      </c>
      <c r="BG54" s="84" t="s">
        <v>1879</v>
      </c>
      <c r="BH54" s="84" t="s">
        <v>1880</v>
      </c>
      <c r="BI54" s="84" t="s">
        <v>1881</v>
      </c>
      <c r="BJ54" s="84" t="s">
        <v>1882</v>
      </c>
      <c r="BK54" s="84" t="s">
        <v>1883</v>
      </c>
      <c r="BL54" s="84" t="s">
        <v>1884</v>
      </c>
      <c r="BM54" s="84" t="s">
        <v>1885</v>
      </c>
      <c r="BN54" s="84" t="s">
        <v>1886</v>
      </c>
      <c r="BO54" s="84" t="s">
        <v>1887</v>
      </c>
      <c r="BP54" s="84" t="s">
        <v>1888</v>
      </c>
      <c r="BQ54" s="84" t="s">
        <v>1889</v>
      </c>
      <c r="BR54" s="68" t="str">
        <f t="shared" si="52"/>
        <v>Pic1</v>
      </c>
      <c r="BS54" s="68" t="str">
        <f t="shared" si="24"/>
        <v>Pic2</v>
      </c>
      <c r="BT54" s="68" t="str">
        <f t="shared" si="25"/>
        <v>Pic3</v>
      </c>
      <c r="BU54" s="68" t="str">
        <f t="shared" si="26"/>
        <v>Pic4</v>
      </c>
      <c r="BV54" s="68" t="str">
        <f t="shared" si="27"/>
        <v>Pic5</v>
      </c>
      <c r="BW54" s="68" t="str">
        <f t="shared" si="28"/>
        <v>Pic6</v>
      </c>
      <c r="BX54" s="68" t="str">
        <f t="shared" si="29"/>
        <v/>
      </c>
      <c r="BY54" s="68" t="str">
        <f t="shared" si="30"/>
        <v/>
      </c>
      <c r="BZ54" s="68" t="str">
        <f t="shared" si="31"/>
        <v/>
      </c>
      <c r="CA54" s="68" t="str">
        <f t="shared" si="32"/>
        <v/>
      </c>
      <c r="CB54" s="68" t="str">
        <f t="shared" si="33"/>
        <v/>
      </c>
      <c r="CC54" s="68" t="str">
        <f t="shared" si="34"/>
        <v/>
      </c>
      <c r="CD54" s="68" t="str">
        <f t="shared" si="35"/>
        <v/>
      </c>
      <c r="CE54" s="68" t="str">
        <f t="shared" si="36"/>
        <v/>
      </c>
      <c r="CF54" s="68" t="str">
        <f t="shared" si="37"/>
        <v/>
      </c>
      <c r="CG54" s="68" t="str">
        <f t="shared" si="38"/>
        <v/>
      </c>
      <c r="CH54" s="68" t="str">
        <f t="shared" si="39"/>
        <v/>
      </c>
      <c r="CI54" s="68" t="str">
        <f t="shared" si="40"/>
        <v/>
      </c>
      <c r="CJ54" s="68" t="str">
        <f t="shared" si="41"/>
        <v/>
      </c>
      <c r="CK54" s="68" t="str">
        <f t="shared" si="42"/>
        <v/>
      </c>
      <c r="CL54" s="68" t="str">
        <f t="shared" si="43"/>
        <v/>
      </c>
      <c r="CM54" s="68" t="str">
        <f t="shared" si="44"/>
        <v/>
      </c>
      <c r="CN54" s="68" t="str">
        <f t="shared" si="45"/>
        <v/>
      </c>
      <c r="CO54" s="68" t="str">
        <f t="shared" si="46"/>
        <v/>
      </c>
      <c r="CP54" s="68" t="str">
        <f t="shared" si="53"/>
        <v>https://viking-pictures.s3.us-west-1.amazonaws.com/AA1188/87+(1).JPG</v>
      </c>
      <c r="CR54" t="str">
        <f t="shared" si="54"/>
        <v>https://viking-pictures.s3.us-west-1.amazonaws.com/AA1188/87+(1).JPG</v>
      </c>
      <c r="CS54" s="68" t="str">
        <f t="shared" si="47"/>
        <v>Primary Pic</v>
      </c>
      <c r="CU54" t="s">
        <v>3502</v>
      </c>
      <c r="CV54" t="s">
        <v>3503</v>
      </c>
      <c r="CW54" t="s">
        <v>3504</v>
      </c>
      <c r="CX54" t="s">
        <v>3505</v>
      </c>
      <c r="CY54" t="s">
        <v>3506</v>
      </c>
      <c r="CZ54" t="s">
        <v>3507</v>
      </c>
    </row>
    <row r="55" spans="1:113" x14ac:dyDescent="0.25">
      <c r="A55">
        <v>88</v>
      </c>
      <c r="B55" t="s">
        <v>3009</v>
      </c>
      <c r="C55" s="82" t="str">
        <f t="shared" si="48"/>
        <v>https://viking-pictures.s3.us-west-1.amazonaws.com/AA1188/88+(1).JPG|https://viking-pictures.s3.us-west-1.amazonaws.com/AA1188/88+(2).JPG|https://viking-pictures.s3.us-west-1.amazonaws.com/AA1188/88+(3).JPG|https://viking-pictures.s3.us-west-1.amazonaws.com/AA1188/88+(4).JPG|https://viking-pictures.s3.us-west-1.amazonaws.com/AA1188/88+(5).JPG</v>
      </c>
      <c r="D55" s="278">
        <v>5</v>
      </c>
      <c r="E55" s="82" t="str">
        <f t="shared" si="49"/>
        <v>https://viking-pictures.s3.us-west-1.amazonaws.com/AA1188/88+(1).JPG</v>
      </c>
      <c r="F55" s="82" t="str">
        <f t="shared" si="0"/>
        <v>https://viking-pictures.s3.us-west-1.amazonaws.com/AA1188/88+(2).JPG</v>
      </c>
      <c r="G55" s="82" t="str">
        <f t="shared" si="1"/>
        <v>https://viking-pictures.s3.us-west-1.amazonaws.com/AA1188/88+(3).JPG</v>
      </c>
      <c r="H55" s="82" t="str">
        <f t="shared" si="2"/>
        <v>https://viking-pictures.s3.us-west-1.amazonaws.com/AA1188/88+(4).JPG</v>
      </c>
      <c r="I55" s="82" t="str">
        <f t="shared" si="3"/>
        <v>https://viking-pictures.s3.us-west-1.amazonaws.com/AA1188/88+(5).JPG</v>
      </c>
      <c r="J55" s="82" t="str">
        <f t="shared" si="4"/>
        <v/>
      </c>
      <c r="K55" s="82" t="str">
        <f t="shared" si="5"/>
        <v/>
      </c>
      <c r="L55" s="82" t="str">
        <f t="shared" si="6"/>
        <v/>
      </c>
      <c r="M55" s="82" t="str">
        <f t="shared" si="7"/>
        <v/>
      </c>
      <c r="N55" s="82" t="str">
        <f t="shared" si="8"/>
        <v/>
      </c>
      <c r="O55" s="82" t="str">
        <f t="shared" si="9"/>
        <v/>
      </c>
      <c r="P55" s="82" t="str">
        <f t="shared" si="10"/>
        <v/>
      </c>
      <c r="Q55" s="82" t="str">
        <f t="shared" si="11"/>
        <v/>
      </c>
      <c r="R55" s="82" t="str">
        <f t="shared" si="12"/>
        <v/>
      </c>
      <c r="S55" s="82" t="str">
        <f t="shared" si="13"/>
        <v/>
      </c>
      <c r="T55" s="82" t="str">
        <f t="shared" si="14"/>
        <v/>
      </c>
      <c r="U55" s="82" t="str">
        <f t="shared" si="15"/>
        <v/>
      </c>
      <c r="V55" s="82" t="str">
        <f t="shared" si="16"/>
        <v/>
      </c>
      <c r="W55" s="82" t="str">
        <f t="shared" si="17"/>
        <v/>
      </c>
      <c r="X55" s="82" t="str">
        <f t="shared" si="18"/>
        <v/>
      </c>
      <c r="Y55" s="82" t="str">
        <f t="shared" si="19"/>
        <v/>
      </c>
      <c r="Z55" s="82" t="str">
        <f t="shared" si="20"/>
        <v/>
      </c>
      <c r="AA55" s="82" t="str">
        <f t="shared" si="21"/>
        <v/>
      </c>
      <c r="AB55" s="82" t="str">
        <f t="shared" si="22"/>
        <v/>
      </c>
      <c r="AC55" s="83" t="str">
        <f t="shared" si="55"/>
        <v>https://viking-pictures.s3.us-west-1.amazonaws.com/AA1188</v>
      </c>
      <c r="AD55" s="82" t="str">
        <f t="shared" si="56"/>
        <v>88</v>
      </c>
      <c r="AE55" s="82">
        <f t="shared" si="50"/>
        <v>88</v>
      </c>
      <c r="AF55" s="82" t="str">
        <f t="shared" si="57"/>
        <v>88</v>
      </c>
      <c r="AG55" s="82" t="str">
        <f t="shared" si="58"/>
        <v>88</v>
      </c>
      <c r="AH55" s="82" t="str">
        <f t="shared" si="59"/>
        <v>88</v>
      </c>
      <c r="AI55" s="82" t="str">
        <f t="shared" si="60"/>
        <v>88</v>
      </c>
      <c r="AJ55" s="82" t="str">
        <f t="shared" si="61"/>
        <v>88</v>
      </c>
      <c r="AK55" s="82" t="str">
        <f t="shared" si="62"/>
        <v>88</v>
      </c>
      <c r="AL55" s="82" t="str">
        <f t="shared" si="63"/>
        <v>88</v>
      </c>
      <c r="AM55" s="82" t="str">
        <f t="shared" si="64"/>
        <v>88</v>
      </c>
      <c r="AN55" s="82" t="str">
        <f t="shared" si="51"/>
        <v>88</v>
      </c>
      <c r="AO55" s="82" t="str">
        <f t="shared" si="65"/>
        <v>88</v>
      </c>
      <c r="AP55" s="82" t="str">
        <f t="shared" si="66"/>
        <v>88</v>
      </c>
      <c r="AQ55" s="84" t="s">
        <v>3199</v>
      </c>
      <c r="AR55" s="84" t="s">
        <v>1864</v>
      </c>
      <c r="AS55" s="84" t="s">
        <v>1865</v>
      </c>
      <c r="AT55" s="84" t="s">
        <v>1866</v>
      </c>
      <c r="AU55" s="84" t="s">
        <v>1867</v>
      </c>
      <c r="AV55" s="84" t="s">
        <v>1868</v>
      </c>
      <c r="AW55" s="84" t="s">
        <v>1869</v>
      </c>
      <c r="AX55" s="84" t="s">
        <v>1870</v>
      </c>
      <c r="AY55" s="84" t="s">
        <v>1871</v>
      </c>
      <c r="AZ55" s="84" t="s">
        <v>1872</v>
      </c>
      <c r="BA55" s="84" t="s">
        <v>1873</v>
      </c>
      <c r="BB55" s="84" t="s">
        <v>1874</v>
      </c>
      <c r="BC55" s="84" t="s">
        <v>1875</v>
      </c>
      <c r="BD55" s="84" t="s">
        <v>1876</v>
      </c>
      <c r="BE55" s="84" t="s">
        <v>1877</v>
      </c>
      <c r="BF55" s="84" t="s">
        <v>1878</v>
      </c>
      <c r="BG55" s="84" t="s">
        <v>1879</v>
      </c>
      <c r="BH55" s="84" t="s">
        <v>1880</v>
      </c>
      <c r="BI55" s="84" t="s">
        <v>1881</v>
      </c>
      <c r="BJ55" s="84" t="s">
        <v>1882</v>
      </c>
      <c r="BK55" s="84" t="s">
        <v>1883</v>
      </c>
      <c r="BL55" s="84" t="s">
        <v>1884</v>
      </c>
      <c r="BM55" s="84" t="s">
        <v>1885</v>
      </c>
      <c r="BN55" s="84" t="s">
        <v>1886</v>
      </c>
      <c r="BO55" s="84" t="s">
        <v>1887</v>
      </c>
      <c r="BP55" s="84" t="s">
        <v>1888</v>
      </c>
      <c r="BQ55" s="84" t="s">
        <v>1889</v>
      </c>
      <c r="BR55" s="68" t="str">
        <f t="shared" si="52"/>
        <v>Pic1</v>
      </c>
      <c r="BS55" s="68" t="str">
        <f t="shared" si="24"/>
        <v>Pic2</v>
      </c>
      <c r="BT55" s="68" t="str">
        <f t="shared" si="25"/>
        <v>Pic3</v>
      </c>
      <c r="BU55" s="68" t="str">
        <f t="shared" si="26"/>
        <v>Pic4</v>
      </c>
      <c r="BV55" s="68" t="str">
        <f t="shared" si="27"/>
        <v>Pic5</v>
      </c>
      <c r="BW55" s="68" t="str">
        <f t="shared" si="28"/>
        <v/>
      </c>
      <c r="BX55" s="68" t="str">
        <f t="shared" si="29"/>
        <v/>
      </c>
      <c r="BY55" s="68" t="str">
        <f t="shared" si="30"/>
        <v/>
      </c>
      <c r="BZ55" s="68" t="str">
        <f t="shared" si="31"/>
        <v/>
      </c>
      <c r="CA55" s="68" t="str">
        <f t="shared" si="32"/>
        <v/>
      </c>
      <c r="CB55" s="68" t="str">
        <f t="shared" si="33"/>
        <v/>
      </c>
      <c r="CC55" s="68" t="str">
        <f t="shared" si="34"/>
        <v/>
      </c>
      <c r="CD55" s="68" t="str">
        <f t="shared" si="35"/>
        <v/>
      </c>
      <c r="CE55" s="68" t="str">
        <f t="shared" si="36"/>
        <v/>
      </c>
      <c r="CF55" s="68" t="str">
        <f t="shared" si="37"/>
        <v/>
      </c>
      <c r="CG55" s="68" t="str">
        <f t="shared" si="38"/>
        <v/>
      </c>
      <c r="CH55" s="68" t="str">
        <f t="shared" si="39"/>
        <v/>
      </c>
      <c r="CI55" s="68" t="str">
        <f t="shared" si="40"/>
        <v/>
      </c>
      <c r="CJ55" s="68" t="str">
        <f t="shared" si="41"/>
        <v/>
      </c>
      <c r="CK55" s="68" t="str">
        <f t="shared" si="42"/>
        <v/>
      </c>
      <c r="CL55" s="68" t="str">
        <f t="shared" si="43"/>
        <v/>
      </c>
      <c r="CM55" s="68" t="str">
        <f t="shared" si="44"/>
        <v/>
      </c>
      <c r="CN55" s="68" t="str">
        <f t="shared" si="45"/>
        <v/>
      </c>
      <c r="CO55" s="68" t="str">
        <f t="shared" si="46"/>
        <v/>
      </c>
      <c r="CP55" s="68" t="str">
        <f t="shared" si="53"/>
        <v>https://viking-pictures.s3.us-west-1.amazonaws.com/AA1188/88+(1).JPG</v>
      </c>
      <c r="CR55" t="str">
        <f t="shared" si="54"/>
        <v>https://viking-pictures.s3.us-west-1.amazonaws.com/AA1188/88+(1).JPG</v>
      </c>
      <c r="CS55" s="68" t="str">
        <f t="shared" si="47"/>
        <v>Primary Pic</v>
      </c>
      <c r="CU55" t="s">
        <v>3508</v>
      </c>
      <c r="CV55" t="s">
        <v>3509</v>
      </c>
      <c r="CW55" t="s">
        <v>3510</v>
      </c>
      <c r="CX55" t="s">
        <v>3511</v>
      </c>
      <c r="CY55" t="s">
        <v>3512</v>
      </c>
    </row>
    <row r="56" spans="1:113" x14ac:dyDescent="0.25">
      <c r="A56">
        <v>89</v>
      </c>
      <c r="B56" t="s">
        <v>3010</v>
      </c>
      <c r="C56" s="82" t="str">
        <f t="shared" si="48"/>
        <v>https://viking-pictures.s3.us-west-1.amazonaws.com/AA1188/89+(1).JPG|https://viking-pictures.s3.us-west-1.amazonaws.com/AA1188/89+(2).JPG|https://viking-pictures.s3.us-west-1.amazonaws.com/AA1188/89+(3).JPG|https://viking-pictures.s3.us-west-1.amazonaws.com/AA1188/89+(4).JPG|https://viking-pictures.s3.us-west-1.amazonaws.com/AA1188/89+(5).JPG</v>
      </c>
      <c r="D56" s="278">
        <v>5</v>
      </c>
      <c r="E56" s="82" t="str">
        <f t="shared" si="49"/>
        <v>https://viking-pictures.s3.us-west-1.amazonaws.com/AA1188/89+(1).JPG</v>
      </c>
      <c r="F56" s="82" t="str">
        <f t="shared" si="0"/>
        <v>https://viking-pictures.s3.us-west-1.amazonaws.com/AA1188/89+(2).JPG</v>
      </c>
      <c r="G56" s="82" t="str">
        <f t="shared" si="1"/>
        <v>https://viking-pictures.s3.us-west-1.amazonaws.com/AA1188/89+(3).JPG</v>
      </c>
      <c r="H56" s="82" t="str">
        <f t="shared" si="2"/>
        <v>https://viking-pictures.s3.us-west-1.amazonaws.com/AA1188/89+(4).JPG</v>
      </c>
      <c r="I56" s="82" t="str">
        <f t="shared" si="3"/>
        <v>https://viking-pictures.s3.us-west-1.amazonaws.com/AA1188/89+(5).JPG</v>
      </c>
      <c r="J56" s="82" t="str">
        <f t="shared" si="4"/>
        <v/>
      </c>
      <c r="K56" s="82" t="str">
        <f t="shared" si="5"/>
        <v/>
      </c>
      <c r="L56" s="82" t="str">
        <f t="shared" si="6"/>
        <v/>
      </c>
      <c r="M56" s="82" t="str">
        <f t="shared" si="7"/>
        <v/>
      </c>
      <c r="N56" s="82" t="str">
        <f t="shared" si="8"/>
        <v/>
      </c>
      <c r="O56" s="82" t="str">
        <f t="shared" si="9"/>
        <v/>
      </c>
      <c r="P56" s="82" t="str">
        <f t="shared" si="10"/>
        <v/>
      </c>
      <c r="Q56" s="82" t="str">
        <f t="shared" si="11"/>
        <v/>
      </c>
      <c r="R56" s="82" t="str">
        <f t="shared" si="12"/>
        <v/>
      </c>
      <c r="S56" s="82" t="str">
        <f t="shared" si="13"/>
        <v/>
      </c>
      <c r="T56" s="82" t="str">
        <f t="shared" si="14"/>
        <v/>
      </c>
      <c r="U56" s="82" t="str">
        <f t="shared" si="15"/>
        <v/>
      </c>
      <c r="V56" s="82" t="str">
        <f t="shared" si="16"/>
        <v/>
      </c>
      <c r="W56" s="82" t="str">
        <f t="shared" si="17"/>
        <v/>
      </c>
      <c r="X56" s="82" t="str">
        <f t="shared" si="18"/>
        <v/>
      </c>
      <c r="Y56" s="82" t="str">
        <f t="shared" si="19"/>
        <v/>
      </c>
      <c r="Z56" s="82" t="str">
        <f t="shared" si="20"/>
        <v/>
      </c>
      <c r="AA56" s="82" t="str">
        <f t="shared" si="21"/>
        <v/>
      </c>
      <c r="AB56" s="82" t="str">
        <f t="shared" si="22"/>
        <v/>
      </c>
      <c r="AC56" s="83" t="str">
        <f t="shared" si="55"/>
        <v>https://viking-pictures.s3.us-west-1.amazonaws.com/AA1188</v>
      </c>
      <c r="AD56" s="82" t="str">
        <f t="shared" si="56"/>
        <v>89</v>
      </c>
      <c r="AE56" s="82">
        <f t="shared" si="50"/>
        <v>89</v>
      </c>
      <c r="AF56" s="82" t="str">
        <f t="shared" si="57"/>
        <v>89</v>
      </c>
      <c r="AG56" s="82" t="str">
        <f t="shared" si="58"/>
        <v>89</v>
      </c>
      <c r="AH56" s="82" t="str">
        <f t="shared" si="59"/>
        <v>89</v>
      </c>
      <c r="AI56" s="82" t="str">
        <f t="shared" si="60"/>
        <v>89</v>
      </c>
      <c r="AJ56" s="82" t="str">
        <f t="shared" si="61"/>
        <v>89</v>
      </c>
      <c r="AK56" s="82" t="str">
        <f t="shared" si="62"/>
        <v>89</v>
      </c>
      <c r="AL56" s="82" t="str">
        <f t="shared" si="63"/>
        <v>89</v>
      </c>
      <c r="AM56" s="82" t="str">
        <f t="shared" si="64"/>
        <v>89</v>
      </c>
      <c r="AN56" s="82" t="str">
        <f t="shared" si="51"/>
        <v>89</v>
      </c>
      <c r="AO56" s="82" t="str">
        <f t="shared" si="65"/>
        <v>89</v>
      </c>
      <c r="AP56" s="82" t="str">
        <f t="shared" si="66"/>
        <v>89</v>
      </c>
      <c r="AQ56" s="84" t="s">
        <v>3199</v>
      </c>
      <c r="AR56" s="84" t="s">
        <v>1864</v>
      </c>
      <c r="AS56" s="84" t="s">
        <v>1865</v>
      </c>
      <c r="AT56" s="84" t="s">
        <v>1866</v>
      </c>
      <c r="AU56" s="84" t="s">
        <v>1867</v>
      </c>
      <c r="AV56" s="84" t="s">
        <v>1868</v>
      </c>
      <c r="AW56" s="84" t="s">
        <v>1869</v>
      </c>
      <c r="AX56" s="84" t="s">
        <v>1870</v>
      </c>
      <c r="AY56" s="84" t="s">
        <v>1871</v>
      </c>
      <c r="AZ56" s="84" t="s">
        <v>1872</v>
      </c>
      <c r="BA56" s="84" t="s">
        <v>1873</v>
      </c>
      <c r="BB56" s="84" t="s">
        <v>1874</v>
      </c>
      <c r="BC56" s="84" t="s">
        <v>1875</v>
      </c>
      <c r="BD56" s="84" t="s">
        <v>1876</v>
      </c>
      <c r="BE56" s="84" t="s">
        <v>1877</v>
      </c>
      <c r="BF56" s="84" t="s">
        <v>1878</v>
      </c>
      <c r="BG56" s="84" t="s">
        <v>1879</v>
      </c>
      <c r="BH56" s="84" t="s">
        <v>1880</v>
      </c>
      <c r="BI56" s="84" t="s">
        <v>1881</v>
      </c>
      <c r="BJ56" s="84" t="s">
        <v>1882</v>
      </c>
      <c r="BK56" s="84" t="s">
        <v>1883</v>
      </c>
      <c r="BL56" s="84" t="s">
        <v>1884</v>
      </c>
      <c r="BM56" s="84" t="s">
        <v>1885</v>
      </c>
      <c r="BN56" s="84" t="s">
        <v>1886</v>
      </c>
      <c r="BO56" s="84" t="s">
        <v>1887</v>
      </c>
      <c r="BP56" s="84" t="s">
        <v>1888</v>
      </c>
      <c r="BQ56" s="84" t="s">
        <v>1889</v>
      </c>
      <c r="BR56" s="68" t="str">
        <f t="shared" si="52"/>
        <v>Pic1</v>
      </c>
      <c r="BS56" s="68" t="str">
        <f t="shared" si="24"/>
        <v>Pic2</v>
      </c>
      <c r="BT56" s="68" t="str">
        <f t="shared" si="25"/>
        <v>Pic3</v>
      </c>
      <c r="BU56" s="68" t="str">
        <f t="shared" si="26"/>
        <v>Pic4</v>
      </c>
      <c r="BV56" s="68" t="str">
        <f t="shared" si="27"/>
        <v>Pic5</v>
      </c>
      <c r="BW56" s="68" t="str">
        <f t="shared" si="28"/>
        <v/>
      </c>
      <c r="BX56" s="68" t="str">
        <f t="shared" si="29"/>
        <v/>
      </c>
      <c r="BY56" s="68" t="str">
        <f t="shared" si="30"/>
        <v/>
      </c>
      <c r="BZ56" s="68" t="str">
        <f t="shared" si="31"/>
        <v/>
      </c>
      <c r="CA56" s="68" t="str">
        <f t="shared" si="32"/>
        <v/>
      </c>
      <c r="CB56" s="68" t="str">
        <f t="shared" si="33"/>
        <v/>
      </c>
      <c r="CC56" s="68" t="str">
        <f t="shared" si="34"/>
        <v/>
      </c>
      <c r="CD56" s="68" t="str">
        <f t="shared" si="35"/>
        <v/>
      </c>
      <c r="CE56" s="68" t="str">
        <f t="shared" si="36"/>
        <v/>
      </c>
      <c r="CF56" s="68" t="str">
        <f t="shared" si="37"/>
        <v/>
      </c>
      <c r="CG56" s="68" t="str">
        <f t="shared" si="38"/>
        <v/>
      </c>
      <c r="CH56" s="68" t="str">
        <f t="shared" si="39"/>
        <v/>
      </c>
      <c r="CI56" s="68" t="str">
        <f t="shared" si="40"/>
        <v/>
      </c>
      <c r="CJ56" s="68" t="str">
        <f t="shared" si="41"/>
        <v/>
      </c>
      <c r="CK56" s="68" t="str">
        <f t="shared" si="42"/>
        <v/>
      </c>
      <c r="CL56" s="68" t="str">
        <f t="shared" si="43"/>
        <v/>
      </c>
      <c r="CM56" s="68" t="str">
        <f t="shared" si="44"/>
        <v/>
      </c>
      <c r="CN56" s="68" t="str">
        <f t="shared" si="45"/>
        <v/>
      </c>
      <c r="CO56" s="68" t="str">
        <f t="shared" si="46"/>
        <v/>
      </c>
      <c r="CP56" s="68" t="str">
        <f t="shared" si="53"/>
        <v>https://viking-pictures.s3.us-west-1.amazonaws.com/AA1188/89+(1).JPG</v>
      </c>
      <c r="CR56" t="str">
        <f t="shared" si="54"/>
        <v>https://viking-pictures.s3.us-west-1.amazonaws.com/AA1188/89+(1).JPG</v>
      </c>
      <c r="CS56" s="68" t="str">
        <f t="shared" si="47"/>
        <v>Primary Pic</v>
      </c>
      <c r="CU56" t="s">
        <v>3513</v>
      </c>
      <c r="CV56" t="s">
        <v>3514</v>
      </c>
      <c r="CW56" t="s">
        <v>3515</v>
      </c>
      <c r="CX56" t="s">
        <v>3516</v>
      </c>
      <c r="CY56" t="s">
        <v>3517</v>
      </c>
    </row>
    <row r="57" spans="1:113" x14ac:dyDescent="0.25">
      <c r="A57">
        <v>90</v>
      </c>
      <c r="B57" t="s">
        <v>3011</v>
      </c>
      <c r="C57" s="82" t="str">
        <f t="shared" si="48"/>
        <v>https://viking-pictures.s3.us-west-1.amazonaws.com/AA1188/90+(1).JPG|https://viking-pictures.s3.us-west-1.amazonaws.com/AA1188/90+(2).JPG|https://viking-pictures.s3.us-west-1.amazonaws.com/AA1188/90+(3).JPG|https://viking-pictures.s3.us-west-1.amazonaws.com/AA1188/90+(4).JPG|https://viking-pictures.s3.us-west-1.amazonaws.com/AA1188/90+(5).JPG</v>
      </c>
      <c r="D57" s="278">
        <v>5</v>
      </c>
      <c r="E57" s="82" t="str">
        <f t="shared" si="49"/>
        <v>https://viking-pictures.s3.us-west-1.amazonaws.com/AA1188/90+(1).JPG</v>
      </c>
      <c r="F57" s="82" t="str">
        <f t="shared" si="0"/>
        <v>https://viking-pictures.s3.us-west-1.amazonaws.com/AA1188/90+(2).JPG</v>
      </c>
      <c r="G57" s="82" t="str">
        <f t="shared" si="1"/>
        <v>https://viking-pictures.s3.us-west-1.amazonaws.com/AA1188/90+(3).JPG</v>
      </c>
      <c r="H57" s="82" t="str">
        <f t="shared" si="2"/>
        <v>https://viking-pictures.s3.us-west-1.amazonaws.com/AA1188/90+(4).JPG</v>
      </c>
      <c r="I57" s="82" t="str">
        <f t="shared" si="3"/>
        <v>https://viking-pictures.s3.us-west-1.amazonaws.com/AA1188/90+(5).JPG</v>
      </c>
      <c r="J57" s="82" t="str">
        <f t="shared" si="4"/>
        <v/>
      </c>
      <c r="K57" s="82" t="str">
        <f t="shared" si="5"/>
        <v/>
      </c>
      <c r="L57" s="82" t="str">
        <f t="shared" si="6"/>
        <v/>
      </c>
      <c r="M57" s="82" t="str">
        <f t="shared" si="7"/>
        <v/>
      </c>
      <c r="N57" s="82" t="str">
        <f t="shared" si="8"/>
        <v/>
      </c>
      <c r="O57" s="82" t="str">
        <f t="shared" si="9"/>
        <v/>
      </c>
      <c r="P57" s="82" t="str">
        <f t="shared" si="10"/>
        <v/>
      </c>
      <c r="Q57" s="82" t="str">
        <f t="shared" si="11"/>
        <v/>
      </c>
      <c r="R57" s="82" t="str">
        <f t="shared" si="12"/>
        <v/>
      </c>
      <c r="S57" s="82" t="str">
        <f t="shared" si="13"/>
        <v/>
      </c>
      <c r="T57" s="82" t="str">
        <f t="shared" si="14"/>
        <v/>
      </c>
      <c r="U57" s="82" t="str">
        <f t="shared" si="15"/>
        <v/>
      </c>
      <c r="V57" s="82" t="str">
        <f t="shared" si="16"/>
        <v/>
      </c>
      <c r="W57" s="82" t="str">
        <f t="shared" si="17"/>
        <v/>
      </c>
      <c r="X57" s="82" t="str">
        <f t="shared" si="18"/>
        <v/>
      </c>
      <c r="Y57" s="82" t="str">
        <f t="shared" si="19"/>
        <v/>
      </c>
      <c r="Z57" s="82" t="str">
        <f t="shared" si="20"/>
        <v/>
      </c>
      <c r="AA57" s="82" t="str">
        <f t="shared" si="21"/>
        <v/>
      </c>
      <c r="AB57" s="82" t="str">
        <f t="shared" si="22"/>
        <v/>
      </c>
      <c r="AC57" s="83" t="str">
        <f t="shared" si="55"/>
        <v>https://viking-pictures.s3.us-west-1.amazonaws.com/AA1188</v>
      </c>
      <c r="AD57" s="82" t="str">
        <f t="shared" si="56"/>
        <v>90</v>
      </c>
      <c r="AE57" s="82">
        <f t="shared" si="50"/>
        <v>90</v>
      </c>
      <c r="AF57" s="82" t="str">
        <f t="shared" si="57"/>
        <v>90</v>
      </c>
      <c r="AG57" s="82" t="str">
        <f t="shared" si="58"/>
        <v>90</v>
      </c>
      <c r="AH57" s="82" t="str">
        <f t="shared" si="59"/>
        <v>90</v>
      </c>
      <c r="AI57" s="82" t="str">
        <f t="shared" si="60"/>
        <v>90</v>
      </c>
      <c r="AJ57" s="82" t="str">
        <f t="shared" si="61"/>
        <v>90</v>
      </c>
      <c r="AK57" s="82" t="str">
        <f t="shared" si="62"/>
        <v>90</v>
      </c>
      <c r="AL57" s="82" t="str">
        <f t="shared" si="63"/>
        <v>90</v>
      </c>
      <c r="AM57" s="82" t="str">
        <f t="shared" si="64"/>
        <v>90</v>
      </c>
      <c r="AN57" s="82" t="str">
        <f t="shared" si="51"/>
        <v>90</v>
      </c>
      <c r="AO57" s="82" t="str">
        <f t="shared" si="65"/>
        <v>90</v>
      </c>
      <c r="AP57" s="82" t="str">
        <f t="shared" si="66"/>
        <v>90</v>
      </c>
      <c r="AQ57" s="84" t="s">
        <v>3199</v>
      </c>
      <c r="AR57" s="84" t="s">
        <v>1864</v>
      </c>
      <c r="AS57" s="84" t="s">
        <v>1865</v>
      </c>
      <c r="AT57" s="84" t="s">
        <v>1866</v>
      </c>
      <c r="AU57" s="84" t="s">
        <v>1867</v>
      </c>
      <c r="AV57" s="84" t="s">
        <v>1868</v>
      </c>
      <c r="AW57" s="84" t="s">
        <v>1869</v>
      </c>
      <c r="AX57" s="84" t="s">
        <v>1870</v>
      </c>
      <c r="AY57" s="84" t="s">
        <v>1871</v>
      </c>
      <c r="AZ57" s="84" t="s">
        <v>1872</v>
      </c>
      <c r="BA57" s="84" t="s">
        <v>1873</v>
      </c>
      <c r="BB57" s="84" t="s">
        <v>1874</v>
      </c>
      <c r="BC57" s="84" t="s">
        <v>1875</v>
      </c>
      <c r="BD57" s="84" t="s">
        <v>1876</v>
      </c>
      <c r="BE57" s="84" t="s">
        <v>1877</v>
      </c>
      <c r="BF57" s="84" t="s">
        <v>1878</v>
      </c>
      <c r="BG57" s="84" t="s">
        <v>1879</v>
      </c>
      <c r="BH57" s="84" t="s">
        <v>1880</v>
      </c>
      <c r="BI57" s="84" t="s">
        <v>1881</v>
      </c>
      <c r="BJ57" s="84" t="s">
        <v>1882</v>
      </c>
      <c r="BK57" s="84" t="s">
        <v>1883</v>
      </c>
      <c r="BL57" s="84" t="s">
        <v>1884</v>
      </c>
      <c r="BM57" s="84" t="s">
        <v>1885</v>
      </c>
      <c r="BN57" s="84" t="s">
        <v>1886</v>
      </c>
      <c r="BO57" s="84" t="s">
        <v>1887</v>
      </c>
      <c r="BP57" s="84" t="s">
        <v>1888</v>
      </c>
      <c r="BQ57" s="84" t="s">
        <v>1889</v>
      </c>
      <c r="BR57" s="68" t="str">
        <f t="shared" si="52"/>
        <v>Pic1</v>
      </c>
      <c r="BS57" s="68" t="str">
        <f t="shared" si="24"/>
        <v>Pic2</v>
      </c>
      <c r="BT57" s="68" t="str">
        <f t="shared" si="25"/>
        <v>Pic3</v>
      </c>
      <c r="BU57" s="68" t="str">
        <f t="shared" si="26"/>
        <v>Pic4</v>
      </c>
      <c r="BV57" s="68" t="str">
        <f t="shared" si="27"/>
        <v>Pic5</v>
      </c>
      <c r="BW57" s="68" t="str">
        <f t="shared" si="28"/>
        <v/>
      </c>
      <c r="BX57" s="68" t="str">
        <f t="shared" si="29"/>
        <v/>
      </c>
      <c r="BY57" s="68" t="str">
        <f t="shared" si="30"/>
        <v/>
      </c>
      <c r="BZ57" s="68" t="str">
        <f t="shared" si="31"/>
        <v/>
      </c>
      <c r="CA57" s="68" t="str">
        <f t="shared" si="32"/>
        <v/>
      </c>
      <c r="CB57" s="68" t="str">
        <f t="shared" si="33"/>
        <v/>
      </c>
      <c r="CC57" s="68" t="str">
        <f t="shared" si="34"/>
        <v/>
      </c>
      <c r="CD57" s="68" t="str">
        <f t="shared" si="35"/>
        <v/>
      </c>
      <c r="CE57" s="68" t="str">
        <f t="shared" si="36"/>
        <v/>
      </c>
      <c r="CF57" s="68" t="str">
        <f t="shared" si="37"/>
        <v/>
      </c>
      <c r="CG57" s="68" t="str">
        <f t="shared" si="38"/>
        <v/>
      </c>
      <c r="CH57" s="68" t="str">
        <f t="shared" si="39"/>
        <v/>
      </c>
      <c r="CI57" s="68" t="str">
        <f t="shared" si="40"/>
        <v/>
      </c>
      <c r="CJ57" s="68" t="str">
        <f t="shared" si="41"/>
        <v/>
      </c>
      <c r="CK57" s="68" t="str">
        <f t="shared" si="42"/>
        <v/>
      </c>
      <c r="CL57" s="68" t="str">
        <f t="shared" si="43"/>
        <v/>
      </c>
      <c r="CM57" s="68" t="str">
        <f t="shared" si="44"/>
        <v/>
      </c>
      <c r="CN57" s="68" t="str">
        <f t="shared" si="45"/>
        <v/>
      </c>
      <c r="CO57" s="68" t="str">
        <f t="shared" si="46"/>
        <v/>
      </c>
      <c r="CP57" s="68" t="str">
        <f t="shared" si="53"/>
        <v>https://viking-pictures.s3.us-west-1.amazonaws.com/AA1188/90+(1).JPG</v>
      </c>
      <c r="CR57" t="str">
        <f t="shared" si="54"/>
        <v>https://viking-pictures.s3.us-west-1.amazonaws.com/AA1188/90+(1).JPG</v>
      </c>
      <c r="CS57" s="68" t="str">
        <f t="shared" si="47"/>
        <v>Primary Pic</v>
      </c>
      <c r="CU57" t="s">
        <v>3518</v>
      </c>
      <c r="CV57" t="s">
        <v>3519</v>
      </c>
      <c r="CW57" t="s">
        <v>3520</v>
      </c>
      <c r="CX57" t="s">
        <v>3521</v>
      </c>
      <c r="CY57" t="s">
        <v>3522</v>
      </c>
    </row>
    <row r="58" spans="1:113" x14ac:dyDescent="0.25">
      <c r="A58">
        <v>91</v>
      </c>
      <c r="B58" t="s">
        <v>3012</v>
      </c>
      <c r="C58" s="82" t="str">
        <f t="shared" si="48"/>
        <v>https://viking-pictures.s3.us-west-1.amazonaws.com/AA1188/91+(1).JPG|https://viking-pictures.s3.us-west-1.amazonaws.com/AA1188/91+(2).JPG|https://viking-pictures.s3.us-west-1.amazonaws.com/AA1188/91+(3).JPG|https://viking-pictures.s3.us-west-1.amazonaws.com/AA1188/91+(4).JPG|https://viking-pictures.s3.us-west-1.amazonaws.com/AA1188/91+(5).JPG|https://viking-pictures.s3.us-west-1.amazonaws.com/AA1188/91+(6).JPG</v>
      </c>
      <c r="D58" s="278">
        <v>6</v>
      </c>
      <c r="E58" s="82" t="str">
        <f t="shared" si="49"/>
        <v>https://viking-pictures.s3.us-west-1.amazonaws.com/AA1188/91+(1).JPG</v>
      </c>
      <c r="F58" s="82" t="str">
        <f t="shared" si="0"/>
        <v>https://viking-pictures.s3.us-west-1.amazonaws.com/AA1188/91+(2).JPG</v>
      </c>
      <c r="G58" s="82" t="str">
        <f t="shared" si="1"/>
        <v>https://viking-pictures.s3.us-west-1.amazonaws.com/AA1188/91+(3).JPG</v>
      </c>
      <c r="H58" s="82" t="str">
        <f t="shared" si="2"/>
        <v>https://viking-pictures.s3.us-west-1.amazonaws.com/AA1188/91+(4).JPG</v>
      </c>
      <c r="I58" s="82" t="str">
        <f t="shared" si="3"/>
        <v>https://viking-pictures.s3.us-west-1.amazonaws.com/AA1188/91+(5).JPG</v>
      </c>
      <c r="J58" s="82" t="str">
        <f t="shared" si="4"/>
        <v>https://viking-pictures.s3.us-west-1.amazonaws.com/AA1188/91+(6).JPG</v>
      </c>
      <c r="K58" s="82" t="str">
        <f t="shared" si="5"/>
        <v/>
      </c>
      <c r="L58" s="82" t="str">
        <f t="shared" si="6"/>
        <v/>
      </c>
      <c r="M58" s="82" t="str">
        <f t="shared" si="7"/>
        <v/>
      </c>
      <c r="N58" s="82" t="str">
        <f t="shared" si="8"/>
        <v/>
      </c>
      <c r="O58" s="82" t="str">
        <f t="shared" si="9"/>
        <v/>
      </c>
      <c r="P58" s="82" t="str">
        <f t="shared" si="10"/>
        <v/>
      </c>
      <c r="Q58" s="82" t="str">
        <f t="shared" si="11"/>
        <v/>
      </c>
      <c r="R58" s="82" t="str">
        <f t="shared" si="12"/>
        <v/>
      </c>
      <c r="S58" s="82" t="str">
        <f t="shared" si="13"/>
        <v/>
      </c>
      <c r="T58" s="82" t="str">
        <f t="shared" si="14"/>
        <v/>
      </c>
      <c r="U58" s="82" t="str">
        <f t="shared" si="15"/>
        <v/>
      </c>
      <c r="V58" s="82" t="str">
        <f t="shared" si="16"/>
        <v/>
      </c>
      <c r="W58" s="82" t="str">
        <f t="shared" si="17"/>
        <v/>
      </c>
      <c r="X58" s="82" t="str">
        <f t="shared" si="18"/>
        <v/>
      </c>
      <c r="Y58" s="82" t="str">
        <f t="shared" si="19"/>
        <v/>
      </c>
      <c r="Z58" s="82" t="str">
        <f t="shared" si="20"/>
        <v/>
      </c>
      <c r="AA58" s="82" t="str">
        <f t="shared" si="21"/>
        <v/>
      </c>
      <c r="AB58" s="82" t="str">
        <f t="shared" si="22"/>
        <v/>
      </c>
      <c r="AC58" s="83" t="str">
        <f t="shared" si="55"/>
        <v>https://viking-pictures.s3.us-west-1.amazonaws.com/AA1188</v>
      </c>
      <c r="AD58" s="82" t="str">
        <f t="shared" si="56"/>
        <v>91</v>
      </c>
      <c r="AE58" s="82">
        <f t="shared" si="50"/>
        <v>91</v>
      </c>
      <c r="AF58" s="82" t="str">
        <f t="shared" si="57"/>
        <v>91</v>
      </c>
      <c r="AG58" s="82" t="str">
        <f t="shared" si="58"/>
        <v>91</v>
      </c>
      <c r="AH58" s="82" t="str">
        <f t="shared" si="59"/>
        <v>91</v>
      </c>
      <c r="AI58" s="82" t="str">
        <f t="shared" si="60"/>
        <v>91</v>
      </c>
      <c r="AJ58" s="82" t="str">
        <f t="shared" si="61"/>
        <v>91</v>
      </c>
      <c r="AK58" s="82" t="str">
        <f t="shared" si="62"/>
        <v>91</v>
      </c>
      <c r="AL58" s="82" t="str">
        <f t="shared" si="63"/>
        <v>91</v>
      </c>
      <c r="AM58" s="82" t="str">
        <f t="shared" si="64"/>
        <v>91</v>
      </c>
      <c r="AN58" s="82" t="str">
        <f t="shared" si="51"/>
        <v>91</v>
      </c>
      <c r="AO58" s="82" t="str">
        <f t="shared" si="65"/>
        <v>91</v>
      </c>
      <c r="AP58" s="82" t="str">
        <f t="shared" si="66"/>
        <v>91</v>
      </c>
      <c r="AQ58" s="84" t="s">
        <v>3199</v>
      </c>
      <c r="AR58" s="84" t="s">
        <v>1864</v>
      </c>
      <c r="AS58" s="84" t="s">
        <v>1865</v>
      </c>
      <c r="AT58" s="84" t="s">
        <v>1866</v>
      </c>
      <c r="AU58" s="84" t="s">
        <v>1867</v>
      </c>
      <c r="AV58" s="84" t="s">
        <v>1868</v>
      </c>
      <c r="AW58" s="84" t="s">
        <v>1869</v>
      </c>
      <c r="AX58" s="84" t="s">
        <v>1870</v>
      </c>
      <c r="AY58" s="84" t="s">
        <v>1871</v>
      </c>
      <c r="AZ58" s="84" t="s">
        <v>1872</v>
      </c>
      <c r="BA58" s="84" t="s">
        <v>1873</v>
      </c>
      <c r="BB58" s="84" t="s">
        <v>1874</v>
      </c>
      <c r="BC58" s="84" t="s">
        <v>1875</v>
      </c>
      <c r="BD58" s="84" t="s">
        <v>1876</v>
      </c>
      <c r="BE58" s="84" t="s">
        <v>1877</v>
      </c>
      <c r="BF58" s="84" t="s">
        <v>1878</v>
      </c>
      <c r="BG58" s="84" t="s">
        <v>1879</v>
      </c>
      <c r="BH58" s="84" t="s">
        <v>1880</v>
      </c>
      <c r="BI58" s="84" t="s">
        <v>1881</v>
      </c>
      <c r="BJ58" s="84" t="s">
        <v>1882</v>
      </c>
      <c r="BK58" s="84" t="s">
        <v>1883</v>
      </c>
      <c r="BL58" s="84" t="s">
        <v>1884</v>
      </c>
      <c r="BM58" s="84" t="s">
        <v>1885</v>
      </c>
      <c r="BN58" s="84" t="s">
        <v>1886</v>
      </c>
      <c r="BO58" s="84" t="s">
        <v>1887</v>
      </c>
      <c r="BP58" s="84" t="s">
        <v>1888</v>
      </c>
      <c r="BQ58" s="84" t="s">
        <v>1889</v>
      </c>
      <c r="BR58" s="68" t="str">
        <f t="shared" si="52"/>
        <v>Pic1</v>
      </c>
      <c r="BS58" s="68" t="str">
        <f t="shared" si="24"/>
        <v>Pic2</v>
      </c>
      <c r="BT58" s="68" t="str">
        <f t="shared" si="25"/>
        <v>Pic3</v>
      </c>
      <c r="BU58" s="68" t="str">
        <f t="shared" si="26"/>
        <v>Pic4</v>
      </c>
      <c r="BV58" s="68" t="str">
        <f t="shared" si="27"/>
        <v>Pic5</v>
      </c>
      <c r="BW58" s="68" t="str">
        <f t="shared" si="28"/>
        <v>Pic6</v>
      </c>
      <c r="BX58" s="68" t="str">
        <f t="shared" si="29"/>
        <v/>
      </c>
      <c r="BY58" s="68" t="str">
        <f t="shared" si="30"/>
        <v/>
      </c>
      <c r="BZ58" s="68" t="str">
        <f t="shared" si="31"/>
        <v/>
      </c>
      <c r="CA58" s="68" t="str">
        <f t="shared" si="32"/>
        <v/>
      </c>
      <c r="CB58" s="68" t="str">
        <f t="shared" si="33"/>
        <v/>
      </c>
      <c r="CC58" s="68" t="str">
        <f t="shared" si="34"/>
        <v/>
      </c>
      <c r="CD58" s="68" t="str">
        <f t="shared" si="35"/>
        <v/>
      </c>
      <c r="CE58" s="68" t="str">
        <f t="shared" si="36"/>
        <v/>
      </c>
      <c r="CF58" s="68" t="str">
        <f t="shared" si="37"/>
        <v/>
      </c>
      <c r="CG58" s="68" t="str">
        <f t="shared" si="38"/>
        <v/>
      </c>
      <c r="CH58" s="68" t="str">
        <f t="shared" si="39"/>
        <v/>
      </c>
      <c r="CI58" s="68" t="str">
        <f t="shared" si="40"/>
        <v/>
      </c>
      <c r="CJ58" s="68" t="str">
        <f t="shared" si="41"/>
        <v/>
      </c>
      <c r="CK58" s="68" t="str">
        <f t="shared" si="42"/>
        <v/>
      </c>
      <c r="CL58" s="68" t="str">
        <f t="shared" si="43"/>
        <v/>
      </c>
      <c r="CM58" s="68" t="str">
        <f t="shared" si="44"/>
        <v/>
      </c>
      <c r="CN58" s="68" t="str">
        <f t="shared" si="45"/>
        <v/>
      </c>
      <c r="CO58" s="68" t="str">
        <f t="shared" si="46"/>
        <v/>
      </c>
      <c r="CP58" s="68" t="str">
        <f t="shared" si="53"/>
        <v>https://viking-pictures.s3.us-west-1.amazonaws.com/AA1188/91+(1).JPG</v>
      </c>
      <c r="CR58" t="str">
        <f t="shared" si="54"/>
        <v>https://viking-pictures.s3.us-west-1.amazonaws.com/AA1188/91+(1).JPG</v>
      </c>
      <c r="CS58" s="68" t="str">
        <f t="shared" si="47"/>
        <v>Primary Pic</v>
      </c>
      <c r="CU58" t="s">
        <v>3523</v>
      </c>
      <c r="CV58" t="s">
        <v>3524</v>
      </c>
      <c r="CW58" t="s">
        <v>3525</v>
      </c>
      <c r="CX58" t="s">
        <v>3526</v>
      </c>
      <c r="CY58" t="s">
        <v>3527</v>
      </c>
      <c r="CZ58" t="s">
        <v>3528</v>
      </c>
    </row>
    <row r="59" spans="1:113" x14ac:dyDescent="0.25">
      <c r="A59">
        <v>92</v>
      </c>
      <c r="B59" t="s">
        <v>3013</v>
      </c>
      <c r="C59" s="82" t="str">
        <f t="shared" si="48"/>
        <v>https://viking-pictures.s3.us-west-1.amazonaws.com/AA1188/92+(1).JPG|https://viking-pictures.s3.us-west-1.amazonaws.com/AA1188/92+(2).JPG|https://viking-pictures.s3.us-west-1.amazonaws.com/AA1188/92+(3).JPG|https://viking-pictures.s3.us-west-1.amazonaws.com/AA1188/92+(4).JPG|https://viking-pictures.s3.us-west-1.amazonaws.com/AA1188/92+(5).JPG|https://viking-pictures.s3.us-west-1.amazonaws.com/AA1188/92+(6).JPG</v>
      </c>
      <c r="D59" s="278">
        <v>6</v>
      </c>
      <c r="E59" s="82" t="str">
        <f t="shared" si="49"/>
        <v>https://viking-pictures.s3.us-west-1.amazonaws.com/AA1188/92+(1).JPG</v>
      </c>
      <c r="F59" s="82" t="str">
        <f t="shared" si="0"/>
        <v>https://viking-pictures.s3.us-west-1.amazonaws.com/AA1188/92+(2).JPG</v>
      </c>
      <c r="G59" s="82" t="str">
        <f t="shared" si="1"/>
        <v>https://viking-pictures.s3.us-west-1.amazonaws.com/AA1188/92+(3).JPG</v>
      </c>
      <c r="H59" s="82" t="str">
        <f t="shared" si="2"/>
        <v>https://viking-pictures.s3.us-west-1.amazonaws.com/AA1188/92+(4).JPG</v>
      </c>
      <c r="I59" s="82" t="str">
        <f t="shared" si="3"/>
        <v>https://viking-pictures.s3.us-west-1.amazonaws.com/AA1188/92+(5).JPG</v>
      </c>
      <c r="J59" s="82" t="str">
        <f t="shared" si="4"/>
        <v>https://viking-pictures.s3.us-west-1.amazonaws.com/AA1188/92+(6).JPG</v>
      </c>
      <c r="K59" s="82" t="str">
        <f t="shared" si="5"/>
        <v/>
      </c>
      <c r="L59" s="82" t="str">
        <f t="shared" si="6"/>
        <v/>
      </c>
      <c r="M59" s="82" t="str">
        <f t="shared" si="7"/>
        <v/>
      </c>
      <c r="N59" s="82" t="str">
        <f t="shared" si="8"/>
        <v/>
      </c>
      <c r="O59" s="82" t="str">
        <f t="shared" si="9"/>
        <v/>
      </c>
      <c r="P59" s="82" t="str">
        <f t="shared" si="10"/>
        <v/>
      </c>
      <c r="Q59" s="82" t="str">
        <f t="shared" si="11"/>
        <v/>
      </c>
      <c r="R59" s="82" t="str">
        <f t="shared" si="12"/>
        <v/>
      </c>
      <c r="S59" s="82" t="str">
        <f t="shared" si="13"/>
        <v/>
      </c>
      <c r="T59" s="82" t="str">
        <f t="shared" si="14"/>
        <v/>
      </c>
      <c r="U59" s="82" t="str">
        <f t="shared" si="15"/>
        <v/>
      </c>
      <c r="V59" s="82" t="str">
        <f t="shared" si="16"/>
        <v/>
      </c>
      <c r="W59" s="82" t="str">
        <f t="shared" si="17"/>
        <v/>
      </c>
      <c r="X59" s="82" t="str">
        <f t="shared" si="18"/>
        <v/>
      </c>
      <c r="Y59" s="82" t="str">
        <f t="shared" si="19"/>
        <v/>
      </c>
      <c r="Z59" s="82" t="str">
        <f t="shared" si="20"/>
        <v/>
      </c>
      <c r="AA59" s="82" t="str">
        <f t="shared" si="21"/>
        <v/>
      </c>
      <c r="AB59" s="82" t="str">
        <f t="shared" si="22"/>
        <v/>
      </c>
      <c r="AC59" s="83" t="str">
        <f t="shared" si="55"/>
        <v>https://viking-pictures.s3.us-west-1.amazonaws.com/AA1188</v>
      </c>
      <c r="AD59" s="82" t="str">
        <f t="shared" si="56"/>
        <v>92</v>
      </c>
      <c r="AE59" s="82">
        <f t="shared" si="50"/>
        <v>92</v>
      </c>
      <c r="AF59" s="82" t="str">
        <f t="shared" si="57"/>
        <v>92</v>
      </c>
      <c r="AG59" s="82" t="str">
        <f t="shared" si="58"/>
        <v>92</v>
      </c>
      <c r="AH59" s="82" t="str">
        <f t="shared" si="59"/>
        <v>92</v>
      </c>
      <c r="AI59" s="82" t="str">
        <f t="shared" si="60"/>
        <v>92</v>
      </c>
      <c r="AJ59" s="82" t="str">
        <f t="shared" si="61"/>
        <v>92</v>
      </c>
      <c r="AK59" s="82" t="str">
        <f t="shared" si="62"/>
        <v>92</v>
      </c>
      <c r="AL59" s="82" t="str">
        <f t="shared" si="63"/>
        <v>92</v>
      </c>
      <c r="AM59" s="82" t="str">
        <f t="shared" si="64"/>
        <v>92</v>
      </c>
      <c r="AN59" s="82" t="str">
        <f t="shared" si="51"/>
        <v>92</v>
      </c>
      <c r="AO59" s="82" t="str">
        <f t="shared" si="65"/>
        <v>92</v>
      </c>
      <c r="AP59" s="82" t="str">
        <f t="shared" si="66"/>
        <v>92</v>
      </c>
      <c r="AQ59" s="84" t="s">
        <v>3199</v>
      </c>
      <c r="AR59" s="84" t="s">
        <v>1864</v>
      </c>
      <c r="AS59" s="84" t="s">
        <v>1865</v>
      </c>
      <c r="AT59" s="84" t="s">
        <v>1866</v>
      </c>
      <c r="AU59" s="84" t="s">
        <v>1867</v>
      </c>
      <c r="AV59" s="84" t="s">
        <v>1868</v>
      </c>
      <c r="AW59" s="84" t="s">
        <v>1869</v>
      </c>
      <c r="AX59" s="84" t="s">
        <v>1870</v>
      </c>
      <c r="AY59" s="84" t="s">
        <v>1871</v>
      </c>
      <c r="AZ59" s="84" t="s">
        <v>1872</v>
      </c>
      <c r="BA59" s="84" t="s">
        <v>1873</v>
      </c>
      <c r="BB59" s="84" t="s">
        <v>1874</v>
      </c>
      <c r="BC59" s="84" t="s">
        <v>1875</v>
      </c>
      <c r="BD59" s="84" t="s">
        <v>1876</v>
      </c>
      <c r="BE59" s="84" t="s">
        <v>1877</v>
      </c>
      <c r="BF59" s="84" t="s">
        <v>1878</v>
      </c>
      <c r="BG59" s="84" t="s">
        <v>1879</v>
      </c>
      <c r="BH59" s="84" t="s">
        <v>1880</v>
      </c>
      <c r="BI59" s="84" t="s">
        <v>1881</v>
      </c>
      <c r="BJ59" s="84" t="s">
        <v>1882</v>
      </c>
      <c r="BK59" s="84" t="s">
        <v>1883</v>
      </c>
      <c r="BL59" s="84" t="s">
        <v>1884</v>
      </c>
      <c r="BM59" s="84" t="s">
        <v>1885</v>
      </c>
      <c r="BN59" s="84" t="s">
        <v>1886</v>
      </c>
      <c r="BO59" s="84" t="s">
        <v>1887</v>
      </c>
      <c r="BP59" s="84" t="s">
        <v>1888</v>
      </c>
      <c r="BQ59" s="84" t="s">
        <v>1889</v>
      </c>
      <c r="BR59" s="68" t="str">
        <f t="shared" si="52"/>
        <v>Pic1</v>
      </c>
      <c r="BS59" s="68" t="str">
        <f t="shared" si="24"/>
        <v>Pic2</v>
      </c>
      <c r="BT59" s="68" t="str">
        <f t="shared" si="25"/>
        <v>Pic3</v>
      </c>
      <c r="BU59" s="68" t="str">
        <f t="shared" si="26"/>
        <v>Pic4</v>
      </c>
      <c r="BV59" s="68" t="str">
        <f t="shared" si="27"/>
        <v>Pic5</v>
      </c>
      <c r="BW59" s="68" t="str">
        <f t="shared" si="28"/>
        <v>Pic6</v>
      </c>
      <c r="BX59" s="68" t="str">
        <f t="shared" si="29"/>
        <v/>
      </c>
      <c r="BY59" s="68" t="str">
        <f t="shared" si="30"/>
        <v/>
      </c>
      <c r="BZ59" s="68" t="str">
        <f t="shared" si="31"/>
        <v/>
      </c>
      <c r="CA59" s="68" t="str">
        <f t="shared" si="32"/>
        <v/>
      </c>
      <c r="CB59" s="68" t="str">
        <f t="shared" si="33"/>
        <v/>
      </c>
      <c r="CC59" s="68" t="str">
        <f t="shared" si="34"/>
        <v/>
      </c>
      <c r="CD59" s="68" t="str">
        <f t="shared" si="35"/>
        <v/>
      </c>
      <c r="CE59" s="68" t="str">
        <f t="shared" si="36"/>
        <v/>
      </c>
      <c r="CF59" s="68" t="str">
        <f t="shared" si="37"/>
        <v/>
      </c>
      <c r="CG59" s="68" t="str">
        <f t="shared" si="38"/>
        <v/>
      </c>
      <c r="CH59" s="68" t="str">
        <f t="shared" si="39"/>
        <v/>
      </c>
      <c r="CI59" s="68" t="str">
        <f t="shared" si="40"/>
        <v/>
      </c>
      <c r="CJ59" s="68" t="str">
        <f t="shared" si="41"/>
        <v/>
      </c>
      <c r="CK59" s="68" t="str">
        <f t="shared" si="42"/>
        <v/>
      </c>
      <c r="CL59" s="68" t="str">
        <f t="shared" si="43"/>
        <v/>
      </c>
      <c r="CM59" s="68" t="str">
        <f t="shared" si="44"/>
        <v/>
      </c>
      <c r="CN59" s="68" t="str">
        <f t="shared" si="45"/>
        <v/>
      </c>
      <c r="CO59" s="68" t="str">
        <f t="shared" si="46"/>
        <v/>
      </c>
      <c r="CP59" s="68" t="str">
        <f t="shared" si="53"/>
        <v>https://viking-pictures.s3.us-west-1.amazonaws.com/AA1188/92+(1).JPG</v>
      </c>
      <c r="CR59" t="str">
        <f t="shared" si="54"/>
        <v>https://viking-pictures.s3.us-west-1.amazonaws.com/AA1188/92+(1).JPG</v>
      </c>
      <c r="CS59" s="68" t="str">
        <f t="shared" si="47"/>
        <v>Primary Pic</v>
      </c>
      <c r="CU59" t="s">
        <v>3529</v>
      </c>
      <c r="CV59" t="s">
        <v>3530</v>
      </c>
      <c r="CW59" t="s">
        <v>3531</v>
      </c>
      <c r="CX59" t="s">
        <v>3532</v>
      </c>
      <c r="CY59" t="s">
        <v>3533</v>
      </c>
      <c r="CZ59" t="s">
        <v>3534</v>
      </c>
    </row>
    <row r="60" spans="1:113" x14ac:dyDescent="0.25">
      <c r="A60">
        <v>93</v>
      </c>
      <c r="B60" t="s">
        <v>3014</v>
      </c>
      <c r="C60" s="82" t="str">
        <f t="shared" si="48"/>
        <v>https://viking-pictures.s3.us-west-1.amazonaws.com/AA1188/93+(1).JPG|https://viking-pictures.s3.us-west-1.amazonaws.com/AA1188/93+(2).JPG|https://viking-pictures.s3.us-west-1.amazonaws.com/AA1188/93+(3).JPG|https://viking-pictures.s3.us-west-1.amazonaws.com/AA1188/93+(4).JPG|https://viking-pictures.s3.us-west-1.amazonaws.com/AA1188/93+(5).JPG</v>
      </c>
      <c r="D60" s="278">
        <v>5</v>
      </c>
      <c r="E60" s="82" t="str">
        <f t="shared" si="49"/>
        <v>https://viking-pictures.s3.us-west-1.amazonaws.com/AA1188/93+(1).JPG</v>
      </c>
      <c r="F60" s="82" t="str">
        <f t="shared" si="0"/>
        <v>https://viking-pictures.s3.us-west-1.amazonaws.com/AA1188/93+(2).JPG</v>
      </c>
      <c r="G60" s="82" t="str">
        <f t="shared" si="1"/>
        <v>https://viking-pictures.s3.us-west-1.amazonaws.com/AA1188/93+(3).JPG</v>
      </c>
      <c r="H60" s="82" t="str">
        <f t="shared" si="2"/>
        <v>https://viking-pictures.s3.us-west-1.amazonaws.com/AA1188/93+(4).JPG</v>
      </c>
      <c r="I60" s="82" t="str">
        <f t="shared" si="3"/>
        <v>https://viking-pictures.s3.us-west-1.amazonaws.com/AA1188/93+(5).JPG</v>
      </c>
      <c r="J60" s="82" t="str">
        <f t="shared" si="4"/>
        <v/>
      </c>
      <c r="K60" s="82" t="str">
        <f t="shared" si="5"/>
        <v/>
      </c>
      <c r="L60" s="82" t="str">
        <f t="shared" si="6"/>
        <v/>
      </c>
      <c r="M60" s="82" t="str">
        <f t="shared" si="7"/>
        <v/>
      </c>
      <c r="N60" s="82" t="str">
        <f t="shared" si="8"/>
        <v/>
      </c>
      <c r="O60" s="82" t="str">
        <f t="shared" si="9"/>
        <v/>
      </c>
      <c r="P60" s="82" t="str">
        <f t="shared" si="10"/>
        <v/>
      </c>
      <c r="Q60" s="82" t="str">
        <f t="shared" si="11"/>
        <v/>
      </c>
      <c r="R60" s="82" t="str">
        <f t="shared" si="12"/>
        <v/>
      </c>
      <c r="S60" s="82" t="str">
        <f t="shared" si="13"/>
        <v/>
      </c>
      <c r="T60" s="82" t="str">
        <f t="shared" si="14"/>
        <v/>
      </c>
      <c r="U60" s="82" t="str">
        <f t="shared" si="15"/>
        <v/>
      </c>
      <c r="V60" s="82" t="str">
        <f t="shared" si="16"/>
        <v/>
      </c>
      <c r="W60" s="82" t="str">
        <f t="shared" si="17"/>
        <v/>
      </c>
      <c r="X60" s="82" t="str">
        <f t="shared" si="18"/>
        <v/>
      </c>
      <c r="Y60" s="82" t="str">
        <f t="shared" si="19"/>
        <v/>
      </c>
      <c r="Z60" s="82" t="str">
        <f t="shared" si="20"/>
        <v/>
      </c>
      <c r="AA60" s="82" t="str">
        <f t="shared" si="21"/>
        <v/>
      </c>
      <c r="AB60" s="82" t="str">
        <f t="shared" si="22"/>
        <v/>
      </c>
      <c r="AC60" s="83" t="str">
        <f t="shared" si="55"/>
        <v>https://viking-pictures.s3.us-west-1.amazonaws.com/AA1188</v>
      </c>
      <c r="AD60" s="82" t="str">
        <f t="shared" si="56"/>
        <v>93</v>
      </c>
      <c r="AE60" s="82">
        <f t="shared" si="50"/>
        <v>93</v>
      </c>
      <c r="AF60" s="82" t="str">
        <f t="shared" si="57"/>
        <v>93</v>
      </c>
      <c r="AG60" s="82" t="str">
        <f t="shared" si="58"/>
        <v>93</v>
      </c>
      <c r="AH60" s="82" t="str">
        <f t="shared" si="59"/>
        <v>93</v>
      </c>
      <c r="AI60" s="82" t="str">
        <f t="shared" si="60"/>
        <v>93</v>
      </c>
      <c r="AJ60" s="82" t="str">
        <f t="shared" si="61"/>
        <v>93</v>
      </c>
      <c r="AK60" s="82" t="str">
        <f t="shared" si="62"/>
        <v>93</v>
      </c>
      <c r="AL60" s="82" t="str">
        <f t="shared" si="63"/>
        <v>93</v>
      </c>
      <c r="AM60" s="82" t="str">
        <f t="shared" si="64"/>
        <v>93</v>
      </c>
      <c r="AN60" s="82" t="str">
        <f t="shared" si="51"/>
        <v>93</v>
      </c>
      <c r="AO60" s="82" t="str">
        <f t="shared" si="65"/>
        <v>93</v>
      </c>
      <c r="AP60" s="82" t="str">
        <f t="shared" si="66"/>
        <v>93</v>
      </c>
      <c r="AQ60" s="84" t="s">
        <v>3199</v>
      </c>
      <c r="AR60" s="84" t="s">
        <v>1864</v>
      </c>
      <c r="AS60" s="84" t="s">
        <v>1865</v>
      </c>
      <c r="AT60" s="84" t="s">
        <v>1866</v>
      </c>
      <c r="AU60" s="84" t="s">
        <v>1867</v>
      </c>
      <c r="AV60" s="84" t="s">
        <v>1868</v>
      </c>
      <c r="AW60" s="84" t="s">
        <v>1869</v>
      </c>
      <c r="AX60" s="84" t="s">
        <v>1870</v>
      </c>
      <c r="AY60" s="84" t="s">
        <v>1871</v>
      </c>
      <c r="AZ60" s="84" t="s">
        <v>1872</v>
      </c>
      <c r="BA60" s="84" t="s">
        <v>1873</v>
      </c>
      <c r="BB60" s="84" t="s">
        <v>1874</v>
      </c>
      <c r="BC60" s="84" t="s">
        <v>1875</v>
      </c>
      <c r="BD60" s="84" t="s">
        <v>1876</v>
      </c>
      <c r="BE60" s="84" t="s">
        <v>1877</v>
      </c>
      <c r="BF60" s="84" t="s">
        <v>1878</v>
      </c>
      <c r="BG60" s="84" t="s">
        <v>1879</v>
      </c>
      <c r="BH60" s="84" t="s">
        <v>1880</v>
      </c>
      <c r="BI60" s="84" t="s">
        <v>1881</v>
      </c>
      <c r="BJ60" s="84" t="s">
        <v>1882</v>
      </c>
      <c r="BK60" s="84" t="s">
        <v>1883</v>
      </c>
      <c r="BL60" s="84" t="s">
        <v>1884</v>
      </c>
      <c r="BM60" s="84" t="s">
        <v>1885</v>
      </c>
      <c r="BN60" s="84" t="s">
        <v>1886</v>
      </c>
      <c r="BO60" s="84" t="s">
        <v>1887</v>
      </c>
      <c r="BP60" s="84" t="s">
        <v>1888</v>
      </c>
      <c r="BQ60" s="84" t="s">
        <v>1889</v>
      </c>
      <c r="BR60" s="68" t="str">
        <f t="shared" si="52"/>
        <v>Pic1</v>
      </c>
      <c r="BS60" s="68" t="str">
        <f t="shared" si="24"/>
        <v>Pic2</v>
      </c>
      <c r="BT60" s="68" t="str">
        <f t="shared" si="25"/>
        <v>Pic3</v>
      </c>
      <c r="BU60" s="68" t="str">
        <f t="shared" si="26"/>
        <v>Pic4</v>
      </c>
      <c r="BV60" s="68" t="str">
        <f t="shared" si="27"/>
        <v>Pic5</v>
      </c>
      <c r="BW60" s="68" t="str">
        <f t="shared" si="28"/>
        <v/>
      </c>
      <c r="BX60" s="68" t="str">
        <f t="shared" si="29"/>
        <v/>
      </c>
      <c r="BY60" s="68" t="str">
        <f t="shared" si="30"/>
        <v/>
      </c>
      <c r="BZ60" s="68" t="str">
        <f t="shared" si="31"/>
        <v/>
      </c>
      <c r="CA60" s="68" t="str">
        <f t="shared" si="32"/>
        <v/>
      </c>
      <c r="CB60" s="68" t="str">
        <f t="shared" si="33"/>
        <v/>
      </c>
      <c r="CC60" s="68" t="str">
        <f t="shared" si="34"/>
        <v/>
      </c>
      <c r="CD60" s="68" t="str">
        <f t="shared" si="35"/>
        <v/>
      </c>
      <c r="CE60" s="68" t="str">
        <f t="shared" si="36"/>
        <v/>
      </c>
      <c r="CF60" s="68" t="str">
        <f t="shared" si="37"/>
        <v/>
      </c>
      <c r="CG60" s="68" t="str">
        <f t="shared" si="38"/>
        <v/>
      </c>
      <c r="CH60" s="68" t="str">
        <f t="shared" si="39"/>
        <v/>
      </c>
      <c r="CI60" s="68" t="str">
        <f t="shared" si="40"/>
        <v/>
      </c>
      <c r="CJ60" s="68" t="str">
        <f t="shared" si="41"/>
        <v/>
      </c>
      <c r="CK60" s="68" t="str">
        <f t="shared" si="42"/>
        <v/>
      </c>
      <c r="CL60" s="68" t="str">
        <f t="shared" si="43"/>
        <v/>
      </c>
      <c r="CM60" s="68" t="str">
        <f t="shared" si="44"/>
        <v/>
      </c>
      <c r="CN60" s="68" t="str">
        <f t="shared" si="45"/>
        <v/>
      </c>
      <c r="CO60" s="68" t="str">
        <f t="shared" si="46"/>
        <v/>
      </c>
      <c r="CP60" s="68" t="str">
        <f t="shared" si="53"/>
        <v>https://viking-pictures.s3.us-west-1.amazonaws.com/AA1188/93+(1).JPG</v>
      </c>
      <c r="CR60" t="str">
        <f t="shared" si="54"/>
        <v>https://viking-pictures.s3.us-west-1.amazonaws.com/AA1188/93+(1).JPG</v>
      </c>
      <c r="CS60" s="68" t="str">
        <f t="shared" si="47"/>
        <v>Primary Pic</v>
      </c>
      <c r="CU60" t="s">
        <v>3535</v>
      </c>
      <c r="CV60" t="s">
        <v>3536</v>
      </c>
      <c r="CW60" t="s">
        <v>3537</v>
      </c>
      <c r="CX60" t="s">
        <v>3538</v>
      </c>
      <c r="CY60" t="s">
        <v>3539</v>
      </c>
    </row>
    <row r="61" spans="1:113" x14ac:dyDescent="0.25">
      <c r="A61">
        <v>94</v>
      </c>
      <c r="B61" t="s">
        <v>3015</v>
      </c>
      <c r="C61" s="82" t="str">
        <f t="shared" si="48"/>
        <v>https://viking-pictures.s3.us-west-1.amazonaws.com/AA1188/94+(1).JPG|https://viking-pictures.s3.us-west-1.amazonaws.com/AA1188/94+(2).JPG|https://viking-pictures.s3.us-west-1.amazonaws.com/AA1188/94+(3).JPG|https://viking-pictures.s3.us-west-1.amazonaws.com/AA1188/94+(4).JPG|https://viking-pictures.s3.us-west-1.amazonaws.com/AA1188/94+(5).JPG</v>
      </c>
      <c r="D61" s="278">
        <v>5</v>
      </c>
      <c r="E61" s="82" t="str">
        <f t="shared" si="49"/>
        <v>https://viking-pictures.s3.us-west-1.amazonaws.com/AA1188/94+(1).JPG</v>
      </c>
      <c r="F61" s="82" t="str">
        <f t="shared" si="0"/>
        <v>https://viking-pictures.s3.us-west-1.amazonaws.com/AA1188/94+(2).JPG</v>
      </c>
      <c r="G61" s="82" t="str">
        <f t="shared" si="1"/>
        <v>https://viking-pictures.s3.us-west-1.amazonaws.com/AA1188/94+(3).JPG</v>
      </c>
      <c r="H61" s="82" t="str">
        <f t="shared" si="2"/>
        <v>https://viking-pictures.s3.us-west-1.amazonaws.com/AA1188/94+(4).JPG</v>
      </c>
      <c r="I61" s="82" t="str">
        <f t="shared" si="3"/>
        <v>https://viking-pictures.s3.us-west-1.amazonaws.com/AA1188/94+(5).JPG</v>
      </c>
      <c r="J61" s="82" t="str">
        <f t="shared" si="4"/>
        <v/>
      </c>
      <c r="K61" s="82" t="str">
        <f t="shared" si="5"/>
        <v/>
      </c>
      <c r="L61" s="82" t="str">
        <f t="shared" si="6"/>
        <v/>
      </c>
      <c r="M61" s="82" t="str">
        <f t="shared" si="7"/>
        <v/>
      </c>
      <c r="N61" s="82" t="str">
        <f t="shared" si="8"/>
        <v/>
      </c>
      <c r="O61" s="82" t="str">
        <f t="shared" si="9"/>
        <v/>
      </c>
      <c r="P61" s="82" t="str">
        <f t="shared" si="10"/>
        <v/>
      </c>
      <c r="Q61" s="82" t="str">
        <f t="shared" si="11"/>
        <v/>
      </c>
      <c r="R61" s="82" t="str">
        <f t="shared" si="12"/>
        <v/>
      </c>
      <c r="S61" s="82" t="str">
        <f t="shared" si="13"/>
        <v/>
      </c>
      <c r="T61" s="82" t="str">
        <f t="shared" si="14"/>
        <v/>
      </c>
      <c r="U61" s="82" t="str">
        <f t="shared" si="15"/>
        <v/>
      </c>
      <c r="V61" s="82" t="str">
        <f t="shared" si="16"/>
        <v/>
      </c>
      <c r="W61" s="82" t="str">
        <f t="shared" si="17"/>
        <v/>
      </c>
      <c r="X61" s="82" t="str">
        <f t="shared" si="18"/>
        <v/>
      </c>
      <c r="Y61" s="82" t="str">
        <f t="shared" si="19"/>
        <v/>
      </c>
      <c r="Z61" s="82" t="str">
        <f t="shared" si="20"/>
        <v/>
      </c>
      <c r="AA61" s="82" t="str">
        <f t="shared" si="21"/>
        <v/>
      </c>
      <c r="AB61" s="82" t="str">
        <f t="shared" si="22"/>
        <v/>
      </c>
      <c r="AC61" s="83" t="str">
        <f t="shared" si="55"/>
        <v>https://viking-pictures.s3.us-west-1.amazonaws.com/AA1188</v>
      </c>
      <c r="AD61" s="82" t="str">
        <f t="shared" si="56"/>
        <v>94</v>
      </c>
      <c r="AE61" s="82">
        <f t="shared" si="50"/>
        <v>94</v>
      </c>
      <c r="AF61" s="82" t="str">
        <f t="shared" si="57"/>
        <v>94</v>
      </c>
      <c r="AG61" s="82" t="str">
        <f t="shared" si="58"/>
        <v>94</v>
      </c>
      <c r="AH61" s="82" t="str">
        <f t="shared" si="59"/>
        <v>94</v>
      </c>
      <c r="AI61" s="82" t="str">
        <f t="shared" si="60"/>
        <v>94</v>
      </c>
      <c r="AJ61" s="82" t="str">
        <f t="shared" si="61"/>
        <v>94</v>
      </c>
      <c r="AK61" s="82" t="str">
        <f t="shared" si="62"/>
        <v>94</v>
      </c>
      <c r="AL61" s="82" t="str">
        <f t="shared" si="63"/>
        <v>94</v>
      </c>
      <c r="AM61" s="82" t="str">
        <f t="shared" si="64"/>
        <v>94</v>
      </c>
      <c r="AN61" s="82" t="str">
        <f t="shared" si="51"/>
        <v>94</v>
      </c>
      <c r="AO61" s="82" t="str">
        <f t="shared" si="65"/>
        <v>94</v>
      </c>
      <c r="AP61" s="82" t="str">
        <f t="shared" si="66"/>
        <v>94</v>
      </c>
      <c r="AQ61" s="84" t="s">
        <v>3199</v>
      </c>
      <c r="AR61" s="84" t="s">
        <v>1864</v>
      </c>
      <c r="AS61" s="84" t="s">
        <v>1865</v>
      </c>
      <c r="AT61" s="84" t="s">
        <v>1866</v>
      </c>
      <c r="AU61" s="84" t="s">
        <v>1867</v>
      </c>
      <c r="AV61" s="84" t="s">
        <v>1868</v>
      </c>
      <c r="AW61" s="84" t="s">
        <v>1869</v>
      </c>
      <c r="AX61" s="84" t="s">
        <v>1870</v>
      </c>
      <c r="AY61" s="84" t="s">
        <v>1871</v>
      </c>
      <c r="AZ61" s="84" t="s">
        <v>1872</v>
      </c>
      <c r="BA61" s="84" t="s">
        <v>1873</v>
      </c>
      <c r="BB61" s="84" t="s">
        <v>1874</v>
      </c>
      <c r="BC61" s="84" t="s">
        <v>1875</v>
      </c>
      <c r="BD61" s="84" t="s">
        <v>1876</v>
      </c>
      <c r="BE61" s="84" t="s">
        <v>1877</v>
      </c>
      <c r="BF61" s="84" t="s">
        <v>1878</v>
      </c>
      <c r="BG61" s="84" t="s">
        <v>1879</v>
      </c>
      <c r="BH61" s="84" t="s">
        <v>1880</v>
      </c>
      <c r="BI61" s="84" t="s">
        <v>1881</v>
      </c>
      <c r="BJ61" s="84" t="s">
        <v>1882</v>
      </c>
      <c r="BK61" s="84" t="s">
        <v>1883</v>
      </c>
      <c r="BL61" s="84" t="s">
        <v>1884</v>
      </c>
      <c r="BM61" s="84" t="s">
        <v>1885</v>
      </c>
      <c r="BN61" s="84" t="s">
        <v>1886</v>
      </c>
      <c r="BO61" s="84" t="s">
        <v>1887</v>
      </c>
      <c r="BP61" s="84" t="s">
        <v>1888</v>
      </c>
      <c r="BQ61" s="84" t="s">
        <v>1889</v>
      </c>
      <c r="BR61" s="68" t="str">
        <f t="shared" si="52"/>
        <v>Pic1</v>
      </c>
      <c r="BS61" s="68" t="str">
        <f t="shared" si="24"/>
        <v>Pic2</v>
      </c>
      <c r="BT61" s="68" t="str">
        <f t="shared" si="25"/>
        <v>Pic3</v>
      </c>
      <c r="BU61" s="68" t="str">
        <f t="shared" si="26"/>
        <v>Pic4</v>
      </c>
      <c r="BV61" s="68" t="str">
        <f t="shared" si="27"/>
        <v>Pic5</v>
      </c>
      <c r="BW61" s="68" t="str">
        <f t="shared" si="28"/>
        <v/>
      </c>
      <c r="BX61" s="68" t="str">
        <f t="shared" si="29"/>
        <v/>
      </c>
      <c r="BY61" s="68" t="str">
        <f t="shared" si="30"/>
        <v/>
      </c>
      <c r="BZ61" s="68" t="str">
        <f t="shared" si="31"/>
        <v/>
      </c>
      <c r="CA61" s="68" t="str">
        <f t="shared" si="32"/>
        <v/>
      </c>
      <c r="CB61" s="68" t="str">
        <f t="shared" si="33"/>
        <v/>
      </c>
      <c r="CC61" s="68" t="str">
        <f t="shared" si="34"/>
        <v/>
      </c>
      <c r="CD61" s="68" t="str">
        <f t="shared" si="35"/>
        <v/>
      </c>
      <c r="CE61" s="68" t="str">
        <f t="shared" si="36"/>
        <v/>
      </c>
      <c r="CF61" s="68" t="str">
        <f t="shared" si="37"/>
        <v/>
      </c>
      <c r="CG61" s="68" t="str">
        <f t="shared" si="38"/>
        <v/>
      </c>
      <c r="CH61" s="68" t="str">
        <f t="shared" si="39"/>
        <v/>
      </c>
      <c r="CI61" s="68" t="str">
        <f t="shared" si="40"/>
        <v/>
      </c>
      <c r="CJ61" s="68" t="str">
        <f t="shared" si="41"/>
        <v/>
      </c>
      <c r="CK61" s="68" t="str">
        <f t="shared" si="42"/>
        <v/>
      </c>
      <c r="CL61" s="68" t="str">
        <f t="shared" si="43"/>
        <v/>
      </c>
      <c r="CM61" s="68" t="str">
        <f t="shared" si="44"/>
        <v/>
      </c>
      <c r="CN61" s="68" t="str">
        <f t="shared" si="45"/>
        <v/>
      </c>
      <c r="CO61" s="68" t="str">
        <f t="shared" si="46"/>
        <v/>
      </c>
      <c r="CP61" s="68" t="str">
        <f t="shared" si="53"/>
        <v>https://viking-pictures.s3.us-west-1.amazonaws.com/AA1188/94+(1).JPG</v>
      </c>
      <c r="CR61" t="str">
        <f t="shared" si="54"/>
        <v>https://viking-pictures.s3.us-west-1.amazonaws.com/AA1188/94+(1).JPG</v>
      </c>
      <c r="CS61" s="68" t="str">
        <f t="shared" si="47"/>
        <v>Primary Pic</v>
      </c>
      <c r="CU61" t="s">
        <v>3540</v>
      </c>
      <c r="CV61" t="s">
        <v>3541</v>
      </c>
      <c r="CW61" t="s">
        <v>3542</v>
      </c>
      <c r="CX61" t="s">
        <v>3543</v>
      </c>
      <c r="CY61" t="s">
        <v>3544</v>
      </c>
    </row>
    <row r="62" spans="1:113" x14ac:dyDescent="0.25">
      <c r="A62">
        <v>95</v>
      </c>
      <c r="B62" t="s">
        <v>3016</v>
      </c>
      <c r="C62" s="82" t="str">
        <f t="shared" si="48"/>
        <v>https://viking-pictures.s3.us-west-1.amazonaws.com/AA1188/95+(1).JPG|https://viking-pictures.s3.us-west-1.amazonaws.com/AA1188/95+(2).JPG|https://viking-pictures.s3.us-west-1.amazonaws.com/AA1188/95+(3).JPG|https://viking-pictures.s3.us-west-1.amazonaws.com/AA1188/95+(4).JPG</v>
      </c>
      <c r="D62" s="278">
        <v>4</v>
      </c>
      <c r="E62" s="82" t="str">
        <f t="shared" si="49"/>
        <v>https://viking-pictures.s3.us-west-1.amazonaws.com/AA1188/95+(1).JPG</v>
      </c>
      <c r="F62" s="82" t="str">
        <f t="shared" si="0"/>
        <v>https://viking-pictures.s3.us-west-1.amazonaws.com/AA1188/95+(2).JPG</v>
      </c>
      <c r="G62" s="82" t="str">
        <f t="shared" si="1"/>
        <v>https://viking-pictures.s3.us-west-1.amazonaws.com/AA1188/95+(3).JPG</v>
      </c>
      <c r="H62" s="82" t="str">
        <f t="shared" si="2"/>
        <v>https://viking-pictures.s3.us-west-1.amazonaws.com/AA1188/95+(4).JPG</v>
      </c>
      <c r="I62" s="82" t="str">
        <f t="shared" si="3"/>
        <v/>
      </c>
      <c r="J62" s="82" t="str">
        <f t="shared" si="4"/>
        <v/>
      </c>
      <c r="K62" s="82" t="str">
        <f t="shared" si="5"/>
        <v/>
      </c>
      <c r="L62" s="82" t="str">
        <f t="shared" si="6"/>
        <v/>
      </c>
      <c r="M62" s="82" t="str">
        <f t="shared" si="7"/>
        <v/>
      </c>
      <c r="N62" s="82" t="str">
        <f t="shared" si="8"/>
        <v/>
      </c>
      <c r="O62" s="82" t="str">
        <f t="shared" si="9"/>
        <v/>
      </c>
      <c r="P62" s="82" t="str">
        <f t="shared" si="10"/>
        <v/>
      </c>
      <c r="Q62" s="82" t="str">
        <f t="shared" si="11"/>
        <v/>
      </c>
      <c r="R62" s="82" t="str">
        <f t="shared" si="12"/>
        <v/>
      </c>
      <c r="S62" s="82" t="str">
        <f t="shared" si="13"/>
        <v/>
      </c>
      <c r="T62" s="82" t="str">
        <f t="shared" si="14"/>
        <v/>
      </c>
      <c r="U62" s="82" t="str">
        <f t="shared" si="15"/>
        <v/>
      </c>
      <c r="V62" s="82" t="str">
        <f t="shared" si="16"/>
        <v/>
      </c>
      <c r="W62" s="82" t="str">
        <f t="shared" si="17"/>
        <v/>
      </c>
      <c r="X62" s="82" t="str">
        <f t="shared" si="18"/>
        <v/>
      </c>
      <c r="Y62" s="82" t="str">
        <f t="shared" si="19"/>
        <v/>
      </c>
      <c r="Z62" s="82" t="str">
        <f t="shared" si="20"/>
        <v/>
      </c>
      <c r="AA62" s="82" t="str">
        <f t="shared" si="21"/>
        <v/>
      </c>
      <c r="AB62" s="82" t="str">
        <f t="shared" si="22"/>
        <v/>
      </c>
      <c r="AC62" s="83" t="str">
        <f t="shared" si="55"/>
        <v>https://viking-pictures.s3.us-west-1.amazonaws.com/AA1188</v>
      </c>
      <c r="AD62" s="82" t="str">
        <f t="shared" si="56"/>
        <v>95</v>
      </c>
      <c r="AE62" s="82">
        <f t="shared" si="50"/>
        <v>95</v>
      </c>
      <c r="AF62" s="82" t="str">
        <f t="shared" si="57"/>
        <v>95</v>
      </c>
      <c r="AG62" s="82" t="str">
        <f t="shared" si="58"/>
        <v>95</v>
      </c>
      <c r="AH62" s="82" t="str">
        <f t="shared" si="59"/>
        <v>95</v>
      </c>
      <c r="AI62" s="82" t="str">
        <f t="shared" si="60"/>
        <v>95</v>
      </c>
      <c r="AJ62" s="82" t="str">
        <f t="shared" si="61"/>
        <v>95</v>
      </c>
      <c r="AK62" s="82" t="str">
        <f t="shared" si="62"/>
        <v>95</v>
      </c>
      <c r="AL62" s="82" t="str">
        <f t="shared" si="63"/>
        <v>95</v>
      </c>
      <c r="AM62" s="82" t="str">
        <f t="shared" si="64"/>
        <v>95</v>
      </c>
      <c r="AN62" s="82" t="str">
        <f t="shared" si="51"/>
        <v>95</v>
      </c>
      <c r="AO62" s="82" t="str">
        <f t="shared" si="65"/>
        <v>95</v>
      </c>
      <c r="AP62" s="82" t="str">
        <f t="shared" si="66"/>
        <v>95</v>
      </c>
      <c r="AQ62" s="84" t="s">
        <v>3199</v>
      </c>
      <c r="AR62" s="84" t="s">
        <v>1864</v>
      </c>
      <c r="AS62" s="84" t="s">
        <v>1865</v>
      </c>
      <c r="AT62" s="84" t="s">
        <v>1866</v>
      </c>
      <c r="AU62" s="84" t="s">
        <v>1867</v>
      </c>
      <c r="AV62" s="84" t="s">
        <v>1868</v>
      </c>
      <c r="AW62" s="84" t="s">
        <v>1869</v>
      </c>
      <c r="AX62" s="84" t="s">
        <v>1870</v>
      </c>
      <c r="AY62" s="84" t="s">
        <v>1871</v>
      </c>
      <c r="AZ62" s="84" t="s">
        <v>1872</v>
      </c>
      <c r="BA62" s="84" t="s">
        <v>1873</v>
      </c>
      <c r="BB62" s="84" t="s">
        <v>1874</v>
      </c>
      <c r="BC62" s="84" t="s">
        <v>1875</v>
      </c>
      <c r="BD62" s="84" t="s">
        <v>1876</v>
      </c>
      <c r="BE62" s="84" t="s">
        <v>1877</v>
      </c>
      <c r="BF62" s="84" t="s">
        <v>1878</v>
      </c>
      <c r="BG62" s="84" t="s">
        <v>1879</v>
      </c>
      <c r="BH62" s="84" t="s">
        <v>1880</v>
      </c>
      <c r="BI62" s="84" t="s">
        <v>1881</v>
      </c>
      <c r="BJ62" s="84" t="s">
        <v>1882</v>
      </c>
      <c r="BK62" s="84" t="s">
        <v>1883</v>
      </c>
      <c r="BL62" s="84" t="s">
        <v>1884</v>
      </c>
      <c r="BM62" s="84" t="s">
        <v>1885</v>
      </c>
      <c r="BN62" s="84" t="s">
        <v>1886</v>
      </c>
      <c r="BO62" s="84" t="s">
        <v>1887</v>
      </c>
      <c r="BP62" s="84" t="s">
        <v>1888</v>
      </c>
      <c r="BQ62" s="84" t="s">
        <v>1889</v>
      </c>
      <c r="BR62" s="68" t="str">
        <f t="shared" si="52"/>
        <v>Pic1</v>
      </c>
      <c r="BS62" s="68" t="str">
        <f t="shared" si="24"/>
        <v>Pic2</v>
      </c>
      <c r="BT62" s="68" t="str">
        <f t="shared" si="25"/>
        <v>Pic3</v>
      </c>
      <c r="BU62" s="68" t="str">
        <f t="shared" si="26"/>
        <v>Pic4</v>
      </c>
      <c r="BV62" s="68" t="str">
        <f t="shared" si="27"/>
        <v/>
      </c>
      <c r="BW62" s="68" t="str">
        <f t="shared" si="28"/>
        <v/>
      </c>
      <c r="BX62" s="68" t="str">
        <f t="shared" si="29"/>
        <v/>
      </c>
      <c r="BY62" s="68" t="str">
        <f t="shared" si="30"/>
        <v/>
      </c>
      <c r="BZ62" s="68" t="str">
        <f t="shared" si="31"/>
        <v/>
      </c>
      <c r="CA62" s="68" t="str">
        <f t="shared" si="32"/>
        <v/>
      </c>
      <c r="CB62" s="68" t="str">
        <f t="shared" si="33"/>
        <v/>
      </c>
      <c r="CC62" s="68" t="str">
        <f t="shared" si="34"/>
        <v/>
      </c>
      <c r="CD62" s="68" t="str">
        <f t="shared" si="35"/>
        <v/>
      </c>
      <c r="CE62" s="68" t="str">
        <f t="shared" si="36"/>
        <v/>
      </c>
      <c r="CF62" s="68" t="str">
        <f t="shared" si="37"/>
        <v/>
      </c>
      <c r="CG62" s="68" t="str">
        <f t="shared" si="38"/>
        <v/>
      </c>
      <c r="CH62" s="68" t="str">
        <f t="shared" si="39"/>
        <v/>
      </c>
      <c r="CI62" s="68" t="str">
        <f t="shared" si="40"/>
        <v/>
      </c>
      <c r="CJ62" s="68" t="str">
        <f t="shared" si="41"/>
        <v/>
      </c>
      <c r="CK62" s="68" t="str">
        <f t="shared" si="42"/>
        <v/>
      </c>
      <c r="CL62" s="68" t="str">
        <f t="shared" si="43"/>
        <v/>
      </c>
      <c r="CM62" s="68" t="str">
        <f t="shared" si="44"/>
        <v/>
      </c>
      <c r="CN62" s="68" t="str">
        <f t="shared" si="45"/>
        <v/>
      </c>
      <c r="CO62" s="68" t="str">
        <f t="shared" si="46"/>
        <v/>
      </c>
      <c r="CP62" s="68" t="str">
        <f t="shared" si="53"/>
        <v>https://viking-pictures.s3.us-west-1.amazonaws.com/AA1188/95+(1).JPG</v>
      </c>
      <c r="CR62" t="str">
        <f t="shared" si="54"/>
        <v>https://viking-pictures.s3.us-west-1.amazonaws.com/AA1188/95+(1).JPG</v>
      </c>
      <c r="CS62" s="68" t="str">
        <f t="shared" si="47"/>
        <v>Primary Pic</v>
      </c>
      <c r="CU62" t="s">
        <v>3545</v>
      </c>
      <c r="CV62" t="s">
        <v>3546</v>
      </c>
      <c r="CW62" t="s">
        <v>3547</v>
      </c>
      <c r="CX62" t="s">
        <v>3548</v>
      </c>
    </row>
    <row r="63" spans="1:113" x14ac:dyDescent="0.25">
      <c r="A63">
        <v>96</v>
      </c>
      <c r="B63" t="s">
        <v>3018</v>
      </c>
      <c r="C63" s="82" t="str">
        <f t="shared" si="48"/>
        <v>https://viking-pictures.s3.us-west-1.amazonaws.com/AA1188/96+(1).JPG|https://viking-pictures.s3.us-west-1.amazonaws.com/AA1188/96+(2).JPG|https://viking-pictures.s3.us-west-1.amazonaws.com/AA1188/96+(3).JPG|https://viking-pictures.s3.us-west-1.amazonaws.com/AA1188/96+(4).JPG|https://viking-pictures.s3.us-west-1.amazonaws.com/AA1188/96+(5).JPG</v>
      </c>
      <c r="D63" s="278">
        <v>5</v>
      </c>
      <c r="E63" s="82" t="str">
        <f t="shared" si="49"/>
        <v>https://viking-pictures.s3.us-west-1.amazonaws.com/AA1188/96+(1).JPG</v>
      </c>
      <c r="F63" s="82" t="str">
        <f t="shared" si="0"/>
        <v>https://viking-pictures.s3.us-west-1.amazonaws.com/AA1188/96+(2).JPG</v>
      </c>
      <c r="G63" s="82" t="str">
        <f t="shared" si="1"/>
        <v>https://viking-pictures.s3.us-west-1.amazonaws.com/AA1188/96+(3).JPG</v>
      </c>
      <c r="H63" s="82" t="str">
        <f t="shared" si="2"/>
        <v>https://viking-pictures.s3.us-west-1.amazonaws.com/AA1188/96+(4).JPG</v>
      </c>
      <c r="I63" s="82" t="str">
        <f t="shared" si="3"/>
        <v>https://viking-pictures.s3.us-west-1.amazonaws.com/AA1188/96+(5).JPG</v>
      </c>
      <c r="J63" s="82" t="str">
        <f t="shared" si="4"/>
        <v/>
      </c>
      <c r="K63" s="82" t="str">
        <f t="shared" si="5"/>
        <v/>
      </c>
      <c r="L63" s="82" t="str">
        <f t="shared" si="6"/>
        <v/>
      </c>
      <c r="M63" s="82" t="str">
        <f t="shared" si="7"/>
        <v/>
      </c>
      <c r="N63" s="82" t="str">
        <f t="shared" si="8"/>
        <v/>
      </c>
      <c r="O63" s="82" t="str">
        <f t="shared" si="9"/>
        <v/>
      </c>
      <c r="P63" s="82" t="str">
        <f t="shared" si="10"/>
        <v/>
      </c>
      <c r="Q63" s="82" t="str">
        <f t="shared" si="11"/>
        <v/>
      </c>
      <c r="R63" s="82" t="str">
        <f t="shared" si="12"/>
        <v/>
      </c>
      <c r="S63" s="82" t="str">
        <f t="shared" si="13"/>
        <v/>
      </c>
      <c r="T63" s="82" t="str">
        <f t="shared" si="14"/>
        <v/>
      </c>
      <c r="U63" s="82" t="str">
        <f t="shared" si="15"/>
        <v/>
      </c>
      <c r="V63" s="82" t="str">
        <f t="shared" si="16"/>
        <v/>
      </c>
      <c r="W63" s="82" t="str">
        <f t="shared" si="17"/>
        <v/>
      </c>
      <c r="X63" s="82" t="str">
        <f t="shared" si="18"/>
        <v/>
      </c>
      <c r="Y63" s="82" t="str">
        <f t="shared" si="19"/>
        <v/>
      </c>
      <c r="Z63" s="82" t="str">
        <f t="shared" si="20"/>
        <v/>
      </c>
      <c r="AA63" s="82" t="str">
        <f t="shared" si="21"/>
        <v/>
      </c>
      <c r="AB63" s="82" t="str">
        <f t="shared" si="22"/>
        <v/>
      </c>
      <c r="AC63" s="83" t="str">
        <f t="shared" si="55"/>
        <v>https://viking-pictures.s3.us-west-1.amazonaws.com/AA1188</v>
      </c>
      <c r="AD63" s="82" t="str">
        <f t="shared" si="56"/>
        <v>96</v>
      </c>
      <c r="AE63" s="82">
        <f t="shared" si="50"/>
        <v>96</v>
      </c>
      <c r="AF63" s="82" t="str">
        <f t="shared" si="57"/>
        <v>96</v>
      </c>
      <c r="AG63" s="82" t="str">
        <f t="shared" si="58"/>
        <v>96</v>
      </c>
      <c r="AH63" s="82" t="str">
        <f t="shared" si="59"/>
        <v>96</v>
      </c>
      <c r="AI63" s="82" t="str">
        <f t="shared" si="60"/>
        <v>96</v>
      </c>
      <c r="AJ63" s="82" t="str">
        <f t="shared" si="61"/>
        <v>96</v>
      </c>
      <c r="AK63" s="82" t="str">
        <f t="shared" si="62"/>
        <v>96</v>
      </c>
      <c r="AL63" s="82" t="str">
        <f t="shared" si="63"/>
        <v>96</v>
      </c>
      <c r="AM63" s="82" t="str">
        <f t="shared" si="64"/>
        <v>96</v>
      </c>
      <c r="AN63" s="82" t="str">
        <f t="shared" si="51"/>
        <v>96</v>
      </c>
      <c r="AO63" s="82" t="str">
        <f t="shared" si="65"/>
        <v>96</v>
      </c>
      <c r="AP63" s="82" t="str">
        <f t="shared" si="66"/>
        <v>96</v>
      </c>
      <c r="AQ63" s="84" t="s">
        <v>3199</v>
      </c>
      <c r="AR63" s="84" t="s">
        <v>1864</v>
      </c>
      <c r="AS63" s="84" t="s">
        <v>1865</v>
      </c>
      <c r="AT63" s="84" t="s">
        <v>1866</v>
      </c>
      <c r="AU63" s="84" t="s">
        <v>1867</v>
      </c>
      <c r="AV63" s="84" t="s">
        <v>1868</v>
      </c>
      <c r="AW63" s="84" t="s">
        <v>1869</v>
      </c>
      <c r="AX63" s="84" t="s">
        <v>1870</v>
      </c>
      <c r="AY63" s="84" t="s">
        <v>1871</v>
      </c>
      <c r="AZ63" s="84" t="s">
        <v>1872</v>
      </c>
      <c r="BA63" s="84" t="s">
        <v>1873</v>
      </c>
      <c r="BB63" s="84" t="s">
        <v>1874</v>
      </c>
      <c r="BC63" s="84" t="s">
        <v>1875</v>
      </c>
      <c r="BD63" s="84" t="s">
        <v>1876</v>
      </c>
      <c r="BE63" s="84" t="s">
        <v>1877</v>
      </c>
      <c r="BF63" s="84" t="s">
        <v>1878</v>
      </c>
      <c r="BG63" s="84" t="s">
        <v>1879</v>
      </c>
      <c r="BH63" s="84" t="s">
        <v>1880</v>
      </c>
      <c r="BI63" s="84" t="s">
        <v>1881</v>
      </c>
      <c r="BJ63" s="84" t="s">
        <v>1882</v>
      </c>
      <c r="BK63" s="84" t="s">
        <v>1883</v>
      </c>
      <c r="BL63" s="84" t="s">
        <v>1884</v>
      </c>
      <c r="BM63" s="84" t="s">
        <v>1885</v>
      </c>
      <c r="BN63" s="84" t="s">
        <v>1886</v>
      </c>
      <c r="BO63" s="84" t="s">
        <v>1887</v>
      </c>
      <c r="BP63" s="84" t="s">
        <v>1888</v>
      </c>
      <c r="BQ63" s="84" t="s">
        <v>1889</v>
      </c>
      <c r="BR63" s="68" t="str">
        <f t="shared" si="52"/>
        <v>Pic1</v>
      </c>
      <c r="BS63" s="68" t="str">
        <f t="shared" si="24"/>
        <v>Pic2</v>
      </c>
      <c r="BT63" s="68" t="str">
        <f t="shared" si="25"/>
        <v>Pic3</v>
      </c>
      <c r="BU63" s="68" t="str">
        <f t="shared" si="26"/>
        <v>Pic4</v>
      </c>
      <c r="BV63" s="68" t="str">
        <f t="shared" si="27"/>
        <v>Pic5</v>
      </c>
      <c r="BW63" s="68" t="str">
        <f t="shared" si="28"/>
        <v/>
      </c>
      <c r="BX63" s="68" t="str">
        <f t="shared" si="29"/>
        <v/>
      </c>
      <c r="BY63" s="68" t="str">
        <f t="shared" si="30"/>
        <v/>
      </c>
      <c r="BZ63" s="68" t="str">
        <f t="shared" si="31"/>
        <v/>
      </c>
      <c r="CA63" s="68" t="str">
        <f t="shared" si="32"/>
        <v/>
      </c>
      <c r="CB63" s="68" t="str">
        <f t="shared" si="33"/>
        <v/>
      </c>
      <c r="CC63" s="68" t="str">
        <f t="shared" si="34"/>
        <v/>
      </c>
      <c r="CD63" s="68" t="str">
        <f t="shared" si="35"/>
        <v/>
      </c>
      <c r="CE63" s="68" t="str">
        <f t="shared" si="36"/>
        <v/>
      </c>
      <c r="CF63" s="68" t="str">
        <f t="shared" si="37"/>
        <v/>
      </c>
      <c r="CG63" s="68" t="str">
        <f t="shared" si="38"/>
        <v/>
      </c>
      <c r="CH63" s="68" t="str">
        <f t="shared" si="39"/>
        <v/>
      </c>
      <c r="CI63" s="68" t="str">
        <f t="shared" si="40"/>
        <v/>
      </c>
      <c r="CJ63" s="68" t="str">
        <f t="shared" si="41"/>
        <v/>
      </c>
      <c r="CK63" s="68" t="str">
        <f t="shared" si="42"/>
        <v/>
      </c>
      <c r="CL63" s="68" t="str">
        <f t="shared" si="43"/>
        <v/>
      </c>
      <c r="CM63" s="68" t="str">
        <f t="shared" si="44"/>
        <v/>
      </c>
      <c r="CN63" s="68" t="str">
        <f t="shared" si="45"/>
        <v/>
      </c>
      <c r="CO63" s="68" t="str">
        <f t="shared" si="46"/>
        <v/>
      </c>
      <c r="CP63" s="68" t="str">
        <f t="shared" si="53"/>
        <v>https://viking-pictures.s3.us-west-1.amazonaws.com/AA1188/96+(1).JPG</v>
      </c>
      <c r="CR63" t="str">
        <f t="shared" si="54"/>
        <v>https://viking-pictures.s3.us-west-1.amazonaws.com/AA1188/96+(1).JPG</v>
      </c>
      <c r="CS63" s="68" t="str">
        <f t="shared" si="47"/>
        <v>Primary Pic</v>
      </c>
      <c r="CU63" t="s">
        <v>3549</v>
      </c>
      <c r="CV63" t="s">
        <v>3550</v>
      </c>
      <c r="CW63" t="s">
        <v>3551</v>
      </c>
      <c r="CX63" t="s">
        <v>3552</v>
      </c>
      <c r="CY63" t="s">
        <v>3553</v>
      </c>
    </row>
    <row r="64" spans="1:113" x14ac:dyDescent="0.25">
      <c r="A64">
        <v>97</v>
      </c>
      <c r="B64" t="s">
        <v>3021</v>
      </c>
      <c r="C64" s="82" t="str">
        <f t="shared" si="48"/>
        <v>https://viking-pictures.s3.us-west-1.amazonaws.com/AA1188/97+(1).JPG|https://viking-pictures.s3.us-west-1.amazonaws.com/AA1188/97+(2).JPG|https://viking-pictures.s3.us-west-1.amazonaws.com/AA1188/97+(3).JPG|https://viking-pictures.s3.us-west-1.amazonaws.com/AA1188/97+(4).JPG|https://viking-pictures.s3.us-west-1.amazonaws.com/AA1188/97+(5).JPG|https://viking-pictures.s3.us-west-1.amazonaws.com/AA1188/97+(6).JPG|https://viking-pictures.s3.us-west-1.amazonaws.com/AA1188/97+(7).JPG|https://viking-pictures.s3.us-west-1.amazonaws.com/AA1188/97+(8).JPG|https://viking-pictures.s3.us-west-1.amazonaws.com/AA1188/97+(9).JPG|https://viking-pictures.s3.us-west-1.amazonaws.com/AA1188/97+(10).JPG|https://viking-pictures.s3.us-west-1.amazonaws.com/AA1188/97+(11).JPG|https://viking-pictures.s3.us-west-1.amazonaws.com/AA1188/97+(12).JPG|https://viking-pictures.s3.us-west-1.amazonaws.com/AA1188/97+(13).JPG|https://viking-pictures.s3.us-west-1.amazonaws.com/AA1188/97+(14).JPG|https://viking-pictures.s3.us-west-1.amazonaws.com/AA1188/97+(15).JPG</v>
      </c>
      <c r="D64" s="278">
        <v>15</v>
      </c>
      <c r="E64" s="82" t="str">
        <f t="shared" si="49"/>
        <v>https://viking-pictures.s3.us-west-1.amazonaws.com/AA1188/97+(1).JPG</v>
      </c>
      <c r="F64" s="82" t="str">
        <f t="shared" si="0"/>
        <v>https://viking-pictures.s3.us-west-1.amazonaws.com/AA1188/97+(2).JPG</v>
      </c>
      <c r="G64" s="82" t="str">
        <f t="shared" si="1"/>
        <v>https://viking-pictures.s3.us-west-1.amazonaws.com/AA1188/97+(3).JPG</v>
      </c>
      <c r="H64" s="82" t="str">
        <f t="shared" si="2"/>
        <v>https://viking-pictures.s3.us-west-1.amazonaws.com/AA1188/97+(4).JPG</v>
      </c>
      <c r="I64" s="82" t="str">
        <f t="shared" si="3"/>
        <v>https://viking-pictures.s3.us-west-1.amazonaws.com/AA1188/97+(5).JPG</v>
      </c>
      <c r="J64" s="82" t="str">
        <f t="shared" si="4"/>
        <v>https://viking-pictures.s3.us-west-1.amazonaws.com/AA1188/97+(6).JPG</v>
      </c>
      <c r="K64" s="82" t="str">
        <f t="shared" si="5"/>
        <v>https://viking-pictures.s3.us-west-1.amazonaws.com/AA1188/97+(7).JPG</v>
      </c>
      <c r="L64" s="82" t="str">
        <f t="shared" si="6"/>
        <v>https://viking-pictures.s3.us-west-1.amazonaws.com/AA1188/97+(8).JPG</v>
      </c>
      <c r="M64" s="82" t="str">
        <f t="shared" si="7"/>
        <v>https://viking-pictures.s3.us-west-1.amazonaws.com/AA1188/97+(9).JPG</v>
      </c>
      <c r="N64" s="82" t="str">
        <f t="shared" si="8"/>
        <v>https://viking-pictures.s3.us-west-1.amazonaws.com/AA1188/97+(10).JPG</v>
      </c>
      <c r="O64" s="82" t="str">
        <f t="shared" si="9"/>
        <v>https://viking-pictures.s3.us-west-1.amazonaws.com/AA1188/97+(11).JPG</v>
      </c>
      <c r="P64" s="82" t="str">
        <f t="shared" si="10"/>
        <v>https://viking-pictures.s3.us-west-1.amazonaws.com/AA1188/97+(12).JPG</v>
      </c>
      <c r="Q64" s="82" t="str">
        <f t="shared" si="11"/>
        <v>https://viking-pictures.s3.us-west-1.amazonaws.com/AA1188/97+(13).JPG</v>
      </c>
      <c r="R64" s="82" t="str">
        <f t="shared" si="12"/>
        <v>https://viking-pictures.s3.us-west-1.amazonaws.com/AA1188/97+(14).JPG</v>
      </c>
      <c r="S64" s="82" t="str">
        <f t="shared" si="13"/>
        <v>https://viking-pictures.s3.us-west-1.amazonaws.com/AA1188/97+(15).JPG</v>
      </c>
      <c r="T64" s="82" t="str">
        <f t="shared" si="14"/>
        <v/>
      </c>
      <c r="U64" s="82" t="str">
        <f t="shared" si="15"/>
        <v/>
      </c>
      <c r="V64" s="82" t="str">
        <f t="shared" si="16"/>
        <v/>
      </c>
      <c r="W64" s="82" t="str">
        <f t="shared" si="17"/>
        <v/>
      </c>
      <c r="X64" s="82" t="str">
        <f t="shared" si="18"/>
        <v/>
      </c>
      <c r="Y64" s="82" t="str">
        <f t="shared" si="19"/>
        <v/>
      </c>
      <c r="Z64" s="82" t="str">
        <f t="shared" si="20"/>
        <v/>
      </c>
      <c r="AA64" s="82" t="str">
        <f t="shared" si="21"/>
        <v/>
      </c>
      <c r="AB64" s="82" t="str">
        <f t="shared" si="22"/>
        <v/>
      </c>
      <c r="AC64" s="83" t="str">
        <f t="shared" si="55"/>
        <v>https://viking-pictures.s3.us-west-1.amazonaws.com/AA1188</v>
      </c>
      <c r="AD64" s="82" t="str">
        <f t="shared" si="56"/>
        <v>97</v>
      </c>
      <c r="AE64" s="82">
        <f t="shared" si="50"/>
        <v>97</v>
      </c>
      <c r="AF64" s="82" t="str">
        <f t="shared" si="57"/>
        <v>97</v>
      </c>
      <c r="AG64" s="82" t="str">
        <f t="shared" si="58"/>
        <v>97</v>
      </c>
      <c r="AH64" s="82" t="str">
        <f t="shared" si="59"/>
        <v>97</v>
      </c>
      <c r="AI64" s="82" t="str">
        <f t="shared" si="60"/>
        <v>97</v>
      </c>
      <c r="AJ64" s="82" t="str">
        <f t="shared" si="61"/>
        <v>97</v>
      </c>
      <c r="AK64" s="82" t="str">
        <f t="shared" si="62"/>
        <v>97</v>
      </c>
      <c r="AL64" s="82" t="str">
        <f t="shared" si="63"/>
        <v>97</v>
      </c>
      <c r="AM64" s="82" t="str">
        <f t="shared" si="64"/>
        <v>97</v>
      </c>
      <c r="AN64" s="82" t="str">
        <f t="shared" si="51"/>
        <v>97</v>
      </c>
      <c r="AO64" s="82" t="str">
        <f t="shared" si="65"/>
        <v>97</v>
      </c>
      <c r="AP64" s="82" t="str">
        <f t="shared" si="66"/>
        <v>97</v>
      </c>
      <c r="AQ64" s="84" t="s">
        <v>3199</v>
      </c>
      <c r="AR64" s="84" t="s">
        <v>1864</v>
      </c>
      <c r="AS64" s="84" t="s">
        <v>1865</v>
      </c>
      <c r="AT64" s="84" t="s">
        <v>1866</v>
      </c>
      <c r="AU64" s="84" t="s">
        <v>1867</v>
      </c>
      <c r="AV64" s="84" t="s">
        <v>1868</v>
      </c>
      <c r="AW64" s="84" t="s">
        <v>1869</v>
      </c>
      <c r="AX64" s="84" t="s">
        <v>1870</v>
      </c>
      <c r="AY64" s="84" t="s">
        <v>1871</v>
      </c>
      <c r="AZ64" s="84" t="s">
        <v>1872</v>
      </c>
      <c r="BA64" s="84" t="s">
        <v>1873</v>
      </c>
      <c r="BB64" s="84" t="s">
        <v>1874</v>
      </c>
      <c r="BC64" s="84" t="s">
        <v>1875</v>
      </c>
      <c r="BD64" s="84" t="s">
        <v>1876</v>
      </c>
      <c r="BE64" s="84" t="s">
        <v>1877</v>
      </c>
      <c r="BF64" s="84" t="s">
        <v>1878</v>
      </c>
      <c r="BG64" s="84" t="s">
        <v>1879</v>
      </c>
      <c r="BH64" s="84" t="s">
        <v>1880</v>
      </c>
      <c r="BI64" s="84" t="s">
        <v>1881</v>
      </c>
      <c r="BJ64" s="84" t="s">
        <v>1882</v>
      </c>
      <c r="BK64" s="84" t="s">
        <v>1883</v>
      </c>
      <c r="BL64" s="84" t="s">
        <v>1884</v>
      </c>
      <c r="BM64" s="84" t="s">
        <v>1885</v>
      </c>
      <c r="BN64" s="84" t="s">
        <v>1886</v>
      </c>
      <c r="BO64" s="84" t="s">
        <v>1887</v>
      </c>
      <c r="BP64" s="84" t="s">
        <v>1888</v>
      </c>
      <c r="BQ64" s="84" t="s">
        <v>1889</v>
      </c>
      <c r="BR64" s="68" t="str">
        <f t="shared" si="52"/>
        <v>Pic1</v>
      </c>
      <c r="BS64" s="68" t="str">
        <f t="shared" si="24"/>
        <v>Pic2</v>
      </c>
      <c r="BT64" s="68" t="str">
        <f t="shared" si="25"/>
        <v>Pic3</v>
      </c>
      <c r="BU64" s="68" t="str">
        <f t="shared" si="26"/>
        <v>Pic4</v>
      </c>
      <c r="BV64" s="68" t="str">
        <f t="shared" si="27"/>
        <v>Pic5</v>
      </c>
      <c r="BW64" s="68" t="str">
        <f t="shared" si="28"/>
        <v>Pic6</v>
      </c>
      <c r="BX64" s="68" t="str">
        <f t="shared" si="29"/>
        <v>Pic7</v>
      </c>
      <c r="BY64" s="68" t="str">
        <f t="shared" si="30"/>
        <v>Pic8</v>
      </c>
      <c r="BZ64" s="68" t="str">
        <f t="shared" si="31"/>
        <v>Pic9</v>
      </c>
      <c r="CA64" s="68" t="str">
        <f t="shared" si="32"/>
        <v>Pic10</v>
      </c>
      <c r="CB64" s="68" t="str">
        <f t="shared" si="33"/>
        <v>Pic11</v>
      </c>
      <c r="CC64" s="68" t="str">
        <f t="shared" si="34"/>
        <v>Pic12</v>
      </c>
      <c r="CD64" s="68" t="str">
        <f t="shared" si="35"/>
        <v>Pic13</v>
      </c>
      <c r="CE64" s="68" t="str">
        <f t="shared" si="36"/>
        <v>Pic14</v>
      </c>
      <c r="CF64" s="68" t="str">
        <f t="shared" si="37"/>
        <v>Pic15</v>
      </c>
      <c r="CG64" s="68" t="str">
        <f t="shared" si="38"/>
        <v/>
      </c>
      <c r="CH64" s="68" t="str">
        <f t="shared" si="39"/>
        <v/>
      </c>
      <c r="CI64" s="68" t="str">
        <f t="shared" si="40"/>
        <v/>
      </c>
      <c r="CJ64" s="68" t="str">
        <f t="shared" si="41"/>
        <v/>
      </c>
      <c r="CK64" s="68" t="str">
        <f t="shared" si="42"/>
        <v/>
      </c>
      <c r="CL64" s="68" t="str">
        <f t="shared" si="43"/>
        <v/>
      </c>
      <c r="CM64" s="68" t="str">
        <f t="shared" si="44"/>
        <v/>
      </c>
      <c r="CN64" s="68" t="str">
        <f t="shared" si="45"/>
        <v/>
      </c>
      <c r="CO64" s="68" t="str">
        <f t="shared" si="46"/>
        <v/>
      </c>
      <c r="CP64" s="68" t="str">
        <f t="shared" si="53"/>
        <v>https://viking-pictures.s3.us-west-1.amazonaws.com/AA1188/97+(1).JPG</v>
      </c>
      <c r="CR64" t="str">
        <f t="shared" si="54"/>
        <v>https://viking-pictures.s3.us-west-1.amazonaws.com/AA1188/97+(1).JPG</v>
      </c>
      <c r="CS64" s="68" t="str">
        <f t="shared" si="47"/>
        <v>Primary Pic</v>
      </c>
      <c r="CU64" t="s">
        <v>3554</v>
      </c>
      <c r="CV64" t="s">
        <v>3555</v>
      </c>
      <c r="CW64" t="s">
        <v>3556</v>
      </c>
      <c r="CX64" t="s">
        <v>3557</v>
      </c>
      <c r="CY64" t="s">
        <v>3558</v>
      </c>
      <c r="CZ64" t="s">
        <v>3559</v>
      </c>
      <c r="DA64" t="s">
        <v>3560</v>
      </c>
      <c r="DB64" t="s">
        <v>3561</v>
      </c>
      <c r="DC64" t="s">
        <v>3562</v>
      </c>
      <c r="DD64" t="s">
        <v>3563</v>
      </c>
      <c r="DE64" t="s">
        <v>3564</v>
      </c>
      <c r="DF64" t="s">
        <v>3565</v>
      </c>
      <c r="DG64" t="s">
        <v>3566</v>
      </c>
      <c r="DH64" t="s">
        <v>3567</v>
      </c>
      <c r="DI64" t="s">
        <v>3568</v>
      </c>
    </row>
    <row r="65" spans="1:104" x14ac:dyDescent="0.25">
      <c r="A65">
        <v>98</v>
      </c>
      <c r="B65" t="s">
        <v>3023</v>
      </c>
      <c r="C65" s="82" t="str">
        <f t="shared" si="48"/>
        <v>https://viking-pictures.s3.us-west-1.amazonaws.com/AA1188/98+(1).JPG|https://viking-pictures.s3.us-west-1.amazonaws.com/AA1188/98+(2).JPG|https://viking-pictures.s3.us-west-1.amazonaws.com/AA1188/98+(3).JPG|https://viking-pictures.s3.us-west-1.amazonaws.com/AA1188/98+(4).JPG|https://viking-pictures.s3.us-west-1.amazonaws.com/AA1188/98+(5).JPG</v>
      </c>
      <c r="D65" s="278">
        <v>5</v>
      </c>
      <c r="E65" s="82" t="str">
        <f t="shared" si="49"/>
        <v>https://viking-pictures.s3.us-west-1.amazonaws.com/AA1188/98+(1).JPG</v>
      </c>
      <c r="F65" s="82" t="str">
        <f t="shared" si="0"/>
        <v>https://viking-pictures.s3.us-west-1.amazonaws.com/AA1188/98+(2).JPG</v>
      </c>
      <c r="G65" s="82" t="str">
        <f t="shared" si="1"/>
        <v>https://viking-pictures.s3.us-west-1.amazonaws.com/AA1188/98+(3).JPG</v>
      </c>
      <c r="H65" s="82" t="str">
        <f t="shared" si="2"/>
        <v>https://viking-pictures.s3.us-west-1.amazonaws.com/AA1188/98+(4).JPG</v>
      </c>
      <c r="I65" s="82" t="str">
        <f t="shared" si="3"/>
        <v>https://viking-pictures.s3.us-west-1.amazonaws.com/AA1188/98+(5).JPG</v>
      </c>
      <c r="J65" s="82" t="str">
        <f t="shared" si="4"/>
        <v/>
      </c>
      <c r="K65" s="82" t="str">
        <f t="shared" si="5"/>
        <v/>
      </c>
      <c r="L65" s="82" t="str">
        <f t="shared" si="6"/>
        <v/>
      </c>
      <c r="M65" s="82" t="str">
        <f t="shared" si="7"/>
        <v/>
      </c>
      <c r="N65" s="82" t="str">
        <f t="shared" si="8"/>
        <v/>
      </c>
      <c r="O65" s="82" t="str">
        <f t="shared" si="9"/>
        <v/>
      </c>
      <c r="P65" s="82" t="str">
        <f t="shared" si="10"/>
        <v/>
      </c>
      <c r="Q65" s="82" t="str">
        <f t="shared" si="11"/>
        <v/>
      </c>
      <c r="R65" s="82" t="str">
        <f t="shared" si="12"/>
        <v/>
      </c>
      <c r="S65" s="82" t="str">
        <f t="shared" si="13"/>
        <v/>
      </c>
      <c r="T65" s="82" t="str">
        <f t="shared" si="14"/>
        <v/>
      </c>
      <c r="U65" s="82" t="str">
        <f t="shared" si="15"/>
        <v/>
      </c>
      <c r="V65" s="82" t="str">
        <f t="shared" si="16"/>
        <v/>
      </c>
      <c r="W65" s="82" t="str">
        <f t="shared" si="17"/>
        <v/>
      </c>
      <c r="X65" s="82" t="str">
        <f t="shared" si="18"/>
        <v/>
      </c>
      <c r="Y65" s="82" t="str">
        <f t="shared" si="19"/>
        <v/>
      </c>
      <c r="Z65" s="82" t="str">
        <f t="shared" si="20"/>
        <v/>
      </c>
      <c r="AA65" s="82" t="str">
        <f t="shared" si="21"/>
        <v/>
      </c>
      <c r="AB65" s="82" t="str">
        <f t="shared" si="22"/>
        <v/>
      </c>
      <c r="AC65" s="83" t="str">
        <f t="shared" si="55"/>
        <v>https://viking-pictures.s3.us-west-1.amazonaws.com/AA1188</v>
      </c>
      <c r="AD65" s="82" t="str">
        <f t="shared" si="56"/>
        <v>98</v>
      </c>
      <c r="AE65" s="82">
        <f t="shared" si="50"/>
        <v>98</v>
      </c>
      <c r="AF65" s="82" t="str">
        <f t="shared" si="57"/>
        <v>98</v>
      </c>
      <c r="AG65" s="82" t="str">
        <f t="shared" si="58"/>
        <v>98</v>
      </c>
      <c r="AH65" s="82" t="str">
        <f t="shared" si="59"/>
        <v>98</v>
      </c>
      <c r="AI65" s="82" t="str">
        <f t="shared" si="60"/>
        <v>98</v>
      </c>
      <c r="AJ65" s="82" t="str">
        <f t="shared" si="61"/>
        <v>98</v>
      </c>
      <c r="AK65" s="82" t="str">
        <f t="shared" si="62"/>
        <v>98</v>
      </c>
      <c r="AL65" s="82" t="str">
        <f t="shared" si="63"/>
        <v>98</v>
      </c>
      <c r="AM65" s="82" t="str">
        <f t="shared" si="64"/>
        <v>98</v>
      </c>
      <c r="AN65" s="82" t="str">
        <f t="shared" si="51"/>
        <v>98</v>
      </c>
      <c r="AO65" s="82" t="str">
        <f t="shared" si="65"/>
        <v>98</v>
      </c>
      <c r="AP65" s="82" t="str">
        <f t="shared" si="66"/>
        <v>98</v>
      </c>
      <c r="AQ65" s="84" t="s">
        <v>3199</v>
      </c>
      <c r="AR65" s="84" t="s">
        <v>1864</v>
      </c>
      <c r="AS65" s="84" t="s">
        <v>1865</v>
      </c>
      <c r="AT65" s="84" t="s">
        <v>1866</v>
      </c>
      <c r="AU65" s="84" t="s">
        <v>1867</v>
      </c>
      <c r="AV65" s="84" t="s">
        <v>1868</v>
      </c>
      <c r="AW65" s="84" t="s">
        <v>1869</v>
      </c>
      <c r="AX65" s="84" t="s">
        <v>1870</v>
      </c>
      <c r="AY65" s="84" t="s">
        <v>1871</v>
      </c>
      <c r="AZ65" s="84" t="s">
        <v>1872</v>
      </c>
      <c r="BA65" s="84" t="s">
        <v>1873</v>
      </c>
      <c r="BB65" s="84" t="s">
        <v>1874</v>
      </c>
      <c r="BC65" s="84" t="s">
        <v>1875</v>
      </c>
      <c r="BD65" s="84" t="s">
        <v>1876</v>
      </c>
      <c r="BE65" s="84" t="s">
        <v>1877</v>
      </c>
      <c r="BF65" s="84" t="s">
        <v>1878</v>
      </c>
      <c r="BG65" s="84" t="s">
        <v>1879</v>
      </c>
      <c r="BH65" s="84" t="s">
        <v>1880</v>
      </c>
      <c r="BI65" s="84" t="s">
        <v>1881</v>
      </c>
      <c r="BJ65" s="84" t="s">
        <v>1882</v>
      </c>
      <c r="BK65" s="84" t="s">
        <v>1883</v>
      </c>
      <c r="BL65" s="84" t="s">
        <v>1884</v>
      </c>
      <c r="BM65" s="84" t="s">
        <v>1885</v>
      </c>
      <c r="BN65" s="84" t="s">
        <v>1886</v>
      </c>
      <c r="BO65" s="84" t="s">
        <v>1887</v>
      </c>
      <c r="BP65" s="84" t="s">
        <v>1888</v>
      </c>
      <c r="BQ65" s="84" t="s">
        <v>1889</v>
      </c>
      <c r="BR65" s="68" t="str">
        <f t="shared" si="52"/>
        <v>Pic1</v>
      </c>
      <c r="BS65" s="68" t="str">
        <f t="shared" si="24"/>
        <v>Pic2</v>
      </c>
      <c r="BT65" s="68" t="str">
        <f t="shared" si="25"/>
        <v>Pic3</v>
      </c>
      <c r="BU65" s="68" t="str">
        <f t="shared" si="26"/>
        <v>Pic4</v>
      </c>
      <c r="BV65" s="68" t="str">
        <f t="shared" si="27"/>
        <v>Pic5</v>
      </c>
      <c r="BW65" s="68" t="str">
        <f t="shared" si="28"/>
        <v/>
      </c>
      <c r="BX65" s="68" t="str">
        <f t="shared" si="29"/>
        <v/>
      </c>
      <c r="BY65" s="68" t="str">
        <f t="shared" si="30"/>
        <v/>
      </c>
      <c r="BZ65" s="68" t="str">
        <f t="shared" si="31"/>
        <v/>
      </c>
      <c r="CA65" s="68" t="str">
        <f t="shared" si="32"/>
        <v/>
      </c>
      <c r="CB65" s="68" t="str">
        <f t="shared" si="33"/>
        <v/>
      </c>
      <c r="CC65" s="68" t="str">
        <f t="shared" si="34"/>
        <v/>
      </c>
      <c r="CD65" s="68" t="str">
        <f t="shared" si="35"/>
        <v/>
      </c>
      <c r="CE65" s="68" t="str">
        <f t="shared" si="36"/>
        <v/>
      </c>
      <c r="CF65" s="68" t="str">
        <f t="shared" si="37"/>
        <v/>
      </c>
      <c r="CG65" s="68" t="str">
        <f t="shared" si="38"/>
        <v/>
      </c>
      <c r="CH65" s="68" t="str">
        <f t="shared" si="39"/>
        <v/>
      </c>
      <c r="CI65" s="68" t="str">
        <f t="shared" si="40"/>
        <v/>
      </c>
      <c r="CJ65" s="68" t="str">
        <f t="shared" si="41"/>
        <v/>
      </c>
      <c r="CK65" s="68" t="str">
        <f t="shared" si="42"/>
        <v/>
      </c>
      <c r="CL65" s="68" t="str">
        <f t="shared" si="43"/>
        <v/>
      </c>
      <c r="CM65" s="68" t="str">
        <f t="shared" si="44"/>
        <v/>
      </c>
      <c r="CN65" s="68" t="str">
        <f t="shared" si="45"/>
        <v/>
      </c>
      <c r="CO65" s="68" t="str">
        <f t="shared" si="46"/>
        <v/>
      </c>
      <c r="CP65" s="68" t="str">
        <f t="shared" si="53"/>
        <v>https://viking-pictures.s3.us-west-1.amazonaws.com/AA1188/98+(1).JPG</v>
      </c>
      <c r="CR65" t="str">
        <f t="shared" si="54"/>
        <v>https://viking-pictures.s3.us-west-1.amazonaws.com/AA1188/98+(1).JPG</v>
      </c>
      <c r="CS65" s="68" t="str">
        <f t="shared" si="47"/>
        <v>Primary Pic</v>
      </c>
      <c r="CU65" t="s">
        <v>3569</v>
      </c>
      <c r="CV65" t="s">
        <v>3570</v>
      </c>
      <c r="CW65" t="s">
        <v>3571</v>
      </c>
      <c r="CX65" t="s">
        <v>3572</v>
      </c>
      <c r="CY65" t="s">
        <v>3573</v>
      </c>
    </row>
    <row r="66" spans="1:104" x14ac:dyDescent="0.25">
      <c r="A66">
        <v>99</v>
      </c>
      <c r="B66" t="s">
        <v>3026</v>
      </c>
      <c r="C66" s="82" t="str">
        <f t="shared" si="48"/>
        <v>https://viking-pictures.s3.us-west-1.amazonaws.com/AA1188/99+(1).JPG|https://viking-pictures.s3.us-west-1.amazonaws.com/AA1188/99+(2).JPG|https://viking-pictures.s3.us-west-1.amazonaws.com/AA1188/99+(3).JPG|https://viking-pictures.s3.us-west-1.amazonaws.com/AA1188/99+(4).JPG|https://viking-pictures.s3.us-west-1.amazonaws.com/AA1188/99+(5).JPG|https://viking-pictures.s3.us-west-1.amazonaws.com/AA1188/99+(6).JPG</v>
      </c>
      <c r="D66" s="278">
        <v>6</v>
      </c>
      <c r="E66" s="82" t="str">
        <f t="shared" si="49"/>
        <v>https://viking-pictures.s3.us-west-1.amazonaws.com/AA1188/99+(1).JPG</v>
      </c>
      <c r="F66" s="82" t="str">
        <f t="shared" si="0"/>
        <v>https://viking-pictures.s3.us-west-1.amazonaws.com/AA1188/99+(2).JPG</v>
      </c>
      <c r="G66" s="82" t="str">
        <f t="shared" si="1"/>
        <v>https://viking-pictures.s3.us-west-1.amazonaws.com/AA1188/99+(3).JPG</v>
      </c>
      <c r="H66" s="82" t="str">
        <f t="shared" si="2"/>
        <v>https://viking-pictures.s3.us-west-1.amazonaws.com/AA1188/99+(4).JPG</v>
      </c>
      <c r="I66" s="82" t="str">
        <f t="shared" si="3"/>
        <v>https://viking-pictures.s3.us-west-1.amazonaws.com/AA1188/99+(5).JPG</v>
      </c>
      <c r="J66" s="82" t="str">
        <f t="shared" si="4"/>
        <v>https://viking-pictures.s3.us-west-1.amazonaws.com/AA1188/99+(6).JPG</v>
      </c>
      <c r="K66" s="82" t="str">
        <f t="shared" si="5"/>
        <v/>
      </c>
      <c r="L66" s="82" t="str">
        <f t="shared" si="6"/>
        <v/>
      </c>
      <c r="M66" s="82" t="str">
        <f t="shared" si="7"/>
        <v/>
      </c>
      <c r="N66" s="82" t="str">
        <f t="shared" si="8"/>
        <v/>
      </c>
      <c r="O66" s="82" t="str">
        <f t="shared" si="9"/>
        <v/>
      </c>
      <c r="P66" s="82" t="str">
        <f t="shared" si="10"/>
        <v/>
      </c>
      <c r="Q66" s="82" t="str">
        <f t="shared" si="11"/>
        <v/>
      </c>
      <c r="R66" s="82" t="str">
        <f t="shared" si="12"/>
        <v/>
      </c>
      <c r="S66" s="82" t="str">
        <f t="shared" si="13"/>
        <v/>
      </c>
      <c r="T66" s="82" t="str">
        <f t="shared" si="14"/>
        <v/>
      </c>
      <c r="U66" s="82" t="str">
        <f t="shared" si="15"/>
        <v/>
      </c>
      <c r="V66" s="82" t="str">
        <f t="shared" si="16"/>
        <v/>
      </c>
      <c r="W66" s="82" t="str">
        <f t="shared" si="17"/>
        <v/>
      </c>
      <c r="X66" s="82" t="str">
        <f t="shared" si="18"/>
        <v/>
      </c>
      <c r="Y66" s="82" t="str">
        <f t="shared" si="19"/>
        <v/>
      </c>
      <c r="Z66" s="82" t="str">
        <f t="shared" si="20"/>
        <v/>
      </c>
      <c r="AA66" s="82" t="str">
        <f t="shared" si="21"/>
        <v/>
      </c>
      <c r="AB66" s="82" t="str">
        <f t="shared" si="22"/>
        <v/>
      </c>
      <c r="AC66" s="83" t="str">
        <f t="shared" si="55"/>
        <v>https://viking-pictures.s3.us-west-1.amazonaws.com/AA1188</v>
      </c>
      <c r="AD66" s="82" t="str">
        <f t="shared" si="56"/>
        <v>99</v>
      </c>
      <c r="AE66" s="82">
        <f t="shared" si="50"/>
        <v>99</v>
      </c>
      <c r="AF66" s="82" t="str">
        <f t="shared" si="57"/>
        <v>99</v>
      </c>
      <c r="AG66" s="82" t="str">
        <f t="shared" si="58"/>
        <v>99</v>
      </c>
      <c r="AH66" s="82" t="str">
        <f t="shared" si="59"/>
        <v>99</v>
      </c>
      <c r="AI66" s="82" t="str">
        <f t="shared" si="60"/>
        <v>99</v>
      </c>
      <c r="AJ66" s="82" t="str">
        <f t="shared" si="61"/>
        <v>99</v>
      </c>
      <c r="AK66" s="82" t="str">
        <f t="shared" si="62"/>
        <v>99</v>
      </c>
      <c r="AL66" s="82" t="str">
        <f t="shared" si="63"/>
        <v>99</v>
      </c>
      <c r="AM66" s="82" t="str">
        <f t="shared" si="64"/>
        <v>99</v>
      </c>
      <c r="AN66" s="82" t="str">
        <f t="shared" si="51"/>
        <v>99</v>
      </c>
      <c r="AO66" s="82" t="str">
        <f t="shared" si="65"/>
        <v>99</v>
      </c>
      <c r="AP66" s="82" t="str">
        <f t="shared" si="66"/>
        <v>99</v>
      </c>
      <c r="AQ66" s="84" t="s">
        <v>3199</v>
      </c>
      <c r="AR66" s="84" t="s">
        <v>1864</v>
      </c>
      <c r="AS66" s="84" t="s">
        <v>1865</v>
      </c>
      <c r="AT66" s="84" t="s">
        <v>1866</v>
      </c>
      <c r="AU66" s="84" t="s">
        <v>1867</v>
      </c>
      <c r="AV66" s="84" t="s">
        <v>1868</v>
      </c>
      <c r="AW66" s="84" t="s">
        <v>1869</v>
      </c>
      <c r="AX66" s="84" t="s">
        <v>1870</v>
      </c>
      <c r="AY66" s="84" t="s">
        <v>1871</v>
      </c>
      <c r="AZ66" s="84" t="s">
        <v>1872</v>
      </c>
      <c r="BA66" s="84" t="s">
        <v>1873</v>
      </c>
      <c r="BB66" s="84" t="s">
        <v>1874</v>
      </c>
      <c r="BC66" s="84" t="s">
        <v>1875</v>
      </c>
      <c r="BD66" s="84" t="s">
        <v>1876</v>
      </c>
      <c r="BE66" s="84" t="s">
        <v>1877</v>
      </c>
      <c r="BF66" s="84" t="s">
        <v>1878</v>
      </c>
      <c r="BG66" s="84" t="s">
        <v>1879</v>
      </c>
      <c r="BH66" s="84" t="s">
        <v>1880</v>
      </c>
      <c r="BI66" s="84" t="s">
        <v>1881</v>
      </c>
      <c r="BJ66" s="84" t="s">
        <v>1882</v>
      </c>
      <c r="BK66" s="84" t="s">
        <v>1883</v>
      </c>
      <c r="BL66" s="84" t="s">
        <v>1884</v>
      </c>
      <c r="BM66" s="84" t="s">
        <v>1885</v>
      </c>
      <c r="BN66" s="84" t="s">
        <v>1886</v>
      </c>
      <c r="BO66" s="84" t="s">
        <v>1887</v>
      </c>
      <c r="BP66" s="84" t="s">
        <v>1888</v>
      </c>
      <c r="BQ66" s="84" t="s">
        <v>1889</v>
      </c>
      <c r="BR66" s="68" t="str">
        <f t="shared" si="52"/>
        <v>Pic1</v>
      </c>
      <c r="BS66" s="68" t="str">
        <f t="shared" si="24"/>
        <v>Pic2</v>
      </c>
      <c r="BT66" s="68" t="str">
        <f t="shared" si="25"/>
        <v>Pic3</v>
      </c>
      <c r="BU66" s="68" t="str">
        <f t="shared" si="26"/>
        <v>Pic4</v>
      </c>
      <c r="BV66" s="68" t="str">
        <f t="shared" si="27"/>
        <v>Pic5</v>
      </c>
      <c r="BW66" s="68" t="str">
        <f t="shared" si="28"/>
        <v>Pic6</v>
      </c>
      <c r="BX66" s="68" t="str">
        <f t="shared" si="29"/>
        <v/>
      </c>
      <c r="BY66" s="68" t="str">
        <f t="shared" si="30"/>
        <v/>
      </c>
      <c r="BZ66" s="68" t="str">
        <f t="shared" si="31"/>
        <v/>
      </c>
      <c r="CA66" s="68" t="str">
        <f t="shared" si="32"/>
        <v/>
      </c>
      <c r="CB66" s="68" t="str">
        <f t="shared" si="33"/>
        <v/>
      </c>
      <c r="CC66" s="68" t="str">
        <f t="shared" si="34"/>
        <v/>
      </c>
      <c r="CD66" s="68" t="str">
        <f t="shared" si="35"/>
        <v/>
      </c>
      <c r="CE66" s="68" t="str">
        <f t="shared" si="36"/>
        <v/>
      </c>
      <c r="CF66" s="68" t="str">
        <f t="shared" si="37"/>
        <v/>
      </c>
      <c r="CG66" s="68" t="str">
        <f t="shared" si="38"/>
        <v/>
      </c>
      <c r="CH66" s="68" t="str">
        <f t="shared" si="39"/>
        <v/>
      </c>
      <c r="CI66" s="68" t="str">
        <f t="shared" si="40"/>
        <v/>
      </c>
      <c r="CJ66" s="68" t="str">
        <f t="shared" si="41"/>
        <v/>
      </c>
      <c r="CK66" s="68" t="str">
        <f t="shared" si="42"/>
        <v/>
      </c>
      <c r="CL66" s="68" t="str">
        <f t="shared" si="43"/>
        <v/>
      </c>
      <c r="CM66" s="68" t="str">
        <f t="shared" si="44"/>
        <v/>
      </c>
      <c r="CN66" s="68" t="str">
        <f t="shared" si="45"/>
        <v/>
      </c>
      <c r="CO66" s="68" t="str">
        <f t="shared" si="46"/>
        <v/>
      </c>
      <c r="CP66" s="68" t="str">
        <f t="shared" si="53"/>
        <v>https://viking-pictures.s3.us-west-1.amazonaws.com/AA1188/99+(1).JPG</v>
      </c>
      <c r="CR66" t="str">
        <f t="shared" si="54"/>
        <v>https://viking-pictures.s3.us-west-1.amazonaws.com/AA1188/99+(1).JPG</v>
      </c>
      <c r="CS66" s="68" t="str">
        <f t="shared" si="47"/>
        <v>Primary Pic</v>
      </c>
      <c r="CU66" t="s">
        <v>3574</v>
      </c>
      <c r="CV66" t="s">
        <v>3575</v>
      </c>
      <c r="CW66" t="s">
        <v>3576</v>
      </c>
      <c r="CX66" t="s">
        <v>3577</v>
      </c>
      <c r="CY66" t="s">
        <v>3578</v>
      </c>
      <c r="CZ66" t="s">
        <v>3579</v>
      </c>
    </row>
    <row r="67" spans="1:104" x14ac:dyDescent="0.25">
      <c r="A67">
        <v>100</v>
      </c>
      <c r="B67" t="s">
        <v>3028</v>
      </c>
      <c r="C67" s="82" t="str">
        <f t="shared" si="48"/>
        <v>https://viking-pictures.s3.us-west-1.amazonaws.com/AA1188/100+(1).JPG|https://viking-pictures.s3.us-west-1.amazonaws.com/AA1188/100+(2).JPG|https://viking-pictures.s3.us-west-1.amazonaws.com/AA1188/100+(3).JPG|https://viking-pictures.s3.us-west-1.amazonaws.com/AA1188/100+(4).JPG</v>
      </c>
      <c r="D67" s="278">
        <v>4</v>
      </c>
      <c r="E67" s="82" t="str">
        <f t="shared" si="49"/>
        <v>https://viking-pictures.s3.us-west-1.amazonaws.com/AA1188/100+(1).JPG</v>
      </c>
      <c r="F67" s="82" t="str">
        <f t="shared" ref="F67:F130" si="67">IF($D67&gt;=F$1,CONCATENATE($AC67,$AQ67,$AD67,$AR67,AT67,$BQ67),"")</f>
        <v>https://viking-pictures.s3.us-west-1.amazonaws.com/AA1188/100+(2).JPG</v>
      </c>
      <c r="G67" s="82" t="str">
        <f t="shared" ref="G67:G130" si="68">IF($D67&gt;=G$1,CONCATENATE($AC67,$AQ67,$AD67,$AR67,AU67,$BQ67),"")</f>
        <v>https://viking-pictures.s3.us-west-1.amazonaws.com/AA1188/100+(3).JPG</v>
      </c>
      <c r="H67" s="82" t="str">
        <f t="shared" ref="H67:H130" si="69">IF($D67&gt;=H$1,CONCATENATE($AC67,$AQ67,$AD67,$AR67,AV67,$BQ67),"")</f>
        <v>https://viking-pictures.s3.us-west-1.amazonaws.com/AA1188/100+(4).JPG</v>
      </c>
      <c r="I67" s="82" t="str">
        <f t="shared" ref="I67:I130" si="70">IF($D67&gt;=I$1,CONCATENATE($AC67,$AQ67,$AD67,$AR67,AW67,$BQ67),"")</f>
        <v/>
      </c>
      <c r="J67" s="82" t="str">
        <f t="shared" ref="J67:J130" si="71">IF($D67&gt;=J$1,CONCATENATE($AC67,$AQ67,$AD67,$AR67,AX67,$BQ67),"")</f>
        <v/>
      </c>
      <c r="K67" s="82" t="str">
        <f t="shared" ref="K67:K130" si="72">IF($D67&gt;=K$1,CONCATENATE($AC67,$AQ67,$AD67,$AR67,AY67,$BQ67),"")</f>
        <v/>
      </c>
      <c r="L67" s="82" t="str">
        <f t="shared" ref="L67:L130" si="73">IF($D67&gt;=L$1,CONCATENATE($AC67,$AQ67,$AD67,$AR67,AZ67,$BQ67),"")</f>
        <v/>
      </c>
      <c r="M67" s="82" t="str">
        <f t="shared" ref="M67:M130" si="74">IF($D67&gt;=M$1,CONCATENATE($AC67,$AQ67,$AD67,$AR67,BA67,$BQ67),"")</f>
        <v/>
      </c>
      <c r="N67" s="82" t="str">
        <f t="shared" ref="N67:N130" si="75">IF($D67&gt;=N$1,CONCATENATE($AC67,$AQ67,$AD67,$AR67,BB67,$BQ67),"")</f>
        <v/>
      </c>
      <c r="O67" s="82" t="str">
        <f t="shared" ref="O67:O130" si="76">IF($D67&gt;=O$1,CONCATENATE($AC67,$AQ67,$AD67,$AR67,BC67,$BQ67),"")</f>
        <v/>
      </c>
      <c r="P67" s="82" t="str">
        <f t="shared" ref="P67:P130" si="77">IF($D67&gt;=P$1,CONCATENATE($AC67,$AQ67,$AD67,$AR67,BD67,$BQ67),"")</f>
        <v/>
      </c>
      <c r="Q67" s="82" t="str">
        <f t="shared" ref="Q67:Q130" si="78">IF($D67&gt;=Q$1,CONCATENATE($AC67,$AQ67,$AD67,$AR67,BE67,$BQ67),"")</f>
        <v/>
      </c>
      <c r="R67" s="82" t="str">
        <f t="shared" ref="R67:R130" si="79">IF($D67&gt;=R$1,CONCATENATE($AC67,$AQ67,$AD67,$AR67,BF67,$BQ67),"")</f>
        <v/>
      </c>
      <c r="S67" s="82" t="str">
        <f t="shared" ref="S67:S130" si="80">IF($D67&gt;=S$1,CONCATENATE($AC67,$AQ67,$AD67,$AR67,BG67,$BQ67),"")</f>
        <v/>
      </c>
      <c r="T67" s="82" t="str">
        <f t="shared" ref="T67:T130" si="81">IF($D67&gt;=T$1,CONCATENATE($AC67,$AQ67,$AD67,$AR67,BH67,$BQ67),"")</f>
        <v/>
      </c>
      <c r="U67" s="82" t="str">
        <f t="shared" ref="U67:U130" si="82">IF($D67&gt;=U$1,CONCATENATE($AC67,$AQ67,$AD67,$AR67,BI67,$BQ67),"")</f>
        <v/>
      </c>
      <c r="V67" s="82" t="str">
        <f t="shared" ref="V67:V130" si="83">IF($D67&gt;=V$1,CONCATENATE($AC67,$AQ67,$AD67,$AR67,BJ67,$BQ67),"")</f>
        <v/>
      </c>
      <c r="W67" s="82" t="str">
        <f t="shared" ref="W67:W130" si="84">IF($D67&gt;=W$1,CONCATENATE($AC67,$AQ67,$AD67,$AR67,BK67,$BQ67),"")</f>
        <v/>
      </c>
      <c r="X67" s="82" t="str">
        <f t="shared" ref="X67:X130" si="85">IF($D67&gt;=X$1,CONCATENATE($AC67,$AQ67,$AD67,$AR67,BL67,$BQ67),"")</f>
        <v/>
      </c>
      <c r="Y67" s="82" t="str">
        <f t="shared" ref="Y67:Y130" si="86">IF($D67&gt;=Y$1,CONCATENATE($AC67,$AQ67,$AD67,$AR67,BM67,$BQ67),"")</f>
        <v/>
      </c>
      <c r="Z67" s="82" t="str">
        <f t="shared" ref="Z67:Z130" si="87">IF($D67&gt;=Z$1,CONCATENATE($AC67,$AQ67,$AD67,$AR67,BN67,$BQ67),"")</f>
        <v/>
      </c>
      <c r="AA67" s="82" t="str">
        <f t="shared" ref="AA67:AA130" si="88">IF($D67&gt;=AA$1,CONCATENATE($AC67,$AQ67,$AD67,$AR67,BO67,$BQ67),"")</f>
        <v/>
      </c>
      <c r="AB67" s="82" t="str">
        <f t="shared" ref="AB67:AB130" si="89">IF($D67&gt;=AB$1,CONCATENATE($AC67,$AQ67,$AD67,$AR67,BP67,$BQ67),"")</f>
        <v/>
      </c>
      <c r="AC67" s="83" t="str">
        <f t="shared" si="55"/>
        <v>https://viking-pictures.s3.us-west-1.amazonaws.com/AA1188</v>
      </c>
      <c r="AD67" s="82" t="str">
        <f t="shared" si="56"/>
        <v>100</v>
      </c>
      <c r="AE67" s="82">
        <f t="shared" si="50"/>
        <v>100</v>
      </c>
      <c r="AF67" s="82" t="str">
        <f t="shared" si="57"/>
        <v>100</v>
      </c>
      <c r="AG67" s="82" t="str">
        <f t="shared" si="58"/>
        <v>100</v>
      </c>
      <c r="AH67" s="82" t="str">
        <f t="shared" si="59"/>
        <v>100</v>
      </c>
      <c r="AI67" s="82" t="str">
        <f t="shared" si="60"/>
        <v>100</v>
      </c>
      <c r="AJ67" s="82" t="str">
        <f t="shared" si="61"/>
        <v>100</v>
      </c>
      <c r="AK67" s="82" t="str">
        <f t="shared" si="62"/>
        <v>100</v>
      </c>
      <c r="AL67" s="82" t="str">
        <f t="shared" si="63"/>
        <v>100</v>
      </c>
      <c r="AM67" s="82" t="str">
        <f t="shared" si="64"/>
        <v>100</v>
      </c>
      <c r="AN67" s="82" t="str">
        <f t="shared" si="51"/>
        <v>100</v>
      </c>
      <c r="AO67" s="82" t="str">
        <f t="shared" si="65"/>
        <v>100</v>
      </c>
      <c r="AP67" s="82" t="str">
        <f t="shared" si="66"/>
        <v>100</v>
      </c>
      <c r="AQ67" s="84" t="s">
        <v>3199</v>
      </c>
      <c r="AR67" s="84" t="s">
        <v>1864</v>
      </c>
      <c r="AS67" s="84" t="s">
        <v>1865</v>
      </c>
      <c r="AT67" s="84" t="s">
        <v>1866</v>
      </c>
      <c r="AU67" s="84" t="s">
        <v>1867</v>
      </c>
      <c r="AV67" s="84" t="s">
        <v>1868</v>
      </c>
      <c r="AW67" s="84" t="s">
        <v>1869</v>
      </c>
      <c r="AX67" s="84" t="s">
        <v>1870</v>
      </c>
      <c r="AY67" s="84" t="s">
        <v>1871</v>
      </c>
      <c r="AZ67" s="84" t="s">
        <v>1872</v>
      </c>
      <c r="BA67" s="84" t="s">
        <v>1873</v>
      </c>
      <c r="BB67" s="84" t="s">
        <v>1874</v>
      </c>
      <c r="BC67" s="84" t="s">
        <v>1875</v>
      </c>
      <c r="BD67" s="84" t="s">
        <v>1876</v>
      </c>
      <c r="BE67" s="84" t="s">
        <v>1877</v>
      </c>
      <c r="BF67" s="84" t="s">
        <v>1878</v>
      </c>
      <c r="BG67" s="84" t="s">
        <v>1879</v>
      </c>
      <c r="BH67" s="84" t="s">
        <v>1880</v>
      </c>
      <c r="BI67" s="84" t="s">
        <v>1881</v>
      </c>
      <c r="BJ67" s="84" t="s">
        <v>1882</v>
      </c>
      <c r="BK67" s="84" t="s">
        <v>1883</v>
      </c>
      <c r="BL67" s="84" t="s">
        <v>1884</v>
      </c>
      <c r="BM67" s="84" t="s">
        <v>1885</v>
      </c>
      <c r="BN67" s="84" t="s">
        <v>1886</v>
      </c>
      <c r="BO67" s="84" t="s">
        <v>1887</v>
      </c>
      <c r="BP67" s="84" t="s">
        <v>1888</v>
      </c>
      <c r="BQ67" s="84" t="s">
        <v>1889</v>
      </c>
      <c r="BR67" s="68" t="str">
        <f t="shared" si="52"/>
        <v>Pic1</v>
      </c>
      <c r="BS67" s="68" t="str">
        <f t="shared" ref="BS67:BS130" si="90">IF(F67&lt;&gt;"",HYPERLINK(F67,"Pic"&amp;BS$2),"")</f>
        <v>Pic2</v>
      </c>
      <c r="BT67" s="68" t="str">
        <f t="shared" ref="BT67:BT130" si="91">IF(G67&lt;&gt;"",HYPERLINK(G67,"Pic"&amp;BT$2),"")</f>
        <v>Pic3</v>
      </c>
      <c r="BU67" s="68" t="str">
        <f t="shared" ref="BU67:BU130" si="92">IF(H67&lt;&gt;"",HYPERLINK(H67,"Pic"&amp;BU$2),"")</f>
        <v>Pic4</v>
      </c>
      <c r="BV67" s="68" t="str">
        <f t="shared" ref="BV67:BV130" si="93">IF(I67&lt;&gt;"",HYPERLINK(I67,"Pic"&amp;BV$2),"")</f>
        <v/>
      </c>
      <c r="BW67" s="68" t="str">
        <f t="shared" ref="BW67:BW130" si="94">IF(J67&lt;&gt;"",HYPERLINK(J67,"Pic"&amp;BW$2),"")</f>
        <v/>
      </c>
      <c r="BX67" s="68" t="str">
        <f t="shared" ref="BX67:BX130" si="95">IF(K67&lt;&gt;"",HYPERLINK(K67,"Pic"&amp;BX$2),"")</f>
        <v/>
      </c>
      <c r="BY67" s="68" t="str">
        <f t="shared" ref="BY67:BY130" si="96">IF(L67&lt;&gt;"",HYPERLINK(L67,"Pic"&amp;BY$2),"")</f>
        <v/>
      </c>
      <c r="BZ67" s="68" t="str">
        <f t="shared" ref="BZ67:BZ130" si="97">IF(M67&lt;&gt;"",HYPERLINK(M67,"Pic"&amp;BZ$2),"")</f>
        <v/>
      </c>
      <c r="CA67" s="68" t="str">
        <f t="shared" ref="CA67:CA130" si="98">IF(N67&lt;&gt;"",HYPERLINK(N67,"Pic"&amp;CA$2),"")</f>
        <v/>
      </c>
      <c r="CB67" s="68" t="str">
        <f t="shared" ref="CB67:CB130" si="99">IF(O67&lt;&gt;"",HYPERLINK(O67,"Pic"&amp;CB$2),"")</f>
        <v/>
      </c>
      <c r="CC67" s="68" t="str">
        <f t="shared" ref="CC67:CC130" si="100">IF(P67&lt;&gt;"",HYPERLINK(P67,"Pic"&amp;CC$2),"")</f>
        <v/>
      </c>
      <c r="CD67" s="68" t="str">
        <f t="shared" ref="CD67:CD130" si="101">IF(Q67&lt;&gt;"",HYPERLINK(Q67,"Pic"&amp;CD$2),"")</f>
        <v/>
      </c>
      <c r="CE67" s="68" t="str">
        <f t="shared" ref="CE67:CE130" si="102">IF(R67&lt;&gt;"",HYPERLINK(R67,"Pic"&amp;CE$2),"")</f>
        <v/>
      </c>
      <c r="CF67" s="68" t="str">
        <f t="shared" ref="CF67:CF130" si="103">IF(S67&lt;&gt;"",HYPERLINK(S67,"Pic"&amp;CF$2),"")</f>
        <v/>
      </c>
      <c r="CG67" s="68" t="str">
        <f t="shared" ref="CG67:CG130" si="104">IF(T67&lt;&gt;"",HYPERLINK(T67,"Pic"&amp;CG$2),"")</f>
        <v/>
      </c>
      <c r="CH67" s="68" t="str">
        <f t="shared" ref="CH67:CH130" si="105">IF(U67&lt;&gt;"",HYPERLINK(U67,"Pic"&amp;CH$2),"")</f>
        <v/>
      </c>
      <c r="CI67" s="68" t="str">
        <f t="shared" ref="CI67:CI130" si="106">IF(V67&lt;&gt;"",HYPERLINK(V67,"Pic"&amp;CI$2),"")</f>
        <v/>
      </c>
      <c r="CJ67" s="68" t="str">
        <f t="shared" ref="CJ67:CJ130" si="107">IF(W67&lt;&gt;"",HYPERLINK(W67,"Pic"&amp;CJ$2),"")</f>
        <v/>
      </c>
      <c r="CK67" s="68" t="str">
        <f t="shared" ref="CK67:CK130" si="108">IF(X67&lt;&gt;"",HYPERLINK(X67,"Pic"&amp;CK$2),"")</f>
        <v/>
      </c>
      <c r="CL67" s="68" t="str">
        <f t="shared" ref="CL67:CL130" si="109">IF(Y67&lt;&gt;"",HYPERLINK(Y67,"Pic"&amp;CL$2),"")</f>
        <v/>
      </c>
      <c r="CM67" s="68" t="str">
        <f t="shared" ref="CM67:CM130" si="110">IF(Z67&lt;&gt;"",HYPERLINK(Z67,"Pic"&amp;CM$2),"")</f>
        <v/>
      </c>
      <c r="CN67" s="68" t="str">
        <f t="shared" ref="CN67:CN130" si="111">IF(AA67&lt;&gt;"",HYPERLINK(AA67,"Pic"&amp;CN$2),"")</f>
        <v/>
      </c>
      <c r="CO67" s="68" t="str">
        <f t="shared" ref="CO67:CO130" si="112">IF(AB67&lt;&gt;"",HYPERLINK(AB67,"Pic"&amp;CO$2),"")</f>
        <v/>
      </c>
      <c r="CP67" s="68" t="str">
        <f t="shared" si="53"/>
        <v>https://viking-pictures.s3.us-west-1.amazonaws.com/AA1188/100+(1).JPG</v>
      </c>
      <c r="CR67" t="str">
        <f t="shared" si="54"/>
        <v>https://viking-pictures.s3.us-west-1.amazonaws.com/AA1188/100+(1).JPG</v>
      </c>
      <c r="CS67" s="68" t="str">
        <f t="shared" si="47"/>
        <v>Primary Pic</v>
      </c>
      <c r="CU67" t="s">
        <v>3580</v>
      </c>
      <c r="CV67" t="s">
        <v>3581</v>
      </c>
      <c r="CW67" t="s">
        <v>3582</v>
      </c>
      <c r="CX67" t="s">
        <v>3583</v>
      </c>
    </row>
    <row r="68" spans="1:104" x14ac:dyDescent="0.25">
      <c r="A68">
        <v>101</v>
      </c>
      <c r="B68" t="s">
        <v>3029</v>
      </c>
      <c r="C68" s="82" t="str">
        <f t="shared" ref="C68:C131" si="113">_xlfn.TEXTJOIN("|",TRUE,CU68:DR68)</f>
        <v>https://viking-pictures.s3.us-west-1.amazonaws.com/AA1188/101+(1).JPG|https://viking-pictures.s3.us-west-1.amazonaws.com/AA1188/101+(2).JPG|https://viking-pictures.s3.us-west-1.amazonaws.com/AA1188/101+(3).JPG|https://viking-pictures.s3.us-west-1.amazonaws.com/AA1188/101+(4).JPG</v>
      </c>
      <c r="D68" s="278">
        <v>4</v>
      </c>
      <c r="E68" s="82" t="str">
        <f t="shared" ref="E68:E131" si="114">IF($D68&gt;=E$1,CONCATENATE($AC68,$AQ68,$AD68,$AR68,AS68,$BQ68),"")</f>
        <v>https://viking-pictures.s3.us-west-1.amazonaws.com/AA1188/101+(1).JPG</v>
      </c>
      <c r="F68" s="82" t="str">
        <f t="shared" si="67"/>
        <v>https://viking-pictures.s3.us-west-1.amazonaws.com/AA1188/101+(2).JPG</v>
      </c>
      <c r="G68" s="82" t="str">
        <f t="shared" si="68"/>
        <v>https://viking-pictures.s3.us-west-1.amazonaws.com/AA1188/101+(3).JPG</v>
      </c>
      <c r="H68" s="82" t="str">
        <f t="shared" si="69"/>
        <v>https://viking-pictures.s3.us-west-1.amazonaws.com/AA1188/101+(4).JPG</v>
      </c>
      <c r="I68" s="82" t="str">
        <f t="shared" si="70"/>
        <v/>
      </c>
      <c r="J68" s="82" t="str">
        <f t="shared" si="71"/>
        <v/>
      </c>
      <c r="K68" s="82" t="str">
        <f t="shared" si="72"/>
        <v/>
      </c>
      <c r="L68" s="82" t="str">
        <f t="shared" si="73"/>
        <v/>
      </c>
      <c r="M68" s="82" t="str">
        <f t="shared" si="74"/>
        <v/>
      </c>
      <c r="N68" s="82" t="str">
        <f t="shared" si="75"/>
        <v/>
      </c>
      <c r="O68" s="82" t="str">
        <f t="shared" si="76"/>
        <v/>
      </c>
      <c r="P68" s="82" t="str">
        <f t="shared" si="77"/>
        <v/>
      </c>
      <c r="Q68" s="82" t="str">
        <f t="shared" si="78"/>
        <v/>
      </c>
      <c r="R68" s="82" t="str">
        <f t="shared" si="79"/>
        <v/>
      </c>
      <c r="S68" s="82" t="str">
        <f t="shared" si="80"/>
        <v/>
      </c>
      <c r="T68" s="82" t="str">
        <f t="shared" si="81"/>
        <v/>
      </c>
      <c r="U68" s="82" t="str">
        <f t="shared" si="82"/>
        <v/>
      </c>
      <c r="V68" s="82" t="str">
        <f t="shared" si="83"/>
        <v/>
      </c>
      <c r="W68" s="82" t="str">
        <f t="shared" si="84"/>
        <v/>
      </c>
      <c r="X68" s="82" t="str">
        <f t="shared" si="85"/>
        <v/>
      </c>
      <c r="Y68" s="82" t="str">
        <f t="shared" si="86"/>
        <v/>
      </c>
      <c r="Z68" s="82" t="str">
        <f t="shared" si="87"/>
        <v/>
      </c>
      <c r="AA68" s="82" t="str">
        <f t="shared" si="88"/>
        <v/>
      </c>
      <c r="AB68" s="82" t="str">
        <f t="shared" si="89"/>
        <v/>
      </c>
      <c r="AC68" s="83" t="str">
        <f t="shared" si="55"/>
        <v>https://viking-pictures.s3.us-west-1.amazonaws.com/AA1188</v>
      </c>
      <c r="AD68" s="82" t="str">
        <f t="shared" si="56"/>
        <v>101</v>
      </c>
      <c r="AE68" s="82">
        <f t="shared" ref="AE68:AE131" si="115">A68</f>
        <v>101</v>
      </c>
      <c r="AF68" s="82" t="str">
        <f t="shared" si="57"/>
        <v>101</v>
      </c>
      <c r="AG68" s="82" t="str">
        <f t="shared" si="58"/>
        <v>101</v>
      </c>
      <c r="AH68" s="82" t="str">
        <f t="shared" si="59"/>
        <v>101</v>
      </c>
      <c r="AI68" s="82" t="str">
        <f t="shared" si="60"/>
        <v>101</v>
      </c>
      <c r="AJ68" s="82" t="str">
        <f t="shared" si="61"/>
        <v>101</v>
      </c>
      <c r="AK68" s="82" t="str">
        <f t="shared" si="62"/>
        <v>101</v>
      </c>
      <c r="AL68" s="82" t="str">
        <f t="shared" si="63"/>
        <v>101</v>
      </c>
      <c r="AM68" s="82" t="str">
        <f t="shared" si="64"/>
        <v>101</v>
      </c>
      <c r="AN68" s="82" t="str">
        <f t="shared" ref="AN68:AN131" si="116">SUBSTITUTE(AM68,"?","%3F")</f>
        <v>101</v>
      </c>
      <c r="AO68" s="82" t="str">
        <f t="shared" si="65"/>
        <v>101</v>
      </c>
      <c r="AP68" s="82" t="str">
        <f t="shared" si="66"/>
        <v>101</v>
      </c>
      <c r="AQ68" s="84" t="s">
        <v>3199</v>
      </c>
      <c r="AR68" s="84" t="s">
        <v>1864</v>
      </c>
      <c r="AS68" s="84" t="s">
        <v>1865</v>
      </c>
      <c r="AT68" s="84" t="s">
        <v>1866</v>
      </c>
      <c r="AU68" s="84" t="s">
        <v>1867</v>
      </c>
      <c r="AV68" s="84" t="s">
        <v>1868</v>
      </c>
      <c r="AW68" s="84" t="s">
        <v>1869</v>
      </c>
      <c r="AX68" s="84" t="s">
        <v>1870</v>
      </c>
      <c r="AY68" s="84" t="s">
        <v>1871</v>
      </c>
      <c r="AZ68" s="84" t="s">
        <v>1872</v>
      </c>
      <c r="BA68" s="84" t="s">
        <v>1873</v>
      </c>
      <c r="BB68" s="84" t="s">
        <v>1874</v>
      </c>
      <c r="BC68" s="84" t="s">
        <v>1875</v>
      </c>
      <c r="BD68" s="84" t="s">
        <v>1876</v>
      </c>
      <c r="BE68" s="84" t="s">
        <v>1877</v>
      </c>
      <c r="BF68" s="84" t="s">
        <v>1878</v>
      </c>
      <c r="BG68" s="84" t="s">
        <v>1879</v>
      </c>
      <c r="BH68" s="84" t="s">
        <v>1880</v>
      </c>
      <c r="BI68" s="84" t="s">
        <v>1881</v>
      </c>
      <c r="BJ68" s="84" t="s">
        <v>1882</v>
      </c>
      <c r="BK68" s="84" t="s">
        <v>1883</v>
      </c>
      <c r="BL68" s="84" t="s">
        <v>1884</v>
      </c>
      <c r="BM68" s="84" t="s">
        <v>1885</v>
      </c>
      <c r="BN68" s="84" t="s">
        <v>1886</v>
      </c>
      <c r="BO68" s="84" t="s">
        <v>1887</v>
      </c>
      <c r="BP68" s="84" t="s">
        <v>1888</v>
      </c>
      <c r="BQ68" s="84" t="s">
        <v>1889</v>
      </c>
      <c r="BR68" s="68" t="str">
        <f t="shared" ref="BR68:BR131" si="117">IF(E68&lt;&gt;"",HYPERLINK(E68,"Pic"&amp;BR$2),"")</f>
        <v>Pic1</v>
      </c>
      <c r="BS68" s="68" t="str">
        <f t="shared" si="90"/>
        <v>Pic2</v>
      </c>
      <c r="BT68" s="68" t="str">
        <f t="shared" si="91"/>
        <v>Pic3</v>
      </c>
      <c r="BU68" s="68" t="str">
        <f t="shared" si="92"/>
        <v>Pic4</v>
      </c>
      <c r="BV68" s="68" t="str">
        <f t="shared" si="93"/>
        <v/>
      </c>
      <c r="BW68" s="68" t="str">
        <f t="shared" si="94"/>
        <v/>
      </c>
      <c r="BX68" s="68" t="str">
        <f t="shared" si="95"/>
        <v/>
      </c>
      <c r="BY68" s="68" t="str">
        <f t="shared" si="96"/>
        <v/>
      </c>
      <c r="BZ68" s="68" t="str">
        <f t="shared" si="97"/>
        <v/>
      </c>
      <c r="CA68" s="68" t="str">
        <f t="shared" si="98"/>
        <v/>
      </c>
      <c r="CB68" s="68" t="str">
        <f t="shared" si="99"/>
        <v/>
      </c>
      <c r="CC68" s="68" t="str">
        <f t="shared" si="100"/>
        <v/>
      </c>
      <c r="CD68" s="68" t="str">
        <f t="shared" si="101"/>
        <v/>
      </c>
      <c r="CE68" s="68" t="str">
        <f t="shared" si="102"/>
        <v/>
      </c>
      <c r="CF68" s="68" t="str">
        <f t="shared" si="103"/>
        <v/>
      </c>
      <c r="CG68" s="68" t="str">
        <f t="shared" si="104"/>
        <v/>
      </c>
      <c r="CH68" s="68" t="str">
        <f t="shared" si="105"/>
        <v/>
      </c>
      <c r="CI68" s="68" t="str">
        <f t="shared" si="106"/>
        <v/>
      </c>
      <c r="CJ68" s="68" t="str">
        <f t="shared" si="107"/>
        <v/>
      </c>
      <c r="CK68" s="68" t="str">
        <f t="shared" si="108"/>
        <v/>
      </c>
      <c r="CL68" s="68" t="str">
        <f t="shared" si="109"/>
        <v/>
      </c>
      <c r="CM68" s="68" t="str">
        <f t="shared" si="110"/>
        <v/>
      </c>
      <c r="CN68" s="68" t="str">
        <f t="shared" si="111"/>
        <v/>
      </c>
      <c r="CO68" s="68" t="str">
        <f t="shared" si="112"/>
        <v/>
      </c>
      <c r="CP68" s="68" t="str">
        <f t="shared" ref="CP68:CP131" si="118">E68</f>
        <v>https://viking-pictures.s3.us-west-1.amazonaws.com/AA1188/101+(1).JPG</v>
      </c>
      <c r="CR68" t="str">
        <f t="shared" ref="CR68:CR131" si="119">IF(CQ68&lt;&gt;"",CQ68,CP68)</f>
        <v>https://viking-pictures.s3.us-west-1.amazonaws.com/AA1188/101+(1).JPG</v>
      </c>
      <c r="CS68" s="68" t="str">
        <f t="shared" ref="CS68:CS131" si="120">HYPERLINK(CR68,"Primary Pic")</f>
        <v>Primary Pic</v>
      </c>
      <c r="CU68" t="s">
        <v>3584</v>
      </c>
      <c r="CV68" t="s">
        <v>3585</v>
      </c>
      <c r="CW68" t="s">
        <v>3586</v>
      </c>
      <c r="CX68" t="s">
        <v>3587</v>
      </c>
    </row>
    <row r="69" spans="1:104" x14ac:dyDescent="0.25">
      <c r="A69">
        <v>102</v>
      </c>
      <c r="B69" t="s">
        <v>3031</v>
      </c>
      <c r="C69" s="82" t="str">
        <f t="shared" si="113"/>
        <v>https://viking-pictures.s3.us-west-1.amazonaws.com/AA1188/102+(1).JPG|https://viking-pictures.s3.us-west-1.amazonaws.com/AA1188/102+(2).JPG|https://viking-pictures.s3.us-west-1.amazonaws.com/AA1188/102+(3).JPG|https://viking-pictures.s3.us-west-1.amazonaws.com/AA1188/102+(4).JPG</v>
      </c>
      <c r="D69" s="278">
        <v>4</v>
      </c>
      <c r="E69" s="82" t="str">
        <f t="shared" si="114"/>
        <v>https://viking-pictures.s3.us-west-1.amazonaws.com/AA1188/102+(1).JPG</v>
      </c>
      <c r="F69" s="82" t="str">
        <f t="shared" si="67"/>
        <v>https://viking-pictures.s3.us-west-1.amazonaws.com/AA1188/102+(2).JPG</v>
      </c>
      <c r="G69" s="82" t="str">
        <f t="shared" si="68"/>
        <v>https://viking-pictures.s3.us-west-1.amazonaws.com/AA1188/102+(3).JPG</v>
      </c>
      <c r="H69" s="82" t="str">
        <f t="shared" si="69"/>
        <v>https://viking-pictures.s3.us-west-1.amazonaws.com/AA1188/102+(4).JPG</v>
      </c>
      <c r="I69" s="82" t="str">
        <f t="shared" si="70"/>
        <v/>
      </c>
      <c r="J69" s="82" t="str">
        <f t="shared" si="71"/>
        <v/>
      </c>
      <c r="K69" s="82" t="str">
        <f t="shared" si="72"/>
        <v/>
      </c>
      <c r="L69" s="82" t="str">
        <f t="shared" si="73"/>
        <v/>
      </c>
      <c r="M69" s="82" t="str">
        <f t="shared" si="74"/>
        <v/>
      </c>
      <c r="N69" s="82" t="str">
        <f t="shared" si="75"/>
        <v/>
      </c>
      <c r="O69" s="82" t="str">
        <f t="shared" si="76"/>
        <v/>
      </c>
      <c r="P69" s="82" t="str">
        <f t="shared" si="77"/>
        <v/>
      </c>
      <c r="Q69" s="82" t="str">
        <f t="shared" si="78"/>
        <v/>
      </c>
      <c r="R69" s="82" t="str">
        <f t="shared" si="79"/>
        <v/>
      </c>
      <c r="S69" s="82" t="str">
        <f t="shared" si="80"/>
        <v/>
      </c>
      <c r="T69" s="82" t="str">
        <f t="shared" si="81"/>
        <v/>
      </c>
      <c r="U69" s="82" t="str">
        <f t="shared" si="82"/>
        <v/>
      </c>
      <c r="V69" s="82" t="str">
        <f t="shared" si="83"/>
        <v/>
      </c>
      <c r="W69" s="82" t="str">
        <f t="shared" si="84"/>
        <v/>
      </c>
      <c r="X69" s="82" t="str">
        <f t="shared" si="85"/>
        <v/>
      </c>
      <c r="Y69" s="82" t="str">
        <f t="shared" si="86"/>
        <v/>
      </c>
      <c r="Z69" s="82" t="str">
        <f t="shared" si="87"/>
        <v/>
      </c>
      <c r="AA69" s="82" t="str">
        <f t="shared" si="88"/>
        <v/>
      </c>
      <c r="AB69" s="82" t="str">
        <f t="shared" si="89"/>
        <v/>
      </c>
      <c r="AC69" s="83" t="str">
        <f t="shared" ref="AC69:AC132" si="121">"https://viking-pictures.s3.us-west-1.amazonaws.com/"&amp;$AC$1</f>
        <v>https://viking-pictures.s3.us-west-1.amazonaws.com/AA1188</v>
      </c>
      <c r="AD69" s="82" t="str">
        <f t="shared" ref="AD69:AD132" si="122">AP69</f>
        <v>102</v>
      </c>
      <c r="AE69" s="82">
        <f t="shared" si="115"/>
        <v>102</v>
      </c>
      <c r="AF69" s="82" t="str">
        <f t="shared" ref="AF69:AF132" si="123">SUBSTITUTE(AE69,"+","%2B")</f>
        <v>102</v>
      </c>
      <c r="AG69" s="82" t="str">
        <f t="shared" ref="AG69:AG132" si="124">SUBSTITUTE(AF69," ","+")</f>
        <v>102</v>
      </c>
      <c r="AH69" s="82" t="str">
        <f t="shared" ref="AH69:AH132" si="125">SUBSTITUTE(AG69,",","%2C")</f>
        <v>102</v>
      </c>
      <c r="AI69" s="82" t="str">
        <f t="shared" ref="AI69:AI132" si="126">SUBSTITUTE(AH69,";","%3B")</f>
        <v>102</v>
      </c>
      <c r="AJ69" s="82" t="str">
        <f t="shared" ref="AJ69:AJ132" si="127">SUBSTITUTE(AI69,":","%3A")</f>
        <v>102</v>
      </c>
      <c r="AK69" s="82" t="str">
        <f t="shared" ref="AK69:AK132" si="128">SUBSTITUTE(AJ69,"@","40%")</f>
        <v>102</v>
      </c>
      <c r="AL69" s="82" t="str">
        <f t="shared" ref="AL69:AL132" si="129">SUBSTITUTE(AK69,"&amp;","%26")</f>
        <v>102</v>
      </c>
      <c r="AM69" s="82" t="str">
        <f t="shared" ref="AM69:AM132" si="130">SUBSTITUTE(AL69,"=","%3D")</f>
        <v>102</v>
      </c>
      <c r="AN69" s="82" t="str">
        <f t="shared" si="116"/>
        <v>102</v>
      </c>
      <c r="AO69" s="82" t="str">
        <f t="shared" ref="AO69:AO132" si="131">SUBSTITUTE(AN69,"/","%2F")</f>
        <v>102</v>
      </c>
      <c r="AP69" s="82" t="str">
        <f t="shared" ref="AP69:AP132" si="132">SUBSTITUTE(AO69,"""","")</f>
        <v>102</v>
      </c>
      <c r="AQ69" s="84" t="s">
        <v>3199</v>
      </c>
      <c r="AR69" s="84" t="s">
        <v>1864</v>
      </c>
      <c r="AS69" s="84" t="s">
        <v>1865</v>
      </c>
      <c r="AT69" s="84" t="s">
        <v>1866</v>
      </c>
      <c r="AU69" s="84" t="s">
        <v>1867</v>
      </c>
      <c r="AV69" s="84" t="s">
        <v>1868</v>
      </c>
      <c r="AW69" s="84" t="s">
        <v>1869</v>
      </c>
      <c r="AX69" s="84" t="s">
        <v>1870</v>
      </c>
      <c r="AY69" s="84" t="s">
        <v>1871</v>
      </c>
      <c r="AZ69" s="84" t="s">
        <v>1872</v>
      </c>
      <c r="BA69" s="84" t="s">
        <v>1873</v>
      </c>
      <c r="BB69" s="84" t="s">
        <v>1874</v>
      </c>
      <c r="BC69" s="84" t="s">
        <v>1875</v>
      </c>
      <c r="BD69" s="84" t="s">
        <v>1876</v>
      </c>
      <c r="BE69" s="84" t="s">
        <v>1877</v>
      </c>
      <c r="BF69" s="84" t="s">
        <v>1878</v>
      </c>
      <c r="BG69" s="84" t="s">
        <v>1879</v>
      </c>
      <c r="BH69" s="84" t="s">
        <v>1880</v>
      </c>
      <c r="BI69" s="84" t="s">
        <v>1881</v>
      </c>
      <c r="BJ69" s="84" t="s">
        <v>1882</v>
      </c>
      <c r="BK69" s="84" t="s">
        <v>1883</v>
      </c>
      <c r="BL69" s="84" t="s">
        <v>1884</v>
      </c>
      <c r="BM69" s="84" t="s">
        <v>1885</v>
      </c>
      <c r="BN69" s="84" t="s">
        <v>1886</v>
      </c>
      <c r="BO69" s="84" t="s">
        <v>1887</v>
      </c>
      <c r="BP69" s="84" t="s">
        <v>1888</v>
      </c>
      <c r="BQ69" s="84" t="s">
        <v>1889</v>
      </c>
      <c r="BR69" s="68" t="str">
        <f t="shared" si="117"/>
        <v>Pic1</v>
      </c>
      <c r="BS69" s="68" t="str">
        <f t="shared" si="90"/>
        <v>Pic2</v>
      </c>
      <c r="BT69" s="68" t="str">
        <f t="shared" si="91"/>
        <v>Pic3</v>
      </c>
      <c r="BU69" s="68" t="str">
        <f t="shared" si="92"/>
        <v>Pic4</v>
      </c>
      <c r="BV69" s="68" t="str">
        <f t="shared" si="93"/>
        <v/>
      </c>
      <c r="BW69" s="68" t="str">
        <f t="shared" si="94"/>
        <v/>
      </c>
      <c r="BX69" s="68" t="str">
        <f t="shared" si="95"/>
        <v/>
      </c>
      <c r="BY69" s="68" t="str">
        <f t="shared" si="96"/>
        <v/>
      </c>
      <c r="BZ69" s="68" t="str">
        <f t="shared" si="97"/>
        <v/>
      </c>
      <c r="CA69" s="68" t="str">
        <f t="shared" si="98"/>
        <v/>
      </c>
      <c r="CB69" s="68" t="str">
        <f t="shared" si="99"/>
        <v/>
      </c>
      <c r="CC69" s="68" t="str">
        <f t="shared" si="100"/>
        <v/>
      </c>
      <c r="CD69" s="68" t="str">
        <f t="shared" si="101"/>
        <v/>
      </c>
      <c r="CE69" s="68" t="str">
        <f t="shared" si="102"/>
        <v/>
      </c>
      <c r="CF69" s="68" t="str">
        <f t="shared" si="103"/>
        <v/>
      </c>
      <c r="CG69" s="68" t="str">
        <f t="shared" si="104"/>
        <v/>
      </c>
      <c r="CH69" s="68" t="str">
        <f t="shared" si="105"/>
        <v/>
      </c>
      <c r="CI69" s="68" t="str">
        <f t="shared" si="106"/>
        <v/>
      </c>
      <c r="CJ69" s="68" t="str">
        <f t="shared" si="107"/>
        <v/>
      </c>
      <c r="CK69" s="68" t="str">
        <f t="shared" si="108"/>
        <v/>
      </c>
      <c r="CL69" s="68" t="str">
        <f t="shared" si="109"/>
        <v/>
      </c>
      <c r="CM69" s="68" t="str">
        <f t="shared" si="110"/>
        <v/>
      </c>
      <c r="CN69" s="68" t="str">
        <f t="shared" si="111"/>
        <v/>
      </c>
      <c r="CO69" s="68" t="str">
        <f t="shared" si="112"/>
        <v/>
      </c>
      <c r="CP69" s="68" t="str">
        <f t="shared" si="118"/>
        <v>https://viking-pictures.s3.us-west-1.amazonaws.com/AA1188/102+(1).JPG</v>
      </c>
      <c r="CR69" t="str">
        <f t="shared" si="119"/>
        <v>https://viking-pictures.s3.us-west-1.amazonaws.com/AA1188/102+(1).JPG</v>
      </c>
      <c r="CS69" s="68" t="str">
        <f t="shared" si="120"/>
        <v>Primary Pic</v>
      </c>
      <c r="CU69" t="s">
        <v>3588</v>
      </c>
      <c r="CV69" t="s">
        <v>3589</v>
      </c>
      <c r="CW69" t="s">
        <v>3590</v>
      </c>
      <c r="CX69" t="s">
        <v>3591</v>
      </c>
    </row>
    <row r="70" spans="1:104" x14ac:dyDescent="0.25">
      <c r="A70">
        <v>103</v>
      </c>
      <c r="B70" t="s">
        <v>3032</v>
      </c>
      <c r="C70" s="82" t="str">
        <f t="shared" si="113"/>
        <v>https://viking-pictures.s3.us-west-1.amazonaws.com/AA1188/103+(1).JPG|https://viking-pictures.s3.us-west-1.amazonaws.com/AA1188/103+(2).JPG|https://viking-pictures.s3.us-west-1.amazonaws.com/AA1188/103+(3).JPG|https://viking-pictures.s3.us-west-1.amazonaws.com/AA1188/103+(4).JPG</v>
      </c>
      <c r="D70" s="278">
        <v>4</v>
      </c>
      <c r="E70" s="82" t="str">
        <f t="shared" si="114"/>
        <v>https://viking-pictures.s3.us-west-1.amazonaws.com/AA1188/103+(1).JPG</v>
      </c>
      <c r="F70" s="82" t="str">
        <f t="shared" si="67"/>
        <v>https://viking-pictures.s3.us-west-1.amazonaws.com/AA1188/103+(2).JPG</v>
      </c>
      <c r="G70" s="82" t="str">
        <f t="shared" si="68"/>
        <v>https://viking-pictures.s3.us-west-1.amazonaws.com/AA1188/103+(3).JPG</v>
      </c>
      <c r="H70" s="82" t="str">
        <f t="shared" si="69"/>
        <v>https://viking-pictures.s3.us-west-1.amazonaws.com/AA1188/103+(4).JPG</v>
      </c>
      <c r="I70" s="82" t="str">
        <f t="shared" si="70"/>
        <v/>
      </c>
      <c r="J70" s="82" t="str">
        <f t="shared" si="71"/>
        <v/>
      </c>
      <c r="K70" s="82" t="str">
        <f t="shared" si="72"/>
        <v/>
      </c>
      <c r="L70" s="82" t="str">
        <f t="shared" si="73"/>
        <v/>
      </c>
      <c r="M70" s="82" t="str">
        <f t="shared" si="74"/>
        <v/>
      </c>
      <c r="N70" s="82" t="str">
        <f t="shared" si="75"/>
        <v/>
      </c>
      <c r="O70" s="82" t="str">
        <f t="shared" si="76"/>
        <v/>
      </c>
      <c r="P70" s="82" t="str">
        <f t="shared" si="77"/>
        <v/>
      </c>
      <c r="Q70" s="82" t="str">
        <f t="shared" si="78"/>
        <v/>
      </c>
      <c r="R70" s="82" t="str">
        <f t="shared" si="79"/>
        <v/>
      </c>
      <c r="S70" s="82" t="str">
        <f t="shared" si="80"/>
        <v/>
      </c>
      <c r="T70" s="82" t="str">
        <f t="shared" si="81"/>
        <v/>
      </c>
      <c r="U70" s="82" t="str">
        <f t="shared" si="82"/>
        <v/>
      </c>
      <c r="V70" s="82" t="str">
        <f t="shared" si="83"/>
        <v/>
      </c>
      <c r="W70" s="82" t="str">
        <f t="shared" si="84"/>
        <v/>
      </c>
      <c r="X70" s="82" t="str">
        <f t="shared" si="85"/>
        <v/>
      </c>
      <c r="Y70" s="82" t="str">
        <f t="shared" si="86"/>
        <v/>
      </c>
      <c r="Z70" s="82" t="str">
        <f t="shared" si="87"/>
        <v/>
      </c>
      <c r="AA70" s="82" t="str">
        <f t="shared" si="88"/>
        <v/>
      </c>
      <c r="AB70" s="82" t="str">
        <f t="shared" si="89"/>
        <v/>
      </c>
      <c r="AC70" s="83" t="str">
        <f t="shared" si="121"/>
        <v>https://viking-pictures.s3.us-west-1.amazonaws.com/AA1188</v>
      </c>
      <c r="AD70" s="82" t="str">
        <f t="shared" si="122"/>
        <v>103</v>
      </c>
      <c r="AE70" s="82">
        <f t="shared" si="115"/>
        <v>103</v>
      </c>
      <c r="AF70" s="82" t="str">
        <f t="shared" si="123"/>
        <v>103</v>
      </c>
      <c r="AG70" s="82" t="str">
        <f t="shared" si="124"/>
        <v>103</v>
      </c>
      <c r="AH70" s="82" t="str">
        <f t="shared" si="125"/>
        <v>103</v>
      </c>
      <c r="AI70" s="82" t="str">
        <f t="shared" si="126"/>
        <v>103</v>
      </c>
      <c r="AJ70" s="82" t="str">
        <f t="shared" si="127"/>
        <v>103</v>
      </c>
      <c r="AK70" s="82" t="str">
        <f t="shared" si="128"/>
        <v>103</v>
      </c>
      <c r="AL70" s="82" t="str">
        <f t="shared" si="129"/>
        <v>103</v>
      </c>
      <c r="AM70" s="82" t="str">
        <f t="shared" si="130"/>
        <v>103</v>
      </c>
      <c r="AN70" s="82" t="str">
        <f t="shared" si="116"/>
        <v>103</v>
      </c>
      <c r="AO70" s="82" t="str">
        <f t="shared" si="131"/>
        <v>103</v>
      </c>
      <c r="AP70" s="82" t="str">
        <f t="shared" si="132"/>
        <v>103</v>
      </c>
      <c r="AQ70" s="84" t="s">
        <v>3199</v>
      </c>
      <c r="AR70" s="84" t="s">
        <v>1864</v>
      </c>
      <c r="AS70" s="84" t="s">
        <v>1865</v>
      </c>
      <c r="AT70" s="84" t="s">
        <v>1866</v>
      </c>
      <c r="AU70" s="84" t="s">
        <v>1867</v>
      </c>
      <c r="AV70" s="84" t="s">
        <v>1868</v>
      </c>
      <c r="AW70" s="84" t="s">
        <v>1869</v>
      </c>
      <c r="AX70" s="84" t="s">
        <v>1870</v>
      </c>
      <c r="AY70" s="84" t="s">
        <v>1871</v>
      </c>
      <c r="AZ70" s="84" t="s">
        <v>1872</v>
      </c>
      <c r="BA70" s="84" t="s">
        <v>1873</v>
      </c>
      <c r="BB70" s="84" t="s">
        <v>1874</v>
      </c>
      <c r="BC70" s="84" t="s">
        <v>1875</v>
      </c>
      <c r="BD70" s="84" t="s">
        <v>1876</v>
      </c>
      <c r="BE70" s="84" t="s">
        <v>1877</v>
      </c>
      <c r="BF70" s="84" t="s">
        <v>1878</v>
      </c>
      <c r="BG70" s="84" t="s">
        <v>1879</v>
      </c>
      <c r="BH70" s="84" t="s">
        <v>1880</v>
      </c>
      <c r="BI70" s="84" t="s">
        <v>1881</v>
      </c>
      <c r="BJ70" s="84" t="s">
        <v>1882</v>
      </c>
      <c r="BK70" s="84" t="s">
        <v>1883</v>
      </c>
      <c r="BL70" s="84" t="s">
        <v>1884</v>
      </c>
      <c r="BM70" s="84" t="s">
        <v>1885</v>
      </c>
      <c r="BN70" s="84" t="s">
        <v>1886</v>
      </c>
      <c r="BO70" s="84" t="s">
        <v>1887</v>
      </c>
      <c r="BP70" s="84" t="s">
        <v>1888</v>
      </c>
      <c r="BQ70" s="84" t="s">
        <v>1889</v>
      </c>
      <c r="BR70" s="68" t="str">
        <f t="shared" si="117"/>
        <v>Pic1</v>
      </c>
      <c r="BS70" s="68" t="str">
        <f t="shared" si="90"/>
        <v>Pic2</v>
      </c>
      <c r="BT70" s="68" t="str">
        <f t="shared" si="91"/>
        <v>Pic3</v>
      </c>
      <c r="BU70" s="68" t="str">
        <f t="shared" si="92"/>
        <v>Pic4</v>
      </c>
      <c r="BV70" s="68" t="str">
        <f t="shared" si="93"/>
        <v/>
      </c>
      <c r="BW70" s="68" t="str">
        <f t="shared" si="94"/>
        <v/>
      </c>
      <c r="BX70" s="68" t="str">
        <f t="shared" si="95"/>
        <v/>
      </c>
      <c r="BY70" s="68" t="str">
        <f t="shared" si="96"/>
        <v/>
      </c>
      <c r="BZ70" s="68" t="str">
        <f t="shared" si="97"/>
        <v/>
      </c>
      <c r="CA70" s="68" t="str">
        <f t="shared" si="98"/>
        <v/>
      </c>
      <c r="CB70" s="68" t="str">
        <f t="shared" si="99"/>
        <v/>
      </c>
      <c r="CC70" s="68" t="str">
        <f t="shared" si="100"/>
        <v/>
      </c>
      <c r="CD70" s="68" t="str">
        <f t="shared" si="101"/>
        <v/>
      </c>
      <c r="CE70" s="68" t="str">
        <f t="shared" si="102"/>
        <v/>
      </c>
      <c r="CF70" s="68" t="str">
        <f t="shared" si="103"/>
        <v/>
      </c>
      <c r="CG70" s="68" t="str">
        <f t="shared" si="104"/>
        <v/>
      </c>
      <c r="CH70" s="68" t="str">
        <f t="shared" si="105"/>
        <v/>
      </c>
      <c r="CI70" s="68" t="str">
        <f t="shared" si="106"/>
        <v/>
      </c>
      <c r="CJ70" s="68" t="str">
        <f t="shared" si="107"/>
        <v/>
      </c>
      <c r="CK70" s="68" t="str">
        <f t="shared" si="108"/>
        <v/>
      </c>
      <c r="CL70" s="68" t="str">
        <f t="shared" si="109"/>
        <v/>
      </c>
      <c r="CM70" s="68" t="str">
        <f t="shared" si="110"/>
        <v/>
      </c>
      <c r="CN70" s="68" t="str">
        <f t="shared" si="111"/>
        <v/>
      </c>
      <c r="CO70" s="68" t="str">
        <f t="shared" si="112"/>
        <v/>
      </c>
      <c r="CP70" s="68" t="str">
        <f t="shared" si="118"/>
        <v>https://viking-pictures.s3.us-west-1.amazonaws.com/AA1188/103+(1).JPG</v>
      </c>
      <c r="CR70" t="str">
        <f t="shared" si="119"/>
        <v>https://viking-pictures.s3.us-west-1.amazonaws.com/AA1188/103+(1).JPG</v>
      </c>
      <c r="CS70" s="68" t="str">
        <f t="shared" si="120"/>
        <v>Primary Pic</v>
      </c>
      <c r="CU70" t="s">
        <v>3592</v>
      </c>
      <c r="CV70" t="s">
        <v>3593</v>
      </c>
      <c r="CW70" t="s">
        <v>3594</v>
      </c>
      <c r="CX70" t="s">
        <v>3595</v>
      </c>
    </row>
    <row r="71" spans="1:104" x14ac:dyDescent="0.25">
      <c r="A71">
        <v>104</v>
      </c>
      <c r="B71" t="s">
        <v>3035</v>
      </c>
      <c r="C71" s="82" t="str">
        <f t="shared" si="113"/>
        <v>https://viking-pictures.s3.us-west-1.amazonaws.com/AA1188/104+(2).JPG|https://viking-pictures.s3.us-west-1.amazonaws.com/AA1188/104+(1).JPG|https://viking-pictures.s3.us-west-1.amazonaws.com/AA1188/104+(3).JPG|https://viking-pictures.s3.us-west-1.amazonaws.com/AA1188/104+(4).JPG</v>
      </c>
      <c r="D71" s="278">
        <v>4</v>
      </c>
      <c r="E71" s="82" t="str">
        <f t="shared" si="114"/>
        <v>https://viking-pictures.s3.us-west-1.amazonaws.com/AA1188/104+(1).JPG</v>
      </c>
      <c r="F71" s="82" t="str">
        <f t="shared" si="67"/>
        <v>https://viking-pictures.s3.us-west-1.amazonaws.com/AA1188/104+(2).JPG</v>
      </c>
      <c r="G71" s="82" t="str">
        <f t="shared" si="68"/>
        <v>https://viking-pictures.s3.us-west-1.amazonaws.com/AA1188/104+(3).JPG</v>
      </c>
      <c r="H71" s="82" t="str">
        <f t="shared" si="69"/>
        <v>https://viking-pictures.s3.us-west-1.amazonaws.com/AA1188/104+(4).JPG</v>
      </c>
      <c r="I71" s="82" t="str">
        <f t="shared" si="70"/>
        <v/>
      </c>
      <c r="J71" s="82" t="str">
        <f t="shared" si="71"/>
        <v/>
      </c>
      <c r="K71" s="82" t="str">
        <f t="shared" si="72"/>
        <v/>
      </c>
      <c r="L71" s="82" t="str">
        <f t="shared" si="73"/>
        <v/>
      </c>
      <c r="M71" s="82" t="str">
        <f t="shared" si="74"/>
        <v/>
      </c>
      <c r="N71" s="82" t="str">
        <f t="shared" si="75"/>
        <v/>
      </c>
      <c r="O71" s="82" t="str">
        <f t="shared" si="76"/>
        <v/>
      </c>
      <c r="P71" s="82" t="str">
        <f t="shared" si="77"/>
        <v/>
      </c>
      <c r="Q71" s="82" t="str">
        <f t="shared" si="78"/>
        <v/>
      </c>
      <c r="R71" s="82" t="str">
        <f t="shared" si="79"/>
        <v/>
      </c>
      <c r="S71" s="82" t="str">
        <f t="shared" si="80"/>
        <v/>
      </c>
      <c r="T71" s="82" t="str">
        <f t="shared" si="81"/>
        <v/>
      </c>
      <c r="U71" s="82" t="str">
        <f t="shared" si="82"/>
        <v/>
      </c>
      <c r="V71" s="82" t="str">
        <f t="shared" si="83"/>
        <v/>
      </c>
      <c r="W71" s="82" t="str">
        <f t="shared" si="84"/>
        <v/>
      </c>
      <c r="X71" s="82" t="str">
        <f t="shared" si="85"/>
        <v/>
      </c>
      <c r="Y71" s="82" t="str">
        <f t="shared" si="86"/>
        <v/>
      </c>
      <c r="Z71" s="82" t="str">
        <f t="shared" si="87"/>
        <v/>
      </c>
      <c r="AA71" s="82" t="str">
        <f t="shared" si="88"/>
        <v/>
      </c>
      <c r="AB71" s="82" t="str">
        <f t="shared" si="89"/>
        <v/>
      </c>
      <c r="AC71" s="83" t="str">
        <f t="shared" si="121"/>
        <v>https://viking-pictures.s3.us-west-1.amazonaws.com/AA1188</v>
      </c>
      <c r="AD71" s="82" t="str">
        <f t="shared" si="122"/>
        <v>104</v>
      </c>
      <c r="AE71" s="82">
        <f t="shared" si="115"/>
        <v>104</v>
      </c>
      <c r="AF71" s="82" t="str">
        <f t="shared" si="123"/>
        <v>104</v>
      </c>
      <c r="AG71" s="82" t="str">
        <f t="shared" si="124"/>
        <v>104</v>
      </c>
      <c r="AH71" s="82" t="str">
        <f t="shared" si="125"/>
        <v>104</v>
      </c>
      <c r="AI71" s="82" t="str">
        <f t="shared" si="126"/>
        <v>104</v>
      </c>
      <c r="AJ71" s="82" t="str">
        <f t="shared" si="127"/>
        <v>104</v>
      </c>
      <c r="AK71" s="82" t="str">
        <f t="shared" si="128"/>
        <v>104</v>
      </c>
      <c r="AL71" s="82" t="str">
        <f t="shared" si="129"/>
        <v>104</v>
      </c>
      <c r="AM71" s="82" t="str">
        <f t="shared" si="130"/>
        <v>104</v>
      </c>
      <c r="AN71" s="82" t="str">
        <f t="shared" si="116"/>
        <v>104</v>
      </c>
      <c r="AO71" s="82" t="str">
        <f t="shared" si="131"/>
        <v>104</v>
      </c>
      <c r="AP71" s="82" t="str">
        <f t="shared" si="132"/>
        <v>104</v>
      </c>
      <c r="AQ71" s="84" t="s">
        <v>3199</v>
      </c>
      <c r="AR71" s="84" t="s">
        <v>1864</v>
      </c>
      <c r="AS71" s="84" t="s">
        <v>1865</v>
      </c>
      <c r="AT71" s="84" t="s">
        <v>1866</v>
      </c>
      <c r="AU71" s="84" t="s">
        <v>1867</v>
      </c>
      <c r="AV71" s="84" t="s">
        <v>1868</v>
      </c>
      <c r="AW71" s="84" t="s">
        <v>1869</v>
      </c>
      <c r="AX71" s="84" t="s">
        <v>1870</v>
      </c>
      <c r="AY71" s="84" t="s">
        <v>1871</v>
      </c>
      <c r="AZ71" s="84" t="s">
        <v>1872</v>
      </c>
      <c r="BA71" s="84" t="s">
        <v>1873</v>
      </c>
      <c r="BB71" s="84" t="s">
        <v>1874</v>
      </c>
      <c r="BC71" s="84" t="s">
        <v>1875</v>
      </c>
      <c r="BD71" s="84" t="s">
        <v>1876</v>
      </c>
      <c r="BE71" s="84" t="s">
        <v>1877</v>
      </c>
      <c r="BF71" s="84" t="s">
        <v>1878</v>
      </c>
      <c r="BG71" s="84" t="s">
        <v>1879</v>
      </c>
      <c r="BH71" s="84" t="s">
        <v>1880</v>
      </c>
      <c r="BI71" s="84" t="s">
        <v>1881</v>
      </c>
      <c r="BJ71" s="84" t="s">
        <v>1882</v>
      </c>
      <c r="BK71" s="84" t="s">
        <v>1883</v>
      </c>
      <c r="BL71" s="84" t="s">
        <v>1884</v>
      </c>
      <c r="BM71" s="84" t="s">
        <v>1885</v>
      </c>
      <c r="BN71" s="84" t="s">
        <v>1886</v>
      </c>
      <c r="BO71" s="84" t="s">
        <v>1887</v>
      </c>
      <c r="BP71" s="84" t="s">
        <v>1888</v>
      </c>
      <c r="BQ71" s="84" t="s">
        <v>1889</v>
      </c>
      <c r="BR71" s="68" t="str">
        <f t="shared" si="117"/>
        <v>Pic1</v>
      </c>
      <c r="BS71" s="68" t="str">
        <f t="shared" si="90"/>
        <v>Pic2</v>
      </c>
      <c r="BT71" s="68" t="str">
        <f t="shared" si="91"/>
        <v>Pic3</v>
      </c>
      <c r="BU71" s="68" t="str">
        <f t="shared" si="92"/>
        <v>Pic4</v>
      </c>
      <c r="BV71" s="68" t="str">
        <f t="shared" si="93"/>
        <v/>
      </c>
      <c r="BW71" s="68" t="str">
        <f t="shared" si="94"/>
        <v/>
      </c>
      <c r="BX71" s="68" t="str">
        <f t="shared" si="95"/>
        <v/>
      </c>
      <c r="BY71" s="68" t="str">
        <f t="shared" si="96"/>
        <v/>
      </c>
      <c r="BZ71" s="68" t="str">
        <f t="shared" si="97"/>
        <v/>
      </c>
      <c r="CA71" s="68" t="str">
        <f t="shared" si="98"/>
        <v/>
      </c>
      <c r="CB71" s="68" t="str">
        <f t="shared" si="99"/>
        <v/>
      </c>
      <c r="CC71" s="68" t="str">
        <f t="shared" si="100"/>
        <v/>
      </c>
      <c r="CD71" s="68" t="str">
        <f t="shared" si="101"/>
        <v/>
      </c>
      <c r="CE71" s="68" t="str">
        <f t="shared" si="102"/>
        <v/>
      </c>
      <c r="CF71" s="68" t="str">
        <f t="shared" si="103"/>
        <v/>
      </c>
      <c r="CG71" s="68" t="str">
        <f t="shared" si="104"/>
        <v/>
      </c>
      <c r="CH71" s="68" t="str">
        <f t="shared" si="105"/>
        <v/>
      </c>
      <c r="CI71" s="68" t="str">
        <f t="shared" si="106"/>
        <v/>
      </c>
      <c r="CJ71" s="68" t="str">
        <f t="shared" si="107"/>
        <v/>
      </c>
      <c r="CK71" s="68" t="str">
        <f t="shared" si="108"/>
        <v/>
      </c>
      <c r="CL71" s="68" t="str">
        <f t="shared" si="109"/>
        <v/>
      </c>
      <c r="CM71" s="68" t="str">
        <f t="shared" si="110"/>
        <v/>
      </c>
      <c r="CN71" s="68" t="str">
        <f t="shared" si="111"/>
        <v/>
      </c>
      <c r="CO71" s="68" t="str">
        <f t="shared" si="112"/>
        <v/>
      </c>
      <c r="CP71" s="68" t="str">
        <f t="shared" si="118"/>
        <v>https://viking-pictures.s3.us-west-1.amazonaws.com/AA1188/104+(1).JPG</v>
      </c>
      <c r="CQ71" s="68" t="s">
        <v>3214</v>
      </c>
      <c r="CR71" t="str">
        <f t="shared" si="119"/>
        <v>https://viking-pictures.s3.us-west-1.amazonaws.com/AA1188/104+(2).JPG</v>
      </c>
      <c r="CS71" s="68" t="str">
        <f t="shared" si="120"/>
        <v>Primary Pic</v>
      </c>
      <c r="CU71" t="s">
        <v>3214</v>
      </c>
      <c r="CV71" t="s">
        <v>3596</v>
      </c>
      <c r="CW71" t="s">
        <v>3597</v>
      </c>
      <c r="CX71" t="s">
        <v>3598</v>
      </c>
    </row>
    <row r="72" spans="1:104" x14ac:dyDescent="0.25">
      <c r="A72">
        <v>107</v>
      </c>
      <c r="B72" t="s">
        <v>3036</v>
      </c>
      <c r="C72" s="82" t="str">
        <f t="shared" si="113"/>
        <v>https://viking-pictures.s3.us-west-1.amazonaws.com/AA1188/107+(1).JPG|https://viking-pictures.s3.us-west-1.amazonaws.com/AA1188/107+(2).JPG|https://viking-pictures.s3.us-west-1.amazonaws.com/AA1188/107+(3).JPG|https://viking-pictures.s3.us-west-1.amazonaws.com/AA1188/107+(4).JPG</v>
      </c>
      <c r="D72" s="278">
        <v>4</v>
      </c>
      <c r="E72" s="82" t="str">
        <f t="shared" si="114"/>
        <v>https://viking-pictures.s3.us-west-1.amazonaws.com/AA1188/107+(1).JPG</v>
      </c>
      <c r="F72" s="82" t="str">
        <f t="shared" si="67"/>
        <v>https://viking-pictures.s3.us-west-1.amazonaws.com/AA1188/107+(2).JPG</v>
      </c>
      <c r="G72" s="82" t="str">
        <f t="shared" si="68"/>
        <v>https://viking-pictures.s3.us-west-1.amazonaws.com/AA1188/107+(3).JPG</v>
      </c>
      <c r="H72" s="82" t="str">
        <f t="shared" si="69"/>
        <v>https://viking-pictures.s3.us-west-1.amazonaws.com/AA1188/107+(4).JPG</v>
      </c>
      <c r="I72" s="82" t="str">
        <f t="shared" si="70"/>
        <v/>
      </c>
      <c r="J72" s="82" t="str">
        <f t="shared" si="71"/>
        <v/>
      </c>
      <c r="K72" s="82" t="str">
        <f t="shared" si="72"/>
        <v/>
      </c>
      <c r="L72" s="82" t="str">
        <f t="shared" si="73"/>
        <v/>
      </c>
      <c r="M72" s="82" t="str">
        <f t="shared" si="74"/>
        <v/>
      </c>
      <c r="N72" s="82" t="str">
        <f t="shared" si="75"/>
        <v/>
      </c>
      <c r="O72" s="82" t="str">
        <f t="shared" si="76"/>
        <v/>
      </c>
      <c r="P72" s="82" t="str">
        <f t="shared" si="77"/>
        <v/>
      </c>
      <c r="Q72" s="82" t="str">
        <f t="shared" si="78"/>
        <v/>
      </c>
      <c r="R72" s="82" t="str">
        <f t="shared" si="79"/>
        <v/>
      </c>
      <c r="S72" s="82" t="str">
        <f t="shared" si="80"/>
        <v/>
      </c>
      <c r="T72" s="82" t="str">
        <f t="shared" si="81"/>
        <v/>
      </c>
      <c r="U72" s="82" t="str">
        <f t="shared" si="82"/>
        <v/>
      </c>
      <c r="V72" s="82" t="str">
        <f t="shared" si="83"/>
        <v/>
      </c>
      <c r="W72" s="82" t="str">
        <f t="shared" si="84"/>
        <v/>
      </c>
      <c r="X72" s="82" t="str">
        <f t="shared" si="85"/>
        <v/>
      </c>
      <c r="Y72" s="82" t="str">
        <f t="shared" si="86"/>
        <v/>
      </c>
      <c r="Z72" s="82" t="str">
        <f t="shared" si="87"/>
        <v/>
      </c>
      <c r="AA72" s="82" t="str">
        <f t="shared" si="88"/>
        <v/>
      </c>
      <c r="AB72" s="82" t="str">
        <f t="shared" si="89"/>
        <v/>
      </c>
      <c r="AC72" s="83" t="str">
        <f t="shared" si="121"/>
        <v>https://viking-pictures.s3.us-west-1.amazonaws.com/AA1188</v>
      </c>
      <c r="AD72" s="82" t="str">
        <f t="shared" si="122"/>
        <v>107</v>
      </c>
      <c r="AE72" s="82">
        <f t="shared" si="115"/>
        <v>107</v>
      </c>
      <c r="AF72" s="82" t="str">
        <f t="shared" si="123"/>
        <v>107</v>
      </c>
      <c r="AG72" s="82" t="str">
        <f t="shared" si="124"/>
        <v>107</v>
      </c>
      <c r="AH72" s="82" t="str">
        <f t="shared" si="125"/>
        <v>107</v>
      </c>
      <c r="AI72" s="82" t="str">
        <f t="shared" si="126"/>
        <v>107</v>
      </c>
      <c r="AJ72" s="82" t="str">
        <f t="shared" si="127"/>
        <v>107</v>
      </c>
      <c r="AK72" s="82" t="str">
        <f t="shared" si="128"/>
        <v>107</v>
      </c>
      <c r="AL72" s="82" t="str">
        <f t="shared" si="129"/>
        <v>107</v>
      </c>
      <c r="AM72" s="82" t="str">
        <f t="shared" si="130"/>
        <v>107</v>
      </c>
      <c r="AN72" s="82" t="str">
        <f t="shared" si="116"/>
        <v>107</v>
      </c>
      <c r="AO72" s="82" t="str">
        <f t="shared" si="131"/>
        <v>107</v>
      </c>
      <c r="AP72" s="82" t="str">
        <f t="shared" si="132"/>
        <v>107</v>
      </c>
      <c r="AQ72" s="84" t="s">
        <v>3199</v>
      </c>
      <c r="AR72" s="84" t="s">
        <v>1864</v>
      </c>
      <c r="AS72" s="84" t="s">
        <v>1865</v>
      </c>
      <c r="AT72" s="84" t="s">
        <v>1866</v>
      </c>
      <c r="AU72" s="84" t="s">
        <v>1867</v>
      </c>
      <c r="AV72" s="84" t="s">
        <v>1868</v>
      </c>
      <c r="AW72" s="84" t="s">
        <v>1869</v>
      </c>
      <c r="AX72" s="84" t="s">
        <v>1870</v>
      </c>
      <c r="AY72" s="84" t="s">
        <v>1871</v>
      </c>
      <c r="AZ72" s="84" t="s">
        <v>1872</v>
      </c>
      <c r="BA72" s="84" t="s">
        <v>1873</v>
      </c>
      <c r="BB72" s="84" t="s">
        <v>1874</v>
      </c>
      <c r="BC72" s="84" t="s">
        <v>1875</v>
      </c>
      <c r="BD72" s="84" t="s">
        <v>1876</v>
      </c>
      <c r="BE72" s="84" t="s">
        <v>1877</v>
      </c>
      <c r="BF72" s="84" t="s">
        <v>1878</v>
      </c>
      <c r="BG72" s="84" t="s">
        <v>1879</v>
      </c>
      <c r="BH72" s="84" t="s">
        <v>1880</v>
      </c>
      <c r="BI72" s="84" t="s">
        <v>1881</v>
      </c>
      <c r="BJ72" s="84" t="s">
        <v>1882</v>
      </c>
      <c r="BK72" s="84" t="s">
        <v>1883</v>
      </c>
      <c r="BL72" s="84" t="s">
        <v>1884</v>
      </c>
      <c r="BM72" s="84" t="s">
        <v>1885</v>
      </c>
      <c r="BN72" s="84" t="s">
        <v>1886</v>
      </c>
      <c r="BO72" s="84" t="s">
        <v>1887</v>
      </c>
      <c r="BP72" s="84" t="s">
        <v>1888</v>
      </c>
      <c r="BQ72" s="84" t="s">
        <v>1889</v>
      </c>
      <c r="BR72" s="68" t="str">
        <f t="shared" si="117"/>
        <v>Pic1</v>
      </c>
      <c r="BS72" s="68" t="str">
        <f t="shared" si="90"/>
        <v>Pic2</v>
      </c>
      <c r="BT72" s="68" t="str">
        <f t="shared" si="91"/>
        <v>Pic3</v>
      </c>
      <c r="BU72" s="68" t="str">
        <f t="shared" si="92"/>
        <v>Pic4</v>
      </c>
      <c r="BV72" s="68" t="str">
        <f t="shared" si="93"/>
        <v/>
      </c>
      <c r="BW72" s="68" t="str">
        <f t="shared" si="94"/>
        <v/>
      </c>
      <c r="BX72" s="68" t="str">
        <f t="shared" si="95"/>
        <v/>
      </c>
      <c r="BY72" s="68" t="str">
        <f t="shared" si="96"/>
        <v/>
      </c>
      <c r="BZ72" s="68" t="str">
        <f t="shared" si="97"/>
        <v/>
      </c>
      <c r="CA72" s="68" t="str">
        <f t="shared" si="98"/>
        <v/>
      </c>
      <c r="CB72" s="68" t="str">
        <f t="shared" si="99"/>
        <v/>
      </c>
      <c r="CC72" s="68" t="str">
        <f t="shared" si="100"/>
        <v/>
      </c>
      <c r="CD72" s="68" t="str">
        <f t="shared" si="101"/>
        <v/>
      </c>
      <c r="CE72" s="68" t="str">
        <f t="shared" si="102"/>
        <v/>
      </c>
      <c r="CF72" s="68" t="str">
        <f t="shared" si="103"/>
        <v/>
      </c>
      <c r="CG72" s="68" t="str">
        <f t="shared" si="104"/>
        <v/>
      </c>
      <c r="CH72" s="68" t="str">
        <f t="shared" si="105"/>
        <v/>
      </c>
      <c r="CI72" s="68" t="str">
        <f t="shared" si="106"/>
        <v/>
      </c>
      <c r="CJ72" s="68" t="str">
        <f t="shared" si="107"/>
        <v/>
      </c>
      <c r="CK72" s="68" t="str">
        <f t="shared" si="108"/>
        <v/>
      </c>
      <c r="CL72" s="68" t="str">
        <f t="shared" si="109"/>
        <v/>
      </c>
      <c r="CM72" s="68" t="str">
        <f t="shared" si="110"/>
        <v/>
      </c>
      <c r="CN72" s="68" t="str">
        <f t="shared" si="111"/>
        <v/>
      </c>
      <c r="CO72" s="68" t="str">
        <f t="shared" si="112"/>
        <v/>
      </c>
      <c r="CP72" s="68" t="str">
        <f t="shared" si="118"/>
        <v>https://viking-pictures.s3.us-west-1.amazonaws.com/AA1188/107+(1).JPG</v>
      </c>
      <c r="CR72" t="str">
        <f t="shared" si="119"/>
        <v>https://viking-pictures.s3.us-west-1.amazonaws.com/AA1188/107+(1).JPG</v>
      </c>
      <c r="CS72" s="68" t="str">
        <f t="shared" si="120"/>
        <v>Primary Pic</v>
      </c>
      <c r="CU72" t="s">
        <v>3599</v>
      </c>
      <c r="CV72" t="s">
        <v>3600</v>
      </c>
      <c r="CW72" t="s">
        <v>3601</v>
      </c>
      <c r="CX72" t="s">
        <v>3602</v>
      </c>
    </row>
    <row r="73" spans="1:104" x14ac:dyDescent="0.25">
      <c r="A73">
        <v>105</v>
      </c>
      <c r="B73" t="s">
        <v>3037</v>
      </c>
      <c r="C73" s="82" t="str">
        <f t="shared" si="113"/>
        <v>https://viking-pictures.s3.us-west-1.amazonaws.com/AA1188/105+(1).JPG|https://viking-pictures.s3.us-west-1.amazonaws.com/AA1188/105+(2).JPG|https://viking-pictures.s3.us-west-1.amazonaws.com/AA1188/105+(3).JPG|https://viking-pictures.s3.us-west-1.amazonaws.com/AA1188/105+(4).JPG|https://viking-pictures.s3.us-west-1.amazonaws.com/AA1188/105+(5).JPG</v>
      </c>
      <c r="D73" s="278">
        <v>5</v>
      </c>
      <c r="E73" s="82" t="str">
        <f t="shared" si="114"/>
        <v>https://viking-pictures.s3.us-west-1.amazonaws.com/AA1188/105+(1).JPG</v>
      </c>
      <c r="F73" s="82" t="str">
        <f t="shared" si="67"/>
        <v>https://viking-pictures.s3.us-west-1.amazonaws.com/AA1188/105+(2).JPG</v>
      </c>
      <c r="G73" s="82" t="str">
        <f t="shared" si="68"/>
        <v>https://viking-pictures.s3.us-west-1.amazonaws.com/AA1188/105+(3).JPG</v>
      </c>
      <c r="H73" s="82" t="str">
        <f t="shared" si="69"/>
        <v>https://viking-pictures.s3.us-west-1.amazonaws.com/AA1188/105+(4).JPG</v>
      </c>
      <c r="I73" s="82" t="str">
        <f t="shared" si="70"/>
        <v>https://viking-pictures.s3.us-west-1.amazonaws.com/AA1188/105+(5).JPG</v>
      </c>
      <c r="J73" s="82" t="str">
        <f t="shared" si="71"/>
        <v/>
      </c>
      <c r="K73" s="82" t="str">
        <f t="shared" si="72"/>
        <v/>
      </c>
      <c r="L73" s="82" t="str">
        <f t="shared" si="73"/>
        <v/>
      </c>
      <c r="M73" s="82" t="str">
        <f t="shared" si="74"/>
        <v/>
      </c>
      <c r="N73" s="82" t="str">
        <f t="shared" si="75"/>
        <v/>
      </c>
      <c r="O73" s="82" t="str">
        <f t="shared" si="76"/>
        <v/>
      </c>
      <c r="P73" s="82" t="str">
        <f t="shared" si="77"/>
        <v/>
      </c>
      <c r="Q73" s="82" t="str">
        <f t="shared" si="78"/>
        <v/>
      </c>
      <c r="R73" s="82" t="str">
        <f t="shared" si="79"/>
        <v/>
      </c>
      <c r="S73" s="82" t="str">
        <f t="shared" si="80"/>
        <v/>
      </c>
      <c r="T73" s="82" t="str">
        <f t="shared" si="81"/>
        <v/>
      </c>
      <c r="U73" s="82" t="str">
        <f t="shared" si="82"/>
        <v/>
      </c>
      <c r="V73" s="82" t="str">
        <f t="shared" si="83"/>
        <v/>
      </c>
      <c r="W73" s="82" t="str">
        <f t="shared" si="84"/>
        <v/>
      </c>
      <c r="X73" s="82" t="str">
        <f t="shared" si="85"/>
        <v/>
      </c>
      <c r="Y73" s="82" t="str">
        <f t="shared" si="86"/>
        <v/>
      </c>
      <c r="Z73" s="82" t="str">
        <f t="shared" si="87"/>
        <v/>
      </c>
      <c r="AA73" s="82" t="str">
        <f t="shared" si="88"/>
        <v/>
      </c>
      <c r="AB73" s="82" t="str">
        <f t="shared" si="89"/>
        <v/>
      </c>
      <c r="AC73" s="83" t="str">
        <f t="shared" si="121"/>
        <v>https://viking-pictures.s3.us-west-1.amazonaws.com/AA1188</v>
      </c>
      <c r="AD73" s="82" t="str">
        <f t="shared" si="122"/>
        <v>105</v>
      </c>
      <c r="AE73" s="82">
        <f t="shared" si="115"/>
        <v>105</v>
      </c>
      <c r="AF73" s="82" t="str">
        <f t="shared" si="123"/>
        <v>105</v>
      </c>
      <c r="AG73" s="82" t="str">
        <f t="shared" si="124"/>
        <v>105</v>
      </c>
      <c r="AH73" s="82" t="str">
        <f t="shared" si="125"/>
        <v>105</v>
      </c>
      <c r="AI73" s="82" t="str">
        <f t="shared" si="126"/>
        <v>105</v>
      </c>
      <c r="AJ73" s="82" t="str">
        <f t="shared" si="127"/>
        <v>105</v>
      </c>
      <c r="AK73" s="82" t="str">
        <f t="shared" si="128"/>
        <v>105</v>
      </c>
      <c r="AL73" s="82" t="str">
        <f t="shared" si="129"/>
        <v>105</v>
      </c>
      <c r="AM73" s="82" t="str">
        <f t="shared" si="130"/>
        <v>105</v>
      </c>
      <c r="AN73" s="82" t="str">
        <f t="shared" si="116"/>
        <v>105</v>
      </c>
      <c r="AO73" s="82" t="str">
        <f t="shared" si="131"/>
        <v>105</v>
      </c>
      <c r="AP73" s="82" t="str">
        <f t="shared" si="132"/>
        <v>105</v>
      </c>
      <c r="AQ73" s="84" t="s">
        <v>3199</v>
      </c>
      <c r="AR73" s="84" t="s">
        <v>1864</v>
      </c>
      <c r="AS73" s="84" t="s">
        <v>1865</v>
      </c>
      <c r="AT73" s="84" t="s">
        <v>1866</v>
      </c>
      <c r="AU73" s="84" t="s">
        <v>1867</v>
      </c>
      <c r="AV73" s="84" t="s">
        <v>1868</v>
      </c>
      <c r="AW73" s="84" t="s">
        <v>1869</v>
      </c>
      <c r="AX73" s="84" t="s">
        <v>1870</v>
      </c>
      <c r="AY73" s="84" t="s">
        <v>1871</v>
      </c>
      <c r="AZ73" s="84" t="s">
        <v>1872</v>
      </c>
      <c r="BA73" s="84" t="s">
        <v>1873</v>
      </c>
      <c r="BB73" s="84" t="s">
        <v>1874</v>
      </c>
      <c r="BC73" s="84" t="s">
        <v>1875</v>
      </c>
      <c r="BD73" s="84" t="s">
        <v>1876</v>
      </c>
      <c r="BE73" s="84" t="s">
        <v>1877</v>
      </c>
      <c r="BF73" s="84" t="s">
        <v>1878</v>
      </c>
      <c r="BG73" s="84" t="s">
        <v>1879</v>
      </c>
      <c r="BH73" s="84" t="s">
        <v>1880</v>
      </c>
      <c r="BI73" s="84" t="s">
        <v>1881</v>
      </c>
      <c r="BJ73" s="84" t="s">
        <v>1882</v>
      </c>
      <c r="BK73" s="84" t="s">
        <v>1883</v>
      </c>
      <c r="BL73" s="84" t="s">
        <v>1884</v>
      </c>
      <c r="BM73" s="84" t="s">
        <v>1885</v>
      </c>
      <c r="BN73" s="84" t="s">
        <v>1886</v>
      </c>
      <c r="BO73" s="84" t="s">
        <v>1887</v>
      </c>
      <c r="BP73" s="84" t="s">
        <v>1888</v>
      </c>
      <c r="BQ73" s="84" t="s">
        <v>1889</v>
      </c>
      <c r="BR73" s="68" t="str">
        <f t="shared" si="117"/>
        <v>Pic1</v>
      </c>
      <c r="BS73" s="68" t="str">
        <f t="shared" si="90"/>
        <v>Pic2</v>
      </c>
      <c r="BT73" s="68" t="str">
        <f t="shared" si="91"/>
        <v>Pic3</v>
      </c>
      <c r="BU73" s="68" t="str">
        <f t="shared" si="92"/>
        <v>Pic4</v>
      </c>
      <c r="BV73" s="68" t="str">
        <f t="shared" si="93"/>
        <v>Pic5</v>
      </c>
      <c r="BW73" s="68" t="str">
        <f t="shared" si="94"/>
        <v/>
      </c>
      <c r="BX73" s="68" t="str">
        <f t="shared" si="95"/>
        <v/>
      </c>
      <c r="BY73" s="68" t="str">
        <f t="shared" si="96"/>
        <v/>
      </c>
      <c r="BZ73" s="68" t="str">
        <f t="shared" si="97"/>
        <v/>
      </c>
      <c r="CA73" s="68" t="str">
        <f t="shared" si="98"/>
        <v/>
      </c>
      <c r="CB73" s="68" t="str">
        <f t="shared" si="99"/>
        <v/>
      </c>
      <c r="CC73" s="68" t="str">
        <f t="shared" si="100"/>
        <v/>
      </c>
      <c r="CD73" s="68" t="str">
        <f t="shared" si="101"/>
        <v/>
      </c>
      <c r="CE73" s="68" t="str">
        <f t="shared" si="102"/>
        <v/>
      </c>
      <c r="CF73" s="68" t="str">
        <f t="shared" si="103"/>
        <v/>
      </c>
      <c r="CG73" s="68" t="str">
        <f t="shared" si="104"/>
        <v/>
      </c>
      <c r="CH73" s="68" t="str">
        <f t="shared" si="105"/>
        <v/>
      </c>
      <c r="CI73" s="68" t="str">
        <f t="shared" si="106"/>
        <v/>
      </c>
      <c r="CJ73" s="68" t="str">
        <f t="shared" si="107"/>
        <v/>
      </c>
      <c r="CK73" s="68" t="str">
        <f t="shared" si="108"/>
        <v/>
      </c>
      <c r="CL73" s="68" t="str">
        <f t="shared" si="109"/>
        <v/>
      </c>
      <c r="CM73" s="68" t="str">
        <f t="shared" si="110"/>
        <v/>
      </c>
      <c r="CN73" s="68" t="str">
        <f t="shared" si="111"/>
        <v/>
      </c>
      <c r="CO73" s="68" t="str">
        <f t="shared" si="112"/>
        <v/>
      </c>
      <c r="CP73" s="68" t="str">
        <f t="shared" si="118"/>
        <v>https://viking-pictures.s3.us-west-1.amazonaws.com/AA1188/105+(1).JPG</v>
      </c>
      <c r="CR73" t="str">
        <f t="shared" si="119"/>
        <v>https://viking-pictures.s3.us-west-1.amazonaws.com/AA1188/105+(1).JPG</v>
      </c>
      <c r="CS73" s="68" t="str">
        <f t="shared" si="120"/>
        <v>Primary Pic</v>
      </c>
      <c r="CU73" t="s">
        <v>3603</v>
      </c>
      <c r="CV73" t="s">
        <v>3604</v>
      </c>
      <c r="CW73" t="s">
        <v>3605</v>
      </c>
      <c r="CX73" t="s">
        <v>3606</v>
      </c>
      <c r="CY73" t="s">
        <v>3607</v>
      </c>
    </row>
    <row r="74" spans="1:104" x14ac:dyDescent="0.25">
      <c r="A74">
        <v>106</v>
      </c>
      <c r="B74" t="s">
        <v>3038</v>
      </c>
      <c r="C74" s="82" t="str">
        <f t="shared" si="113"/>
        <v>https://viking-pictures.s3.us-west-1.amazonaws.com/AA1188/106+(1).JPG|https://viking-pictures.s3.us-west-1.amazonaws.com/AA1188/106+(2).JPG|https://viking-pictures.s3.us-west-1.amazonaws.com/AA1188/106+(3).JPG|https://viking-pictures.s3.us-west-1.amazonaws.com/AA1188/106+(4).JPG</v>
      </c>
      <c r="D74" s="278">
        <v>4</v>
      </c>
      <c r="E74" s="82" t="str">
        <f t="shared" si="114"/>
        <v>https://viking-pictures.s3.us-west-1.amazonaws.com/AA1188/106+(1).JPG</v>
      </c>
      <c r="F74" s="82" t="str">
        <f t="shared" si="67"/>
        <v>https://viking-pictures.s3.us-west-1.amazonaws.com/AA1188/106+(2).JPG</v>
      </c>
      <c r="G74" s="82" t="str">
        <f t="shared" si="68"/>
        <v>https://viking-pictures.s3.us-west-1.amazonaws.com/AA1188/106+(3).JPG</v>
      </c>
      <c r="H74" s="82" t="str">
        <f t="shared" si="69"/>
        <v>https://viking-pictures.s3.us-west-1.amazonaws.com/AA1188/106+(4).JPG</v>
      </c>
      <c r="I74" s="82" t="str">
        <f t="shared" si="70"/>
        <v/>
      </c>
      <c r="J74" s="82" t="str">
        <f t="shared" si="71"/>
        <v/>
      </c>
      <c r="K74" s="82" t="str">
        <f t="shared" si="72"/>
        <v/>
      </c>
      <c r="L74" s="82" t="str">
        <f t="shared" si="73"/>
        <v/>
      </c>
      <c r="M74" s="82" t="str">
        <f t="shared" si="74"/>
        <v/>
      </c>
      <c r="N74" s="82" t="str">
        <f t="shared" si="75"/>
        <v/>
      </c>
      <c r="O74" s="82" t="str">
        <f t="shared" si="76"/>
        <v/>
      </c>
      <c r="P74" s="82" t="str">
        <f t="shared" si="77"/>
        <v/>
      </c>
      <c r="Q74" s="82" t="str">
        <f t="shared" si="78"/>
        <v/>
      </c>
      <c r="R74" s="82" t="str">
        <f t="shared" si="79"/>
        <v/>
      </c>
      <c r="S74" s="82" t="str">
        <f t="shared" si="80"/>
        <v/>
      </c>
      <c r="T74" s="82" t="str">
        <f t="shared" si="81"/>
        <v/>
      </c>
      <c r="U74" s="82" t="str">
        <f t="shared" si="82"/>
        <v/>
      </c>
      <c r="V74" s="82" t="str">
        <f t="shared" si="83"/>
        <v/>
      </c>
      <c r="W74" s="82" t="str">
        <f t="shared" si="84"/>
        <v/>
      </c>
      <c r="X74" s="82" t="str">
        <f t="shared" si="85"/>
        <v/>
      </c>
      <c r="Y74" s="82" t="str">
        <f t="shared" si="86"/>
        <v/>
      </c>
      <c r="Z74" s="82" t="str">
        <f t="shared" si="87"/>
        <v/>
      </c>
      <c r="AA74" s="82" t="str">
        <f t="shared" si="88"/>
        <v/>
      </c>
      <c r="AB74" s="82" t="str">
        <f t="shared" si="89"/>
        <v/>
      </c>
      <c r="AC74" s="83" t="str">
        <f t="shared" si="121"/>
        <v>https://viking-pictures.s3.us-west-1.amazonaws.com/AA1188</v>
      </c>
      <c r="AD74" s="82" t="str">
        <f t="shared" si="122"/>
        <v>106</v>
      </c>
      <c r="AE74" s="82">
        <f t="shared" si="115"/>
        <v>106</v>
      </c>
      <c r="AF74" s="82" t="str">
        <f t="shared" si="123"/>
        <v>106</v>
      </c>
      <c r="AG74" s="82" t="str">
        <f t="shared" si="124"/>
        <v>106</v>
      </c>
      <c r="AH74" s="82" t="str">
        <f t="shared" si="125"/>
        <v>106</v>
      </c>
      <c r="AI74" s="82" t="str">
        <f t="shared" si="126"/>
        <v>106</v>
      </c>
      <c r="AJ74" s="82" t="str">
        <f t="shared" si="127"/>
        <v>106</v>
      </c>
      <c r="AK74" s="82" t="str">
        <f t="shared" si="128"/>
        <v>106</v>
      </c>
      <c r="AL74" s="82" t="str">
        <f t="shared" si="129"/>
        <v>106</v>
      </c>
      <c r="AM74" s="82" t="str">
        <f t="shared" si="130"/>
        <v>106</v>
      </c>
      <c r="AN74" s="82" t="str">
        <f t="shared" si="116"/>
        <v>106</v>
      </c>
      <c r="AO74" s="82" t="str">
        <f t="shared" si="131"/>
        <v>106</v>
      </c>
      <c r="AP74" s="82" t="str">
        <f t="shared" si="132"/>
        <v>106</v>
      </c>
      <c r="AQ74" s="84" t="s">
        <v>3199</v>
      </c>
      <c r="AR74" s="84" t="s">
        <v>1864</v>
      </c>
      <c r="AS74" s="84" t="s">
        <v>1865</v>
      </c>
      <c r="AT74" s="84" t="s">
        <v>1866</v>
      </c>
      <c r="AU74" s="84" t="s">
        <v>1867</v>
      </c>
      <c r="AV74" s="84" t="s">
        <v>1868</v>
      </c>
      <c r="AW74" s="84" t="s">
        <v>1869</v>
      </c>
      <c r="AX74" s="84" t="s">
        <v>1870</v>
      </c>
      <c r="AY74" s="84" t="s">
        <v>1871</v>
      </c>
      <c r="AZ74" s="84" t="s">
        <v>1872</v>
      </c>
      <c r="BA74" s="84" t="s">
        <v>1873</v>
      </c>
      <c r="BB74" s="84" t="s">
        <v>1874</v>
      </c>
      <c r="BC74" s="84" t="s">
        <v>1875</v>
      </c>
      <c r="BD74" s="84" t="s">
        <v>1876</v>
      </c>
      <c r="BE74" s="84" t="s">
        <v>1877</v>
      </c>
      <c r="BF74" s="84" t="s">
        <v>1878</v>
      </c>
      <c r="BG74" s="84" t="s">
        <v>1879</v>
      </c>
      <c r="BH74" s="84" t="s">
        <v>1880</v>
      </c>
      <c r="BI74" s="84" t="s">
        <v>1881</v>
      </c>
      <c r="BJ74" s="84" t="s">
        <v>1882</v>
      </c>
      <c r="BK74" s="84" t="s">
        <v>1883</v>
      </c>
      <c r="BL74" s="84" t="s">
        <v>1884</v>
      </c>
      <c r="BM74" s="84" t="s">
        <v>1885</v>
      </c>
      <c r="BN74" s="84" t="s">
        <v>1886</v>
      </c>
      <c r="BO74" s="84" t="s">
        <v>1887</v>
      </c>
      <c r="BP74" s="84" t="s">
        <v>1888</v>
      </c>
      <c r="BQ74" s="84" t="s">
        <v>1889</v>
      </c>
      <c r="BR74" s="68" t="str">
        <f t="shared" si="117"/>
        <v>Pic1</v>
      </c>
      <c r="BS74" s="68" t="str">
        <f t="shared" si="90"/>
        <v>Pic2</v>
      </c>
      <c r="BT74" s="68" t="str">
        <f t="shared" si="91"/>
        <v>Pic3</v>
      </c>
      <c r="BU74" s="68" t="str">
        <f t="shared" si="92"/>
        <v>Pic4</v>
      </c>
      <c r="BV74" s="68" t="str">
        <f t="shared" si="93"/>
        <v/>
      </c>
      <c r="BW74" s="68" t="str">
        <f t="shared" si="94"/>
        <v/>
      </c>
      <c r="BX74" s="68" t="str">
        <f t="shared" si="95"/>
        <v/>
      </c>
      <c r="BY74" s="68" t="str">
        <f t="shared" si="96"/>
        <v/>
      </c>
      <c r="BZ74" s="68" t="str">
        <f t="shared" si="97"/>
        <v/>
      </c>
      <c r="CA74" s="68" t="str">
        <f t="shared" si="98"/>
        <v/>
      </c>
      <c r="CB74" s="68" t="str">
        <f t="shared" si="99"/>
        <v/>
      </c>
      <c r="CC74" s="68" t="str">
        <f t="shared" si="100"/>
        <v/>
      </c>
      <c r="CD74" s="68" t="str">
        <f t="shared" si="101"/>
        <v/>
      </c>
      <c r="CE74" s="68" t="str">
        <f t="shared" si="102"/>
        <v/>
      </c>
      <c r="CF74" s="68" t="str">
        <f t="shared" si="103"/>
        <v/>
      </c>
      <c r="CG74" s="68" t="str">
        <f t="shared" si="104"/>
        <v/>
      </c>
      <c r="CH74" s="68" t="str">
        <f t="shared" si="105"/>
        <v/>
      </c>
      <c r="CI74" s="68" t="str">
        <f t="shared" si="106"/>
        <v/>
      </c>
      <c r="CJ74" s="68" t="str">
        <f t="shared" si="107"/>
        <v/>
      </c>
      <c r="CK74" s="68" t="str">
        <f t="shared" si="108"/>
        <v/>
      </c>
      <c r="CL74" s="68" t="str">
        <f t="shared" si="109"/>
        <v/>
      </c>
      <c r="CM74" s="68" t="str">
        <f t="shared" si="110"/>
        <v/>
      </c>
      <c r="CN74" s="68" t="str">
        <f t="shared" si="111"/>
        <v/>
      </c>
      <c r="CO74" s="68" t="str">
        <f t="shared" si="112"/>
        <v/>
      </c>
      <c r="CP74" s="68" t="str">
        <f t="shared" si="118"/>
        <v>https://viking-pictures.s3.us-west-1.amazonaws.com/AA1188/106+(1).JPG</v>
      </c>
      <c r="CQ74" s="68"/>
      <c r="CR74" t="str">
        <f t="shared" si="119"/>
        <v>https://viking-pictures.s3.us-west-1.amazonaws.com/AA1188/106+(1).JPG</v>
      </c>
      <c r="CS74" s="68" t="str">
        <f t="shared" si="120"/>
        <v>Primary Pic</v>
      </c>
      <c r="CU74" t="s">
        <v>3608</v>
      </c>
      <c r="CV74" t="s">
        <v>3609</v>
      </c>
      <c r="CW74" t="s">
        <v>3610</v>
      </c>
      <c r="CX74" t="s">
        <v>3611</v>
      </c>
    </row>
    <row r="75" spans="1:104" x14ac:dyDescent="0.25">
      <c r="A75">
        <v>108</v>
      </c>
      <c r="B75" t="s">
        <v>3040</v>
      </c>
      <c r="C75" s="82" t="str">
        <f t="shared" si="113"/>
        <v>https://viking-pictures.s3.us-west-1.amazonaws.com/AA1188/108+(1).JPG|https://viking-pictures.s3.us-west-1.amazonaws.com/AA1188/108+(2).JPG|https://viking-pictures.s3.us-west-1.amazonaws.com/AA1188/108+(3).JPG|https://viking-pictures.s3.us-west-1.amazonaws.com/AA1188/108+(4).JPG</v>
      </c>
      <c r="D75" s="278">
        <v>4</v>
      </c>
      <c r="E75" s="82" t="str">
        <f t="shared" si="114"/>
        <v>https://viking-pictures.s3.us-west-1.amazonaws.com/AA1188/108+(1).JPG</v>
      </c>
      <c r="F75" s="82" t="str">
        <f t="shared" si="67"/>
        <v>https://viking-pictures.s3.us-west-1.amazonaws.com/AA1188/108+(2).JPG</v>
      </c>
      <c r="G75" s="82" t="str">
        <f t="shared" si="68"/>
        <v>https://viking-pictures.s3.us-west-1.amazonaws.com/AA1188/108+(3).JPG</v>
      </c>
      <c r="H75" s="82" t="str">
        <f t="shared" si="69"/>
        <v>https://viking-pictures.s3.us-west-1.amazonaws.com/AA1188/108+(4).JPG</v>
      </c>
      <c r="I75" s="82" t="str">
        <f t="shared" si="70"/>
        <v/>
      </c>
      <c r="J75" s="82" t="str">
        <f t="shared" si="71"/>
        <v/>
      </c>
      <c r="K75" s="82" t="str">
        <f t="shared" si="72"/>
        <v/>
      </c>
      <c r="L75" s="82" t="str">
        <f t="shared" si="73"/>
        <v/>
      </c>
      <c r="M75" s="82" t="str">
        <f t="shared" si="74"/>
        <v/>
      </c>
      <c r="N75" s="82" t="str">
        <f t="shared" si="75"/>
        <v/>
      </c>
      <c r="O75" s="82" t="str">
        <f t="shared" si="76"/>
        <v/>
      </c>
      <c r="P75" s="82" t="str">
        <f t="shared" si="77"/>
        <v/>
      </c>
      <c r="Q75" s="82" t="str">
        <f t="shared" si="78"/>
        <v/>
      </c>
      <c r="R75" s="82" t="str">
        <f t="shared" si="79"/>
        <v/>
      </c>
      <c r="S75" s="82" t="str">
        <f t="shared" si="80"/>
        <v/>
      </c>
      <c r="T75" s="82" t="str">
        <f t="shared" si="81"/>
        <v/>
      </c>
      <c r="U75" s="82" t="str">
        <f t="shared" si="82"/>
        <v/>
      </c>
      <c r="V75" s="82" t="str">
        <f t="shared" si="83"/>
        <v/>
      </c>
      <c r="W75" s="82" t="str">
        <f t="shared" si="84"/>
        <v/>
      </c>
      <c r="X75" s="82" t="str">
        <f t="shared" si="85"/>
        <v/>
      </c>
      <c r="Y75" s="82" t="str">
        <f t="shared" si="86"/>
        <v/>
      </c>
      <c r="Z75" s="82" t="str">
        <f t="shared" si="87"/>
        <v/>
      </c>
      <c r="AA75" s="82" t="str">
        <f t="shared" si="88"/>
        <v/>
      </c>
      <c r="AB75" s="82" t="str">
        <f t="shared" si="89"/>
        <v/>
      </c>
      <c r="AC75" s="83" t="str">
        <f t="shared" si="121"/>
        <v>https://viking-pictures.s3.us-west-1.amazonaws.com/AA1188</v>
      </c>
      <c r="AD75" s="82" t="str">
        <f t="shared" si="122"/>
        <v>108</v>
      </c>
      <c r="AE75" s="82">
        <f t="shared" si="115"/>
        <v>108</v>
      </c>
      <c r="AF75" s="82" t="str">
        <f t="shared" si="123"/>
        <v>108</v>
      </c>
      <c r="AG75" s="82" t="str">
        <f t="shared" si="124"/>
        <v>108</v>
      </c>
      <c r="AH75" s="82" t="str">
        <f t="shared" si="125"/>
        <v>108</v>
      </c>
      <c r="AI75" s="82" t="str">
        <f t="shared" si="126"/>
        <v>108</v>
      </c>
      <c r="AJ75" s="82" t="str">
        <f t="shared" si="127"/>
        <v>108</v>
      </c>
      <c r="AK75" s="82" t="str">
        <f t="shared" si="128"/>
        <v>108</v>
      </c>
      <c r="AL75" s="82" t="str">
        <f t="shared" si="129"/>
        <v>108</v>
      </c>
      <c r="AM75" s="82" t="str">
        <f t="shared" si="130"/>
        <v>108</v>
      </c>
      <c r="AN75" s="82" t="str">
        <f t="shared" si="116"/>
        <v>108</v>
      </c>
      <c r="AO75" s="82" t="str">
        <f t="shared" si="131"/>
        <v>108</v>
      </c>
      <c r="AP75" s="82" t="str">
        <f t="shared" si="132"/>
        <v>108</v>
      </c>
      <c r="AQ75" s="84" t="s">
        <v>3199</v>
      </c>
      <c r="AR75" s="84" t="s">
        <v>1864</v>
      </c>
      <c r="AS75" s="84" t="s">
        <v>1865</v>
      </c>
      <c r="AT75" s="84" t="s">
        <v>1866</v>
      </c>
      <c r="AU75" s="84" t="s">
        <v>1867</v>
      </c>
      <c r="AV75" s="84" t="s">
        <v>1868</v>
      </c>
      <c r="AW75" s="84" t="s">
        <v>1869</v>
      </c>
      <c r="AX75" s="84" t="s">
        <v>1870</v>
      </c>
      <c r="AY75" s="84" t="s">
        <v>1871</v>
      </c>
      <c r="AZ75" s="84" t="s">
        <v>1872</v>
      </c>
      <c r="BA75" s="84" t="s">
        <v>1873</v>
      </c>
      <c r="BB75" s="84" t="s">
        <v>1874</v>
      </c>
      <c r="BC75" s="84" t="s">
        <v>1875</v>
      </c>
      <c r="BD75" s="84" t="s">
        <v>1876</v>
      </c>
      <c r="BE75" s="84" t="s">
        <v>1877</v>
      </c>
      <c r="BF75" s="84" t="s">
        <v>1878</v>
      </c>
      <c r="BG75" s="84" t="s">
        <v>1879</v>
      </c>
      <c r="BH75" s="84" t="s">
        <v>1880</v>
      </c>
      <c r="BI75" s="84" t="s">
        <v>1881</v>
      </c>
      <c r="BJ75" s="84" t="s">
        <v>1882</v>
      </c>
      <c r="BK75" s="84" t="s">
        <v>1883</v>
      </c>
      <c r="BL75" s="84" t="s">
        <v>1884</v>
      </c>
      <c r="BM75" s="84" t="s">
        <v>1885</v>
      </c>
      <c r="BN75" s="84" t="s">
        <v>1886</v>
      </c>
      <c r="BO75" s="84" t="s">
        <v>1887</v>
      </c>
      <c r="BP75" s="84" t="s">
        <v>1888</v>
      </c>
      <c r="BQ75" s="84" t="s">
        <v>1889</v>
      </c>
      <c r="BR75" s="68" t="str">
        <f t="shared" si="117"/>
        <v>Pic1</v>
      </c>
      <c r="BS75" s="68" t="str">
        <f t="shared" si="90"/>
        <v>Pic2</v>
      </c>
      <c r="BT75" s="68" t="str">
        <f t="shared" si="91"/>
        <v>Pic3</v>
      </c>
      <c r="BU75" s="68" t="str">
        <f t="shared" si="92"/>
        <v>Pic4</v>
      </c>
      <c r="BV75" s="68" t="str">
        <f t="shared" si="93"/>
        <v/>
      </c>
      <c r="BW75" s="68" t="str">
        <f t="shared" si="94"/>
        <v/>
      </c>
      <c r="BX75" s="68" t="str">
        <f t="shared" si="95"/>
        <v/>
      </c>
      <c r="BY75" s="68" t="str">
        <f t="shared" si="96"/>
        <v/>
      </c>
      <c r="BZ75" s="68" t="str">
        <f t="shared" si="97"/>
        <v/>
      </c>
      <c r="CA75" s="68" t="str">
        <f t="shared" si="98"/>
        <v/>
      </c>
      <c r="CB75" s="68" t="str">
        <f t="shared" si="99"/>
        <v/>
      </c>
      <c r="CC75" s="68" t="str">
        <f t="shared" si="100"/>
        <v/>
      </c>
      <c r="CD75" s="68" t="str">
        <f t="shared" si="101"/>
        <v/>
      </c>
      <c r="CE75" s="68" t="str">
        <f t="shared" si="102"/>
        <v/>
      </c>
      <c r="CF75" s="68" t="str">
        <f t="shared" si="103"/>
        <v/>
      </c>
      <c r="CG75" s="68" t="str">
        <f t="shared" si="104"/>
        <v/>
      </c>
      <c r="CH75" s="68" t="str">
        <f t="shared" si="105"/>
        <v/>
      </c>
      <c r="CI75" s="68" t="str">
        <f t="shared" si="106"/>
        <v/>
      </c>
      <c r="CJ75" s="68" t="str">
        <f t="shared" si="107"/>
        <v/>
      </c>
      <c r="CK75" s="68" t="str">
        <f t="shared" si="108"/>
        <v/>
      </c>
      <c r="CL75" s="68" t="str">
        <f t="shared" si="109"/>
        <v/>
      </c>
      <c r="CM75" s="68" t="str">
        <f t="shared" si="110"/>
        <v/>
      </c>
      <c r="CN75" s="68" t="str">
        <f t="shared" si="111"/>
        <v/>
      </c>
      <c r="CO75" s="68" t="str">
        <f t="shared" si="112"/>
        <v/>
      </c>
      <c r="CP75" s="68" t="str">
        <f t="shared" si="118"/>
        <v>https://viking-pictures.s3.us-west-1.amazonaws.com/AA1188/108+(1).JPG</v>
      </c>
      <c r="CR75" t="str">
        <f t="shared" si="119"/>
        <v>https://viking-pictures.s3.us-west-1.amazonaws.com/AA1188/108+(1).JPG</v>
      </c>
      <c r="CS75" s="68" t="str">
        <f t="shared" si="120"/>
        <v>Primary Pic</v>
      </c>
      <c r="CU75" t="s">
        <v>3612</v>
      </c>
      <c r="CV75" t="s">
        <v>3613</v>
      </c>
      <c r="CW75" t="s">
        <v>3614</v>
      </c>
      <c r="CX75" t="s">
        <v>3615</v>
      </c>
    </row>
    <row r="76" spans="1:104" x14ac:dyDescent="0.25">
      <c r="A76">
        <v>109</v>
      </c>
      <c r="B76" t="s">
        <v>3042</v>
      </c>
      <c r="C76" s="82" t="str">
        <f t="shared" si="113"/>
        <v>https://viking-pictures.s3.us-west-1.amazonaws.com/AA1188/109+(1).JPG|https://viking-pictures.s3.us-west-1.amazonaws.com/AA1188/109+(2).JPG|https://viking-pictures.s3.us-west-1.amazonaws.com/AA1188/109+(3).JPG|https://viking-pictures.s3.us-west-1.amazonaws.com/AA1188/109+(4).JPG|https://viking-pictures.s3.us-west-1.amazonaws.com/AA1188/109+(5).JPG</v>
      </c>
      <c r="D76" s="278">
        <v>5</v>
      </c>
      <c r="E76" s="82" t="str">
        <f t="shared" si="114"/>
        <v>https://viking-pictures.s3.us-west-1.amazonaws.com/AA1188/109+(1).JPG</v>
      </c>
      <c r="F76" s="82" t="str">
        <f t="shared" si="67"/>
        <v>https://viking-pictures.s3.us-west-1.amazonaws.com/AA1188/109+(2).JPG</v>
      </c>
      <c r="G76" s="82" t="str">
        <f t="shared" si="68"/>
        <v>https://viking-pictures.s3.us-west-1.amazonaws.com/AA1188/109+(3).JPG</v>
      </c>
      <c r="H76" s="82" t="str">
        <f t="shared" si="69"/>
        <v>https://viking-pictures.s3.us-west-1.amazonaws.com/AA1188/109+(4).JPG</v>
      </c>
      <c r="I76" s="82" t="str">
        <f t="shared" si="70"/>
        <v>https://viking-pictures.s3.us-west-1.amazonaws.com/AA1188/109+(5).JPG</v>
      </c>
      <c r="J76" s="82" t="str">
        <f t="shared" si="71"/>
        <v/>
      </c>
      <c r="K76" s="82" t="str">
        <f t="shared" si="72"/>
        <v/>
      </c>
      <c r="L76" s="82" t="str">
        <f t="shared" si="73"/>
        <v/>
      </c>
      <c r="M76" s="82" t="str">
        <f t="shared" si="74"/>
        <v/>
      </c>
      <c r="N76" s="82" t="str">
        <f t="shared" si="75"/>
        <v/>
      </c>
      <c r="O76" s="82" t="str">
        <f t="shared" si="76"/>
        <v/>
      </c>
      <c r="P76" s="82" t="str">
        <f t="shared" si="77"/>
        <v/>
      </c>
      <c r="Q76" s="82" t="str">
        <f t="shared" si="78"/>
        <v/>
      </c>
      <c r="R76" s="82" t="str">
        <f t="shared" si="79"/>
        <v/>
      </c>
      <c r="S76" s="82" t="str">
        <f t="shared" si="80"/>
        <v/>
      </c>
      <c r="T76" s="82" t="str">
        <f t="shared" si="81"/>
        <v/>
      </c>
      <c r="U76" s="82" t="str">
        <f t="shared" si="82"/>
        <v/>
      </c>
      <c r="V76" s="82" t="str">
        <f t="shared" si="83"/>
        <v/>
      </c>
      <c r="W76" s="82" t="str">
        <f t="shared" si="84"/>
        <v/>
      </c>
      <c r="X76" s="82" t="str">
        <f t="shared" si="85"/>
        <v/>
      </c>
      <c r="Y76" s="82" t="str">
        <f t="shared" si="86"/>
        <v/>
      </c>
      <c r="Z76" s="82" t="str">
        <f t="shared" si="87"/>
        <v/>
      </c>
      <c r="AA76" s="82" t="str">
        <f t="shared" si="88"/>
        <v/>
      </c>
      <c r="AB76" s="82" t="str">
        <f t="shared" si="89"/>
        <v/>
      </c>
      <c r="AC76" s="83" t="str">
        <f t="shared" si="121"/>
        <v>https://viking-pictures.s3.us-west-1.amazonaws.com/AA1188</v>
      </c>
      <c r="AD76" s="82" t="str">
        <f t="shared" si="122"/>
        <v>109</v>
      </c>
      <c r="AE76" s="82">
        <f t="shared" si="115"/>
        <v>109</v>
      </c>
      <c r="AF76" s="82" t="str">
        <f t="shared" si="123"/>
        <v>109</v>
      </c>
      <c r="AG76" s="82" t="str">
        <f t="shared" si="124"/>
        <v>109</v>
      </c>
      <c r="AH76" s="82" t="str">
        <f t="shared" si="125"/>
        <v>109</v>
      </c>
      <c r="AI76" s="82" t="str">
        <f t="shared" si="126"/>
        <v>109</v>
      </c>
      <c r="AJ76" s="82" t="str">
        <f t="shared" si="127"/>
        <v>109</v>
      </c>
      <c r="AK76" s="82" t="str">
        <f t="shared" si="128"/>
        <v>109</v>
      </c>
      <c r="AL76" s="82" t="str">
        <f t="shared" si="129"/>
        <v>109</v>
      </c>
      <c r="AM76" s="82" t="str">
        <f t="shared" si="130"/>
        <v>109</v>
      </c>
      <c r="AN76" s="82" t="str">
        <f t="shared" si="116"/>
        <v>109</v>
      </c>
      <c r="AO76" s="82" t="str">
        <f t="shared" si="131"/>
        <v>109</v>
      </c>
      <c r="AP76" s="82" t="str">
        <f t="shared" si="132"/>
        <v>109</v>
      </c>
      <c r="AQ76" s="84" t="s">
        <v>3199</v>
      </c>
      <c r="AR76" s="84" t="s">
        <v>1864</v>
      </c>
      <c r="AS76" s="84" t="s">
        <v>1865</v>
      </c>
      <c r="AT76" s="84" t="s">
        <v>1866</v>
      </c>
      <c r="AU76" s="84" t="s">
        <v>1867</v>
      </c>
      <c r="AV76" s="84" t="s">
        <v>1868</v>
      </c>
      <c r="AW76" s="84" t="s">
        <v>1869</v>
      </c>
      <c r="AX76" s="84" t="s">
        <v>1870</v>
      </c>
      <c r="AY76" s="84" t="s">
        <v>1871</v>
      </c>
      <c r="AZ76" s="84" t="s">
        <v>1872</v>
      </c>
      <c r="BA76" s="84" t="s">
        <v>1873</v>
      </c>
      <c r="BB76" s="84" t="s">
        <v>1874</v>
      </c>
      <c r="BC76" s="84" t="s">
        <v>1875</v>
      </c>
      <c r="BD76" s="84" t="s">
        <v>1876</v>
      </c>
      <c r="BE76" s="84" t="s">
        <v>1877</v>
      </c>
      <c r="BF76" s="84" t="s">
        <v>1878</v>
      </c>
      <c r="BG76" s="84" t="s">
        <v>1879</v>
      </c>
      <c r="BH76" s="84" t="s">
        <v>1880</v>
      </c>
      <c r="BI76" s="84" t="s">
        <v>1881</v>
      </c>
      <c r="BJ76" s="84" t="s">
        <v>1882</v>
      </c>
      <c r="BK76" s="84" t="s">
        <v>1883</v>
      </c>
      <c r="BL76" s="84" t="s">
        <v>1884</v>
      </c>
      <c r="BM76" s="84" t="s">
        <v>1885</v>
      </c>
      <c r="BN76" s="84" t="s">
        <v>1886</v>
      </c>
      <c r="BO76" s="84" t="s">
        <v>1887</v>
      </c>
      <c r="BP76" s="84" t="s">
        <v>1888</v>
      </c>
      <c r="BQ76" s="84" t="s">
        <v>1889</v>
      </c>
      <c r="BR76" s="68" t="str">
        <f t="shared" si="117"/>
        <v>Pic1</v>
      </c>
      <c r="BS76" s="68" t="str">
        <f t="shared" si="90"/>
        <v>Pic2</v>
      </c>
      <c r="BT76" s="68" t="str">
        <f t="shared" si="91"/>
        <v>Pic3</v>
      </c>
      <c r="BU76" s="68" t="str">
        <f t="shared" si="92"/>
        <v>Pic4</v>
      </c>
      <c r="BV76" s="68" t="str">
        <f t="shared" si="93"/>
        <v>Pic5</v>
      </c>
      <c r="BW76" s="68" t="str">
        <f t="shared" si="94"/>
        <v/>
      </c>
      <c r="BX76" s="68" t="str">
        <f t="shared" si="95"/>
        <v/>
      </c>
      <c r="BY76" s="68" t="str">
        <f t="shared" si="96"/>
        <v/>
      </c>
      <c r="BZ76" s="68" t="str">
        <f t="shared" si="97"/>
        <v/>
      </c>
      <c r="CA76" s="68" t="str">
        <f t="shared" si="98"/>
        <v/>
      </c>
      <c r="CB76" s="68" t="str">
        <f t="shared" si="99"/>
        <v/>
      </c>
      <c r="CC76" s="68" t="str">
        <f t="shared" si="100"/>
        <v/>
      </c>
      <c r="CD76" s="68" t="str">
        <f t="shared" si="101"/>
        <v/>
      </c>
      <c r="CE76" s="68" t="str">
        <f t="shared" si="102"/>
        <v/>
      </c>
      <c r="CF76" s="68" t="str">
        <f t="shared" si="103"/>
        <v/>
      </c>
      <c r="CG76" s="68" t="str">
        <f t="shared" si="104"/>
        <v/>
      </c>
      <c r="CH76" s="68" t="str">
        <f t="shared" si="105"/>
        <v/>
      </c>
      <c r="CI76" s="68" t="str">
        <f t="shared" si="106"/>
        <v/>
      </c>
      <c r="CJ76" s="68" t="str">
        <f t="shared" si="107"/>
        <v/>
      </c>
      <c r="CK76" s="68" t="str">
        <f t="shared" si="108"/>
        <v/>
      </c>
      <c r="CL76" s="68" t="str">
        <f t="shared" si="109"/>
        <v/>
      </c>
      <c r="CM76" s="68" t="str">
        <f t="shared" si="110"/>
        <v/>
      </c>
      <c r="CN76" s="68" t="str">
        <f t="shared" si="111"/>
        <v/>
      </c>
      <c r="CO76" s="68" t="str">
        <f t="shared" si="112"/>
        <v/>
      </c>
      <c r="CP76" s="68" t="str">
        <f t="shared" si="118"/>
        <v>https://viking-pictures.s3.us-west-1.amazonaws.com/AA1188/109+(1).JPG</v>
      </c>
      <c r="CR76" t="str">
        <f t="shared" si="119"/>
        <v>https://viking-pictures.s3.us-west-1.amazonaws.com/AA1188/109+(1).JPG</v>
      </c>
      <c r="CS76" s="68" t="str">
        <f t="shared" si="120"/>
        <v>Primary Pic</v>
      </c>
      <c r="CU76" t="s">
        <v>3616</v>
      </c>
      <c r="CV76" t="s">
        <v>3617</v>
      </c>
      <c r="CW76" t="s">
        <v>3618</v>
      </c>
      <c r="CX76" t="s">
        <v>3619</v>
      </c>
      <c r="CY76" t="s">
        <v>3620</v>
      </c>
    </row>
    <row r="77" spans="1:104" x14ac:dyDescent="0.25">
      <c r="C77" s="82" t="str">
        <f t="shared" si="113"/>
        <v/>
      </c>
      <c r="D77" s="278"/>
      <c r="E77" s="82" t="str">
        <f t="shared" si="114"/>
        <v/>
      </c>
      <c r="F77" s="82" t="str">
        <f t="shared" si="67"/>
        <v/>
      </c>
      <c r="G77" s="82" t="str">
        <f t="shared" si="68"/>
        <v/>
      </c>
      <c r="H77" s="82" t="str">
        <f t="shared" si="69"/>
        <v/>
      </c>
      <c r="I77" s="82" t="str">
        <f t="shared" si="70"/>
        <v/>
      </c>
      <c r="J77" s="82" t="str">
        <f t="shared" si="71"/>
        <v/>
      </c>
      <c r="K77" s="82" t="str">
        <f t="shared" si="72"/>
        <v/>
      </c>
      <c r="L77" s="82" t="str">
        <f t="shared" si="73"/>
        <v/>
      </c>
      <c r="M77" s="82" t="str">
        <f t="shared" si="74"/>
        <v/>
      </c>
      <c r="N77" s="82" t="str">
        <f t="shared" si="75"/>
        <v/>
      </c>
      <c r="O77" s="82" t="str">
        <f t="shared" si="76"/>
        <v/>
      </c>
      <c r="P77" s="82" t="str">
        <f t="shared" si="77"/>
        <v/>
      </c>
      <c r="Q77" s="82" t="str">
        <f t="shared" si="78"/>
        <v/>
      </c>
      <c r="R77" s="82" t="str">
        <f t="shared" si="79"/>
        <v/>
      </c>
      <c r="S77" s="82" t="str">
        <f t="shared" si="80"/>
        <v/>
      </c>
      <c r="T77" s="82" t="str">
        <f t="shared" si="81"/>
        <v/>
      </c>
      <c r="U77" s="82" t="str">
        <f t="shared" si="82"/>
        <v/>
      </c>
      <c r="V77" s="82" t="str">
        <f t="shared" si="83"/>
        <v/>
      </c>
      <c r="W77" s="82" t="str">
        <f t="shared" si="84"/>
        <v/>
      </c>
      <c r="X77" s="82" t="str">
        <f t="shared" si="85"/>
        <v/>
      </c>
      <c r="Y77" s="82" t="str">
        <f t="shared" si="86"/>
        <v/>
      </c>
      <c r="Z77" s="82" t="str">
        <f t="shared" si="87"/>
        <v/>
      </c>
      <c r="AA77" s="82" t="str">
        <f t="shared" si="88"/>
        <v/>
      </c>
      <c r="AB77" s="82" t="str">
        <f t="shared" si="89"/>
        <v/>
      </c>
      <c r="AC77" s="83" t="str">
        <f t="shared" si="121"/>
        <v>https://viking-pictures.s3.us-west-1.amazonaws.com/AA1188</v>
      </c>
      <c r="AD77" s="82" t="str">
        <f t="shared" si="122"/>
        <v>0</v>
      </c>
      <c r="AE77" s="82">
        <f t="shared" si="115"/>
        <v>0</v>
      </c>
      <c r="AF77" s="82" t="str">
        <f t="shared" si="123"/>
        <v>0</v>
      </c>
      <c r="AG77" s="82" t="str">
        <f t="shared" si="124"/>
        <v>0</v>
      </c>
      <c r="AH77" s="82" t="str">
        <f t="shared" si="125"/>
        <v>0</v>
      </c>
      <c r="AI77" s="82" t="str">
        <f t="shared" si="126"/>
        <v>0</v>
      </c>
      <c r="AJ77" s="82" t="str">
        <f t="shared" si="127"/>
        <v>0</v>
      </c>
      <c r="AK77" s="82" t="str">
        <f t="shared" si="128"/>
        <v>0</v>
      </c>
      <c r="AL77" s="82" t="str">
        <f t="shared" si="129"/>
        <v>0</v>
      </c>
      <c r="AM77" s="82" t="str">
        <f t="shared" si="130"/>
        <v>0</v>
      </c>
      <c r="AN77" s="82" t="str">
        <f t="shared" si="116"/>
        <v>0</v>
      </c>
      <c r="AO77" s="82" t="str">
        <f t="shared" si="131"/>
        <v>0</v>
      </c>
      <c r="AP77" s="82" t="str">
        <f t="shared" si="132"/>
        <v>0</v>
      </c>
      <c r="AQ77" s="84" t="s">
        <v>3199</v>
      </c>
      <c r="AR77" s="84" t="s">
        <v>1864</v>
      </c>
      <c r="AS77" s="84" t="s">
        <v>1865</v>
      </c>
      <c r="AT77" s="84" t="s">
        <v>1866</v>
      </c>
      <c r="AU77" s="84" t="s">
        <v>1867</v>
      </c>
      <c r="AV77" s="84" t="s">
        <v>1868</v>
      </c>
      <c r="AW77" s="84" t="s">
        <v>1869</v>
      </c>
      <c r="AX77" s="84" t="s">
        <v>1870</v>
      </c>
      <c r="AY77" s="84" t="s">
        <v>1871</v>
      </c>
      <c r="AZ77" s="84" t="s">
        <v>1872</v>
      </c>
      <c r="BA77" s="84" t="s">
        <v>1873</v>
      </c>
      <c r="BB77" s="84" t="s">
        <v>1874</v>
      </c>
      <c r="BC77" s="84" t="s">
        <v>1875</v>
      </c>
      <c r="BD77" s="84" t="s">
        <v>1876</v>
      </c>
      <c r="BE77" s="84" t="s">
        <v>1877</v>
      </c>
      <c r="BF77" s="84" t="s">
        <v>1878</v>
      </c>
      <c r="BG77" s="84" t="s">
        <v>1879</v>
      </c>
      <c r="BH77" s="84" t="s">
        <v>1880</v>
      </c>
      <c r="BI77" s="84" t="s">
        <v>1881</v>
      </c>
      <c r="BJ77" s="84" t="s">
        <v>1882</v>
      </c>
      <c r="BK77" s="84" t="s">
        <v>1883</v>
      </c>
      <c r="BL77" s="84" t="s">
        <v>1884</v>
      </c>
      <c r="BM77" s="84" t="s">
        <v>1885</v>
      </c>
      <c r="BN77" s="84" t="s">
        <v>1886</v>
      </c>
      <c r="BO77" s="84" t="s">
        <v>1887</v>
      </c>
      <c r="BP77" s="84" t="s">
        <v>1888</v>
      </c>
      <c r="BQ77" s="84" t="s">
        <v>1889</v>
      </c>
      <c r="BR77" s="68" t="str">
        <f t="shared" si="117"/>
        <v/>
      </c>
      <c r="BS77" s="68" t="str">
        <f t="shared" si="90"/>
        <v/>
      </c>
      <c r="BT77" s="68" t="str">
        <f t="shared" si="91"/>
        <v/>
      </c>
      <c r="BU77" s="68" t="str">
        <f t="shared" si="92"/>
        <v/>
      </c>
      <c r="BV77" s="68" t="str">
        <f t="shared" si="93"/>
        <v/>
      </c>
      <c r="BW77" s="68" t="str">
        <f t="shared" si="94"/>
        <v/>
      </c>
      <c r="BX77" s="68" t="str">
        <f t="shared" si="95"/>
        <v/>
      </c>
      <c r="BY77" s="68" t="str">
        <f t="shared" si="96"/>
        <v/>
      </c>
      <c r="BZ77" s="68" t="str">
        <f t="shared" si="97"/>
        <v/>
      </c>
      <c r="CA77" s="68" t="str">
        <f t="shared" si="98"/>
        <v/>
      </c>
      <c r="CB77" s="68" t="str">
        <f t="shared" si="99"/>
        <v/>
      </c>
      <c r="CC77" s="68" t="str">
        <f t="shared" si="100"/>
        <v/>
      </c>
      <c r="CD77" s="68" t="str">
        <f t="shared" si="101"/>
        <v/>
      </c>
      <c r="CE77" s="68" t="str">
        <f t="shared" si="102"/>
        <v/>
      </c>
      <c r="CF77" s="68" t="str">
        <f t="shared" si="103"/>
        <v/>
      </c>
      <c r="CG77" s="68" t="str">
        <f t="shared" si="104"/>
        <v/>
      </c>
      <c r="CH77" s="68" t="str">
        <f t="shared" si="105"/>
        <v/>
      </c>
      <c r="CI77" s="68" t="str">
        <f t="shared" si="106"/>
        <v/>
      </c>
      <c r="CJ77" s="68" t="str">
        <f t="shared" si="107"/>
        <v/>
      </c>
      <c r="CK77" s="68" t="str">
        <f t="shared" si="108"/>
        <v/>
      </c>
      <c r="CL77" s="68" t="str">
        <f t="shared" si="109"/>
        <v/>
      </c>
      <c r="CM77" s="68" t="str">
        <f t="shared" si="110"/>
        <v/>
      </c>
      <c r="CN77" s="68" t="str">
        <f t="shared" si="111"/>
        <v/>
      </c>
      <c r="CO77" s="68" t="str">
        <f t="shared" si="112"/>
        <v/>
      </c>
      <c r="CP77" s="68" t="str">
        <f t="shared" si="118"/>
        <v/>
      </c>
      <c r="CR77" t="str">
        <f t="shared" si="119"/>
        <v/>
      </c>
      <c r="CS77" s="68" t="str">
        <f t="shared" si="120"/>
        <v>Primary Pic</v>
      </c>
    </row>
    <row r="78" spans="1:104" x14ac:dyDescent="0.25">
      <c r="A78">
        <v>111</v>
      </c>
      <c r="B78" t="s">
        <v>3045</v>
      </c>
      <c r="C78" s="82" t="str">
        <f t="shared" si="113"/>
        <v>https://viking-pictures.s3.us-west-1.amazonaws.com/AA1188/111+(1).JPG|https://viking-pictures.s3.us-west-1.amazonaws.com/AA1188/111+(2).JPG|https://viking-pictures.s3.us-west-1.amazonaws.com/AA1188/111+(3).JPG|https://viking-pictures.s3.us-west-1.amazonaws.com/AA1188/111+(4).JPG</v>
      </c>
      <c r="D78" s="278">
        <v>4</v>
      </c>
      <c r="E78" s="82" t="str">
        <f t="shared" si="114"/>
        <v>https://viking-pictures.s3.us-west-1.amazonaws.com/AA1188/111+(1).JPG</v>
      </c>
      <c r="F78" s="82" t="str">
        <f t="shared" si="67"/>
        <v>https://viking-pictures.s3.us-west-1.amazonaws.com/AA1188/111+(2).JPG</v>
      </c>
      <c r="G78" s="82" t="str">
        <f t="shared" si="68"/>
        <v>https://viking-pictures.s3.us-west-1.amazonaws.com/AA1188/111+(3).JPG</v>
      </c>
      <c r="H78" s="82" t="str">
        <f t="shared" si="69"/>
        <v>https://viking-pictures.s3.us-west-1.amazonaws.com/AA1188/111+(4).JPG</v>
      </c>
      <c r="I78" s="82" t="str">
        <f t="shared" si="70"/>
        <v/>
      </c>
      <c r="J78" s="82" t="str">
        <f t="shared" si="71"/>
        <v/>
      </c>
      <c r="K78" s="82" t="str">
        <f t="shared" si="72"/>
        <v/>
      </c>
      <c r="L78" s="82" t="str">
        <f t="shared" si="73"/>
        <v/>
      </c>
      <c r="M78" s="82" t="str">
        <f t="shared" si="74"/>
        <v/>
      </c>
      <c r="N78" s="82" t="str">
        <f t="shared" si="75"/>
        <v/>
      </c>
      <c r="O78" s="82" t="str">
        <f t="shared" si="76"/>
        <v/>
      </c>
      <c r="P78" s="82" t="str">
        <f t="shared" si="77"/>
        <v/>
      </c>
      <c r="Q78" s="82" t="str">
        <f t="shared" si="78"/>
        <v/>
      </c>
      <c r="R78" s="82" t="str">
        <f t="shared" si="79"/>
        <v/>
      </c>
      <c r="S78" s="82" t="str">
        <f t="shared" si="80"/>
        <v/>
      </c>
      <c r="T78" s="82" t="str">
        <f t="shared" si="81"/>
        <v/>
      </c>
      <c r="U78" s="82" t="str">
        <f t="shared" si="82"/>
        <v/>
      </c>
      <c r="V78" s="82" t="str">
        <f t="shared" si="83"/>
        <v/>
      </c>
      <c r="W78" s="82" t="str">
        <f t="shared" si="84"/>
        <v/>
      </c>
      <c r="X78" s="82" t="str">
        <f t="shared" si="85"/>
        <v/>
      </c>
      <c r="Y78" s="82" t="str">
        <f t="shared" si="86"/>
        <v/>
      </c>
      <c r="Z78" s="82" t="str">
        <f t="shared" si="87"/>
        <v/>
      </c>
      <c r="AA78" s="82" t="str">
        <f t="shared" si="88"/>
        <v/>
      </c>
      <c r="AB78" s="82" t="str">
        <f t="shared" si="89"/>
        <v/>
      </c>
      <c r="AC78" s="83" t="str">
        <f t="shared" si="121"/>
        <v>https://viking-pictures.s3.us-west-1.amazonaws.com/AA1188</v>
      </c>
      <c r="AD78" s="82" t="str">
        <f t="shared" si="122"/>
        <v>111</v>
      </c>
      <c r="AE78" s="82">
        <f t="shared" si="115"/>
        <v>111</v>
      </c>
      <c r="AF78" s="82" t="str">
        <f t="shared" si="123"/>
        <v>111</v>
      </c>
      <c r="AG78" s="82" t="str">
        <f t="shared" si="124"/>
        <v>111</v>
      </c>
      <c r="AH78" s="82" t="str">
        <f t="shared" si="125"/>
        <v>111</v>
      </c>
      <c r="AI78" s="82" t="str">
        <f t="shared" si="126"/>
        <v>111</v>
      </c>
      <c r="AJ78" s="82" t="str">
        <f t="shared" si="127"/>
        <v>111</v>
      </c>
      <c r="AK78" s="82" t="str">
        <f t="shared" si="128"/>
        <v>111</v>
      </c>
      <c r="AL78" s="82" t="str">
        <f t="shared" si="129"/>
        <v>111</v>
      </c>
      <c r="AM78" s="82" t="str">
        <f t="shared" si="130"/>
        <v>111</v>
      </c>
      <c r="AN78" s="82" t="str">
        <f t="shared" si="116"/>
        <v>111</v>
      </c>
      <c r="AO78" s="82" t="str">
        <f t="shared" si="131"/>
        <v>111</v>
      </c>
      <c r="AP78" s="82" t="str">
        <f t="shared" si="132"/>
        <v>111</v>
      </c>
      <c r="AQ78" s="84" t="s">
        <v>3199</v>
      </c>
      <c r="AR78" s="84" t="s">
        <v>1864</v>
      </c>
      <c r="AS78" s="84" t="s">
        <v>1865</v>
      </c>
      <c r="AT78" s="84" t="s">
        <v>1866</v>
      </c>
      <c r="AU78" s="84" t="s">
        <v>1867</v>
      </c>
      <c r="AV78" s="84" t="s">
        <v>1868</v>
      </c>
      <c r="AW78" s="84" t="s">
        <v>1869</v>
      </c>
      <c r="AX78" s="84" t="s">
        <v>1870</v>
      </c>
      <c r="AY78" s="84" t="s">
        <v>1871</v>
      </c>
      <c r="AZ78" s="84" t="s">
        <v>1872</v>
      </c>
      <c r="BA78" s="84" t="s">
        <v>1873</v>
      </c>
      <c r="BB78" s="84" t="s">
        <v>1874</v>
      </c>
      <c r="BC78" s="84" t="s">
        <v>1875</v>
      </c>
      <c r="BD78" s="84" t="s">
        <v>1876</v>
      </c>
      <c r="BE78" s="84" t="s">
        <v>1877</v>
      </c>
      <c r="BF78" s="84" t="s">
        <v>1878</v>
      </c>
      <c r="BG78" s="84" t="s">
        <v>1879</v>
      </c>
      <c r="BH78" s="84" t="s">
        <v>1880</v>
      </c>
      <c r="BI78" s="84" t="s">
        <v>1881</v>
      </c>
      <c r="BJ78" s="84" t="s">
        <v>1882</v>
      </c>
      <c r="BK78" s="84" t="s">
        <v>1883</v>
      </c>
      <c r="BL78" s="84" t="s">
        <v>1884</v>
      </c>
      <c r="BM78" s="84" t="s">
        <v>1885</v>
      </c>
      <c r="BN78" s="84" t="s">
        <v>1886</v>
      </c>
      <c r="BO78" s="84" t="s">
        <v>1887</v>
      </c>
      <c r="BP78" s="84" t="s">
        <v>1888</v>
      </c>
      <c r="BQ78" s="84" t="s">
        <v>1889</v>
      </c>
      <c r="BR78" s="68" t="str">
        <f t="shared" si="117"/>
        <v>Pic1</v>
      </c>
      <c r="BS78" s="68" t="str">
        <f t="shared" si="90"/>
        <v>Pic2</v>
      </c>
      <c r="BT78" s="68" t="str">
        <f t="shared" si="91"/>
        <v>Pic3</v>
      </c>
      <c r="BU78" s="68" t="str">
        <f t="shared" si="92"/>
        <v>Pic4</v>
      </c>
      <c r="BV78" s="68" t="str">
        <f t="shared" si="93"/>
        <v/>
      </c>
      <c r="BW78" s="68" t="str">
        <f t="shared" si="94"/>
        <v/>
      </c>
      <c r="BX78" s="68" t="str">
        <f t="shared" si="95"/>
        <v/>
      </c>
      <c r="BY78" s="68" t="str">
        <f t="shared" si="96"/>
        <v/>
      </c>
      <c r="BZ78" s="68" t="str">
        <f t="shared" si="97"/>
        <v/>
      </c>
      <c r="CA78" s="68" t="str">
        <f t="shared" si="98"/>
        <v/>
      </c>
      <c r="CB78" s="68" t="str">
        <f t="shared" si="99"/>
        <v/>
      </c>
      <c r="CC78" s="68" t="str">
        <f t="shared" si="100"/>
        <v/>
      </c>
      <c r="CD78" s="68" t="str">
        <f t="shared" si="101"/>
        <v/>
      </c>
      <c r="CE78" s="68" t="str">
        <f t="shared" si="102"/>
        <v/>
      </c>
      <c r="CF78" s="68" t="str">
        <f t="shared" si="103"/>
        <v/>
      </c>
      <c r="CG78" s="68" t="str">
        <f t="shared" si="104"/>
        <v/>
      </c>
      <c r="CH78" s="68" t="str">
        <f t="shared" si="105"/>
        <v/>
      </c>
      <c r="CI78" s="68" t="str">
        <f t="shared" si="106"/>
        <v/>
      </c>
      <c r="CJ78" s="68" t="str">
        <f t="shared" si="107"/>
        <v/>
      </c>
      <c r="CK78" s="68" t="str">
        <f t="shared" si="108"/>
        <v/>
      </c>
      <c r="CL78" s="68" t="str">
        <f t="shared" si="109"/>
        <v/>
      </c>
      <c r="CM78" s="68" t="str">
        <f t="shared" si="110"/>
        <v/>
      </c>
      <c r="CN78" s="68" t="str">
        <f t="shared" si="111"/>
        <v/>
      </c>
      <c r="CO78" s="68" t="str">
        <f t="shared" si="112"/>
        <v/>
      </c>
      <c r="CP78" s="68" t="str">
        <f t="shared" si="118"/>
        <v>https://viking-pictures.s3.us-west-1.amazonaws.com/AA1188/111+(1).JPG</v>
      </c>
      <c r="CR78" t="str">
        <f t="shared" si="119"/>
        <v>https://viking-pictures.s3.us-west-1.amazonaws.com/AA1188/111+(1).JPG</v>
      </c>
      <c r="CS78" s="68" t="str">
        <f t="shared" si="120"/>
        <v>Primary Pic</v>
      </c>
      <c r="CU78" t="s">
        <v>3621</v>
      </c>
      <c r="CV78" t="s">
        <v>3622</v>
      </c>
      <c r="CW78" t="s">
        <v>3623</v>
      </c>
      <c r="CX78" t="s">
        <v>3624</v>
      </c>
    </row>
    <row r="79" spans="1:104" x14ac:dyDescent="0.25">
      <c r="A79">
        <v>112</v>
      </c>
      <c r="B79" t="s">
        <v>3044</v>
      </c>
      <c r="C79" s="82" t="str">
        <f t="shared" si="113"/>
        <v>https://viking-pictures.s3.us-west-1.amazonaws.com/AA1188/112+(1).JPG|https://viking-pictures.s3.us-west-1.amazonaws.com/AA1188/112+(2).JPG|https://viking-pictures.s3.us-west-1.amazonaws.com/AA1188/112+(3).JPG|https://viking-pictures.s3.us-west-1.amazonaws.com/AA1188/112+(4).JPG</v>
      </c>
      <c r="D79" s="278">
        <v>4</v>
      </c>
      <c r="E79" s="82" t="str">
        <f t="shared" si="114"/>
        <v>https://viking-pictures.s3.us-west-1.amazonaws.com/AA1188/112+(1).JPG</v>
      </c>
      <c r="F79" s="82" t="str">
        <f t="shared" si="67"/>
        <v>https://viking-pictures.s3.us-west-1.amazonaws.com/AA1188/112+(2).JPG</v>
      </c>
      <c r="G79" s="82" t="str">
        <f t="shared" si="68"/>
        <v>https://viking-pictures.s3.us-west-1.amazonaws.com/AA1188/112+(3).JPG</v>
      </c>
      <c r="H79" s="82" t="str">
        <f t="shared" si="69"/>
        <v>https://viking-pictures.s3.us-west-1.amazonaws.com/AA1188/112+(4).JPG</v>
      </c>
      <c r="I79" s="82" t="str">
        <f t="shared" si="70"/>
        <v/>
      </c>
      <c r="J79" s="82" t="str">
        <f t="shared" si="71"/>
        <v/>
      </c>
      <c r="K79" s="82" t="str">
        <f t="shared" si="72"/>
        <v/>
      </c>
      <c r="L79" s="82" t="str">
        <f t="shared" si="73"/>
        <v/>
      </c>
      <c r="M79" s="82" t="str">
        <f t="shared" si="74"/>
        <v/>
      </c>
      <c r="N79" s="82" t="str">
        <f t="shared" si="75"/>
        <v/>
      </c>
      <c r="O79" s="82" t="str">
        <f t="shared" si="76"/>
        <v/>
      </c>
      <c r="P79" s="82" t="str">
        <f t="shared" si="77"/>
        <v/>
      </c>
      <c r="Q79" s="82" t="str">
        <f t="shared" si="78"/>
        <v/>
      </c>
      <c r="R79" s="82" t="str">
        <f t="shared" si="79"/>
        <v/>
      </c>
      <c r="S79" s="82" t="str">
        <f t="shared" si="80"/>
        <v/>
      </c>
      <c r="T79" s="82" t="str">
        <f t="shared" si="81"/>
        <v/>
      </c>
      <c r="U79" s="82" t="str">
        <f t="shared" si="82"/>
        <v/>
      </c>
      <c r="V79" s="82" t="str">
        <f t="shared" si="83"/>
        <v/>
      </c>
      <c r="W79" s="82" t="str">
        <f t="shared" si="84"/>
        <v/>
      </c>
      <c r="X79" s="82" t="str">
        <f t="shared" si="85"/>
        <v/>
      </c>
      <c r="Y79" s="82" t="str">
        <f t="shared" si="86"/>
        <v/>
      </c>
      <c r="Z79" s="82" t="str">
        <f t="shared" si="87"/>
        <v/>
      </c>
      <c r="AA79" s="82" t="str">
        <f t="shared" si="88"/>
        <v/>
      </c>
      <c r="AB79" s="82" t="str">
        <f t="shared" si="89"/>
        <v/>
      </c>
      <c r="AC79" s="83" t="str">
        <f t="shared" si="121"/>
        <v>https://viking-pictures.s3.us-west-1.amazonaws.com/AA1188</v>
      </c>
      <c r="AD79" s="82" t="str">
        <f t="shared" si="122"/>
        <v>112</v>
      </c>
      <c r="AE79" s="82">
        <f t="shared" si="115"/>
        <v>112</v>
      </c>
      <c r="AF79" s="82" t="str">
        <f t="shared" si="123"/>
        <v>112</v>
      </c>
      <c r="AG79" s="82" t="str">
        <f t="shared" si="124"/>
        <v>112</v>
      </c>
      <c r="AH79" s="82" t="str">
        <f t="shared" si="125"/>
        <v>112</v>
      </c>
      <c r="AI79" s="82" t="str">
        <f t="shared" si="126"/>
        <v>112</v>
      </c>
      <c r="AJ79" s="82" t="str">
        <f t="shared" si="127"/>
        <v>112</v>
      </c>
      <c r="AK79" s="82" t="str">
        <f t="shared" si="128"/>
        <v>112</v>
      </c>
      <c r="AL79" s="82" t="str">
        <f t="shared" si="129"/>
        <v>112</v>
      </c>
      <c r="AM79" s="82" t="str">
        <f t="shared" si="130"/>
        <v>112</v>
      </c>
      <c r="AN79" s="82" t="str">
        <f t="shared" si="116"/>
        <v>112</v>
      </c>
      <c r="AO79" s="82" t="str">
        <f t="shared" si="131"/>
        <v>112</v>
      </c>
      <c r="AP79" s="82" t="str">
        <f t="shared" si="132"/>
        <v>112</v>
      </c>
      <c r="AQ79" s="84" t="s">
        <v>3199</v>
      </c>
      <c r="AR79" s="84" t="s">
        <v>1864</v>
      </c>
      <c r="AS79" s="84" t="s">
        <v>1865</v>
      </c>
      <c r="AT79" s="84" t="s">
        <v>1866</v>
      </c>
      <c r="AU79" s="84" t="s">
        <v>1867</v>
      </c>
      <c r="AV79" s="84" t="s">
        <v>1868</v>
      </c>
      <c r="AW79" s="84" t="s">
        <v>1869</v>
      </c>
      <c r="AX79" s="84" t="s">
        <v>1870</v>
      </c>
      <c r="AY79" s="84" t="s">
        <v>1871</v>
      </c>
      <c r="AZ79" s="84" t="s">
        <v>1872</v>
      </c>
      <c r="BA79" s="84" t="s">
        <v>1873</v>
      </c>
      <c r="BB79" s="84" t="s">
        <v>1874</v>
      </c>
      <c r="BC79" s="84" t="s">
        <v>1875</v>
      </c>
      <c r="BD79" s="84" t="s">
        <v>1876</v>
      </c>
      <c r="BE79" s="84" t="s">
        <v>1877</v>
      </c>
      <c r="BF79" s="84" t="s">
        <v>1878</v>
      </c>
      <c r="BG79" s="84" t="s">
        <v>1879</v>
      </c>
      <c r="BH79" s="84" t="s">
        <v>1880</v>
      </c>
      <c r="BI79" s="84" t="s">
        <v>1881</v>
      </c>
      <c r="BJ79" s="84" t="s">
        <v>1882</v>
      </c>
      <c r="BK79" s="84" t="s">
        <v>1883</v>
      </c>
      <c r="BL79" s="84" t="s">
        <v>1884</v>
      </c>
      <c r="BM79" s="84" t="s">
        <v>1885</v>
      </c>
      <c r="BN79" s="84" t="s">
        <v>1886</v>
      </c>
      <c r="BO79" s="84" t="s">
        <v>1887</v>
      </c>
      <c r="BP79" s="84" t="s">
        <v>1888</v>
      </c>
      <c r="BQ79" s="84" t="s">
        <v>1889</v>
      </c>
      <c r="BR79" s="68" t="str">
        <f t="shared" si="117"/>
        <v>Pic1</v>
      </c>
      <c r="BS79" s="68" t="str">
        <f t="shared" si="90"/>
        <v>Pic2</v>
      </c>
      <c r="BT79" s="68" t="str">
        <f t="shared" si="91"/>
        <v>Pic3</v>
      </c>
      <c r="BU79" s="68" t="str">
        <f t="shared" si="92"/>
        <v>Pic4</v>
      </c>
      <c r="BV79" s="68" t="str">
        <f t="shared" si="93"/>
        <v/>
      </c>
      <c r="BW79" s="68" t="str">
        <f t="shared" si="94"/>
        <v/>
      </c>
      <c r="BX79" s="68" t="str">
        <f t="shared" si="95"/>
        <v/>
      </c>
      <c r="BY79" s="68" t="str">
        <f t="shared" si="96"/>
        <v/>
      </c>
      <c r="BZ79" s="68" t="str">
        <f t="shared" si="97"/>
        <v/>
      </c>
      <c r="CA79" s="68" t="str">
        <f t="shared" si="98"/>
        <v/>
      </c>
      <c r="CB79" s="68" t="str">
        <f t="shared" si="99"/>
        <v/>
      </c>
      <c r="CC79" s="68" t="str">
        <f t="shared" si="100"/>
        <v/>
      </c>
      <c r="CD79" s="68" t="str">
        <f t="shared" si="101"/>
        <v/>
      </c>
      <c r="CE79" s="68" t="str">
        <f t="shared" si="102"/>
        <v/>
      </c>
      <c r="CF79" s="68" t="str">
        <f t="shared" si="103"/>
        <v/>
      </c>
      <c r="CG79" s="68" t="str">
        <f t="shared" si="104"/>
        <v/>
      </c>
      <c r="CH79" s="68" t="str">
        <f t="shared" si="105"/>
        <v/>
      </c>
      <c r="CI79" s="68" t="str">
        <f t="shared" si="106"/>
        <v/>
      </c>
      <c r="CJ79" s="68" t="str">
        <f t="shared" si="107"/>
        <v/>
      </c>
      <c r="CK79" s="68" t="str">
        <f t="shared" si="108"/>
        <v/>
      </c>
      <c r="CL79" s="68" t="str">
        <f t="shared" si="109"/>
        <v/>
      </c>
      <c r="CM79" s="68" t="str">
        <f t="shared" si="110"/>
        <v/>
      </c>
      <c r="CN79" s="68" t="str">
        <f t="shared" si="111"/>
        <v/>
      </c>
      <c r="CO79" s="68" t="str">
        <f t="shared" si="112"/>
        <v/>
      </c>
      <c r="CP79" s="68" t="str">
        <f t="shared" si="118"/>
        <v>https://viking-pictures.s3.us-west-1.amazonaws.com/AA1188/112+(1).JPG</v>
      </c>
      <c r="CR79" t="str">
        <f t="shared" si="119"/>
        <v>https://viking-pictures.s3.us-west-1.amazonaws.com/AA1188/112+(1).JPG</v>
      </c>
      <c r="CS79" s="68" t="str">
        <f t="shared" si="120"/>
        <v>Primary Pic</v>
      </c>
      <c r="CU79" t="s">
        <v>3625</v>
      </c>
      <c r="CV79" t="s">
        <v>3626</v>
      </c>
      <c r="CW79" t="s">
        <v>3627</v>
      </c>
      <c r="CX79" t="s">
        <v>3628</v>
      </c>
    </row>
    <row r="80" spans="1:104" x14ac:dyDescent="0.25">
      <c r="A80">
        <v>110</v>
      </c>
      <c r="B80" t="s">
        <v>3049</v>
      </c>
      <c r="C80" s="82" t="str">
        <f t="shared" si="113"/>
        <v>https://viking-pictures.s3.us-west-1.amazonaws.com/AA1188/110+(1).JPG|https://viking-pictures.s3.us-west-1.amazonaws.com/AA1188/110+(2).JPG|https://viking-pictures.s3.us-west-1.amazonaws.com/AA1188/110+(3).JPG|https://viking-pictures.s3.us-west-1.amazonaws.com/AA1188/110+(4).JPG</v>
      </c>
      <c r="D80" s="278">
        <v>4</v>
      </c>
      <c r="E80" s="82" t="str">
        <f t="shared" si="114"/>
        <v>https://viking-pictures.s3.us-west-1.amazonaws.com/AA1188/110+(1).JPG</v>
      </c>
      <c r="F80" s="82" t="str">
        <f t="shared" si="67"/>
        <v>https://viking-pictures.s3.us-west-1.amazonaws.com/AA1188/110+(2).JPG</v>
      </c>
      <c r="G80" s="82" t="str">
        <f t="shared" si="68"/>
        <v>https://viking-pictures.s3.us-west-1.amazonaws.com/AA1188/110+(3).JPG</v>
      </c>
      <c r="H80" s="82" t="str">
        <f t="shared" si="69"/>
        <v>https://viking-pictures.s3.us-west-1.amazonaws.com/AA1188/110+(4).JPG</v>
      </c>
      <c r="I80" s="82" t="str">
        <f t="shared" si="70"/>
        <v/>
      </c>
      <c r="J80" s="82" t="str">
        <f t="shared" si="71"/>
        <v/>
      </c>
      <c r="K80" s="82" t="str">
        <f t="shared" si="72"/>
        <v/>
      </c>
      <c r="L80" s="82" t="str">
        <f t="shared" si="73"/>
        <v/>
      </c>
      <c r="M80" s="82" t="str">
        <f t="shared" si="74"/>
        <v/>
      </c>
      <c r="N80" s="82" t="str">
        <f t="shared" si="75"/>
        <v/>
      </c>
      <c r="O80" s="82" t="str">
        <f t="shared" si="76"/>
        <v/>
      </c>
      <c r="P80" s="82" t="str">
        <f t="shared" si="77"/>
        <v/>
      </c>
      <c r="Q80" s="82" t="str">
        <f t="shared" si="78"/>
        <v/>
      </c>
      <c r="R80" s="82" t="str">
        <f t="shared" si="79"/>
        <v/>
      </c>
      <c r="S80" s="82" t="str">
        <f t="shared" si="80"/>
        <v/>
      </c>
      <c r="T80" s="82" t="str">
        <f t="shared" si="81"/>
        <v/>
      </c>
      <c r="U80" s="82" t="str">
        <f t="shared" si="82"/>
        <v/>
      </c>
      <c r="V80" s="82" t="str">
        <f t="shared" si="83"/>
        <v/>
      </c>
      <c r="W80" s="82" t="str">
        <f t="shared" si="84"/>
        <v/>
      </c>
      <c r="X80" s="82" t="str">
        <f t="shared" si="85"/>
        <v/>
      </c>
      <c r="Y80" s="82" t="str">
        <f t="shared" si="86"/>
        <v/>
      </c>
      <c r="Z80" s="82" t="str">
        <f t="shared" si="87"/>
        <v/>
      </c>
      <c r="AA80" s="82" t="str">
        <f t="shared" si="88"/>
        <v/>
      </c>
      <c r="AB80" s="82" t="str">
        <f t="shared" si="89"/>
        <v/>
      </c>
      <c r="AC80" s="83" t="str">
        <f t="shared" si="121"/>
        <v>https://viking-pictures.s3.us-west-1.amazonaws.com/AA1188</v>
      </c>
      <c r="AD80" s="82" t="str">
        <f t="shared" si="122"/>
        <v>110</v>
      </c>
      <c r="AE80" s="82">
        <f t="shared" si="115"/>
        <v>110</v>
      </c>
      <c r="AF80" s="82" t="str">
        <f t="shared" si="123"/>
        <v>110</v>
      </c>
      <c r="AG80" s="82" t="str">
        <f t="shared" si="124"/>
        <v>110</v>
      </c>
      <c r="AH80" s="82" t="str">
        <f t="shared" si="125"/>
        <v>110</v>
      </c>
      <c r="AI80" s="82" t="str">
        <f t="shared" si="126"/>
        <v>110</v>
      </c>
      <c r="AJ80" s="82" t="str">
        <f t="shared" si="127"/>
        <v>110</v>
      </c>
      <c r="AK80" s="82" t="str">
        <f t="shared" si="128"/>
        <v>110</v>
      </c>
      <c r="AL80" s="82" t="str">
        <f t="shared" si="129"/>
        <v>110</v>
      </c>
      <c r="AM80" s="82" t="str">
        <f t="shared" si="130"/>
        <v>110</v>
      </c>
      <c r="AN80" s="82" t="str">
        <f t="shared" si="116"/>
        <v>110</v>
      </c>
      <c r="AO80" s="82" t="str">
        <f t="shared" si="131"/>
        <v>110</v>
      </c>
      <c r="AP80" s="82" t="str">
        <f t="shared" si="132"/>
        <v>110</v>
      </c>
      <c r="AQ80" s="84" t="s">
        <v>3199</v>
      </c>
      <c r="AR80" s="84" t="s">
        <v>1864</v>
      </c>
      <c r="AS80" s="84" t="s">
        <v>1865</v>
      </c>
      <c r="AT80" s="84" t="s">
        <v>1866</v>
      </c>
      <c r="AU80" s="84" t="s">
        <v>1867</v>
      </c>
      <c r="AV80" s="84" t="s">
        <v>1868</v>
      </c>
      <c r="AW80" s="84" t="s">
        <v>1869</v>
      </c>
      <c r="AX80" s="84" t="s">
        <v>1870</v>
      </c>
      <c r="AY80" s="84" t="s">
        <v>1871</v>
      </c>
      <c r="AZ80" s="84" t="s">
        <v>1872</v>
      </c>
      <c r="BA80" s="84" t="s">
        <v>1873</v>
      </c>
      <c r="BB80" s="84" t="s">
        <v>1874</v>
      </c>
      <c r="BC80" s="84" t="s">
        <v>1875</v>
      </c>
      <c r="BD80" s="84" t="s">
        <v>1876</v>
      </c>
      <c r="BE80" s="84" t="s">
        <v>1877</v>
      </c>
      <c r="BF80" s="84" t="s">
        <v>1878</v>
      </c>
      <c r="BG80" s="84" t="s">
        <v>1879</v>
      </c>
      <c r="BH80" s="84" t="s">
        <v>1880</v>
      </c>
      <c r="BI80" s="84" t="s">
        <v>1881</v>
      </c>
      <c r="BJ80" s="84" t="s">
        <v>1882</v>
      </c>
      <c r="BK80" s="84" t="s">
        <v>1883</v>
      </c>
      <c r="BL80" s="84" t="s">
        <v>1884</v>
      </c>
      <c r="BM80" s="84" t="s">
        <v>1885</v>
      </c>
      <c r="BN80" s="84" t="s">
        <v>1886</v>
      </c>
      <c r="BO80" s="84" t="s">
        <v>1887</v>
      </c>
      <c r="BP80" s="84" t="s">
        <v>1888</v>
      </c>
      <c r="BQ80" s="84" t="s">
        <v>1889</v>
      </c>
      <c r="BR80" s="68" t="str">
        <f t="shared" si="117"/>
        <v>Pic1</v>
      </c>
      <c r="BS80" s="68" t="str">
        <f t="shared" si="90"/>
        <v>Pic2</v>
      </c>
      <c r="BT80" s="68" t="str">
        <f t="shared" si="91"/>
        <v>Pic3</v>
      </c>
      <c r="BU80" s="68" t="str">
        <f t="shared" si="92"/>
        <v>Pic4</v>
      </c>
      <c r="BV80" s="68" t="str">
        <f t="shared" si="93"/>
        <v/>
      </c>
      <c r="BW80" s="68" t="str">
        <f t="shared" si="94"/>
        <v/>
      </c>
      <c r="BX80" s="68" t="str">
        <f t="shared" si="95"/>
        <v/>
      </c>
      <c r="BY80" s="68" t="str">
        <f t="shared" si="96"/>
        <v/>
      </c>
      <c r="BZ80" s="68" t="str">
        <f t="shared" si="97"/>
        <v/>
      </c>
      <c r="CA80" s="68" t="str">
        <f t="shared" si="98"/>
        <v/>
      </c>
      <c r="CB80" s="68" t="str">
        <f t="shared" si="99"/>
        <v/>
      </c>
      <c r="CC80" s="68" t="str">
        <f t="shared" si="100"/>
        <v/>
      </c>
      <c r="CD80" s="68" t="str">
        <f t="shared" si="101"/>
        <v/>
      </c>
      <c r="CE80" s="68" t="str">
        <f t="shared" si="102"/>
        <v/>
      </c>
      <c r="CF80" s="68" t="str">
        <f t="shared" si="103"/>
        <v/>
      </c>
      <c r="CG80" s="68" t="str">
        <f t="shared" si="104"/>
        <v/>
      </c>
      <c r="CH80" s="68" t="str">
        <f t="shared" si="105"/>
        <v/>
      </c>
      <c r="CI80" s="68" t="str">
        <f t="shared" si="106"/>
        <v/>
      </c>
      <c r="CJ80" s="68" t="str">
        <f t="shared" si="107"/>
        <v/>
      </c>
      <c r="CK80" s="68" t="str">
        <f t="shared" si="108"/>
        <v/>
      </c>
      <c r="CL80" s="68" t="str">
        <f t="shared" si="109"/>
        <v/>
      </c>
      <c r="CM80" s="68" t="str">
        <f t="shared" si="110"/>
        <v/>
      </c>
      <c r="CN80" s="68" t="str">
        <f t="shared" si="111"/>
        <v/>
      </c>
      <c r="CO80" s="68" t="str">
        <f t="shared" si="112"/>
        <v/>
      </c>
      <c r="CP80" s="68" t="str">
        <f t="shared" si="118"/>
        <v>https://viking-pictures.s3.us-west-1.amazonaws.com/AA1188/110+(1).JPG</v>
      </c>
      <c r="CR80" t="str">
        <f t="shared" si="119"/>
        <v>https://viking-pictures.s3.us-west-1.amazonaws.com/AA1188/110+(1).JPG</v>
      </c>
      <c r="CS80" s="68" t="str">
        <f t="shared" si="120"/>
        <v>Primary Pic</v>
      </c>
      <c r="CU80" t="s">
        <v>3629</v>
      </c>
      <c r="CV80" t="s">
        <v>3630</v>
      </c>
      <c r="CW80" t="s">
        <v>3631</v>
      </c>
      <c r="CX80" t="s">
        <v>3632</v>
      </c>
    </row>
    <row r="81" spans="1:109" x14ac:dyDescent="0.25">
      <c r="A81">
        <v>113</v>
      </c>
      <c r="B81" t="s">
        <v>3052</v>
      </c>
      <c r="C81" s="82" t="str">
        <f t="shared" si="113"/>
        <v>https://viking-pictures.s3.us-west-1.amazonaws.com/AA1188/113+(1).JPG|https://viking-pictures.s3.us-west-1.amazonaws.com/AA1188/113+(2).JPG|https://viking-pictures.s3.us-west-1.amazonaws.com/AA1188/113+(3).JPG|https://viking-pictures.s3.us-west-1.amazonaws.com/AA1188/113+(4).JPG</v>
      </c>
      <c r="D81" s="278">
        <v>4</v>
      </c>
      <c r="E81" s="82" t="str">
        <f t="shared" si="114"/>
        <v>https://viking-pictures.s3.us-west-1.amazonaws.com/AA1188/113+(1).JPG</v>
      </c>
      <c r="F81" s="82" t="str">
        <f t="shared" si="67"/>
        <v>https://viking-pictures.s3.us-west-1.amazonaws.com/AA1188/113+(2).JPG</v>
      </c>
      <c r="G81" s="82" t="str">
        <f t="shared" si="68"/>
        <v>https://viking-pictures.s3.us-west-1.amazonaws.com/AA1188/113+(3).JPG</v>
      </c>
      <c r="H81" s="82" t="str">
        <f t="shared" si="69"/>
        <v>https://viking-pictures.s3.us-west-1.amazonaws.com/AA1188/113+(4).JPG</v>
      </c>
      <c r="I81" s="82" t="str">
        <f t="shared" si="70"/>
        <v/>
      </c>
      <c r="J81" s="82" t="str">
        <f t="shared" si="71"/>
        <v/>
      </c>
      <c r="K81" s="82" t="str">
        <f t="shared" si="72"/>
        <v/>
      </c>
      <c r="L81" s="82" t="str">
        <f t="shared" si="73"/>
        <v/>
      </c>
      <c r="M81" s="82" t="str">
        <f t="shared" si="74"/>
        <v/>
      </c>
      <c r="N81" s="82" t="str">
        <f t="shared" si="75"/>
        <v/>
      </c>
      <c r="O81" s="82" t="str">
        <f t="shared" si="76"/>
        <v/>
      </c>
      <c r="P81" s="82" t="str">
        <f t="shared" si="77"/>
        <v/>
      </c>
      <c r="Q81" s="82" t="str">
        <f t="shared" si="78"/>
        <v/>
      </c>
      <c r="R81" s="82" t="str">
        <f t="shared" si="79"/>
        <v/>
      </c>
      <c r="S81" s="82" t="str">
        <f t="shared" si="80"/>
        <v/>
      </c>
      <c r="T81" s="82" t="str">
        <f t="shared" si="81"/>
        <v/>
      </c>
      <c r="U81" s="82" t="str">
        <f t="shared" si="82"/>
        <v/>
      </c>
      <c r="V81" s="82" t="str">
        <f t="shared" si="83"/>
        <v/>
      </c>
      <c r="W81" s="82" t="str">
        <f t="shared" si="84"/>
        <v/>
      </c>
      <c r="X81" s="82" t="str">
        <f t="shared" si="85"/>
        <v/>
      </c>
      <c r="Y81" s="82" t="str">
        <f t="shared" si="86"/>
        <v/>
      </c>
      <c r="Z81" s="82" t="str">
        <f t="shared" si="87"/>
        <v/>
      </c>
      <c r="AA81" s="82" t="str">
        <f t="shared" si="88"/>
        <v/>
      </c>
      <c r="AB81" s="82" t="str">
        <f t="shared" si="89"/>
        <v/>
      </c>
      <c r="AC81" s="83" t="str">
        <f t="shared" si="121"/>
        <v>https://viking-pictures.s3.us-west-1.amazonaws.com/AA1188</v>
      </c>
      <c r="AD81" s="82" t="str">
        <f t="shared" si="122"/>
        <v>113</v>
      </c>
      <c r="AE81" s="82">
        <f t="shared" si="115"/>
        <v>113</v>
      </c>
      <c r="AF81" s="82" t="str">
        <f t="shared" si="123"/>
        <v>113</v>
      </c>
      <c r="AG81" s="82" t="str">
        <f t="shared" si="124"/>
        <v>113</v>
      </c>
      <c r="AH81" s="82" t="str">
        <f t="shared" si="125"/>
        <v>113</v>
      </c>
      <c r="AI81" s="82" t="str">
        <f t="shared" si="126"/>
        <v>113</v>
      </c>
      <c r="AJ81" s="82" t="str">
        <f t="shared" si="127"/>
        <v>113</v>
      </c>
      <c r="AK81" s="82" t="str">
        <f t="shared" si="128"/>
        <v>113</v>
      </c>
      <c r="AL81" s="82" t="str">
        <f t="shared" si="129"/>
        <v>113</v>
      </c>
      <c r="AM81" s="82" t="str">
        <f t="shared" si="130"/>
        <v>113</v>
      </c>
      <c r="AN81" s="82" t="str">
        <f t="shared" si="116"/>
        <v>113</v>
      </c>
      <c r="AO81" s="82" t="str">
        <f t="shared" si="131"/>
        <v>113</v>
      </c>
      <c r="AP81" s="82" t="str">
        <f t="shared" si="132"/>
        <v>113</v>
      </c>
      <c r="AQ81" s="84" t="s">
        <v>3199</v>
      </c>
      <c r="AR81" s="84" t="s">
        <v>1864</v>
      </c>
      <c r="AS81" s="84" t="s">
        <v>1865</v>
      </c>
      <c r="AT81" s="84" t="s">
        <v>1866</v>
      </c>
      <c r="AU81" s="84" t="s">
        <v>1867</v>
      </c>
      <c r="AV81" s="84" t="s">
        <v>1868</v>
      </c>
      <c r="AW81" s="84" t="s">
        <v>1869</v>
      </c>
      <c r="AX81" s="84" t="s">
        <v>1870</v>
      </c>
      <c r="AY81" s="84" t="s">
        <v>1871</v>
      </c>
      <c r="AZ81" s="84" t="s">
        <v>1872</v>
      </c>
      <c r="BA81" s="84" t="s">
        <v>1873</v>
      </c>
      <c r="BB81" s="84" t="s">
        <v>1874</v>
      </c>
      <c r="BC81" s="84" t="s">
        <v>1875</v>
      </c>
      <c r="BD81" s="84" t="s">
        <v>1876</v>
      </c>
      <c r="BE81" s="84" t="s">
        <v>1877</v>
      </c>
      <c r="BF81" s="84" t="s">
        <v>1878</v>
      </c>
      <c r="BG81" s="84" t="s">
        <v>1879</v>
      </c>
      <c r="BH81" s="84" t="s">
        <v>1880</v>
      </c>
      <c r="BI81" s="84" t="s">
        <v>1881</v>
      </c>
      <c r="BJ81" s="84" t="s">
        <v>1882</v>
      </c>
      <c r="BK81" s="84" t="s">
        <v>1883</v>
      </c>
      <c r="BL81" s="84" t="s">
        <v>1884</v>
      </c>
      <c r="BM81" s="84" t="s">
        <v>1885</v>
      </c>
      <c r="BN81" s="84" t="s">
        <v>1886</v>
      </c>
      <c r="BO81" s="84" t="s">
        <v>1887</v>
      </c>
      <c r="BP81" s="84" t="s">
        <v>1888</v>
      </c>
      <c r="BQ81" s="84" t="s">
        <v>1889</v>
      </c>
      <c r="BR81" s="68" t="str">
        <f t="shared" si="117"/>
        <v>Pic1</v>
      </c>
      <c r="BS81" s="68" t="str">
        <f t="shared" si="90"/>
        <v>Pic2</v>
      </c>
      <c r="BT81" s="68" t="str">
        <f t="shared" si="91"/>
        <v>Pic3</v>
      </c>
      <c r="BU81" s="68" t="str">
        <f t="shared" si="92"/>
        <v>Pic4</v>
      </c>
      <c r="BV81" s="68" t="str">
        <f t="shared" si="93"/>
        <v/>
      </c>
      <c r="BW81" s="68" t="str">
        <f t="shared" si="94"/>
        <v/>
      </c>
      <c r="BX81" s="68" t="str">
        <f t="shared" si="95"/>
        <v/>
      </c>
      <c r="BY81" s="68" t="str">
        <f t="shared" si="96"/>
        <v/>
      </c>
      <c r="BZ81" s="68" t="str">
        <f t="shared" si="97"/>
        <v/>
      </c>
      <c r="CA81" s="68" t="str">
        <f t="shared" si="98"/>
        <v/>
      </c>
      <c r="CB81" s="68" t="str">
        <f t="shared" si="99"/>
        <v/>
      </c>
      <c r="CC81" s="68" t="str">
        <f t="shared" si="100"/>
        <v/>
      </c>
      <c r="CD81" s="68" t="str">
        <f t="shared" si="101"/>
        <v/>
      </c>
      <c r="CE81" s="68" t="str">
        <f t="shared" si="102"/>
        <v/>
      </c>
      <c r="CF81" s="68" t="str">
        <f t="shared" si="103"/>
        <v/>
      </c>
      <c r="CG81" s="68" t="str">
        <f t="shared" si="104"/>
        <v/>
      </c>
      <c r="CH81" s="68" t="str">
        <f t="shared" si="105"/>
        <v/>
      </c>
      <c r="CI81" s="68" t="str">
        <f t="shared" si="106"/>
        <v/>
      </c>
      <c r="CJ81" s="68" t="str">
        <f t="shared" si="107"/>
        <v/>
      </c>
      <c r="CK81" s="68" t="str">
        <f t="shared" si="108"/>
        <v/>
      </c>
      <c r="CL81" s="68" t="str">
        <f t="shared" si="109"/>
        <v/>
      </c>
      <c r="CM81" s="68" t="str">
        <f t="shared" si="110"/>
        <v/>
      </c>
      <c r="CN81" s="68" t="str">
        <f t="shared" si="111"/>
        <v/>
      </c>
      <c r="CO81" s="68" t="str">
        <f t="shared" si="112"/>
        <v/>
      </c>
      <c r="CP81" s="68" t="str">
        <f t="shared" si="118"/>
        <v>https://viking-pictures.s3.us-west-1.amazonaws.com/AA1188/113+(1).JPG</v>
      </c>
      <c r="CR81" t="str">
        <f t="shared" si="119"/>
        <v>https://viking-pictures.s3.us-west-1.amazonaws.com/AA1188/113+(1).JPG</v>
      </c>
      <c r="CS81" s="68" t="str">
        <f t="shared" si="120"/>
        <v>Primary Pic</v>
      </c>
      <c r="CU81" t="s">
        <v>3633</v>
      </c>
      <c r="CV81" t="s">
        <v>3634</v>
      </c>
      <c r="CW81" t="s">
        <v>3635</v>
      </c>
      <c r="CX81" t="s">
        <v>3636</v>
      </c>
    </row>
    <row r="82" spans="1:109" x14ac:dyDescent="0.25">
      <c r="A82">
        <v>114</v>
      </c>
      <c r="B82" t="s">
        <v>3054</v>
      </c>
      <c r="C82" s="82" t="str">
        <f t="shared" si="113"/>
        <v>https://viking-pictures.s3.us-west-1.amazonaws.com/AA1188/114+(1).JPG|https://viking-pictures.s3.us-west-1.amazonaws.com/AA1188/114+(2).JPG|https://viking-pictures.s3.us-west-1.amazonaws.com/AA1188/114+(3).JPG|https://viking-pictures.s3.us-west-1.amazonaws.com/AA1188/114+(4).JPG</v>
      </c>
      <c r="D82" s="278">
        <v>4</v>
      </c>
      <c r="E82" s="82" t="str">
        <f t="shared" si="114"/>
        <v>https://viking-pictures.s3.us-west-1.amazonaws.com/AA1188/114+(1).JPG</v>
      </c>
      <c r="F82" s="82" t="str">
        <f t="shared" si="67"/>
        <v>https://viking-pictures.s3.us-west-1.amazonaws.com/AA1188/114+(2).JPG</v>
      </c>
      <c r="G82" s="82" t="str">
        <f t="shared" si="68"/>
        <v>https://viking-pictures.s3.us-west-1.amazonaws.com/AA1188/114+(3).JPG</v>
      </c>
      <c r="H82" s="82" t="str">
        <f t="shared" si="69"/>
        <v>https://viking-pictures.s3.us-west-1.amazonaws.com/AA1188/114+(4).JPG</v>
      </c>
      <c r="I82" s="82" t="str">
        <f t="shared" si="70"/>
        <v/>
      </c>
      <c r="J82" s="82" t="str">
        <f t="shared" si="71"/>
        <v/>
      </c>
      <c r="K82" s="82" t="str">
        <f t="shared" si="72"/>
        <v/>
      </c>
      <c r="L82" s="82" t="str">
        <f t="shared" si="73"/>
        <v/>
      </c>
      <c r="M82" s="82" t="str">
        <f t="shared" si="74"/>
        <v/>
      </c>
      <c r="N82" s="82" t="str">
        <f t="shared" si="75"/>
        <v/>
      </c>
      <c r="O82" s="82" t="str">
        <f t="shared" si="76"/>
        <v/>
      </c>
      <c r="P82" s="82" t="str">
        <f t="shared" si="77"/>
        <v/>
      </c>
      <c r="Q82" s="82" t="str">
        <f t="shared" si="78"/>
        <v/>
      </c>
      <c r="R82" s="82" t="str">
        <f t="shared" si="79"/>
        <v/>
      </c>
      <c r="S82" s="82" t="str">
        <f t="shared" si="80"/>
        <v/>
      </c>
      <c r="T82" s="82" t="str">
        <f t="shared" si="81"/>
        <v/>
      </c>
      <c r="U82" s="82" t="str">
        <f t="shared" si="82"/>
        <v/>
      </c>
      <c r="V82" s="82" t="str">
        <f t="shared" si="83"/>
        <v/>
      </c>
      <c r="W82" s="82" t="str">
        <f t="shared" si="84"/>
        <v/>
      </c>
      <c r="X82" s="82" t="str">
        <f t="shared" si="85"/>
        <v/>
      </c>
      <c r="Y82" s="82" t="str">
        <f t="shared" si="86"/>
        <v/>
      </c>
      <c r="Z82" s="82" t="str">
        <f t="shared" si="87"/>
        <v/>
      </c>
      <c r="AA82" s="82" t="str">
        <f t="shared" si="88"/>
        <v/>
      </c>
      <c r="AB82" s="82" t="str">
        <f t="shared" si="89"/>
        <v/>
      </c>
      <c r="AC82" s="83" t="str">
        <f t="shared" si="121"/>
        <v>https://viking-pictures.s3.us-west-1.amazonaws.com/AA1188</v>
      </c>
      <c r="AD82" s="82" t="str">
        <f t="shared" si="122"/>
        <v>114</v>
      </c>
      <c r="AE82" s="82">
        <f t="shared" si="115"/>
        <v>114</v>
      </c>
      <c r="AF82" s="82" t="str">
        <f t="shared" si="123"/>
        <v>114</v>
      </c>
      <c r="AG82" s="82" t="str">
        <f t="shared" si="124"/>
        <v>114</v>
      </c>
      <c r="AH82" s="82" t="str">
        <f t="shared" si="125"/>
        <v>114</v>
      </c>
      <c r="AI82" s="82" t="str">
        <f t="shared" si="126"/>
        <v>114</v>
      </c>
      <c r="AJ82" s="82" t="str">
        <f t="shared" si="127"/>
        <v>114</v>
      </c>
      <c r="AK82" s="82" t="str">
        <f t="shared" si="128"/>
        <v>114</v>
      </c>
      <c r="AL82" s="82" t="str">
        <f t="shared" si="129"/>
        <v>114</v>
      </c>
      <c r="AM82" s="82" t="str">
        <f t="shared" si="130"/>
        <v>114</v>
      </c>
      <c r="AN82" s="82" t="str">
        <f t="shared" si="116"/>
        <v>114</v>
      </c>
      <c r="AO82" s="82" t="str">
        <f t="shared" si="131"/>
        <v>114</v>
      </c>
      <c r="AP82" s="82" t="str">
        <f t="shared" si="132"/>
        <v>114</v>
      </c>
      <c r="AQ82" s="84" t="s">
        <v>3199</v>
      </c>
      <c r="AR82" s="84" t="s">
        <v>1864</v>
      </c>
      <c r="AS82" s="84" t="s">
        <v>1865</v>
      </c>
      <c r="AT82" s="84" t="s">
        <v>1866</v>
      </c>
      <c r="AU82" s="84" t="s">
        <v>1867</v>
      </c>
      <c r="AV82" s="84" t="s">
        <v>1868</v>
      </c>
      <c r="AW82" s="84" t="s">
        <v>1869</v>
      </c>
      <c r="AX82" s="84" t="s">
        <v>1870</v>
      </c>
      <c r="AY82" s="84" t="s">
        <v>1871</v>
      </c>
      <c r="AZ82" s="84" t="s">
        <v>1872</v>
      </c>
      <c r="BA82" s="84" t="s">
        <v>1873</v>
      </c>
      <c r="BB82" s="84" t="s">
        <v>1874</v>
      </c>
      <c r="BC82" s="84" t="s">
        <v>1875</v>
      </c>
      <c r="BD82" s="84" t="s">
        <v>1876</v>
      </c>
      <c r="BE82" s="84" t="s">
        <v>1877</v>
      </c>
      <c r="BF82" s="84" t="s">
        <v>1878</v>
      </c>
      <c r="BG82" s="84" t="s">
        <v>1879</v>
      </c>
      <c r="BH82" s="84" t="s">
        <v>1880</v>
      </c>
      <c r="BI82" s="84" t="s">
        <v>1881</v>
      </c>
      <c r="BJ82" s="84" t="s">
        <v>1882</v>
      </c>
      <c r="BK82" s="84" t="s">
        <v>1883</v>
      </c>
      <c r="BL82" s="84" t="s">
        <v>1884</v>
      </c>
      <c r="BM82" s="84" t="s">
        <v>1885</v>
      </c>
      <c r="BN82" s="84" t="s">
        <v>1886</v>
      </c>
      <c r="BO82" s="84" t="s">
        <v>1887</v>
      </c>
      <c r="BP82" s="84" t="s">
        <v>1888</v>
      </c>
      <c r="BQ82" s="84" t="s">
        <v>1889</v>
      </c>
      <c r="BR82" s="68" t="str">
        <f t="shared" si="117"/>
        <v>Pic1</v>
      </c>
      <c r="BS82" s="68" t="str">
        <f t="shared" si="90"/>
        <v>Pic2</v>
      </c>
      <c r="BT82" s="68" t="str">
        <f t="shared" si="91"/>
        <v>Pic3</v>
      </c>
      <c r="BU82" s="68" t="str">
        <f t="shared" si="92"/>
        <v>Pic4</v>
      </c>
      <c r="BV82" s="68" t="str">
        <f t="shared" si="93"/>
        <v/>
      </c>
      <c r="BW82" s="68" t="str">
        <f t="shared" si="94"/>
        <v/>
      </c>
      <c r="BX82" s="68" t="str">
        <f t="shared" si="95"/>
        <v/>
      </c>
      <c r="BY82" s="68" t="str">
        <f t="shared" si="96"/>
        <v/>
      </c>
      <c r="BZ82" s="68" t="str">
        <f t="shared" si="97"/>
        <v/>
      </c>
      <c r="CA82" s="68" t="str">
        <f t="shared" si="98"/>
        <v/>
      </c>
      <c r="CB82" s="68" t="str">
        <f t="shared" si="99"/>
        <v/>
      </c>
      <c r="CC82" s="68" t="str">
        <f t="shared" si="100"/>
        <v/>
      </c>
      <c r="CD82" s="68" t="str">
        <f t="shared" si="101"/>
        <v/>
      </c>
      <c r="CE82" s="68" t="str">
        <f t="shared" si="102"/>
        <v/>
      </c>
      <c r="CF82" s="68" t="str">
        <f t="shared" si="103"/>
        <v/>
      </c>
      <c r="CG82" s="68" t="str">
        <f t="shared" si="104"/>
        <v/>
      </c>
      <c r="CH82" s="68" t="str">
        <f t="shared" si="105"/>
        <v/>
      </c>
      <c r="CI82" s="68" t="str">
        <f t="shared" si="106"/>
        <v/>
      </c>
      <c r="CJ82" s="68" t="str">
        <f t="shared" si="107"/>
        <v/>
      </c>
      <c r="CK82" s="68" t="str">
        <f t="shared" si="108"/>
        <v/>
      </c>
      <c r="CL82" s="68" t="str">
        <f t="shared" si="109"/>
        <v/>
      </c>
      <c r="CM82" s="68" t="str">
        <f t="shared" si="110"/>
        <v/>
      </c>
      <c r="CN82" s="68" t="str">
        <f t="shared" si="111"/>
        <v/>
      </c>
      <c r="CO82" s="68" t="str">
        <f t="shared" si="112"/>
        <v/>
      </c>
      <c r="CP82" s="68" t="str">
        <f t="shared" si="118"/>
        <v>https://viking-pictures.s3.us-west-1.amazonaws.com/AA1188/114+(1).JPG</v>
      </c>
      <c r="CR82" t="str">
        <f t="shared" si="119"/>
        <v>https://viking-pictures.s3.us-west-1.amazonaws.com/AA1188/114+(1).JPG</v>
      </c>
      <c r="CS82" s="68" t="str">
        <f t="shared" si="120"/>
        <v>Primary Pic</v>
      </c>
      <c r="CU82" t="s">
        <v>3637</v>
      </c>
      <c r="CV82" t="s">
        <v>3638</v>
      </c>
      <c r="CW82" t="s">
        <v>3639</v>
      </c>
      <c r="CX82" t="s">
        <v>3640</v>
      </c>
    </row>
    <row r="83" spans="1:109" x14ac:dyDescent="0.25">
      <c r="A83">
        <v>115</v>
      </c>
      <c r="B83" t="s">
        <v>3056</v>
      </c>
      <c r="C83" s="82" t="str">
        <f t="shared" si="113"/>
        <v>https://viking-pictures.s3.us-west-1.amazonaws.com/AA1188/115+(1).JPG|https://viking-pictures.s3.us-west-1.amazonaws.com/AA1188/115+(2).JPG|https://viking-pictures.s3.us-west-1.amazonaws.com/AA1188/115+(3).JPG|https://viking-pictures.s3.us-west-1.amazonaws.com/AA1188/115+(4).JPG</v>
      </c>
      <c r="D83" s="278">
        <v>4</v>
      </c>
      <c r="E83" s="82" t="str">
        <f t="shared" si="114"/>
        <v>https://viking-pictures.s3.us-west-1.amazonaws.com/AA1188/115+(1).JPG</v>
      </c>
      <c r="F83" s="82" t="str">
        <f t="shared" si="67"/>
        <v>https://viking-pictures.s3.us-west-1.amazonaws.com/AA1188/115+(2).JPG</v>
      </c>
      <c r="G83" s="82" t="str">
        <f t="shared" si="68"/>
        <v>https://viking-pictures.s3.us-west-1.amazonaws.com/AA1188/115+(3).JPG</v>
      </c>
      <c r="H83" s="82" t="str">
        <f t="shared" si="69"/>
        <v>https://viking-pictures.s3.us-west-1.amazonaws.com/AA1188/115+(4).JPG</v>
      </c>
      <c r="I83" s="82" t="str">
        <f t="shared" si="70"/>
        <v/>
      </c>
      <c r="J83" s="82" t="str">
        <f t="shared" si="71"/>
        <v/>
      </c>
      <c r="K83" s="82" t="str">
        <f t="shared" si="72"/>
        <v/>
      </c>
      <c r="L83" s="82" t="str">
        <f t="shared" si="73"/>
        <v/>
      </c>
      <c r="M83" s="82" t="str">
        <f t="shared" si="74"/>
        <v/>
      </c>
      <c r="N83" s="82" t="str">
        <f t="shared" si="75"/>
        <v/>
      </c>
      <c r="O83" s="82" t="str">
        <f t="shared" si="76"/>
        <v/>
      </c>
      <c r="P83" s="82" t="str">
        <f t="shared" si="77"/>
        <v/>
      </c>
      <c r="Q83" s="82" t="str">
        <f t="shared" si="78"/>
        <v/>
      </c>
      <c r="R83" s="82" t="str">
        <f t="shared" si="79"/>
        <v/>
      </c>
      <c r="S83" s="82" t="str">
        <f t="shared" si="80"/>
        <v/>
      </c>
      <c r="T83" s="82" t="str">
        <f t="shared" si="81"/>
        <v/>
      </c>
      <c r="U83" s="82" t="str">
        <f t="shared" si="82"/>
        <v/>
      </c>
      <c r="V83" s="82" t="str">
        <f t="shared" si="83"/>
        <v/>
      </c>
      <c r="W83" s="82" t="str">
        <f t="shared" si="84"/>
        <v/>
      </c>
      <c r="X83" s="82" t="str">
        <f t="shared" si="85"/>
        <v/>
      </c>
      <c r="Y83" s="82" t="str">
        <f t="shared" si="86"/>
        <v/>
      </c>
      <c r="Z83" s="82" t="str">
        <f t="shared" si="87"/>
        <v/>
      </c>
      <c r="AA83" s="82" t="str">
        <f t="shared" si="88"/>
        <v/>
      </c>
      <c r="AB83" s="82" t="str">
        <f t="shared" si="89"/>
        <v/>
      </c>
      <c r="AC83" s="83" t="str">
        <f t="shared" si="121"/>
        <v>https://viking-pictures.s3.us-west-1.amazonaws.com/AA1188</v>
      </c>
      <c r="AD83" s="82" t="str">
        <f t="shared" si="122"/>
        <v>115</v>
      </c>
      <c r="AE83" s="82">
        <f t="shared" si="115"/>
        <v>115</v>
      </c>
      <c r="AF83" s="82" t="str">
        <f t="shared" si="123"/>
        <v>115</v>
      </c>
      <c r="AG83" s="82" t="str">
        <f t="shared" si="124"/>
        <v>115</v>
      </c>
      <c r="AH83" s="82" t="str">
        <f t="shared" si="125"/>
        <v>115</v>
      </c>
      <c r="AI83" s="82" t="str">
        <f t="shared" si="126"/>
        <v>115</v>
      </c>
      <c r="AJ83" s="82" t="str">
        <f t="shared" si="127"/>
        <v>115</v>
      </c>
      <c r="AK83" s="82" t="str">
        <f t="shared" si="128"/>
        <v>115</v>
      </c>
      <c r="AL83" s="82" t="str">
        <f t="shared" si="129"/>
        <v>115</v>
      </c>
      <c r="AM83" s="82" t="str">
        <f t="shared" si="130"/>
        <v>115</v>
      </c>
      <c r="AN83" s="82" t="str">
        <f t="shared" si="116"/>
        <v>115</v>
      </c>
      <c r="AO83" s="82" t="str">
        <f t="shared" si="131"/>
        <v>115</v>
      </c>
      <c r="AP83" s="82" t="str">
        <f t="shared" si="132"/>
        <v>115</v>
      </c>
      <c r="AQ83" s="84" t="s">
        <v>3199</v>
      </c>
      <c r="AR83" s="84" t="s">
        <v>1864</v>
      </c>
      <c r="AS83" s="84" t="s">
        <v>1865</v>
      </c>
      <c r="AT83" s="84" t="s">
        <v>1866</v>
      </c>
      <c r="AU83" s="84" t="s">
        <v>1867</v>
      </c>
      <c r="AV83" s="84" t="s">
        <v>1868</v>
      </c>
      <c r="AW83" s="84" t="s">
        <v>1869</v>
      </c>
      <c r="AX83" s="84" t="s">
        <v>1870</v>
      </c>
      <c r="AY83" s="84" t="s">
        <v>1871</v>
      </c>
      <c r="AZ83" s="84" t="s">
        <v>1872</v>
      </c>
      <c r="BA83" s="84" t="s">
        <v>1873</v>
      </c>
      <c r="BB83" s="84" t="s">
        <v>1874</v>
      </c>
      <c r="BC83" s="84" t="s">
        <v>1875</v>
      </c>
      <c r="BD83" s="84" t="s">
        <v>1876</v>
      </c>
      <c r="BE83" s="84" t="s">
        <v>1877</v>
      </c>
      <c r="BF83" s="84" t="s">
        <v>1878</v>
      </c>
      <c r="BG83" s="84" t="s">
        <v>1879</v>
      </c>
      <c r="BH83" s="84" t="s">
        <v>1880</v>
      </c>
      <c r="BI83" s="84" t="s">
        <v>1881</v>
      </c>
      <c r="BJ83" s="84" t="s">
        <v>1882</v>
      </c>
      <c r="BK83" s="84" t="s">
        <v>1883</v>
      </c>
      <c r="BL83" s="84" t="s">
        <v>1884</v>
      </c>
      <c r="BM83" s="84" t="s">
        <v>1885</v>
      </c>
      <c r="BN83" s="84" t="s">
        <v>1886</v>
      </c>
      <c r="BO83" s="84" t="s">
        <v>1887</v>
      </c>
      <c r="BP83" s="84" t="s">
        <v>1888</v>
      </c>
      <c r="BQ83" s="84" t="s">
        <v>1889</v>
      </c>
      <c r="BR83" s="68" t="str">
        <f t="shared" si="117"/>
        <v>Pic1</v>
      </c>
      <c r="BS83" s="68" t="str">
        <f t="shared" si="90"/>
        <v>Pic2</v>
      </c>
      <c r="BT83" s="68" t="str">
        <f t="shared" si="91"/>
        <v>Pic3</v>
      </c>
      <c r="BU83" s="68" t="str">
        <f t="shared" si="92"/>
        <v>Pic4</v>
      </c>
      <c r="BV83" s="68" t="str">
        <f t="shared" si="93"/>
        <v/>
      </c>
      <c r="BW83" s="68" t="str">
        <f t="shared" si="94"/>
        <v/>
      </c>
      <c r="BX83" s="68" t="str">
        <f t="shared" si="95"/>
        <v/>
      </c>
      <c r="BY83" s="68" t="str">
        <f t="shared" si="96"/>
        <v/>
      </c>
      <c r="BZ83" s="68" t="str">
        <f t="shared" si="97"/>
        <v/>
      </c>
      <c r="CA83" s="68" t="str">
        <f t="shared" si="98"/>
        <v/>
      </c>
      <c r="CB83" s="68" t="str">
        <f t="shared" si="99"/>
        <v/>
      </c>
      <c r="CC83" s="68" t="str">
        <f t="shared" si="100"/>
        <v/>
      </c>
      <c r="CD83" s="68" t="str">
        <f t="shared" si="101"/>
        <v/>
      </c>
      <c r="CE83" s="68" t="str">
        <f t="shared" si="102"/>
        <v/>
      </c>
      <c r="CF83" s="68" t="str">
        <f t="shared" si="103"/>
        <v/>
      </c>
      <c r="CG83" s="68" t="str">
        <f t="shared" si="104"/>
        <v/>
      </c>
      <c r="CH83" s="68" t="str">
        <f t="shared" si="105"/>
        <v/>
      </c>
      <c r="CI83" s="68" t="str">
        <f t="shared" si="106"/>
        <v/>
      </c>
      <c r="CJ83" s="68" t="str">
        <f t="shared" si="107"/>
        <v/>
      </c>
      <c r="CK83" s="68" t="str">
        <f t="shared" si="108"/>
        <v/>
      </c>
      <c r="CL83" s="68" t="str">
        <f t="shared" si="109"/>
        <v/>
      </c>
      <c r="CM83" s="68" t="str">
        <f t="shared" si="110"/>
        <v/>
      </c>
      <c r="CN83" s="68" t="str">
        <f t="shared" si="111"/>
        <v/>
      </c>
      <c r="CO83" s="68" t="str">
        <f t="shared" si="112"/>
        <v/>
      </c>
      <c r="CP83" s="68" t="str">
        <f t="shared" si="118"/>
        <v>https://viking-pictures.s3.us-west-1.amazonaws.com/AA1188/115+(1).JPG</v>
      </c>
      <c r="CR83" t="str">
        <f t="shared" si="119"/>
        <v>https://viking-pictures.s3.us-west-1.amazonaws.com/AA1188/115+(1).JPG</v>
      </c>
      <c r="CS83" s="68" t="str">
        <f t="shared" si="120"/>
        <v>Primary Pic</v>
      </c>
      <c r="CU83" t="s">
        <v>3641</v>
      </c>
      <c r="CV83" t="s">
        <v>3642</v>
      </c>
      <c r="CW83" t="s">
        <v>3643</v>
      </c>
      <c r="CX83" t="s">
        <v>3644</v>
      </c>
    </row>
    <row r="84" spans="1:109" x14ac:dyDescent="0.25">
      <c r="A84">
        <v>116</v>
      </c>
      <c r="B84" t="s">
        <v>3057</v>
      </c>
      <c r="C84" s="82" t="str">
        <f t="shared" si="113"/>
        <v>https://viking-pictures.s3.us-west-1.amazonaws.com/AA1188/116+(1).JPG|https://viking-pictures.s3.us-west-1.amazonaws.com/AA1188/116+(2).JPG|https://viking-pictures.s3.us-west-1.amazonaws.com/AA1188/116+(3).JPG|https://viking-pictures.s3.us-west-1.amazonaws.com/AA1188/116+(4).JPG|https://viking-pictures.s3.us-west-1.amazonaws.com/AA1188/116+(5).JPG</v>
      </c>
      <c r="D84" s="278">
        <v>5</v>
      </c>
      <c r="E84" s="82" t="str">
        <f t="shared" si="114"/>
        <v>https://viking-pictures.s3.us-west-1.amazonaws.com/AA1188/116+(1).JPG</v>
      </c>
      <c r="F84" s="82" t="str">
        <f t="shared" si="67"/>
        <v>https://viking-pictures.s3.us-west-1.amazonaws.com/AA1188/116+(2).JPG</v>
      </c>
      <c r="G84" s="82" t="str">
        <f t="shared" si="68"/>
        <v>https://viking-pictures.s3.us-west-1.amazonaws.com/AA1188/116+(3).JPG</v>
      </c>
      <c r="H84" s="82" t="str">
        <f t="shared" si="69"/>
        <v>https://viking-pictures.s3.us-west-1.amazonaws.com/AA1188/116+(4).JPG</v>
      </c>
      <c r="I84" s="82" t="str">
        <f t="shared" si="70"/>
        <v>https://viking-pictures.s3.us-west-1.amazonaws.com/AA1188/116+(5).JPG</v>
      </c>
      <c r="J84" s="82" t="str">
        <f t="shared" si="71"/>
        <v/>
      </c>
      <c r="K84" s="82" t="str">
        <f t="shared" si="72"/>
        <v/>
      </c>
      <c r="L84" s="82" t="str">
        <f t="shared" si="73"/>
        <v/>
      </c>
      <c r="M84" s="82" t="str">
        <f t="shared" si="74"/>
        <v/>
      </c>
      <c r="N84" s="82" t="str">
        <f t="shared" si="75"/>
        <v/>
      </c>
      <c r="O84" s="82" t="str">
        <f t="shared" si="76"/>
        <v/>
      </c>
      <c r="P84" s="82" t="str">
        <f t="shared" si="77"/>
        <v/>
      </c>
      <c r="Q84" s="82" t="str">
        <f t="shared" si="78"/>
        <v/>
      </c>
      <c r="R84" s="82" t="str">
        <f t="shared" si="79"/>
        <v/>
      </c>
      <c r="S84" s="82" t="str">
        <f t="shared" si="80"/>
        <v/>
      </c>
      <c r="T84" s="82" t="str">
        <f t="shared" si="81"/>
        <v/>
      </c>
      <c r="U84" s="82" t="str">
        <f t="shared" si="82"/>
        <v/>
      </c>
      <c r="V84" s="82" t="str">
        <f t="shared" si="83"/>
        <v/>
      </c>
      <c r="W84" s="82" t="str">
        <f t="shared" si="84"/>
        <v/>
      </c>
      <c r="X84" s="82" t="str">
        <f t="shared" si="85"/>
        <v/>
      </c>
      <c r="Y84" s="82" t="str">
        <f t="shared" si="86"/>
        <v/>
      </c>
      <c r="Z84" s="82" t="str">
        <f t="shared" si="87"/>
        <v/>
      </c>
      <c r="AA84" s="82" t="str">
        <f t="shared" si="88"/>
        <v/>
      </c>
      <c r="AB84" s="82" t="str">
        <f t="shared" si="89"/>
        <v/>
      </c>
      <c r="AC84" s="83" t="str">
        <f t="shared" si="121"/>
        <v>https://viking-pictures.s3.us-west-1.amazonaws.com/AA1188</v>
      </c>
      <c r="AD84" s="82" t="str">
        <f t="shared" si="122"/>
        <v>116</v>
      </c>
      <c r="AE84" s="82">
        <f t="shared" si="115"/>
        <v>116</v>
      </c>
      <c r="AF84" s="82" t="str">
        <f t="shared" si="123"/>
        <v>116</v>
      </c>
      <c r="AG84" s="82" t="str">
        <f t="shared" si="124"/>
        <v>116</v>
      </c>
      <c r="AH84" s="82" t="str">
        <f t="shared" si="125"/>
        <v>116</v>
      </c>
      <c r="AI84" s="82" t="str">
        <f t="shared" si="126"/>
        <v>116</v>
      </c>
      <c r="AJ84" s="82" t="str">
        <f t="shared" si="127"/>
        <v>116</v>
      </c>
      <c r="AK84" s="82" t="str">
        <f t="shared" si="128"/>
        <v>116</v>
      </c>
      <c r="AL84" s="82" t="str">
        <f t="shared" si="129"/>
        <v>116</v>
      </c>
      <c r="AM84" s="82" t="str">
        <f t="shared" si="130"/>
        <v>116</v>
      </c>
      <c r="AN84" s="82" t="str">
        <f t="shared" si="116"/>
        <v>116</v>
      </c>
      <c r="AO84" s="82" t="str">
        <f t="shared" si="131"/>
        <v>116</v>
      </c>
      <c r="AP84" s="82" t="str">
        <f t="shared" si="132"/>
        <v>116</v>
      </c>
      <c r="AQ84" s="84" t="s">
        <v>3199</v>
      </c>
      <c r="AR84" s="84" t="s">
        <v>1864</v>
      </c>
      <c r="AS84" s="84" t="s">
        <v>1865</v>
      </c>
      <c r="AT84" s="84" t="s">
        <v>1866</v>
      </c>
      <c r="AU84" s="84" t="s">
        <v>1867</v>
      </c>
      <c r="AV84" s="84" t="s">
        <v>1868</v>
      </c>
      <c r="AW84" s="84" t="s">
        <v>1869</v>
      </c>
      <c r="AX84" s="84" t="s">
        <v>1870</v>
      </c>
      <c r="AY84" s="84" t="s">
        <v>1871</v>
      </c>
      <c r="AZ84" s="84" t="s">
        <v>1872</v>
      </c>
      <c r="BA84" s="84" t="s">
        <v>1873</v>
      </c>
      <c r="BB84" s="84" t="s">
        <v>1874</v>
      </c>
      <c r="BC84" s="84" t="s">
        <v>1875</v>
      </c>
      <c r="BD84" s="84" t="s">
        <v>1876</v>
      </c>
      <c r="BE84" s="84" t="s">
        <v>1877</v>
      </c>
      <c r="BF84" s="84" t="s">
        <v>1878</v>
      </c>
      <c r="BG84" s="84" t="s">
        <v>1879</v>
      </c>
      <c r="BH84" s="84" t="s">
        <v>1880</v>
      </c>
      <c r="BI84" s="84" t="s">
        <v>1881</v>
      </c>
      <c r="BJ84" s="84" t="s">
        <v>1882</v>
      </c>
      <c r="BK84" s="84" t="s">
        <v>1883</v>
      </c>
      <c r="BL84" s="84" t="s">
        <v>1884</v>
      </c>
      <c r="BM84" s="84" t="s">
        <v>1885</v>
      </c>
      <c r="BN84" s="84" t="s">
        <v>1886</v>
      </c>
      <c r="BO84" s="84" t="s">
        <v>1887</v>
      </c>
      <c r="BP84" s="84" t="s">
        <v>1888</v>
      </c>
      <c r="BQ84" s="84" t="s">
        <v>1889</v>
      </c>
      <c r="BR84" s="68" t="str">
        <f t="shared" si="117"/>
        <v>Pic1</v>
      </c>
      <c r="BS84" s="68" t="str">
        <f t="shared" si="90"/>
        <v>Pic2</v>
      </c>
      <c r="BT84" s="68" t="str">
        <f t="shared" si="91"/>
        <v>Pic3</v>
      </c>
      <c r="BU84" s="68" t="str">
        <f t="shared" si="92"/>
        <v>Pic4</v>
      </c>
      <c r="BV84" s="68" t="str">
        <f t="shared" si="93"/>
        <v>Pic5</v>
      </c>
      <c r="BW84" s="68" t="str">
        <f t="shared" si="94"/>
        <v/>
      </c>
      <c r="BX84" s="68" t="str">
        <f t="shared" si="95"/>
        <v/>
      </c>
      <c r="BY84" s="68" t="str">
        <f t="shared" si="96"/>
        <v/>
      </c>
      <c r="BZ84" s="68" t="str">
        <f t="shared" si="97"/>
        <v/>
      </c>
      <c r="CA84" s="68" t="str">
        <f t="shared" si="98"/>
        <v/>
      </c>
      <c r="CB84" s="68" t="str">
        <f t="shared" si="99"/>
        <v/>
      </c>
      <c r="CC84" s="68" t="str">
        <f t="shared" si="100"/>
        <v/>
      </c>
      <c r="CD84" s="68" t="str">
        <f t="shared" si="101"/>
        <v/>
      </c>
      <c r="CE84" s="68" t="str">
        <f t="shared" si="102"/>
        <v/>
      </c>
      <c r="CF84" s="68" t="str">
        <f t="shared" si="103"/>
        <v/>
      </c>
      <c r="CG84" s="68" t="str">
        <f t="shared" si="104"/>
        <v/>
      </c>
      <c r="CH84" s="68" t="str">
        <f t="shared" si="105"/>
        <v/>
      </c>
      <c r="CI84" s="68" t="str">
        <f t="shared" si="106"/>
        <v/>
      </c>
      <c r="CJ84" s="68" t="str">
        <f t="shared" si="107"/>
        <v/>
      </c>
      <c r="CK84" s="68" t="str">
        <f t="shared" si="108"/>
        <v/>
      </c>
      <c r="CL84" s="68" t="str">
        <f t="shared" si="109"/>
        <v/>
      </c>
      <c r="CM84" s="68" t="str">
        <f t="shared" si="110"/>
        <v/>
      </c>
      <c r="CN84" s="68" t="str">
        <f t="shared" si="111"/>
        <v/>
      </c>
      <c r="CO84" s="68" t="str">
        <f t="shared" si="112"/>
        <v/>
      </c>
      <c r="CP84" s="68" t="str">
        <f t="shared" si="118"/>
        <v>https://viking-pictures.s3.us-west-1.amazonaws.com/AA1188/116+(1).JPG</v>
      </c>
      <c r="CR84" t="str">
        <f t="shared" si="119"/>
        <v>https://viking-pictures.s3.us-west-1.amazonaws.com/AA1188/116+(1).JPG</v>
      </c>
      <c r="CS84" s="68" t="str">
        <f t="shared" si="120"/>
        <v>Primary Pic</v>
      </c>
      <c r="CU84" t="s">
        <v>3645</v>
      </c>
      <c r="CV84" t="s">
        <v>3646</v>
      </c>
      <c r="CW84" t="s">
        <v>3647</v>
      </c>
      <c r="CX84" t="s">
        <v>3648</v>
      </c>
      <c r="CY84" t="s">
        <v>3649</v>
      </c>
    </row>
    <row r="85" spans="1:109" x14ac:dyDescent="0.25">
      <c r="A85">
        <v>117</v>
      </c>
      <c r="B85" t="s">
        <v>3060</v>
      </c>
      <c r="C85" s="82" t="str">
        <f t="shared" si="113"/>
        <v>https://viking-pictures.s3.us-west-1.amazonaws.com/AA1188/117+(2).JPG|https://viking-pictures.s3.us-west-1.amazonaws.com/AA1188/117+(1).JPG|https://viking-pictures.s3.us-west-1.amazonaws.com/AA1188/117+(3).JPG</v>
      </c>
      <c r="D85" s="278">
        <v>3</v>
      </c>
      <c r="E85" s="82" t="str">
        <f t="shared" si="114"/>
        <v>https://viking-pictures.s3.us-west-1.amazonaws.com/AA1188/117+(1).JPG</v>
      </c>
      <c r="F85" s="82" t="str">
        <f t="shared" si="67"/>
        <v>https://viking-pictures.s3.us-west-1.amazonaws.com/AA1188/117+(2).JPG</v>
      </c>
      <c r="G85" s="82" t="str">
        <f t="shared" si="68"/>
        <v>https://viking-pictures.s3.us-west-1.amazonaws.com/AA1188/117+(3).JPG</v>
      </c>
      <c r="H85" s="82" t="str">
        <f t="shared" si="69"/>
        <v/>
      </c>
      <c r="I85" s="82" t="str">
        <f t="shared" si="70"/>
        <v/>
      </c>
      <c r="J85" s="82" t="str">
        <f t="shared" si="71"/>
        <v/>
      </c>
      <c r="K85" s="82" t="str">
        <f t="shared" si="72"/>
        <v/>
      </c>
      <c r="L85" s="82" t="str">
        <f t="shared" si="73"/>
        <v/>
      </c>
      <c r="M85" s="82" t="str">
        <f t="shared" si="74"/>
        <v/>
      </c>
      <c r="N85" s="82" t="str">
        <f t="shared" si="75"/>
        <v/>
      </c>
      <c r="O85" s="82" t="str">
        <f t="shared" si="76"/>
        <v/>
      </c>
      <c r="P85" s="82" t="str">
        <f t="shared" si="77"/>
        <v/>
      </c>
      <c r="Q85" s="82" t="str">
        <f t="shared" si="78"/>
        <v/>
      </c>
      <c r="R85" s="82" t="str">
        <f t="shared" si="79"/>
        <v/>
      </c>
      <c r="S85" s="82" t="str">
        <f t="shared" si="80"/>
        <v/>
      </c>
      <c r="T85" s="82" t="str">
        <f t="shared" si="81"/>
        <v/>
      </c>
      <c r="U85" s="82" t="str">
        <f t="shared" si="82"/>
        <v/>
      </c>
      <c r="V85" s="82" t="str">
        <f t="shared" si="83"/>
        <v/>
      </c>
      <c r="W85" s="82" t="str">
        <f t="shared" si="84"/>
        <v/>
      </c>
      <c r="X85" s="82" t="str">
        <f t="shared" si="85"/>
        <v/>
      </c>
      <c r="Y85" s="82" t="str">
        <f t="shared" si="86"/>
        <v/>
      </c>
      <c r="Z85" s="82" t="str">
        <f t="shared" si="87"/>
        <v/>
      </c>
      <c r="AA85" s="82" t="str">
        <f t="shared" si="88"/>
        <v/>
      </c>
      <c r="AB85" s="82" t="str">
        <f t="shared" si="89"/>
        <v/>
      </c>
      <c r="AC85" s="83" t="str">
        <f t="shared" si="121"/>
        <v>https://viking-pictures.s3.us-west-1.amazonaws.com/AA1188</v>
      </c>
      <c r="AD85" s="82" t="str">
        <f t="shared" si="122"/>
        <v>117</v>
      </c>
      <c r="AE85" s="82">
        <f t="shared" si="115"/>
        <v>117</v>
      </c>
      <c r="AF85" s="82" t="str">
        <f t="shared" si="123"/>
        <v>117</v>
      </c>
      <c r="AG85" s="82" t="str">
        <f t="shared" si="124"/>
        <v>117</v>
      </c>
      <c r="AH85" s="82" t="str">
        <f t="shared" si="125"/>
        <v>117</v>
      </c>
      <c r="AI85" s="82" t="str">
        <f t="shared" si="126"/>
        <v>117</v>
      </c>
      <c r="AJ85" s="82" t="str">
        <f t="shared" si="127"/>
        <v>117</v>
      </c>
      <c r="AK85" s="82" t="str">
        <f t="shared" si="128"/>
        <v>117</v>
      </c>
      <c r="AL85" s="82" t="str">
        <f t="shared" si="129"/>
        <v>117</v>
      </c>
      <c r="AM85" s="82" t="str">
        <f t="shared" si="130"/>
        <v>117</v>
      </c>
      <c r="AN85" s="82" t="str">
        <f t="shared" si="116"/>
        <v>117</v>
      </c>
      <c r="AO85" s="82" t="str">
        <f t="shared" si="131"/>
        <v>117</v>
      </c>
      <c r="AP85" s="82" t="str">
        <f t="shared" si="132"/>
        <v>117</v>
      </c>
      <c r="AQ85" s="84" t="s">
        <v>3199</v>
      </c>
      <c r="AR85" s="84" t="s">
        <v>1864</v>
      </c>
      <c r="AS85" s="84" t="s">
        <v>1865</v>
      </c>
      <c r="AT85" s="84" t="s">
        <v>1866</v>
      </c>
      <c r="AU85" s="84" t="s">
        <v>1867</v>
      </c>
      <c r="AV85" s="84" t="s">
        <v>1868</v>
      </c>
      <c r="AW85" s="84" t="s">
        <v>1869</v>
      </c>
      <c r="AX85" s="84" t="s">
        <v>1870</v>
      </c>
      <c r="AY85" s="84" t="s">
        <v>1871</v>
      </c>
      <c r="AZ85" s="84" t="s">
        <v>1872</v>
      </c>
      <c r="BA85" s="84" t="s">
        <v>1873</v>
      </c>
      <c r="BB85" s="84" t="s">
        <v>1874</v>
      </c>
      <c r="BC85" s="84" t="s">
        <v>1875</v>
      </c>
      <c r="BD85" s="84" t="s">
        <v>1876</v>
      </c>
      <c r="BE85" s="84" t="s">
        <v>1877</v>
      </c>
      <c r="BF85" s="84" t="s">
        <v>1878</v>
      </c>
      <c r="BG85" s="84" t="s">
        <v>1879</v>
      </c>
      <c r="BH85" s="84" t="s">
        <v>1880</v>
      </c>
      <c r="BI85" s="84" t="s">
        <v>1881</v>
      </c>
      <c r="BJ85" s="84" t="s">
        <v>1882</v>
      </c>
      <c r="BK85" s="84" t="s">
        <v>1883</v>
      </c>
      <c r="BL85" s="84" t="s">
        <v>1884</v>
      </c>
      <c r="BM85" s="84" t="s">
        <v>1885</v>
      </c>
      <c r="BN85" s="84" t="s">
        <v>1886</v>
      </c>
      <c r="BO85" s="84" t="s">
        <v>1887</v>
      </c>
      <c r="BP85" s="84" t="s">
        <v>1888</v>
      </c>
      <c r="BQ85" s="84" t="s">
        <v>1889</v>
      </c>
      <c r="BR85" s="68" t="str">
        <f t="shared" si="117"/>
        <v>Pic1</v>
      </c>
      <c r="BS85" s="68" t="str">
        <f t="shared" si="90"/>
        <v>Pic2</v>
      </c>
      <c r="BT85" s="68" t="str">
        <f t="shared" si="91"/>
        <v>Pic3</v>
      </c>
      <c r="BU85" s="68" t="str">
        <f t="shared" si="92"/>
        <v/>
      </c>
      <c r="BV85" s="68" t="str">
        <f t="shared" si="93"/>
        <v/>
      </c>
      <c r="BW85" s="68" t="str">
        <f t="shared" si="94"/>
        <v/>
      </c>
      <c r="BX85" s="68" t="str">
        <f t="shared" si="95"/>
        <v/>
      </c>
      <c r="BY85" s="68" t="str">
        <f t="shared" si="96"/>
        <v/>
      </c>
      <c r="BZ85" s="68" t="str">
        <f t="shared" si="97"/>
        <v/>
      </c>
      <c r="CA85" s="68" t="str">
        <f t="shared" si="98"/>
        <v/>
      </c>
      <c r="CB85" s="68" t="str">
        <f t="shared" si="99"/>
        <v/>
      </c>
      <c r="CC85" s="68" t="str">
        <f t="shared" si="100"/>
        <v/>
      </c>
      <c r="CD85" s="68" t="str">
        <f t="shared" si="101"/>
        <v/>
      </c>
      <c r="CE85" s="68" t="str">
        <f t="shared" si="102"/>
        <v/>
      </c>
      <c r="CF85" s="68" t="str">
        <f t="shared" si="103"/>
        <v/>
      </c>
      <c r="CG85" s="68" t="str">
        <f t="shared" si="104"/>
        <v/>
      </c>
      <c r="CH85" s="68" t="str">
        <f t="shared" si="105"/>
        <v/>
      </c>
      <c r="CI85" s="68" t="str">
        <f t="shared" si="106"/>
        <v/>
      </c>
      <c r="CJ85" s="68" t="str">
        <f t="shared" si="107"/>
        <v/>
      </c>
      <c r="CK85" s="68" t="str">
        <f t="shared" si="108"/>
        <v/>
      </c>
      <c r="CL85" s="68" t="str">
        <f t="shared" si="109"/>
        <v/>
      </c>
      <c r="CM85" s="68" t="str">
        <f t="shared" si="110"/>
        <v/>
      </c>
      <c r="CN85" s="68" t="str">
        <f t="shared" si="111"/>
        <v/>
      </c>
      <c r="CO85" s="68" t="str">
        <f t="shared" si="112"/>
        <v/>
      </c>
      <c r="CP85" s="68" t="str">
        <f t="shared" si="118"/>
        <v>https://viking-pictures.s3.us-west-1.amazonaws.com/AA1188/117+(1).JPG</v>
      </c>
      <c r="CQ85" s="68" t="s">
        <v>3215</v>
      </c>
      <c r="CR85" t="str">
        <f t="shared" si="119"/>
        <v>https://viking-pictures.s3.us-west-1.amazonaws.com/AA1188/117+(2).JPG</v>
      </c>
      <c r="CS85" s="68" t="str">
        <f t="shared" si="120"/>
        <v>Primary Pic</v>
      </c>
      <c r="CU85" t="s">
        <v>3215</v>
      </c>
      <c r="CV85" t="s">
        <v>3650</v>
      </c>
      <c r="CW85" t="s">
        <v>3651</v>
      </c>
    </row>
    <row r="86" spans="1:109" x14ac:dyDescent="0.25">
      <c r="A86">
        <v>118</v>
      </c>
      <c r="B86" t="s">
        <v>3063</v>
      </c>
      <c r="C86" s="82" t="str">
        <f t="shared" si="113"/>
        <v>https://viking-pictures.s3.us-west-1.amazonaws.com/AA1188/118+(1).JPG|https://viking-pictures.s3.us-west-1.amazonaws.com/AA1188/118+(2).JPG|https://viking-pictures.s3.us-west-1.amazonaws.com/AA1188/118+(3).JPG|https://viking-pictures.s3.us-west-1.amazonaws.com/AA1188/118+(4).JPG</v>
      </c>
      <c r="D86" s="278">
        <v>4</v>
      </c>
      <c r="E86" s="82" t="str">
        <f t="shared" si="114"/>
        <v>https://viking-pictures.s3.us-west-1.amazonaws.com/AA1188/118+(1).JPG</v>
      </c>
      <c r="F86" s="82" t="str">
        <f t="shared" si="67"/>
        <v>https://viking-pictures.s3.us-west-1.amazonaws.com/AA1188/118+(2).JPG</v>
      </c>
      <c r="G86" s="82" t="str">
        <f t="shared" si="68"/>
        <v>https://viking-pictures.s3.us-west-1.amazonaws.com/AA1188/118+(3).JPG</v>
      </c>
      <c r="H86" s="82" t="str">
        <f t="shared" si="69"/>
        <v>https://viking-pictures.s3.us-west-1.amazonaws.com/AA1188/118+(4).JPG</v>
      </c>
      <c r="I86" s="82" t="str">
        <f t="shared" si="70"/>
        <v/>
      </c>
      <c r="J86" s="82" t="str">
        <f t="shared" si="71"/>
        <v/>
      </c>
      <c r="K86" s="82" t="str">
        <f t="shared" si="72"/>
        <v/>
      </c>
      <c r="L86" s="82" t="str">
        <f t="shared" si="73"/>
        <v/>
      </c>
      <c r="M86" s="82" t="str">
        <f t="shared" si="74"/>
        <v/>
      </c>
      <c r="N86" s="82" t="str">
        <f t="shared" si="75"/>
        <v/>
      </c>
      <c r="O86" s="82" t="str">
        <f t="shared" si="76"/>
        <v/>
      </c>
      <c r="P86" s="82" t="str">
        <f t="shared" si="77"/>
        <v/>
      </c>
      <c r="Q86" s="82" t="str">
        <f t="shared" si="78"/>
        <v/>
      </c>
      <c r="R86" s="82" t="str">
        <f t="shared" si="79"/>
        <v/>
      </c>
      <c r="S86" s="82" t="str">
        <f t="shared" si="80"/>
        <v/>
      </c>
      <c r="T86" s="82" t="str">
        <f t="shared" si="81"/>
        <v/>
      </c>
      <c r="U86" s="82" t="str">
        <f t="shared" si="82"/>
        <v/>
      </c>
      <c r="V86" s="82" t="str">
        <f t="shared" si="83"/>
        <v/>
      </c>
      <c r="W86" s="82" t="str">
        <f t="shared" si="84"/>
        <v/>
      </c>
      <c r="X86" s="82" t="str">
        <f t="shared" si="85"/>
        <v/>
      </c>
      <c r="Y86" s="82" t="str">
        <f t="shared" si="86"/>
        <v/>
      </c>
      <c r="Z86" s="82" t="str">
        <f t="shared" si="87"/>
        <v/>
      </c>
      <c r="AA86" s="82" t="str">
        <f t="shared" si="88"/>
        <v/>
      </c>
      <c r="AB86" s="82" t="str">
        <f t="shared" si="89"/>
        <v/>
      </c>
      <c r="AC86" s="83" t="str">
        <f t="shared" si="121"/>
        <v>https://viking-pictures.s3.us-west-1.amazonaws.com/AA1188</v>
      </c>
      <c r="AD86" s="82" t="str">
        <f t="shared" si="122"/>
        <v>118</v>
      </c>
      <c r="AE86" s="82">
        <f t="shared" si="115"/>
        <v>118</v>
      </c>
      <c r="AF86" s="82" t="str">
        <f t="shared" si="123"/>
        <v>118</v>
      </c>
      <c r="AG86" s="82" t="str">
        <f t="shared" si="124"/>
        <v>118</v>
      </c>
      <c r="AH86" s="82" t="str">
        <f t="shared" si="125"/>
        <v>118</v>
      </c>
      <c r="AI86" s="82" t="str">
        <f t="shared" si="126"/>
        <v>118</v>
      </c>
      <c r="AJ86" s="82" t="str">
        <f t="shared" si="127"/>
        <v>118</v>
      </c>
      <c r="AK86" s="82" t="str">
        <f t="shared" si="128"/>
        <v>118</v>
      </c>
      <c r="AL86" s="82" t="str">
        <f t="shared" si="129"/>
        <v>118</v>
      </c>
      <c r="AM86" s="82" t="str">
        <f t="shared" si="130"/>
        <v>118</v>
      </c>
      <c r="AN86" s="82" t="str">
        <f t="shared" si="116"/>
        <v>118</v>
      </c>
      <c r="AO86" s="82" t="str">
        <f t="shared" si="131"/>
        <v>118</v>
      </c>
      <c r="AP86" s="82" t="str">
        <f t="shared" si="132"/>
        <v>118</v>
      </c>
      <c r="AQ86" s="84" t="s">
        <v>3199</v>
      </c>
      <c r="AR86" s="84" t="s">
        <v>1864</v>
      </c>
      <c r="AS86" s="84" t="s">
        <v>1865</v>
      </c>
      <c r="AT86" s="84" t="s">
        <v>1866</v>
      </c>
      <c r="AU86" s="84" t="s">
        <v>1867</v>
      </c>
      <c r="AV86" s="84" t="s">
        <v>1868</v>
      </c>
      <c r="AW86" s="84" t="s">
        <v>1869</v>
      </c>
      <c r="AX86" s="84" t="s">
        <v>1870</v>
      </c>
      <c r="AY86" s="84" t="s">
        <v>1871</v>
      </c>
      <c r="AZ86" s="84" t="s">
        <v>1872</v>
      </c>
      <c r="BA86" s="84" t="s">
        <v>1873</v>
      </c>
      <c r="BB86" s="84" t="s">
        <v>1874</v>
      </c>
      <c r="BC86" s="84" t="s">
        <v>1875</v>
      </c>
      <c r="BD86" s="84" t="s">
        <v>1876</v>
      </c>
      <c r="BE86" s="84" t="s">
        <v>1877</v>
      </c>
      <c r="BF86" s="84" t="s">
        <v>1878</v>
      </c>
      <c r="BG86" s="84" t="s">
        <v>1879</v>
      </c>
      <c r="BH86" s="84" t="s">
        <v>1880</v>
      </c>
      <c r="BI86" s="84" t="s">
        <v>1881</v>
      </c>
      <c r="BJ86" s="84" t="s">
        <v>1882</v>
      </c>
      <c r="BK86" s="84" t="s">
        <v>1883</v>
      </c>
      <c r="BL86" s="84" t="s">
        <v>1884</v>
      </c>
      <c r="BM86" s="84" t="s">
        <v>1885</v>
      </c>
      <c r="BN86" s="84" t="s">
        <v>1886</v>
      </c>
      <c r="BO86" s="84" t="s">
        <v>1887</v>
      </c>
      <c r="BP86" s="84" t="s">
        <v>1888</v>
      </c>
      <c r="BQ86" s="84" t="s">
        <v>1889</v>
      </c>
      <c r="BR86" s="68" t="str">
        <f t="shared" si="117"/>
        <v>Pic1</v>
      </c>
      <c r="BS86" s="68" t="str">
        <f t="shared" si="90"/>
        <v>Pic2</v>
      </c>
      <c r="BT86" s="68" t="str">
        <f t="shared" si="91"/>
        <v>Pic3</v>
      </c>
      <c r="BU86" s="68" t="str">
        <f t="shared" si="92"/>
        <v>Pic4</v>
      </c>
      <c r="BV86" s="68" t="str">
        <f t="shared" si="93"/>
        <v/>
      </c>
      <c r="BW86" s="68" t="str">
        <f t="shared" si="94"/>
        <v/>
      </c>
      <c r="BX86" s="68" t="str">
        <f t="shared" si="95"/>
        <v/>
      </c>
      <c r="BY86" s="68" t="str">
        <f t="shared" si="96"/>
        <v/>
      </c>
      <c r="BZ86" s="68" t="str">
        <f t="shared" si="97"/>
        <v/>
      </c>
      <c r="CA86" s="68" t="str">
        <f t="shared" si="98"/>
        <v/>
      </c>
      <c r="CB86" s="68" t="str">
        <f t="shared" si="99"/>
        <v/>
      </c>
      <c r="CC86" s="68" t="str">
        <f t="shared" si="100"/>
        <v/>
      </c>
      <c r="CD86" s="68" t="str">
        <f t="shared" si="101"/>
        <v/>
      </c>
      <c r="CE86" s="68" t="str">
        <f t="shared" si="102"/>
        <v/>
      </c>
      <c r="CF86" s="68" t="str">
        <f t="shared" si="103"/>
        <v/>
      </c>
      <c r="CG86" s="68" t="str">
        <f t="shared" si="104"/>
        <v/>
      </c>
      <c r="CH86" s="68" t="str">
        <f t="shared" si="105"/>
        <v/>
      </c>
      <c r="CI86" s="68" t="str">
        <f t="shared" si="106"/>
        <v/>
      </c>
      <c r="CJ86" s="68" t="str">
        <f t="shared" si="107"/>
        <v/>
      </c>
      <c r="CK86" s="68" t="str">
        <f t="shared" si="108"/>
        <v/>
      </c>
      <c r="CL86" s="68" t="str">
        <f t="shared" si="109"/>
        <v/>
      </c>
      <c r="CM86" s="68" t="str">
        <f t="shared" si="110"/>
        <v/>
      </c>
      <c r="CN86" s="68" t="str">
        <f t="shared" si="111"/>
        <v/>
      </c>
      <c r="CO86" s="68" t="str">
        <f t="shared" si="112"/>
        <v/>
      </c>
      <c r="CP86" s="68" t="str">
        <f t="shared" si="118"/>
        <v>https://viking-pictures.s3.us-west-1.amazonaws.com/AA1188/118+(1).JPG</v>
      </c>
      <c r="CR86" t="str">
        <f t="shared" si="119"/>
        <v>https://viking-pictures.s3.us-west-1.amazonaws.com/AA1188/118+(1).JPG</v>
      </c>
      <c r="CS86" s="68" t="str">
        <f t="shared" si="120"/>
        <v>Primary Pic</v>
      </c>
      <c r="CU86" t="s">
        <v>3652</v>
      </c>
      <c r="CV86" t="s">
        <v>3653</v>
      </c>
      <c r="CW86" t="s">
        <v>3654</v>
      </c>
      <c r="CX86" t="s">
        <v>3655</v>
      </c>
    </row>
    <row r="87" spans="1:109" x14ac:dyDescent="0.25">
      <c r="A87">
        <v>119</v>
      </c>
      <c r="B87" t="s">
        <v>3064</v>
      </c>
      <c r="C87" s="82" t="str">
        <f t="shared" si="113"/>
        <v>https://viking-pictures.s3.us-west-1.amazonaws.com/AA1188/119+(2).JPG|https://viking-pictures.s3.us-west-1.amazonaws.com/AA1188/119+(1).JPG|https://viking-pictures.s3.us-west-1.amazonaws.com/AA1188/119+(3).JPG|https://viking-pictures.s3.us-west-1.amazonaws.com/AA1188/119+(4).JPG|https://viking-pictures.s3.us-west-1.amazonaws.com/AA1188/119+(5).JPG|https://viking-pictures.s3.us-west-1.amazonaws.com/AA1188/119+(6).JPG|https://viking-pictures.s3.us-west-1.amazonaws.com/AA1188/119+(7).JPG|https://viking-pictures.s3.us-west-1.amazonaws.com/AA1188/119+(8).JPG|https://viking-pictures.s3.us-west-1.amazonaws.com/AA1188/119+(9).JPG|https://viking-pictures.s3.us-west-1.amazonaws.com/AA1188/119+(10).JPG|https://viking-pictures.s3.us-west-1.amazonaws.com/AA1188/119+(11).JPG</v>
      </c>
      <c r="D87" s="278">
        <v>11</v>
      </c>
      <c r="E87" s="82" t="str">
        <f t="shared" si="114"/>
        <v>https://viking-pictures.s3.us-west-1.amazonaws.com/AA1188/119+(1).JPG</v>
      </c>
      <c r="F87" s="82" t="str">
        <f t="shared" si="67"/>
        <v>https://viking-pictures.s3.us-west-1.amazonaws.com/AA1188/119+(2).JPG</v>
      </c>
      <c r="G87" s="82" t="str">
        <f t="shared" si="68"/>
        <v>https://viking-pictures.s3.us-west-1.amazonaws.com/AA1188/119+(3).JPG</v>
      </c>
      <c r="H87" s="82" t="str">
        <f t="shared" si="69"/>
        <v>https://viking-pictures.s3.us-west-1.amazonaws.com/AA1188/119+(4).JPG</v>
      </c>
      <c r="I87" s="82" t="str">
        <f t="shared" si="70"/>
        <v>https://viking-pictures.s3.us-west-1.amazonaws.com/AA1188/119+(5).JPG</v>
      </c>
      <c r="J87" s="82" t="str">
        <f t="shared" si="71"/>
        <v>https://viking-pictures.s3.us-west-1.amazonaws.com/AA1188/119+(6).JPG</v>
      </c>
      <c r="K87" s="82" t="str">
        <f t="shared" si="72"/>
        <v>https://viking-pictures.s3.us-west-1.amazonaws.com/AA1188/119+(7).JPG</v>
      </c>
      <c r="L87" s="82" t="str">
        <f t="shared" si="73"/>
        <v>https://viking-pictures.s3.us-west-1.amazonaws.com/AA1188/119+(8).JPG</v>
      </c>
      <c r="M87" s="82" t="str">
        <f t="shared" si="74"/>
        <v>https://viking-pictures.s3.us-west-1.amazonaws.com/AA1188/119+(9).JPG</v>
      </c>
      <c r="N87" s="82" t="str">
        <f t="shared" si="75"/>
        <v>https://viking-pictures.s3.us-west-1.amazonaws.com/AA1188/119+(10).JPG</v>
      </c>
      <c r="O87" s="82" t="str">
        <f t="shared" si="76"/>
        <v>https://viking-pictures.s3.us-west-1.amazonaws.com/AA1188/119+(11).JPG</v>
      </c>
      <c r="P87" s="82" t="str">
        <f t="shared" si="77"/>
        <v/>
      </c>
      <c r="Q87" s="82" t="str">
        <f t="shared" si="78"/>
        <v/>
      </c>
      <c r="R87" s="82" t="str">
        <f t="shared" si="79"/>
        <v/>
      </c>
      <c r="S87" s="82" t="str">
        <f t="shared" si="80"/>
        <v/>
      </c>
      <c r="T87" s="82" t="str">
        <f t="shared" si="81"/>
        <v/>
      </c>
      <c r="U87" s="82" t="str">
        <f t="shared" si="82"/>
        <v/>
      </c>
      <c r="V87" s="82" t="str">
        <f t="shared" si="83"/>
        <v/>
      </c>
      <c r="W87" s="82" t="str">
        <f t="shared" si="84"/>
        <v/>
      </c>
      <c r="X87" s="82" t="str">
        <f t="shared" si="85"/>
        <v/>
      </c>
      <c r="Y87" s="82" t="str">
        <f t="shared" si="86"/>
        <v/>
      </c>
      <c r="Z87" s="82" t="str">
        <f t="shared" si="87"/>
        <v/>
      </c>
      <c r="AA87" s="82" t="str">
        <f t="shared" si="88"/>
        <v/>
      </c>
      <c r="AB87" s="82" t="str">
        <f t="shared" si="89"/>
        <v/>
      </c>
      <c r="AC87" s="83" t="str">
        <f t="shared" si="121"/>
        <v>https://viking-pictures.s3.us-west-1.amazonaws.com/AA1188</v>
      </c>
      <c r="AD87" s="82" t="str">
        <f t="shared" si="122"/>
        <v>119</v>
      </c>
      <c r="AE87" s="82">
        <f t="shared" si="115"/>
        <v>119</v>
      </c>
      <c r="AF87" s="82" t="str">
        <f t="shared" si="123"/>
        <v>119</v>
      </c>
      <c r="AG87" s="82" t="str">
        <f t="shared" si="124"/>
        <v>119</v>
      </c>
      <c r="AH87" s="82" t="str">
        <f t="shared" si="125"/>
        <v>119</v>
      </c>
      <c r="AI87" s="82" t="str">
        <f t="shared" si="126"/>
        <v>119</v>
      </c>
      <c r="AJ87" s="82" t="str">
        <f t="shared" si="127"/>
        <v>119</v>
      </c>
      <c r="AK87" s="82" t="str">
        <f t="shared" si="128"/>
        <v>119</v>
      </c>
      <c r="AL87" s="82" t="str">
        <f t="shared" si="129"/>
        <v>119</v>
      </c>
      <c r="AM87" s="82" t="str">
        <f t="shared" si="130"/>
        <v>119</v>
      </c>
      <c r="AN87" s="82" t="str">
        <f t="shared" si="116"/>
        <v>119</v>
      </c>
      <c r="AO87" s="82" t="str">
        <f t="shared" si="131"/>
        <v>119</v>
      </c>
      <c r="AP87" s="82" t="str">
        <f t="shared" si="132"/>
        <v>119</v>
      </c>
      <c r="AQ87" s="84" t="s">
        <v>3199</v>
      </c>
      <c r="AR87" s="84" t="s">
        <v>1864</v>
      </c>
      <c r="AS87" s="84" t="s">
        <v>1865</v>
      </c>
      <c r="AT87" s="84" t="s">
        <v>1866</v>
      </c>
      <c r="AU87" s="84" t="s">
        <v>1867</v>
      </c>
      <c r="AV87" s="84" t="s">
        <v>1868</v>
      </c>
      <c r="AW87" s="84" t="s">
        <v>1869</v>
      </c>
      <c r="AX87" s="84" t="s">
        <v>1870</v>
      </c>
      <c r="AY87" s="84" t="s">
        <v>1871</v>
      </c>
      <c r="AZ87" s="84" t="s">
        <v>1872</v>
      </c>
      <c r="BA87" s="84" t="s">
        <v>1873</v>
      </c>
      <c r="BB87" s="84" t="s">
        <v>1874</v>
      </c>
      <c r="BC87" s="84" t="s">
        <v>1875</v>
      </c>
      <c r="BD87" s="84" t="s">
        <v>1876</v>
      </c>
      <c r="BE87" s="84" t="s">
        <v>1877</v>
      </c>
      <c r="BF87" s="84" t="s">
        <v>1878</v>
      </c>
      <c r="BG87" s="84" t="s">
        <v>1879</v>
      </c>
      <c r="BH87" s="84" t="s">
        <v>1880</v>
      </c>
      <c r="BI87" s="84" t="s">
        <v>1881</v>
      </c>
      <c r="BJ87" s="84" t="s">
        <v>1882</v>
      </c>
      <c r="BK87" s="84" t="s">
        <v>1883</v>
      </c>
      <c r="BL87" s="84" t="s">
        <v>1884</v>
      </c>
      <c r="BM87" s="84" t="s">
        <v>1885</v>
      </c>
      <c r="BN87" s="84" t="s">
        <v>1886</v>
      </c>
      <c r="BO87" s="84" t="s">
        <v>1887</v>
      </c>
      <c r="BP87" s="84" t="s">
        <v>1888</v>
      </c>
      <c r="BQ87" s="84" t="s">
        <v>1889</v>
      </c>
      <c r="BR87" s="68" t="str">
        <f t="shared" si="117"/>
        <v>Pic1</v>
      </c>
      <c r="BS87" s="68" t="str">
        <f t="shared" si="90"/>
        <v>Pic2</v>
      </c>
      <c r="BT87" s="68" t="str">
        <f t="shared" si="91"/>
        <v>Pic3</v>
      </c>
      <c r="BU87" s="68" t="str">
        <f t="shared" si="92"/>
        <v>Pic4</v>
      </c>
      <c r="BV87" s="68" t="str">
        <f t="shared" si="93"/>
        <v>Pic5</v>
      </c>
      <c r="BW87" s="68" t="str">
        <f t="shared" si="94"/>
        <v>Pic6</v>
      </c>
      <c r="BX87" s="68" t="str">
        <f t="shared" si="95"/>
        <v>Pic7</v>
      </c>
      <c r="BY87" s="68" t="str">
        <f t="shared" si="96"/>
        <v>Pic8</v>
      </c>
      <c r="BZ87" s="68" t="str">
        <f t="shared" si="97"/>
        <v>Pic9</v>
      </c>
      <c r="CA87" s="68" t="str">
        <f t="shared" si="98"/>
        <v>Pic10</v>
      </c>
      <c r="CB87" s="68" t="str">
        <f t="shared" si="99"/>
        <v>Pic11</v>
      </c>
      <c r="CC87" s="68" t="str">
        <f t="shared" si="100"/>
        <v/>
      </c>
      <c r="CD87" s="68" t="str">
        <f t="shared" si="101"/>
        <v/>
      </c>
      <c r="CE87" s="68" t="str">
        <f t="shared" si="102"/>
        <v/>
      </c>
      <c r="CF87" s="68" t="str">
        <f t="shared" si="103"/>
        <v/>
      </c>
      <c r="CG87" s="68" t="str">
        <f t="shared" si="104"/>
        <v/>
      </c>
      <c r="CH87" s="68" t="str">
        <f t="shared" si="105"/>
        <v/>
      </c>
      <c r="CI87" s="68" t="str">
        <f t="shared" si="106"/>
        <v/>
      </c>
      <c r="CJ87" s="68" t="str">
        <f t="shared" si="107"/>
        <v/>
      </c>
      <c r="CK87" s="68" t="str">
        <f t="shared" si="108"/>
        <v/>
      </c>
      <c r="CL87" s="68" t="str">
        <f t="shared" si="109"/>
        <v/>
      </c>
      <c r="CM87" s="68" t="str">
        <f t="shared" si="110"/>
        <v/>
      </c>
      <c r="CN87" s="68" t="str">
        <f t="shared" si="111"/>
        <v/>
      </c>
      <c r="CO87" s="68" t="str">
        <f t="shared" si="112"/>
        <v/>
      </c>
      <c r="CP87" s="68" t="str">
        <f t="shared" si="118"/>
        <v>https://viking-pictures.s3.us-west-1.amazonaws.com/AA1188/119+(1).JPG</v>
      </c>
      <c r="CQ87" s="68" t="s">
        <v>3216</v>
      </c>
      <c r="CR87" t="str">
        <f t="shared" si="119"/>
        <v>https://viking-pictures.s3.us-west-1.amazonaws.com/AA1188/119+(2).JPG</v>
      </c>
      <c r="CS87" s="68" t="str">
        <f t="shared" si="120"/>
        <v>Primary Pic</v>
      </c>
      <c r="CU87" t="s">
        <v>3216</v>
      </c>
      <c r="CV87" t="s">
        <v>3656</v>
      </c>
      <c r="CW87" t="s">
        <v>3657</v>
      </c>
      <c r="CX87" t="s">
        <v>3658</v>
      </c>
      <c r="CY87" t="s">
        <v>3659</v>
      </c>
      <c r="CZ87" t="s">
        <v>3660</v>
      </c>
      <c r="DA87" t="s">
        <v>3661</v>
      </c>
      <c r="DB87" t="s">
        <v>3662</v>
      </c>
      <c r="DC87" t="s">
        <v>3663</v>
      </c>
      <c r="DD87" t="s">
        <v>3664</v>
      </c>
      <c r="DE87" t="s">
        <v>3665</v>
      </c>
    </row>
    <row r="88" spans="1:109" x14ac:dyDescent="0.25">
      <c r="A88">
        <v>7</v>
      </c>
      <c r="B88" t="s">
        <v>3070</v>
      </c>
      <c r="C88" s="82" t="str">
        <f t="shared" si="113"/>
        <v>https://viking-pictures.s3.us-west-1.amazonaws.com/AA1188/7+(2).JPG|https://viking-pictures.s3.us-west-1.amazonaws.com/AA1188/7+(1).JPG|https://viking-pictures.s3.us-west-1.amazonaws.com/AA1188/7+(3).JPG|https://viking-pictures.s3.us-west-1.amazonaws.com/AA1188/7+(4).JPG|https://viking-pictures.s3.us-west-1.amazonaws.com/AA1188/7+(5).JPG|https://viking-pictures.s3.us-west-1.amazonaws.com/AA1188/7+(6).JPG|https://viking-pictures.s3.us-west-1.amazonaws.com/AA1188/7+(7).JPG|https://viking-pictures.s3.us-west-1.amazonaws.com/AA1188/7+(8).JPG|https://viking-pictures.s3.us-west-1.amazonaws.com/AA1188/7+(9).JPG|https://viking-pictures.s3.us-west-1.amazonaws.com/AA1188/7+(10).JPG|https://viking-pictures.s3.us-west-1.amazonaws.com/AA1188/7+(11).JPG</v>
      </c>
      <c r="D88" s="278">
        <v>11</v>
      </c>
      <c r="E88" s="82" t="str">
        <f t="shared" si="114"/>
        <v>https://viking-pictures.s3.us-west-1.amazonaws.com/AA1188/7+(1).JPG</v>
      </c>
      <c r="F88" s="82" t="str">
        <f t="shared" si="67"/>
        <v>https://viking-pictures.s3.us-west-1.amazonaws.com/AA1188/7+(2).JPG</v>
      </c>
      <c r="G88" s="82" t="str">
        <f t="shared" si="68"/>
        <v>https://viking-pictures.s3.us-west-1.amazonaws.com/AA1188/7+(3).JPG</v>
      </c>
      <c r="H88" s="82" t="str">
        <f t="shared" si="69"/>
        <v>https://viking-pictures.s3.us-west-1.amazonaws.com/AA1188/7+(4).JPG</v>
      </c>
      <c r="I88" s="82" t="str">
        <f t="shared" si="70"/>
        <v>https://viking-pictures.s3.us-west-1.amazonaws.com/AA1188/7+(5).JPG</v>
      </c>
      <c r="J88" s="82" t="str">
        <f t="shared" si="71"/>
        <v>https://viking-pictures.s3.us-west-1.amazonaws.com/AA1188/7+(6).JPG</v>
      </c>
      <c r="K88" s="82" t="str">
        <f t="shared" si="72"/>
        <v>https://viking-pictures.s3.us-west-1.amazonaws.com/AA1188/7+(7).JPG</v>
      </c>
      <c r="L88" s="82" t="str">
        <f t="shared" si="73"/>
        <v>https://viking-pictures.s3.us-west-1.amazonaws.com/AA1188/7+(8).JPG</v>
      </c>
      <c r="M88" s="82" t="str">
        <f t="shared" si="74"/>
        <v>https://viking-pictures.s3.us-west-1.amazonaws.com/AA1188/7+(9).JPG</v>
      </c>
      <c r="N88" s="82" t="str">
        <f t="shared" si="75"/>
        <v>https://viking-pictures.s3.us-west-1.amazonaws.com/AA1188/7+(10).JPG</v>
      </c>
      <c r="O88" s="82" t="str">
        <f t="shared" si="76"/>
        <v>https://viking-pictures.s3.us-west-1.amazonaws.com/AA1188/7+(11).JPG</v>
      </c>
      <c r="P88" s="82" t="str">
        <f t="shared" si="77"/>
        <v/>
      </c>
      <c r="Q88" s="82" t="str">
        <f t="shared" si="78"/>
        <v/>
      </c>
      <c r="R88" s="82" t="str">
        <f t="shared" si="79"/>
        <v/>
      </c>
      <c r="S88" s="82" t="str">
        <f t="shared" si="80"/>
        <v/>
      </c>
      <c r="T88" s="82" t="str">
        <f t="shared" si="81"/>
        <v/>
      </c>
      <c r="U88" s="82" t="str">
        <f t="shared" si="82"/>
        <v/>
      </c>
      <c r="V88" s="82" t="str">
        <f t="shared" si="83"/>
        <v/>
      </c>
      <c r="W88" s="82" t="str">
        <f t="shared" si="84"/>
        <v/>
      </c>
      <c r="X88" s="82" t="str">
        <f t="shared" si="85"/>
        <v/>
      </c>
      <c r="Y88" s="82" t="str">
        <f t="shared" si="86"/>
        <v/>
      </c>
      <c r="Z88" s="82" t="str">
        <f t="shared" si="87"/>
        <v/>
      </c>
      <c r="AA88" s="82" t="str">
        <f t="shared" si="88"/>
        <v/>
      </c>
      <c r="AB88" s="82" t="str">
        <f t="shared" si="89"/>
        <v/>
      </c>
      <c r="AC88" s="83" t="str">
        <f t="shared" si="121"/>
        <v>https://viking-pictures.s3.us-west-1.amazonaws.com/AA1188</v>
      </c>
      <c r="AD88" s="82" t="str">
        <f t="shared" si="122"/>
        <v>7</v>
      </c>
      <c r="AE88" s="82">
        <f t="shared" si="115"/>
        <v>7</v>
      </c>
      <c r="AF88" s="82" t="str">
        <f t="shared" si="123"/>
        <v>7</v>
      </c>
      <c r="AG88" s="82" t="str">
        <f t="shared" si="124"/>
        <v>7</v>
      </c>
      <c r="AH88" s="82" t="str">
        <f t="shared" si="125"/>
        <v>7</v>
      </c>
      <c r="AI88" s="82" t="str">
        <f t="shared" si="126"/>
        <v>7</v>
      </c>
      <c r="AJ88" s="82" t="str">
        <f t="shared" si="127"/>
        <v>7</v>
      </c>
      <c r="AK88" s="82" t="str">
        <f t="shared" si="128"/>
        <v>7</v>
      </c>
      <c r="AL88" s="82" t="str">
        <f t="shared" si="129"/>
        <v>7</v>
      </c>
      <c r="AM88" s="82" t="str">
        <f t="shared" si="130"/>
        <v>7</v>
      </c>
      <c r="AN88" s="82" t="str">
        <f t="shared" si="116"/>
        <v>7</v>
      </c>
      <c r="AO88" s="82" t="str">
        <f t="shared" si="131"/>
        <v>7</v>
      </c>
      <c r="AP88" s="82" t="str">
        <f t="shared" si="132"/>
        <v>7</v>
      </c>
      <c r="AQ88" s="84" t="s">
        <v>3199</v>
      </c>
      <c r="AR88" s="84" t="s">
        <v>1864</v>
      </c>
      <c r="AS88" s="84" t="s">
        <v>1865</v>
      </c>
      <c r="AT88" s="84" t="s">
        <v>1866</v>
      </c>
      <c r="AU88" s="84" t="s">
        <v>1867</v>
      </c>
      <c r="AV88" s="84" t="s">
        <v>1868</v>
      </c>
      <c r="AW88" s="84" t="s">
        <v>1869</v>
      </c>
      <c r="AX88" s="84" t="s">
        <v>1870</v>
      </c>
      <c r="AY88" s="84" t="s">
        <v>1871</v>
      </c>
      <c r="AZ88" s="84" t="s">
        <v>1872</v>
      </c>
      <c r="BA88" s="84" t="s">
        <v>1873</v>
      </c>
      <c r="BB88" s="84" t="s">
        <v>1874</v>
      </c>
      <c r="BC88" s="84" t="s">
        <v>1875</v>
      </c>
      <c r="BD88" s="84" t="s">
        <v>1876</v>
      </c>
      <c r="BE88" s="84" t="s">
        <v>1877</v>
      </c>
      <c r="BF88" s="84" t="s">
        <v>1878</v>
      </c>
      <c r="BG88" s="84" t="s">
        <v>1879</v>
      </c>
      <c r="BH88" s="84" t="s">
        <v>1880</v>
      </c>
      <c r="BI88" s="84" t="s">
        <v>1881</v>
      </c>
      <c r="BJ88" s="84" t="s">
        <v>1882</v>
      </c>
      <c r="BK88" s="84" t="s">
        <v>1883</v>
      </c>
      <c r="BL88" s="84" t="s">
        <v>1884</v>
      </c>
      <c r="BM88" s="84" t="s">
        <v>1885</v>
      </c>
      <c r="BN88" s="84" t="s">
        <v>1886</v>
      </c>
      <c r="BO88" s="84" t="s">
        <v>1887</v>
      </c>
      <c r="BP88" s="84" t="s">
        <v>1888</v>
      </c>
      <c r="BQ88" s="84" t="s">
        <v>1889</v>
      </c>
      <c r="BR88" s="68" t="str">
        <f t="shared" si="117"/>
        <v>Pic1</v>
      </c>
      <c r="BS88" s="68" t="str">
        <f t="shared" si="90"/>
        <v>Pic2</v>
      </c>
      <c r="BT88" s="68" t="str">
        <f t="shared" si="91"/>
        <v>Pic3</v>
      </c>
      <c r="BU88" s="68" t="str">
        <f t="shared" si="92"/>
        <v>Pic4</v>
      </c>
      <c r="BV88" s="68" t="str">
        <f t="shared" si="93"/>
        <v>Pic5</v>
      </c>
      <c r="BW88" s="68" t="str">
        <f t="shared" si="94"/>
        <v>Pic6</v>
      </c>
      <c r="BX88" s="68" t="str">
        <f t="shared" si="95"/>
        <v>Pic7</v>
      </c>
      <c r="BY88" s="68" t="str">
        <f t="shared" si="96"/>
        <v>Pic8</v>
      </c>
      <c r="BZ88" s="68" t="str">
        <f t="shared" si="97"/>
        <v>Pic9</v>
      </c>
      <c r="CA88" s="68" t="str">
        <f t="shared" si="98"/>
        <v>Pic10</v>
      </c>
      <c r="CB88" s="68" t="str">
        <f t="shared" si="99"/>
        <v>Pic11</v>
      </c>
      <c r="CC88" s="68" t="str">
        <f t="shared" si="100"/>
        <v/>
      </c>
      <c r="CD88" s="68" t="str">
        <f t="shared" si="101"/>
        <v/>
      </c>
      <c r="CE88" s="68" t="str">
        <f t="shared" si="102"/>
        <v/>
      </c>
      <c r="CF88" s="68" t="str">
        <f t="shared" si="103"/>
        <v/>
      </c>
      <c r="CG88" s="68" t="str">
        <f t="shared" si="104"/>
        <v/>
      </c>
      <c r="CH88" s="68" t="str">
        <f t="shared" si="105"/>
        <v/>
      </c>
      <c r="CI88" s="68" t="str">
        <f t="shared" si="106"/>
        <v/>
      </c>
      <c r="CJ88" s="68" t="str">
        <f t="shared" si="107"/>
        <v/>
      </c>
      <c r="CK88" s="68" t="str">
        <f t="shared" si="108"/>
        <v/>
      </c>
      <c r="CL88" s="68" t="str">
        <f t="shared" si="109"/>
        <v/>
      </c>
      <c r="CM88" s="68" t="str">
        <f t="shared" si="110"/>
        <v/>
      </c>
      <c r="CN88" s="68" t="str">
        <f t="shared" si="111"/>
        <v/>
      </c>
      <c r="CO88" s="68" t="str">
        <f t="shared" si="112"/>
        <v/>
      </c>
      <c r="CP88" s="68" t="str">
        <f t="shared" si="118"/>
        <v>https://viking-pictures.s3.us-west-1.amazonaws.com/AA1188/7+(1).JPG</v>
      </c>
      <c r="CQ88" s="68" t="s">
        <v>3217</v>
      </c>
      <c r="CR88" t="str">
        <f t="shared" si="119"/>
        <v>https://viking-pictures.s3.us-west-1.amazonaws.com/AA1188/7+(2).JPG</v>
      </c>
      <c r="CS88" s="68" t="str">
        <f t="shared" si="120"/>
        <v>Primary Pic</v>
      </c>
      <c r="CU88" t="s">
        <v>3217</v>
      </c>
      <c r="CV88" t="s">
        <v>3666</v>
      </c>
      <c r="CW88" t="s">
        <v>3667</v>
      </c>
      <c r="CX88" t="s">
        <v>3668</v>
      </c>
      <c r="CY88" t="s">
        <v>3669</v>
      </c>
      <c r="CZ88" t="s">
        <v>3670</v>
      </c>
      <c r="DA88" t="s">
        <v>3671</v>
      </c>
      <c r="DB88" t="s">
        <v>3672</v>
      </c>
      <c r="DC88" t="s">
        <v>3673</v>
      </c>
      <c r="DD88" t="s">
        <v>3674</v>
      </c>
      <c r="DE88" t="s">
        <v>3675</v>
      </c>
    </row>
    <row r="89" spans="1:109" x14ac:dyDescent="0.25">
      <c r="A89">
        <v>1</v>
      </c>
      <c r="B89" t="s">
        <v>3073</v>
      </c>
      <c r="C89" s="82" t="str">
        <f t="shared" si="113"/>
        <v>https://viking-pictures.s3.us-west-1.amazonaws.com/AA1188/1+(2).JPG|https://viking-pictures.s3.us-west-1.amazonaws.com/AA1188/1+(1).JPG|https://viking-pictures.s3.us-west-1.amazonaws.com/AA1188/1+(3).JPG|https://viking-pictures.s3.us-west-1.amazonaws.com/AA1188/1+(4).JPG|https://viking-pictures.s3.us-west-1.amazonaws.com/AA1188/1+(5).JPG|https://viking-pictures.s3.us-west-1.amazonaws.com/AA1188/1+(6).JPG|https://viking-pictures.s3.us-west-1.amazonaws.com/AA1188/1+(7).JPG|https://viking-pictures.s3.us-west-1.amazonaws.com/AA1188/1+(8).JPG|https://viking-pictures.s3.us-west-1.amazonaws.com/AA1188/1+(9).JPG</v>
      </c>
      <c r="D89" s="278">
        <v>9</v>
      </c>
      <c r="E89" s="82" t="str">
        <f t="shared" si="114"/>
        <v>https://viking-pictures.s3.us-west-1.amazonaws.com/AA1188/1+(1).JPG</v>
      </c>
      <c r="F89" s="82" t="str">
        <f t="shared" si="67"/>
        <v>https://viking-pictures.s3.us-west-1.amazonaws.com/AA1188/1+(2).JPG</v>
      </c>
      <c r="G89" s="82" t="str">
        <f t="shared" si="68"/>
        <v>https://viking-pictures.s3.us-west-1.amazonaws.com/AA1188/1+(3).JPG</v>
      </c>
      <c r="H89" s="82" t="str">
        <f t="shared" si="69"/>
        <v>https://viking-pictures.s3.us-west-1.amazonaws.com/AA1188/1+(4).JPG</v>
      </c>
      <c r="I89" s="82" t="str">
        <f t="shared" si="70"/>
        <v>https://viking-pictures.s3.us-west-1.amazonaws.com/AA1188/1+(5).JPG</v>
      </c>
      <c r="J89" s="82" t="str">
        <f t="shared" si="71"/>
        <v>https://viking-pictures.s3.us-west-1.amazonaws.com/AA1188/1+(6).JPG</v>
      </c>
      <c r="K89" s="82" t="str">
        <f t="shared" si="72"/>
        <v>https://viking-pictures.s3.us-west-1.amazonaws.com/AA1188/1+(7).JPG</v>
      </c>
      <c r="L89" s="82" t="str">
        <f t="shared" si="73"/>
        <v>https://viking-pictures.s3.us-west-1.amazonaws.com/AA1188/1+(8).JPG</v>
      </c>
      <c r="M89" s="82" t="str">
        <f t="shared" si="74"/>
        <v>https://viking-pictures.s3.us-west-1.amazonaws.com/AA1188/1+(9).JPG</v>
      </c>
      <c r="N89" s="82" t="str">
        <f t="shared" si="75"/>
        <v/>
      </c>
      <c r="O89" s="82" t="str">
        <f t="shared" si="76"/>
        <v/>
      </c>
      <c r="P89" s="82" t="str">
        <f t="shared" si="77"/>
        <v/>
      </c>
      <c r="Q89" s="82" t="str">
        <f t="shared" si="78"/>
        <v/>
      </c>
      <c r="R89" s="82" t="str">
        <f t="shared" si="79"/>
        <v/>
      </c>
      <c r="S89" s="82" t="str">
        <f t="shared" si="80"/>
        <v/>
      </c>
      <c r="T89" s="82" t="str">
        <f t="shared" si="81"/>
        <v/>
      </c>
      <c r="U89" s="82" t="str">
        <f t="shared" si="82"/>
        <v/>
      </c>
      <c r="V89" s="82" t="str">
        <f t="shared" si="83"/>
        <v/>
      </c>
      <c r="W89" s="82" t="str">
        <f t="shared" si="84"/>
        <v/>
      </c>
      <c r="X89" s="82" t="str">
        <f t="shared" si="85"/>
        <v/>
      </c>
      <c r="Y89" s="82" t="str">
        <f t="shared" si="86"/>
        <v/>
      </c>
      <c r="Z89" s="82" t="str">
        <f t="shared" si="87"/>
        <v/>
      </c>
      <c r="AA89" s="82" t="str">
        <f t="shared" si="88"/>
        <v/>
      </c>
      <c r="AB89" s="82" t="str">
        <f t="shared" si="89"/>
        <v/>
      </c>
      <c r="AC89" s="83" t="str">
        <f t="shared" si="121"/>
        <v>https://viking-pictures.s3.us-west-1.amazonaws.com/AA1188</v>
      </c>
      <c r="AD89" s="82" t="str">
        <f t="shared" si="122"/>
        <v>1</v>
      </c>
      <c r="AE89" s="82">
        <f t="shared" si="115"/>
        <v>1</v>
      </c>
      <c r="AF89" s="82" t="str">
        <f t="shared" si="123"/>
        <v>1</v>
      </c>
      <c r="AG89" s="82" t="str">
        <f t="shared" si="124"/>
        <v>1</v>
      </c>
      <c r="AH89" s="82" t="str">
        <f t="shared" si="125"/>
        <v>1</v>
      </c>
      <c r="AI89" s="82" t="str">
        <f t="shared" si="126"/>
        <v>1</v>
      </c>
      <c r="AJ89" s="82" t="str">
        <f t="shared" si="127"/>
        <v>1</v>
      </c>
      <c r="AK89" s="82" t="str">
        <f t="shared" si="128"/>
        <v>1</v>
      </c>
      <c r="AL89" s="82" t="str">
        <f t="shared" si="129"/>
        <v>1</v>
      </c>
      <c r="AM89" s="82" t="str">
        <f t="shared" si="130"/>
        <v>1</v>
      </c>
      <c r="AN89" s="82" t="str">
        <f t="shared" si="116"/>
        <v>1</v>
      </c>
      <c r="AO89" s="82" t="str">
        <f t="shared" si="131"/>
        <v>1</v>
      </c>
      <c r="AP89" s="82" t="str">
        <f t="shared" si="132"/>
        <v>1</v>
      </c>
      <c r="AQ89" s="84" t="s">
        <v>3199</v>
      </c>
      <c r="AR89" s="84" t="s">
        <v>1864</v>
      </c>
      <c r="AS89" s="84" t="s">
        <v>1865</v>
      </c>
      <c r="AT89" s="84" t="s">
        <v>1866</v>
      </c>
      <c r="AU89" s="84" t="s">
        <v>1867</v>
      </c>
      <c r="AV89" s="84" t="s">
        <v>1868</v>
      </c>
      <c r="AW89" s="84" t="s">
        <v>1869</v>
      </c>
      <c r="AX89" s="84" t="s">
        <v>1870</v>
      </c>
      <c r="AY89" s="84" t="s">
        <v>1871</v>
      </c>
      <c r="AZ89" s="84" t="s">
        <v>1872</v>
      </c>
      <c r="BA89" s="84" t="s">
        <v>1873</v>
      </c>
      <c r="BB89" s="84" t="s">
        <v>1874</v>
      </c>
      <c r="BC89" s="84" t="s">
        <v>1875</v>
      </c>
      <c r="BD89" s="84" t="s">
        <v>1876</v>
      </c>
      <c r="BE89" s="84" t="s">
        <v>1877</v>
      </c>
      <c r="BF89" s="84" t="s">
        <v>1878</v>
      </c>
      <c r="BG89" s="84" t="s">
        <v>1879</v>
      </c>
      <c r="BH89" s="84" t="s">
        <v>1880</v>
      </c>
      <c r="BI89" s="84" t="s">
        <v>1881</v>
      </c>
      <c r="BJ89" s="84" t="s">
        <v>1882</v>
      </c>
      <c r="BK89" s="84" t="s">
        <v>1883</v>
      </c>
      <c r="BL89" s="84" t="s">
        <v>1884</v>
      </c>
      <c r="BM89" s="84" t="s">
        <v>1885</v>
      </c>
      <c r="BN89" s="84" t="s">
        <v>1886</v>
      </c>
      <c r="BO89" s="84" t="s">
        <v>1887</v>
      </c>
      <c r="BP89" s="84" t="s">
        <v>1888</v>
      </c>
      <c r="BQ89" s="84" t="s">
        <v>1889</v>
      </c>
      <c r="BR89" s="68" t="str">
        <f t="shared" si="117"/>
        <v>Pic1</v>
      </c>
      <c r="BS89" s="68" t="str">
        <f t="shared" si="90"/>
        <v>Pic2</v>
      </c>
      <c r="BT89" s="68" t="str">
        <f t="shared" si="91"/>
        <v>Pic3</v>
      </c>
      <c r="BU89" s="68" t="str">
        <f t="shared" si="92"/>
        <v>Pic4</v>
      </c>
      <c r="BV89" s="68" t="str">
        <f t="shared" si="93"/>
        <v>Pic5</v>
      </c>
      <c r="BW89" s="68" t="str">
        <f t="shared" si="94"/>
        <v>Pic6</v>
      </c>
      <c r="BX89" s="68" t="str">
        <f t="shared" si="95"/>
        <v>Pic7</v>
      </c>
      <c r="BY89" s="68" t="str">
        <f t="shared" si="96"/>
        <v>Pic8</v>
      </c>
      <c r="BZ89" s="68" t="str">
        <f t="shared" si="97"/>
        <v>Pic9</v>
      </c>
      <c r="CA89" s="68" t="str">
        <f t="shared" si="98"/>
        <v/>
      </c>
      <c r="CB89" s="68" t="str">
        <f t="shared" si="99"/>
        <v/>
      </c>
      <c r="CC89" s="68" t="str">
        <f t="shared" si="100"/>
        <v/>
      </c>
      <c r="CD89" s="68" t="str">
        <f t="shared" si="101"/>
        <v/>
      </c>
      <c r="CE89" s="68" t="str">
        <f t="shared" si="102"/>
        <v/>
      </c>
      <c r="CF89" s="68" t="str">
        <f t="shared" si="103"/>
        <v/>
      </c>
      <c r="CG89" s="68" t="str">
        <f t="shared" si="104"/>
        <v/>
      </c>
      <c r="CH89" s="68" t="str">
        <f t="shared" si="105"/>
        <v/>
      </c>
      <c r="CI89" s="68" t="str">
        <f t="shared" si="106"/>
        <v/>
      </c>
      <c r="CJ89" s="68" t="str">
        <f t="shared" si="107"/>
        <v/>
      </c>
      <c r="CK89" s="68" t="str">
        <f t="shared" si="108"/>
        <v/>
      </c>
      <c r="CL89" s="68" t="str">
        <f t="shared" si="109"/>
        <v/>
      </c>
      <c r="CM89" s="68" t="str">
        <f t="shared" si="110"/>
        <v/>
      </c>
      <c r="CN89" s="68" t="str">
        <f t="shared" si="111"/>
        <v/>
      </c>
      <c r="CO89" s="68" t="str">
        <f t="shared" si="112"/>
        <v/>
      </c>
      <c r="CP89" s="68" t="str">
        <f t="shared" si="118"/>
        <v>https://viking-pictures.s3.us-west-1.amazonaws.com/AA1188/1+(1).JPG</v>
      </c>
      <c r="CQ89" s="68" t="s">
        <v>3218</v>
      </c>
      <c r="CR89" t="str">
        <f t="shared" si="119"/>
        <v>https://viking-pictures.s3.us-west-1.amazonaws.com/AA1188/1+(2).JPG</v>
      </c>
      <c r="CS89" s="68" t="str">
        <f t="shared" si="120"/>
        <v>Primary Pic</v>
      </c>
      <c r="CU89" t="s">
        <v>3218</v>
      </c>
      <c r="CV89" t="s">
        <v>3676</v>
      </c>
      <c r="CW89" t="s">
        <v>3677</v>
      </c>
      <c r="CX89" t="s">
        <v>3678</v>
      </c>
      <c r="CY89" t="s">
        <v>3679</v>
      </c>
      <c r="CZ89" t="s">
        <v>3680</v>
      </c>
      <c r="DA89" t="s">
        <v>3681</v>
      </c>
      <c r="DB89" t="s">
        <v>3682</v>
      </c>
      <c r="DC89" t="s">
        <v>3683</v>
      </c>
    </row>
    <row r="90" spans="1:109" x14ac:dyDescent="0.25">
      <c r="A90">
        <v>3</v>
      </c>
      <c r="B90" t="s">
        <v>3075</v>
      </c>
      <c r="C90" s="82" t="str">
        <f t="shared" si="113"/>
        <v>https://viking-pictures.s3.us-west-1.amazonaws.com/AA1188/3+(2).JPG|https://viking-pictures.s3.us-west-1.amazonaws.com/AA1188/3+(1).JPG|https://viking-pictures.s3.us-west-1.amazonaws.com/AA1188/3+(3).JPG|https://viking-pictures.s3.us-west-1.amazonaws.com/AA1188/3+(4).JPG|https://viking-pictures.s3.us-west-1.amazonaws.com/AA1188/3+(5).JPG|https://viking-pictures.s3.us-west-1.amazonaws.com/AA1188/3+(6).JPG|https://viking-pictures.s3.us-west-1.amazonaws.com/AA1188/3+(7).JPG|https://viking-pictures.s3.us-west-1.amazonaws.com/AA1188/3+(8).JPG|https://viking-pictures.s3.us-west-1.amazonaws.com/AA1188/3+(9).JPG|https://viking-pictures.s3.us-west-1.amazonaws.com/AA1188/3+(10).JPG|https://viking-pictures.s3.us-west-1.amazonaws.com/AA1188/3+(11).JPG</v>
      </c>
      <c r="D90" s="278">
        <v>11</v>
      </c>
      <c r="E90" s="82" t="str">
        <f t="shared" si="114"/>
        <v>https://viking-pictures.s3.us-west-1.amazonaws.com/AA1188/3+(1).JPG</v>
      </c>
      <c r="F90" s="82" t="str">
        <f t="shared" si="67"/>
        <v>https://viking-pictures.s3.us-west-1.amazonaws.com/AA1188/3+(2).JPG</v>
      </c>
      <c r="G90" s="82" t="str">
        <f t="shared" si="68"/>
        <v>https://viking-pictures.s3.us-west-1.amazonaws.com/AA1188/3+(3).JPG</v>
      </c>
      <c r="H90" s="82" t="str">
        <f t="shared" si="69"/>
        <v>https://viking-pictures.s3.us-west-1.amazonaws.com/AA1188/3+(4).JPG</v>
      </c>
      <c r="I90" s="82" t="str">
        <f t="shared" si="70"/>
        <v>https://viking-pictures.s3.us-west-1.amazonaws.com/AA1188/3+(5).JPG</v>
      </c>
      <c r="J90" s="82" t="str">
        <f t="shared" si="71"/>
        <v>https://viking-pictures.s3.us-west-1.amazonaws.com/AA1188/3+(6).JPG</v>
      </c>
      <c r="K90" s="82" t="str">
        <f t="shared" si="72"/>
        <v>https://viking-pictures.s3.us-west-1.amazonaws.com/AA1188/3+(7).JPG</v>
      </c>
      <c r="L90" s="82" t="str">
        <f t="shared" si="73"/>
        <v>https://viking-pictures.s3.us-west-1.amazonaws.com/AA1188/3+(8).JPG</v>
      </c>
      <c r="M90" s="82" t="str">
        <f t="shared" si="74"/>
        <v>https://viking-pictures.s3.us-west-1.amazonaws.com/AA1188/3+(9).JPG</v>
      </c>
      <c r="N90" s="82" t="str">
        <f t="shared" si="75"/>
        <v>https://viking-pictures.s3.us-west-1.amazonaws.com/AA1188/3+(10).JPG</v>
      </c>
      <c r="O90" s="82" t="str">
        <f t="shared" si="76"/>
        <v>https://viking-pictures.s3.us-west-1.amazonaws.com/AA1188/3+(11).JPG</v>
      </c>
      <c r="P90" s="82" t="str">
        <f t="shared" si="77"/>
        <v/>
      </c>
      <c r="Q90" s="82" t="str">
        <f t="shared" si="78"/>
        <v/>
      </c>
      <c r="R90" s="82" t="str">
        <f t="shared" si="79"/>
        <v/>
      </c>
      <c r="S90" s="82" t="str">
        <f t="shared" si="80"/>
        <v/>
      </c>
      <c r="T90" s="82" t="str">
        <f t="shared" si="81"/>
        <v/>
      </c>
      <c r="U90" s="82" t="str">
        <f t="shared" si="82"/>
        <v/>
      </c>
      <c r="V90" s="82" t="str">
        <f t="shared" si="83"/>
        <v/>
      </c>
      <c r="W90" s="82" t="str">
        <f t="shared" si="84"/>
        <v/>
      </c>
      <c r="X90" s="82" t="str">
        <f t="shared" si="85"/>
        <v/>
      </c>
      <c r="Y90" s="82" t="str">
        <f t="shared" si="86"/>
        <v/>
      </c>
      <c r="Z90" s="82" t="str">
        <f t="shared" si="87"/>
        <v/>
      </c>
      <c r="AA90" s="82" t="str">
        <f t="shared" si="88"/>
        <v/>
      </c>
      <c r="AB90" s="82" t="str">
        <f t="shared" si="89"/>
        <v/>
      </c>
      <c r="AC90" s="83" t="str">
        <f t="shared" si="121"/>
        <v>https://viking-pictures.s3.us-west-1.amazonaws.com/AA1188</v>
      </c>
      <c r="AD90" s="82" t="str">
        <f t="shared" si="122"/>
        <v>3</v>
      </c>
      <c r="AE90" s="82">
        <f t="shared" si="115"/>
        <v>3</v>
      </c>
      <c r="AF90" s="82" t="str">
        <f t="shared" si="123"/>
        <v>3</v>
      </c>
      <c r="AG90" s="82" t="str">
        <f t="shared" si="124"/>
        <v>3</v>
      </c>
      <c r="AH90" s="82" t="str">
        <f t="shared" si="125"/>
        <v>3</v>
      </c>
      <c r="AI90" s="82" t="str">
        <f t="shared" si="126"/>
        <v>3</v>
      </c>
      <c r="AJ90" s="82" t="str">
        <f t="shared" si="127"/>
        <v>3</v>
      </c>
      <c r="AK90" s="82" t="str">
        <f t="shared" si="128"/>
        <v>3</v>
      </c>
      <c r="AL90" s="82" t="str">
        <f t="shared" si="129"/>
        <v>3</v>
      </c>
      <c r="AM90" s="82" t="str">
        <f t="shared" si="130"/>
        <v>3</v>
      </c>
      <c r="AN90" s="82" t="str">
        <f t="shared" si="116"/>
        <v>3</v>
      </c>
      <c r="AO90" s="82" t="str">
        <f t="shared" si="131"/>
        <v>3</v>
      </c>
      <c r="AP90" s="82" t="str">
        <f t="shared" si="132"/>
        <v>3</v>
      </c>
      <c r="AQ90" s="84" t="s">
        <v>3199</v>
      </c>
      <c r="AR90" s="84" t="s">
        <v>1864</v>
      </c>
      <c r="AS90" s="84" t="s">
        <v>1865</v>
      </c>
      <c r="AT90" s="84" t="s">
        <v>1866</v>
      </c>
      <c r="AU90" s="84" t="s">
        <v>1867</v>
      </c>
      <c r="AV90" s="84" t="s">
        <v>1868</v>
      </c>
      <c r="AW90" s="84" t="s">
        <v>1869</v>
      </c>
      <c r="AX90" s="84" t="s">
        <v>1870</v>
      </c>
      <c r="AY90" s="84" t="s">
        <v>1871</v>
      </c>
      <c r="AZ90" s="84" t="s">
        <v>1872</v>
      </c>
      <c r="BA90" s="84" t="s">
        <v>1873</v>
      </c>
      <c r="BB90" s="84" t="s">
        <v>1874</v>
      </c>
      <c r="BC90" s="84" t="s">
        <v>1875</v>
      </c>
      <c r="BD90" s="84" t="s">
        <v>1876</v>
      </c>
      <c r="BE90" s="84" t="s">
        <v>1877</v>
      </c>
      <c r="BF90" s="84" t="s">
        <v>1878</v>
      </c>
      <c r="BG90" s="84" t="s">
        <v>1879</v>
      </c>
      <c r="BH90" s="84" t="s">
        <v>1880</v>
      </c>
      <c r="BI90" s="84" t="s">
        <v>1881</v>
      </c>
      <c r="BJ90" s="84" t="s">
        <v>1882</v>
      </c>
      <c r="BK90" s="84" t="s">
        <v>1883</v>
      </c>
      <c r="BL90" s="84" t="s">
        <v>1884</v>
      </c>
      <c r="BM90" s="84" t="s">
        <v>1885</v>
      </c>
      <c r="BN90" s="84" t="s">
        <v>1886</v>
      </c>
      <c r="BO90" s="84" t="s">
        <v>1887</v>
      </c>
      <c r="BP90" s="84" t="s">
        <v>1888</v>
      </c>
      <c r="BQ90" s="84" t="s">
        <v>1889</v>
      </c>
      <c r="BR90" s="68" t="str">
        <f t="shared" si="117"/>
        <v>Pic1</v>
      </c>
      <c r="BS90" s="68" t="str">
        <f t="shared" si="90"/>
        <v>Pic2</v>
      </c>
      <c r="BT90" s="68" t="str">
        <f t="shared" si="91"/>
        <v>Pic3</v>
      </c>
      <c r="BU90" s="68" t="str">
        <f t="shared" si="92"/>
        <v>Pic4</v>
      </c>
      <c r="BV90" s="68" t="str">
        <f t="shared" si="93"/>
        <v>Pic5</v>
      </c>
      <c r="BW90" s="68" t="str">
        <f t="shared" si="94"/>
        <v>Pic6</v>
      </c>
      <c r="BX90" s="68" t="str">
        <f t="shared" si="95"/>
        <v>Pic7</v>
      </c>
      <c r="BY90" s="68" t="str">
        <f t="shared" si="96"/>
        <v>Pic8</v>
      </c>
      <c r="BZ90" s="68" t="str">
        <f t="shared" si="97"/>
        <v>Pic9</v>
      </c>
      <c r="CA90" s="68" t="str">
        <f t="shared" si="98"/>
        <v>Pic10</v>
      </c>
      <c r="CB90" s="68" t="str">
        <f t="shared" si="99"/>
        <v>Pic11</v>
      </c>
      <c r="CC90" s="68" t="str">
        <f t="shared" si="100"/>
        <v/>
      </c>
      <c r="CD90" s="68" t="str">
        <f t="shared" si="101"/>
        <v/>
      </c>
      <c r="CE90" s="68" t="str">
        <f t="shared" si="102"/>
        <v/>
      </c>
      <c r="CF90" s="68" t="str">
        <f t="shared" si="103"/>
        <v/>
      </c>
      <c r="CG90" s="68" t="str">
        <f t="shared" si="104"/>
        <v/>
      </c>
      <c r="CH90" s="68" t="str">
        <f t="shared" si="105"/>
        <v/>
      </c>
      <c r="CI90" s="68" t="str">
        <f t="shared" si="106"/>
        <v/>
      </c>
      <c r="CJ90" s="68" t="str">
        <f t="shared" si="107"/>
        <v/>
      </c>
      <c r="CK90" s="68" t="str">
        <f t="shared" si="108"/>
        <v/>
      </c>
      <c r="CL90" s="68" t="str">
        <f t="shared" si="109"/>
        <v/>
      </c>
      <c r="CM90" s="68" t="str">
        <f t="shared" si="110"/>
        <v/>
      </c>
      <c r="CN90" s="68" t="str">
        <f t="shared" si="111"/>
        <v/>
      </c>
      <c r="CO90" s="68" t="str">
        <f t="shared" si="112"/>
        <v/>
      </c>
      <c r="CP90" s="68" t="str">
        <f t="shared" si="118"/>
        <v>https://viking-pictures.s3.us-west-1.amazonaws.com/AA1188/3+(1).JPG</v>
      </c>
      <c r="CQ90" s="68" t="s">
        <v>3219</v>
      </c>
      <c r="CR90" t="str">
        <f t="shared" si="119"/>
        <v>https://viking-pictures.s3.us-west-1.amazonaws.com/AA1188/3+(2).JPG</v>
      </c>
      <c r="CS90" s="68" t="str">
        <f t="shared" si="120"/>
        <v>Primary Pic</v>
      </c>
      <c r="CU90" t="s">
        <v>3219</v>
      </c>
      <c r="CV90" t="s">
        <v>3684</v>
      </c>
      <c r="CW90" t="s">
        <v>3685</v>
      </c>
      <c r="CX90" t="s">
        <v>3686</v>
      </c>
      <c r="CY90" t="s">
        <v>3687</v>
      </c>
      <c r="CZ90" t="s">
        <v>3688</v>
      </c>
      <c r="DA90" t="s">
        <v>3689</v>
      </c>
      <c r="DB90" t="s">
        <v>3690</v>
      </c>
      <c r="DC90" t="s">
        <v>3691</v>
      </c>
      <c r="DD90" t="s">
        <v>3692</v>
      </c>
      <c r="DE90" t="s">
        <v>3693</v>
      </c>
    </row>
    <row r="91" spans="1:109" x14ac:dyDescent="0.25">
      <c r="A91">
        <v>5</v>
      </c>
      <c r="B91" t="s">
        <v>3076</v>
      </c>
      <c r="C91" s="82" t="str">
        <f t="shared" si="113"/>
        <v>https://viking-pictures.s3.us-west-1.amazonaws.com/AA1188/5+(2).JPG|https://viking-pictures.s3.us-west-1.amazonaws.com/AA1188/5+(1).JPG|https://viking-pictures.s3.us-west-1.amazonaws.com/AA1188/5+(3).JPG|https://viking-pictures.s3.us-west-1.amazonaws.com/AA1188/5+(4).JPG|https://viking-pictures.s3.us-west-1.amazonaws.com/AA1188/5+(5).JPG|https://viking-pictures.s3.us-west-1.amazonaws.com/AA1188/5+(6).JPG|https://viking-pictures.s3.us-west-1.amazonaws.com/AA1188/5+(7).JPG|https://viking-pictures.s3.us-west-1.amazonaws.com/AA1188/5+(8).JPG|https://viking-pictures.s3.us-west-1.amazonaws.com/AA1188/5+(9).JPG|https://viking-pictures.s3.us-west-1.amazonaws.com/AA1188/5+(10).JPG|https://viking-pictures.s3.us-west-1.amazonaws.com/AA1188/5+(11).JPG</v>
      </c>
      <c r="D91" s="278">
        <v>11</v>
      </c>
      <c r="E91" s="82" t="str">
        <f t="shared" si="114"/>
        <v>https://viking-pictures.s3.us-west-1.amazonaws.com/AA1188/5+(1).JPG</v>
      </c>
      <c r="F91" s="82" t="str">
        <f t="shared" si="67"/>
        <v>https://viking-pictures.s3.us-west-1.amazonaws.com/AA1188/5+(2).JPG</v>
      </c>
      <c r="G91" s="82" t="str">
        <f t="shared" si="68"/>
        <v>https://viking-pictures.s3.us-west-1.amazonaws.com/AA1188/5+(3).JPG</v>
      </c>
      <c r="H91" s="82" t="str">
        <f t="shared" si="69"/>
        <v>https://viking-pictures.s3.us-west-1.amazonaws.com/AA1188/5+(4).JPG</v>
      </c>
      <c r="I91" s="82" t="str">
        <f t="shared" si="70"/>
        <v>https://viking-pictures.s3.us-west-1.amazonaws.com/AA1188/5+(5).JPG</v>
      </c>
      <c r="J91" s="82" t="str">
        <f t="shared" si="71"/>
        <v>https://viking-pictures.s3.us-west-1.amazonaws.com/AA1188/5+(6).JPG</v>
      </c>
      <c r="K91" s="82" t="str">
        <f t="shared" si="72"/>
        <v>https://viking-pictures.s3.us-west-1.amazonaws.com/AA1188/5+(7).JPG</v>
      </c>
      <c r="L91" s="82" t="str">
        <f t="shared" si="73"/>
        <v>https://viking-pictures.s3.us-west-1.amazonaws.com/AA1188/5+(8).JPG</v>
      </c>
      <c r="M91" s="82" t="str">
        <f t="shared" si="74"/>
        <v>https://viking-pictures.s3.us-west-1.amazonaws.com/AA1188/5+(9).JPG</v>
      </c>
      <c r="N91" s="82" t="str">
        <f t="shared" si="75"/>
        <v>https://viking-pictures.s3.us-west-1.amazonaws.com/AA1188/5+(10).JPG</v>
      </c>
      <c r="O91" s="82" t="str">
        <f t="shared" si="76"/>
        <v>https://viking-pictures.s3.us-west-1.amazonaws.com/AA1188/5+(11).JPG</v>
      </c>
      <c r="P91" s="82" t="str">
        <f t="shared" si="77"/>
        <v/>
      </c>
      <c r="Q91" s="82" t="str">
        <f t="shared" si="78"/>
        <v/>
      </c>
      <c r="R91" s="82" t="str">
        <f t="shared" si="79"/>
        <v/>
      </c>
      <c r="S91" s="82" t="str">
        <f t="shared" si="80"/>
        <v/>
      </c>
      <c r="T91" s="82" t="str">
        <f t="shared" si="81"/>
        <v/>
      </c>
      <c r="U91" s="82" t="str">
        <f t="shared" si="82"/>
        <v/>
      </c>
      <c r="V91" s="82" t="str">
        <f t="shared" si="83"/>
        <v/>
      </c>
      <c r="W91" s="82" t="str">
        <f t="shared" si="84"/>
        <v/>
      </c>
      <c r="X91" s="82" t="str">
        <f t="shared" si="85"/>
        <v/>
      </c>
      <c r="Y91" s="82" t="str">
        <f t="shared" si="86"/>
        <v/>
      </c>
      <c r="Z91" s="82" t="str">
        <f t="shared" si="87"/>
        <v/>
      </c>
      <c r="AA91" s="82" t="str">
        <f t="shared" si="88"/>
        <v/>
      </c>
      <c r="AB91" s="82" t="str">
        <f t="shared" si="89"/>
        <v/>
      </c>
      <c r="AC91" s="83" t="str">
        <f t="shared" si="121"/>
        <v>https://viking-pictures.s3.us-west-1.amazonaws.com/AA1188</v>
      </c>
      <c r="AD91" s="82" t="str">
        <f t="shared" si="122"/>
        <v>5</v>
      </c>
      <c r="AE91" s="82">
        <f t="shared" si="115"/>
        <v>5</v>
      </c>
      <c r="AF91" s="82" t="str">
        <f t="shared" si="123"/>
        <v>5</v>
      </c>
      <c r="AG91" s="82" t="str">
        <f t="shared" si="124"/>
        <v>5</v>
      </c>
      <c r="AH91" s="82" t="str">
        <f t="shared" si="125"/>
        <v>5</v>
      </c>
      <c r="AI91" s="82" t="str">
        <f t="shared" si="126"/>
        <v>5</v>
      </c>
      <c r="AJ91" s="82" t="str">
        <f t="shared" si="127"/>
        <v>5</v>
      </c>
      <c r="AK91" s="82" t="str">
        <f t="shared" si="128"/>
        <v>5</v>
      </c>
      <c r="AL91" s="82" t="str">
        <f t="shared" si="129"/>
        <v>5</v>
      </c>
      <c r="AM91" s="82" t="str">
        <f t="shared" si="130"/>
        <v>5</v>
      </c>
      <c r="AN91" s="82" t="str">
        <f t="shared" si="116"/>
        <v>5</v>
      </c>
      <c r="AO91" s="82" t="str">
        <f t="shared" si="131"/>
        <v>5</v>
      </c>
      <c r="AP91" s="82" t="str">
        <f t="shared" si="132"/>
        <v>5</v>
      </c>
      <c r="AQ91" s="84" t="s">
        <v>3199</v>
      </c>
      <c r="AR91" s="84" t="s">
        <v>1864</v>
      </c>
      <c r="AS91" s="84" t="s">
        <v>1865</v>
      </c>
      <c r="AT91" s="84" t="s">
        <v>1866</v>
      </c>
      <c r="AU91" s="84" t="s">
        <v>1867</v>
      </c>
      <c r="AV91" s="84" t="s">
        <v>1868</v>
      </c>
      <c r="AW91" s="84" t="s">
        <v>1869</v>
      </c>
      <c r="AX91" s="84" t="s">
        <v>1870</v>
      </c>
      <c r="AY91" s="84" t="s">
        <v>1871</v>
      </c>
      <c r="AZ91" s="84" t="s">
        <v>1872</v>
      </c>
      <c r="BA91" s="84" t="s">
        <v>1873</v>
      </c>
      <c r="BB91" s="84" t="s">
        <v>1874</v>
      </c>
      <c r="BC91" s="84" t="s">
        <v>1875</v>
      </c>
      <c r="BD91" s="84" t="s">
        <v>1876</v>
      </c>
      <c r="BE91" s="84" t="s">
        <v>1877</v>
      </c>
      <c r="BF91" s="84" t="s">
        <v>1878</v>
      </c>
      <c r="BG91" s="84" t="s">
        <v>1879</v>
      </c>
      <c r="BH91" s="84" t="s">
        <v>1880</v>
      </c>
      <c r="BI91" s="84" t="s">
        <v>1881</v>
      </c>
      <c r="BJ91" s="84" t="s">
        <v>1882</v>
      </c>
      <c r="BK91" s="84" t="s">
        <v>1883</v>
      </c>
      <c r="BL91" s="84" t="s">
        <v>1884</v>
      </c>
      <c r="BM91" s="84" t="s">
        <v>1885</v>
      </c>
      <c r="BN91" s="84" t="s">
        <v>1886</v>
      </c>
      <c r="BO91" s="84" t="s">
        <v>1887</v>
      </c>
      <c r="BP91" s="84" t="s">
        <v>1888</v>
      </c>
      <c r="BQ91" s="84" t="s">
        <v>1889</v>
      </c>
      <c r="BR91" s="68" t="str">
        <f t="shared" si="117"/>
        <v>Pic1</v>
      </c>
      <c r="BS91" s="68" t="str">
        <f t="shared" si="90"/>
        <v>Pic2</v>
      </c>
      <c r="BT91" s="68" t="str">
        <f t="shared" si="91"/>
        <v>Pic3</v>
      </c>
      <c r="BU91" s="68" t="str">
        <f t="shared" si="92"/>
        <v>Pic4</v>
      </c>
      <c r="BV91" s="68" t="str">
        <f t="shared" si="93"/>
        <v>Pic5</v>
      </c>
      <c r="BW91" s="68" t="str">
        <f t="shared" si="94"/>
        <v>Pic6</v>
      </c>
      <c r="BX91" s="68" t="str">
        <f t="shared" si="95"/>
        <v>Pic7</v>
      </c>
      <c r="BY91" s="68" t="str">
        <f t="shared" si="96"/>
        <v>Pic8</v>
      </c>
      <c r="BZ91" s="68" t="str">
        <f t="shared" si="97"/>
        <v>Pic9</v>
      </c>
      <c r="CA91" s="68" t="str">
        <f t="shared" si="98"/>
        <v>Pic10</v>
      </c>
      <c r="CB91" s="68" t="str">
        <f t="shared" si="99"/>
        <v>Pic11</v>
      </c>
      <c r="CC91" s="68" t="str">
        <f t="shared" si="100"/>
        <v/>
      </c>
      <c r="CD91" s="68" t="str">
        <f t="shared" si="101"/>
        <v/>
      </c>
      <c r="CE91" s="68" t="str">
        <f t="shared" si="102"/>
        <v/>
      </c>
      <c r="CF91" s="68" t="str">
        <f t="shared" si="103"/>
        <v/>
      </c>
      <c r="CG91" s="68" t="str">
        <f t="shared" si="104"/>
        <v/>
      </c>
      <c r="CH91" s="68" t="str">
        <f t="shared" si="105"/>
        <v/>
      </c>
      <c r="CI91" s="68" t="str">
        <f t="shared" si="106"/>
        <v/>
      </c>
      <c r="CJ91" s="68" t="str">
        <f t="shared" si="107"/>
        <v/>
      </c>
      <c r="CK91" s="68" t="str">
        <f t="shared" si="108"/>
        <v/>
      </c>
      <c r="CL91" s="68" t="str">
        <f t="shared" si="109"/>
        <v/>
      </c>
      <c r="CM91" s="68" t="str">
        <f t="shared" si="110"/>
        <v/>
      </c>
      <c r="CN91" s="68" t="str">
        <f t="shared" si="111"/>
        <v/>
      </c>
      <c r="CO91" s="68" t="str">
        <f t="shared" si="112"/>
        <v/>
      </c>
      <c r="CP91" s="68" t="str">
        <f t="shared" si="118"/>
        <v>https://viking-pictures.s3.us-west-1.amazonaws.com/AA1188/5+(1).JPG</v>
      </c>
      <c r="CQ91" s="68" t="s">
        <v>3220</v>
      </c>
      <c r="CR91" t="str">
        <f t="shared" si="119"/>
        <v>https://viking-pictures.s3.us-west-1.amazonaws.com/AA1188/5+(2).JPG</v>
      </c>
      <c r="CS91" s="68" t="str">
        <f t="shared" si="120"/>
        <v>Primary Pic</v>
      </c>
      <c r="CU91" t="s">
        <v>3220</v>
      </c>
      <c r="CV91" t="s">
        <v>3694</v>
      </c>
      <c r="CW91" t="s">
        <v>3695</v>
      </c>
      <c r="CX91" t="s">
        <v>3696</v>
      </c>
      <c r="CY91" t="s">
        <v>3697</v>
      </c>
      <c r="CZ91" t="s">
        <v>3698</v>
      </c>
      <c r="DA91" t="s">
        <v>3699</v>
      </c>
      <c r="DB91" t="s">
        <v>3700</v>
      </c>
      <c r="DC91" t="s">
        <v>3701</v>
      </c>
      <c r="DD91" t="s">
        <v>3702</v>
      </c>
      <c r="DE91" t="s">
        <v>3703</v>
      </c>
    </row>
    <row r="92" spans="1:109" x14ac:dyDescent="0.25">
      <c r="A92">
        <v>14</v>
      </c>
      <c r="B92" t="s">
        <v>3077</v>
      </c>
      <c r="C92" s="82" t="str">
        <f t="shared" si="113"/>
        <v>https://viking-pictures.s3.us-west-1.amazonaws.com/AA1188/14+(1).JPG|https://viking-pictures.s3.us-west-1.amazonaws.com/AA1188/14+(2).JPG|https://viking-pictures.s3.us-west-1.amazonaws.com/AA1188/14+(3).JPG|https://viking-pictures.s3.us-west-1.amazonaws.com/AA1188/14+(4).JPG|https://viking-pictures.s3.us-west-1.amazonaws.com/AA1188/14+(5).JPG|https://viking-pictures.s3.us-west-1.amazonaws.com/AA1188/14+(6).JPG|https://viking-pictures.s3.us-west-1.amazonaws.com/AA1188/14+(7).JPG|https://viking-pictures.s3.us-west-1.amazonaws.com/AA1188/14+(8).JPG|https://viking-pictures.s3.us-west-1.amazonaws.com/AA1188/14+(9).JPG</v>
      </c>
      <c r="D92" s="278">
        <v>9</v>
      </c>
      <c r="E92" s="82" t="str">
        <f t="shared" si="114"/>
        <v>https://viking-pictures.s3.us-west-1.amazonaws.com/AA1188/14+(1).JPG</v>
      </c>
      <c r="F92" s="82" t="str">
        <f t="shared" si="67"/>
        <v>https://viking-pictures.s3.us-west-1.amazonaws.com/AA1188/14+(2).JPG</v>
      </c>
      <c r="G92" s="82" t="str">
        <f t="shared" si="68"/>
        <v>https://viking-pictures.s3.us-west-1.amazonaws.com/AA1188/14+(3).JPG</v>
      </c>
      <c r="H92" s="82" t="str">
        <f t="shared" si="69"/>
        <v>https://viking-pictures.s3.us-west-1.amazonaws.com/AA1188/14+(4).JPG</v>
      </c>
      <c r="I92" s="82" t="str">
        <f t="shared" si="70"/>
        <v>https://viking-pictures.s3.us-west-1.amazonaws.com/AA1188/14+(5).JPG</v>
      </c>
      <c r="J92" s="82" t="str">
        <f t="shared" si="71"/>
        <v>https://viking-pictures.s3.us-west-1.amazonaws.com/AA1188/14+(6).JPG</v>
      </c>
      <c r="K92" s="82" t="str">
        <f t="shared" si="72"/>
        <v>https://viking-pictures.s3.us-west-1.amazonaws.com/AA1188/14+(7).JPG</v>
      </c>
      <c r="L92" s="82" t="str">
        <f t="shared" si="73"/>
        <v>https://viking-pictures.s3.us-west-1.amazonaws.com/AA1188/14+(8).JPG</v>
      </c>
      <c r="M92" s="82" t="str">
        <f t="shared" si="74"/>
        <v>https://viking-pictures.s3.us-west-1.amazonaws.com/AA1188/14+(9).JPG</v>
      </c>
      <c r="N92" s="82" t="str">
        <f t="shared" si="75"/>
        <v/>
      </c>
      <c r="O92" s="82" t="str">
        <f t="shared" si="76"/>
        <v/>
      </c>
      <c r="P92" s="82" t="str">
        <f t="shared" si="77"/>
        <v/>
      </c>
      <c r="Q92" s="82" t="str">
        <f t="shared" si="78"/>
        <v/>
      </c>
      <c r="R92" s="82" t="str">
        <f t="shared" si="79"/>
        <v/>
      </c>
      <c r="S92" s="82" t="str">
        <f t="shared" si="80"/>
        <v/>
      </c>
      <c r="T92" s="82" t="str">
        <f t="shared" si="81"/>
        <v/>
      </c>
      <c r="U92" s="82" t="str">
        <f t="shared" si="82"/>
        <v/>
      </c>
      <c r="V92" s="82" t="str">
        <f t="shared" si="83"/>
        <v/>
      </c>
      <c r="W92" s="82" t="str">
        <f t="shared" si="84"/>
        <v/>
      </c>
      <c r="X92" s="82" t="str">
        <f t="shared" si="85"/>
        <v/>
      </c>
      <c r="Y92" s="82" t="str">
        <f t="shared" si="86"/>
        <v/>
      </c>
      <c r="Z92" s="82" t="str">
        <f t="shared" si="87"/>
        <v/>
      </c>
      <c r="AA92" s="82" t="str">
        <f t="shared" si="88"/>
        <v/>
      </c>
      <c r="AB92" s="82" t="str">
        <f t="shared" si="89"/>
        <v/>
      </c>
      <c r="AC92" s="83" t="str">
        <f t="shared" si="121"/>
        <v>https://viking-pictures.s3.us-west-1.amazonaws.com/AA1188</v>
      </c>
      <c r="AD92" s="82" t="str">
        <f t="shared" si="122"/>
        <v>14</v>
      </c>
      <c r="AE92" s="82">
        <f t="shared" si="115"/>
        <v>14</v>
      </c>
      <c r="AF92" s="82" t="str">
        <f t="shared" si="123"/>
        <v>14</v>
      </c>
      <c r="AG92" s="82" t="str">
        <f t="shared" si="124"/>
        <v>14</v>
      </c>
      <c r="AH92" s="82" t="str">
        <f t="shared" si="125"/>
        <v>14</v>
      </c>
      <c r="AI92" s="82" t="str">
        <f t="shared" si="126"/>
        <v>14</v>
      </c>
      <c r="AJ92" s="82" t="str">
        <f t="shared" si="127"/>
        <v>14</v>
      </c>
      <c r="AK92" s="82" t="str">
        <f t="shared" si="128"/>
        <v>14</v>
      </c>
      <c r="AL92" s="82" t="str">
        <f t="shared" si="129"/>
        <v>14</v>
      </c>
      <c r="AM92" s="82" t="str">
        <f t="shared" si="130"/>
        <v>14</v>
      </c>
      <c r="AN92" s="82" t="str">
        <f t="shared" si="116"/>
        <v>14</v>
      </c>
      <c r="AO92" s="82" t="str">
        <f t="shared" si="131"/>
        <v>14</v>
      </c>
      <c r="AP92" s="82" t="str">
        <f t="shared" si="132"/>
        <v>14</v>
      </c>
      <c r="AQ92" s="84" t="s">
        <v>3199</v>
      </c>
      <c r="AR92" s="84" t="s">
        <v>1864</v>
      </c>
      <c r="AS92" s="84" t="s">
        <v>1865</v>
      </c>
      <c r="AT92" s="84" t="s">
        <v>1866</v>
      </c>
      <c r="AU92" s="84" t="s">
        <v>1867</v>
      </c>
      <c r="AV92" s="84" t="s">
        <v>1868</v>
      </c>
      <c r="AW92" s="84" t="s">
        <v>1869</v>
      </c>
      <c r="AX92" s="84" t="s">
        <v>1870</v>
      </c>
      <c r="AY92" s="84" t="s">
        <v>1871</v>
      </c>
      <c r="AZ92" s="84" t="s">
        <v>1872</v>
      </c>
      <c r="BA92" s="84" t="s">
        <v>1873</v>
      </c>
      <c r="BB92" s="84" t="s">
        <v>1874</v>
      </c>
      <c r="BC92" s="84" t="s">
        <v>1875</v>
      </c>
      <c r="BD92" s="84" t="s">
        <v>1876</v>
      </c>
      <c r="BE92" s="84" t="s">
        <v>1877</v>
      </c>
      <c r="BF92" s="84" t="s">
        <v>1878</v>
      </c>
      <c r="BG92" s="84" t="s">
        <v>1879</v>
      </c>
      <c r="BH92" s="84" t="s">
        <v>1880</v>
      </c>
      <c r="BI92" s="84" t="s">
        <v>1881</v>
      </c>
      <c r="BJ92" s="84" t="s">
        <v>1882</v>
      </c>
      <c r="BK92" s="84" t="s">
        <v>1883</v>
      </c>
      <c r="BL92" s="84" t="s">
        <v>1884</v>
      </c>
      <c r="BM92" s="84" t="s">
        <v>1885</v>
      </c>
      <c r="BN92" s="84" t="s">
        <v>1886</v>
      </c>
      <c r="BO92" s="84" t="s">
        <v>1887</v>
      </c>
      <c r="BP92" s="84" t="s">
        <v>1888</v>
      </c>
      <c r="BQ92" s="84" t="s">
        <v>1889</v>
      </c>
      <c r="BR92" s="68" t="str">
        <f t="shared" si="117"/>
        <v>Pic1</v>
      </c>
      <c r="BS92" s="68" t="str">
        <f t="shared" si="90"/>
        <v>Pic2</v>
      </c>
      <c r="BT92" s="68" t="str">
        <f t="shared" si="91"/>
        <v>Pic3</v>
      </c>
      <c r="BU92" s="68" t="str">
        <f t="shared" si="92"/>
        <v>Pic4</v>
      </c>
      <c r="BV92" s="68" t="str">
        <f t="shared" si="93"/>
        <v>Pic5</v>
      </c>
      <c r="BW92" s="68" t="str">
        <f t="shared" si="94"/>
        <v>Pic6</v>
      </c>
      <c r="BX92" s="68" t="str">
        <f t="shared" si="95"/>
        <v>Pic7</v>
      </c>
      <c r="BY92" s="68" t="str">
        <f t="shared" si="96"/>
        <v>Pic8</v>
      </c>
      <c r="BZ92" s="68" t="str">
        <f t="shared" si="97"/>
        <v>Pic9</v>
      </c>
      <c r="CA92" s="68" t="str">
        <f t="shared" si="98"/>
        <v/>
      </c>
      <c r="CB92" s="68" t="str">
        <f t="shared" si="99"/>
        <v/>
      </c>
      <c r="CC92" s="68" t="str">
        <f t="shared" si="100"/>
        <v/>
      </c>
      <c r="CD92" s="68" t="str">
        <f t="shared" si="101"/>
        <v/>
      </c>
      <c r="CE92" s="68" t="str">
        <f t="shared" si="102"/>
        <v/>
      </c>
      <c r="CF92" s="68" t="str">
        <f t="shared" si="103"/>
        <v/>
      </c>
      <c r="CG92" s="68" t="str">
        <f t="shared" si="104"/>
        <v/>
      </c>
      <c r="CH92" s="68" t="str">
        <f t="shared" si="105"/>
        <v/>
      </c>
      <c r="CI92" s="68" t="str">
        <f t="shared" si="106"/>
        <v/>
      </c>
      <c r="CJ92" s="68" t="str">
        <f t="shared" si="107"/>
        <v/>
      </c>
      <c r="CK92" s="68" t="str">
        <f t="shared" si="108"/>
        <v/>
      </c>
      <c r="CL92" s="68" t="str">
        <f t="shared" si="109"/>
        <v/>
      </c>
      <c r="CM92" s="68" t="str">
        <f t="shared" si="110"/>
        <v/>
      </c>
      <c r="CN92" s="68" t="str">
        <f t="shared" si="111"/>
        <v/>
      </c>
      <c r="CO92" s="68" t="str">
        <f t="shared" si="112"/>
        <v/>
      </c>
      <c r="CP92" s="68" t="str">
        <f t="shared" si="118"/>
        <v>https://viking-pictures.s3.us-west-1.amazonaws.com/AA1188/14+(1).JPG</v>
      </c>
      <c r="CR92" t="str">
        <f t="shared" si="119"/>
        <v>https://viking-pictures.s3.us-west-1.amazonaws.com/AA1188/14+(1).JPG</v>
      </c>
      <c r="CS92" s="68" t="str">
        <f t="shared" si="120"/>
        <v>Primary Pic</v>
      </c>
      <c r="CU92" t="s">
        <v>3704</v>
      </c>
      <c r="CV92" t="s">
        <v>3705</v>
      </c>
      <c r="CW92" t="s">
        <v>3706</v>
      </c>
      <c r="CX92" t="s">
        <v>3707</v>
      </c>
      <c r="CY92" t="s">
        <v>3708</v>
      </c>
      <c r="CZ92" t="s">
        <v>3709</v>
      </c>
      <c r="DA92" t="s">
        <v>3710</v>
      </c>
      <c r="DB92" t="s">
        <v>3711</v>
      </c>
      <c r="DC92" t="s">
        <v>3712</v>
      </c>
    </row>
    <row r="93" spans="1:109" x14ac:dyDescent="0.25">
      <c r="A93">
        <v>2</v>
      </c>
      <c r="B93" t="s">
        <v>3079</v>
      </c>
      <c r="C93" s="82" t="str">
        <f t="shared" si="113"/>
        <v>https://viking-pictures.s3.us-west-1.amazonaws.com/AA1188/2+(1).JPG|https://viking-pictures.s3.us-west-1.amazonaws.com/AA1188/2+(2).JPG|https://viking-pictures.s3.us-west-1.amazonaws.com/AA1188/2+(3).JPG|https://viking-pictures.s3.us-west-1.amazonaws.com/AA1188/2+(4).JPG|https://viking-pictures.s3.us-west-1.amazonaws.com/AA1188/2+(5).JPG|https://viking-pictures.s3.us-west-1.amazonaws.com/AA1188/2+(6).JPG</v>
      </c>
      <c r="D93" s="278">
        <v>6</v>
      </c>
      <c r="E93" s="82" t="str">
        <f t="shared" si="114"/>
        <v>https://viking-pictures.s3.us-west-1.amazonaws.com/AA1188/2+(1).JPG</v>
      </c>
      <c r="F93" s="82" t="str">
        <f t="shared" si="67"/>
        <v>https://viking-pictures.s3.us-west-1.amazonaws.com/AA1188/2+(2).JPG</v>
      </c>
      <c r="G93" s="82" t="str">
        <f t="shared" si="68"/>
        <v>https://viking-pictures.s3.us-west-1.amazonaws.com/AA1188/2+(3).JPG</v>
      </c>
      <c r="H93" s="82" t="str">
        <f t="shared" si="69"/>
        <v>https://viking-pictures.s3.us-west-1.amazonaws.com/AA1188/2+(4).JPG</v>
      </c>
      <c r="I93" s="82" t="str">
        <f t="shared" si="70"/>
        <v>https://viking-pictures.s3.us-west-1.amazonaws.com/AA1188/2+(5).JPG</v>
      </c>
      <c r="J93" s="82" t="str">
        <f t="shared" si="71"/>
        <v>https://viking-pictures.s3.us-west-1.amazonaws.com/AA1188/2+(6).JPG</v>
      </c>
      <c r="K93" s="82" t="str">
        <f t="shared" si="72"/>
        <v/>
      </c>
      <c r="L93" s="82" t="str">
        <f t="shared" si="73"/>
        <v/>
      </c>
      <c r="M93" s="82" t="str">
        <f t="shared" si="74"/>
        <v/>
      </c>
      <c r="N93" s="82" t="str">
        <f t="shared" si="75"/>
        <v/>
      </c>
      <c r="O93" s="82" t="str">
        <f t="shared" si="76"/>
        <v/>
      </c>
      <c r="P93" s="82" t="str">
        <f t="shared" si="77"/>
        <v/>
      </c>
      <c r="Q93" s="82" t="str">
        <f t="shared" si="78"/>
        <v/>
      </c>
      <c r="R93" s="82" t="str">
        <f t="shared" si="79"/>
        <v/>
      </c>
      <c r="S93" s="82" t="str">
        <f t="shared" si="80"/>
        <v/>
      </c>
      <c r="T93" s="82" t="str">
        <f t="shared" si="81"/>
        <v/>
      </c>
      <c r="U93" s="82" t="str">
        <f t="shared" si="82"/>
        <v/>
      </c>
      <c r="V93" s="82" t="str">
        <f t="shared" si="83"/>
        <v/>
      </c>
      <c r="W93" s="82" t="str">
        <f t="shared" si="84"/>
        <v/>
      </c>
      <c r="X93" s="82" t="str">
        <f t="shared" si="85"/>
        <v/>
      </c>
      <c r="Y93" s="82" t="str">
        <f t="shared" si="86"/>
        <v/>
      </c>
      <c r="Z93" s="82" t="str">
        <f t="shared" si="87"/>
        <v/>
      </c>
      <c r="AA93" s="82" t="str">
        <f t="shared" si="88"/>
        <v/>
      </c>
      <c r="AB93" s="82" t="str">
        <f t="shared" si="89"/>
        <v/>
      </c>
      <c r="AC93" s="83" t="str">
        <f t="shared" si="121"/>
        <v>https://viking-pictures.s3.us-west-1.amazonaws.com/AA1188</v>
      </c>
      <c r="AD93" s="82" t="str">
        <f t="shared" si="122"/>
        <v>2</v>
      </c>
      <c r="AE93" s="82">
        <f t="shared" si="115"/>
        <v>2</v>
      </c>
      <c r="AF93" s="82" t="str">
        <f t="shared" si="123"/>
        <v>2</v>
      </c>
      <c r="AG93" s="82" t="str">
        <f t="shared" si="124"/>
        <v>2</v>
      </c>
      <c r="AH93" s="82" t="str">
        <f t="shared" si="125"/>
        <v>2</v>
      </c>
      <c r="AI93" s="82" t="str">
        <f t="shared" si="126"/>
        <v>2</v>
      </c>
      <c r="AJ93" s="82" t="str">
        <f t="shared" si="127"/>
        <v>2</v>
      </c>
      <c r="AK93" s="82" t="str">
        <f t="shared" si="128"/>
        <v>2</v>
      </c>
      <c r="AL93" s="82" t="str">
        <f t="shared" si="129"/>
        <v>2</v>
      </c>
      <c r="AM93" s="82" t="str">
        <f t="shared" si="130"/>
        <v>2</v>
      </c>
      <c r="AN93" s="82" t="str">
        <f t="shared" si="116"/>
        <v>2</v>
      </c>
      <c r="AO93" s="82" t="str">
        <f t="shared" si="131"/>
        <v>2</v>
      </c>
      <c r="AP93" s="82" t="str">
        <f t="shared" si="132"/>
        <v>2</v>
      </c>
      <c r="AQ93" s="84" t="s">
        <v>3199</v>
      </c>
      <c r="AR93" s="84" t="s">
        <v>1864</v>
      </c>
      <c r="AS93" s="84" t="s">
        <v>1865</v>
      </c>
      <c r="AT93" s="84" t="s">
        <v>1866</v>
      </c>
      <c r="AU93" s="84" t="s">
        <v>1867</v>
      </c>
      <c r="AV93" s="84" t="s">
        <v>1868</v>
      </c>
      <c r="AW93" s="84" t="s">
        <v>1869</v>
      </c>
      <c r="AX93" s="84" t="s">
        <v>1870</v>
      </c>
      <c r="AY93" s="84" t="s">
        <v>1871</v>
      </c>
      <c r="AZ93" s="84" t="s">
        <v>1872</v>
      </c>
      <c r="BA93" s="84" t="s">
        <v>1873</v>
      </c>
      <c r="BB93" s="84" t="s">
        <v>1874</v>
      </c>
      <c r="BC93" s="84" t="s">
        <v>1875</v>
      </c>
      <c r="BD93" s="84" t="s">
        <v>1876</v>
      </c>
      <c r="BE93" s="84" t="s">
        <v>1877</v>
      </c>
      <c r="BF93" s="84" t="s">
        <v>1878</v>
      </c>
      <c r="BG93" s="84" t="s">
        <v>1879</v>
      </c>
      <c r="BH93" s="84" t="s">
        <v>1880</v>
      </c>
      <c r="BI93" s="84" t="s">
        <v>1881</v>
      </c>
      <c r="BJ93" s="84" t="s">
        <v>1882</v>
      </c>
      <c r="BK93" s="84" t="s">
        <v>1883</v>
      </c>
      <c r="BL93" s="84" t="s">
        <v>1884</v>
      </c>
      <c r="BM93" s="84" t="s">
        <v>1885</v>
      </c>
      <c r="BN93" s="84" t="s">
        <v>1886</v>
      </c>
      <c r="BO93" s="84" t="s">
        <v>1887</v>
      </c>
      <c r="BP93" s="84" t="s">
        <v>1888</v>
      </c>
      <c r="BQ93" s="84" t="s">
        <v>1889</v>
      </c>
      <c r="BR93" s="68" t="str">
        <f t="shared" si="117"/>
        <v>Pic1</v>
      </c>
      <c r="BS93" s="68" t="str">
        <f t="shared" si="90"/>
        <v>Pic2</v>
      </c>
      <c r="BT93" s="68" t="str">
        <f t="shared" si="91"/>
        <v>Pic3</v>
      </c>
      <c r="BU93" s="68" t="str">
        <f t="shared" si="92"/>
        <v>Pic4</v>
      </c>
      <c r="BV93" s="68" t="str">
        <f t="shared" si="93"/>
        <v>Pic5</v>
      </c>
      <c r="BW93" s="68" t="str">
        <f t="shared" si="94"/>
        <v>Pic6</v>
      </c>
      <c r="BX93" s="68" t="str">
        <f t="shared" si="95"/>
        <v/>
      </c>
      <c r="BY93" s="68" t="str">
        <f t="shared" si="96"/>
        <v/>
      </c>
      <c r="BZ93" s="68" t="str">
        <f t="shared" si="97"/>
        <v/>
      </c>
      <c r="CA93" s="68" t="str">
        <f t="shared" si="98"/>
        <v/>
      </c>
      <c r="CB93" s="68" t="str">
        <f t="shared" si="99"/>
        <v/>
      </c>
      <c r="CC93" s="68" t="str">
        <f t="shared" si="100"/>
        <v/>
      </c>
      <c r="CD93" s="68" t="str">
        <f t="shared" si="101"/>
        <v/>
      </c>
      <c r="CE93" s="68" t="str">
        <f t="shared" si="102"/>
        <v/>
      </c>
      <c r="CF93" s="68" t="str">
        <f t="shared" si="103"/>
        <v/>
      </c>
      <c r="CG93" s="68" t="str">
        <f t="shared" si="104"/>
        <v/>
      </c>
      <c r="CH93" s="68" t="str">
        <f t="shared" si="105"/>
        <v/>
      </c>
      <c r="CI93" s="68" t="str">
        <f t="shared" si="106"/>
        <v/>
      </c>
      <c r="CJ93" s="68" t="str">
        <f t="shared" si="107"/>
        <v/>
      </c>
      <c r="CK93" s="68" t="str">
        <f t="shared" si="108"/>
        <v/>
      </c>
      <c r="CL93" s="68" t="str">
        <f t="shared" si="109"/>
        <v/>
      </c>
      <c r="CM93" s="68" t="str">
        <f t="shared" si="110"/>
        <v/>
      </c>
      <c r="CN93" s="68" t="str">
        <f t="shared" si="111"/>
        <v/>
      </c>
      <c r="CO93" s="68" t="str">
        <f t="shared" si="112"/>
        <v/>
      </c>
      <c r="CP93" s="68" t="str">
        <f t="shared" si="118"/>
        <v>https://viking-pictures.s3.us-west-1.amazonaws.com/AA1188/2+(1).JPG</v>
      </c>
      <c r="CR93" t="str">
        <f t="shared" si="119"/>
        <v>https://viking-pictures.s3.us-west-1.amazonaws.com/AA1188/2+(1).JPG</v>
      </c>
      <c r="CS93" s="68" t="str">
        <f t="shared" si="120"/>
        <v>Primary Pic</v>
      </c>
      <c r="CU93" t="s">
        <v>3713</v>
      </c>
      <c r="CV93" t="s">
        <v>3714</v>
      </c>
      <c r="CW93" t="s">
        <v>3715</v>
      </c>
      <c r="CX93" t="s">
        <v>3716</v>
      </c>
      <c r="CY93" t="s">
        <v>3717</v>
      </c>
      <c r="CZ93" t="s">
        <v>3718</v>
      </c>
    </row>
    <row r="94" spans="1:109" x14ac:dyDescent="0.25">
      <c r="A94">
        <v>4</v>
      </c>
      <c r="B94" t="s">
        <v>3081</v>
      </c>
      <c r="C94" s="82" t="str">
        <f t="shared" si="113"/>
        <v>https://viking-pictures.s3.us-west-1.amazonaws.com/AA1188/4+(1).JPG|https://viking-pictures.s3.us-west-1.amazonaws.com/AA1188/4+(2).JPG|https://viking-pictures.s3.us-west-1.amazonaws.com/AA1188/4+(3).JPG|https://viking-pictures.s3.us-west-1.amazonaws.com/AA1188/4+(4).JPG|https://viking-pictures.s3.us-west-1.amazonaws.com/AA1188/4+(5).JPG|https://viking-pictures.s3.us-west-1.amazonaws.com/AA1188/4+(6).JPG</v>
      </c>
      <c r="D94" s="278">
        <v>6</v>
      </c>
      <c r="E94" s="82" t="str">
        <f t="shared" si="114"/>
        <v>https://viking-pictures.s3.us-west-1.amazonaws.com/AA1188/4+(1).JPG</v>
      </c>
      <c r="F94" s="82" t="str">
        <f t="shared" si="67"/>
        <v>https://viking-pictures.s3.us-west-1.amazonaws.com/AA1188/4+(2).JPG</v>
      </c>
      <c r="G94" s="82" t="str">
        <f t="shared" si="68"/>
        <v>https://viking-pictures.s3.us-west-1.amazonaws.com/AA1188/4+(3).JPG</v>
      </c>
      <c r="H94" s="82" t="str">
        <f t="shared" si="69"/>
        <v>https://viking-pictures.s3.us-west-1.amazonaws.com/AA1188/4+(4).JPG</v>
      </c>
      <c r="I94" s="82" t="str">
        <f t="shared" si="70"/>
        <v>https://viking-pictures.s3.us-west-1.amazonaws.com/AA1188/4+(5).JPG</v>
      </c>
      <c r="J94" s="82" t="str">
        <f t="shared" si="71"/>
        <v>https://viking-pictures.s3.us-west-1.amazonaws.com/AA1188/4+(6).JPG</v>
      </c>
      <c r="K94" s="82" t="str">
        <f t="shared" si="72"/>
        <v/>
      </c>
      <c r="L94" s="82" t="str">
        <f t="shared" si="73"/>
        <v/>
      </c>
      <c r="M94" s="82" t="str">
        <f t="shared" si="74"/>
        <v/>
      </c>
      <c r="N94" s="82" t="str">
        <f t="shared" si="75"/>
        <v/>
      </c>
      <c r="O94" s="82" t="str">
        <f t="shared" si="76"/>
        <v/>
      </c>
      <c r="P94" s="82" t="str">
        <f t="shared" si="77"/>
        <v/>
      </c>
      <c r="Q94" s="82" t="str">
        <f t="shared" si="78"/>
        <v/>
      </c>
      <c r="R94" s="82" t="str">
        <f t="shared" si="79"/>
        <v/>
      </c>
      <c r="S94" s="82" t="str">
        <f t="shared" si="80"/>
        <v/>
      </c>
      <c r="T94" s="82" t="str">
        <f t="shared" si="81"/>
        <v/>
      </c>
      <c r="U94" s="82" t="str">
        <f t="shared" si="82"/>
        <v/>
      </c>
      <c r="V94" s="82" t="str">
        <f t="shared" si="83"/>
        <v/>
      </c>
      <c r="W94" s="82" t="str">
        <f t="shared" si="84"/>
        <v/>
      </c>
      <c r="X94" s="82" t="str">
        <f t="shared" si="85"/>
        <v/>
      </c>
      <c r="Y94" s="82" t="str">
        <f t="shared" si="86"/>
        <v/>
      </c>
      <c r="Z94" s="82" t="str">
        <f t="shared" si="87"/>
        <v/>
      </c>
      <c r="AA94" s="82" t="str">
        <f t="shared" si="88"/>
        <v/>
      </c>
      <c r="AB94" s="82" t="str">
        <f t="shared" si="89"/>
        <v/>
      </c>
      <c r="AC94" s="83" t="str">
        <f t="shared" si="121"/>
        <v>https://viking-pictures.s3.us-west-1.amazonaws.com/AA1188</v>
      </c>
      <c r="AD94" s="82" t="str">
        <f t="shared" si="122"/>
        <v>4</v>
      </c>
      <c r="AE94" s="82">
        <f t="shared" si="115"/>
        <v>4</v>
      </c>
      <c r="AF94" s="82" t="str">
        <f t="shared" si="123"/>
        <v>4</v>
      </c>
      <c r="AG94" s="82" t="str">
        <f t="shared" si="124"/>
        <v>4</v>
      </c>
      <c r="AH94" s="82" t="str">
        <f t="shared" si="125"/>
        <v>4</v>
      </c>
      <c r="AI94" s="82" t="str">
        <f t="shared" si="126"/>
        <v>4</v>
      </c>
      <c r="AJ94" s="82" t="str">
        <f t="shared" si="127"/>
        <v>4</v>
      </c>
      <c r="AK94" s="82" t="str">
        <f t="shared" si="128"/>
        <v>4</v>
      </c>
      <c r="AL94" s="82" t="str">
        <f t="shared" si="129"/>
        <v>4</v>
      </c>
      <c r="AM94" s="82" t="str">
        <f t="shared" si="130"/>
        <v>4</v>
      </c>
      <c r="AN94" s="82" t="str">
        <f t="shared" si="116"/>
        <v>4</v>
      </c>
      <c r="AO94" s="82" t="str">
        <f t="shared" si="131"/>
        <v>4</v>
      </c>
      <c r="AP94" s="82" t="str">
        <f t="shared" si="132"/>
        <v>4</v>
      </c>
      <c r="AQ94" s="84" t="s">
        <v>3199</v>
      </c>
      <c r="AR94" s="84" t="s">
        <v>1864</v>
      </c>
      <c r="AS94" s="84" t="s">
        <v>1865</v>
      </c>
      <c r="AT94" s="84" t="s">
        <v>1866</v>
      </c>
      <c r="AU94" s="84" t="s">
        <v>1867</v>
      </c>
      <c r="AV94" s="84" t="s">
        <v>1868</v>
      </c>
      <c r="AW94" s="84" t="s">
        <v>1869</v>
      </c>
      <c r="AX94" s="84" t="s">
        <v>1870</v>
      </c>
      <c r="AY94" s="84" t="s">
        <v>1871</v>
      </c>
      <c r="AZ94" s="84" t="s">
        <v>1872</v>
      </c>
      <c r="BA94" s="84" t="s">
        <v>1873</v>
      </c>
      <c r="BB94" s="84" t="s">
        <v>1874</v>
      </c>
      <c r="BC94" s="84" t="s">
        <v>1875</v>
      </c>
      <c r="BD94" s="84" t="s">
        <v>1876</v>
      </c>
      <c r="BE94" s="84" t="s">
        <v>1877</v>
      </c>
      <c r="BF94" s="84" t="s">
        <v>1878</v>
      </c>
      <c r="BG94" s="84" t="s">
        <v>1879</v>
      </c>
      <c r="BH94" s="84" t="s">
        <v>1880</v>
      </c>
      <c r="BI94" s="84" t="s">
        <v>1881</v>
      </c>
      <c r="BJ94" s="84" t="s">
        <v>1882</v>
      </c>
      <c r="BK94" s="84" t="s">
        <v>1883</v>
      </c>
      <c r="BL94" s="84" t="s">
        <v>1884</v>
      </c>
      <c r="BM94" s="84" t="s">
        <v>1885</v>
      </c>
      <c r="BN94" s="84" t="s">
        <v>1886</v>
      </c>
      <c r="BO94" s="84" t="s">
        <v>1887</v>
      </c>
      <c r="BP94" s="84" t="s">
        <v>1888</v>
      </c>
      <c r="BQ94" s="84" t="s">
        <v>1889</v>
      </c>
      <c r="BR94" s="68" t="str">
        <f t="shared" si="117"/>
        <v>Pic1</v>
      </c>
      <c r="BS94" s="68" t="str">
        <f t="shared" si="90"/>
        <v>Pic2</v>
      </c>
      <c r="BT94" s="68" t="str">
        <f t="shared" si="91"/>
        <v>Pic3</v>
      </c>
      <c r="BU94" s="68" t="str">
        <f t="shared" si="92"/>
        <v>Pic4</v>
      </c>
      <c r="BV94" s="68" t="str">
        <f t="shared" si="93"/>
        <v>Pic5</v>
      </c>
      <c r="BW94" s="68" t="str">
        <f t="shared" si="94"/>
        <v>Pic6</v>
      </c>
      <c r="BX94" s="68" t="str">
        <f t="shared" si="95"/>
        <v/>
      </c>
      <c r="BY94" s="68" t="str">
        <f t="shared" si="96"/>
        <v/>
      </c>
      <c r="BZ94" s="68" t="str">
        <f t="shared" si="97"/>
        <v/>
      </c>
      <c r="CA94" s="68" t="str">
        <f t="shared" si="98"/>
        <v/>
      </c>
      <c r="CB94" s="68" t="str">
        <f t="shared" si="99"/>
        <v/>
      </c>
      <c r="CC94" s="68" t="str">
        <f t="shared" si="100"/>
        <v/>
      </c>
      <c r="CD94" s="68" t="str">
        <f t="shared" si="101"/>
        <v/>
      </c>
      <c r="CE94" s="68" t="str">
        <f t="shared" si="102"/>
        <v/>
      </c>
      <c r="CF94" s="68" t="str">
        <f t="shared" si="103"/>
        <v/>
      </c>
      <c r="CG94" s="68" t="str">
        <f t="shared" si="104"/>
        <v/>
      </c>
      <c r="CH94" s="68" t="str">
        <f t="shared" si="105"/>
        <v/>
      </c>
      <c r="CI94" s="68" t="str">
        <f t="shared" si="106"/>
        <v/>
      </c>
      <c r="CJ94" s="68" t="str">
        <f t="shared" si="107"/>
        <v/>
      </c>
      <c r="CK94" s="68" t="str">
        <f t="shared" si="108"/>
        <v/>
      </c>
      <c r="CL94" s="68" t="str">
        <f t="shared" si="109"/>
        <v/>
      </c>
      <c r="CM94" s="68" t="str">
        <f t="shared" si="110"/>
        <v/>
      </c>
      <c r="CN94" s="68" t="str">
        <f t="shared" si="111"/>
        <v/>
      </c>
      <c r="CO94" s="68" t="str">
        <f t="shared" si="112"/>
        <v/>
      </c>
      <c r="CP94" s="68" t="str">
        <f t="shared" si="118"/>
        <v>https://viking-pictures.s3.us-west-1.amazonaws.com/AA1188/4+(1).JPG</v>
      </c>
      <c r="CR94" t="str">
        <f t="shared" si="119"/>
        <v>https://viking-pictures.s3.us-west-1.amazonaws.com/AA1188/4+(1).JPG</v>
      </c>
      <c r="CS94" s="68" t="str">
        <f t="shared" si="120"/>
        <v>Primary Pic</v>
      </c>
      <c r="CU94" t="s">
        <v>3719</v>
      </c>
      <c r="CV94" t="s">
        <v>3720</v>
      </c>
      <c r="CW94" t="s">
        <v>3721</v>
      </c>
      <c r="CX94" t="s">
        <v>3722</v>
      </c>
      <c r="CY94" t="s">
        <v>3723</v>
      </c>
      <c r="CZ94" t="s">
        <v>3724</v>
      </c>
    </row>
    <row r="95" spans="1:109" x14ac:dyDescent="0.25">
      <c r="A95">
        <v>6</v>
      </c>
      <c r="B95" t="s">
        <v>3088</v>
      </c>
      <c r="C95" s="82" t="str">
        <f t="shared" si="113"/>
        <v>https://viking-pictures.s3.us-west-1.amazonaws.com/AA1188/6+(1).JPG|https://viking-pictures.s3.us-west-1.amazonaws.com/AA1188/6+(2).JPG|https://viking-pictures.s3.us-west-1.amazonaws.com/AA1188/6+(3).JPG|https://viking-pictures.s3.us-west-1.amazonaws.com/AA1188/6+(4).JPG|https://viking-pictures.s3.us-west-1.amazonaws.com/AA1188/6+(5).JPG</v>
      </c>
      <c r="D95" s="278">
        <v>5</v>
      </c>
      <c r="E95" s="82" t="str">
        <f t="shared" si="114"/>
        <v>https://viking-pictures.s3.us-west-1.amazonaws.com/AA1188/6+(1).JPG</v>
      </c>
      <c r="F95" s="82" t="str">
        <f t="shared" si="67"/>
        <v>https://viking-pictures.s3.us-west-1.amazonaws.com/AA1188/6+(2).JPG</v>
      </c>
      <c r="G95" s="82" t="str">
        <f t="shared" si="68"/>
        <v>https://viking-pictures.s3.us-west-1.amazonaws.com/AA1188/6+(3).JPG</v>
      </c>
      <c r="H95" s="82" t="str">
        <f t="shared" si="69"/>
        <v>https://viking-pictures.s3.us-west-1.amazonaws.com/AA1188/6+(4).JPG</v>
      </c>
      <c r="I95" s="82" t="str">
        <f t="shared" si="70"/>
        <v>https://viking-pictures.s3.us-west-1.amazonaws.com/AA1188/6+(5).JPG</v>
      </c>
      <c r="J95" s="82" t="str">
        <f t="shared" si="71"/>
        <v/>
      </c>
      <c r="K95" s="82" t="str">
        <f t="shared" si="72"/>
        <v/>
      </c>
      <c r="L95" s="82" t="str">
        <f t="shared" si="73"/>
        <v/>
      </c>
      <c r="M95" s="82" t="str">
        <f t="shared" si="74"/>
        <v/>
      </c>
      <c r="N95" s="82" t="str">
        <f t="shared" si="75"/>
        <v/>
      </c>
      <c r="O95" s="82" t="str">
        <f t="shared" si="76"/>
        <v/>
      </c>
      <c r="P95" s="82" t="str">
        <f t="shared" si="77"/>
        <v/>
      </c>
      <c r="Q95" s="82" t="str">
        <f t="shared" si="78"/>
        <v/>
      </c>
      <c r="R95" s="82" t="str">
        <f t="shared" si="79"/>
        <v/>
      </c>
      <c r="S95" s="82" t="str">
        <f t="shared" si="80"/>
        <v/>
      </c>
      <c r="T95" s="82" t="str">
        <f t="shared" si="81"/>
        <v/>
      </c>
      <c r="U95" s="82" t="str">
        <f t="shared" si="82"/>
        <v/>
      </c>
      <c r="V95" s="82" t="str">
        <f t="shared" si="83"/>
        <v/>
      </c>
      <c r="W95" s="82" t="str">
        <f t="shared" si="84"/>
        <v/>
      </c>
      <c r="X95" s="82" t="str">
        <f t="shared" si="85"/>
        <v/>
      </c>
      <c r="Y95" s="82" t="str">
        <f t="shared" si="86"/>
        <v/>
      </c>
      <c r="Z95" s="82" t="str">
        <f t="shared" si="87"/>
        <v/>
      </c>
      <c r="AA95" s="82" t="str">
        <f t="shared" si="88"/>
        <v/>
      </c>
      <c r="AB95" s="82" t="str">
        <f t="shared" si="89"/>
        <v/>
      </c>
      <c r="AC95" s="83" t="str">
        <f t="shared" si="121"/>
        <v>https://viking-pictures.s3.us-west-1.amazonaws.com/AA1188</v>
      </c>
      <c r="AD95" s="82" t="str">
        <f t="shared" si="122"/>
        <v>6</v>
      </c>
      <c r="AE95" s="82">
        <f t="shared" si="115"/>
        <v>6</v>
      </c>
      <c r="AF95" s="82" t="str">
        <f t="shared" si="123"/>
        <v>6</v>
      </c>
      <c r="AG95" s="82" t="str">
        <f t="shared" si="124"/>
        <v>6</v>
      </c>
      <c r="AH95" s="82" t="str">
        <f t="shared" si="125"/>
        <v>6</v>
      </c>
      <c r="AI95" s="82" t="str">
        <f t="shared" si="126"/>
        <v>6</v>
      </c>
      <c r="AJ95" s="82" t="str">
        <f t="shared" si="127"/>
        <v>6</v>
      </c>
      <c r="AK95" s="82" t="str">
        <f t="shared" si="128"/>
        <v>6</v>
      </c>
      <c r="AL95" s="82" t="str">
        <f t="shared" si="129"/>
        <v>6</v>
      </c>
      <c r="AM95" s="82" t="str">
        <f t="shared" si="130"/>
        <v>6</v>
      </c>
      <c r="AN95" s="82" t="str">
        <f t="shared" si="116"/>
        <v>6</v>
      </c>
      <c r="AO95" s="82" t="str">
        <f t="shared" si="131"/>
        <v>6</v>
      </c>
      <c r="AP95" s="82" t="str">
        <f t="shared" si="132"/>
        <v>6</v>
      </c>
      <c r="AQ95" s="84" t="s">
        <v>3199</v>
      </c>
      <c r="AR95" s="84" t="s">
        <v>1864</v>
      </c>
      <c r="AS95" s="84" t="s">
        <v>1865</v>
      </c>
      <c r="AT95" s="84" t="s">
        <v>1866</v>
      </c>
      <c r="AU95" s="84" t="s">
        <v>1867</v>
      </c>
      <c r="AV95" s="84" t="s">
        <v>1868</v>
      </c>
      <c r="AW95" s="84" t="s">
        <v>1869</v>
      </c>
      <c r="AX95" s="84" t="s">
        <v>1870</v>
      </c>
      <c r="AY95" s="84" t="s">
        <v>1871</v>
      </c>
      <c r="AZ95" s="84" t="s">
        <v>1872</v>
      </c>
      <c r="BA95" s="84" t="s">
        <v>1873</v>
      </c>
      <c r="BB95" s="84" t="s">
        <v>1874</v>
      </c>
      <c r="BC95" s="84" t="s">
        <v>1875</v>
      </c>
      <c r="BD95" s="84" t="s">
        <v>1876</v>
      </c>
      <c r="BE95" s="84" t="s">
        <v>1877</v>
      </c>
      <c r="BF95" s="84" t="s">
        <v>1878</v>
      </c>
      <c r="BG95" s="84" t="s">
        <v>1879</v>
      </c>
      <c r="BH95" s="84" t="s">
        <v>1880</v>
      </c>
      <c r="BI95" s="84" t="s">
        <v>1881</v>
      </c>
      <c r="BJ95" s="84" t="s">
        <v>1882</v>
      </c>
      <c r="BK95" s="84" t="s">
        <v>1883</v>
      </c>
      <c r="BL95" s="84" t="s">
        <v>1884</v>
      </c>
      <c r="BM95" s="84" t="s">
        <v>1885</v>
      </c>
      <c r="BN95" s="84" t="s">
        <v>1886</v>
      </c>
      <c r="BO95" s="84" t="s">
        <v>1887</v>
      </c>
      <c r="BP95" s="84" t="s">
        <v>1888</v>
      </c>
      <c r="BQ95" s="84" t="s">
        <v>1889</v>
      </c>
      <c r="BR95" s="68" t="str">
        <f t="shared" si="117"/>
        <v>Pic1</v>
      </c>
      <c r="BS95" s="68" t="str">
        <f t="shared" si="90"/>
        <v>Pic2</v>
      </c>
      <c r="BT95" s="68" t="str">
        <f t="shared" si="91"/>
        <v>Pic3</v>
      </c>
      <c r="BU95" s="68" t="str">
        <f t="shared" si="92"/>
        <v>Pic4</v>
      </c>
      <c r="BV95" s="68" t="str">
        <f t="shared" si="93"/>
        <v>Pic5</v>
      </c>
      <c r="BW95" s="68" t="str">
        <f t="shared" si="94"/>
        <v/>
      </c>
      <c r="BX95" s="68" t="str">
        <f t="shared" si="95"/>
        <v/>
      </c>
      <c r="BY95" s="68" t="str">
        <f t="shared" si="96"/>
        <v/>
      </c>
      <c r="BZ95" s="68" t="str">
        <f t="shared" si="97"/>
        <v/>
      </c>
      <c r="CA95" s="68" t="str">
        <f t="shared" si="98"/>
        <v/>
      </c>
      <c r="CB95" s="68" t="str">
        <f t="shared" si="99"/>
        <v/>
      </c>
      <c r="CC95" s="68" t="str">
        <f t="shared" si="100"/>
        <v/>
      </c>
      <c r="CD95" s="68" t="str">
        <f t="shared" si="101"/>
        <v/>
      </c>
      <c r="CE95" s="68" t="str">
        <f t="shared" si="102"/>
        <v/>
      </c>
      <c r="CF95" s="68" t="str">
        <f t="shared" si="103"/>
        <v/>
      </c>
      <c r="CG95" s="68" t="str">
        <f t="shared" si="104"/>
        <v/>
      </c>
      <c r="CH95" s="68" t="str">
        <f t="shared" si="105"/>
        <v/>
      </c>
      <c r="CI95" s="68" t="str">
        <f t="shared" si="106"/>
        <v/>
      </c>
      <c r="CJ95" s="68" t="str">
        <f t="shared" si="107"/>
        <v/>
      </c>
      <c r="CK95" s="68" t="str">
        <f t="shared" si="108"/>
        <v/>
      </c>
      <c r="CL95" s="68" t="str">
        <f t="shared" si="109"/>
        <v/>
      </c>
      <c r="CM95" s="68" t="str">
        <f t="shared" si="110"/>
        <v/>
      </c>
      <c r="CN95" s="68" t="str">
        <f t="shared" si="111"/>
        <v/>
      </c>
      <c r="CO95" s="68" t="str">
        <f t="shared" si="112"/>
        <v/>
      </c>
      <c r="CP95" s="68" t="str">
        <f t="shared" si="118"/>
        <v>https://viking-pictures.s3.us-west-1.amazonaws.com/AA1188/6+(1).JPG</v>
      </c>
      <c r="CR95" t="str">
        <f t="shared" si="119"/>
        <v>https://viking-pictures.s3.us-west-1.amazonaws.com/AA1188/6+(1).JPG</v>
      </c>
      <c r="CS95" s="68" t="str">
        <f t="shared" si="120"/>
        <v>Primary Pic</v>
      </c>
      <c r="CU95" t="s">
        <v>3725</v>
      </c>
      <c r="CV95" t="s">
        <v>3726</v>
      </c>
      <c r="CW95" t="s">
        <v>3727</v>
      </c>
      <c r="CX95" t="s">
        <v>3728</v>
      </c>
      <c r="CY95" t="s">
        <v>3729</v>
      </c>
    </row>
    <row r="96" spans="1:109" x14ac:dyDescent="0.25">
      <c r="A96">
        <v>8</v>
      </c>
      <c r="B96" t="s">
        <v>3090</v>
      </c>
      <c r="C96" s="82" t="str">
        <f t="shared" si="113"/>
        <v>https://viking-pictures.s3.us-west-1.amazonaws.com/AA1188/8+(1).JPG|https://viking-pictures.s3.us-west-1.amazonaws.com/AA1188/8+(2).JPG|https://viking-pictures.s3.us-west-1.amazonaws.com/AA1188/8+(3).JPG|https://viking-pictures.s3.us-west-1.amazonaws.com/AA1188/8+(4).JPG|https://viking-pictures.s3.us-west-1.amazonaws.com/AA1188/8+(5).JPG|https://viking-pictures.s3.us-west-1.amazonaws.com/AA1188/8+(6).JPG|https://viking-pictures.s3.us-west-1.amazonaws.com/AA1188/8+(7).JPG</v>
      </c>
      <c r="D96" s="278">
        <v>7</v>
      </c>
      <c r="E96" s="82" t="str">
        <f t="shared" si="114"/>
        <v>https://viking-pictures.s3.us-west-1.amazonaws.com/AA1188/8+(1).JPG</v>
      </c>
      <c r="F96" s="82" t="str">
        <f t="shared" si="67"/>
        <v>https://viking-pictures.s3.us-west-1.amazonaws.com/AA1188/8+(2).JPG</v>
      </c>
      <c r="G96" s="82" t="str">
        <f t="shared" si="68"/>
        <v>https://viking-pictures.s3.us-west-1.amazonaws.com/AA1188/8+(3).JPG</v>
      </c>
      <c r="H96" s="82" t="str">
        <f t="shared" si="69"/>
        <v>https://viking-pictures.s3.us-west-1.amazonaws.com/AA1188/8+(4).JPG</v>
      </c>
      <c r="I96" s="82" t="str">
        <f t="shared" si="70"/>
        <v>https://viking-pictures.s3.us-west-1.amazonaws.com/AA1188/8+(5).JPG</v>
      </c>
      <c r="J96" s="82" t="str">
        <f t="shared" si="71"/>
        <v>https://viking-pictures.s3.us-west-1.amazonaws.com/AA1188/8+(6).JPG</v>
      </c>
      <c r="K96" s="82" t="str">
        <f t="shared" si="72"/>
        <v>https://viking-pictures.s3.us-west-1.amazonaws.com/AA1188/8+(7).JPG</v>
      </c>
      <c r="L96" s="82" t="str">
        <f t="shared" si="73"/>
        <v/>
      </c>
      <c r="M96" s="82" t="str">
        <f t="shared" si="74"/>
        <v/>
      </c>
      <c r="N96" s="82" t="str">
        <f t="shared" si="75"/>
        <v/>
      </c>
      <c r="O96" s="82" t="str">
        <f t="shared" si="76"/>
        <v/>
      </c>
      <c r="P96" s="82" t="str">
        <f t="shared" si="77"/>
        <v/>
      </c>
      <c r="Q96" s="82" t="str">
        <f t="shared" si="78"/>
        <v/>
      </c>
      <c r="R96" s="82" t="str">
        <f t="shared" si="79"/>
        <v/>
      </c>
      <c r="S96" s="82" t="str">
        <f t="shared" si="80"/>
        <v/>
      </c>
      <c r="T96" s="82" t="str">
        <f t="shared" si="81"/>
        <v/>
      </c>
      <c r="U96" s="82" t="str">
        <f t="shared" si="82"/>
        <v/>
      </c>
      <c r="V96" s="82" t="str">
        <f t="shared" si="83"/>
        <v/>
      </c>
      <c r="W96" s="82" t="str">
        <f t="shared" si="84"/>
        <v/>
      </c>
      <c r="X96" s="82" t="str">
        <f t="shared" si="85"/>
        <v/>
      </c>
      <c r="Y96" s="82" t="str">
        <f t="shared" si="86"/>
        <v/>
      </c>
      <c r="Z96" s="82" t="str">
        <f t="shared" si="87"/>
        <v/>
      </c>
      <c r="AA96" s="82" t="str">
        <f t="shared" si="88"/>
        <v/>
      </c>
      <c r="AB96" s="82" t="str">
        <f t="shared" si="89"/>
        <v/>
      </c>
      <c r="AC96" s="83" t="str">
        <f t="shared" si="121"/>
        <v>https://viking-pictures.s3.us-west-1.amazonaws.com/AA1188</v>
      </c>
      <c r="AD96" s="82" t="str">
        <f t="shared" si="122"/>
        <v>8</v>
      </c>
      <c r="AE96" s="82">
        <f t="shared" si="115"/>
        <v>8</v>
      </c>
      <c r="AF96" s="82" t="str">
        <f t="shared" si="123"/>
        <v>8</v>
      </c>
      <c r="AG96" s="82" t="str">
        <f t="shared" si="124"/>
        <v>8</v>
      </c>
      <c r="AH96" s="82" t="str">
        <f t="shared" si="125"/>
        <v>8</v>
      </c>
      <c r="AI96" s="82" t="str">
        <f t="shared" si="126"/>
        <v>8</v>
      </c>
      <c r="AJ96" s="82" t="str">
        <f t="shared" si="127"/>
        <v>8</v>
      </c>
      <c r="AK96" s="82" t="str">
        <f t="shared" si="128"/>
        <v>8</v>
      </c>
      <c r="AL96" s="82" t="str">
        <f t="shared" si="129"/>
        <v>8</v>
      </c>
      <c r="AM96" s="82" t="str">
        <f t="shared" si="130"/>
        <v>8</v>
      </c>
      <c r="AN96" s="82" t="str">
        <f t="shared" si="116"/>
        <v>8</v>
      </c>
      <c r="AO96" s="82" t="str">
        <f t="shared" si="131"/>
        <v>8</v>
      </c>
      <c r="AP96" s="82" t="str">
        <f t="shared" si="132"/>
        <v>8</v>
      </c>
      <c r="AQ96" s="84" t="s">
        <v>3199</v>
      </c>
      <c r="AR96" s="84" t="s">
        <v>1864</v>
      </c>
      <c r="AS96" s="84" t="s">
        <v>1865</v>
      </c>
      <c r="AT96" s="84" t="s">
        <v>1866</v>
      </c>
      <c r="AU96" s="84" t="s">
        <v>1867</v>
      </c>
      <c r="AV96" s="84" t="s">
        <v>1868</v>
      </c>
      <c r="AW96" s="84" t="s">
        <v>1869</v>
      </c>
      <c r="AX96" s="84" t="s">
        <v>1870</v>
      </c>
      <c r="AY96" s="84" t="s">
        <v>1871</v>
      </c>
      <c r="AZ96" s="84" t="s">
        <v>1872</v>
      </c>
      <c r="BA96" s="84" t="s">
        <v>1873</v>
      </c>
      <c r="BB96" s="84" t="s">
        <v>1874</v>
      </c>
      <c r="BC96" s="84" t="s">
        <v>1875</v>
      </c>
      <c r="BD96" s="84" t="s">
        <v>1876</v>
      </c>
      <c r="BE96" s="84" t="s">
        <v>1877</v>
      </c>
      <c r="BF96" s="84" t="s">
        <v>1878</v>
      </c>
      <c r="BG96" s="84" t="s">
        <v>1879</v>
      </c>
      <c r="BH96" s="84" t="s">
        <v>1880</v>
      </c>
      <c r="BI96" s="84" t="s">
        <v>1881</v>
      </c>
      <c r="BJ96" s="84" t="s">
        <v>1882</v>
      </c>
      <c r="BK96" s="84" t="s">
        <v>1883</v>
      </c>
      <c r="BL96" s="84" t="s">
        <v>1884</v>
      </c>
      <c r="BM96" s="84" t="s">
        <v>1885</v>
      </c>
      <c r="BN96" s="84" t="s">
        <v>1886</v>
      </c>
      <c r="BO96" s="84" t="s">
        <v>1887</v>
      </c>
      <c r="BP96" s="84" t="s">
        <v>1888</v>
      </c>
      <c r="BQ96" s="84" t="s">
        <v>1889</v>
      </c>
      <c r="BR96" s="68" t="str">
        <f t="shared" si="117"/>
        <v>Pic1</v>
      </c>
      <c r="BS96" s="68" t="str">
        <f t="shared" si="90"/>
        <v>Pic2</v>
      </c>
      <c r="BT96" s="68" t="str">
        <f t="shared" si="91"/>
        <v>Pic3</v>
      </c>
      <c r="BU96" s="68" t="str">
        <f t="shared" si="92"/>
        <v>Pic4</v>
      </c>
      <c r="BV96" s="68" t="str">
        <f t="shared" si="93"/>
        <v>Pic5</v>
      </c>
      <c r="BW96" s="68" t="str">
        <f t="shared" si="94"/>
        <v>Pic6</v>
      </c>
      <c r="BX96" s="68" t="str">
        <f t="shared" si="95"/>
        <v>Pic7</v>
      </c>
      <c r="BY96" s="68" t="str">
        <f t="shared" si="96"/>
        <v/>
      </c>
      <c r="BZ96" s="68" t="str">
        <f t="shared" si="97"/>
        <v/>
      </c>
      <c r="CA96" s="68" t="str">
        <f t="shared" si="98"/>
        <v/>
      </c>
      <c r="CB96" s="68" t="str">
        <f t="shared" si="99"/>
        <v/>
      </c>
      <c r="CC96" s="68" t="str">
        <f t="shared" si="100"/>
        <v/>
      </c>
      <c r="CD96" s="68" t="str">
        <f t="shared" si="101"/>
        <v/>
      </c>
      <c r="CE96" s="68" t="str">
        <f t="shared" si="102"/>
        <v/>
      </c>
      <c r="CF96" s="68" t="str">
        <f t="shared" si="103"/>
        <v/>
      </c>
      <c r="CG96" s="68" t="str">
        <f t="shared" si="104"/>
        <v/>
      </c>
      <c r="CH96" s="68" t="str">
        <f t="shared" si="105"/>
        <v/>
      </c>
      <c r="CI96" s="68" t="str">
        <f t="shared" si="106"/>
        <v/>
      </c>
      <c r="CJ96" s="68" t="str">
        <f t="shared" si="107"/>
        <v/>
      </c>
      <c r="CK96" s="68" t="str">
        <f t="shared" si="108"/>
        <v/>
      </c>
      <c r="CL96" s="68" t="str">
        <f t="shared" si="109"/>
        <v/>
      </c>
      <c r="CM96" s="68" t="str">
        <f t="shared" si="110"/>
        <v/>
      </c>
      <c r="CN96" s="68" t="str">
        <f t="shared" si="111"/>
        <v/>
      </c>
      <c r="CO96" s="68" t="str">
        <f t="shared" si="112"/>
        <v/>
      </c>
      <c r="CP96" s="68" t="str">
        <f t="shared" si="118"/>
        <v>https://viking-pictures.s3.us-west-1.amazonaws.com/AA1188/8+(1).JPG</v>
      </c>
      <c r="CR96" t="str">
        <f t="shared" si="119"/>
        <v>https://viking-pictures.s3.us-west-1.amazonaws.com/AA1188/8+(1).JPG</v>
      </c>
      <c r="CS96" s="68" t="str">
        <f t="shared" si="120"/>
        <v>Primary Pic</v>
      </c>
      <c r="CU96" t="s">
        <v>3730</v>
      </c>
      <c r="CV96" t="s">
        <v>3731</v>
      </c>
      <c r="CW96" t="s">
        <v>3732</v>
      </c>
      <c r="CX96" t="s">
        <v>3733</v>
      </c>
      <c r="CY96" t="s">
        <v>3734</v>
      </c>
      <c r="CZ96" t="s">
        <v>3735</v>
      </c>
      <c r="DA96" t="s">
        <v>3736</v>
      </c>
    </row>
    <row r="97" spans="1:116" x14ac:dyDescent="0.25">
      <c r="A97">
        <v>9</v>
      </c>
      <c r="B97" t="s">
        <v>3091</v>
      </c>
      <c r="C97" s="82" t="str">
        <f t="shared" si="113"/>
        <v>https://viking-pictures.s3.us-west-1.amazonaws.com/AA1188/9+(1).JPG|https://viking-pictures.s3.us-west-1.amazonaws.com/AA1188/9+(2).JPG|https://viking-pictures.s3.us-west-1.amazonaws.com/AA1188/9+(3).JPG</v>
      </c>
      <c r="D97" s="278">
        <v>3</v>
      </c>
      <c r="E97" s="82" t="str">
        <f t="shared" si="114"/>
        <v>https://viking-pictures.s3.us-west-1.amazonaws.com/AA1188/9+(1).JPG</v>
      </c>
      <c r="F97" s="82" t="str">
        <f t="shared" si="67"/>
        <v>https://viking-pictures.s3.us-west-1.amazonaws.com/AA1188/9+(2).JPG</v>
      </c>
      <c r="G97" s="82" t="str">
        <f t="shared" si="68"/>
        <v>https://viking-pictures.s3.us-west-1.amazonaws.com/AA1188/9+(3).JPG</v>
      </c>
      <c r="H97" s="82" t="str">
        <f t="shared" si="69"/>
        <v/>
      </c>
      <c r="I97" s="82" t="str">
        <f t="shared" si="70"/>
        <v/>
      </c>
      <c r="J97" s="82" t="str">
        <f t="shared" si="71"/>
        <v/>
      </c>
      <c r="K97" s="82" t="str">
        <f t="shared" si="72"/>
        <v/>
      </c>
      <c r="L97" s="82" t="str">
        <f t="shared" si="73"/>
        <v/>
      </c>
      <c r="M97" s="82" t="str">
        <f t="shared" si="74"/>
        <v/>
      </c>
      <c r="N97" s="82" t="str">
        <f t="shared" si="75"/>
        <v/>
      </c>
      <c r="O97" s="82" t="str">
        <f t="shared" si="76"/>
        <v/>
      </c>
      <c r="P97" s="82" t="str">
        <f t="shared" si="77"/>
        <v/>
      </c>
      <c r="Q97" s="82" t="str">
        <f t="shared" si="78"/>
        <v/>
      </c>
      <c r="R97" s="82" t="str">
        <f t="shared" si="79"/>
        <v/>
      </c>
      <c r="S97" s="82" t="str">
        <f t="shared" si="80"/>
        <v/>
      </c>
      <c r="T97" s="82" t="str">
        <f t="shared" si="81"/>
        <v/>
      </c>
      <c r="U97" s="82" t="str">
        <f t="shared" si="82"/>
        <v/>
      </c>
      <c r="V97" s="82" t="str">
        <f t="shared" si="83"/>
        <v/>
      </c>
      <c r="W97" s="82" t="str">
        <f t="shared" si="84"/>
        <v/>
      </c>
      <c r="X97" s="82" t="str">
        <f t="shared" si="85"/>
        <v/>
      </c>
      <c r="Y97" s="82" t="str">
        <f t="shared" si="86"/>
        <v/>
      </c>
      <c r="Z97" s="82" t="str">
        <f t="shared" si="87"/>
        <v/>
      </c>
      <c r="AA97" s="82" t="str">
        <f t="shared" si="88"/>
        <v/>
      </c>
      <c r="AB97" s="82" t="str">
        <f t="shared" si="89"/>
        <v/>
      </c>
      <c r="AC97" s="83" t="str">
        <f t="shared" si="121"/>
        <v>https://viking-pictures.s3.us-west-1.amazonaws.com/AA1188</v>
      </c>
      <c r="AD97" s="82" t="str">
        <f t="shared" si="122"/>
        <v>9</v>
      </c>
      <c r="AE97" s="82">
        <f t="shared" si="115"/>
        <v>9</v>
      </c>
      <c r="AF97" s="82" t="str">
        <f t="shared" si="123"/>
        <v>9</v>
      </c>
      <c r="AG97" s="82" t="str">
        <f t="shared" si="124"/>
        <v>9</v>
      </c>
      <c r="AH97" s="82" t="str">
        <f t="shared" si="125"/>
        <v>9</v>
      </c>
      <c r="AI97" s="82" t="str">
        <f t="shared" si="126"/>
        <v>9</v>
      </c>
      <c r="AJ97" s="82" t="str">
        <f t="shared" si="127"/>
        <v>9</v>
      </c>
      <c r="AK97" s="82" t="str">
        <f t="shared" si="128"/>
        <v>9</v>
      </c>
      <c r="AL97" s="82" t="str">
        <f t="shared" si="129"/>
        <v>9</v>
      </c>
      <c r="AM97" s="82" t="str">
        <f t="shared" si="130"/>
        <v>9</v>
      </c>
      <c r="AN97" s="82" t="str">
        <f t="shared" si="116"/>
        <v>9</v>
      </c>
      <c r="AO97" s="82" t="str">
        <f t="shared" si="131"/>
        <v>9</v>
      </c>
      <c r="AP97" s="82" t="str">
        <f t="shared" si="132"/>
        <v>9</v>
      </c>
      <c r="AQ97" s="84" t="s">
        <v>3199</v>
      </c>
      <c r="AR97" s="84" t="s">
        <v>1864</v>
      </c>
      <c r="AS97" s="84" t="s">
        <v>1865</v>
      </c>
      <c r="AT97" s="84" t="s">
        <v>1866</v>
      </c>
      <c r="AU97" s="84" t="s">
        <v>1867</v>
      </c>
      <c r="AV97" s="84" t="s">
        <v>1868</v>
      </c>
      <c r="AW97" s="84" t="s">
        <v>1869</v>
      </c>
      <c r="AX97" s="84" t="s">
        <v>1870</v>
      </c>
      <c r="AY97" s="84" t="s">
        <v>1871</v>
      </c>
      <c r="AZ97" s="84" t="s">
        <v>1872</v>
      </c>
      <c r="BA97" s="84" t="s">
        <v>1873</v>
      </c>
      <c r="BB97" s="84" t="s">
        <v>1874</v>
      </c>
      <c r="BC97" s="84" t="s">
        <v>1875</v>
      </c>
      <c r="BD97" s="84" t="s">
        <v>1876</v>
      </c>
      <c r="BE97" s="84" t="s">
        <v>1877</v>
      </c>
      <c r="BF97" s="84" t="s">
        <v>1878</v>
      </c>
      <c r="BG97" s="84" t="s">
        <v>1879</v>
      </c>
      <c r="BH97" s="84" t="s">
        <v>1880</v>
      </c>
      <c r="BI97" s="84" t="s">
        <v>1881</v>
      </c>
      <c r="BJ97" s="84" t="s">
        <v>1882</v>
      </c>
      <c r="BK97" s="84" t="s">
        <v>1883</v>
      </c>
      <c r="BL97" s="84" t="s">
        <v>1884</v>
      </c>
      <c r="BM97" s="84" t="s">
        <v>1885</v>
      </c>
      <c r="BN97" s="84" t="s">
        <v>1886</v>
      </c>
      <c r="BO97" s="84" t="s">
        <v>1887</v>
      </c>
      <c r="BP97" s="84" t="s">
        <v>1888</v>
      </c>
      <c r="BQ97" s="84" t="s">
        <v>1889</v>
      </c>
      <c r="BR97" s="68" t="str">
        <f t="shared" si="117"/>
        <v>Pic1</v>
      </c>
      <c r="BS97" s="68" t="str">
        <f t="shared" si="90"/>
        <v>Pic2</v>
      </c>
      <c r="BT97" s="68" t="str">
        <f t="shared" si="91"/>
        <v>Pic3</v>
      </c>
      <c r="BU97" s="68" t="str">
        <f t="shared" si="92"/>
        <v/>
      </c>
      <c r="BV97" s="68" t="str">
        <f t="shared" si="93"/>
        <v/>
      </c>
      <c r="BW97" s="68" t="str">
        <f t="shared" si="94"/>
        <v/>
      </c>
      <c r="BX97" s="68" t="str">
        <f t="shared" si="95"/>
        <v/>
      </c>
      <c r="BY97" s="68" t="str">
        <f t="shared" si="96"/>
        <v/>
      </c>
      <c r="BZ97" s="68" t="str">
        <f t="shared" si="97"/>
        <v/>
      </c>
      <c r="CA97" s="68" t="str">
        <f t="shared" si="98"/>
        <v/>
      </c>
      <c r="CB97" s="68" t="str">
        <f t="shared" si="99"/>
        <v/>
      </c>
      <c r="CC97" s="68" t="str">
        <f t="shared" si="100"/>
        <v/>
      </c>
      <c r="CD97" s="68" t="str">
        <f t="shared" si="101"/>
        <v/>
      </c>
      <c r="CE97" s="68" t="str">
        <f t="shared" si="102"/>
        <v/>
      </c>
      <c r="CF97" s="68" t="str">
        <f t="shared" si="103"/>
        <v/>
      </c>
      <c r="CG97" s="68" t="str">
        <f t="shared" si="104"/>
        <v/>
      </c>
      <c r="CH97" s="68" t="str">
        <f t="shared" si="105"/>
        <v/>
      </c>
      <c r="CI97" s="68" t="str">
        <f t="shared" si="106"/>
        <v/>
      </c>
      <c r="CJ97" s="68" t="str">
        <f t="shared" si="107"/>
        <v/>
      </c>
      <c r="CK97" s="68" t="str">
        <f t="shared" si="108"/>
        <v/>
      </c>
      <c r="CL97" s="68" t="str">
        <f t="shared" si="109"/>
        <v/>
      </c>
      <c r="CM97" s="68" t="str">
        <f t="shared" si="110"/>
        <v/>
      </c>
      <c r="CN97" s="68" t="str">
        <f t="shared" si="111"/>
        <v/>
      </c>
      <c r="CO97" s="68" t="str">
        <f t="shared" si="112"/>
        <v/>
      </c>
      <c r="CP97" s="68" t="str">
        <f t="shared" si="118"/>
        <v>https://viking-pictures.s3.us-west-1.amazonaws.com/AA1188/9+(1).JPG</v>
      </c>
      <c r="CR97" t="str">
        <f t="shared" si="119"/>
        <v>https://viking-pictures.s3.us-west-1.amazonaws.com/AA1188/9+(1).JPG</v>
      </c>
      <c r="CS97" s="68" t="str">
        <f t="shared" si="120"/>
        <v>Primary Pic</v>
      </c>
      <c r="CU97" t="s">
        <v>3737</v>
      </c>
      <c r="CV97" t="s">
        <v>3738</v>
      </c>
      <c r="CW97" t="s">
        <v>3739</v>
      </c>
    </row>
    <row r="98" spans="1:116" x14ac:dyDescent="0.25">
      <c r="A98">
        <v>10</v>
      </c>
      <c r="B98" t="s">
        <v>3092</v>
      </c>
      <c r="C98" s="82" t="str">
        <f t="shared" si="113"/>
        <v>https://viking-pictures.s3.us-west-1.amazonaws.com/AA1188/10+(1).JPG|https://viking-pictures.s3.us-west-1.amazonaws.com/AA1188/10+(2).JPG|https://viking-pictures.s3.us-west-1.amazonaws.com/AA1188/10+(3).JPG|https://viking-pictures.s3.us-west-1.amazonaws.com/AA1188/10+(4).JPG|https://viking-pictures.s3.us-west-1.amazonaws.com/AA1188/10+(5).JPG|https://viking-pictures.s3.us-west-1.amazonaws.com/AA1188/10+(6).JPG|https://viking-pictures.s3.us-west-1.amazonaws.com/AA1188/10+(7).JPG|https://viking-pictures.s3.us-west-1.amazonaws.com/AA1188/10+(8).JPG|https://viking-pictures.s3.us-west-1.amazonaws.com/AA1188/10+(9).JPG</v>
      </c>
      <c r="D98" s="278">
        <v>9</v>
      </c>
      <c r="E98" s="82" t="str">
        <f t="shared" si="114"/>
        <v>https://viking-pictures.s3.us-west-1.amazonaws.com/AA1188/10+(1).JPG</v>
      </c>
      <c r="F98" s="82" t="str">
        <f t="shared" si="67"/>
        <v>https://viking-pictures.s3.us-west-1.amazonaws.com/AA1188/10+(2).JPG</v>
      </c>
      <c r="G98" s="82" t="str">
        <f t="shared" si="68"/>
        <v>https://viking-pictures.s3.us-west-1.amazonaws.com/AA1188/10+(3).JPG</v>
      </c>
      <c r="H98" s="82" t="str">
        <f t="shared" si="69"/>
        <v>https://viking-pictures.s3.us-west-1.amazonaws.com/AA1188/10+(4).JPG</v>
      </c>
      <c r="I98" s="82" t="str">
        <f t="shared" si="70"/>
        <v>https://viking-pictures.s3.us-west-1.amazonaws.com/AA1188/10+(5).JPG</v>
      </c>
      <c r="J98" s="82" t="str">
        <f t="shared" si="71"/>
        <v>https://viking-pictures.s3.us-west-1.amazonaws.com/AA1188/10+(6).JPG</v>
      </c>
      <c r="K98" s="82" t="str">
        <f t="shared" si="72"/>
        <v>https://viking-pictures.s3.us-west-1.amazonaws.com/AA1188/10+(7).JPG</v>
      </c>
      <c r="L98" s="82" t="str">
        <f t="shared" si="73"/>
        <v>https://viking-pictures.s3.us-west-1.amazonaws.com/AA1188/10+(8).JPG</v>
      </c>
      <c r="M98" s="82" t="str">
        <f t="shared" si="74"/>
        <v>https://viking-pictures.s3.us-west-1.amazonaws.com/AA1188/10+(9).JPG</v>
      </c>
      <c r="N98" s="82" t="str">
        <f t="shared" si="75"/>
        <v/>
      </c>
      <c r="O98" s="82" t="str">
        <f t="shared" si="76"/>
        <v/>
      </c>
      <c r="P98" s="82" t="str">
        <f t="shared" si="77"/>
        <v/>
      </c>
      <c r="Q98" s="82" t="str">
        <f t="shared" si="78"/>
        <v/>
      </c>
      <c r="R98" s="82" t="str">
        <f t="shared" si="79"/>
        <v/>
      </c>
      <c r="S98" s="82" t="str">
        <f t="shared" si="80"/>
        <v/>
      </c>
      <c r="T98" s="82" t="str">
        <f t="shared" si="81"/>
        <v/>
      </c>
      <c r="U98" s="82" t="str">
        <f t="shared" si="82"/>
        <v/>
      </c>
      <c r="V98" s="82" t="str">
        <f t="shared" si="83"/>
        <v/>
      </c>
      <c r="W98" s="82" t="str">
        <f t="shared" si="84"/>
        <v/>
      </c>
      <c r="X98" s="82" t="str">
        <f t="shared" si="85"/>
        <v/>
      </c>
      <c r="Y98" s="82" t="str">
        <f t="shared" si="86"/>
        <v/>
      </c>
      <c r="Z98" s="82" t="str">
        <f t="shared" si="87"/>
        <v/>
      </c>
      <c r="AA98" s="82" t="str">
        <f t="shared" si="88"/>
        <v/>
      </c>
      <c r="AB98" s="82" t="str">
        <f t="shared" si="89"/>
        <v/>
      </c>
      <c r="AC98" s="83" t="str">
        <f t="shared" si="121"/>
        <v>https://viking-pictures.s3.us-west-1.amazonaws.com/AA1188</v>
      </c>
      <c r="AD98" s="82" t="str">
        <f t="shared" si="122"/>
        <v>10</v>
      </c>
      <c r="AE98" s="82">
        <f t="shared" si="115"/>
        <v>10</v>
      </c>
      <c r="AF98" s="82" t="str">
        <f t="shared" si="123"/>
        <v>10</v>
      </c>
      <c r="AG98" s="82" t="str">
        <f t="shared" si="124"/>
        <v>10</v>
      </c>
      <c r="AH98" s="82" t="str">
        <f t="shared" si="125"/>
        <v>10</v>
      </c>
      <c r="AI98" s="82" t="str">
        <f t="shared" si="126"/>
        <v>10</v>
      </c>
      <c r="AJ98" s="82" t="str">
        <f t="shared" si="127"/>
        <v>10</v>
      </c>
      <c r="AK98" s="82" t="str">
        <f t="shared" si="128"/>
        <v>10</v>
      </c>
      <c r="AL98" s="82" t="str">
        <f t="shared" si="129"/>
        <v>10</v>
      </c>
      <c r="AM98" s="82" t="str">
        <f t="shared" si="130"/>
        <v>10</v>
      </c>
      <c r="AN98" s="82" t="str">
        <f t="shared" si="116"/>
        <v>10</v>
      </c>
      <c r="AO98" s="82" t="str">
        <f t="shared" si="131"/>
        <v>10</v>
      </c>
      <c r="AP98" s="82" t="str">
        <f t="shared" si="132"/>
        <v>10</v>
      </c>
      <c r="AQ98" s="84" t="s">
        <v>3199</v>
      </c>
      <c r="AR98" s="84" t="s">
        <v>1864</v>
      </c>
      <c r="AS98" s="84" t="s">
        <v>1865</v>
      </c>
      <c r="AT98" s="84" t="s">
        <v>1866</v>
      </c>
      <c r="AU98" s="84" t="s">
        <v>1867</v>
      </c>
      <c r="AV98" s="84" t="s">
        <v>1868</v>
      </c>
      <c r="AW98" s="84" t="s">
        <v>1869</v>
      </c>
      <c r="AX98" s="84" t="s">
        <v>1870</v>
      </c>
      <c r="AY98" s="84" t="s">
        <v>1871</v>
      </c>
      <c r="AZ98" s="84" t="s">
        <v>1872</v>
      </c>
      <c r="BA98" s="84" t="s">
        <v>1873</v>
      </c>
      <c r="BB98" s="84" t="s">
        <v>1874</v>
      </c>
      <c r="BC98" s="84" t="s">
        <v>1875</v>
      </c>
      <c r="BD98" s="84" t="s">
        <v>1876</v>
      </c>
      <c r="BE98" s="84" t="s">
        <v>1877</v>
      </c>
      <c r="BF98" s="84" t="s">
        <v>1878</v>
      </c>
      <c r="BG98" s="84" t="s">
        <v>1879</v>
      </c>
      <c r="BH98" s="84" t="s">
        <v>1880</v>
      </c>
      <c r="BI98" s="84" t="s">
        <v>1881</v>
      </c>
      <c r="BJ98" s="84" t="s">
        <v>1882</v>
      </c>
      <c r="BK98" s="84" t="s">
        <v>1883</v>
      </c>
      <c r="BL98" s="84" t="s">
        <v>1884</v>
      </c>
      <c r="BM98" s="84" t="s">
        <v>1885</v>
      </c>
      <c r="BN98" s="84" t="s">
        <v>1886</v>
      </c>
      <c r="BO98" s="84" t="s">
        <v>1887</v>
      </c>
      <c r="BP98" s="84" t="s">
        <v>1888</v>
      </c>
      <c r="BQ98" s="84" t="s">
        <v>1889</v>
      </c>
      <c r="BR98" s="68" t="str">
        <f t="shared" si="117"/>
        <v>Pic1</v>
      </c>
      <c r="BS98" s="68" t="str">
        <f t="shared" si="90"/>
        <v>Pic2</v>
      </c>
      <c r="BT98" s="68" t="str">
        <f t="shared" si="91"/>
        <v>Pic3</v>
      </c>
      <c r="BU98" s="68" t="str">
        <f t="shared" si="92"/>
        <v>Pic4</v>
      </c>
      <c r="BV98" s="68" t="str">
        <f t="shared" si="93"/>
        <v>Pic5</v>
      </c>
      <c r="BW98" s="68" t="str">
        <f t="shared" si="94"/>
        <v>Pic6</v>
      </c>
      <c r="BX98" s="68" t="str">
        <f t="shared" si="95"/>
        <v>Pic7</v>
      </c>
      <c r="BY98" s="68" t="str">
        <f t="shared" si="96"/>
        <v>Pic8</v>
      </c>
      <c r="BZ98" s="68" t="str">
        <f t="shared" si="97"/>
        <v>Pic9</v>
      </c>
      <c r="CA98" s="68" t="str">
        <f t="shared" si="98"/>
        <v/>
      </c>
      <c r="CB98" s="68" t="str">
        <f t="shared" si="99"/>
        <v/>
      </c>
      <c r="CC98" s="68" t="str">
        <f t="shared" si="100"/>
        <v/>
      </c>
      <c r="CD98" s="68" t="str">
        <f t="shared" si="101"/>
        <v/>
      </c>
      <c r="CE98" s="68" t="str">
        <f t="shared" si="102"/>
        <v/>
      </c>
      <c r="CF98" s="68" t="str">
        <f t="shared" si="103"/>
        <v/>
      </c>
      <c r="CG98" s="68" t="str">
        <f t="shared" si="104"/>
        <v/>
      </c>
      <c r="CH98" s="68" t="str">
        <f t="shared" si="105"/>
        <v/>
      </c>
      <c r="CI98" s="68" t="str">
        <f t="shared" si="106"/>
        <v/>
      </c>
      <c r="CJ98" s="68" t="str">
        <f t="shared" si="107"/>
        <v/>
      </c>
      <c r="CK98" s="68" t="str">
        <f t="shared" si="108"/>
        <v/>
      </c>
      <c r="CL98" s="68" t="str">
        <f t="shared" si="109"/>
        <v/>
      </c>
      <c r="CM98" s="68" t="str">
        <f t="shared" si="110"/>
        <v/>
      </c>
      <c r="CN98" s="68" t="str">
        <f t="shared" si="111"/>
        <v/>
      </c>
      <c r="CO98" s="68" t="str">
        <f t="shared" si="112"/>
        <v/>
      </c>
      <c r="CP98" s="68" t="str">
        <f t="shared" si="118"/>
        <v>https://viking-pictures.s3.us-west-1.amazonaws.com/AA1188/10+(1).JPG</v>
      </c>
      <c r="CR98" t="str">
        <f t="shared" si="119"/>
        <v>https://viking-pictures.s3.us-west-1.amazonaws.com/AA1188/10+(1).JPG</v>
      </c>
      <c r="CS98" s="68" t="str">
        <f t="shared" si="120"/>
        <v>Primary Pic</v>
      </c>
      <c r="CU98" t="s">
        <v>3740</v>
      </c>
      <c r="CV98" t="s">
        <v>3741</v>
      </c>
      <c r="CW98" t="s">
        <v>3742</v>
      </c>
      <c r="CX98" t="s">
        <v>3743</v>
      </c>
      <c r="CY98" t="s">
        <v>3744</v>
      </c>
      <c r="CZ98" t="s">
        <v>3745</v>
      </c>
      <c r="DA98" t="s">
        <v>3746</v>
      </c>
      <c r="DB98" t="s">
        <v>3747</v>
      </c>
      <c r="DC98" t="s">
        <v>3748</v>
      </c>
    </row>
    <row r="99" spans="1:116" x14ac:dyDescent="0.25">
      <c r="A99">
        <v>11</v>
      </c>
      <c r="B99" t="s">
        <v>3095</v>
      </c>
      <c r="C99" s="82" t="str">
        <f t="shared" si="113"/>
        <v>https://viking-pictures.s3.us-west-1.amazonaws.com/AA1188/11+(1).JPG|https://viking-pictures.s3.us-west-1.amazonaws.com/AA1188/11+(2).JPG|https://viking-pictures.s3.us-west-1.amazonaws.com/AA1188/11+(3).JPG|https://viking-pictures.s3.us-west-1.amazonaws.com/AA1188/11+(4).JPG|https://viking-pictures.s3.us-west-1.amazonaws.com/AA1188/11+(5).JPG|https://viking-pictures.s3.us-west-1.amazonaws.com/AA1188/11+(6).JPG|https://viking-pictures.s3.us-west-1.amazonaws.com/AA1188/11+(7).JPG|https://viking-pictures.s3.us-west-1.amazonaws.com/AA1188/11+(8).JPG|https://viking-pictures.s3.us-west-1.amazonaws.com/AA1188/11+(9).JPG|https://viking-pictures.s3.us-west-1.amazonaws.com/AA1188/11+(10).JPG</v>
      </c>
      <c r="D99" s="278">
        <v>10</v>
      </c>
      <c r="E99" s="82" t="str">
        <f t="shared" si="114"/>
        <v>https://viking-pictures.s3.us-west-1.amazonaws.com/AA1188/11+(1).JPG</v>
      </c>
      <c r="F99" s="82" t="str">
        <f t="shared" si="67"/>
        <v>https://viking-pictures.s3.us-west-1.amazonaws.com/AA1188/11+(2).JPG</v>
      </c>
      <c r="G99" s="82" t="str">
        <f t="shared" si="68"/>
        <v>https://viking-pictures.s3.us-west-1.amazonaws.com/AA1188/11+(3).JPG</v>
      </c>
      <c r="H99" s="82" t="str">
        <f t="shared" si="69"/>
        <v>https://viking-pictures.s3.us-west-1.amazonaws.com/AA1188/11+(4).JPG</v>
      </c>
      <c r="I99" s="82" t="str">
        <f t="shared" si="70"/>
        <v>https://viking-pictures.s3.us-west-1.amazonaws.com/AA1188/11+(5).JPG</v>
      </c>
      <c r="J99" s="82" t="str">
        <f t="shared" si="71"/>
        <v>https://viking-pictures.s3.us-west-1.amazonaws.com/AA1188/11+(6).JPG</v>
      </c>
      <c r="K99" s="82" t="str">
        <f t="shared" si="72"/>
        <v>https://viking-pictures.s3.us-west-1.amazonaws.com/AA1188/11+(7).JPG</v>
      </c>
      <c r="L99" s="82" t="str">
        <f t="shared" si="73"/>
        <v>https://viking-pictures.s3.us-west-1.amazonaws.com/AA1188/11+(8).JPG</v>
      </c>
      <c r="M99" s="82" t="str">
        <f t="shared" si="74"/>
        <v>https://viking-pictures.s3.us-west-1.amazonaws.com/AA1188/11+(9).JPG</v>
      </c>
      <c r="N99" s="82" t="str">
        <f t="shared" si="75"/>
        <v>https://viking-pictures.s3.us-west-1.amazonaws.com/AA1188/11+(10).JPG</v>
      </c>
      <c r="O99" s="82" t="str">
        <f t="shared" si="76"/>
        <v/>
      </c>
      <c r="P99" s="82" t="str">
        <f t="shared" si="77"/>
        <v/>
      </c>
      <c r="Q99" s="82" t="str">
        <f t="shared" si="78"/>
        <v/>
      </c>
      <c r="R99" s="82" t="str">
        <f t="shared" si="79"/>
        <v/>
      </c>
      <c r="S99" s="82" t="str">
        <f t="shared" si="80"/>
        <v/>
      </c>
      <c r="T99" s="82" t="str">
        <f t="shared" si="81"/>
        <v/>
      </c>
      <c r="U99" s="82" t="str">
        <f t="shared" si="82"/>
        <v/>
      </c>
      <c r="V99" s="82" t="str">
        <f t="shared" si="83"/>
        <v/>
      </c>
      <c r="W99" s="82" t="str">
        <f t="shared" si="84"/>
        <v/>
      </c>
      <c r="X99" s="82" t="str">
        <f t="shared" si="85"/>
        <v/>
      </c>
      <c r="Y99" s="82" t="str">
        <f t="shared" si="86"/>
        <v/>
      </c>
      <c r="Z99" s="82" t="str">
        <f t="shared" si="87"/>
        <v/>
      </c>
      <c r="AA99" s="82" t="str">
        <f t="shared" si="88"/>
        <v/>
      </c>
      <c r="AB99" s="82" t="str">
        <f t="shared" si="89"/>
        <v/>
      </c>
      <c r="AC99" s="83" t="str">
        <f t="shared" si="121"/>
        <v>https://viking-pictures.s3.us-west-1.amazonaws.com/AA1188</v>
      </c>
      <c r="AD99" s="82" t="str">
        <f t="shared" si="122"/>
        <v>11</v>
      </c>
      <c r="AE99" s="82">
        <f t="shared" si="115"/>
        <v>11</v>
      </c>
      <c r="AF99" s="82" t="str">
        <f t="shared" si="123"/>
        <v>11</v>
      </c>
      <c r="AG99" s="82" t="str">
        <f t="shared" si="124"/>
        <v>11</v>
      </c>
      <c r="AH99" s="82" t="str">
        <f t="shared" si="125"/>
        <v>11</v>
      </c>
      <c r="AI99" s="82" t="str">
        <f t="shared" si="126"/>
        <v>11</v>
      </c>
      <c r="AJ99" s="82" t="str">
        <f t="shared" si="127"/>
        <v>11</v>
      </c>
      <c r="AK99" s="82" t="str">
        <f t="shared" si="128"/>
        <v>11</v>
      </c>
      <c r="AL99" s="82" t="str">
        <f t="shared" si="129"/>
        <v>11</v>
      </c>
      <c r="AM99" s="82" t="str">
        <f t="shared" si="130"/>
        <v>11</v>
      </c>
      <c r="AN99" s="82" t="str">
        <f t="shared" si="116"/>
        <v>11</v>
      </c>
      <c r="AO99" s="82" t="str">
        <f t="shared" si="131"/>
        <v>11</v>
      </c>
      <c r="AP99" s="82" t="str">
        <f t="shared" si="132"/>
        <v>11</v>
      </c>
      <c r="AQ99" s="84" t="s">
        <v>3199</v>
      </c>
      <c r="AR99" s="84" t="s">
        <v>1864</v>
      </c>
      <c r="AS99" s="84" t="s">
        <v>1865</v>
      </c>
      <c r="AT99" s="84" t="s">
        <v>1866</v>
      </c>
      <c r="AU99" s="84" t="s">
        <v>1867</v>
      </c>
      <c r="AV99" s="84" t="s">
        <v>1868</v>
      </c>
      <c r="AW99" s="84" t="s">
        <v>1869</v>
      </c>
      <c r="AX99" s="84" t="s">
        <v>1870</v>
      </c>
      <c r="AY99" s="84" t="s">
        <v>1871</v>
      </c>
      <c r="AZ99" s="84" t="s">
        <v>1872</v>
      </c>
      <c r="BA99" s="84" t="s">
        <v>1873</v>
      </c>
      <c r="BB99" s="84" t="s">
        <v>1874</v>
      </c>
      <c r="BC99" s="84" t="s">
        <v>1875</v>
      </c>
      <c r="BD99" s="84" t="s">
        <v>1876</v>
      </c>
      <c r="BE99" s="84" t="s">
        <v>1877</v>
      </c>
      <c r="BF99" s="84" t="s">
        <v>1878</v>
      </c>
      <c r="BG99" s="84" t="s">
        <v>1879</v>
      </c>
      <c r="BH99" s="84" t="s">
        <v>1880</v>
      </c>
      <c r="BI99" s="84" t="s">
        <v>1881</v>
      </c>
      <c r="BJ99" s="84" t="s">
        <v>1882</v>
      </c>
      <c r="BK99" s="84" t="s">
        <v>1883</v>
      </c>
      <c r="BL99" s="84" t="s">
        <v>1884</v>
      </c>
      <c r="BM99" s="84" t="s">
        <v>1885</v>
      </c>
      <c r="BN99" s="84" t="s">
        <v>1886</v>
      </c>
      <c r="BO99" s="84" t="s">
        <v>1887</v>
      </c>
      <c r="BP99" s="84" t="s">
        <v>1888</v>
      </c>
      <c r="BQ99" s="84" t="s">
        <v>1889</v>
      </c>
      <c r="BR99" s="68" t="str">
        <f t="shared" si="117"/>
        <v>Pic1</v>
      </c>
      <c r="BS99" s="68" t="str">
        <f t="shared" si="90"/>
        <v>Pic2</v>
      </c>
      <c r="BT99" s="68" t="str">
        <f t="shared" si="91"/>
        <v>Pic3</v>
      </c>
      <c r="BU99" s="68" t="str">
        <f t="shared" si="92"/>
        <v>Pic4</v>
      </c>
      <c r="BV99" s="68" t="str">
        <f t="shared" si="93"/>
        <v>Pic5</v>
      </c>
      <c r="BW99" s="68" t="str">
        <f t="shared" si="94"/>
        <v>Pic6</v>
      </c>
      <c r="BX99" s="68" t="str">
        <f t="shared" si="95"/>
        <v>Pic7</v>
      </c>
      <c r="BY99" s="68" t="str">
        <f t="shared" si="96"/>
        <v>Pic8</v>
      </c>
      <c r="BZ99" s="68" t="str">
        <f t="shared" si="97"/>
        <v>Pic9</v>
      </c>
      <c r="CA99" s="68" t="str">
        <f t="shared" si="98"/>
        <v>Pic10</v>
      </c>
      <c r="CB99" s="68" t="str">
        <f t="shared" si="99"/>
        <v/>
      </c>
      <c r="CC99" s="68" t="str">
        <f t="shared" si="100"/>
        <v/>
      </c>
      <c r="CD99" s="68" t="str">
        <f t="shared" si="101"/>
        <v/>
      </c>
      <c r="CE99" s="68" t="str">
        <f t="shared" si="102"/>
        <v/>
      </c>
      <c r="CF99" s="68" t="str">
        <f t="shared" si="103"/>
        <v/>
      </c>
      <c r="CG99" s="68" t="str">
        <f t="shared" si="104"/>
        <v/>
      </c>
      <c r="CH99" s="68" t="str">
        <f t="shared" si="105"/>
        <v/>
      </c>
      <c r="CI99" s="68" t="str">
        <f t="shared" si="106"/>
        <v/>
      </c>
      <c r="CJ99" s="68" t="str">
        <f t="shared" si="107"/>
        <v/>
      </c>
      <c r="CK99" s="68" t="str">
        <f t="shared" si="108"/>
        <v/>
      </c>
      <c r="CL99" s="68" t="str">
        <f t="shared" si="109"/>
        <v/>
      </c>
      <c r="CM99" s="68" t="str">
        <f t="shared" si="110"/>
        <v/>
      </c>
      <c r="CN99" s="68" t="str">
        <f t="shared" si="111"/>
        <v/>
      </c>
      <c r="CO99" s="68" t="str">
        <f t="shared" si="112"/>
        <v/>
      </c>
      <c r="CP99" s="68" t="str">
        <f t="shared" si="118"/>
        <v>https://viking-pictures.s3.us-west-1.amazonaws.com/AA1188/11+(1).JPG</v>
      </c>
      <c r="CR99" t="str">
        <f t="shared" si="119"/>
        <v>https://viking-pictures.s3.us-west-1.amazonaws.com/AA1188/11+(1).JPG</v>
      </c>
      <c r="CS99" s="68" t="str">
        <f t="shared" si="120"/>
        <v>Primary Pic</v>
      </c>
      <c r="CU99" t="s">
        <v>3749</v>
      </c>
      <c r="CV99" t="s">
        <v>3750</v>
      </c>
      <c r="CW99" t="s">
        <v>3751</v>
      </c>
      <c r="CX99" t="s">
        <v>3752</v>
      </c>
      <c r="CY99" t="s">
        <v>3753</v>
      </c>
      <c r="CZ99" t="s">
        <v>3754</v>
      </c>
      <c r="DA99" t="s">
        <v>3755</v>
      </c>
      <c r="DB99" t="s">
        <v>3756</v>
      </c>
      <c r="DC99" t="s">
        <v>3757</v>
      </c>
      <c r="DD99" t="s">
        <v>3758</v>
      </c>
    </row>
    <row r="100" spans="1:116" x14ac:dyDescent="0.25">
      <c r="A100">
        <v>12</v>
      </c>
      <c r="B100" t="s">
        <v>3097</v>
      </c>
      <c r="C100" s="82" t="str">
        <f t="shared" si="113"/>
        <v>https://viking-pictures.s3.us-west-1.amazonaws.com/AA1188/12+(1).JPG|https://viking-pictures.s3.us-west-1.amazonaws.com/AA1188/12+(2).JPG|https://viking-pictures.s3.us-west-1.amazonaws.com/AA1188/12+(3).JPG|https://viking-pictures.s3.us-west-1.amazonaws.com/AA1188/12+(4).JPG|https://viking-pictures.s3.us-west-1.amazonaws.com/AA1188/12+(5).JPG|https://viking-pictures.s3.us-west-1.amazonaws.com/AA1188/12+(6).JPG|https://viking-pictures.s3.us-west-1.amazonaws.com/AA1188/12+(7).JPG|https://viking-pictures.s3.us-west-1.amazonaws.com/AA1188/12+(8).JPG|https://viking-pictures.s3.us-west-1.amazonaws.com/AA1188/12+(9).JPG|https://viking-pictures.s3.us-west-1.amazonaws.com/AA1188/12+(10).JPG|https://viking-pictures.s3.us-west-1.amazonaws.com/AA1188/12+(11).JPG|https://viking-pictures.s3.us-west-1.amazonaws.com/AA1188/12+(12).JPG|https://viking-pictures.s3.us-west-1.amazonaws.com/AA1188/12+(13).JPG|https://viking-pictures.s3.us-west-1.amazonaws.com/AA1188/12+(14).JPG|https://viking-pictures.s3.us-west-1.amazonaws.com/AA1188/12+(15).JPG|https://viking-pictures.s3.us-west-1.amazonaws.com/AA1188/12+(16).JPG|https://viking-pictures.s3.us-west-1.amazonaws.com/AA1188/12+(17).JPG|https://viking-pictures.s3.us-west-1.amazonaws.com/AA1188/12+(18).JPG</v>
      </c>
      <c r="D100" s="278">
        <v>18</v>
      </c>
      <c r="E100" s="82" t="str">
        <f t="shared" si="114"/>
        <v>https://viking-pictures.s3.us-west-1.amazonaws.com/AA1188/12+(1).JPG</v>
      </c>
      <c r="F100" s="82" t="str">
        <f t="shared" si="67"/>
        <v>https://viking-pictures.s3.us-west-1.amazonaws.com/AA1188/12+(2).JPG</v>
      </c>
      <c r="G100" s="82" t="str">
        <f t="shared" si="68"/>
        <v>https://viking-pictures.s3.us-west-1.amazonaws.com/AA1188/12+(3).JPG</v>
      </c>
      <c r="H100" s="82" t="str">
        <f t="shared" si="69"/>
        <v>https://viking-pictures.s3.us-west-1.amazonaws.com/AA1188/12+(4).JPG</v>
      </c>
      <c r="I100" s="82" t="str">
        <f t="shared" si="70"/>
        <v>https://viking-pictures.s3.us-west-1.amazonaws.com/AA1188/12+(5).JPG</v>
      </c>
      <c r="J100" s="82" t="str">
        <f t="shared" si="71"/>
        <v>https://viking-pictures.s3.us-west-1.amazonaws.com/AA1188/12+(6).JPG</v>
      </c>
      <c r="K100" s="82" t="str">
        <f t="shared" si="72"/>
        <v>https://viking-pictures.s3.us-west-1.amazonaws.com/AA1188/12+(7).JPG</v>
      </c>
      <c r="L100" s="82" t="str">
        <f t="shared" si="73"/>
        <v>https://viking-pictures.s3.us-west-1.amazonaws.com/AA1188/12+(8).JPG</v>
      </c>
      <c r="M100" s="82" t="str">
        <f t="shared" si="74"/>
        <v>https://viking-pictures.s3.us-west-1.amazonaws.com/AA1188/12+(9).JPG</v>
      </c>
      <c r="N100" s="82" t="str">
        <f t="shared" si="75"/>
        <v>https://viking-pictures.s3.us-west-1.amazonaws.com/AA1188/12+(10).JPG</v>
      </c>
      <c r="O100" s="82" t="str">
        <f t="shared" si="76"/>
        <v>https://viking-pictures.s3.us-west-1.amazonaws.com/AA1188/12+(11).JPG</v>
      </c>
      <c r="P100" s="82" t="str">
        <f t="shared" si="77"/>
        <v>https://viking-pictures.s3.us-west-1.amazonaws.com/AA1188/12+(12).JPG</v>
      </c>
      <c r="Q100" s="82" t="str">
        <f t="shared" si="78"/>
        <v>https://viking-pictures.s3.us-west-1.amazonaws.com/AA1188/12+(13).JPG</v>
      </c>
      <c r="R100" s="82" t="str">
        <f t="shared" si="79"/>
        <v>https://viking-pictures.s3.us-west-1.amazonaws.com/AA1188/12+(14).JPG</v>
      </c>
      <c r="S100" s="82" t="str">
        <f t="shared" si="80"/>
        <v>https://viking-pictures.s3.us-west-1.amazonaws.com/AA1188/12+(15).JPG</v>
      </c>
      <c r="T100" s="82" t="str">
        <f t="shared" si="81"/>
        <v>https://viking-pictures.s3.us-west-1.amazonaws.com/AA1188/12+(16).JPG</v>
      </c>
      <c r="U100" s="82" t="str">
        <f t="shared" si="82"/>
        <v>https://viking-pictures.s3.us-west-1.amazonaws.com/AA1188/12+(17).JPG</v>
      </c>
      <c r="V100" s="82" t="str">
        <f t="shared" si="83"/>
        <v>https://viking-pictures.s3.us-west-1.amazonaws.com/AA1188/12+(18).JPG</v>
      </c>
      <c r="W100" s="82" t="str">
        <f t="shared" si="84"/>
        <v/>
      </c>
      <c r="X100" s="82" t="str">
        <f t="shared" si="85"/>
        <v/>
      </c>
      <c r="Y100" s="82" t="str">
        <f t="shared" si="86"/>
        <v/>
      </c>
      <c r="Z100" s="82" t="str">
        <f t="shared" si="87"/>
        <v/>
      </c>
      <c r="AA100" s="82" t="str">
        <f t="shared" si="88"/>
        <v/>
      </c>
      <c r="AB100" s="82" t="str">
        <f t="shared" si="89"/>
        <v/>
      </c>
      <c r="AC100" s="83" t="str">
        <f t="shared" si="121"/>
        <v>https://viking-pictures.s3.us-west-1.amazonaws.com/AA1188</v>
      </c>
      <c r="AD100" s="82" t="str">
        <f t="shared" si="122"/>
        <v>12</v>
      </c>
      <c r="AE100" s="82">
        <f t="shared" si="115"/>
        <v>12</v>
      </c>
      <c r="AF100" s="82" t="str">
        <f t="shared" si="123"/>
        <v>12</v>
      </c>
      <c r="AG100" s="82" t="str">
        <f t="shared" si="124"/>
        <v>12</v>
      </c>
      <c r="AH100" s="82" t="str">
        <f t="shared" si="125"/>
        <v>12</v>
      </c>
      <c r="AI100" s="82" t="str">
        <f t="shared" si="126"/>
        <v>12</v>
      </c>
      <c r="AJ100" s="82" t="str">
        <f t="shared" si="127"/>
        <v>12</v>
      </c>
      <c r="AK100" s="82" t="str">
        <f t="shared" si="128"/>
        <v>12</v>
      </c>
      <c r="AL100" s="82" t="str">
        <f t="shared" si="129"/>
        <v>12</v>
      </c>
      <c r="AM100" s="82" t="str">
        <f t="shared" si="130"/>
        <v>12</v>
      </c>
      <c r="AN100" s="82" t="str">
        <f t="shared" si="116"/>
        <v>12</v>
      </c>
      <c r="AO100" s="82" t="str">
        <f t="shared" si="131"/>
        <v>12</v>
      </c>
      <c r="AP100" s="82" t="str">
        <f t="shared" si="132"/>
        <v>12</v>
      </c>
      <c r="AQ100" s="84" t="s">
        <v>3199</v>
      </c>
      <c r="AR100" s="84" t="s">
        <v>1864</v>
      </c>
      <c r="AS100" s="84" t="s">
        <v>1865</v>
      </c>
      <c r="AT100" s="84" t="s">
        <v>1866</v>
      </c>
      <c r="AU100" s="84" t="s">
        <v>1867</v>
      </c>
      <c r="AV100" s="84" t="s">
        <v>1868</v>
      </c>
      <c r="AW100" s="84" t="s">
        <v>1869</v>
      </c>
      <c r="AX100" s="84" t="s">
        <v>1870</v>
      </c>
      <c r="AY100" s="84" t="s">
        <v>1871</v>
      </c>
      <c r="AZ100" s="84" t="s">
        <v>1872</v>
      </c>
      <c r="BA100" s="84" t="s">
        <v>1873</v>
      </c>
      <c r="BB100" s="84" t="s">
        <v>1874</v>
      </c>
      <c r="BC100" s="84" t="s">
        <v>1875</v>
      </c>
      <c r="BD100" s="84" t="s">
        <v>1876</v>
      </c>
      <c r="BE100" s="84" t="s">
        <v>1877</v>
      </c>
      <c r="BF100" s="84" t="s">
        <v>1878</v>
      </c>
      <c r="BG100" s="84" t="s">
        <v>1879</v>
      </c>
      <c r="BH100" s="84" t="s">
        <v>1880</v>
      </c>
      <c r="BI100" s="84" t="s">
        <v>1881</v>
      </c>
      <c r="BJ100" s="84" t="s">
        <v>1882</v>
      </c>
      <c r="BK100" s="84" t="s">
        <v>1883</v>
      </c>
      <c r="BL100" s="84" t="s">
        <v>1884</v>
      </c>
      <c r="BM100" s="84" t="s">
        <v>1885</v>
      </c>
      <c r="BN100" s="84" t="s">
        <v>1886</v>
      </c>
      <c r="BO100" s="84" t="s">
        <v>1887</v>
      </c>
      <c r="BP100" s="84" t="s">
        <v>1888</v>
      </c>
      <c r="BQ100" s="84" t="s">
        <v>1889</v>
      </c>
      <c r="BR100" s="68" t="str">
        <f t="shared" si="117"/>
        <v>Pic1</v>
      </c>
      <c r="BS100" s="68" t="str">
        <f t="shared" si="90"/>
        <v>Pic2</v>
      </c>
      <c r="BT100" s="68" t="str">
        <f t="shared" si="91"/>
        <v>Pic3</v>
      </c>
      <c r="BU100" s="68" t="str">
        <f t="shared" si="92"/>
        <v>Pic4</v>
      </c>
      <c r="BV100" s="68" t="str">
        <f t="shared" si="93"/>
        <v>Pic5</v>
      </c>
      <c r="BW100" s="68" t="str">
        <f t="shared" si="94"/>
        <v>Pic6</v>
      </c>
      <c r="BX100" s="68" t="str">
        <f t="shared" si="95"/>
        <v>Pic7</v>
      </c>
      <c r="BY100" s="68" t="str">
        <f t="shared" si="96"/>
        <v>Pic8</v>
      </c>
      <c r="BZ100" s="68" t="str">
        <f t="shared" si="97"/>
        <v>Pic9</v>
      </c>
      <c r="CA100" s="68" t="str">
        <f t="shared" si="98"/>
        <v>Pic10</v>
      </c>
      <c r="CB100" s="68" t="str">
        <f t="shared" si="99"/>
        <v>Pic11</v>
      </c>
      <c r="CC100" s="68" t="str">
        <f t="shared" si="100"/>
        <v>Pic12</v>
      </c>
      <c r="CD100" s="68" t="str">
        <f t="shared" si="101"/>
        <v>Pic13</v>
      </c>
      <c r="CE100" s="68" t="str">
        <f t="shared" si="102"/>
        <v>Pic14</v>
      </c>
      <c r="CF100" s="68" t="str">
        <f t="shared" si="103"/>
        <v>Pic15</v>
      </c>
      <c r="CG100" s="68" t="str">
        <f t="shared" si="104"/>
        <v>Pic16</v>
      </c>
      <c r="CH100" s="68" t="str">
        <f t="shared" si="105"/>
        <v>Pic17</v>
      </c>
      <c r="CI100" s="68" t="str">
        <f t="shared" si="106"/>
        <v>Pic18</v>
      </c>
      <c r="CJ100" s="68" t="str">
        <f t="shared" si="107"/>
        <v/>
      </c>
      <c r="CK100" s="68" t="str">
        <f t="shared" si="108"/>
        <v/>
      </c>
      <c r="CL100" s="68" t="str">
        <f t="shared" si="109"/>
        <v/>
      </c>
      <c r="CM100" s="68" t="str">
        <f t="shared" si="110"/>
        <v/>
      </c>
      <c r="CN100" s="68" t="str">
        <f t="shared" si="111"/>
        <v/>
      </c>
      <c r="CO100" s="68" t="str">
        <f t="shared" si="112"/>
        <v/>
      </c>
      <c r="CP100" s="68" t="str">
        <f t="shared" si="118"/>
        <v>https://viking-pictures.s3.us-west-1.amazonaws.com/AA1188/12+(1).JPG</v>
      </c>
      <c r="CR100" t="str">
        <f t="shared" si="119"/>
        <v>https://viking-pictures.s3.us-west-1.amazonaws.com/AA1188/12+(1).JPG</v>
      </c>
      <c r="CS100" s="68" t="str">
        <f t="shared" si="120"/>
        <v>Primary Pic</v>
      </c>
      <c r="CU100" t="s">
        <v>3759</v>
      </c>
      <c r="CV100" t="s">
        <v>3760</v>
      </c>
      <c r="CW100" t="s">
        <v>3761</v>
      </c>
      <c r="CX100" t="s">
        <v>3762</v>
      </c>
      <c r="CY100" t="s">
        <v>3763</v>
      </c>
      <c r="CZ100" t="s">
        <v>3764</v>
      </c>
      <c r="DA100" t="s">
        <v>3765</v>
      </c>
      <c r="DB100" t="s">
        <v>3766</v>
      </c>
      <c r="DC100" t="s">
        <v>3767</v>
      </c>
      <c r="DD100" t="s">
        <v>3768</v>
      </c>
      <c r="DE100" t="s">
        <v>3769</v>
      </c>
      <c r="DF100" t="s">
        <v>3770</v>
      </c>
      <c r="DG100" t="s">
        <v>3771</v>
      </c>
      <c r="DH100" t="s">
        <v>3772</v>
      </c>
      <c r="DI100" t="s">
        <v>3773</v>
      </c>
      <c r="DJ100" t="s">
        <v>3774</v>
      </c>
      <c r="DK100" t="s">
        <v>3775</v>
      </c>
      <c r="DL100" t="s">
        <v>3776</v>
      </c>
    </row>
    <row r="101" spans="1:116" x14ac:dyDescent="0.25">
      <c r="A101">
        <v>13</v>
      </c>
      <c r="B101" t="s">
        <v>3099</v>
      </c>
      <c r="C101" s="82" t="str">
        <f t="shared" si="113"/>
        <v>https://viking-pictures.s3.us-west-1.amazonaws.com/AA1188/13+(1).JPG|https://viking-pictures.s3.us-west-1.amazonaws.com/AA1188/13+(2).JPG|https://viking-pictures.s3.us-west-1.amazonaws.com/AA1188/13+(3).JPG|https://viking-pictures.s3.us-west-1.amazonaws.com/AA1188/13+(4).JPG|https://viking-pictures.s3.us-west-1.amazonaws.com/AA1188/13+(5).JPG|https://viking-pictures.s3.us-west-1.amazonaws.com/AA1188/13+(6).JPG|https://viking-pictures.s3.us-west-1.amazonaws.com/AA1188/13+(7).JPG</v>
      </c>
      <c r="D101" s="278">
        <v>7</v>
      </c>
      <c r="E101" s="82" t="str">
        <f t="shared" si="114"/>
        <v>https://viking-pictures.s3.us-west-1.amazonaws.com/AA1188/13+(1).JPG</v>
      </c>
      <c r="F101" s="82" t="str">
        <f t="shared" si="67"/>
        <v>https://viking-pictures.s3.us-west-1.amazonaws.com/AA1188/13+(2).JPG</v>
      </c>
      <c r="G101" s="82" t="str">
        <f t="shared" si="68"/>
        <v>https://viking-pictures.s3.us-west-1.amazonaws.com/AA1188/13+(3).JPG</v>
      </c>
      <c r="H101" s="82" t="str">
        <f t="shared" si="69"/>
        <v>https://viking-pictures.s3.us-west-1.amazonaws.com/AA1188/13+(4).JPG</v>
      </c>
      <c r="I101" s="82" t="str">
        <f t="shared" si="70"/>
        <v>https://viking-pictures.s3.us-west-1.amazonaws.com/AA1188/13+(5).JPG</v>
      </c>
      <c r="J101" s="82" t="str">
        <f t="shared" si="71"/>
        <v>https://viking-pictures.s3.us-west-1.amazonaws.com/AA1188/13+(6).JPG</v>
      </c>
      <c r="K101" s="82" t="str">
        <f t="shared" si="72"/>
        <v>https://viking-pictures.s3.us-west-1.amazonaws.com/AA1188/13+(7).JPG</v>
      </c>
      <c r="L101" s="82" t="str">
        <f t="shared" si="73"/>
        <v/>
      </c>
      <c r="M101" s="82" t="str">
        <f t="shared" si="74"/>
        <v/>
      </c>
      <c r="N101" s="82" t="str">
        <f t="shared" si="75"/>
        <v/>
      </c>
      <c r="O101" s="82" t="str">
        <f t="shared" si="76"/>
        <v/>
      </c>
      <c r="P101" s="82" t="str">
        <f t="shared" si="77"/>
        <v/>
      </c>
      <c r="Q101" s="82" t="str">
        <f t="shared" si="78"/>
        <v/>
      </c>
      <c r="R101" s="82" t="str">
        <f t="shared" si="79"/>
        <v/>
      </c>
      <c r="S101" s="82" t="str">
        <f t="shared" si="80"/>
        <v/>
      </c>
      <c r="T101" s="82" t="str">
        <f t="shared" si="81"/>
        <v/>
      </c>
      <c r="U101" s="82" t="str">
        <f t="shared" si="82"/>
        <v/>
      </c>
      <c r="V101" s="82" t="str">
        <f t="shared" si="83"/>
        <v/>
      </c>
      <c r="W101" s="82" t="str">
        <f t="shared" si="84"/>
        <v/>
      </c>
      <c r="X101" s="82" t="str">
        <f t="shared" si="85"/>
        <v/>
      </c>
      <c r="Y101" s="82" t="str">
        <f t="shared" si="86"/>
        <v/>
      </c>
      <c r="Z101" s="82" t="str">
        <f t="shared" si="87"/>
        <v/>
      </c>
      <c r="AA101" s="82" t="str">
        <f t="shared" si="88"/>
        <v/>
      </c>
      <c r="AB101" s="82" t="str">
        <f t="shared" si="89"/>
        <v/>
      </c>
      <c r="AC101" s="83" t="str">
        <f t="shared" si="121"/>
        <v>https://viking-pictures.s3.us-west-1.amazonaws.com/AA1188</v>
      </c>
      <c r="AD101" s="82" t="str">
        <f t="shared" si="122"/>
        <v>13</v>
      </c>
      <c r="AE101" s="82">
        <f t="shared" si="115"/>
        <v>13</v>
      </c>
      <c r="AF101" s="82" t="str">
        <f t="shared" si="123"/>
        <v>13</v>
      </c>
      <c r="AG101" s="82" t="str">
        <f t="shared" si="124"/>
        <v>13</v>
      </c>
      <c r="AH101" s="82" t="str">
        <f t="shared" si="125"/>
        <v>13</v>
      </c>
      <c r="AI101" s="82" t="str">
        <f t="shared" si="126"/>
        <v>13</v>
      </c>
      <c r="AJ101" s="82" t="str">
        <f t="shared" si="127"/>
        <v>13</v>
      </c>
      <c r="AK101" s="82" t="str">
        <f t="shared" si="128"/>
        <v>13</v>
      </c>
      <c r="AL101" s="82" t="str">
        <f t="shared" si="129"/>
        <v>13</v>
      </c>
      <c r="AM101" s="82" t="str">
        <f t="shared" si="130"/>
        <v>13</v>
      </c>
      <c r="AN101" s="82" t="str">
        <f t="shared" si="116"/>
        <v>13</v>
      </c>
      <c r="AO101" s="82" t="str">
        <f t="shared" si="131"/>
        <v>13</v>
      </c>
      <c r="AP101" s="82" t="str">
        <f t="shared" si="132"/>
        <v>13</v>
      </c>
      <c r="AQ101" s="84" t="s">
        <v>3199</v>
      </c>
      <c r="AR101" s="84" t="s">
        <v>1864</v>
      </c>
      <c r="AS101" s="84" t="s">
        <v>1865</v>
      </c>
      <c r="AT101" s="84" t="s">
        <v>1866</v>
      </c>
      <c r="AU101" s="84" t="s">
        <v>1867</v>
      </c>
      <c r="AV101" s="84" t="s">
        <v>1868</v>
      </c>
      <c r="AW101" s="84" t="s">
        <v>1869</v>
      </c>
      <c r="AX101" s="84" t="s">
        <v>1870</v>
      </c>
      <c r="AY101" s="84" t="s">
        <v>1871</v>
      </c>
      <c r="AZ101" s="84" t="s">
        <v>1872</v>
      </c>
      <c r="BA101" s="84" t="s">
        <v>1873</v>
      </c>
      <c r="BB101" s="84" t="s">
        <v>1874</v>
      </c>
      <c r="BC101" s="84" t="s">
        <v>1875</v>
      </c>
      <c r="BD101" s="84" t="s">
        <v>1876</v>
      </c>
      <c r="BE101" s="84" t="s">
        <v>1877</v>
      </c>
      <c r="BF101" s="84" t="s">
        <v>1878</v>
      </c>
      <c r="BG101" s="84" t="s">
        <v>1879</v>
      </c>
      <c r="BH101" s="84" t="s">
        <v>1880</v>
      </c>
      <c r="BI101" s="84" t="s">
        <v>1881</v>
      </c>
      <c r="BJ101" s="84" t="s">
        <v>1882</v>
      </c>
      <c r="BK101" s="84" t="s">
        <v>1883</v>
      </c>
      <c r="BL101" s="84" t="s">
        <v>1884</v>
      </c>
      <c r="BM101" s="84" t="s">
        <v>1885</v>
      </c>
      <c r="BN101" s="84" t="s">
        <v>1886</v>
      </c>
      <c r="BO101" s="84" t="s">
        <v>1887</v>
      </c>
      <c r="BP101" s="84" t="s">
        <v>1888</v>
      </c>
      <c r="BQ101" s="84" t="s">
        <v>1889</v>
      </c>
      <c r="BR101" s="68" t="str">
        <f t="shared" si="117"/>
        <v>Pic1</v>
      </c>
      <c r="BS101" s="68" t="str">
        <f t="shared" si="90"/>
        <v>Pic2</v>
      </c>
      <c r="BT101" s="68" t="str">
        <f t="shared" si="91"/>
        <v>Pic3</v>
      </c>
      <c r="BU101" s="68" t="str">
        <f t="shared" si="92"/>
        <v>Pic4</v>
      </c>
      <c r="BV101" s="68" t="str">
        <f t="shared" si="93"/>
        <v>Pic5</v>
      </c>
      <c r="BW101" s="68" t="str">
        <f t="shared" si="94"/>
        <v>Pic6</v>
      </c>
      <c r="BX101" s="68" t="str">
        <f t="shared" si="95"/>
        <v>Pic7</v>
      </c>
      <c r="BY101" s="68" t="str">
        <f t="shared" si="96"/>
        <v/>
      </c>
      <c r="BZ101" s="68" t="str">
        <f t="shared" si="97"/>
        <v/>
      </c>
      <c r="CA101" s="68" t="str">
        <f t="shared" si="98"/>
        <v/>
      </c>
      <c r="CB101" s="68" t="str">
        <f t="shared" si="99"/>
        <v/>
      </c>
      <c r="CC101" s="68" t="str">
        <f t="shared" si="100"/>
        <v/>
      </c>
      <c r="CD101" s="68" t="str">
        <f t="shared" si="101"/>
        <v/>
      </c>
      <c r="CE101" s="68" t="str">
        <f t="shared" si="102"/>
        <v/>
      </c>
      <c r="CF101" s="68" t="str">
        <f t="shared" si="103"/>
        <v/>
      </c>
      <c r="CG101" s="68" t="str">
        <f t="shared" si="104"/>
        <v/>
      </c>
      <c r="CH101" s="68" t="str">
        <f t="shared" si="105"/>
        <v/>
      </c>
      <c r="CI101" s="68" t="str">
        <f t="shared" si="106"/>
        <v/>
      </c>
      <c r="CJ101" s="68" t="str">
        <f t="shared" si="107"/>
        <v/>
      </c>
      <c r="CK101" s="68" t="str">
        <f t="shared" si="108"/>
        <v/>
      </c>
      <c r="CL101" s="68" t="str">
        <f t="shared" si="109"/>
        <v/>
      </c>
      <c r="CM101" s="68" t="str">
        <f t="shared" si="110"/>
        <v/>
      </c>
      <c r="CN101" s="68" t="str">
        <f t="shared" si="111"/>
        <v/>
      </c>
      <c r="CO101" s="68" t="str">
        <f t="shared" si="112"/>
        <v/>
      </c>
      <c r="CP101" s="68" t="str">
        <f t="shared" si="118"/>
        <v>https://viking-pictures.s3.us-west-1.amazonaws.com/AA1188/13+(1).JPG</v>
      </c>
      <c r="CR101" t="str">
        <f t="shared" si="119"/>
        <v>https://viking-pictures.s3.us-west-1.amazonaws.com/AA1188/13+(1).JPG</v>
      </c>
      <c r="CS101" s="68" t="str">
        <f t="shared" si="120"/>
        <v>Primary Pic</v>
      </c>
      <c r="CU101" t="s">
        <v>3777</v>
      </c>
      <c r="CV101" t="s">
        <v>3778</v>
      </c>
      <c r="CW101" t="s">
        <v>3779</v>
      </c>
      <c r="CX101" t="s">
        <v>3780</v>
      </c>
      <c r="CY101" t="s">
        <v>3781</v>
      </c>
      <c r="CZ101" t="s">
        <v>3782</v>
      </c>
      <c r="DA101" t="s">
        <v>3783</v>
      </c>
    </row>
    <row r="102" spans="1:116" x14ac:dyDescent="0.25">
      <c r="A102">
        <v>15</v>
      </c>
      <c r="B102" t="s">
        <v>3100</v>
      </c>
      <c r="C102" s="82" t="str">
        <f t="shared" si="113"/>
        <v>https://viking-pictures.s3.us-west-1.amazonaws.com/AA1188/15+(1).JPG|https://viking-pictures.s3.us-west-1.amazonaws.com/AA1188/15+(2).JPG|https://viking-pictures.s3.us-west-1.amazonaws.com/AA1188/15+(3).JPG|https://viking-pictures.s3.us-west-1.amazonaws.com/AA1188/15+(4).JPG|https://viking-pictures.s3.us-west-1.amazonaws.com/AA1188/15+(5).JPG|https://viking-pictures.s3.us-west-1.amazonaws.com/AA1188/15+(6).JPG</v>
      </c>
      <c r="D102" s="278">
        <v>6</v>
      </c>
      <c r="E102" s="82" t="str">
        <f t="shared" si="114"/>
        <v>https://viking-pictures.s3.us-west-1.amazonaws.com/AA1188/15+(1).JPG</v>
      </c>
      <c r="F102" s="82" t="str">
        <f t="shared" si="67"/>
        <v>https://viking-pictures.s3.us-west-1.amazonaws.com/AA1188/15+(2).JPG</v>
      </c>
      <c r="G102" s="82" t="str">
        <f t="shared" si="68"/>
        <v>https://viking-pictures.s3.us-west-1.amazonaws.com/AA1188/15+(3).JPG</v>
      </c>
      <c r="H102" s="82" t="str">
        <f t="shared" si="69"/>
        <v>https://viking-pictures.s3.us-west-1.amazonaws.com/AA1188/15+(4).JPG</v>
      </c>
      <c r="I102" s="82" t="str">
        <f t="shared" si="70"/>
        <v>https://viking-pictures.s3.us-west-1.amazonaws.com/AA1188/15+(5).JPG</v>
      </c>
      <c r="J102" s="82" t="str">
        <f t="shared" si="71"/>
        <v>https://viking-pictures.s3.us-west-1.amazonaws.com/AA1188/15+(6).JPG</v>
      </c>
      <c r="K102" s="82" t="str">
        <f t="shared" si="72"/>
        <v/>
      </c>
      <c r="L102" s="82" t="str">
        <f t="shared" si="73"/>
        <v/>
      </c>
      <c r="M102" s="82" t="str">
        <f t="shared" si="74"/>
        <v/>
      </c>
      <c r="N102" s="82" t="str">
        <f t="shared" si="75"/>
        <v/>
      </c>
      <c r="O102" s="82" t="str">
        <f t="shared" si="76"/>
        <v/>
      </c>
      <c r="P102" s="82" t="str">
        <f t="shared" si="77"/>
        <v/>
      </c>
      <c r="Q102" s="82" t="str">
        <f t="shared" si="78"/>
        <v/>
      </c>
      <c r="R102" s="82" t="str">
        <f t="shared" si="79"/>
        <v/>
      </c>
      <c r="S102" s="82" t="str">
        <f t="shared" si="80"/>
        <v/>
      </c>
      <c r="T102" s="82" t="str">
        <f t="shared" si="81"/>
        <v/>
      </c>
      <c r="U102" s="82" t="str">
        <f t="shared" si="82"/>
        <v/>
      </c>
      <c r="V102" s="82" t="str">
        <f t="shared" si="83"/>
        <v/>
      </c>
      <c r="W102" s="82" t="str">
        <f t="shared" si="84"/>
        <v/>
      </c>
      <c r="X102" s="82" t="str">
        <f t="shared" si="85"/>
        <v/>
      </c>
      <c r="Y102" s="82" t="str">
        <f t="shared" si="86"/>
        <v/>
      </c>
      <c r="Z102" s="82" t="str">
        <f t="shared" si="87"/>
        <v/>
      </c>
      <c r="AA102" s="82" t="str">
        <f t="shared" si="88"/>
        <v/>
      </c>
      <c r="AB102" s="82" t="str">
        <f t="shared" si="89"/>
        <v/>
      </c>
      <c r="AC102" s="83" t="str">
        <f t="shared" si="121"/>
        <v>https://viking-pictures.s3.us-west-1.amazonaws.com/AA1188</v>
      </c>
      <c r="AD102" s="82" t="str">
        <f t="shared" si="122"/>
        <v>15</v>
      </c>
      <c r="AE102" s="82">
        <f t="shared" si="115"/>
        <v>15</v>
      </c>
      <c r="AF102" s="82" t="str">
        <f t="shared" si="123"/>
        <v>15</v>
      </c>
      <c r="AG102" s="82" t="str">
        <f t="shared" si="124"/>
        <v>15</v>
      </c>
      <c r="AH102" s="82" t="str">
        <f t="shared" si="125"/>
        <v>15</v>
      </c>
      <c r="AI102" s="82" t="str">
        <f t="shared" si="126"/>
        <v>15</v>
      </c>
      <c r="AJ102" s="82" t="str">
        <f t="shared" si="127"/>
        <v>15</v>
      </c>
      <c r="AK102" s="82" t="str">
        <f t="shared" si="128"/>
        <v>15</v>
      </c>
      <c r="AL102" s="82" t="str">
        <f t="shared" si="129"/>
        <v>15</v>
      </c>
      <c r="AM102" s="82" t="str">
        <f t="shared" si="130"/>
        <v>15</v>
      </c>
      <c r="AN102" s="82" t="str">
        <f t="shared" si="116"/>
        <v>15</v>
      </c>
      <c r="AO102" s="82" t="str">
        <f t="shared" si="131"/>
        <v>15</v>
      </c>
      <c r="AP102" s="82" t="str">
        <f t="shared" si="132"/>
        <v>15</v>
      </c>
      <c r="AQ102" s="84" t="s">
        <v>3199</v>
      </c>
      <c r="AR102" s="84" t="s">
        <v>1864</v>
      </c>
      <c r="AS102" s="84" t="s">
        <v>1865</v>
      </c>
      <c r="AT102" s="84" t="s">
        <v>1866</v>
      </c>
      <c r="AU102" s="84" t="s">
        <v>1867</v>
      </c>
      <c r="AV102" s="84" t="s">
        <v>1868</v>
      </c>
      <c r="AW102" s="84" t="s">
        <v>1869</v>
      </c>
      <c r="AX102" s="84" t="s">
        <v>1870</v>
      </c>
      <c r="AY102" s="84" t="s">
        <v>1871</v>
      </c>
      <c r="AZ102" s="84" t="s">
        <v>1872</v>
      </c>
      <c r="BA102" s="84" t="s">
        <v>1873</v>
      </c>
      <c r="BB102" s="84" t="s">
        <v>1874</v>
      </c>
      <c r="BC102" s="84" t="s">
        <v>1875</v>
      </c>
      <c r="BD102" s="84" t="s">
        <v>1876</v>
      </c>
      <c r="BE102" s="84" t="s">
        <v>1877</v>
      </c>
      <c r="BF102" s="84" t="s">
        <v>1878</v>
      </c>
      <c r="BG102" s="84" t="s">
        <v>1879</v>
      </c>
      <c r="BH102" s="84" t="s">
        <v>1880</v>
      </c>
      <c r="BI102" s="84" t="s">
        <v>1881</v>
      </c>
      <c r="BJ102" s="84" t="s">
        <v>1882</v>
      </c>
      <c r="BK102" s="84" t="s">
        <v>1883</v>
      </c>
      <c r="BL102" s="84" t="s">
        <v>1884</v>
      </c>
      <c r="BM102" s="84" t="s">
        <v>1885</v>
      </c>
      <c r="BN102" s="84" t="s">
        <v>1886</v>
      </c>
      <c r="BO102" s="84" t="s">
        <v>1887</v>
      </c>
      <c r="BP102" s="84" t="s">
        <v>1888</v>
      </c>
      <c r="BQ102" s="84" t="s">
        <v>1889</v>
      </c>
      <c r="BR102" s="68" t="str">
        <f t="shared" si="117"/>
        <v>Pic1</v>
      </c>
      <c r="BS102" s="68" t="str">
        <f t="shared" si="90"/>
        <v>Pic2</v>
      </c>
      <c r="BT102" s="68" t="str">
        <f t="shared" si="91"/>
        <v>Pic3</v>
      </c>
      <c r="BU102" s="68" t="str">
        <f t="shared" si="92"/>
        <v>Pic4</v>
      </c>
      <c r="BV102" s="68" t="str">
        <f t="shared" si="93"/>
        <v>Pic5</v>
      </c>
      <c r="BW102" s="68" t="str">
        <f t="shared" si="94"/>
        <v>Pic6</v>
      </c>
      <c r="BX102" s="68" t="str">
        <f t="shared" si="95"/>
        <v/>
      </c>
      <c r="BY102" s="68" t="str">
        <f t="shared" si="96"/>
        <v/>
      </c>
      <c r="BZ102" s="68" t="str">
        <f t="shared" si="97"/>
        <v/>
      </c>
      <c r="CA102" s="68" t="str">
        <f t="shared" si="98"/>
        <v/>
      </c>
      <c r="CB102" s="68" t="str">
        <f t="shared" si="99"/>
        <v/>
      </c>
      <c r="CC102" s="68" t="str">
        <f t="shared" si="100"/>
        <v/>
      </c>
      <c r="CD102" s="68" t="str">
        <f t="shared" si="101"/>
        <v/>
      </c>
      <c r="CE102" s="68" t="str">
        <f t="shared" si="102"/>
        <v/>
      </c>
      <c r="CF102" s="68" t="str">
        <f t="shared" si="103"/>
        <v/>
      </c>
      <c r="CG102" s="68" t="str">
        <f t="shared" si="104"/>
        <v/>
      </c>
      <c r="CH102" s="68" t="str">
        <f t="shared" si="105"/>
        <v/>
      </c>
      <c r="CI102" s="68" t="str">
        <f t="shared" si="106"/>
        <v/>
      </c>
      <c r="CJ102" s="68" t="str">
        <f t="shared" si="107"/>
        <v/>
      </c>
      <c r="CK102" s="68" t="str">
        <f t="shared" si="108"/>
        <v/>
      </c>
      <c r="CL102" s="68" t="str">
        <f t="shared" si="109"/>
        <v/>
      </c>
      <c r="CM102" s="68" t="str">
        <f t="shared" si="110"/>
        <v/>
      </c>
      <c r="CN102" s="68" t="str">
        <f t="shared" si="111"/>
        <v/>
      </c>
      <c r="CO102" s="68" t="str">
        <f t="shared" si="112"/>
        <v/>
      </c>
      <c r="CP102" s="68" t="str">
        <f t="shared" si="118"/>
        <v>https://viking-pictures.s3.us-west-1.amazonaws.com/AA1188/15+(1).JPG</v>
      </c>
      <c r="CR102" t="str">
        <f t="shared" si="119"/>
        <v>https://viking-pictures.s3.us-west-1.amazonaws.com/AA1188/15+(1).JPG</v>
      </c>
      <c r="CS102" s="68" t="str">
        <f t="shared" si="120"/>
        <v>Primary Pic</v>
      </c>
      <c r="CU102" t="s">
        <v>3784</v>
      </c>
      <c r="CV102" t="s">
        <v>3785</v>
      </c>
      <c r="CW102" t="s">
        <v>3786</v>
      </c>
      <c r="CX102" t="s">
        <v>3787</v>
      </c>
      <c r="CY102" t="s">
        <v>3788</v>
      </c>
      <c r="CZ102" t="s">
        <v>3789</v>
      </c>
    </row>
    <row r="103" spans="1:116" x14ac:dyDescent="0.25">
      <c r="A103">
        <v>16</v>
      </c>
      <c r="B103" t="s">
        <v>3101</v>
      </c>
      <c r="C103" s="82" t="str">
        <f t="shared" si="113"/>
        <v>https://viking-pictures.s3.us-west-1.amazonaws.com/AA1188/16+(1).JPG|https://viking-pictures.s3.us-west-1.amazonaws.com/AA1188/16+(2).JPG|https://viking-pictures.s3.us-west-1.amazonaws.com/AA1188/16+(3).JPG|https://viking-pictures.s3.us-west-1.amazonaws.com/AA1188/16+(4).JPG|https://viking-pictures.s3.us-west-1.amazonaws.com/AA1188/16+(5).JPG</v>
      </c>
      <c r="D103" s="278">
        <v>5</v>
      </c>
      <c r="E103" s="82" t="str">
        <f t="shared" si="114"/>
        <v>https://viking-pictures.s3.us-west-1.amazonaws.com/AA1188/16+(1).JPG</v>
      </c>
      <c r="F103" s="82" t="str">
        <f t="shared" si="67"/>
        <v>https://viking-pictures.s3.us-west-1.amazonaws.com/AA1188/16+(2).JPG</v>
      </c>
      <c r="G103" s="82" t="str">
        <f t="shared" si="68"/>
        <v>https://viking-pictures.s3.us-west-1.amazonaws.com/AA1188/16+(3).JPG</v>
      </c>
      <c r="H103" s="82" t="str">
        <f t="shared" si="69"/>
        <v>https://viking-pictures.s3.us-west-1.amazonaws.com/AA1188/16+(4).JPG</v>
      </c>
      <c r="I103" s="82" t="str">
        <f t="shared" si="70"/>
        <v>https://viking-pictures.s3.us-west-1.amazonaws.com/AA1188/16+(5).JPG</v>
      </c>
      <c r="J103" s="82" t="str">
        <f t="shared" si="71"/>
        <v/>
      </c>
      <c r="K103" s="82" t="str">
        <f t="shared" si="72"/>
        <v/>
      </c>
      <c r="L103" s="82" t="str">
        <f t="shared" si="73"/>
        <v/>
      </c>
      <c r="M103" s="82" t="str">
        <f t="shared" si="74"/>
        <v/>
      </c>
      <c r="N103" s="82" t="str">
        <f t="shared" si="75"/>
        <v/>
      </c>
      <c r="O103" s="82" t="str">
        <f t="shared" si="76"/>
        <v/>
      </c>
      <c r="P103" s="82" t="str">
        <f t="shared" si="77"/>
        <v/>
      </c>
      <c r="Q103" s="82" t="str">
        <f t="shared" si="78"/>
        <v/>
      </c>
      <c r="R103" s="82" t="str">
        <f t="shared" si="79"/>
        <v/>
      </c>
      <c r="S103" s="82" t="str">
        <f t="shared" si="80"/>
        <v/>
      </c>
      <c r="T103" s="82" t="str">
        <f t="shared" si="81"/>
        <v/>
      </c>
      <c r="U103" s="82" t="str">
        <f t="shared" si="82"/>
        <v/>
      </c>
      <c r="V103" s="82" t="str">
        <f t="shared" si="83"/>
        <v/>
      </c>
      <c r="W103" s="82" t="str">
        <f t="shared" si="84"/>
        <v/>
      </c>
      <c r="X103" s="82" t="str">
        <f t="shared" si="85"/>
        <v/>
      </c>
      <c r="Y103" s="82" t="str">
        <f t="shared" si="86"/>
        <v/>
      </c>
      <c r="Z103" s="82" t="str">
        <f t="shared" si="87"/>
        <v/>
      </c>
      <c r="AA103" s="82" t="str">
        <f t="shared" si="88"/>
        <v/>
      </c>
      <c r="AB103" s="82" t="str">
        <f t="shared" si="89"/>
        <v/>
      </c>
      <c r="AC103" s="83" t="str">
        <f t="shared" si="121"/>
        <v>https://viking-pictures.s3.us-west-1.amazonaws.com/AA1188</v>
      </c>
      <c r="AD103" s="82" t="str">
        <f t="shared" si="122"/>
        <v>16</v>
      </c>
      <c r="AE103" s="82">
        <f t="shared" si="115"/>
        <v>16</v>
      </c>
      <c r="AF103" s="82" t="str">
        <f t="shared" si="123"/>
        <v>16</v>
      </c>
      <c r="AG103" s="82" t="str">
        <f t="shared" si="124"/>
        <v>16</v>
      </c>
      <c r="AH103" s="82" t="str">
        <f t="shared" si="125"/>
        <v>16</v>
      </c>
      <c r="AI103" s="82" t="str">
        <f t="shared" si="126"/>
        <v>16</v>
      </c>
      <c r="AJ103" s="82" t="str">
        <f t="shared" si="127"/>
        <v>16</v>
      </c>
      <c r="AK103" s="82" t="str">
        <f t="shared" si="128"/>
        <v>16</v>
      </c>
      <c r="AL103" s="82" t="str">
        <f t="shared" si="129"/>
        <v>16</v>
      </c>
      <c r="AM103" s="82" t="str">
        <f t="shared" si="130"/>
        <v>16</v>
      </c>
      <c r="AN103" s="82" t="str">
        <f t="shared" si="116"/>
        <v>16</v>
      </c>
      <c r="AO103" s="82" t="str">
        <f t="shared" si="131"/>
        <v>16</v>
      </c>
      <c r="AP103" s="82" t="str">
        <f t="shared" si="132"/>
        <v>16</v>
      </c>
      <c r="AQ103" s="84" t="s">
        <v>3199</v>
      </c>
      <c r="AR103" s="84" t="s">
        <v>1864</v>
      </c>
      <c r="AS103" s="84" t="s">
        <v>1865</v>
      </c>
      <c r="AT103" s="84" t="s">
        <v>1866</v>
      </c>
      <c r="AU103" s="84" t="s">
        <v>1867</v>
      </c>
      <c r="AV103" s="84" t="s">
        <v>1868</v>
      </c>
      <c r="AW103" s="84" t="s">
        <v>1869</v>
      </c>
      <c r="AX103" s="84" t="s">
        <v>1870</v>
      </c>
      <c r="AY103" s="84" t="s">
        <v>1871</v>
      </c>
      <c r="AZ103" s="84" t="s">
        <v>1872</v>
      </c>
      <c r="BA103" s="84" t="s">
        <v>1873</v>
      </c>
      <c r="BB103" s="84" t="s">
        <v>1874</v>
      </c>
      <c r="BC103" s="84" t="s">
        <v>1875</v>
      </c>
      <c r="BD103" s="84" t="s">
        <v>1876</v>
      </c>
      <c r="BE103" s="84" t="s">
        <v>1877</v>
      </c>
      <c r="BF103" s="84" t="s">
        <v>1878</v>
      </c>
      <c r="BG103" s="84" t="s">
        <v>1879</v>
      </c>
      <c r="BH103" s="84" t="s">
        <v>1880</v>
      </c>
      <c r="BI103" s="84" t="s">
        <v>1881</v>
      </c>
      <c r="BJ103" s="84" t="s">
        <v>1882</v>
      </c>
      <c r="BK103" s="84" t="s">
        <v>1883</v>
      </c>
      <c r="BL103" s="84" t="s">
        <v>1884</v>
      </c>
      <c r="BM103" s="84" t="s">
        <v>1885</v>
      </c>
      <c r="BN103" s="84" t="s">
        <v>1886</v>
      </c>
      <c r="BO103" s="84" t="s">
        <v>1887</v>
      </c>
      <c r="BP103" s="84" t="s">
        <v>1888</v>
      </c>
      <c r="BQ103" s="84" t="s">
        <v>1889</v>
      </c>
      <c r="BR103" s="68" t="str">
        <f t="shared" si="117"/>
        <v>Pic1</v>
      </c>
      <c r="BS103" s="68" t="str">
        <f t="shared" si="90"/>
        <v>Pic2</v>
      </c>
      <c r="BT103" s="68" t="str">
        <f t="shared" si="91"/>
        <v>Pic3</v>
      </c>
      <c r="BU103" s="68" t="str">
        <f t="shared" si="92"/>
        <v>Pic4</v>
      </c>
      <c r="BV103" s="68" t="str">
        <f t="shared" si="93"/>
        <v>Pic5</v>
      </c>
      <c r="BW103" s="68" t="str">
        <f t="shared" si="94"/>
        <v/>
      </c>
      <c r="BX103" s="68" t="str">
        <f t="shared" si="95"/>
        <v/>
      </c>
      <c r="BY103" s="68" t="str">
        <f t="shared" si="96"/>
        <v/>
      </c>
      <c r="BZ103" s="68" t="str">
        <f t="shared" si="97"/>
        <v/>
      </c>
      <c r="CA103" s="68" t="str">
        <f t="shared" si="98"/>
        <v/>
      </c>
      <c r="CB103" s="68" t="str">
        <f t="shared" si="99"/>
        <v/>
      </c>
      <c r="CC103" s="68" t="str">
        <f t="shared" si="100"/>
        <v/>
      </c>
      <c r="CD103" s="68" t="str">
        <f t="shared" si="101"/>
        <v/>
      </c>
      <c r="CE103" s="68" t="str">
        <f t="shared" si="102"/>
        <v/>
      </c>
      <c r="CF103" s="68" t="str">
        <f t="shared" si="103"/>
        <v/>
      </c>
      <c r="CG103" s="68" t="str">
        <f t="shared" si="104"/>
        <v/>
      </c>
      <c r="CH103" s="68" t="str">
        <f t="shared" si="105"/>
        <v/>
      </c>
      <c r="CI103" s="68" t="str">
        <f t="shared" si="106"/>
        <v/>
      </c>
      <c r="CJ103" s="68" t="str">
        <f t="shared" si="107"/>
        <v/>
      </c>
      <c r="CK103" s="68" t="str">
        <f t="shared" si="108"/>
        <v/>
      </c>
      <c r="CL103" s="68" t="str">
        <f t="shared" si="109"/>
        <v/>
      </c>
      <c r="CM103" s="68" t="str">
        <f t="shared" si="110"/>
        <v/>
      </c>
      <c r="CN103" s="68" t="str">
        <f t="shared" si="111"/>
        <v/>
      </c>
      <c r="CO103" s="68" t="str">
        <f t="shared" si="112"/>
        <v/>
      </c>
      <c r="CP103" s="68" t="str">
        <f t="shared" si="118"/>
        <v>https://viking-pictures.s3.us-west-1.amazonaws.com/AA1188/16+(1).JPG</v>
      </c>
      <c r="CR103" t="str">
        <f t="shared" si="119"/>
        <v>https://viking-pictures.s3.us-west-1.amazonaws.com/AA1188/16+(1).JPG</v>
      </c>
      <c r="CS103" s="68" t="str">
        <f t="shared" si="120"/>
        <v>Primary Pic</v>
      </c>
      <c r="CU103" t="s">
        <v>3790</v>
      </c>
      <c r="CV103" t="s">
        <v>3791</v>
      </c>
      <c r="CW103" t="s">
        <v>3792</v>
      </c>
      <c r="CX103" t="s">
        <v>3793</v>
      </c>
      <c r="CY103" t="s">
        <v>3794</v>
      </c>
    </row>
    <row r="104" spans="1:116" x14ac:dyDescent="0.25">
      <c r="A104">
        <v>17</v>
      </c>
      <c r="B104" t="s">
        <v>3103</v>
      </c>
      <c r="C104" s="82" t="str">
        <f t="shared" si="113"/>
        <v>https://viking-pictures.s3.us-west-1.amazonaws.com/AA1188/17+(1).JPG|https://viking-pictures.s3.us-west-1.amazonaws.com/AA1188/17+(2).JPG|https://viking-pictures.s3.us-west-1.amazonaws.com/AA1188/17+(3).JPG|https://viking-pictures.s3.us-west-1.amazonaws.com/AA1188/17+(4).JPG|https://viking-pictures.s3.us-west-1.amazonaws.com/AA1188/17+(5).JPG</v>
      </c>
      <c r="D104" s="278">
        <v>5</v>
      </c>
      <c r="E104" s="82" t="str">
        <f t="shared" si="114"/>
        <v>https://viking-pictures.s3.us-west-1.amazonaws.com/AA1188/17+(1).JPG</v>
      </c>
      <c r="F104" s="82" t="str">
        <f t="shared" si="67"/>
        <v>https://viking-pictures.s3.us-west-1.amazonaws.com/AA1188/17+(2).JPG</v>
      </c>
      <c r="G104" s="82" t="str">
        <f t="shared" si="68"/>
        <v>https://viking-pictures.s3.us-west-1.amazonaws.com/AA1188/17+(3).JPG</v>
      </c>
      <c r="H104" s="82" t="str">
        <f t="shared" si="69"/>
        <v>https://viking-pictures.s3.us-west-1.amazonaws.com/AA1188/17+(4).JPG</v>
      </c>
      <c r="I104" s="82" t="str">
        <f t="shared" si="70"/>
        <v>https://viking-pictures.s3.us-west-1.amazonaws.com/AA1188/17+(5).JPG</v>
      </c>
      <c r="J104" s="82" t="str">
        <f t="shared" si="71"/>
        <v/>
      </c>
      <c r="K104" s="82" t="str">
        <f t="shared" si="72"/>
        <v/>
      </c>
      <c r="L104" s="82" t="str">
        <f t="shared" si="73"/>
        <v/>
      </c>
      <c r="M104" s="82" t="str">
        <f t="shared" si="74"/>
        <v/>
      </c>
      <c r="N104" s="82" t="str">
        <f t="shared" si="75"/>
        <v/>
      </c>
      <c r="O104" s="82" t="str">
        <f t="shared" si="76"/>
        <v/>
      </c>
      <c r="P104" s="82" t="str">
        <f t="shared" si="77"/>
        <v/>
      </c>
      <c r="Q104" s="82" t="str">
        <f t="shared" si="78"/>
        <v/>
      </c>
      <c r="R104" s="82" t="str">
        <f t="shared" si="79"/>
        <v/>
      </c>
      <c r="S104" s="82" t="str">
        <f t="shared" si="80"/>
        <v/>
      </c>
      <c r="T104" s="82" t="str">
        <f t="shared" si="81"/>
        <v/>
      </c>
      <c r="U104" s="82" t="str">
        <f t="shared" si="82"/>
        <v/>
      </c>
      <c r="V104" s="82" t="str">
        <f t="shared" si="83"/>
        <v/>
      </c>
      <c r="W104" s="82" t="str">
        <f t="shared" si="84"/>
        <v/>
      </c>
      <c r="X104" s="82" t="str">
        <f t="shared" si="85"/>
        <v/>
      </c>
      <c r="Y104" s="82" t="str">
        <f t="shared" si="86"/>
        <v/>
      </c>
      <c r="Z104" s="82" t="str">
        <f t="shared" si="87"/>
        <v/>
      </c>
      <c r="AA104" s="82" t="str">
        <f t="shared" si="88"/>
        <v/>
      </c>
      <c r="AB104" s="82" t="str">
        <f t="shared" si="89"/>
        <v/>
      </c>
      <c r="AC104" s="83" t="str">
        <f t="shared" si="121"/>
        <v>https://viking-pictures.s3.us-west-1.amazonaws.com/AA1188</v>
      </c>
      <c r="AD104" s="82" t="str">
        <f t="shared" si="122"/>
        <v>17</v>
      </c>
      <c r="AE104" s="82">
        <f t="shared" si="115"/>
        <v>17</v>
      </c>
      <c r="AF104" s="82" t="str">
        <f t="shared" si="123"/>
        <v>17</v>
      </c>
      <c r="AG104" s="82" t="str">
        <f t="shared" si="124"/>
        <v>17</v>
      </c>
      <c r="AH104" s="82" t="str">
        <f t="shared" si="125"/>
        <v>17</v>
      </c>
      <c r="AI104" s="82" t="str">
        <f t="shared" si="126"/>
        <v>17</v>
      </c>
      <c r="AJ104" s="82" t="str">
        <f t="shared" si="127"/>
        <v>17</v>
      </c>
      <c r="AK104" s="82" t="str">
        <f t="shared" si="128"/>
        <v>17</v>
      </c>
      <c r="AL104" s="82" t="str">
        <f t="shared" si="129"/>
        <v>17</v>
      </c>
      <c r="AM104" s="82" t="str">
        <f t="shared" si="130"/>
        <v>17</v>
      </c>
      <c r="AN104" s="82" t="str">
        <f t="shared" si="116"/>
        <v>17</v>
      </c>
      <c r="AO104" s="82" t="str">
        <f t="shared" si="131"/>
        <v>17</v>
      </c>
      <c r="AP104" s="82" t="str">
        <f t="shared" si="132"/>
        <v>17</v>
      </c>
      <c r="AQ104" s="84" t="s">
        <v>3199</v>
      </c>
      <c r="AR104" s="84" t="s">
        <v>1864</v>
      </c>
      <c r="AS104" s="84" t="s">
        <v>1865</v>
      </c>
      <c r="AT104" s="84" t="s">
        <v>1866</v>
      </c>
      <c r="AU104" s="84" t="s">
        <v>1867</v>
      </c>
      <c r="AV104" s="84" t="s">
        <v>1868</v>
      </c>
      <c r="AW104" s="84" t="s">
        <v>1869</v>
      </c>
      <c r="AX104" s="84" t="s">
        <v>1870</v>
      </c>
      <c r="AY104" s="84" t="s">
        <v>1871</v>
      </c>
      <c r="AZ104" s="84" t="s">
        <v>1872</v>
      </c>
      <c r="BA104" s="84" t="s">
        <v>1873</v>
      </c>
      <c r="BB104" s="84" t="s">
        <v>1874</v>
      </c>
      <c r="BC104" s="84" t="s">
        <v>1875</v>
      </c>
      <c r="BD104" s="84" t="s">
        <v>1876</v>
      </c>
      <c r="BE104" s="84" t="s">
        <v>1877</v>
      </c>
      <c r="BF104" s="84" t="s">
        <v>1878</v>
      </c>
      <c r="BG104" s="84" t="s">
        <v>1879</v>
      </c>
      <c r="BH104" s="84" t="s">
        <v>1880</v>
      </c>
      <c r="BI104" s="84" t="s">
        <v>1881</v>
      </c>
      <c r="BJ104" s="84" t="s">
        <v>1882</v>
      </c>
      <c r="BK104" s="84" t="s">
        <v>1883</v>
      </c>
      <c r="BL104" s="84" t="s">
        <v>1884</v>
      </c>
      <c r="BM104" s="84" t="s">
        <v>1885</v>
      </c>
      <c r="BN104" s="84" t="s">
        <v>1886</v>
      </c>
      <c r="BO104" s="84" t="s">
        <v>1887</v>
      </c>
      <c r="BP104" s="84" t="s">
        <v>1888</v>
      </c>
      <c r="BQ104" s="84" t="s">
        <v>1889</v>
      </c>
      <c r="BR104" s="68" t="str">
        <f t="shared" si="117"/>
        <v>Pic1</v>
      </c>
      <c r="BS104" s="68" t="str">
        <f t="shared" si="90"/>
        <v>Pic2</v>
      </c>
      <c r="BT104" s="68" t="str">
        <f t="shared" si="91"/>
        <v>Pic3</v>
      </c>
      <c r="BU104" s="68" t="str">
        <f t="shared" si="92"/>
        <v>Pic4</v>
      </c>
      <c r="BV104" s="68" t="str">
        <f t="shared" si="93"/>
        <v>Pic5</v>
      </c>
      <c r="BW104" s="68" t="str">
        <f t="shared" si="94"/>
        <v/>
      </c>
      <c r="BX104" s="68" t="str">
        <f t="shared" si="95"/>
        <v/>
      </c>
      <c r="BY104" s="68" t="str">
        <f t="shared" si="96"/>
        <v/>
      </c>
      <c r="BZ104" s="68" t="str">
        <f t="shared" si="97"/>
        <v/>
      </c>
      <c r="CA104" s="68" t="str">
        <f t="shared" si="98"/>
        <v/>
      </c>
      <c r="CB104" s="68" t="str">
        <f t="shared" si="99"/>
        <v/>
      </c>
      <c r="CC104" s="68" t="str">
        <f t="shared" si="100"/>
        <v/>
      </c>
      <c r="CD104" s="68" t="str">
        <f t="shared" si="101"/>
        <v/>
      </c>
      <c r="CE104" s="68" t="str">
        <f t="shared" si="102"/>
        <v/>
      </c>
      <c r="CF104" s="68" t="str">
        <f t="shared" si="103"/>
        <v/>
      </c>
      <c r="CG104" s="68" t="str">
        <f t="shared" si="104"/>
        <v/>
      </c>
      <c r="CH104" s="68" t="str">
        <f t="shared" si="105"/>
        <v/>
      </c>
      <c r="CI104" s="68" t="str">
        <f t="shared" si="106"/>
        <v/>
      </c>
      <c r="CJ104" s="68" t="str">
        <f t="shared" si="107"/>
        <v/>
      </c>
      <c r="CK104" s="68" t="str">
        <f t="shared" si="108"/>
        <v/>
      </c>
      <c r="CL104" s="68" t="str">
        <f t="shared" si="109"/>
        <v/>
      </c>
      <c r="CM104" s="68" t="str">
        <f t="shared" si="110"/>
        <v/>
      </c>
      <c r="CN104" s="68" t="str">
        <f t="shared" si="111"/>
        <v/>
      </c>
      <c r="CO104" s="68" t="str">
        <f t="shared" si="112"/>
        <v/>
      </c>
      <c r="CP104" s="68" t="str">
        <f t="shared" si="118"/>
        <v>https://viking-pictures.s3.us-west-1.amazonaws.com/AA1188/17+(1).JPG</v>
      </c>
      <c r="CR104" t="str">
        <f t="shared" si="119"/>
        <v>https://viking-pictures.s3.us-west-1.amazonaws.com/AA1188/17+(1).JPG</v>
      </c>
      <c r="CS104" s="68" t="str">
        <f t="shared" si="120"/>
        <v>Primary Pic</v>
      </c>
      <c r="CU104" t="s">
        <v>3795</v>
      </c>
      <c r="CV104" t="s">
        <v>3796</v>
      </c>
      <c r="CW104" t="s">
        <v>3797</v>
      </c>
      <c r="CX104" t="s">
        <v>3798</v>
      </c>
      <c r="CY104" t="s">
        <v>3799</v>
      </c>
    </row>
    <row r="105" spans="1:116" x14ac:dyDescent="0.25">
      <c r="A105">
        <v>46</v>
      </c>
      <c r="B105" t="s">
        <v>2954</v>
      </c>
      <c r="C105" s="82" t="str">
        <f t="shared" si="113"/>
        <v>https://viking-pictures.s3.us-west-1.amazonaws.com/AA1188/46+(1).JPG|https://viking-pictures.s3.us-west-1.amazonaws.com/AA1188/46+(2).JPG|https://viking-pictures.s3.us-west-1.amazonaws.com/AA1188/46+(3).JPG|https://viking-pictures.s3.us-west-1.amazonaws.com/AA1188/46+(4).JPG|https://viking-pictures.s3.us-west-1.amazonaws.com/AA1188/46+(5).JPG</v>
      </c>
      <c r="D105" s="278">
        <v>5</v>
      </c>
      <c r="E105" s="82" t="str">
        <f t="shared" si="114"/>
        <v>https://viking-pictures.s3.us-west-1.amazonaws.com/AA1188/46+(1).JPG</v>
      </c>
      <c r="F105" s="82" t="str">
        <f t="shared" si="67"/>
        <v>https://viking-pictures.s3.us-west-1.amazonaws.com/AA1188/46+(2).JPG</v>
      </c>
      <c r="G105" s="82" t="str">
        <f t="shared" si="68"/>
        <v>https://viking-pictures.s3.us-west-1.amazonaws.com/AA1188/46+(3).JPG</v>
      </c>
      <c r="H105" s="82" t="str">
        <f t="shared" si="69"/>
        <v>https://viking-pictures.s3.us-west-1.amazonaws.com/AA1188/46+(4).JPG</v>
      </c>
      <c r="I105" s="82" t="str">
        <f t="shared" si="70"/>
        <v>https://viking-pictures.s3.us-west-1.amazonaws.com/AA1188/46+(5).JPG</v>
      </c>
      <c r="J105" s="82" t="str">
        <f t="shared" si="71"/>
        <v/>
      </c>
      <c r="K105" s="82" t="str">
        <f t="shared" si="72"/>
        <v/>
      </c>
      <c r="L105" s="82" t="str">
        <f t="shared" si="73"/>
        <v/>
      </c>
      <c r="M105" s="82" t="str">
        <f t="shared" si="74"/>
        <v/>
      </c>
      <c r="N105" s="82" t="str">
        <f t="shared" si="75"/>
        <v/>
      </c>
      <c r="O105" s="82" t="str">
        <f t="shared" si="76"/>
        <v/>
      </c>
      <c r="P105" s="82" t="str">
        <f t="shared" si="77"/>
        <v/>
      </c>
      <c r="Q105" s="82" t="str">
        <f t="shared" si="78"/>
        <v/>
      </c>
      <c r="R105" s="82" t="str">
        <f t="shared" si="79"/>
        <v/>
      </c>
      <c r="S105" s="82" t="str">
        <f t="shared" si="80"/>
        <v/>
      </c>
      <c r="T105" s="82" t="str">
        <f t="shared" si="81"/>
        <v/>
      </c>
      <c r="U105" s="82" t="str">
        <f t="shared" si="82"/>
        <v/>
      </c>
      <c r="V105" s="82" t="str">
        <f t="shared" si="83"/>
        <v/>
      </c>
      <c r="W105" s="82" t="str">
        <f t="shared" si="84"/>
        <v/>
      </c>
      <c r="X105" s="82" t="str">
        <f t="shared" si="85"/>
        <v/>
      </c>
      <c r="Y105" s="82" t="str">
        <f t="shared" si="86"/>
        <v/>
      </c>
      <c r="Z105" s="82" t="str">
        <f t="shared" si="87"/>
        <v/>
      </c>
      <c r="AA105" s="82" t="str">
        <f t="shared" si="88"/>
        <v/>
      </c>
      <c r="AB105" s="82" t="str">
        <f t="shared" si="89"/>
        <v/>
      </c>
      <c r="AC105" s="83" t="str">
        <f t="shared" si="121"/>
        <v>https://viking-pictures.s3.us-west-1.amazonaws.com/AA1188</v>
      </c>
      <c r="AD105" s="82" t="str">
        <f t="shared" si="122"/>
        <v>46</v>
      </c>
      <c r="AE105" s="82">
        <f t="shared" si="115"/>
        <v>46</v>
      </c>
      <c r="AF105" s="82" t="str">
        <f t="shared" si="123"/>
        <v>46</v>
      </c>
      <c r="AG105" s="82" t="str">
        <f t="shared" si="124"/>
        <v>46</v>
      </c>
      <c r="AH105" s="82" t="str">
        <f t="shared" si="125"/>
        <v>46</v>
      </c>
      <c r="AI105" s="82" t="str">
        <f t="shared" si="126"/>
        <v>46</v>
      </c>
      <c r="AJ105" s="82" t="str">
        <f t="shared" si="127"/>
        <v>46</v>
      </c>
      <c r="AK105" s="82" t="str">
        <f t="shared" si="128"/>
        <v>46</v>
      </c>
      <c r="AL105" s="82" t="str">
        <f t="shared" si="129"/>
        <v>46</v>
      </c>
      <c r="AM105" s="82" t="str">
        <f t="shared" si="130"/>
        <v>46</v>
      </c>
      <c r="AN105" s="82" t="str">
        <f t="shared" si="116"/>
        <v>46</v>
      </c>
      <c r="AO105" s="82" t="str">
        <f t="shared" si="131"/>
        <v>46</v>
      </c>
      <c r="AP105" s="82" t="str">
        <f t="shared" si="132"/>
        <v>46</v>
      </c>
      <c r="AQ105" s="84" t="s">
        <v>3199</v>
      </c>
      <c r="AR105" s="84" t="s">
        <v>1864</v>
      </c>
      <c r="AS105" s="84" t="s">
        <v>1865</v>
      </c>
      <c r="AT105" s="84" t="s">
        <v>1866</v>
      </c>
      <c r="AU105" s="84" t="s">
        <v>1867</v>
      </c>
      <c r="AV105" s="84" t="s">
        <v>1868</v>
      </c>
      <c r="AW105" s="84" t="s">
        <v>1869</v>
      </c>
      <c r="AX105" s="84" t="s">
        <v>1870</v>
      </c>
      <c r="AY105" s="84" t="s">
        <v>1871</v>
      </c>
      <c r="AZ105" s="84" t="s">
        <v>1872</v>
      </c>
      <c r="BA105" s="84" t="s">
        <v>1873</v>
      </c>
      <c r="BB105" s="84" t="s">
        <v>1874</v>
      </c>
      <c r="BC105" s="84" t="s">
        <v>1875</v>
      </c>
      <c r="BD105" s="84" t="s">
        <v>1876</v>
      </c>
      <c r="BE105" s="84" t="s">
        <v>1877</v>
      </c>
      <c r="BF105" s="84" t="s">
        <v>1878</v>
      </c>
      <c r="BG105" s="84" t="s">
        <v>1879</v>
      </c>
      <c r="BH105" s="84" t="s">
        <v>1880</v>
      </c>
      <c r="BI105" s="84" t="s">
        <v>1881</v>
      </c>
      <c r="BJ105" s="84" t="s">
        <v>1882</v>
      </c>
      <c r="BK105" s="84" t="s">
        <v>1883</v>
      </c>
      <c r="BL105" s="84" t="s">
        <v>1884</v>
      </c>
      <c r="BM105" s="84" t="s">
        <v>1885</v>
      </c>
      <c r="BN105" s="84" t="s">
        <v>1886</v>
      </c>
      <c r="BO105" s="84" t="s">
        <v>1887</v>
      </c>
      <c r="BP105" s="84" t="s">
        <v>1888</v>
      </c>
      <c r="BQ105" s="84" t="s">
        <v>1889</v>
      </c>
      <c r="BR105" s="68" t="str">
        <f t="shared" si="117"/>
        <v>Pic1</v>
      </c>
      <c r="BS105" s="68" t="str">
        <f t="shared" si="90"/>
        <v>Pic2</v>
      </c>
      <c r="BT105" s="68" t="str">
        <f t="shared" si="91"/>
        <v>Pic3</v>
      </c>
      <c r="BU105" s="68" t="str">
        <f t="shared" si="92"/>
        <v>Pic4</v>
      </c>
      <c r="BV105" s="68" t="str">
        <f t="shared" si="93"/>
        <v>Pic5</v>
      </c>
      <c r="BW105" s="68" t="str">
        <f t="shared" si="94"/>
        <v/>
      </c>
      <c r="BX105" s="68" t="str">
        <f t="shared" si="95"/>
        <v/>
      </c>
      <c r="BY105" s="68" t="str">
        <f t="shared" si="96"/>
        <v/>
      </c>
      <c r="BZ105" s="68" t="str">
        <f t="shared" si="97"/>
        <v/>
      </c>
      <c r="CA105" s="68" t="str">
        <f t="shared" si="98"/>
        <v/>
      </c>
      <c r="CB105" s="68" t="str">
        <f t="shared" si="99"/>
        <v/>
      </c>
      <c r="CC105" s="68" t="str">
        <f t="shared" si="100"/>
        <v/>
      </c>
      <c r="CD105" s="68" t="str">
        <f t="shared" si="101"/>
        <v/>
      </c>
      <c r="CE105" s="68" t="str">
        <f t="shared" si="102"/>
        <v/>
      </c>
      <c r="CF105" s="68" t="str">
        <f t="shared" si="103"/>
        <v/>
      </c>
      <c r="CG105" s="68" t="str">
        <f t="shared" si="104"/>
        <v/>
      </c>
      <c r="CH105" s="68" t="str">
        <f t="shared" si="105"/>
        <v/>
      </c>
      <c r="CI105" s="68" t="str">
        <f t="shared" si="106"/>
        <v/>
      </c>
      <c r="CJ105" s="68" t="str">
        <f t="shared" si="107"/>
        <v/>
      </c>
      <c r="CK105" s="68" t="str">
        <f t="shared" si="108"/>
        <v/>
      </c>
      <c r="CL105" s="68" t="str">
        <f t="shared" si="109"/>
        <v/>
      </c>
      <c r="CM105" s="68" t="str">
        <f t="shared" si="110"/>
        <v/>
      </c>
      <c r="CN105" s="68" t="str">
        <f t="shared" si="111"/>
        <v/>
      </c>
      <c r="CO105" s="68" t="str">
        <f t="shared" si="112"/>
        <v/>
      </c>
      <c r="CP105" s="68" t="str">
        <f t="shared" si="118"/>
        <v>https://viking-pictures.s3.us-west-1.amazonaws.com/AA1188/46+(1).JPG</v>
      </c>
      <c r="CR105" t="str">
        <f t="shared" si="119"/>
        <v>https://viking-pictures.s3.us-west-1.amazonaws.com/AA1188/46+(1).JPG</v>
      </c>
      <c r="CS105" s="68" t="str">
        <f t="shared" si="120"/>
        <v>Primary Pic</v>
      </c>
      <c r="CU105" t="s">
        <v>3800</v>
      </c>
      <c r="CV105" t="s">
        <v>3801</v>
      </c>
      <c r="CW105" t="s">
        <v>3802</v>
      </c>
      <c r="CX105" t="s">
        <v>3803</v>
      </c>
      <c r="CY105" t="s">
        <v>3804</v>
      </c>
    </row>
    <row r="106" spans="1:116" x14ac:dyDescent="0.25">
      <c r="A106">
        <v>18</v>
      </c>
      <c r="B106" t="s">
        <v>3105</v>
      </c>
      <c r="C106" s="82" t="str">
        <f t="shared" si="113"/>
        <v>https://viking-pictures.s3.us-west-1.amazonaws.com/AA1188/18+(1).JPG|https://viking-pictures.s3.us-west-1.amazonaws.com/AA1188/18+(2).JPG|https://viking-pictures.s3.us-west-1.amazonaws.com/AA1188/18+(3).JPG|https://viking-pictures.s3.us-west-1.amazonaws.com/AA1188/18+(4).JPG|https://viking-pictures.s3.us-west-1.amazonaws.com/AA1188/18+(5).JPG|https://viking-pictures.s3.us-west-1.amazonaws.com/AA1188/18+(6).JPG</v>
      </c>
      <c r="D106" s="278">
        <v>6</v>
      </c>
      <c r="E106" s="82" t="str">
        <f t="shared" si="114"/>
        <v>https://viking-pictures.s3.us-west-1.amazonaws.com/AA1188/18+(1).JPG</v>
      </c>
      <c r="F106" s="82" t="str">
        <f t="shared" si="67"/>
        <v>https://viking-pictures.s3.us-west-1.amazonaws.com/AA1188/18+(2).JPG</v>
      </c>
      <c r="G106" s="82" t="str">
        <f t="shared" si="68"/>
        <v>https://viking-pictures.s3.us-west-1.amazonaws.com/AA1188/18+(3).JPG</v>
      </c>
      <c r="H106" s="82" t="str">
        <f t="shared" si="69"/>
        <v>https://viking-pictures.s3.us-west-1.amazonaws.com/AA1188/18+(4).JPG</v>
      </c>
      <c r="I106" s="82" t="str">
        <f t="shared" si="70"/>
        <v>https://viking-pictures.s3.us-west-1.amazonaws.com/AA1188/18+(5).JPG</v>
      </c>
      <c r="J106" s="82" t="str">
        <f t="shared" si="71"/>
        <v>https://viking-pictures.s3.us-west-1.amazonaws.com/AA1188/18+(6).JPG</v>
      </c>
      <c r="K106" s="82" t="str">
        <f t="shared" si="72"/>
        <v/>
      </c>
      <c r="L106" s="82" t="str">
        <f t="shared" si="73"/>
        <v/>
      </c>
      <c r="M106" s="82" t="str">
        <f t="shared" si="74"/>
        <v/>
      </c>
      <c r="N106" s="82" t="str">
        <f t="shared" si="75"/>
        <v/>
      </c>
      <c r="O106" s="82" t="str">
        <f t="shared" si="76"/>
        <v/>
      </c>
      <c r="P106" s="82" t="str">
        <f t="shared" si="77"/>
        <v/>
      </c>
      <c r="Q106" s="82" t="str">
        <f t="shared" si="78"/>
        <v/>
      </c>
      <c r="R106" s="82" t="str">
        <f t="shared" si="79"/>
        <v/>
      </c>
      <c r="S106" s="82" t="str">
        <f t="shared" si="80"/>
        <v/>
      </c>
      <c r="T106" s="82" t="str">
        <f t="shared" si="81"/>
        <v/>
      </c>
      <c r="U106" s="82" t="str">
        <f t="shared" si="82"/>
        <v/>
      </c>
      <c r="V106" s="82" t="str">
        <f t="shared" si="83"/>
        <v/>
      </c>
      <c r="W106" s="82" t="str">
        <f t="shared" si="84"/>
        <v/>
      </c>
      <c r="X106" s="82" t="str">
        <f t="shared" si="85"/>
        <v/>
      </c>
      <c r="Y106" s="82" t="str">
        <f t="shared" si="86"/>
        <v/>
      </c>
      <c r="Z106" s="82" t="str">
        <f t="shared" si="87"/>
        <v/>
      </c>
      <c r="AA106" s="82" t="str">
        <f t="shared" si="88"/>
        <v/>
      </c>
      <c r="AB106" s="82" t="str">
        <f t="shared" si="89"/>
        <v/>
      </c>
      <c r="AC106" s="83" t="str">
        <f t="shared" si="121"/>
        <v>https://viking-pictures.s3.us-west-1.amazonaws.com/AA1188</v>
      </c>
      <c r="AD106" s="82" t="str">
        <f t="shared" si="122"/>
        <v>18</v>
      </c>
      <c r="AE106" s="82">
        <f t="shared" si="115"/>
        <v>18</v>
      </c>
      <c r="AF106" s="82" t="str">
        <f t="shared" si="123"/>
        <v>18</v>
      </c>
      <c r="AG106" s="82" t="str">
        <f t="shared" si="124"/>
        <v>18</v>
      </c>
      <c r="AH106" s="82" t="str">
        <f t="shared" si="125"/>
        <v>18</v>
      </c>
      <c r="AI106" s="82" t="str">
        <f t="shared" si="126"/>
        <v>18</v>
      </c>
      <c r="AJ106" s="82" t="str">
        <f t="shared" si="127"/>
        <v>18</v>
      </c>
      <c r="AK106" s="82" t="str">
        <f t="shared" si="128"/>
        <v>18</v>
      </c>
      <c r="AL106" s="82" t="str">
        <f t="shared" si="129"/>
        <v>18</v>
      </c>
      <c r="AM106" s="82" t="str">
        <f t="shared" si="130"/>
        <v>18</v>
      </c>
      <c r="AN106" s="82" t="str">
        <f t="shared" si="116"/>
        <v>18</v>
      </c>
      <c r="AO106" s="82" t="str">
        <f t="shared" si="131"/>
        <v>18</v>
      </c>
      <c r="AP106" s="82" t="str">
        <f t="shared" si="132"/>
        <v>18</v>
      </c>
      <c r="AQ106" s="84" t="s">
        <v>3199</v>
      </c>
      <c r="AR106" s="84" t="s">
        <v>1864</v>
      </c>
      <c r="AS106" s="84" t="s">
        <v>1865</v>
      </c>
      <c r="AT106" s="84" t="s">
        <v>1866</v>
      </c>
      <c r="AU106" s="84" t="s">
        <v>1867</v>
      </c>
      <c r="AV106" s="84" t="s">
        <v>1868</v>
      </c>
      <c r="AW106" s="84" t="s">
        <v>1869</v>
      </c>
      <c r="AX106" s="84" t="s">
        <v>1870</v>
      </c>
      <c r="AY106" s="84" t="s">
        <v>1871</v>
      </c>
      <c r="AZ106" s="84" t="s">
        <v>1872</v>
      </c>
      <c r="BA106" s="84" t="s">
        <v>1873</v>
      </c>
      <c r="BB106" s="84" t="s">
        <v>1874</v>
      </c>
      <c r="BC106" s="84" t="s">
        <v>1875</v>
      </c>
      <c r="BD106" s="84" t="s">
        <v>1876</v>
      </c>
      <c r="BE106" s="84" t="s">
        <v>1877</v>
      </c>
      <c r="BF106" s="84" t="s">
        <v>1878</v>
      </c>
      <c r="BG106" s="84" t="s">
        <v>1879</v>
      </c>
      <c r="BH106" s="84" t="s">
        <v>1880</v>
      </c>
      <c r="BI106" s="84" t="s">
        <v>1881</v>
      </c>
      <c r="BJ106" s="84" t="s">
        <v>1882</v>
      </c>
      <c r="BK106" s="84" t="s">
        <v>1883</v>
      </c>
      <c r="BL106" s="84" t="s">
        <v>1884</v>
      </c>
      <c r="BM106" s="84" t="s">
        <v>1885</v>
      </c>
      <c r="BN106" s="84" t="s">
        <v>1886</v>
      </c>
      <c r="BO106" s="84" t="s">
        <v>1887</v>
      </c>
      <c r="BP106" s="84" t="s">
        <v>1888</v>
      </c>
      <c r="BQ106" s="84" t="s">
        <v>1889</v>
      </c>
      <c r="BR106" s="68" t="str">
        <f t="shared" si="117"/>
        <v>Pic1</v>
      </c>
      <c r="BS106" s="68" t="str">
        <f t="shared" si="90"/>
        <v>Pic2</v>
      </c>
      <c r="BT106" s="68" t="str">
        <f t="shared" si="91"/>
        <v>Pic3</v>
      </c>
      <c r="BU106" s="68" t="str">
        <f t="shared" si="92"/>
        <v>Pic4</v>
      </c>
      <c r="BV106" s="68" t="str">
        <f t="shared" si="93"/>
        <v>Pic5</v>
      </c>
      <c r="BW106" s="68" t="str">
        <f t="shared" si="94"/>
        <v>Pic6</v>
      </c>
      <c r="BX106" s="68" t="str">
        <f t="shared" si="95"/>
        <v/>
      </c>
      <c r="BY106" s="68" t="str">
        <f t="shared" si="96"/>
        <v/>
      </c>
      <c r="BZ106" s="68" t="str">
        <f t="shared" si="97"/>
        <v/>
      </c>
      <c r="CA106" s="68" t="str">
        <f t="shared" si="98"/>
        <v/>
      </c>
      <c r="CB106" s="68" t="str">
        <f t="shared" si="99"/>
        <v/>
      </c>
      <c r="CC106" s="68" t="str">
        <f t="shared" si="100"/>
        <v/>
      </c>
      <c r="CD106" s="68" t="str">
        <f t="shared" si="101"/>
        <v/>
      </c>
      <c r="CE106" s="68" t="str">
        <f t="shared" si="102"/>
        <v/>
      </c>
      <c r="CF106" s="68" t="str">
        <f t="shared" si="103"/>
        <v/>
      </c>
      <c r="CG106" s="68" t="str">
        <f t="shared" si="104"/>
        <v/>
      </c>
      <c r="CH106" s="68" t="str">
        <f t="shared" si="105"/>
        <v/>
      </c>
      <c r="CI106" s="68" t="str">
        <f t="shared" si="106"/>
        <v/>
      </c>
      <c r="CJ106" s="68" t="str">
        <f t="shared" si="107"/>
        <v/>
      </c>
      <c r="CK106" s="68" t="str">
        <f t="shared" si="108"/>
        <v/>
      </c>
      <c r="CL106" s="68" t="str">
        <f t="shared" si="109"/>
        <v/>
      </c>
      <c r="CM106" s="68" t="str">
        <f t="shared" si="110"/>
        <v/>
      </c>
      <c r="CN106" s="68" t="str">
        <f t="shared" si="111"/>
        <v/>
      </c>
      <c r="CO106" s="68" t="str">
        <f t="shared" si="112"/>
        <v/>
      </c>
      <c r="CP106" s="68" t="str">
        <f t="shared" si="118"/>
        <v>https://viking-pictures.s3.us-west-1.amazonaws.com/AA1188/18+(1).JPG</v>
      </c>
      <c r="CR106" t="str">
        <f t="shared" si="119"/>
        <v>https://viking-pictures.s3.us-west-1.amazonaws.com/AA1188/18+(1).JPG</v>
      </c>
      <c r="CS106" s="68" t="str">
        <f t="shared" si="120"/>
        <v>Primary Pic</v>
      </c>
      <c r="CU106" t="s">
        <v>3805</v>
      </c>
      <c r="CV106" t="s">
        <v>3806</v>
      </c>
      <c r="CW106" t="s">
        <v>3807</v>
      </c>
      <c r="CX106" t="s">
        <v>3808</v>
      </c>
      <c r="CY106" t="s">
        <v>3809</v>
      </c>
      <c r="CZ106" t="s">
        <v>3810</v>
      </c>
    </row>
    <row r="107" spans="1:116" x14ac:dyDescent="0.25">
      <c r="A107">
        <v>64</v>
      </c>
      <c r="B107" t="s">
        <v>3106</v>
      </c>
      <c r="C107" s="82" t="str">
        <f t="shared" si="113"/>
        <v>https://viking-pictures.s3.us-west-1.amazonaws.com/AA1188/64+(1).JPG|https://viking-pictures.s3.us-west-1.amazonaws.com/AA1188/64+(2).JPG|https://viking-pictures.s3.us-west-1.amazonaws.com/AA1188/64+(3).JPG|https://viking-pictures.s3.us-west-1.amazonaws.com/AA1188/64+(4).JPG</v>
      </c>
      <c r="D107" s="278">
        <v>4</v>
      </c>
      <c r="E107" s="82" t="str">
        <f t="shared" si="114"/>
        <v>https://viking-pictures.s3.us-west-1.amazonaws.com/AA1188/64+(1).JPG</v>
      </c>
      <c r="F107" s="82" t="str">
        <f t="shared" si="67"/>
        <v>https://viking-pictures.s3.us-west-1.amazonaws.com/AA1188/64+(2).JPG</v>
      </c>
      <c r="G107" s="82" t="str">
        <f t="shared" si="68"/>
        <v>https://viking-pictures.s3.us-west-1.amazonaws.com/AA1188/64+(3).JPG</v>
      </c>
      <c r="H107" s="82" t="str">
        <f t="shared" si="69"/>
        <v>https://viking-pictures.s3.us-west-1.amazonaws.com/AA1188/64+(4).JPG</v>
      </c>
      <c r="I107" s="82" t="str">
        <f t="shared" si="70"/>
        <v/>
      </c>
      <c r="J107" s="82" t="str">
        <f t="shared" si="71"/>
        <v/>
      </c>
      <c r="K107" s="82" t="str">
        <f t="shared" si="72"/>
        <v/>
      </c>
      <c r="L107" s="82" t="str">
        <f t="shared" si="73"/>
        <v/>
      </c>
      <c r="M107" s="82" t="str">
        <f t="shared" si="74"/>
        <v/>
      </c>
      <c r="N107" s="82" t="str">
        <f t="shared" si="75"/>
        <v/>
      </c>
      <c r="O107" s="82" t="str">
        <f t="shared" si="76"/>
        <v/>
      </c>
      <c r="P107" s="82" t="str">
        <f t="shared" si="77"/>
        <v/>
      </c>
      <c r="Q107" s="82" t="str">
        <f t="shared" si="78"/>
        <v/>
      </c>
      <c r="R107" s="82" t="str">
        <f t="shared" si="79"/>
        <v/>
      </c>
      <c r="S107" s="82" t="str">
        <f t="shared" si="80"/>
        <v/>
      </c>
      <c r="T107" s="82" t="str">
        <f t="shared" si="81"/>
        <v/>
      </c>
      <c r="U107" s="82" t="str">
        <f t="shared" si="82"/>
        <v/>
      </c>
      <c r="V107" s="82" t="str">
        <f t="shared" si="83"/>
        <v/>
      </c>
      <c r="W107" s="82" t="str">
        <f t="shared" si="84"/>
        <v/>
      </c>
      <c r="X107" s="82" t="str">
        <f t="shared" si="85"/>
        <v/>
      </c>
      <c r="Y107" s="82" t="str">
        <f t="shared" si="86"/>
        <v/>
      </c>
      <c r="Z107" s="82" t="str">
        <f t="shared" si="87"/>
        <v/>
      </c>
      <c r="AA107" s="82" t="str">
        <f t="shared" si="88"/>
        <v/>
      </c>
      <c r="AB107" s="82" t="str">
        <f t="shared" si="89"/>
        <v/>
      </c>
      <c r="AC107" s="83" t="str">
        <f t="shared" si="121"/>
        <v>https://viking-pictures.s3.us-west-1.amazonaws.com/AA1188</v>
      </c>
      <c r="AD107" s="82" t="str">
        <f t="shared" si="122"/>
        <v>64</v>
      </c>
      <c r="AE107" s="82">
        <f t="shared" si="115"/>
        <v>64</v>
      </c>
      <c r="AF107" s="82" t="str">
        <f t="shared" si="123"/>
        <v>64</v>
      </c>
      <c r="AG107" s="82" t="str">
        <f t="shared" si="124"/>
        <v>64</v>
      </c>
      <c r="AH107" s="82" t="str">
        <f t="shared" si="125"/>
        <v>64</v>
      </c>
      <c r="AI107" s="82" t="str">
        <f t="shared" si="126"/>
        <v>64</v>
      </c>
      <c r="AJ107" s="82" t="str">
        <f t="shared" si="127"/>
        <v>64</v>
      </c>
      <c r="AK107" s="82" t="str">
        <f t="shared" si="128"/>
        <v>64</v>
      </c>
      <c r="AL107" s="82" t="str">
        <f t="shared" si="129"/>
        <v>64</v>
      </c>
      <c r="AM107" s="82" t="str">
        <f t="shared" si="130"/>
        <v>64</v>
      </c>
      <c r="AN107" s="82" t="str">
        <f t="shared" si="116"/>
        <v>64</v>
      </c>
      <c r="AO107" s="82" t="str">
        <f t="shared" si="131"/>
        <v>64</v>
      </c>
      <c r="AP107" s="82" t="str">
        <f t="shared" si="132"/>
        <v>64</v>
      </c>
      <c r="AQ107" s="84" t="s">
        <v>3199</v>
      </c>
      <c r="AR107" s="84" t="s">
        <v>1864</v>
      </c>
      <c r="AS107" s="84" t="s">
        <v>1865</v>
      </c>
      <c r="AT107" s="84" t="s">
        <v>1866</v>
      </c>
      <c r="AU107" s="84" t="s">
        <v>1867</v>
      </c>
      <c r="AV107" s="84" t="s">
        <v>1868</v>
      </c>
      <c r="AW107" s="84" t="s">
        <v>1869</v>
      </c>
      <c r="AX107" s="84" t="s">
        <v>1870</v>
      </c>
      <c r="AY107" s="84" t="s">
        <v>1871</v>
      </c>
      <c r="AZ107" s="84" t="s">
        <v>1872</v>
      </c>
      <c r="BA107" s="84" t="s">
        <v>1873</v>
      </c>
      <c r="BB107" s="84" t="s">
        <v>1874</v>
      </c>
      <c r="BC107" s="84" t="s">
        <v>1875</v>
      </c>
      <c r="BD107" s="84" t="s">
        <v>1876</v>
      </c>
      <c r="BE107" s="84" t="s">
        <v>1877</v>
      </c>
      <c r="BF107" s="84" t="s">
        <v>1878</v>
      </c>
      <c r="BG107" s="84" t="s">
        <v>1879</v>
      </c>
      <c r="BH107" s="84" t="s">
        <v>1880</v>
      </c>
      <c r="BI107" s="84" t="s">
        <v>1881</v>
      </c>
      <c r="BJ107" s="84" t="s">
        <v>1882</v>
      </c>
      <c r="BK107" s="84" t="s">
        <v>1883</v>
      </c>
      <c r="BL107" s="84" t="s">
        <v>1884</v>
      </c>
      <c r="BM107" s="84" t="s">
        <v>1885</v>
      </c>
      <c r="BN107" s="84" t="s">
        <v>1886</v>
      </c>
      <c r="BO107" s="84" t="s">
        <v>1887</v>
      </c>
      <c r="BP107" s="84" t="s">
        <v>1888</v>
      </c>
      <c r="BQ107" s="84" t="s">
        <v>1889</v>
      </c>
      <c r="BR107" s="68" t="str">
        <f t="shared" si="117"/>
        <v>Pic1</v>
      </c>
      <c r="BS107" s="68" t="str">
        <f t="shared" si="90"/>
        <v>Pic2</v>
      </c>
      <c r="BT107" s="68" t="str">
        <f t="shared" si="91"/>
        <v>Pic3</v>
      </c>
      <c r="BU107" s="68" t="str">
        <f t="shared" si="92"/>
        <v>Pic4</v>
      </c>
      <c r="BV107" s="68" t="str">
        <f t="shared" si="93"/>
        <v/>
      </c>
      <c r="BW107" s="68" t="str">
        <f t="shared" si="94"/>
        <v/>
      </c>
      <c r="BX107" s="68" t="str">
        <f t="shared" si="95"/>
        <v/>
      </c>
      <c r="BY107" s="68" t="str">
        <f t="shared" si="96"/>
        <v/>
      </c>
      <c r="BZ107" s="68" t="str">
        <f t="shared" si="97"/>
        <v/>
      </c>
      <c r="CA107" s="68" t="str">
        <f t="shared" si="98"/>
        <v/>
      </c>
      <c r="CB107" s="68" t="str">
        <f t="shared" si="99"/>
        <v/>
      </c>
      <c r="CC107" s="68" t="str">
        <f t="shared" si="100"/>
        <v/>
      </c>
      <c r="CD107" s="68" t="str">
        <f t="shared" si="101"/>
        <v/>
      </c>
      <c r="CE107" s="68" t="str">
        <f t="shared" si="102"/>
        <v/>
      </c>
      <c r="CF107" s="68" t="str">
        <f t="shared" si="103"/>
        <v/>
      </c>
      <c r="CG107" s="68" t="str">
        <f t="shared" si="104"/>
        <v/>
      </c>
      <c r="CH107" s="68" t="str">
        <f t="shared" si="105"/>
        <v/>
      </c>
      <c r="CI107" s="68" t="str">
        <f t="shared" si="106"/>
        <v/>
      </c>
      <c r="CJ107" s="68" t="str">
        <f t="shared" si="107"/>
        <v/>
      </c>
      <c r="CK107" s="68" t="str">
        <f t="shared" si="108"/>
        <v/>
      </c>
      <c r="CL107" s="68" t="str">
        <f t="shared" si="109"/>
        <v/>
      </c>
      <c r="CM107" s="68" t="str">
        <f t="shared" si="110"/>
        <v/>
      </c>
      <c r="CN107" s="68" t="str">
        <f t="shared" si="111"/>
        <v/>
      </c>
      <c r="CO107" s="68" t="str">
        <f t="shared" si="112"/>
        <v/>
      </c>
      <c r="CP107" s="68" t="str">
        <f t="shared" si="118"/>
        <v>https://viking-pictures.s3.us-west-1.amazonaws.com/AA1188/64+(1).JPG</v>
      </c>
      <c r="CR107" t="str">
        <f t="shared" si="119"/>
        <v>https://viking-pictures.s3.us-west-1.amazonaws.com/AA1188/64+(1).JPG</v>
      </c>
      <c r="CS107" s="68" t="str">
        <f t="shared" si="120"/>
        <v>Primary Pic</v>
      </c>
      <c r="CU107" t="s">
        <v>3811</v>
      </c>
      <c r="CV107" t="s">
        <v>3812</v>
      </c>
      <c r="CW107" t="s">
        <v>3813</v>
      </c>
      <c r="CX107" t="s">
        <v>3814</v>
      </c>
    </row>
    <row r="108" spans="1:116" x14ac:dyDescent="0.25">
      <c r="A108">
        <v>57</v>
      </c>
      <c r="B108" t="s">
        <v>3107</v>
      </c>
      <c r="C108" s="82" t="str">
        <f t="shared" si="113"/>
        <v>https://viking-pictures.s3.us-west-1.amazonaws.com/AA1188/57+(1).JPG|https://viking-pictures.s3.us-west-1.amazonaws.com/AA1188/57+(2).JPG|https://viking-pictures.s3.us-west-1.amazonaws.com/AA1188/57+(3).JPG|https://viking-pictures.s3.us-west-1.amazonaws.com/AA1188/57+(4).JPG</v>
      </c>
      <c r="D108" s="278">
        <v>4</v>
      </c>
      <c r="E108" s="82" t="str">
        <f t="shared" si="114"/>
        <v>https://viking-pictures.s3.us-west-1.amazonaws.com/AA1188/57+(1).JPG</v>
      </c>
      <c r="F108" s="82" t="str">
        <f t="shared" si="67"/>
        <v>https://viking-pictures.s3.us-west-1.amazonaws.com/AA1188/57+(2).JPG</v>
      </c>
      <c r="G108" s="82" t="str">
        <f t="shared" si="68"/>
        <v>https://viking-pictures.s3.us-west-1.amazonaws.com/AA1188/57+(3).JPG</v>
      </c>
      <c r="H108" s="82" t="str">
        <f t="shared" si="69"/>
        <v>https://viking-pictures.s3.us-west-1.amazonaws.com/AA1188/57+(4).JPG</v>
      </c>
      <c r="I108" s="82" t="str">
        <f t="shared" si="70"/>
        <v/>
      </c>
      <c r="J108" s="82" t="str">
        <f t="shared" si="71"/>
        <v/>
      </c>
      <c r="K108" s="82" t="str">
        <f t="shared" si="72"/>
        <v/>
      </c>
      <c r="L108" s="82" t="str">
        <f t="shared" si="73"/>
        <v/>
      </c>
      <c r="M108" s="82" t="str">
        <f t="shared" si="74"/>
        <v/>
      </c>
      <c r="N108" s="82" t="str">
        <f t="shared" si="75"/>
        <v/>
      </c>
      <c r="O108" s="82" t="str">
        <f t="shared" si="76"/>
        <v/>
      </c>
      <c r="P108" s="82" t="str">
        <f t="shared" si="77"/>
        <v/>
      </c>
      <c r="Q108" s="82" t="str">
        <f t="shared" si="78"/>
        <v/>
      </c>
      <c r="R108" s="82" t="str">
        <f t="shared" si="79"/>
        <v/>
      </c>
      <c r="S108" s="82" t="str">
        <f t="shared" si="80"/>
        <v/>
      </c>
      <c r="T108" s="82" t="str">
        <f t="shared" si="81"/>
        <v/>
      </c>
      <c r="U108" s="82" t="str">
        <f t="shared" si="82"/>
        <v/>
      </c>
      <c r="V108" s="82" t="str">
        <f t="shared" si="83"/>
        <v/>
      </c>
      <c r="W108" s="82" t="str">
        <f t="shared" si="84"/>
        <v/>
      </c>
      <c r="X108" s="82" t="str">
        <f t="shared" si="85"/>
        <v/>
      </c>
      <c r="Y108" s="82" t="str">
        <f t="shared" si="86"/>
        <v/>
      </c>
      <c r="Z108" s="82" t="str">
        <f t="shared" si="87"/>
        <v/>
      </c>
      <c r="AA108" s="82" t="str">
        <f t="shared" si="88"/>
        <v/>
      </c>
      <c r="AB108" s="82" t="str">
        <f t="shared" si="89"/>
        <v/>
      </c>
      <c r="AC108" s="83" t="str">
        <f t="shared" si="121"/>
        <v>https://viking-pictures.s3.us-west-1.amazonaws.com/AA1188</v>
      </c>
      <c r="AD108" s="82" t="str">
        <f t="shared" si="122"/>
        <v>57</v>
      </c>
      <c r="AE108" s="82">
        <f t="shared" si="115"/>
        <v>57</v>
      </c>
      <c r="AF108" s="82" t="str">
        <f t="shared" si="123"/>
        <v>57</v>
      </c>
      <c r="AG108" s="82" t="str">
        <f t="shared" si="124"/>
        <v>57</v>
      </c>
      <c r="AH108" s="82" t="str">
        <f t="shared" si="125"/>
        <v>57</v>
      </c>
      <c r="AI108" s="82" t="str">
        <f t="shared" si="126"/>
        <v>57</v>
      </c>
      <c r="AJ108" s="82" t="str">
        <f t="shared" si="127"/>
        <v>57</v>
      </c>
      <c r="AK108" s="82" t="str">
        <f t="shared" si="128"/>
        <v>57</v>
      </c>
      <c r="AL108" s="82" t="str">
        <f t="shared" si="129"/>
        <v>57</v>
      </c>
      <c r="AM108" s="82" t="str">
        <f t="shared" si="130"/>
        <v>57</v>
      </c>
      <c r="AN108" s="82" t="str">
        <f t="shared" si="116"/>
        <v>57</v>
      </c>
      <c r="AO108" s="82" t="str">
        <f t="shared" si="131"/>
        <v>57</v>
      </c>
      <c r="AP108" s="82" t="str">
        <f t="shared" si="132"/>
        <v>57</v>
      </c>
      <c r="AQ108" s="84" t="s">
        <v>3199</v>
      </c>
      <c r="AR108" s="84" t="s">
        <v>1864</v>
      </c>
      <c r="AS108" s="84" t="s">
        <v>1865</v>
      </c>
      <c r="AT108" s="84" t="s">
        <v>1866</v>
      </c>
      <c r="AU108" s="84" t="s">
        <v>1867</v>
      </c>
      <c r="AV108" s="84" t="s">
        <v>1868</v>
      </c>
      <c r="AW108" s="84" t="s">
        <v>1869</v>
      </c>
      <c r="AX108" s="84" t="s">
        <v>1870</v>
      </c>
      <c r="AY108" s="84" t="s">
        <v>1871</v>
      </c>
      <c r="AZ108" s="84" t="s">
        <v>1872</v>
      </c>
      <c r="BA108" s="84" t="s">
        <v>1873</v>
      </c>
      <c r="BB108" s="84" t="s">
        <v>1874</v>
      </c>
      <c r="BC108" s="84" t="s">
        <v>1875</v>
      </c>
      <c r="BD108" s="84" t="s">
        <v>1876</v>
      </c>
      <c r="BE108" s="84" t="s">
        <v>1877</v>
      </c>
      <c r="BF108" s="84" t="s">
        <v>1878</v>
      </c>
      <c r="BG108" s="84" t="s">
        <v>1879</v>
      </c>
      <c r="BH108" s="84" t="s">
        <v>1880</v>
      </c>
      <c r="BI108" s="84" t="s">
        <v>1881</v>
      </c>
      <c r="BJ108" s="84" t="s">
        <v>1882</v>
      </c>
      <c r="BK108" s="84" t="s">
        <v>1883</v>
      </c>
      <c r="BL108" s="84" t="s">
        <v>1884</v>
      </c>
      <c r="BM108" s="84" t="s">
        <v>1885</v>
      </c>
      <c r="BN108" s="84" t="s">
        <v>1886</v>
      </c>
      <c r="BO108" s="84" t="s">
        <v>1887</v>
      </c>
      <c r="BP108" s="84" t="s">
        <v>1888</v>
      </c>
      <c r="BQ108" s="84" t="s">
        <v>1889</v>
      </c>
      <c r="BR108" s="68" t="str">
        <f t="shared" si="117"/>
        <v>Pic1</v>
      </c>
      <c r="BS108" s="68" t="str">
        <f t="shared" si="90"/>
        <v>Pic2</v>
      </c>
      <c r="BT108" s="68" t="str">
        <f t="shared" si="91"/>
        <v>Pic3</v>
      </c>
      <c r="BU108" s="68" t="str">
        <f t="shared" si="92"/>
        <v>Pic4</v>
      </c>
      <c r="BV108" s="68" t="str">
        <f t="shared" si="93"/>
        <v/>
      </c>
      <c r="BW108" s="68" t="str">
        <f t="shared" si="94"/>
        <v/>
      </c>
      <c r="BX108" s="68" t="str">
        <f t="shared" si="95"/>
        <v/>
      </c>
      <c r="BY108" s="68" t="str">
        <f t="shared" si="96"/>
        <v/>
      </c>
      <c r="BZ108" s="68" t="str">
        <f t="shared" si="97"/>
        <v/>
      </c>
      <c r="CA108" s="68" t="str">
        <f t="shared" si="98"/>
        <v/>
      </c>
      <c r="CB108" s="68" t="str">
        <f t="shared" si="99"/>
        <v/>
      </c>
      <c r="CC108" s="68" t="str">
        <f t="shared" si="100"/>
        <v/>
      </c>
      <c r="CD108" s="68" t="str">
        <f t="shared" si="101"/>
        <v/>
      </c>
      <c r="CE108" s="68" t="str">
        <f t="shared" si="102"/>
        <v/>
      </c>
      <c r="CF108" s="68" t="str">
        <f t="shared" si="103"/>
        <v/>
      </c>
      <c r="CG108" s="68" t="str">
        <f t="shared" si="104"/>
        <v/>
      </c>
      <c r="CH108" s="68" t="str">
        <f t="shared" si="105"/>
        <v/>
      </c>
      <c r="CI108" s="68" t="str">
        <f t="shared" si="106"/>
        <v/>
      </c>
      <c r="CJ108" s="68" t="str">
        <f t="shared" si="107"/>
        <v/>
      </c>
      <c r="CK108" s="68" t="str">
        <f t="shared" si="108"/>
        <v/>
      </c>
      <c r="CL108" s="68" t="str">
        <f t="shared" si="109"/>
        <v/>
      </c>
      <c r="CM108" s="68" t="str">
        <f t="shared" si="110"/>
        <v/>
      </c>
      <c r="CN108" s="68" t="str">
        <f t="shared" si="111"/>
        <v/>
      </c>
      <c r="CO108" s="68" t="str">
        <f t="shared" si="112"/>
        <v/>
      </c>
      <c r="CP108" s="68" t="str">
        <f t="shared" si="118"/>
        <v>https://viking-pictures.s3.us-west-1.amazonaws.com/AA1188/57+(1).JPG</v>
      </c>
      <c r="CR108" t="str">
        <f t="shared" si="119"/>
        <v>https://viking-pictures.s3.us-west-1.amazonaws.com/AA1188/57+(1).JPG</v>
      </c>
      <c r="CS108" s="68" t="str">
        <f t="shared" si="120"/>
        <v>Primary Pic</v>
      </c>
      <c r="CU108" t="s">
        <v>3815</v>
      </c>
      <c r="CV108" t="s">
        <v>3816</v>
      </c>
      <c r="CW108" t="s">
        <v>3817</v>
      </c>
      <c r="CX108" t="s">
        <v>3818</v>
      </c>
    </row>
    <row r="109" spans="1:116" x14ac:dyDescent="0.25">
      <c r="A109">
        <v>19</v>
      </c>
      <c r="B109" t="s">
        <v>3108</v>
      </c>
      <c r="C109" s="82" t="str">
        <f t="shared" si="113"/>
        <v>https://viking-pictures.s3.us-west-1.amazonaws.com/AA1188/19+(1).JPG|https://viking-pictures.s3.us-west-1.amazonaws.com/AA1188/19+(2).JPG|https://viking-pictures.s3.us-west-1.amazonaws.com/AA1188/19+(3).JPG|https://viking-pictures.s3.us-west-1.amazonaws.com/AA1188/19+(4).JPG|https://viking-pictures.s3.us-west-1.amazonaws.com/AA1188/19+(5).JPG|https://viking-pictures.s3.us-west-1.amazonaws.com/AA1188/19+(6).JPG</v>
      </c>
      <c r="D109" s="278">
        <v>6</v>
      </c>
      <c r="E109" s="82" t="str">
        <f t="shared" si="114"/>
        <v>https://viking-pictures.s3.us-west-1.amazonaws.com/AA1188/19+(1).JPG</v>
      </c>
      <c r="F109" s="82" t="str">
        <f t="shared" si="67"/>
        <v>https://viking-pictures.s3.us-west-1.amazonaws.com/AA1188/19+(2).JPG</v>
      </c>
      <c r="G109" s="82" t="str">
        <f t="shared" si="68"/>
        <v>https://viking-pictures.s3.us-west-1.amazonaws.com/AA1188/19+(3).JPG</v>
      </c>
      <c r="H109" s="82" t="str">
        <f t="shared" si="69"/>
        <v>https://viking-pictures.s3.us-west-1.amazonaws.com/AA1188/19+(4).JPG</v>
      </c>
      <c r="I109" s="82" t="str">
        <f t="shared" si="70"/>
        <v>https://viking-pictures.s3.us-west-1.amazonaws.com/AA1188/19+(5).JPG</v>
      </c>
      <c r="J109" s="82" t="str">
        <f t="shared" si="71"/>
        <v>https://viking-pictures.s3.us-west-1.amazonaws.com/AA1188/19+(6).JPG</v>
      </c>
      <c r="K109" s="82" t="str">
        <f t="shared" si="72"/>
        <v/>
      </c>
      <c r="L109" s="82" t="str">
        <f t="shared" si="73"/>
        <v/>
      </c>
      <c r="M109" s="82" t="str">
        <f t="shared" si="74"/>
        <v/>
      </c>
      <c r="N109" s="82" t="str">
        <f t="shared" si="75"/>
        <v/>
      </c>
      <c r="O109" s="82" t="str">
        <f t="shared" si="76"/>
        <v/>
      </c>
      <c r="P109" s="82" t="str">
        <f t="shared" si="77"/>
        <v/>
      </c>
      <c r="Q109" s="82" t="str">
        <f t="shared" si="78"/>
        <v/>
      </c>
      <c r="R109" s="82" t="str">
        <f t="shared" si="79"/>
        <v/>
      </c>
      <c r="S109" s="82" t="str">
        <f t="shared" si="80"/>
        <v/>
      </c>
      <c r="T109" s="82" t="str">
        <f t="shared" si="81"/>
        <v/>
      </c>
      <c r="U109" s="82" t="str">
        <f t="shared" si="82"/>
        <v/>
      </c>
      <c r="V109" s="82" t="str">
        <f t="shared" si="83"/>
        <v/>
      </c>
      <c r="W109" s="82" t="str">
        <f t="shared" si="84"/>
        <v/>
      </c>
      <c r="X109" s="82" t="str">
        <f t="shared" si="85"/>
        <v/>
      </c>
      <c r="Y109" s="82" t="str">
        <f t="shared" si="86"/>
        <v/>
      </c>
      <c r="Z109" s="82" t="str">
        <f t="shared" si="87"/>
        <v/>
      </c>
      <c r="AA109" s="82" t="str">
        <f t="shared" si="88"/>
        <v/>
      </c>
      <c r="AB109" s="82" t="str">
        <f t="shared" si="89"/>
        <v/>
      </c>
      <c r="AC109" s="83" t="str">
        <f t="shared" si="121"/>
        <v>https://viking-pictures.s3.us-west-1.amazonaws.com/AA1188</v>
      </c>
      <c r="AD109" s="82" t="str">
        <f t="shared" si="122"/>
        <v>19</v>
      </c>
      <c r="AE109" s="82">
        <f t="shared" si="115"/>
        <v>19</v>
      </c>
      <c r="AF109" s="82" t="str">
        <f t="shared" si="123"/>
        <v>19</v>
      </c>
      <c r="AG109" s="82" t="str">
        <f t="shared" si="124"/>
        <v>19</v>
      </c>
      <c r="AH109" s="82" t="str">
        <f t="shared" si="125"/>
        <v>19</v>
      </c>
      <c r="AI109" s="82" t="str">
        <f t="shared" si="126"/>
        <v>19</v>
      </c>
      <c r="AJ109" s="82" t="str">
        <f t="shared" si="127"/>
        <v>19</v>
      </c>
      <c r="AK109" s="82" t="str">
        <f t="shared" si="128"/>
        <v>19</v>
      </c>
      <c r="AL109" s="82" t="str">
        <f t="shared" si="129"/>
        <v>19</v>
      </c>
      <c r="AM109" s="82" t="str">
        <f t="shared" si="130"/>
        <v>19</v>
      </c>
      <c r="AN109" s="82" t="str">
        <f t="shared" si="116"/>
        <v>19</v>
      </c>
      <c r="AO109" s="82" t="str">
        <f t="shared" si="131"/>
        <v>19</v>
      </c>
      <c r="AP109" s="82" t="str">
        <f t="shared" si="132"/>
        <v>19</v>
      </c>
      <c r="AQ109" s="84" t="s">
        <v>3199</v>
      </c>
      <c r="AR109" s="84" t="s">
        <v>1864</v>
      </c>
      <c r="AS109" s="84" t="s">
        <v>1865</v>
      </c>
      <c r="AT109" s="84" t="s">
        <v>1866</v>
      </c>
      <c r="AU109" s="84" t="s">
        <v>1867</v>
      </c>
      <c r="AV109" s="84" t="s">
        <v>1868</v>
      </c>
      <c r="AW109" s="84" t="s">
        <v>1869</v>
      </c>
      <c r="AX109" s="84" t="s">
        <v>1870</v>
      </c>
      <c r="AY109" s="84" t="s">
        <v>1871</v>
      </c>
      <c r="AZ109" s="84" t="s">
        <v>1872</v>
      </c>
      <c r="BA109" s="84" t="s">
        <v>1873</v>
      </c>
      <c r="BB109" s="84" t="s">
        <v>1874</v>
      </c>
      <c r="BC109" s="84" t="s">
        <v>1875</v>
      </c>
      <c r="BD109" s="84" t="s">
        <v>1876</v>
      </c>
      <c r="BE109" s="84" t="s">
        <v>1877</v>
      </c>
      <c r="BF109" s="84" t="s">
        <v>1878</v>
      </c>
      <c r="BG109" s="84" t="s">
        <v>1879</v>
      </c>
      <c r="BH109" s="84" t="s">
        <v>1880</v>
      </c>
      <c r="BI109" s="84" t="s">
        <v>1881</v>
      </c>
      <c r="BJ109" s="84" t="s">
        <v>1882</v>
      </c>
      <c r="BK109" s="84" t="s">
        <v>1883</v>
      </c>
      <c r="BL109" s="84" t="s">
        <v>1884</v>
      </c>
      <c r="BM109" s="84" t="s">
        <v>1885</v>
      </c>
      <c r="BN109" s="84" t="s">
        <v>1886</v>
      </c>
      <c r="BO109" s="84" t="s">
        <v>1887</v>
      </c>
      <c r="BP109" s="84" t="s">
        <v>1888</v>
      </c>
      <c r="BQ109" s="84" t="s">
        <v>1889</v>
      </c>
      <c r="BR109" s="68" t="str">
        <f t="shared" si="117"/>
        <v>Pic1</v>
      </c>
      <c r="BS109" s="68" t="str">
        <f t="shared" si="90"/>
        <v>Pic2</v>
      </c>
      <c r="BT109" s="68" t="str">
        <f t="shared" si="91"/>
        <v>Pic3</v>
      </c>
      <c r="BU109" s="68" t="str">
        <f t="shared" si="92"/>
        <v>Pic4</v>
      </c>
      <c r="BV109" s="68" t="str">
        <f t="shared" si="93"/>
        <v>Pic5</v>
      </c>
      <c r="BW109" s="68" t="str">
        <f t="shared" si="94"/>
        <v>Pic6</v>
      </c>
      <c r="BX109" s="68" t="str">
        <f t="shared" si="95"/>
        <v/>
      </c>
      <c r="BY109" s="68" t="str">
        <f t="shared" si="96"/>
        <v/>
      </c>
      <c r="BZ109" s="68" t="str">
        <f t="shared" si="97"/>
        <v/>
      </c>
      <c r="CA109" s="68" t="str">
        <f t="shared" si="98"/>
        <v/>
      </c>
      <c r="CB109" s="68" t="str">
        <f t="shared" si="99"/>
        <v/>
      </c>
      <c r="CC109" s="68" t="str">
        <f t="shared" si="100"/>
        <v/>
      </c>
      <c r="CD109" s="68" t="str">
        <f t="shared" si="101"/>
        <v/>
      </c>
      <c r="CE109" s="68" t="str">
        <f t="shared" si="102"/>
        <v/>
      </c>
      <c r="CF109" s="68" t="str">
        <f t="shared" si="103"/>
        <v/>
      </c>
      <c r="CG109" s="68" t="str">
        <f t="shared" si="104"/>
        <v/>
      </c>
      <c r="CH109" s="68" t="str">
        <f t="shared" si="105"/>
        <v/>
      </c>
      <c r="CI109" s="68" t="str">
        <f t="shared" si="106"/>
        <v/>
      </c>
      <c r="CJ109" s="68" t="str">
        <f t="shared" si="107"/>
        <v/>
      </c>
      <c r="CK109" s="68" t="str">
        <f t="shared" si="108"/>
        <v/>
      </c>
      <c r="CL109" s="68" t="str">
        <f t="shared" si="109"/>
        <v/>
      </c>
      <c r="CM109" s="68" t="str">
        <f t="shared" si="110"/>
        <v/>
      </c>
      <c r="CN109" s="68" t="str">
        <f t="shared" si="111"/>
        <v/>
      </c>
      <c r="CO109" s="68" t="str">
        <f t="shared" si="112"/>
        <v/>
      </c>
      <c r="CP109" s="68" t="str">
        <f t="shared" si="118"/>
        <v>https://viking-pictures.s3.us-west-1.amazonaws.com/AA1188/19+(1).JPG</v>
      </c>
      <c r="CR109" t="str">
        <f t="shared" si="119"/>
        <v>https://viking-pictures.s3.us-west-1.amazonaws.com/AA1188/19+(1).JPG</v>
      </c>
      <c r="CS109" s="68" t="str">
        <f t="shared" si="120"/>
        <v>Primary Pic</v>
      </c>
      <c r="CU109" t="s">
        <v>3819</v>
      </c>
      <c r="CV109" t="s">
        <v>3820</v>
      </c>
      <c r="CW109" t="s">
        <v>3821</v>
      </c>
      <c r="CX109" t="s">
        <v>3822</v>
      </c>
      <c r="CY109" t="s">
        <v>3823</v>
      </c>
      <c r="CZ109" t="s">
        <v>3824</v>
      </c>
    </row>
    <row r="110" spans="1:116" x14ac:dyDescent="0.25">
      <c r="A110">
        <v>20</v>
      </c>
      <c r="B110" t="s">
        <v>3110</v>
      </c>
      <c r="C110" s="82" t="str">
        <f t="shared" si="113"/>
        <v>https://viking-pictures.s3.us-west-1.amazonaws.com/AA1188/20+(1).JPG|https://viking-pictures.s3.us-west-1.amazonaws.com/AA1188/20+(2).JPG|https://viking-pictures.s3.us-west-1.amazonaws.com/AA1188/20+(3).JPG|https://viking-pictures.s3.us-west-1.amazonaws.com/AA1188/20+(4).JPG|https://viking-pictures.s3.us-west-1.amazonaws.com/AA1188/20+(5).JPG|https://viking-pictures.s3.us-west-1.amazonaws.com/AA1188/20+(6).JPG|https://viking-pictures.s3.us-west-1.amazonaws.com/AA1188/20+(7).JPG|https://viking-pictures.s3.us-west-1.amazonaws.com/AA1188/20+(8).JPG|https://viking-pictures.s3.us-west-1.amazonaws.com/AA1188/20+(9).JPG</v>
      </c>
      <c r="D110" s="278">
        <v>9</v>
      </c>
      <c r="E110" s="82" t="str">
        <f t="shared" si="114"/>
        <v>https://viking-pictures.s3.us-west-1.amazonaws.com/AA1188/20+(1).JPG</v>
      </c>
      <c r="F110" s="82" t="str">
        <f t="shared" si="67"/>
        <v>https://viking-pictures.s3.us-west-1.amazonaws.com/AA1188/20+(2).JPG</v>
      </c>
      <c r="G110" s="82" t="str">
        <f t="shared" si="68"/>
        <v>https://viking-pictures.s3.us-west-1.amazonaws.com/AA1188/20+(3).JPG</v>
      </c>
      <c r="H110" s="82" t="str">
        <f t="shared" si="69"/>
        <v>https://viking-pictures.s3.us-west-1.amazonaws.com/AA1188/20+(4).JPG</v>
      </c>
      <c r="I110" s="82" t="str">
        <f t="shared" si="70"/>
        <v>https://viking-pictures.s3.us-west-1.amazonaws.com/AA1188/20+(5).JPG</v>
      </c>
      <c r="J110" s="82" t="str">
        <f t="shared" si="71"/>
        <v>https://viking-pictures.s3.us-west-1.amazonaws.com/AA1188/20+(6).JPG</v>
      </c>
      <c r="K110" s="82" t="str">
        <f t="shared" si="72"/>
        <v>https://viking-pictures.s3.us-west-1.amazonaws.com/AA1188/20+(7).JPG</v>
      </c>
      <c r="L110" s="82" t="str">
        <f t="shared" si="73"/>
        <v>https://viking-pictures.s3.us-west-1.amazonaws.com/AA1188/20+(8).JPG</v>
      </c>
      <c r="M110" s="82" t="str">
        <f t="shared" si="74"/>
        <v>https://viking-pictures.s3.us-west-1.amazonaws.com/AA1188/20+(9).JPG</v>
      </c>
      <c r="N110" s="82" t="str">
        <f t="shared" si="75"/>
        <v/>
      </c>
      <c r="O110" s="82" t="str">
        <f t="shared" si="76"/>
        <v/>
      </c>
      <c r="P110" s="82" t="str">
        <f t="shared" si="77"/>
        <v/>
      </c>
      <c r="Q110" s="82" t="str">
        <f t="shared" si="78"/>
        <v/>
      </c>
      <c r="R110" s="82" t="str">
        <f t="shared" si="79"/>
        <v/>
      </c>
      <c r="S110" s="82" t="str">
        <f t="shared" si="80"/>
        <v/>
      </c>
      <c r="T110" s="82" t="str">
        <f t="shared" si="81"/>
        <v/>
      </c>
      <c r="U110" s="82" t="str">
        <f t="shared" si="82"/>
        <v/>
      </c>
      <c r="V110" s="82" t="str">
        <f t="shared" si="83"/>
        <v/>
      </c>
      <c r="W110" s="82" t="str">
        <f t="shared" si="84"/>
        <v/>
      </c>
      <c r="X110" s="82" t="str">
        <f t="shared" si="85"/>
        <v/>
      </c>
      <c r="Y110" s="82" t="str">
        <f t="shared" si="86"/>
        <v/>
      </c>
      <c r="Z110" s="82" t="str">
        <f t="shared" si="87"/>
        <v/>
      </c>
      <c r="AA110" s="82" t="str">
        <f t="shared" si="88"/>
        <v/>
      </c>
      <c r="AB110" s="82" t="str">
        <f t="shared" si="89"/>
        <v/>
      </c>
      <c r="AC110" s="83" t="str">
        <f t="shared" si="121"/>
        <v>https://viking-pictures.s3.us-west-1.amazonaws.com/AA1188</v>
      </c>
      <c r="AD110" s="82" t="str">
        <f t="shared" si="122"/>
        <v>20</v>
      </c>
      <c r="AE110" s="82">
        <f t="shared" si="115"/>
        <v>20</v>
      </c>
      <c r="AF110" s="82" t="str">
        <f t="shared" si="123"/>
        <v>20</v>
      </c>
      <c r="AG110" s="82" t="str">
        <f t="shared" si="124"/>
        <v>20</v>
      </c>
      <c r="AH110" s="82" t="str">
        <f t="shared" si="125"/>
        <v>20</v>
      </c>
      <c r="AI110" s="82" t="str">
        <f t="shared" si="126"/>
        <v>20</v>
      </c>
      <c r="AJ110" s="82" t="str">
        <f t="shared" si="127"/>
        <v>20</v>
      </c>
      <c r="AK110" s="82" t="str">
        <f t="shared" si="128"/>
        <v>20</v>
      </c>
      <c r="AL110" s="82" t="str">
        <f t="shared" si="129"/>
        <v>20</v>
      </c>
      <c r="AM110" s="82" t="str">
        <f t="shared" si="130"/>
        <v>20</v>
      </c>
      <c r="AN110" s="82" t="str">
        <f t="shared" si="116"/>
        <v>20</v>
      </c>
      <c r="AO110" s="82" t="str">
        <f t="shared" si="131"/>
        <v>20</v>
      </c>
      <c r="AP110" s="82" t="str">
        <f t="shared" si="132"/>
        <v>20</v>
      </c>
      <c r="AQ110" s="84" t="s">
        <v>3199</v>
      </c>
      <c r="AR110" s="84" t="s">
        <v>1864</v>
      </c>
      <c r="AS110" s="84" t="s">
        <v>1865</v>
      </c>
      <c r="AT110" s="84" t="s">
        <v>1866</v>
      </c>
      <c r="AU110" s="84" t="s">
        <v>1867</v>
      </c>
      <c r="AV110" s="84" t="s">
        <v>1868</v>
      </c>
      <c r="AW110" s="84" t="s">
        <v>1869</v>
      </c>
      <c r="AX110" s="84" t="s">
        <v>1870</v>
      </c>
      <c r="AY110" s="84" t="s">
        <v>1871</v>
      </c>
      <c r="AZ110" s="84" t="s">
        <v>1872</v>
      </c>
      <c r="BA110" s="84" t="s">
        <v>1873</v>
      </c>
      <c r="BB110" s="84" t="s">
        <v>1874</v>
      </c>
      <c r="BC110" s="84" t="s">
        <v>1875</v>
      </c>
      <c r="BD110" s="84" t="s">
        <v>1876</v>
      </c>
      <c r="BE110" s="84" t="s">
        <v>1877</v>
      </c>
      <c r="BF110" s="84" t="s">
        <v>1878</v>
      </c>
      <c r="BG110" s="84" t="s">
        <v>1879</v>
      </c>
      <c r="BH110" s="84" t="s">
        <v>1880</v>
      </c>
      <c r="BI110" s="84" t="s">
        <v>1881</v>
      </c>
      <c r="BJ110" s="84" t="s">
        <v>1882</v>
      </c>
      <c r="BK110" s="84" t="s">
        <v>1883</v>
      </c>
      <c r="BL110" s="84" t="s">
        <v>1884</v>
      </c>
      <c r="BM110" s="84" t="s">
        <v>1885</v>
      </c>
      <c r="BN110" s="84" t="s">
        <v>1886</v>
      </c>
      <c r="BO110" s="84" t="s">
        <v>1887</v>
      </c>
      <c r="BP110" s="84" t="s">
        <v>1888</v>
      </c>
      <c r="BQ110" s="84" t="s">
        <v>1889</v>
      </c>
      <c r="BR110" s="68" t="str">
        <f t="shared" si="117"/>
        <v>Pic1</v>
      </c>
      <c r="BS110" s="68" t="str">
        <f t="shared" si="90"/>
        <v>Pic2</v>
      </c>
      <c r="BT110" s="68" t="str">
        <f t="shared" si="91"/>
        <v>Pic3</v>
      </c>
      <c r="BU110" s="68" t="str">
        <f t="shared" si="92"/>
        <v>Pic4</v>
      </c>
      <c r="BV110" s="68" t="str">
        <f t="shared" si="93"/>
        <v>Pic5</v>
      </c>
      <c r="BW110" s="68" t="str">
        <f t="shared" si="94"/>
        <v>Pic6</v>
      </c>
      <c r="BX110" s="68" t="str">
        <f t="shared" si="95"/>
        <v>Pic7</v>
      </c>
      <c r="BY110" s="68" t="str">
        <f t="shared" si="96"/>
        <v>Pic8</v>
      </c>
      <c r="BZ110" s="68" t="str">
        <f t="shared" si="97"/>
        <v>Pic9</v>
      </c>
      <c r="CA110" s="68" t="str">
        <f t="shared" si="98"/>
        <v/>
      </c>
      <c r="CB110" s="68" t="str">
        <f t="shared" si="99"/>
        <v/>
      </c>
      <c r="CC110" s="68" t="str">
        <f t="shared" si="100"/>
        <v/>
      </c>
      <c r="CD110" s="68" t="str">
        <f t="shared" si="101"/>
        <v/>
      </c>
      <c r="CE110" s="68" t="str">
        <f t="shared" si="102"/>
        <v/>
      </c>
      <c r="CF110" s="68" t="str">
        <f t="shared" si="103"/>
        <v/>
      </c>
      <c r="CG110" s="68" t="str">
        <f t="shared" si="104"/>
        <v/>
      </c>
      <c r="CH110" s="68" t="str">
        <f t="shared" si="105"/>
        <v/>
      </c>
      <c r="CI110" s="68" t="str">
        <f t="shared" si="106"/>
        <v/>
      </c>
      <c r="CJ110" s="68" t="str">
        <f t="shared" si="107"/>
        <v/>
      </c>
      <c r="CK110" s="68" t="str">
        <f t="shared" si="108"/>
        <v/>
      </c>
      <c r="CL110" s="68" t="str">
        <f t="shared" si="109"/>
        <v/>
      </c>
      <c r="CM110" s="68" t="str">
        <f t="shared" si="110"/>
        <v/>
      </c>
      <c r="CN110" s="68" t="str">
        <f t="shared" si="111"/>
        <v/>
      </c>
      <c r="CO110" s="68" t="str">
        <f t="shared" si="112"/>
        <v/>
      </c>
      <c r="CP110" s="68" t="str">
        <f t="shared" si="118"/>
        <v>https://viking-pictures.s3.us-west-1.amazonaws.com/AA1188/20+(1).JPG</v>
      </c>
      <c r="CR110" t="str">
        <f t="shared" si="119"/>
        <v>https://viking-pictures.s3.us-west-1.amazonaws.com/AA1188/20+(1).JPG</v>
      </c>
      <c r="CS110" s="68" t="str">
        <f t="shared" si="120"/>
        <v>Primary Pic</v>
      </c>
      <c r="CU110" t="s">
        <v>3825</v>
      </c>
      <c r="CV110" t="s">
        <v>3826</v>
      </c>
      <c r="CW110" t="s">
        <v>3827</v>
      </c>
      <c r="CX110" t="s">
        <v>3828</v>
      </c>
      <c r="CY110" t="s">
        <v>3829</v>
      </c>
      <c r="CZ110" t="s">
        <v>3830</v>
      </c>
      <c r="DA110" t="s">
        <v>3831</v>
      </c>
      <c r="DB110" t="s">
        <v>3832</v>
      </c>
      <c r="DC110" t="s">
        <v>3833</v>
      </c>
    </row>
    <row r="111" spans="1:116" x14ac:dyDescent="0.25">
      <c r="A111">
        <v>21</v>
      </c>
      <c r="B111" t="s">
        <v>3112</v>
      </c>
      <c r="C111" s="82" t="str">
        <f t="shared" si="113"/>
        <v>https://viking-pictures.s3.us-west-1.amazonaws.com/AA1188/21+(1).JPG|https://viking-pictures.s3.us-west-1.amazonaws.com/AA1188/21+(2).JPG|https://viking-pictures.s3.us-west-1.amazonaws.com/AA1188/21+(3).JPG|https://viking-pictures.s3.us-west-1.amazonaws.com/AA1188/21+(4).JPG|https://viking-pictures.s3.us-west-1.amazonaws.com/AA1188/21+(5).JPG|https://viking-pictures.s3.us-west-1.amazonaws.com/AA1188/21+(6).JPG|https://viking-pictures.s3.us-west-1.amazonaws.com/AA1188/21+(7).JPG|https://viking-pictures.s3.us-west-1.amazonaws.com/AA1188/21+(8).JPG</v>
      </c>
      <c r="D111" s="278">
        <v>8</v>
      </c>
      <c r="E111" s="82" t="str">
        <f t="shared" si="114"/>
        <v>https://viking-pictures.s3.us-west-1.amazonaws.com/AA1188/21+(1).JPG</v>
      </c>
      <c r="F111" s="82" t="str">
        <f t="shared" si="67"/>
        <v>https://viking-pictures.s3.us-west-1.amazonaws.com/AA1188/21+(2).JPG</v>
      </c>
      <c r="G111" s="82" t="str">
        <f t="shared" si="68"/>
        <v>https://viking-pictures.s3.us-west-1.amazonaws.com/AA1188/21+(3).JPG</v>
      </c>
      <c r="H111" s="82" t="str">
        <f t="shared" si="69"/>
        <v>https://viking-pictures.s3.us-west-1.amazonaws.com/AA1188/21+(4).JPG</v>
      </c>
      <c r="I111" s="82" t="str">
        <f t="shared" si="70"/>
        <v>https://viking-pictures.s3.us-west-1.amazonaws.com/AA1188/21+(5).JPG</v>
      </c>
      <c r="J111" s="82" t="str">
        <f t="shared" si="71"/>
        <v>https://viking-pictures.s3.us-west-1.amazonaws.com/AA1188/21+(6).JPG</v>
      </c>
      <c r="K111" s="82" t="str">
        <f t="shared" si="72"/>
        <v>https://viking-pictures.s3.us-west-1.amazonaws.com/AA1188/21+(7).JPG</v>
      </c>
      <c r="L111" s="82" t="str">
        <f t="shared" si="73"/>
        <v>https://viking-pictures.s3.us-west-1.amazonaws.com/AA1188/21+(8).JPG</v>
      </c>
      <c r="M111" s="82" t="str">
        <f t="shared" si="74"/>
        <v/>
      </c>
      <c r="N111" s="82" t="str">
        <f t="shared" si="75"/>
        <v/>
      </c>
      <c r="O111" s="82" t="str">
        <f t="shared" si="76"/>
        <v/>
      </c>
      <c r="P111" s="82" t="str">
        <f t="shared" si="77"/>
        <v/>
      </c>
      <c r="Q111" s="82" t="str">
        <f t="shared" si="78"/>
        <v/>
      </c>
      <c r="R111" s="82" t="str">
        <f t="shared" si="79"/>
        <v/>
      </c>
      <c r="S111" s="82" t="str">
        <f t="shared" si="80"/>
        <v/>
      </c>
      <c r="T111" s="82" t="str">
        <f t="shared" si="81"/>
        <v/>
      </c>
      <c r="U111" s="82" t="str">
        <f t="shared" si="82"/>
        <v/>
      </c>
      <c r="V111" s="82" t="str">
        <f t="shared" si="83"/>
        <v/>
      </c>
      <c r="W111" s="82" t="str">
        <f t="shared" si="84"/>
        <v/>
      </c>
      <c r="X111" s="82" t="str">
        <f t="shared" si="85"/>
        <v/>
      </c>
      <c r="Y111" s="82" t="str">
        <f t="shared" si="86"/>
        <v/>
      </c>
      <c r="Z111" s="82" t="str">
        <f t="shared" si="87"/>
        <v/>
      </c>
      <c r="AA111" s="82" t="str">
        <f t="shared" si="88"/>
        <v/>
      </c>
      <c r="AB111" s="82" t="str">
        <f t="shared" si="89"/>
        <v/>
      </c>
      <c r="AC111" s="83" t="str">
        <f t="shared" si="121"/>
        <v>https://viking-pictures.s3.us-west-1.amazonaws.com/AA1188</v>
      </c>
      <c r="AD111" s="82" t="str">
        <f t="shared" si="122"/>
        <v>21</v>
      </c>
      <c r="AE111" s="82">
        <f t="shared" si="115"/>
        <v>21</v>
      </c>
      <c r="AF111" s="82" t="str">
        <f t="shared" si="123"/>
        <v>21</v>
      </c>
      <c r="AG111" s="82" t="str">
        <f t="shared" si="124"/>
        <v>21</v>
      </c>
      <c r="AH111" s="82" t="str">
        <f t="shared" si="125"/>
        <v>21</v>
      </c>
      <c r="AI111" s="82" t="str">
        <f t="shared" si="126"/>
        <v>21</v>
      </c>
      <c r="AJ111" s="82" t="str">
        <f t="shared" si="127"/>
        <v>21</v>
      </c>
      <c r="AK111" s="82" t="str">
        <f t="shared" si="128"/>
        <v>21</v>
      </c>
      <c r="AL111" s="82" t="str">
        <f t="shared" si="129"/>
        <v>21</v>
      </c>
      <c r="AM111" s="82" t="str">
        <f t="shared" si="130"/>
        <v>21</v>
      </c>
      <c r="AN111" s="82" t="str">
        <f t="shared" si="116"/>
        <v>21</v>
      </c>
      <c r="AO111" s="82" t="str">
        <f t="shared" si="131"/>
        <v>21</v>
      </c>
      <c r="AP111" s="82" t="str">
        <f t="shared" si="132"/>
        <v>21</v>
      </c>
      <c r="AQ111" s="84" t="s">
        <v>3199</v>
      </c>
      <c r="AR111" s="84" t="s">
        <v>1864</v>
      </c>
      <c r="AS111" s="84" t="s">
        <v>1865</v>
      </c>
      <c r="AT111" s="84" t="s">
        <v>1866</v>
      </c>
      <c r="AU111" s="84" t="s">
        <v>1867</v>
      </c>
      <c r="AV111" s="84" t="s">
        <v>1868</v>
      </c>
      <c r="AW111" s="84" t="s">
        <v>1869</v>
      </c>
      <c r="AX111" s="84" t="s">
        <v>1870</v>
      </c>
      <c r="AY111" s="84" t="s">
        <v>1871</v>
      </c>
      <c r="AZ111" s="84" t="s">
        <v>1872</v>
      </c>
      <c r="BA111" s="84" t="s">
        <v>1873</v>
      </c>
      <c r="BB111" s="84" t="s">
        <v>1874</v>
      </c>
      <c r="BC111" s="84" t="s">
        <v>1875</v>
      </c>
      <c r="BD111" s="84" t="s">
        <v>1876</v>
      </c>
      <c r="BE111" s="84" t="s">
        <v>1877</v>
      </c>
      <c r="BF111" s="84" t="s">
        <v>1878</v>
      </c>
      <c r="BG111" s="84" t="s">
        <v>1879</v>
      </c>
      <c r="BH111" s="84" t="s">
        <v>1880</v>
      </c>
      <c r="BI111" s="84" t="s">
        <v>1881</v>
      </c>
      <c r="BJ111" s="84" t="s">
        <v>1882</v>
      </c>
      <c r="BK111" s="84" t="s">
        <v>1883</v>
      </c>
      <c r="BL111" s="84" t="s">
        <v>1884</v>
      </c>
      <c r="BM111" s="84" t="s">
        <v>1885</v>
      </c>
      <c r="BN111" s="84" t="s">
        <v>1886</v>
      </c>
      <c r="BO111" s="84" t="s">
        <v>1887</v>
      </c>
      <c r="BP111" s="84" t="s">
        <v>1888</v>
      </c>
      <c r="BQ111" s="84" t="s">
        <v>1889</v>
      </c>
      <c r="BR111" s="68" t="str">
        <f t="shared" si="117"/>
        <v>Pic1</v>
      </c>
      <c r="BS111" s="68" t="str">
        <f t="shared" si="90"/>
        <v>Pic2</v>
      </c>
      <c r="BT111" s="68" t="str">
        <f t="shared" si="91"/>
        <v>Pic3</v>
      </c>
      <c r="BU111" s="68" t="str">
        <f t="shared" si="92"/>
        <v>Pic4</v>
      </c>
      <c r="BV111" s="68" t="str">
        <f t="shared" si="93"/>
        <v>Pic5</v>
      </c>
      <c r="BW111" s="68" t="str">
        <f t="shared" si="94"/>
        <v>Pic6</v>
      </c>
      <c r="BX111" s="68" t="str">
        <f t="shared" si="95"/>
        <v>Pic7</v>
      </c>
      <c r="BY111" s="68" t="str">
        <f t="shared" si="96"/>
        <v>Pic8</v>
      </c>
      <c r="BZ111" s="68" t="str">
        <f t="shared" si="97"/>
        <v/>
      </c>
      <c r="CA111" s="68" t="str">
        <f t="shared" si="98"/>
        <v/>
      </c>
      <c r="CB111" s="68" t="str">
        <f t="shared" si="99"/>
        <v/>
      </c>
      <c r="CC111" s="68" t="str">
        <f t="shared" si="100"/>
        <v/>
      </c>
      <c r="CD111" s="68" t="str">
        <f t="shared" si="101"/>
        <v/>
      </c>
      <c r="CE111" s="68" t="str">
        <f t="shared" si="102"/>
        <v/>
      </c>
      <c r="CF111" s="68" t="str">
        <f t="shared" si="103"/>
        <v/>
      </c>
      <c r="CG111" s="68" t="str">
        <f t="shared" si="104"/>
        <v/>
      </c>
      <c r="CH111" s="68" t="str">
        <f t="shared" si="105"/>
        <v/>
      </c>
      <c r="CI111" s="68" t="str">
        <f t="shared" si="106"/>
        <v/>
      </c>
      <c r="CJ111" s="68" t="str">
        <f t="shared" si="107"/>
        <v/>
      </c>
      <c r="CK111" s="68" t="str">
        <f t="shared" si="108"/>
        <v/>
      </c>
      <c r="CL111" s="68" t="str">
        <f t="shared" si="109"/>
        <v/>
      </c>
      <c r="CM111" s="68" t="str">
        <f t="shared" si="110"/>
        <v/>
      </c>
      <c r="CN111" s="68" t="str">
        <f t="shared" si="111"/>
        <v/>
      </c>
      <c r="CO111" s="68" t="str">
        <f t="shared" si="112"/>
        <v/>
      </c>
      <c r="CP111" s="68" t="str">
        <f t="shared" si="118"/>
        <v>https://viking-pictures.s3.us-west-1.amazonaws.com/AA1188/21+(1).JPG</v>
      </c>
      <c r="CR111" t="str">
        <f t="shared" si="119"/>
        <v>https://viking-pictures.s3.us-west-1.amazonaws.com/AA1188/21+(1).JPG</v>
      </c>
      <c r="CS111" s="68" t="str">
        <f t="shared" si="120"/>
        <v>Primary Pic</v>
      </c>
      <c r="CU111" t="s">
        <v>3834</v>
      </c>
      <c r="CV111" t="s">
        <v>3835</v>
      </c>
      <c r="CW111" t="s">
        <v>3836</v>
      </c>
      <c r="CX111" t="s">
        <v>3837</v>
      </c>
      <c r="CY111" t="s">
        <v>3838</v>
      </c>
      <c r="CZ111" t="s">
        <v>3839</v>
      </c>
      <c r="DA111" t="s">
        <v>3840</v>
      </c>
      <c r="DB111" t="s">
        <v>3841</v>
      </c>
    </row>
    <row r="112" spans="1:116" x14ac:dyDescent="0.25">
      <c r="A112">
        <v>22</v>
      </c>
      <c r="B112" t="s">
        <v>3116</v>
      </c>
      <c r="C112" s="82" t="str">
        <f t="shared" si="113"/>
        <v>https://viking-pictures.s3.us-west-1.amazonaws.com/AA1188/22+(1).JPG|https://viking-pictures.s3.us-west-1.amazonaws.com/AA1188/22+(2).JPG|https://viking-pictures.s3.us-west-1.amazonaws.com/AA1188/22+(3).JPG|https://viking-pictures.s3.us-west-1.amazonaws.com/AA1188/22+(4).JPG|https://viking-pictures.s3.us-west-1.amazonaws.com/AA1188/22+(5).JPG|https://viking-pictures.s3.us-west-1.amazonaws.com/AA1188/22+(6).JPG|https://viking-pictures.s3.us-west-1.amazonaws.com/AA1188/22+(7).JPG|https://viking-pictures.s3.us-west-1.amazonaws.com/AA1188/22+(8).JPG|https://viking-pictures.s3.us-west-1.amazonaws.com/AA1188/22+(9).JPG|https://viking-pictures.s3.us-west-1.amazonaws.com/AA1188/22+(10).JPG|https://viking-pictures.s3.us-west-1.amazonaws.com/AA1188/22+(11).JPG|https://viking-pictures.s3.us-west-1.amazonaws.com/AA1188/22+(12).JPG|https://viking-pictures.s3.us-west-1.amazonaws.com/AA1188/22+(13).JPG|https://viking-pictures.s3.us-west-1.amazonaws.com/AA1188/22+(14).JPG</v>
      </c>
      <c r="D112" s="278">
        <v>14</v>
      </c>
      <c r="E112" s="82" t="str">
        <f t="shared" si="114"/>
        <v>https://viking-pictures.s3.us-west-1.amazonaws.com/AA1188/22+(1).JPG</v>
      </c>
      <c r="F112" s="82" t="str">
        <f t="shared" si="67"/>
        <v>https://viking-pictures.s3.us-west-1.amazonaws.com/AA1188/22+(2).JPG</v>
      </c>
      <c r="G112" s="82" t="str">
        <f t="shared" si="68"/>
        <v>https://viking-pictures.s3.us-west-1.amazonaws.com/AA1188/22+(3).JPG</v>
      </c>
      <c r="H112" s="82" t="str">
        <f t="shared" si="69"/>
        <v>https://viking-pictures.s3.us-west-1.amazonaws.com/AA1188/22+(4).JPG</v>
      </c>
      <c r="I112" s="82" t="str">
        <f t="shared" si="70"/>
        <v>https://viking-pictures.s3.us-west-1.amazonaws.com/AA1188/22+(5).JPG</v>
      </c>
      <c r="J112" s="82" t="str">
        <f t="shared" si="71"/>
        <v>https://viking-pictures.s3.us-west-1.amazonaws.com/AA1188/22+(6).JPG</v>
      </c>
      <c r="K112" s="82" t="str">
        <f t="shared" si="72"/>
        <v>https://viking-pictures.s3.us-west-1.amazonaws.com/AA1188/22+(7).JPG</v>
      </c>
      <c r="L112" s="82" t="str">
        <f t="shared" si="73"/>
        <v>https://viking-pictures.s3.us-west-1.amazonaws.com/AA1188/22+(8).JPG</v>
      </c>
      <c r="M112" s="82" t="str">
        <f t="shared" si="74"/>
        <v>https://viking-pictures.s3.us-west-1.amazonaws.com/AA1188/22+(9).JPG</v>
      </c>
      <c r="N112" s="82" t="str">
        <f t="shared" si="75"/>
        <v>https://viking-pictures.s3.us-west-1.amazonaws.com/AA1188/22+(10).JPG</v>
      </c>
      <c r="O112" s="82" t="str">
        <f t="shared" si="76"/>
        <v>https://viking-pictures.s3.us-west-1.amazonaws.com/AA1188/22+(11).JPG</v>
      </c>
      <c r="P112" s="82" t="str">
        <f t="shared" si="77"/>
        <v>https://viking-pictures.s3.us-west-1.amazonaws.com/AA1188/22+(12).JPG</v>
      </c>
      <c r="Q112" s="82" t="str">
        <f t="shared" si="78"/>
        <v>https://viking-pictures.s3.us-west-1.amazonaws.com/AA1188/22+(13).JPG</v>
      </c>
      <c r="R112" s="82" t="str">
        <f t="shared" si="79"/>
        <v>https://viking-pictures.s3.us-west-1.amazonaws.com/AA1188/22+(14).JPG</v>
      </c>
      <c r="S112" s="82" t="str">
        <f t="shared" si="80"/>
        <v/>
      </c>
      <c r="T112" s="82" t="str">
        <f t="shared" si="81"/>
        <v/>
      </c>
      <c r="U112" s="82" t="str">
        <f t="shared" si="82"/>
        <v/>
      </c>
      <c r="V112" s="82" t="str">
        <f t="shared" si="83"/>
        <v/>
      </c>
      <c r="W112" s="82" t="str">
        <f t="shared" si="84"/>
        <v/>
      </c>
      <c r="X112" s="82" t="str">
        <f t="shared" si="85"/>
        <v/>
      </c>
      <c r="Y112" s="82" t="str">
        <f t="shared" si="86"/>
        <v/>
      </c>
      <c r="Z112" s="82" t="str">
        <f t="shared" si="87"/>
        <v/>
      </c>
      <c r="AA112" s="82" t="str">
        <f t="shared" si="88"/>
        <v/>
      </c>
      <c r="AB112" s="82" t="str">
        <f t="shared" si="89"/>
        <v/>
      </c>
      <c r="AC112" s="83" t="str">
        <f t="shared" si="121"/>
        <v>https://viking-pictures.s3.us-west-1.amazonaws.com/AA1188</v>
      </c>
      <c r="AD112" s="82" t="str">
        <f t="shared" si="122"/>
        <v>22</v>
      </c>
      <c r="AE112" s="82">
        <f t="shared" si="115"/>
        <v>22</v>
      </c>
      <c r="AF112" s="82" t="str">
        <f t="shared" si="123"/>
        <v>22</v>
      </c>
      <c r="AG112" s="82" t="str">
        <f t="shared" si="124"/>
        <v>22</v>
      </c>
      <c r="AH112" s="82" t="str">
        <f t="shared" si="125"/>
        <v>22</v>
      </c>
      <c r="AI112" s="82" t="str">
        <f t="shared" si="126"/>
        <v>22</v>
      </c>
      <c r="AJ112" s="82" t="str">
        <f t="shared" si="127"/>
        <v>22</v>
      </c>
      <c r="AK112" s="82" t="str">
        <f t="shared" si="128"/>
        <v>22</v>
      </c>
      <c r="AL112" s="82" t="str">
        <f t="shared" si="129"/>
        <v>22</v>
      </c>
      <c r="AM112" s="82" t="str">
        <f t="shared" si="130"/>
        <v>22</v>
      </c>
      <c r="AN112" s="82" t="str">
        <f t="shared" si="116"/>
        <v>22</v>
      </c>
      <c r="AO112" s="82" t="str">
        <f t="shared" si="131"/>
        <v>22</v>
      </c>
      <c r="AP112" s="82" t="str">
        <f t="shared" si="132"/>
        <v>22</v>
      </c>
      <c r="AQ112" s="84" t="s">
        <v>3199</v>
      </c>
      <c r="AR112" s="84" t="s">
        <v>1864</v>
      </c>
      <c r="AS112" s="84" t="s">
        <v>1865</v>
      </c>
      <c r="AT112" s="84" t="s">
        <v>1866</v>
      </c>
      <c r="AU112" s="84" t="s">
        <v>1867</v>
      </c>
      <c r="AV112" s="84" t="s">
        <v>1868</v>
      </c>
      <c r="AW112" s="84" t="s">
        <v>1869</v>
      </c>
      <c r="AX112" s="84" t="s">
        <v>1870</v>
      </c>
      <c r="AY112" s="84" t="s">
        <v>1871</v>
      </c>
      <c r="AZ112" s="84" t="s">
        <v>1872</v>
      </c>
      <c r="BA112" s="84" t="s">
        <v>1873</v>
      </c>
      <c r="BB112" s="84" t="s">
        <v>1874</v>
      </c>
      <c r="BC112" s="84" t="s">
        <v>1875</v>
      </c>
      <c r="BD112" s="84" t="s">
        <v>1876</v>
      </c>
      <c r="BE112" s="84" t="s">
        <v>1877</v>
      </c>
      <c r="BF112" s="84" t="s">
        <v>1878</v>
      </c>
      <c r="BG112" s="84" t="s">
        <v>1879</v>
      </c>
      <c r="BH112" s="84" t="s">
        <v>1880</v>
      </c>
      <c r="BI112" s="84" t="s">
        <v>1881</v>
      </c>
      <c r="BJ112" s="84" t="s">
        <v>1882</v>
      </c>
      <c r="BK112" s="84" t="s">
        <v>1883</v>
      </c>
      <c r="BL112" s="84" t="s">
        <v>1884</v>
      </c>
      <c r="BM112" s="84" t="s">
        <v>1885</v>
      </c>
      <c r="BN112" s="84" t="s">
        <v>1886</v>
      </c>
      <c r="BO112" s="84" t="s">
        <v>1887</v>
      </c>
      <c r="BP112" s="84" t="s">
        <v>1888</v>
      </c>
      <c r="BQ112" s="84" t="s">
        <v>1889</v>
      </c>
      <c r="BR112" s="68" t="str">
        <f t="shared" si="117"/>
        <v>Pic1</v>
      </c>
      <c r="BS112" s="68" t="str">
        <f t="shared" si="90"/>
        <v>Pic2</v>
      </c>
      <c r="BT112" s="68" t="str">
        <f t="shared" si="91"/>
        <v>Pic3</v>
      </c>
      <c r="BU112" s="68" t="str">
        <f t="shared" si="92"/>
        <v>Pic4</v>
      </c>
      <c r="BV112" s="68" t="str">
        <f t="shared" si="93"/>
        <v>Pic5</v>
      </c>
      <c r="BW112" s="68" t="str">
        <f t="shared" si="94"/>
        <v>Pic6</v>
      </c>
      <c r="BX112" s="68" t="str">
        <f t="shared" si="95"/>
        <v>Pic7</v>
      </c>
      <c r="BY112" s="68" t="str">
        <f t="shared" si="96"/>
        <v>Pic8</v>
      </c>
      <c r="BZ112" s="68" t="str">
        <f t="shared" si="97"/>
        <v>Pic9</v>
      </c>
      <c r="CA112" s="68" t="str">
        <f t="shared" si="98"/>
        <v>Pic10</v>
      </c>
      <c r="CB112" s="68" t="str">
        <f t="shared" si="99"/>
        <v>Pic11</v>
      </c>
      <c r="CC112" s="68" t="str">
        <f t="shared" si="100"/>
        <v>Pic12</v>
      </c>
      <c r="CD112" s="68" t="str">
        <f t="shared" si="101"/>
        <v>Pic13</v>
      </c>
      <c r="CE112" s="68" t="str">
        <f t="shared" si="102"/>
        <v>Pic14</v>
      </c>
      <c r="CF112" s="68" t="str">
        <f t="shared" si="103"/>
        <v/>
      </c>
      <c r="CG112" s="68" t="str">
        <f t="shared" si="104"/>
        <v/>
      </c>
      <c r="CH112" s="68" t="str">
        <f t="shared" si="105"/>
        <v/>
      </c>
      <c r="CI112" s="68" t="str">
        <f t="shared" si="106"/>
        <v/>
      </c>
      <c r="CJ112" s="68" t="str">
        <f t="shared" si="107"/>
        <v/>
      </c>
      <c r="CK112" s="68" t="str">
        <f t="shared" si="108"/>
        <v/>
      </c>
      <c r="CL112" s="68" t="str">
        <f t="shared" si="109"/>
        <v/>
      </c>
      <c r="CM112" s="68" t="str">
        <f t="shared" si="110"/>
        <v/>
      </c>
      <c r="CN112" s="68" t="str">
        <f t="shared" si="111"/>
        <v/>
      </c>
      <c r="CO112" s="68" t="str">
        <f t="shared" si="112"/>
        <v/>
      </c>
      <c r="CP112" s="68" t="str">
        <f t="shared" si="118"/>
        <v>https://viking-pictures.s3.us-west-1.amazonaws.com/AA1188/22+(1).JPG</v>
      </c>
      <c r="CR112" t="str">
        <f t="shared" si="119"/>
        <v>https://viking-pictures.s3.us-west-1.amazonaws.com/AA1188/22+(1).JPG</v>
      </c>
      <c r="CS112" s="68" t="str">
        <f t="shared" si="120"/>
        <v>Primary Pic</v>
      </c>
      <c r="CU112" t="s">
        <v>3842</v>
      </c>
      <c r="CV112" t="s">
        <v>3843</v>
      </c>
      <c r="CW112" t="s">
        <v>3844</v>
      </c>
      <c r="CX112" t="s">
        <v>3845</v>
      </c>
      <c r="CY112" t="s">
        <v>3846</v>
      </c>
      <c r="CZ112" t="s">
        <v>3847</v>
      </c>
      <c r="DA112" t="s">
        <v>3848</v>
      </c>
      <c r="DB112" t="s">
        <v>3849</v>
      </c>
      <c r="DC112" t="s">
        <v>3850</v>
      </c>
      <c r="DD112" t="s">
        <v>3851</v>
      </c>
      <c r="DE112" t="s">
        <v>3852</v>
      </c>
      <c r="DF112" t="s">
        <v>3853</v>
      </c>
      <c r="DG112" t="s">
        <v>3854</v>
      </c>
      <c r="DH112" t="s">
        <v>3855</v>
      </c>
    </row>
    <row r="113" spans="1:110" x14ac:dyDescent="0.25">
      <c r="A113">
        <v>28</v>
      </c>
      <c r="B113" t="s">
        <v>3117</v>
      </c>
      <c r="C113" s="82" t="str">
        <f t="shared" si="113"/>
        <v>https://viking-pictures.s3.us-west-1.amazonaws.com/AA1188/28+(1).JPG|https://viking-pictures.s3.us-west-1.amazonaws.com/AA1188/28+(2).JPG|https://viking-pictures.s3.us-west-1.amazonaws.com/AA1188/28+(3).JPG|https://viking-pictures.s3.us-west-1.amazonaws.com/AA1188/28+(4).JPG|https://viking-pictures.s3.us-west-1.amazonaws.com/AA1188/28+(5).JPG|https://viking-pictures.s3.us-west-1.amazonaws.com/AA1188/28+(6).JPG|https://viking-pictures.s3.us-west-1.amazonaws.com/AA1188/28+(7).JPG|https://viking-pictures.s3.us-west-1.amazonaws.com/AA1188/28+(8).JPG|https://viking-pictures.s3.us-west-1.amazonaws.com/AA1188/28+(9).JPG|https://viking-pictures.s3.us-west-1.amazonaws.com/AA1188/28+(10).JPG|https://viking-pictures.s3.us-west-1.amazonaws.com/AA1188/28+(11).JPG|https://viking-pictures.s3.us-west-1.amazonaws.com/AA1188/28+(12).JPG</v>
      </c>
      <c r="D113" s="278">
        <v>12</v>
      </c>
      <c r="E113" s="82" t="str">
        <f t="shared" si="114"/>
        <v>https://viking-pictures.s3.us-west-1.amazonaws.com/AA1188/28+(1).JPG</v>
      </c>
      <c r="F113" s="82" t="str">
        <f t="shared" si="67"/>
        <v>https://viking-pictures.s3.us-west-1.amazonaws.com/AA1188/28+(2).JPG</v>
      </c>
      <c r="G113" s="82" t="str">
        <f t="shared" si="68"/>
        <v>https://viking-pictures.s3.us-west-1.amazonaws.com/AA1188/28+(3).JPG</v>
      </c>
      <c r="H113" s="82" t="str">
        <f t="shared" si="69"/>
        <v>https://viking-pictures.s3.us-west-1.amazonaws.com/AA1188/28+(4).JPG</v>
      </c>
      <c r="I113" s="82" t="str">
        <f t="shared" si="70"/>
        <v>https://viking-pictures.s3.us-west-1.amazonaws.com/AA1188/28+(5).JPG</v>
      </c>
      <c r="J113" s="82" t="str">
        <f t="shared" si="71"/>
        <v>https://viking-pictures.s3.us-west-1.amazonaws.com/AA1188/28+(6).JPG</v>
      </c>
      <c r="K113" s="82" t="str">
        <f t="shared" si="72"/>
        <v>https://viking-pictures.s3.us-west-1.amazonaws.com/AA1188/28+(7).JPG</v>
      </c>
      <c r="L113" s="82" t="str">
        <f t="shared" si="73"/>
        <v>https://viking-pictures.s3.us-west-1.amazonaws.com/AA1188/28+(8).JPG</v>
      </c>
      <c r="M113" s="82" t="str">
        <f t="shared" si="74"/>
        <v>https://viking-pictures.s3.us-west-1.amazonaws.com/AA1188/28+(9).JPG</v>
      </c>
      <c r="N113" s="82" t="str">
        <f t="shared" si="75"/>
        <v>https://viking-pictures.s3.us-west-1.amazonaws.com/AA1188/28+(10).JPG</v>
      </c>
      <c r="O113" s="82" t="str">
        <f t="shared" si="76"/>
        <v>https://viking-pictures.s3.us-west-1.amazonaws.com/AA1188/28+(11).JPG</v>
      </c>
      <c r="P113" s="82" t="str">
        <f t="shared" si="77"/>
        <v>https://viking-pictures.s3.us-west-1.amazonaws.com/AA1188/28+(12).JPG</v>
      </c>
      <c r="Q113" s="82" t="str">
        <f t="shared" si="78"/>
        <v/>
      </c>
      <c r="R113" s="82" t="str">
        <f t="shared" si="79"/>
        <v/>
      </c>
      <c r="S113" s="82" t="str">
        <f t="shared" si="80"/>
        <v/>
      </c>
      <c r="T113" s="82" t="str">
        <f t="shared" si="81"/>
        <v/>
      </c>
      <c r="U113" s="82" t="str">
        <f t="shared" si="82"/>
        <v/>
      </c>
      <c r="V113" s="82" t="str">
        <f t="shared" si="83"/>
        <v/>
      </c>
      <c r="W113" s="82" t="str">
        <f t="shared" si="84"/>
        <v/>
      </c>
      <c r="X113" s="82" t="str">
        <f t="shared" si="85"/>
        <v/>
      </c>
      <c r="Y113" s="82" t="str">
        <f t="shared" si="86"/>
        <v/>
      </c>
      <c r="Z113" s="82" t="str">
        <f t="shared" si="87"/>
        <v/>
      </c>
      <c r="AA113" s="82" t="str">
        <f t="shared" si="88"/>
        <v/>
      </c>
      <c r="AB113" s="82" t="str">
        <f t="shared" si="89"/>
        <v/>
      </c>
      <c r="AC113" s="83" t="str">
        <f t="shared" si="121"/>
        <v>https://viking-pictures.s3.us-west-1.amazonaws.com/AA1188</v>
      </c>
      <c r="AD113" s="82" t="str">
        <f t="shared" si="122"/>
        <v>28</v>
      </c>
      <c r="AE113" s="82">
        <f t="shared" si="115"/>
        <v>28</v>
      </c>
      <c r="AF113" s="82" t="str">
        <f t="shared" si="123"/>
        <v>28</v>
      </c>
      <c r="AG113" s="82" t="str">
        <f t="shared" si="124"/>
        <v>28</v>
      </c>
      <c r="AH113" s="82" t="str">
        <f t="shared" si="125"/>
        <v>28</v>
      </c>
      <c r="AI113" s="82" t="str">
        <f t="shared" si="126"/>
        <v>28</v>
      </c>
      <c r="AJ113" s="82" t="str">
        <f t="shared" si="127"/>
        <v>28</v>
      </c>
      <c r="AK113" s="82" t="str">
        <f t="shared" si="128"/>
        <v>28</v>
      </c>
      <c r="AL113" s="82" t="str">
        <f t="shared" si="129"/>
        <v>28</v>
      </c>
      <c r="AM113" s="82" t="str">
        <f t="shared" si="130"/>
        <v>28</v>
      </c>
      <c r="AN113" s="82" t="str">
        <f t="shared" si="116"/>
        <v>28</v>
      </c>
      <c r="AO113" s="82" t="str">
        <f t="shared" si="131"/>
        <v>28</v>
      </c>
      <c r="AP113" s="82" t="str">
        <f t="shared" si="132"/>
        <v>28</v>
      </c>
      <c r="AQ113" s="84" t="s">
        <v>3199</v>
      </c>
      <c r="AR113" s="84" t="s">
        <v>1864</v>
      </c>
      <c r="AS113" s="84" t="s">
        <v>1865</v>
      </c>
      <c r="AT113" s="84" t="s">
        <v>1866</v>
      </c>
      <c r="AU113" s="84" t="s">
        <v>1867</v>
      </c>
      <c r="AV113" s="84" t="s">
        <v>1868</v>
      </c>
      <c r="AW113" s="84" t="s">
        <v>1869</v>
      </c>
      <c r="AX113" s="84" t="s">
        <v>1870</v>
      </c>
      <c r="AY113" s="84" t="s">
        <v>1871</v>
      </c>
      <c r="AZ113" s="84" t="s">
        <v>1872</v>
      </c>
      <c r="BA113" s="84" t="s">
        <v>1873</v>
      </c>
      <c r="BB113" s="84" t="s">
        <v>1874</v>
      </c>
      <c r="BC113" s="84" t="s">
        <v>1875</v>
      </c>
      <c r="BD113" s="84" t="s">
        <v>1876</v>
      </c>
      <c r="BE113" s="84" t="s">
        <v>1877</v>
      </c>
      <c r="BF113" s="84" t="s">
        <v>1878</v>
      </c>
      <c r="BG113" s="84" t="s">
        <v>1879</v>
      </c>
      <c r="BH113" s="84" t="s">
        <v>1880</v>
      </c>
      <c r="BI113" s="84" t="s">
        <v>1881</v>
      </c>
      <c r="BJ113" s="84" t="s">
        <v>1882</v>
      </c>
      <c r="BK113" s="84" t="s">
        <v>1883</v>
      </c>
      <c r="BL113" s="84" t="s">
        <v>1884</v>
      </c>
      <c r="BM113" s="84" t="s">
        <v>1885</v>
      </c>
      <c r="BN113" s="84" t="s">
        <v>1886</v>
      </c>
      <c r="BO113" s="84" t="s">
        <v>1887</v>
      </c>
      <c r="BP113" s="84" t="s">
        <v>1888</v>
      </c>
      <c r="BQ113" s="84" t="s">
        <v>1889</v>
      </c>
      <c r="BR113" s="68" t="str">
        <f t="shared" si="117"/>
        <v>Pic1</v>
      </c>
      <c r="BS113" s="68" t="str">
        <f t="shared" si="90"/>
        <v>Pic2</v>
      </c>
      <c r="BT113" s="68" t="str">
        <f t="shared" si="91"/>
        <v>Pic3</v>
      </c>
      <c r="BU113" s="68" t="str">
        <f t="shared" si="92"/>
        <v>Pic4</v>
      </c>
      <c r="BV113" s="68" t="str">
        <f t="shared" si="93"/>
        <v>Pic5</v>
      </c>
      <c r="BW113" s="68" t="str">
        <f t="shared" si="94"/>
        <v>Pic6</v>
      </c>
      <c r="BX113" s="68" t="str">
        <f t="shared" si="95"/>
        <v>Pic7</v>
      </c>
      <c r="BY113" s="68" t="str">
        <f t="shared" si="96"/>
        <v>Pic8</v>
      </c>
      <c r="BZ113" s="68" t="str">
        <f t="shared" si="97"/>
        <v>Pic9</v>
      </c>
      <c r="CA113" s="68" t="str">
        <f t="shared" si="98"/>
        <v>Pic10</v>
      </c>
      <c r="CB113" s="68" t="str">
        <f t="shared" si="99"/>
        <v>Pic11</v>
      </c>
      <c r="CC113" s="68" t="str">
        <f t="shared" si="100"/>
        <v>Pic12</v>
      </c>
      <c r="CD113" s="68" t="str">
        <f t="shared" si="101"/>
        <v/>
      </c>
      <c r="CE113" s="68" t="str">
        <f t="shared" si="102"/>
        <v/>
      </c>
      <c r="CF113" s="68" t="str">
        <f t="shared" si="103"/>
        <v/>
      </c>
      <c r="CG113" s="68" t="str">
        <f t="shared" si="104"/>
        <v/>
      </c>
      <c r="CH113" s="68" t="str">
        <f t="shared" si="105"/>
        <v/>
      </c>
      <c r="CI113" s="68" t="str">
        <f t="shared" si="106"/>
        <v/>
      </c>
      <c r="CJ113" s="68" t="str">
        <f t="shared" si="107"/>
        <v/>
      </c>
      <c r="CK113" s="68" t="str">
        <f t="shared" si="108"/>
        <v/>
      </c>
      <c r="CL113" s="68" t="str">
        <f t="shared" si="109"/>
        <v/>
      </c>
      <c r="CM113" s="68" t="str">
        <f t="shared" si="110"/>
        <v/>
      </c>
      <c r="CN113" s="68" t="str">
        <f t="shared" si="111"/>
        <v/>
      </c>
      <c r="CO113" s="68" t="str">
        <f t="shared" si="112"/>
        <v/>
      </c>
      <c r="CP113" s="68" t="str">
        <f t="shared" si="118"/>
        <v>https://viking-pictures.s3.us-west-1.amazonaws.com/AA1188/28+(1).JPG</v>
      </c>
      <c r="CR113" t="str">
        <f t="shared" si="119"/>
        <v>https://viking-pictures.s3.us-west-1.amazonaws.com/AA1188/28+(1).JPG</v>
      </c>
      <c r="CS113" s="68" t="str">
        <f t="shared" si="120"/>
        <v>Primary Pic</v>
      </c>
      <c r="CU113" t="s">
        <v>3856</v>
      </c>
      <c r="CV113" t="s">
        <v>3857</v>
      </c>
      <c r="CW113" t="s">
        <v>3858</v>
      </c>
      <c r="CX113" t="s">
        <v>3859</v>
      </c>
      <c r="CY113" t="s">
        <v>3860</v>
      </c>
      <c r="CZ113" t="s">
        <v>3861</v>
      </c>
      <c r="DA113" t="s">
        <v>3862</v>
      </c>
      <c r="DB113" t="s">
        <v>3863</v>
      </c>
      <c r="DC113" t="s">
        <v>3864</v>
      </c>
      <c r="DD113" t="s">
        <v>3865</v>
      </c>
      <c r="DE113" t="s">
        <v>3866</v>
      </c>
      <c r="DF113" t="s">
        <v>3867</v>
      </c>
    </row>
    <row r="114" spans="1:110" x14ac:dyDescent="0.25">
      <c r="A114">
        <v>26</v>
      </c>
      <c r="B114" t="s">
        <v>3119</v>
      </c>
      <c r="C114" s="82" t="str">
        <f t="shared" si="113"/>
        <v>https://viking-pictures.s3.us-west-1.amazonaws.com/AA1188/26+(1).JPG|https://viking-pictures.s3.us-west-1.amazonaws.com/AA1188/26+(2).JPG|https://viking-pictures.s3.us-west-1.amazonaws.com/AA1188/26+(3).JPG|https://viking-pictures.s3.us-west-1.amazonaws.com/AA1188/26+(4).JPG|https://viking-pictures.s3.us-west-1.amazonaws.com/AA1188/26+(5).JPG|https://viking-pictures.s3.us-west-1.amazonaws.com/AA1188/26+(6).JPG|https://viking-pictures.s3.us-west-1.amazonaws.com/AA1188/26+(7).JPG|https://viking-pictures.s3.us-west-1.amazonaws.com/AA1188/26+(8).JPG</v>
      </c>
      <c r="D114" s="278">
        <v>8</v>
      </c>
      <c r="E114" s="82" t="str">
        <f t="shared" si="114"/>
        <v>https://viking-pictures.s3.us-west-1.amazonaws.com/AA1188/26+(1).JPG</v>
      </c>
      <c r="F114" s="82" t="str">
        <f t="shared" si="67"/>
        <v>https://viking-pictures.s3.us-west-1.amazonaws.com/AA1188/26+(2).JPG</v>
      </c>
      <c r="G114" s="82" t="str">
        <f t="shared" si="68"/>
        <v>https://viking-pictures.s3.us-west-1.amazonaws.com/AA1188/26+(3).JPG</v>
      </c>
      <c r="H114" s="82" t="str">
        <f t="shared" si="69"/>
        <v>https://viking-pictures.s3.us-west-1.amazonaws.com/AA1188/26+(4).JPG</v>
      </c>
      <c r="I114" s="82" t="str">
        <f t="shared" si="70"/>
        <v>https://viking-pictures.s3.us-west-1.amazonaws.com/AA1188/26+(5).JPG</v>
      </c>
      <c r="J114" s="82" t="str">
        <f t="shared" si="71"/>
        <v>https://viking-pictures.s3.us-west-1.amazonaws.com/AA1188/26+(6).JPG</v>
      </c>
      <c r="K114" s="82" t="str">
        <f t="shared" si="72"/>
        <v>https://viking-pictures.s3.us-west-1.amazonaws.com/AA1188/26+(7).JPG</v>
      </c>
      <c r="L114" s="82" t="str">
        <f t="shared" si="73"/>
        <v>https://viking-pictures.s3.us-west-1.amazonaws.com/AA1188/26+(8).JPG</v>
      </c>
      <c r="M114" s="82" t="str">
        <f t="shared" si="74"/>
        <v/>
      </c>
      <c r="N114" s="82" t="str">
        <f t="shared" si="75"/>
        <v/>
      </c>
      <c r="O114" s="82" t="str">
        <f t="shared" si="76"/>
        <v/>
      </c>
      <c r="P114" s="82" t="str">
        <f t="shared" si="77"/>
        <v/>
      </c>
      <c r="Q114" s="82" t="str">
        <f t="shared" si="78"/>
        <v/>
      </c>
      <c r="R114" s="82" t="str">
        <f t="shared" si="79"/>
        <v/>
      </c>
      <c r="S114" s="82" t="str">
        <f t="shared" si="80"/>
        <v/>
      </c>
      <c r="T114" s="82" t="str">
        <f t="shared" si="81"/>
        <v/>
      </c>
      <c r="U114" s="82" t="str">
        <f t="shared" si="82"/>
        <v/>
      </c>
      <c r="V114" s="82" t="str">
        <f t="shared" si="83"/>
        <v/>
      </c>
      <c r="W114" s="82" t="str">
        <f t="shared" si="84"/>
        <v/>
      </c>
      <c r="X114" s="82" t="str">
        <f t="shared" si="85"/>
        <v/>
      </c>
      <c r="Y114" s="82" t="str">
        <f t="shared" si="86"/>
        <v/>
      </c>
      <c r="Z114" s="82" t="str">
        <f t="shared" si="87"/>
        <v/>
      </c>
      <c r="AA114" s="82" t="str">
        <f t="shared" si="88"/>
        <v/>
      </c>
      <c r="AB114" s="82" t="str">
        <f t="shared" si="89"/>
        <v/>
      </c>
      <c r="AC114" s="83" t="str">
        <f t="shared" si="121"/>
        <v>https://viking-pictures.s3.us-west-1.amazonaws.com/AA1188</v>
      </c>
      <c r="AD114" s="82" t="str">
        <f t="shared" si="122"/>
        <v>26</v>
      </c>
      <c r="AE114" s="82">
        <f t="shared" si="115"/>
        <v>26</v>
      </c>
      <c r="AF114" s="82" t="str">
        <f t="shared" si="123"/>
        <v>26</v>
      </c>
      <c r="AG114" s="82" t="str">
        <f t="shared" si="124"/>
        <v>26</v>
      </c>
      <c r="AH114" s="82" t="str">
        <f t="shared" si="125"/>
        <v>26</v>
      </c>
      <c r="AI114" s="82" t="str">
        <f t="shared" si="126"/>
        <v>26</v>
      </c>
      <c r="AJ114" s="82" t="str">
        <f t="shared" si="127"/>
        <v>26</v>
      </c>
      <c r="AK114" s="82" t="str">
        <f t="shared" si="128"/>
        <v>26</v>
      </c>
      <c r="AL114" s="82" t="str">
        <f t="shared" si="129"/>
        <v>26</v>
      </c>
      <c r="AM114" s="82" t="str">
        <f t="shared" si="130"/>
        <v>26</v>
      </c>
      <c r="AN114" s="82" t="str">
        <f t="shared" si="116"/>
        <v>26</v>
      </c>
      <c r="AO114" s="82" t="str">
        <f t="shared" si="131"/>
        <v>26</v>
      </c>
      <c r="AP114" s="82" t="str">
        <f t="shared" si="132"/>
        <v>26</v>
      </c>
      <c r="AQ114" s="84" t="s">
        <v>3199</v>
      </c>
      <c r="AR114" s="84" t="s">
        <v>1864</v>
      </c>
      <c r="AS114" s="84" t="s">
        <v>1865</v>
      </c>
      <c r="AT114" s="84" t="s">
        <v>1866</v>
      </c>
      <c r="AU114" s="84" t="s">
        <v>1867</v>
      </c>
      <c r="AV114" s="84" t="s">
        <v>1868</v>
      </c>
      <c r="AW114" s="84" t="s">
        <v>1869</v>
      </c>
      <c r="AX114" s="84" t="s">
        <v>1870</v>
      </c>
      <c r="AY114" s="84" t="s">
        <v>1871</v>
      </c>
      <c r="AZ114" s="84" t="s">
        <v>1872</v>
      </c>
      <c r="BA114" s="84" t="s">
        <v>1873</v>
      </c>
      <c r="BB114" s="84" t="s">
        <v>1874</v>
      </c>
      <c r="BC114" s="84" t="s">
        <v>1875</v>
      </c>
      <c r="BD114" s="84" t="s">
        <v>1876</v>
      </c>
      <c r="BE114" s="84" t="s">
        <v>1877</v>
      </c>
      <c r="BF114" s="84" t="s">
        <v>1878</v>
      </c>
      <c r="BG114" s="84" t="s">
        <v>1879</v>
      </c>
      <c r="BH114" s="84" t="s">
        <v>1880</v>
      </c>
      <c r="BI114" s="84" t="s">
        <v>1881</v>
      </c>
      <c r="BJ114" s="84" t="s">
        <v>1882</v>
      </c>
      <c r="BK114" s="84" t="s">
        <v>1883</v>
      </c>
      <c r="BL114" s="84" t="s">
        <v>1884</v>
      </c>
      <c r="BM114" s="84" t="s">
        <v>1885</v>
      </c>
      <c r="BN114" s="84" t="s">
        <v>1886</v>
      </c>
      <c r="BO114" s="84" t="s">
        <v>1887</v>
      </c>
      <c r="BP114" s="84" t="s">
        <v>1888</v>
      </c>
      <c r="BQ114" s="84" t="s">
        <v>1889</v>
      </c>
      <c r="BR114" s="68" t="str">
        <f t="shared" si="117"/>
        <v>Pic1</v>
      </c>
      <c r="BS114" s="68" t="str">
        <f t="shared" si="90"/>
        <v>Pic2</v>
      </c>
      <c r="BT114" s="68" t="str">
        <f t="shared" si="91"/>
        <v>Pic3</v>
      </c>
      <c r="BU114" s="68" t="str">
        <f t="shared" si="92"/>
        <v>Pic4</v>
      </c>
      <c r="BV114" s="68" t="str">
        <f t="shared" si="93"/>
        <v>Pic5</v>
      </c>
      <c r="BW114" s="68" t="str">
        <f t="shared" si="94"/>
        <v>Pic6</v>
      </c>
      <c r="BX114" s="68" t="str">
        <f t="shared" si="95"/>
        <v>Pic7</v>
      </c>
      <c r="BY114" s="68" t="str">
        <f t="shared" si="96"/>
        <v>Pic8</v>
      </c>
      <c r="BZ114" s="68" t="str">
        <f t="shared" si="97"/>
        <v/>
      </c>
      <c r="CA114" s="68" t="str">
        <f t="shared" si="98"/>
        <v/>
      </c>
      <c r="CB114" s="68" t="str">
        <f t="shared" si="99"/>
        <v/>
      </c>
      <c r="CC114" s="68" t="str">
        <f t="shared" si="100"/>
        <v/>
      </c>
      <c r="CD114" s="68" t="str">
        <f t="shared" si="101"/>
        <v/>
      </c>
      <c r="CE114" s="68" t="str">
        <f t="shared" si="102"/>
        <v/>
      </c>
      <c r="CF114" s="68" t="str">
        <f t="shared" si="103"/>
        <v/>
      </c>
      <c r="CG114" s="68" t="str">
        <f t="shared" si="104"/>
        <v/>
      </c>
      <c r="CH114" s="68" t="str">
        <f t="shared" si="105"/>
        <v/>
      </c>
      <c r="CI114" s="68" t="str">
        <f t="shared" si="106"/>
        <v/>
      </c>
      <c r="CJ114" s="68" t="str">
        <f t="shared" si="107"/>
        <v/>
      </c>
      <c r="CK114" s="68" t="str">
        <f t="shared" si="108"/>
        <v/>
      </c>
      <c r="CL114" s="68" t="str">
        <f t="shared" si="109"/>
        <v/>
      </c>
      <c r="CM114" s="68" t="str">
        <f t="shared" si="110"/>
        <v/>
      </c>
      <c r="CN114" s="68" t="str">
        <f t="shared" si="111"/>
        <v/>
      </c>
      <c r="CO114" s="68" t="str">
        <f t="shared" si="112"/>
        <v/>
      </c>
      <c r="CP114" s="68" t="str">
        <f t="shared" si="118"/>
        <v>https://viking-pictures.s3.us-west-1.amazonaws.com/AA1188/26+(1).JPG</v>
      </c>
      <c r="CR114" t="str">
        <f t="shared" si="119"/>
        <v>https://viking-pictures.s3.us-west-1.amazonaws.com/AA1188/26+(1).JPG</v>
      </c>
      <c r="CS114" s="68" t="str">
        <f t="shared" si="120"/>
        <v>Primary Pic</v>
      </c>
      <c r="CU114" t="s">
        <v>3868</v>
      </c>
      <c r="CV114" t="s">
        <v>3869</v>
      </c>
      <c r="CW114" t="s">
        <v>3870</v>
      </c>
      <c r="CX114" t="s">
        <v>3871</v>
      </c>
      <c r="CY114" t="s">
        <v>3872</v>
      </c>
      <c r="CZ114" t="s">
        <v>3873</v>
      </c>
      <c r="DA114" t="s">
        <v>3874</v>
      </c>
      <c r="DB114" t="s">
        <v>3875</v>
      </c>
    </row>
    <row r="115" spans="1:110" x14ac:dyDescent="0.25">
      <c r="A115">
        <v>23</v>
      </c>
      <c r="B115" t="s">
        <v>3120</v>
      </c>
      <c r="C115" s="82" t="str">
        <f t="shared" si="113"/>
        <v>https://viking-pictures.s3.us-west-1.amazonaws.com/AA1188/23+(1).JPG|https://viking-pictures.s3.us-west-1.amazonaws.com/AA1188/23+(2).JPG|https://viking-pictures.s3.us-west-1.amazonaws.com/AA1188/23+(3).JPG|https://viking-pictures.s3.us-west-1.amazonaws.com/AA1188/23+(4).JPG|https://viking-pictures.s3.us-west-1.amazonaws.com/AA1188/23+(5).JPG|https://viking-pictures.s3.us-west-1.amazonaws.com/AA1188/23+(6).JPG|https://viking-pictures.s3.us-west-1.amazonaws.com/AA1188/23+(7).JPG|https://viking-pictures.s3.us-west-1.amazonaws.com/AA1188/23+(8).JPG|https://viking-pictures.s3.us-west-1.amazonaws.com/AA1188/23+(9).JPG</v>
      </c>
      <c r="D115" s="278">
        <v>9</v>
      </c>
      <c r="E115" s="82" t="str">
        <f t="shared" si="114"/>
        <v>https://viking-pictures.s3.us-west-1.amazonaws.com/AA1188/23+(1).JPG</v>
      </c>
      <c r="F115" s="82" t="str">
        <f t="shared" si="67"/>
        <v>https://viking-pictures.s3.us-west-1.amazonaws.com/AA1188/23+(2).JPG</v>
      </c>
      <c r="G115" s="82" t="str">
        <f t="shared" si="68"/>
        <v>https://viking-pictures.s3.us-west-1.amazonaws.com/AA1188/23+(3).JPG</v>
      </c>
      <c r="H115" s="82" t="str">
        <f t="shared" si="69"/>
        <v>https://viking-pictures.s3.us-west-1.amazonaws.com/AA1188/23+(4).JPG</v>
      </c>
      <c r="I115" s="82" t="str">
        <f t="shared" si="70"/>
        <v>https://viking-pictures.s3.us-west-1.amazonaws.com/AA1188/23+(5).JPG</v>
      </c>
      <c r="J115" s="82" t="str">
        <f t="shared" si="71"/>
        <v>https://viking-pictures.s3.us-west-1.amazonaws.com/AA1188/23+(6).JPG</v>
      </c>
      <c r="K115" s="82" t="str">
        <f t="shared" si="72"/>
        <v>https://viking-pictures.s3.us-west-1.amazonaws.com/AA1188/23+(7).JPG</v>
      </c>
      <c r="L115" s="82" t="str">
        <f t="shared" si="73"/>
        <v>https://viking-pictures.s3.us-west-1.amazonaws.com/AA1188/23+(8).JPG</v>
      </c>
      <c r="M115" s="82" t="str">
        <f t="shared" si="74"/>
        <v>https://viking-pictures.s3.us-west-1.amazonaws.com/AA1188/23+(9).JPG</v>
      </c>
      <c r="N115" s="82" t="str">
        <f t="shared" si="75"/>
        <v/>
      </c>
      <c r="O115" s="82" t="str">
        <f t="shared" si="76"/>
        <v/>
      </c>
      <c r="P115" s="82" t="str">
        <f t="shared" si="77"/>
        <v/>
      </c>
      <c r="Q115" s="82" t="str">
        <f t="shared" si="78"/>
        <v/>
      </c>
      <c r="R115" s="82" t="str">
        <f t="shared" si="79"/>
        <v/>
      </c>
      <c r="S115" s="82" t="str">
        <f t="shared" si="80"/>
        <v/>
      </c>
      <c r="T115" s="82" t="str">
        <f t="shared" si="81"/>
        <v/>
      </c>
      <c r="U115" s="82" t="str">
        <f t="shared" si="82"/>
        <v/>
      </c>
      <c r="V115" s="82" t="str">
        <f t="shared" si="83"/>
        <v/>
      </c>
      <c r="W115" s="82" t="str">
        <f t="shared" si="84"/>
        <v/>
      </c>
      <c r="X115" s="82" t="str">
        <f t="shared" si="85"/>
        <v/>
      </c>
      <c r="Y115" s="82" t="str">
        <f t="shared" si="86"/>
        <v/>
      </c>
      <c r="Z115" s="82" t="str">
        <f t="shared" si="87"/>
        <v/>
      </c>
      <c r="AA115" s="82" t="str">
        <f t="shared" si="88"/>
        <v/>
      </c>
      <c r="AB115" s="82" t="str">
        <f t="shared" si="89"/>
        <v/>
      </c>
      <c r="AC115" s="83" t="str">
        <f t="shared" si="121"/>
        <v>https://viking-pictures.s3.us-west-1.amazonaws.com/AA1188</v>
      </c>
      <c r="AD115" s="82" t="str">
        <f t="shared" si="122"/>
        <v>23</v>
      </c>
      <c r="AE115" s="82">
        <f t="shared" si="115"/>
        <v>23</v>
      </c>
      <c r="AF115" s="82" t="str">
        <f t="shared" si="123"/>
        <v>23</v>
      </c>
      <c r="AG115" s="82" t="str">
        <f t="shared" si="124"/>
        <v>23</v>
      </c>
      <c r="AH115" s="82" t="str">
        <f t="shared" si="125"/>
        <v>23</v>
      </c>
      <c r="AI115" s="82" t="str">
        <f t="shared" si="126"/>
        <v>23</v>
      </c>
      <c r="AJ115" s="82" t="str">
        <f t="shared" si="127"/>
        <v>23</v>
      </c>
      <c r="AK115" s="82" t="str">
        <f t="shared" si="128"/>
        <v>23</v>
      </c>
      <c r="AL115" s="82" t="str">
        <f t="shared" si="129"/>
        <v>23</v>
      </c>
      <c r="AM115" s="82" t="str">
        <f t="shared" si="130"/>
        <v>23</v>
      </c>
      <c r="AN115" s="82" t="str">
        <f t="shared" si="116"/>
        <v>23</v>
      </c>
      <c r="AO115" s="82" t="str">
        <f t="shared" si="131"/>
        <v>23</v>
      </c>
      <c r="AP115" s="82" t="str">
        <f t="shared" si="132"/>
        <v>23</v>
      </c>
      <c r="AQ115" s="84" t="s">
        <v>3199</v>
      </c>
      <c r="AR115" s="84" t="s">
        <v>1864</v>
      </c>
      <c r="AS115" s="84" t="s">
        <v>1865</v>
      </c>
      <c r="AT115" s="84" t="s">
        <v>1866</v>
      </c>
      <c r="AU115" s="84" t="s">
        <v>1867</v>
      </c>
      <c r="AV115" s="84" t="s">
        <v>1868</v>
      </c>
      <c r="AW115" s="84" t="s">
        <v>1869</v>
      </c>
      <c r="AX115" s="84" t="s">
        <v>1870</v>
      </c>
      <c r="AY115" s="84" t="s">
        <v>1871</v>
      </c>
      <c r="AZ115" s="84" t="s">
        <v>1872</v>
      </c>
      <c r="BA115" s="84" t="s">
        <v>1873</v>
      </c>
      <c r="BB115" s="84" t="s">
        <v>1874</v>
      </c>
      <c r="BC115" s="84" t="s">
        <v>1875</v>
      </c>
      <c r="BD115" s="84" t="s">
        <v>1876</v>
      </c>
      <c r="BE115" s="84" t="s">
        <v>1877</v>
      </c>
      <c r="BF115" s="84" t="s">
        <v>1878</v>
      </c>
      <c r="BG115" s="84" t="s">
        <v>1879</v>
      </c>
      <c r="BH115" s="84" t="s">
        <v>1880</v>
      </c>
      <c r="BI115" s="84" t="s">
        <v>1881</v>
      </c>
      <c r="BJ115" s="84" t="s">
        <v>1882</v>
      </c>
      <c r="BK115" s="84" t="s">
        <v>1883</v>
      </c>
      <c r="BL115" s="84" t="s">
        <v>1884</v>
      </c>
      <c r="BM115" s="84" t="s">
        <v>1885</v>
      </c>
      <c r="BN115" s="84" t="s">
        <v>1886</v>
      </c>
      <c r="BO115" s="84" t="s">
        <v>1887</v>
      </c>
      <c r="BP115" s="84" t="s">
        <v>1888</v>
      </c>
      <c r="BQ115" s="84" t="s">
        <v>1889</v>
      </c>
      <c r="BR115" s="68" t="str">
        <f t="shared" si="117"/>
        <v>Pic1</v>
      </c>
      <c r="BS115" s="68" t="str">
        <f t="shared" si="90"/>
        <v>Pic2</v>
      </c>
      <c r="BT115" s="68" t="str">
        <f t="shared" si="91"/>
        <v>Pic3</v>
      </c>
      <c r="BU115" s="68" t="str">
        <f t="shared" si="92"/>
        <v>Pic4</v>
      </c>
      <c r="BV115" s="68" t="str">
        <f t="shared" si="93"/>
        <v>Pic5</v>
      </c>
      <c r="BW115" s="68" t="str">
        <f t="shared" si="94"/>
        <v>Pic6</v>
      </c>
      <c r="BX115" s="68" t="str">
        <f t="shared" si="95"/>
        <v>Pic7</v>
      </c>
      <c r="BY115" s="68" t="str">
        <f t="shared" si="96"/>
        <v>Pic8</v>
      </c>
      <c r="BZ115" s="68" t="str">
        <f t="shared" si="97"/>
        <v>Pic9</v>
      </c>
      <c r="CA115" s="68" t="str">
        <f t="shared" si="98"/>
        <v/>
      </c>
      <c r="CB115" s="68" t="str">
        <f t="shared" si="99"/>
        <v/>
      </c>
      <c r="CC115" s="68" t="str">
        <f t="shared" si="100"/>
        <v/>
      </c>
      <c r="CD115" s="68" t="str">
        <f t="shared" si="101"/>
        <v/>
      </c>
      <c r="CE115" s="68" t="str">
        <f t="shared" si="102"/>
        <v/>
      </c>
      <c r="CF115" s="68" t="str">
        <f t="shared" si="103"/>
        <v/>
      </c>
      <c r="CG115" s="68" t="str">
        <f t="shared" si="104"/>
        <v/>
      </c>
      <c r="CH115" s="68" t="str">
        <f t="shared" si="105"/>
        <v/>
      </c>
      <c r="CI115" s="68" t="str">
        <f t="shared" si="106"/>
        <v/>
      </c>
      <c r="CJ115" s="68" t="str">
        <f t="shared" si="107"/>
        <v/>
      </c>
      <c r="CK115" s="68" t="str">
        <f t="shared" si="108"/>
        <v/>
      </c>
      <c r="CL115" s="68" t="str">
        <f t="shared" si="109"/>
        <v/>
      </c>
      <c r="CM115" s="68" t="str">
        <f t="shared" si="110"/>
        <v/>
      </c>
      <c r="CN115" s="68" t="str">
        <f t="shared" si="111"/>
        <v/>
      </c>
      <c r="CO115" s="68" t="str">
        <f t="shared" si="112"/>
        <v/>
      </c>
      <c r="CP115" s="68" t="str">
        <f t="shared" si="118"/>
        <v>https://viking-pictures.s3.us-west-1.amazonaws.com/AA1188/23+(1).JPG</v>
      </c>
      <c r="CR115" t="str">
        <f t="shared" si="119"/>
        <v>https://viking-pictures.s3.us-west-1.amazonaws.com/AA1188/23+(1).JPG</v>
      </c>
      <c r="CS115" s="68" t="str">
        <f t="shared" si="120"/>
        <v>Primary Pic</v>
      </c>
      <c r="CU115" t="s">
        <v>3876</v>
      </c>
      <c r="CV115" t="s">
        <v>3877</v>
      </c>
      <c r="CW115" t="s">
        <v>3878</v>
      </c>
      <c r="CX115" t="s">
        <v>3879</v>
      </c>
      <c r="CY115" t="s">
        <v>3880</v>
      </c>
      <c r="CZ115" t="s">
        <v>3881</v>
      </c>
      <c r="DA115" t="s">
        <v>3882</v>
      </c>
      <c r="DB115" t="s">
        <v>3883</v>
      </c>
      <c r="DC115" t="s">
        <v>3884</v>
      </c>
    </row>
    <row r="116" spans="1:110" x14ac:dyDescent="0.25">
      <c r="C116" s="82" t="str">
        <f t="shared" si="113"/>
        <v/>
      </c>
      <c r="D116" s="278"/>
      <c r="E116" s="82" t="str">
        <f t="shared" si="114"/>
        <v/>
      </c>
      <c r="F116" s="82" t="str">
        <f t="shared" si="67"/>
        <v/>
      </c>
      <c r="G116" s="82" t="str">
        <f t="shared" si="68"/>
        <v/>
      </c>
      <c r="H116" s="82" t="str">
        <f t="shared" si="69"/>
        <v/>
      </c>
      <c r="I116" s="82" t="str">
        <f t="shared" si="70"/>
        <v/>
      </c>
      <c r="J116" s="82" t="str">
        <f t="shared" si="71"/>
        <v/>
      </c>
      <c r="K116" s="82" t="str">
        <f t="shared" si="72"/>
        <v/>
      </c>
      <c r="L116" s="82" t="str">
        <f t="shared" si="73"/>
        <v/>
      </c>
      <c r="M116" s="82" t="str">
        <f t="shared" si="74"/>
        <v/>
      </c>
      <c r="N116" s="82" t="str">
        <f t="shared" si="75"/>
        <v/>
      </c>
      <c r="O116" s="82" t="str">
        <f t="shared" si="76"/>
        <v/>
      </c>
      <c r="P116" s="82" t="str">
        <f t="shared" si="77"/>
        <v/>
      </c>
      <c r="Q116" s="82" t="str">
        <f t="shared" si="78"/>
        <v/>
      </c>
      <c r="R116" s="82" t="str">
        <f t="shared" si="79"/>
        <v/>
      </c>
      <c r="S116" s="82" t="str">
        <f t="shared" si="80"/>
        <v/>
      </c>
      <c r="T116" s="82" t="str">
        <f t="shared" si="81"/>
        <v/>
      </c>
      <c r="U116" s="82" t="str">
        <f t="shared" si="82"/>
        <v/>
      </c>
      <c r="V116" s="82" t="str">
        <f t="shared" si="83"/>
        <v/>
      </c>
      <c r="W116" s="82" t="str">
        <f t="shared" si="84"/>
        <v/>
      </c>
      <c r="X116" s="82" t="str">
        <f t="shared" si="85"/>
        <v/>
      </c>
      <c r="Y116" s="82" t="str">
        <f t="shared" si="86"/>
        <v/>
      </c>
      <c r="Z116" s="82" t="str">
        <f t="shared" si="87"/>
        <v/>
      </c>
      <c r="AA116" s="82" t="str">
        <f t="shared" si="88"/>
        <v/>
      </c>
      <c r="AB116" s="82" t="str">
        <f t="shared" si="89"/>
        <v/>
      </c>
      <c r="AC116" s="83" t="str">
        <f t="shared" si="121"/>
        <v>https://viking-pictures.s3.us-west-1.amazonaws.com/AA1188</v>
      </c>
      <c r="AD116" s="82" t="str">
        <f t="shared" si="122"/>
        <v>0</v>
      </c>
      <c r="AE116" s="82">
        <f t="shared" si="115"/>
        <v>0</v>
      </c>
      <c r="AF116" s="82" t="str">
        <f t="shared" si="123"/>
        <v>0</v>
      </c>
      <c r="AG116" s="82" t="str">
        <f t="shared" si="124"/>
        <v>0</v>
      </c>
      <c r="AH116" s="82" t="str">
        <f t="shared" si="125"/>
        <v>0</v>
      </c>
      <c r="AI116" s="82" t="str">
        <f t="shared" si="126"/>
        <v>0</v>
      </c>
      <c r="AJ116" s="82" t="str">
        <f t="shared" si="127"/>
        <v>0</v>
      </c>
      <c r="AK116" s="82" t="str">
        <f t="shared" si="128"/>
        <v>0</v>
      </c>
      <c r="AL116" s="82" t="str">
        <f t="shared" si="129"/>
        <v>0</v>
      </c>
      <c r="AM116" s="82" t="str">
        <f t="shared" si="130"/>
        <v>0</v>
      </c>
      <c r="AN116" s="82" t="str">
        <f t="shared" si="116"/>
        <v>0</v>
      </c>
      <c r="AO116" s="82" t="str">
        <f t="shared" si="131"/>
        <v>0</v>
      </c>
      <c r="AP116" s="82" t="str">
        <f t="shared" si="132"/>
        <v>0</v>
      </c>
      <c r="AQ116" s="84" t="s">
        <v>3199</v>
      </c>
      <c r="AR116" s="84" t="s">
        <v>1864</v>
      </c>
      <c r="AS116" s="84" t="s">
        <v>1865</v>
      </c>
      <c r="AT116" s="84" t="s">
        <v>1866</v>
      </c>
      <c r="AU116" s="84" t="s">
        <v>1867</v>
      </c>
      <c r="AV116" s="84" t="s">
        <v>1868</v>
      </c>
      <c r="AW116" s="84" t="s">
        <v>1869</v>
      </c>
      <c r="AX116" s="84" t="s">
        <v>1870</v>
      </c>
      <c r="AY116" s="84" t="s">
        <v>1871</v>
      </c>
      <c r="AZ116" s="84" t="s">
        <v>1872</v>
      </c>
      <c r="BA116" s="84" t="s">
        <v>1873</v>
      </c>
      <c r="BB116" s="84" t="s">
        <v>1874</v>
      </c>
      <c r="BC116" s="84" t="s">
        <v>1875</v>
      </c>
      <c r="BD116" s="84" t="s">
        <v>1876</v>
      </c>
      <c r="BE116" s="84" t="s">
        <v>1877</v>
      </c>
      <c r="BF116" s="84" t="s">
        <v>1878</v>
      </c>
      <c r="BG116" s="84" t="s">
        <v>1879</v>
      </c>
      <c r="BH116" s="84" t="s">
        <v>1880</v>
      </c>
      <c r="BI116" s="84" t="s">
        <v>1881</v>
      </c>
      <c r="BJ116" s="84" t="s">
        <v>1882</v>
      </c>
      <c r="BK116" s="84" t="s">
        <v>1883</v>
      </c>
      <c r="BL116" s="84" t="s">
        <v>1884</v>
      </c>
      <c r="BM116" s="84" t="s">
        <v>1885</v>
      </c>
      <c r="BN116" s="84" t="s">
        <v>1886</v>
      </c>
      <c r="BO116" s="84" t="s">
        <v>1887</v>
      </c>
      <c r="BP116" s="84" t="s">
        <v>1888</v>
      </c>
      <c r="BQ116" s="84" t="s">
        <v>1889</v>
      </c>
      <c r="BR116" s="68" t="str">
        <f t="shared" si="117"/>
        <v/>
      </c>
      <c r="BS116" s="68" t="str">
        <f t="shared" si="90"/>
        <v/>
      </c>
      <c r="BT116" s="68" t="str">
        <f t="shared" si="91"/>
        <v/>
      </c>
      <c r="BU116" s="68" t="str">
        <f t="shared" si="92"/>
        <v/>
      </c>
      <c r="BV116" s="68" t="str">
        <f t="shared" si="93"/>
        <v/>
      </c>
      <c r="BW116" s="68" t="str">
        <f t="shared" si="94"/>
        <v/>
      </c>
      <c r="BX116" s="68" t="str">
        <f t="shared" si="95"/>
        <v/>
      </c>
      <c r="BY116" s="68" t="str">
        <f t="shared" si="96"/>
        <v/>
      </c>
      <c r="BZ116" s="68" t="str">
        <f t="shared" si="97"/>
        <v/>
      </c>
      <c r="CA116" s="68" t="str">
        <f t="shared" si="98"/>
        <v/>
      </c>
      <c r="CB116" s="68" t="str">
        <f t="shared" si="99"/>
        <v/>
      </c>
      <c r="CC116" s="68" t="str">
        <f t="shared" si="100"/>
        <v/>
      </c>
      <c r="CD116" s="68" t="str">
        <f t="shared" si="101"/>
        <v/>
      </c>
      <c r="CE116" s="68" t="str">
        <f t="shared" si="102"/>
        <v/>
      </c>
      <c r="CF116" s="68" t="str">
        <f t="shared" si="103"/>
        <v/>
      </c>
      <c r="CG116" s="68" t="str">
        <f t="shared" si="104"/>
        <v/>
      </c>
      <c r="CH116" s="68" t="str">
        <f t="shared" si="105"/>
        <v/>
      </c>
      <c r="CI116" s="68" t="str">
        <f t="shared" si="106"/>
        <v/>
      </c>
      <c r="CJ116" s="68" t="str">
        <f t="shared" si="107"/>
        <v/>
      </c>
      <c r="CK116" s="68" t="str">
        <f t="shared" si="108"/>
        <v/>
      </c>
      <c r="CL116" s="68" t="str">
        <f t="shared" si="109"/>
        <v/>
      </c>
      <c r="CM116" s="68" t="str">
        <f t="shared" si="110"/>
        <v/>
      </c>
      <c r="CN116" s="68" t="str">
        <f t="shared" si="111"/>
        <v/>
      </c>
      <c r="CO116" s="68" t="str">
        <f t="shared" si="112"/>
        <v/>
      </c>
      <c r="CP116" s="68" t="str">
        <f t="shared" si="118"/>
        <v/>
      </c>
      <c r="CR116" t="str">
        <f t="shared" si="119"/>
        <v/>
      </c>
      <c r="CS116" s="68" t="str">
        <f t="shared" si="120"/>
        <v>Primary Pic</v>
      </c>
    </row>
    <row r="117" spans="1:110" x14ac:dyDescent="0.25">
      <c r="A117">
        <v>24</v>
      </c>
      <c r="B117" t="s">
        <v>3123</v>
      </c>
      <c r="C117" s="82" t="str">
        <f t="shared" si="113"/>
        <v>https://viking-pictures.s3.us-west-1.amazonaws.com/AA1188/24+(1).JPG|https://viking-pictures.s3.us-west-1.amazonaws.com/AA1188/24+(2).JPG|https://viking-pictures.s3.us-west-1.amazonaws.com/AA1188/24+(3).JPG|https://viking-pictures.s3.us-west-1.amazonaws.com/AA1188/24+(4).JPG</v>
      </c>
      <c r="D117" s="278">
        <v>4</v>
      </c>
      <c r="E117" s="82" t="str">
        <f t="shared" si="114"/>
        <v>https://viking-pictures.s3.us-west-1.amazonaws.com/AA1188/24+(1).JPG</v>
      </c>
      <c r="F117" s="82" t="str">
        <f t="shared" si="67"/>
        <v>https://viking-pictures.s3.us-west-1.amazonaws.com/AA1188/24+(2).JPG</v>
      </c>
      <c r="G117" s="82" t="str">
        <f t="shared" si="68"/>
        <v>https://viking-pictures.s3.us-west-1.amazonaws.com/AA1188/24+(3).JPG</v>
      </c>
      <c r="H117" s="82" t="str">
        <f t="shared" si="69"/>
        <v>https://viking-pictures.s3.us-west-1.amazonaws.com/AA1188/24+(4).JPG</v>
      </c>
      <c r="I117" s="82" t="str">
        <f t="shared" si="70"/>
        <v/>
      </c>
      <c r="J117" s="82" t="str">
        <f t="shared" si="71"/>
        <v/>
      </c>
      <c r="K117" s="82" t="str">
        <f t="shared" si="72"/>
        <v/>
      </c>
      <c r="L117" s="82" t="str">
        <f t="shared" si="73"/>
        <v/>
      </c>
      <c r="M117" s="82" t="str">
        <f t="shared" si="74"/>
        <v/>
      </c>
      <c r="N117" s="82" t="str">
        <f t="shared" si="75"/>
        <v/>
      </c>
      <c r="O117" s="82" t="str">
        <f t="shared" si="76"/>
        <v/>
      </c>
      <c r="P117" s="82" t="str">
        <f t="shared" si="77"/>
        <v/>
      </c>
      <c r="Q117" s="82" t="str">
        <f t="shared" si="78"/>
        <v/>
      </c>
      <c r="R117" s="82" t="str">
        <f t="shared" si="79"/>
        <v/>
      </c>
      <c r="S117" s="82" t="str">
        <f t="shared" si="80"/>
        <v/>
      </c>
      <c r="T117" s="82" t="str">
        <f t="shared" si="81"/>
        <v/>
      </c>
      <c r="U117" s="82" t="str">
        <f t="shared" si="82"/>
        <v/>
      </c>
      <c r="V117" s="82" t="str">
        <f t="shared" si="83"/>
        <v/>
      </c>
      <c r="W117" s="82" t="str">
        <f t="shared" si="84"/>
        <v/>
      </c>
      <c r="X117" s="82" t="str">
        <f t="shared" si="85"/>
        <v/>
      </c>
      <c r="Y117" s="82" t="str">
        <f t="shared" si="86"/>
        <v/>
      </c>
      <c r="Z117" s="82" t="str">
        <f t="shared" si="87"/>
        <v/>
      </c>
      <c r="AA117" s="82" t="str">
        <f t="shared" si="88"/>
        <v/>
      </c>
      <c r="AB117" s="82" t="str">
        <f t="shared" si="89"/>
        <v/>
      </c>
      <c r="AC117" s="83" t="str">
        <f t="shared" si="121"/>
        <v>https://viking-pictures.s3.us-west-1.amazonaws.com/AA1188</v>
      </c>
      <c r="AD117" s="82" t="str">
        <f t="shared" si="122"/>
        <v>24</v>
      </c>
      <c r="AE117" s="82">
        <f t="shared" si="115"/>
        <v>24</v>
      </c>
      <c r="AF117" s="82" t="str">
        <f t="shared" si="123"/>
        <v>24</v>
      </c>
      <c r="AG117" s="82" t="str">
        <f t="shared" si="124"/>
        <v>24</v>
      </c>
      <c r="AH117" s="82" t="str">
        <f t="shared" si="125"/>
        <v>24</v>
      </c>
      <c r="AI117" s="82" t="str">
        <f t="shared" si="126"/>
        <v>24</v>
      </c>
      <c r="AJ117" s="82" t="str">
        <f t="shared" si="127"/>
        <v>24</v>
      </c>
      <c r="AK117" s="82" t="str">
        <f t="shared" si="128"/>
        <v>24</v>
      </c>
      <c r="AL117" s="82" t="str">
        <f t="shared" si="129"/>
        <v>24</v>
      </c>
      <c r="AM117" s="82" t="str">
        <f t="shared" si="130"/>
        <v>24</v>
      </c>
      <c r="AN117" s="82" t="str">
        <f t="shared" si="116"/>
        <v>24</v>
      </c>
      <c r="AO117" s="82" t="str">
        <f t="shared" si="131"/>
        <v>24</v>
      </c>
      <c r="AP117" s="82" t="str">
        <f t="shared" si="132"/>
        <v>24</v>
      </c>
      <c r="AQ117" s="84" t="s">
        <v>3199</v>
      </c>
      <c r="AR117" s="84" t="s">
        <v>1864</v>
      </c>
      <c r="AS117" s="84" t="s">
        <v>1865</v>
      </c>
      <c r="AT117" s="84" t="s">
        <v>1866</v>
      </c>
      <c r="AU117" s="84" t="s">
        <v>1867</v>
      </c>
      <c r="AV117" s="84" t="s">
        <v>1868</v>
      </c>
      <c r="AW117" s="84" t="s">
        <v>1869</v>
      </c>
      <c r="AX117" s="84" t="s">
        <v>1870</v>
      </c>
      <c r="AY117" s="84" t="s">
        <v>1871</v>
      </c>
      <c r="AZ117" s="84" t="s">
        <v>1872</v>
      </c>
      <c r="BA117" s="84" t="s">
        <v>1873</v>
      </c>
      <c r="BB117" s="84" t="s">
        <v>1874</v>
      </c>
      <c r="BC117" s="84" t="s">
        <v>1875</v>
      </c>
      <c r="BD117" s="84" t="s">
        <v>1876</v>
      </c>
      <c r="BE117" s="84" t="s">
        <v>1877</v>
      </c>
      <c r="BF117" s="84" t="s">
        <v>1878</v>
      </c>
      <c r="BG117" s="84" t="s">
        <v>1879</v>
      </c>
      <c r="BH117" s="84" t="s">
        <v>1880</v>
      </c>
      <c r="BI117" s="84" t="s">
        <v>1881</v>
      </c>
      <c r="BJ117" s="84" t="s">
        <v>1882</v>
      </c>
      <c r="BK117" s="84" t="s">
        <v>1883</v>
      </c>
      <c r="BL117" s="84" t="s">
        <v>1884</v>
      </c>
      <c r="BM117" s="84" t="s">
        <v>1885</v>
      </c>
      <c r="BN117" s="84" t="s">
        <v>1886</v>
      </c>
      <c r="BO117" s="84" t="s">
        <v>1887</v>
      </c>
      <c r="BP117" s="84" t="s">
        <v>1888</v>
      </c>
      <c r="BQ117" s="84" t="s">
        <v>1889</v>
      </c>
      <c r="BR117" s="68" t="str">
        <f t="shared" si="117"/>
        <v>Pic1</v>
      </c>
      <c r="BS117" s="68" t="str">
        <f t="shared" si="90"/>
        <v>Pic2</v>
      </c>
      <c r="BT117" s="68" t="str">
        <f t="shared" si="91"/>
        <v>Pic3</v>
      </c>
      <c r="BU117" s="68" t="str">
        <f t="shared" si="92"/>
        <v>Pic4</v>
      </c>
      <c r="BV117" s="68" t="str">
        <f t="shared" si="93"/>
        <v/>
      </c>
      <c r="BW117" s="68" t="str">
        <f t="shared" si="94"/>
        <v/>
      </c>
      <c r="BX117" s="68" t="str">
        <f t="shared" si="95"/>
        <v/>
      </c>
      <c r="BY117" s="68" t="str">
        <f t="shared" si="96"/>
        <v/>
      </c>
      <c r="BZ117" s="68" t="str">
        <f t="shared" si="97"/>
        <v/>
      </c>
      <c r="CA117" s="68" t="str">
        <f t="shared" si="98"/>
        <v/>
      </c>
      <c r="CB117" s="68" t="str">
        <f t="shared" si="99"/>
        <v/>
      </c>
      <c r="CC117" s="68" t="str">
        <f t="shared" si="100"/>
        <v/>
      </c>
      <c r="CD117" s="68" t="str">
        <f t="shared" si="101"/>
        <v/>
      </c>
      <c r="CE117" s="68" t="str">
        <f t="shared" si="102"/>
        <v/>
      </c>
      <c r="CF117" s="68" t="str">
        <f t="shared" si="103"/>
        <v/>
      </c>
      <c r="CG117" s="68" t="str">
        <f t="shared" si="104"/>
        <v/>
      </c>
      <c r="CH117" s="68" t="str">
        <f t="shared" si="105"/>
        <v/>
      </c>
      <c r="CI117" s="68" t="str">
        <f t="shared" si="106"/>
        <v/>
      </c>
      <c r="CJ117" s="68" t="str">
        <f t="shared" si="107"/>
        <v/>
      </c>
      <c r="CK117" s="68" t="str">
        <f t="shared" si="108"/>
        <v/>
      </c>
      <c r="CL117" s="68" t="str">
        <f t="shared" si="109"/>
        <v/>
      </c>
      <c r="CM117" s="68" t="str">
        <f t="shared" si="110"/>
        <v/>
      </c>
      <c r="CN117" s="68" t="str">
        <f t="shared" si="111"/>
        <v/>
      </c>
      <c r="CO117" s="68" t="str">
        <f t="shared" si="112"/>
        <v/>
      </c>
      <c r="CP117" s="68" t="str">
        <f t="shared" si="118"/>
        <v>https://viking-pictures.s3.us-west-1.amazonaws.com/AA1188/24+(1).JPG</v>
      </c>
      <c r="CR117" t="str">
        <f t="shared" si="119"/>
        <v>https://viking-pictures.s3.us-west-1.amazonaws.com/AA1188/24+(1).JPG</v>
      </c>
      <c r="CS117" s="68" t="str">
        <f t="shared" si="120"/>
        <v>Primary Pic</v>
      </c>
      <c r="CU117" t="s">
        <v>3885</v>
      </c>
      <c r="CV117" t="s">
        <v>3886</v>
      </c>
      <c r="CW117" t="s">
        <v>3887</v>
      </c>
      <c r="CX117" t="s">
        <v>3888</v>
      </c>
    </row>
    <row r="118" spans="1:110" x14ac:dyDescent="0.25">
      <c r="A118">
        <v>25</v>
      </c>
      <c r="B118" t="s">
        <v>3124</v>
      </c>
      <c r="C118" s="82" t="str">
        <f t="shared" si="113"/>
        <v>https://viking-pictures.s3.us-west-1.amazonaws.com/AA1188/25+(1).JPG|https://viking-pictures.s3.us-west-1.amazonaws.com/AA1188/25+(2).JPG|https://viking-pictures.s3.us-west-1.amazonaws.com/AA1188/25+(3).JPG</v>
      </c>
      <c r="D118" s="278">
        <v>3</v>
      </c>
      <c r="E118" s="82" t="str">
        <f t="shared" si="114"/>
        <v>https://viking-pictures.s3.us-west-1.amazonaws.com/AA1188/25+(1).JPG</v>
      </c>
      <c r="F118" s="82" t="str">
        <f t="shared" si="67"/>
        <v>https://viking-pictures.s3.us-west-1.amazonaws.com/AA1188/25+(2).JPG</v>
      </c>
      <c r="G118" s="82" t="str">
        <f t="shared" si="68"/>
        <v>https://viking-pictures.s3.us-west-1.amazonaws.com/AA1188/25+(3).JPG</v>
      </c>
      <c r="H118" s="82" t="str">
        <f t="shared" si="69"/>
        <v/>
      </c>
      <c r="I118" s="82" t="str">
        <f t="shared" si="70"/>
        <v/>
      </c>
      <c r="J118" s="82" t="str">
        <f t="shared" si="71"/>
        <v/>
      </c>
      <c r="K118" s="82" t="str">
        <f t="shared" si="72"/>
        <v/>
      </c>
      <c r="L118" s="82" t="str">
        <f t="shared" si="73"/>
        <v/>
      </c>
      <c r="M118" s="82" t="str">
        <f t="shared" si="74"/>
        <v/>
      </c>
      <c r="N118" s="82" t="str">
        <f t="shared" si="75"/>
        <v/>
      </c>
      <c r="O118" s="82" t="str">
        <f t="shared" si="76"/>
        <v/>
      </c>
      <c r="P118" s="82" t="str">
        <f t="shared" si="77"/>
        <v/>
      </c>
      <c r="Q118" s="82" t="str">
        <f t="shared" si="78"/>
        <v/>
      </c>
      <c r="R118" s="82" t="str">
        <f t="shared" si="79"/>
        <v/>
      </c>
      <c r="S118" s="82" t="str">
        <f t="shared" si="80"/>
        <v/>
      </c>
      <c r="T118" s="82" t="str">
        <f t="shared" si="81"/>
        <v/>
      </c>
      <c r="U118" s="82" t="str">
        <f t="shared" si="82"/>
        <v/>
      </c>
      <c r="V118" s="82" t="str">
        <f t="shared" si="83"/>
        <v/>
      </c>
      <c r="W118" s="82" t="str">
        <f t="shared" si="84"/>
        <v/>
      </c>
      <c r="X118" s="82" t="str">
        <f t="shared" si="85"/>
        <v/>
      </c>
      <c r="Y118" s="82" t="str">
        <f t="shared" si="86"/>
        <v/>
      </c>
      <c r="Z118" s="82" t="str">
        <f t="shared" si="87"/>
        <v/>
      </c>
      <c r="AA118" s="82" t="str">
        <f t="shared" si="88"/>
        <v/>
      </c>
      <c r="AB118" s="82" t="str">
        <f t="shared" si="89"/>
        <v/>
      </c>
      <c r="AC118" s="83" t="str">
        <f t="shared" si="121"/>
        <v>https://viking-pictures.s3.us-west-1.amazonaws.com/AA1188</v>
      </c>
      <c r="AD118" s="82" t="str">
        <f t="shared" si="122"/>
        <v>25</v>
      </c>
      <c r="AE118" s="82">
        <f t="shared" si="115"/>
        <v>25</v>
      </c>
      <c r="AF118" s="82" t="str">
        <f t="shared" si="123"/>
        <v>25</v>
      </c>
      <c r="AG118" s="82" t="str">
        <f t="shared" si="124"/>
        <v>25</v>
      </c>
      <c r="AH118" s="82" t="str">
        <f t="shared" si="125"/>
        <v>25</v>
      </c>
      <c r="AI118" s="82" t="str">
        <f t="shared" si="126"/>
        <v>25</v>
      </c>
      <c r="AJ118" s="82" t="str">
        <f t="shared" si="127"/>
        <v>25</v>
      </c>
      <c r="AK118" s="82" t="str">
        <f t="shared" si="128"/>
        <v>25</v>
      </c>
      <c r="AL118" s="82" t="str">
        <f t="shared" si="129"/>
        <v>25</v>
      </c>
      <c r="AM118" s="82" t="str">
        <f t="shared" si="130"/>
        <v>25</v>
      </c>
      <c r="AN118" s="82" t="str">
        <f t="shared" si="116"/>
        <v>25</v>
      </c>
      <c r="AO118" s="82" t="str">
        <f t="shared" si="131"/>
        <v>25</v>
      </c>
      <c r="AP118" s="82" t="str">
        <f t="shared" si="132"/>
        <v>25</v>
      </c>
      <c r="AQ118" s="84" t="s">
        <v>3199</v>
      </c>
      <c r="AR118" s="84" t="s">
        <v>1864</v>
      </c>
      <c r="AS118" s="84" t="s">
        <v>1865</v>
      </c>
      <c r="AT118" s="84" t="s">
        <v>1866</v>
      </c>
      <c r="AU118" s="84" t="s">
        <v>1867</v>
      </c>
      <c r="AV118" s="84" t="s">
        <v>1868</v>
      </c>
      <c r="AW118" s="84" t="s">
        <v>1869</v>
      </c>
      <c r="AX118" s="84" t="s">
        <v>1870</v>
      </c>
      <c r="AY118" s="84" t="s">
        <v>1871</v>
      </c>
      <c r="AZ118" s="84" t="s">
        <v>1872</v>
      </c>
      <c r="BA118" s="84" t="s">
        <v>1873</v>
      </c>
      <c r="BB118" s="84" t="s">
        <v>1874</v>
      </c>
      <c r="BC118" s="84" t="s">
        <v>1875</v>
      </c>
      <c r="BD118" s="84" t="s">
        <v>1876</v>
      </c>
      <c r="BE118" s="84" t="s">
        <v>1877</v>
      </c>
      <c r="BF118" s="84" t="s">
        <v>1878</v>
      </c>
      <c r="BG118" s="84" t="s">
        <v>1879</v>
      </c>
      <c r="BH118" s="84" t="s">
        <v>1880</v>
      </c>
      <c r="BI118" s="84" t="s">
        <v>1881</v>
      </c>
      <c r="BJ118" s="84" t="s">
        <v>1882</v>
      </c>
      <c r="BK118" s="84" t="s">
        <v>1883</v>
      </c>
      <c r="BL118" s="84" t="s">
        <v>1884</v>
      </c>
      <c r="BM118" s="84" t="s">
        <v>1885</v>
      </c>
      <c r="BN118" s="84" t="s">
        <v>1886</v>
      </c>
      <c r="BO118" s="84" t="s">
        <v>1887</v>
      </c>
      <c r="BP118" s="84" t="s">
        <v>1888</v>
      </c>
      <c r="BQ118" s="84" t="s">
        <v>1889</v>
      </c>
      <c r="BR118" s="68" t="str">
        <f t="shared" si="117"/>
        <v>Pic1</v>
      </c>
      <c r="BS118" s="68" t="str">
        <f t="shared" si="90"/>
        <v>Pic2</v>
      </c>
      <c r="BT118" s="68" t="str">
        <f t="shared" si="91"/>
        <v>Pic3</v>
      </c>
      <c r="BU118" s="68" t="str">
        <f t="shared" si="92"/>
        <v/>
      </c>
      <c r="BV118" s="68" t="str">
        <f t="shared" si="93"/>
        <v/>
      </c>
      <c r="BW118" s="68" t="str">
        <f t="shared" si="94"/>
        <v/>
      </c>
      <c r="BX118" s="68" t="str">
        <f t="shared" si="95"/>
        <v/>
      </c>
      <c r="BY118" s="68" t="str">
        <f t="shared" si="96"/>
        <v/>
      </c>
      <c r="BZ118" s="68" t="str">
        <f t="shared" si="97"/>
        <v/>
      </c>
      <c r="CA118" s="68" t="str">
        <f t="shared" si="98"/>
        <v/>
      </c>
      <c r="CB118" s="68" t="str">
        <f t="shared" si="99"/>
        <v/>
      </c>
      <c r="CC118" s="68" t="str">
        <f t="shared" si="100"/>
        <v/>
      </c>
      <c r="CD118" s="68" t="str">
        <f t="shared" si="101"/>
        <v/>
      </c>
      <c r="CE118" s="68" t="str">
        <f t="shared" si="102"/>
        <v/>
      </c>
      <c r="CF118" s="68" t="str">
        <f t="shared" si="103"/>
        <v/>
      </c>
      <c r="CG118" s="68" t="str">
        <f t="shared" si="104"/>
        <v/>
      </c>
      <c r="CH118" s="68" t="str">
        <f t="shared" si="105"/>
        <v/>
      </c>
      <c r="CI118" s="68" t="str">
        <f t="shared" si="106"/>
        <v/>
      </c>
      <c r="CJ118" s="68" t="str">
        <f t="shared" si="107"/>
        <v/>
      </c>
      <c r="CK118" s="68" t="str">
        <f t="shared" si="108"/>
        <v/>
      </c>
      <c r="CL118" s="68" t="str">
        <f t="shared" si="109"/>
        <v/>
      </c>
      <c r="CM118" s="68" t="str">
        <f t="shared" si="110"/>
        <v/>
      </c>
      <c r="CN118" s="68" t="str">
        <f t="shared" si="111"/>
        <v/>
      </c>
      <c r="CO118" s="68" t="str">
        <f t="shared" si="112"/>
        <v/>
      </c>
      <c r="CP118" s="68" t="str">
        <f t="shared" si="118"/>
        <v>https://viking-pictures.s3.us-west-1.amazonaws.com/AA1188/25+(1).JPG</v>
      </c>
      <c r="CR118" t="str">
        <f t="shared" si="119"/>
        <v>https://viking-pictures.s3.us-west-1.amazonaws.com/AA1188/25+(1).JPG</v>
      </c>
      <c r="CS118" s="68" t="str">
        <f t="shared" si="120"/>
        <v>Primary Pic</v>
      </c>
      <c r="CU118" t="s">
        <v>3889</v>
      </c>
      <c r="CV118" t="s">
        <v>3890</v>
      </c>
      <c r="CW118" t="s">
        <v>3891</v>
      </c>
    </row>
    <row r="119" spans="1:110" x14ac:dyDescent="0.25">
      <c r="A119">
        <v>27</v>
      </c>
      <c r="B119" t="s">
        <v>3126</v>
      </c>
      <c r="C119" s="82" t="str">
        <f t="shared" si="113"/>
        <v>https://viking-pictures.s3.us-west-1.amazonaws.com/AA1188/27+(1).JPG|https://viking-pictures.s3.us-west-1.amazonaws.com/AA1188/27+(2).JPG|https://viking-pictures.s3.us-west-1.amazonaws.com/AA1188/27+(3).JPG|https://viking-pictures.s3.us-west-1.amazonaws.com/AA1188/27+(4).JPG|https://viking-pictures.s3.us-west-1.amazonaws.com/AA1188/27+(5).JPG|https://viking-pictures.s3.us-west-1.amazonaws.com/AA1188/27+(6).JPG|https://viking-pictures.s3.us-west-1.amazonaws.com/AA1188/27+(7).JPG</v>
      </c>
      <c r="D119" s="278">
        <v>7</v>
      </c>
      <c r="E119" s="82" t="str">
        <f t="shared" si="114"/>
        <v>https://viking-pictures.s3.us-west-1.amazonaws.com/AA1188/27+(1).JPG</v>
      </c>
      <c r="F119" s="82" t="str">
        <f t="shared" si="67"/>
        <v>https://viking-pictures.s3.us-west-1.amazonaws.com/AA1188/27+(2).JPG</v>
      </c>
      <c r="G119" s="82" t="str">
        <f t="shared" si="68"/>
        <v>https://viking-pictures.s3.us-west-1.amazonaws.com/AA1188/27+(3).JPG</v>
      </c>
      <c r="H119" s="82" t="str">
        <f t="shared" si="69"/>
        <v>https://viking-pictures.s3.us-west-1.amazonaws.com/AA1188/27+(4).JPG</v>
      </c>
      <c r="I119" s="82" t="str">
        <f t="shared" si="70"/>
        <v>https://viking-pictures.s3.us-west-1.amazonaws.com/AA1188/27+(5).JPG</v>
      </c>
      <c r="J119" s="82" t="str">
        <f t="shared" si="71"/>
        <v>https://viking-pictures.s3.us-west-1.amazonaws.com/AA1188/27+(6).JPG</v>
      </c>
      <c r="K119" s="82" t="str">
        <f t="shared" si="72"/>
        <v>https://viking-pictures.s3.us-west-1.amazonaws.com/AA1188/27+(7).JPG</v>
      </c>
      <c r="L119" s="82" t="str">
        <f t="shared" si="73"/>
        <v/>
      </c>
      <c r="M119" s="82" t="str">
        <f t="shared" si="74"/>
        <v/>
      </c>
      <c r="N119" s="82" t="str">
        <f t="shared" si="75"/>
        <v/>
      </c>
      <c r="O119" s="82" t="str">
        <f t="shared" si="76"/>
        <v/>
      </c>
      <c r="P119" s="82" t="str">
        <f t="shared" si="77"/>
        <v/>
      </c>
      <c r="Q119" s="82" t="str">
        <f t="shared" si="78"/>
        <v/>
      </c>
      <c r="R119" s="82" t="str">
        <f t="shared" si="79"/>
        <v/>
      </c>
      <c r="S119" s="82" t="str">
        <f t="shared" si="80"/>
        <v/>
      </c>
      <c r="T119" s="82" t="str">
        <f t="shared" si="81"/>
        <v/>
      </c>
      <c r="U119" s="82" t="str">
        <f t="shared" si="82"/>
        <v/>
      </c>
      <c r="V119" s="82" t="str">
        <f t="shared" si="83"/>
        <v/>
      </c>
      <c r="W119" s="82" t="str">
        <f t="shared" si="84"/>
        <v/>
      </c>
      <c r="X119" s="82" t="str">
        <f t="shared" si="85"/>
        <v/>
      </c>
      <c r="Y119" s="82" t="str">
        <f t="shared" si="86"/>
        <v/>
      </c>
      <c r="Z119" s="82" t="str">
        <f t="shared" si="87"/>
        <v/>
      </c>
      <c r="AA119" s="82" t="str">
        <f t="shared" si="88"/>
        <v/>
      </c>
      <c r="AB119" s="82" t="str">
        <f t="shared" si="89"/>
        <v/>
      </c>
      <c r="AC119" s="83" t="str">
        <f t="shared" si="121"/>
        <v>https://viking-pictures.s3.us-west-1.amazonaws.com/AA1188</v>
      </c>
      <c r="AD119" s="82" t="str">
        <f t="shared" si="122"/>
        <v>27</v>
      </c>
      <c r="AE119" s="82">
        <f t="shared" si="115"/>
        <v>27</v>
      </c>
      <c r="AF119" s="82" t="str">
        <f t="shared" si="123"/>
        <v>27</v>
      </c>
      <c r="AG119" s="82" t="str">
        <f t="shared" si="124"/>
        <v>27</v>
      </c>
      <c r="AH119" s="82" t="str">
        <f t="shared" si="125"/>
        <v>27</v>
      </c>
      <c r="AI119" s="82" t="str">
        <f t="shared" si="126"/>
        <v>27</v>
      </c>
      <c r="AJ119" s="82" t="str">
        <f t="shared" si="127"/>
        <v>27</v>
      </c>
      <c r="AK119" s="82" t="str">
        <f t="shared" si="128"/>
        <v>27</v>
      </c>
      <c r="AL119" s="82" t="str">
        <f t="shared" si="129"/>
        <v>27</v>
      </c>
      <c r="AM119" s="82" t="str">
        <f t="shared" si="130"/>
        <v>27</v>
      </c>
      <c r="AN119" s="82" t="str">
        <f t="shared" si="116"/>
        <v>27</v>
      </c>
      <c r="AO119" s="82" t="str">
        <f t="shared" si="131"/>
        <v>27</v>
      </c>
      <c r="AP119" s="82" t="str">
        <f t="shared" si="132"/>
        <v>27</v>
      </c>
      <c r="AQ119" s="84" t="s">
        <v>3199</v>
      </c>
      <c r="AR119" s="84" t="s">
        <v>1864</v>
      </c>
      <c r="AS119" s="84" t="s">
        <v>1865</v>
      </c>
      <c r="AT119" s="84" t="s">
        <v>1866</v>
      </c>
      <c r="AU119" s="84" t="s">
        <v>1867</v>
      </c>
      <c r="AV119" s="84" t="s">
        <v>1868</v>
      </c>
      <c r="AW119" s="84" t="s">
        <v>1869</v>
      </c>
      <c r="AX119" s="84" t="s">
        <v>1870</v>
      </c>
      <c r="AY119" s="84" t="s">
        <v>1871</v>
      </c>
      <c r="AZ119" s="84" t="s">
        <v>1872</v>
      </c>
      <c r="BA119" s="84" t="s">
        <v>1873</v>
      </c>
      <c r="BB119" s="84" t="s">
        <v>1874</v>
      </c>
      <c r="BC119" s="84" t="s">
        <v>1875</v>
      </c>
      <c r="BD119" s="84" t="s">
        <v>1876</v>
      </c>
      <c r="BE119" s="84" t="s">
        <v>1877</v>
      </c>
      <c r="BF119" s="84" t="s">
        <v>1878</v>
      </c>
      <c r="BG119" s="84" t="s">
        <v>1879</v>
      </c>
      <c r="BH119" s="84" t="s">
        <v>1880</v>
      </c>
      <c r="BI119" s="84" t="s">
        <v>1881</v>
      </c>
      <c r="BJ119" s="84" t="s">
        <v>1882</v>
      </c>
      <c r="BK119" s="84" t="s">
        <v>1883</v>
      </c>
      <c r="BL119" s="84" t="s">
        <v>1884</v>
      </c>
      <c r="BM119" s="84" t="s">
        <v>1885</v>
      </c>
      <c r="BN119" s="84" t="s">
        <v>1886</v>
      </c>
      <c r="BO119" s="84" t="s">
        <v>1887</v>
      </c>
      <c r="BP119" s="84" t="s">
        <v>1888</v>
      </c>
      <c r="BQ119" s="84" t="s">
        <v>1889</v>
      </c>
      <c r="BR119" s="68" t="str">
        <f t="shared" si="117"/>
        <v>Pic1</v>
      </c>
      <c r="BS119" s="68" t="str">
        <f t="shared" si="90"/>
        <v>Pic2</v>
      </c>
      <c r="BT119" s="68" t="str">
        <f t="shared" si="91"/>
        <v>Pic3</v>
      </c>
      <c r="BU119" s="68" t="str">
        <f t="shared" si="92"/>
        <v>Pic4</v>
      </c>
      <c r="BV119" s="68" t="str">
        <f t="shared" si="93"/>
        <v>Pic5</v>
      </c>
      <c r="BW119" s="68" t="str">
        <f t="shared" si="94"/>
        <v>Pic6</v>
      </c>
      <c r="BX119" s="68" t="str">
        <f t="shared" si="95"/>
        <v>Pic7</v>
      </c>
      <c r="BY119" s="68" t="str">
        <f t="shared" si="96"/>
        <v/>
      </c>
      <c r="BZ119" s="68" t="str">
        <f t="shared" si="97"/>
        <v/>
      </c>
      <c r="CA119" s="68" t="str">
        <f t="shared" si="98"/>
        <v/>
      </c>
      <c r="CB119" s="68" t="str">
        <f t="shared" si="99"/>
        <v/>
      </c>
      <c r="CC119" s="68" t="str">
        <f t="shared" si="100"/>
        <v/>
      </c>
      <c r="CD119" s="68" t="str">
        <f t="shared" si="101"/>
        <v/>
      </c>
      <c r="CE119" s="68" t="str">
        <f t="shared" si="102"/>
        <v/>
      </c>
      <c r="CF119" s="68" t="str">
        <f t="shared" si="103"/>
        <v/>
      </c>
      <c r="CG119" s="68" t="str">
        <f t="shared" si="104"/>
        <v/>
      </c>
      <c r="CH119" s="68" t="str">
        <f t="shared" si="105"/>
        <v/>
      </c>
      <c r="CI119" s="68" t="str">
        <f t="shared" si="106"/>
        <v/>
      </c>
      <c r="CJ119" s="68" t="str">
        <f t="shared" si="107"/>
        <v/>
      </c>
      <c r="CK119" s="68" t="str">
        <f t="shared" si="108"/>
        <v/>
      </c>
      <c r="CL119" s="68" t="str">
        <f t="shared" si="109"/>
        <v/>
      </c>
      <c r="CM119" s="68" t="str">
        <f t="shared" si="110"/>
        <v/>
      </c>
      <c r="CN119" s="68" t="str">
        <f t="shared" si="111"/>
        <v/>
      </c>
      <c r="CO119" s="68" t="str">
        <f t="shared" si="112"/>
        <v/>
      </c>
      <c r="CP119" s="68" t="str">
        <f t="shared" si="118"/>
        <v>https://viking-pictures.s3.us-west-1.amazonaws.com/AA1188/27+(1).JPG</v>
      </c>
      <c r="CR119" t="str">
        <f t="shared" si="119"/>
        <v>https://viking-pictures.s3.us-west-1.amazonaws.com/AA1188/27+(1).JPG</v>
      </c>
      <c r="CS119" s="68" t="str">
        <f t="shared" si="120"/>
        <v>Primary Pic</v>
      </c>
      <c r="CU119" t="s">
        <v>3892</v>
      </c>
      <c r="CV119" t="s">
        <v>3893</v>
      </c>
      <c r="CW119" t="s">
        <v>3894</v>
      </c>
      <c r="CX119" t="s">
        <v>3895</v>
      </c>
      <c r="CY119" t="s">
        <v>3896</v>
      </c>
      <c r="CZ119" t="s">
        <v>3897</v>
      </c>
      <c r="DA119" t="s">
        <v>3898</v>
      </c>
    </row>
    <row r="120" spans="1:110" x14ac:dyDescent="0.25">
      <c r="A120">
        <v>29</v>
      </c>
      <c r="B120" t="s">
        <v>3127</v>
      </c>
      <c r="C120" s="82" t="str">
        <f t="shared" si="113"/>
        <v>https://viking-pictures.s3.us-west-1.amazonaws.com/AA1188/29+(1).JPG|https://viking-pictures.s3.us-west-1.amazonaws.com/AA1188/29+(2).JPG|https://viking-pictures.s3.us-west-1.amazonaws.com/AA1188/29+(3).JPG|https://viking-pictures.s3.us-west-1.amazonaws.com/AA1188/29+(4).JPG|https://viking-pictures.s3.us-west-1.amazonaws.com/AA1188/29+(5).JPG|https://viking-pictures.s3.us-west-1.amazonaws.com/AA1188/29+(6).JPG|https://viking-pictures.s3.us-west-1.amazonaws.com/AA1188/29+(7).JPG</v>
      </c>
      <c r="D120" s="278">
        <v>7</v>
      </c>
      <c r="E120" s="82" t="str">
        <f t="shared" si="114"/>
        <v>https://viking-pictures.s3.us-west-1.amazonaws.com/AA1188/29+(1).JPG</v>
      </c>
      <c r="F120" s="82" t="str">
        <f t="shared" si="67"/>
        <v>https://viking-pictures.s3.us-west-1.amazonaws.com/AA1188/29+(2).JPG</v>
      </c>
      <c r="G120" s="82" t="str">
        <f t="shared" si="68"/>
        <v>https://viking-pictures.s3.us-west-1.amazonaws.com/AA1188/29+(3).JPG</v>
      </c>
      <c r="H120" s="82" t="str">
        <f t="shared" si="69"/>
        <v>https://viking-pictures.s3.us-west-1.amazonaws.com/AA1188/29+(4).JPG</v>
      </c>
      <c r="I120" s="82" t="str">
        <f t="shared" si="70"/>
        <v>https://viking-pictures.s3.us-west-1.amazonaws.com/AA1188/29+(5).JPG</v>
      </c>
      <c r="J120" s="82" t="str">
        <f t="shared" si="71"/>
        <v>https://viking-pictures.s3.us-west-1.amazonaws.com/AA1188/29+(6).JPG</v>
      </c>
      <c r="K120" s="82" t="str">
        <f t="shared" si="72"/>
        <v>https://viking-pictures.s3.us-west-1.amazonaws.com/AA1188/29+(7).JPG</v>
      </c>
      <c r="L120" s="82" t="str">
        <f t="shared" si="73"/>
        <v/>
      </c>
      <c r="M120" s="82" t="str">
        <f t="shared" si="74"/>
        <v/>
      </c>
      <c r="N120" s="82" t="str">
        <f t="shared" si="75"/>
        <v/>
      </c>
      <c r="O120" s="82" t="str">
        <f t="shared" si="76"/>
        <v/>
      </c>
      <c r="P120" s="82" t="str">
        <f t="shared" si="77"/>
        <v/>
      </c>
      <c r="Q120" s="82" t="str">
        <f t="shared" si="78"/>
        <v/>
      </c>
      <c r="R120" s="82" t="str">
        <f t="shared" si="79"/>
        <v/>
      </c>
      <c r="S120" s="82" t="str">
        <f t="shared" si="80"/>
        <v/>
      </c>
      <c r="T120" s="82" t="str">
        <f t="shared" si="81"/>
        <v/>
      </c>
      <c r="U120" s="82" t="str">
        <f t="shared" si="82"/>
        <v/>
      </c>
      <c r="V120" s="82" t="str">
        <f t="shared" si="83"/>
        <v/>
      </c>
      <c r="W120" s="82" t="str">
        <f t="shared" si="84"/>
        <v/>
      </c>
      <c r="X120" s="82" t="str">
        <f t="shared" si="85"/>
        <v/>
      </c>
      <c r="Y120" s="82" t="str">
        <f t="shared" si="86"/>
        <v/>
      </c>
      <c r="Z120" s="82" t="str">
        <f t="shared" si="87"/>
        <v/>
      </c>
      <c r="AA120" s="82" t="str">
        <f t="shared" si="88"/>
        <v/>
      </c>
      <c r="AB120" s="82" t="str">
        <f t="shared" si="89"/>
        <v/>
      </c>
      <c r="AC120" s="83" t="str">
        <f t="shared" si="121"/>
        <v>https://viking-pictures.s3.us-west-1.amazonaws.com/AA1188</v>
      </c>
      <c r="AD120" s="82" t="str">
        <f t="shared" si="122"/>
        <v>29</v>
      </c>
      <c r="AE120" s="82">
        <f t="shared" si="115"/>
        <v>29</v>
      </c>
      <c r="AF120" s="82" t="str">
        <f t="shared" si="123"/>
        <v>29</v>
      </c>
      <c r="AG120" s="82" t="str">
        <f t="shared" si="124"/>
        <v>29</v>
      </c>
      <c r="AH120" s="82" t="str">
        <f t="shared" si="125"/>
        <v>29</v>
      </c>
      <c r="AI120" s="82" t="str">
        <f t="shared" si="126"/>
        <v>29</v>
      </c>
      <c r="AJ120" s="82" t="str">
        <f t="shared" si="127"/>
        <v>29</v>
      </c>
      <c r="AK120" s="82" t="str">
        <f t="shared" si="128"/>
        <v>29</v>
      </c>
      <c r="AL120" s="82" t="str">
        <f t="shared" si="129"/>
        <v>29</v>
      </c>
      <c r="AM120" s="82" t="str">
        <f t="shared" si="130"/>
        <v>29</v>
      </c>
      <c r="AN120" s="82" t="str">
        <f t="shared" si="116"/>
        <v>29</v>
      </c>
      <c r="AO120" s="82" t="str">
        <f t="shared" si="131"/>
        <v>29</v>
      </c>
      <c r="AP120" s="82" t="str">
        <f t="shared" si="132"/>
        <v>29</v>
      </c>
      <c r="AQ120" s="84" t="s">
        <v>3199</v>
      </c>
      <c r="AR120" s="84" t="s">
        <v>1864</v>
      </c>
      <c r="AS120" s="84" t="s">
        <v>1865</v>
      </c>
      <c r="AT120" s="84" t="s">
        <v>1866</v>
      </c>
      <c r="AU120" s="84" t="s">
        <v>1867</v>
      </c>
      <c r="AV120" s="84" t="s">
        <v>1868</v>
      </c>
      <c r="AW120" s="84" t="s">
        <v>1869</v>
      </c>
      <c r="AX120" s="84" t="s">
        <v>1870</v>
      </c>
      <c r="AY120" s="84" t="s">
        <v>1871</v>
      </c>
      <c r="AZ120" s="84" t="s">
        <v>1872</v>
      </c>
      <c r="BA120" s="84" t="s">
        <v>1873</v>
      </c>
      <c r="BB120" s="84" t="s">
        <v>1874</v>
      </c>
      <c r="BC120" s="84" t="s">
        <v>1875</v>
      </c>
      <c r="BD120" s="84" t="s">
        <v>1876</v>
      </c>
      <c r="BE120" s="84" t="s">
        <v>1877</v>
      </c>
      <c r="BF120" s="84" t="s">
        <v>1878</v>
      </c>
      <c r="BG120" s="84" t="s">
        <v>1879</v>
      </c>
      <c r="BH120" s="84" t="s">
        <v>1880</v>
      </c>
      <c r="BI120" s="84" t="s">
        <v>1881</v>
      </c>
      <c r="BJ120" s="84" t="s">
        <v>1882</v>
      </c>
      <c r="BK120" s="84" t="s">
        <v>1883</v>
      </c>
      <c r="BL120" s="84" t="s">
        <v>1884</v>
      </c>
      <c r="BM120" s="84" t="s">
        <v>1885</v>
      </c>
      <c r="BN120" s="84" t="s">
        <v>1886</v>
      </c>
      <c r="BO120" s="84" t="s">
        <v>1887</v>
      </c>
      <c r="BP120" s="84" t="s">
        <v>1888</v>
      </c>
      <c r="BQ120" s="84" t="s">
        <v>1889</v>
      </c>
      <c r="BR120" s="68" t="str">
        <f t="shared" si="117"/>
        <v>Pic1</v>
      </c>
      <c r="BS120" s="68" t="str">
        <f t="shared" si="90"/>
        <v>Pic2</v>
      </c>
      <c r="BT120" s="68" t="str">
        <f t="shared" si="91"/>
        <v>Pic3</v>
      </c>
      <c r="BU120" s="68" t="str">
        <f t="shared" si="92"/>
        <v>Pic4</v>
      </c>
      <c r="BV120" s="68" t="str">
        <f t="shared" si="93"/>
        <v>Pic5</v>
      </c>
      <c r="BW120" s="68" t="str">
        <f t="shared" si="94"/>
        <v>Pic6</v>
      </c>
      <c r="BX120" s="68" t="str">
        <f t="shared" si="95"/>
        <v>Pic7</v>
      </c>
      <c r="BY120" s="68" t="str">
        <f t="shared" si="96"/>
        <v/>
      </c>
      <c r="BZ120" s="68" t="str">
        <f t="shared" si="97"/>
        <v/>
      </c>
      <c r="CA120" s="68" t="str">
        <f t="shared" si="98"/>
        <v/>
      </c>
      <c r="CB120" s="68" t="str">
        <f t="shared" si="99"/>
        <v/>
      </c>
      <c r="CC120" s="68" t="str">
        <f t="shared" si="100"/>
        <v/>
      </c>
      <c r="CD120" s="68" t="str">
        <f t="shared" si="101"/>
        <v/>
      </c>
      <c r="CE120" s="68" t="str">
        <f t="shared" si="102"/>
        <v/>
      </c>
      <c r="CF120" s="68" t="str">
        <f t="shared" si="103"/>
        <v/>
      </c>
      <c r="CG120" s="68" t="str">
        <f t="shared" si="104"/>
        <v/>
      </c>
      <c r="CH120" s="68" t="str">
        <f t="shared" si="105"/>
        <v/>
      </c>
      <c r="CI120" s="68" t="str">
        <f t="shared" si="106"/>
        <v/>
      </c>
      <c r="CJ120" s="68" t="str">
        <f t="shared" si="107"/>
        <v/>
      </c>
      <c r="CK120" s="68" t="str">
        <f t="shared" si="108"/>
        <v/>
      </c>
      <c r="CL120" s="68" t="str">
        <f t="shared" si="109"/>
        <v/>
      </c>
      <c r="CM120" s="68" t="str">
        <f t="shared" si="110"/>
        <v/>
      </c>
      <c r="CN120" s="68" t="str">
        <f t="shared" si="111"/>
        <v/>
      </c>
      <c r="CO120" s="68" t="str">
        <f t="shared" si="112"/>
        <v/>
      </c>
      <c r="CP120" s="68" t="str">
        <f t="shared" si="118"/>
        <v>https://viking-pictures.s3.us-west-1.amazonaws.com/AA1188/29+(1).JPG</v>
      </c>
      <c r="CR120" t="str">
        <f t="shared" si="119"/>
        <v>https://viking-pictures.s3.us-west-1.amazonaws.com/AA1188/29+(1).JPG</v>
      </c>
      <c r="CS120" s="68" t="str">
        <f t="shared" si="120"/>
        <v>Primary Pic</v>
      </c>
      <c r="CU120" t="s">
        <v>3899</v>
      </c>
      <c r="CV120" t="s">
        <v>3900</v>
      </c>
      <c r="CW120" t="s">
        <v>3901</v>
      </c>
      <c r="CX120" t="s">
        <v>3902</v>
      </c>
      <c r="CY120" t="s">
        <v>3903</v>
      </c>
      <c r="CZ120" t="s">
        <v>3904</v>
      </c>
      <c r="DA120" t="s">
        <v>3905</v>
      </c>
    </row>
    <row r="121" spans="1:110" x14ac:dyDescent="0.25">
      <c r="A121">
        <v>30</v>
      </c>
      <c r="B121" t="s">
        <v>3128</v>
      </c>
      <c r="C121" s="82" t="str">
        <f t="shared" si="113"/>
        <v>https://viking-pictures.s3.us-west-1.amazonaws.com/AA1188/30+(1).JPG|https://viking-pictures.s3.us-west-1.amazonaws.com/AA1188/30+(2).JPG|https://viking-pictures.s3.us-west-1.amazonaws.com/AA1188/30+(3).JPG|https://viking-pictures.s3.us-west-1.amazonaws.com/AA1188/30+(4).JPG|https://viking-pictures.s3.us-west-1.amazonaws.com/AA1188/30+(5).JPG|https://viking-pictures.s3.us-west-1.amazonaws.com/AA1188/30+(6).JPG</v>
      </c>
      <c r="D121" s="278">
        <v>6</v>
      </c>
      <c r="E121" s="82" t="str">
        <f t="shared" si="114"/>
        <v>https://viking-pictures.s3.us-west-1.amazonaws.com/AA1188/30+(1).JPG</v>
      </c>
      <c r="F121" s="82" t="str">
        <f t="shared" si="67"/>
        <v>https://viking-pictures.s3.us-west-1.amazonaws.com/AA1188/30+(2).JPG</v>
      </c>
      <c r="G121" s="82" t="str">
        <f t="shared" si="68"/>
        <v>https://viking-pictures.s3.us-west-1.amazonaws.com/AA1188/30+(3).JPG</v>
      </c>
      <c r="H121" s="82" t="str">
        <f t="shared" si="69"/>
        <v>https://viking-pictures.s3.us-west-1.amazonaws.com/AA1188/30+(4).JPG</v>
      </c>
      <c r="I121" s="82" t="str">
        <f t="shared" si="70"/>
        <v>https://viking-pictures.s3.us-west-1.amazonaws.com/AA1188/30+(5).JPG</v>
      </c>
      <c r="J121" s="82" t="str">
        <f t="shared" si="71"/>
        <v>https://viking-pictures.s3.us-west-1.amazonaws.com/AA1188/30+(6).JPG</v>
      </c>
      <c r="K121" s="82" t="str">
        <f t="shared" si="72"/>
        <v/>
      </c>
      <c r="L121" s="82" t="str">
        <f t="shared" si="73"/>
        <v/>
      </c>
      <c r="M121" s="82" t="str">
        <f t="shared" si="74"/>
        <v/>
      </c>
      <c r="N121" s="82" t="str">
        <f t="shared" si="75"/>
        <v/>
      </c>
      <c r="O121" s="82" t="str">
        <f t="shared" si="76"/>
        <v/>
      </c>
      <c r="P121" s="82" t="str">
        <f t="shared" si="77"/>
        <v/>
      </c>
      <c r="Q121" s="82" t="str">
        <f t="shared" si="78"/>
        <v/>
      </c>
      <c r="R121" s="82" t="str">
        <f t="shared" si="79"/>
        <v/>
      </c>
      <c r="S121" s="82" t="str">
        <f t="shared" si="80"/>
        <v/>
      </c>
      <c r="T121" s="82" t="str">
        <f t="shared" si="81"/>
        <v/>
      </c>
      <c r="U121" s="82" t="str">
        <f t="shared" si="82"/>
        <v/>
      </c>
      <c r="V121" s="82" t="str">
        <f t="shared" si="83"/>
        <v/>
      </c>
      <c r="W121" s="82" t="str">
        <f t="shared" si="84"/>
        <v/>
      </c>
      <c r="X121" s="82" t="str">
        <f t="shared" si="85"/>
        <v/>
      </c>
      <c r="Y121" s="82" t="str">
        <f t="shared" si="86"/>
        <v/>
      </c>
      <c r="Z121" s="82" t="str">
        <f t="shared" si="87"/>
        <v/>
      </c>
      <c r="AA121" s="82" t="str">
        <f t="shared" si="88"/>
        <v/>
      </c>
      <c r="AB121" s="82" t="str">
        <f t="shared" si="89"/>
        <v/>
      </c>
      <c r="AC121" s="83" t="str">
        <f t="shared" si="121"/>
        <v>https://viking-pictures.s3.us-west-1.amazonaws.com/AA1188</v>
      </c>
      <c r="AD121" s="82" t="str">
        <f t="shared" si="122"/>
        <v>30</v>
      </c>
      <c r="AE121" s="82">
        <f t="shared" si="115"/>
        <v>30</v>
      </c>
      <c r="AF121" s="82" t="str">
        <f t="shared" si="123"/>
        <v>30</v>
      </c>
      <c r="AG121" s="82" t="str">
        <f t="shared" si="124"/>
        <v>30</v>
      </c>
      <c r="AH121" s="82" t="str">
        <f t="shared" si="125"/>
        <v>30</v>
      </c>
      <c r="AI121" s="82" t="str">
        <f t="shared" si="126"/>
        <v>30</v>
      </c>
      <c r="AJ121" s="82" t="str">
        <f t="shared" si="127"/>
        <v>30</v>
      </c>
      <c r="AK121" s="82" t="str">
        <f t="shared" si="128"/>
        <v>30</v>
      </c>
      <c r="AL121" s="82" t="str">
        <f t="shared" si="129"/>
        <v>30</v>
      </c>
      <c r="AM121" s="82" t="str">
        <f t="shared" si="130"/>
        <v>30</v>
      </c>
      <c r="AN121" s="82" t="str">
        <f t="shared" si="116"/>
        <v>30</v>
      </c>
      <c r="AO121" s="82" t="str">
        <f t="shared" si="131"/>
        <v>30</v>
      </c>
      <c r="AP121" s="82" t="str">
        <f t="shared" si="132"/>
        <v>30</v>
      </c>
      <c r="AQ121" s="84" t="s">
        <v>3199</v>
      </c>
      <c r="AR121" s="84" t="s">
        <v>1864</v>
      </c>
      <c r="AS121" s="84" t="s">
        <v>1865</v>
      </c>
      <c r="AT121" s="84" t="s">
        <v>1866</v>
      </c>
      <c r="AU121" s="84" t="s">
        <v>1867</v>
      </c>
      <c r="AV121" s="84" t="s">
        <v>1868</v>
      </c>
      <c r="AW121" s="84" t="s">
        <v>1869</v>
      </c>
      <c r="AX121" s="84" t="s">
        <v>1870</v>
      </c>
      <c r="AY121" s="84" t="s">
        <v>1871</v>
      </c>
      <c r="AZ121" s="84" t="s">
        <v>1872</v>
      </c>
      <c r="BA121" s="84" t="s">
        <v>1873</v>
      </c>
      <c r="BB121" s="84" t="s">
        <v>1874</v>
      </c>
      <c r="BC121" s="84" t="s">
        <v>1875</v>
      </c>
      <c r="BD121" s="84" t="s">
        <v>1876</v>
      </c>
      <c r="BE121" s="84" t="s">
        <v>1877</v>
      </c>
      <c r="BF121" s="84" t="s">
        <v>1878</v>
      </c>
      <c r="BG121" s="84" t="s">
        <v>1879</v>
      </c>
      <c r="BH121" s="84" t="s">
        <v>1880</v>
      </c>
      <c r="BI121" s="84" t="s">
        <v>1881</v>
      </c>
      <c r="BJ121" s="84" t="s">
        <v>1882</v>
      </c>
      <c r="BK121" s="84" t="s">
        <v>1883</v>
      </c>
      <c r="BL121" s="84" t="s">
        <v>1884</v>
      </c>
      <c r="BM121" s="84" t="s">
        <v>1885</v>
      </c>
      <c r="BN121" s="84" t="s">
        <v>1886</v>
      </c>
      <c r="BO121" s="84" t="s">
        <v>1887</v>
      </c>
      <c r="BP121" s="84" t="s">
        <v>1888</v>
      </c>
      <c r="BQ121" s="84" t="s">
        <v>1889</v>
      </c>
      <c r="BR121" s="68" t="str">
        <f t="shared" si="117"/>
        <v>Pic1</v>
      </c>
      <c r="BS121" s="68" t="str">
        <f t="shared" si="90"/>
        <v>Pic2</v>
      </c>
      <c r="BT121" s="68" t="str">
        <f t="shared" si="91"/>
        <v>Pic3</v>
      </c>
      <c r="BU121" s="68" t="str">
        <f t="shared" si="92"/>
        <v>Pic4</v>
      </c>
      <c r="BV121" s="68" t="str">
        <f t="shared" si="93"/>
        <v>Pic5</v>
      </c>
      <c r="BW121" s="68" t="str">
        <f t="shared" si="94"/>
        <v>Pic6</v>
      </c>
      <c r="BX121" s="68" t="str">
        <f t="shared" si="95"/>
        <v/>
      </c>
      <c r="BY121" s="68" t="str">
        <f t="shared" si="96"/>
        <v/>
      </c>
      <c r="BZ121" s="68" t="str">
        <f t="shared" si="97"/>
        <v/>
      </c>
      <c r="CA121" s="68" t="str">
        <f t="shared" si="98"/>
        <v/>
      </c>
      <c r="CB121" s="68" t="str">
        <f t="shared" si="99"/>
        <v/>
      </c>
      <c r="CC121" s="68" t="str">
        <f t="shared" si="100"/>
        <v/>
      </c>
      <c r="CD121" s="68" t="str">
        <f t="shared" si="101"/>
        <v/>
      </c>
      <c r="CE121" s="68" t="str">
        <f t="shared" si="102"/>
        <v/>
      </c>
      <c r="CF121" s="68" t="str">
        <f t="shared" si="103"/>
        <v/>
      </c>
      <c r="CG121" s="68" t="str">
        <f t="shared" si="104"/>
        <v/>
      </c>
      <c r="CH121" s="68" t="str">
        <f t="shared" si="105"/>
        <v/>
      </c>
      <c r="CI121" s="68" t="str">
        <f t="shared" si="106"/>
        <v/>
      </c>
      <c r="CJ121" s="68" t="str">
        <f t="shared" si="107"/>
        <v/>
      </c>
      <c r="CK121" s="68" t="str">
        <f t="shared" si="108"/>
        <v/>
      </c>
      <c r="CL121" s="68" t="str">
        <f t="shared" si="109"/>
        <v/>
      </c>
      <c r="CM121" s="68" t="str">
        <f t="shared" si="110"/>
        <v/>
      </c>
      <c r="CN121" s="68" t="str">
        <f t="shared" si="111"/>
        <v/>
      </c>
      <c r="CO121" s="68" t="str">
        <f t="shared" si="112"/>
        <v/>
      </c>
      <c r="CP121" s="68" t="str">
        <f t="shared" si="118"/>
        <v>https://viking-pictures.s3.us-west-1.amazonaws.com/AA1188/30+(1).JPG</v>
      </c>
      <c r="CR121" t="str">
        <f t="shared" si="119"/>
        <v>https://viking-pictures.s3.us-west-1.amazonaws.com/AA1188/30+(1).JPG</v>
      </c>
      <c r="CS121" s="68" t="str">
        <f t="shared" si="120"/>
        <v>Primary Pic</v>
      </c>
      <c r="CU121" t="s">
        <v>3906</v>
      </c>
      <c r="CV121" t="s">
        <v>3907</v>
      </c>
      <c r="CW121" t="s">
        <v>3908</v>
      </c>
      <c r="CX121" t="s">
        <v>3909</v>
      </c>
      <c r="CY121" t="s">
        <v>3910</v>
      </c>
      <c r="CZ121" t="s">
        <v>3911</v>
      </c>
    </row>
    <row r="122" spans="1:110" x14ac:dyDescent="0.25">
      <c r="A122">
        <v>31</v>
      </c>
      <c r="B122" t="s">
        <v>3129</v>
      </c>
      <c r="C122" s="82" t="str">
        <f t="shared" si="113"/>
        <v>https://viking-pictures.s3.us-west-1.amazonaws.com/AA1188/31+(1).JPG|https://viking-pictures.s3.us-west-1.amazonaws.com/AA1188/31+(2).JPG|https://viking-pictures.s3.us-west-1.amazonaws.com/AA1188/31+(3).JPG|https://viking-pictures.s3.us-west-1.amazonaws.com/AA1188/31+(4).JPG</v>
      </c>
      <c r="D122" s="278">
        <v>4</v>
      </c>
      <c r="E122" s="82" t="str">
        <f t="shared" si="114"/>
        <v>https://viking-pictures.s3.us-west-1.amazonaws.com/AA1188/31+(1).JPG</v>
      </c>
      <c r="F122" s="82" t="str">
        <f t="shared" si="67"/>
        <v>https://viking-pictures.s3.us-west-1.amazonaws.com/AA1188/31+(2).JPG</v>
      </c>
      <c r="G122" s="82" t="str">
        <f t="shared" si="68"/>
        <v>https://viking-pictures.s3.us-west-1.amazonaws.com/AA1188/31+(3).JPG</v>
      </c>
      <c r="H122" s="82" t="str">
        <f t="shared" si="69"/>
        <v>https://viking-pictures.s3.us-west-1.amazonaws.com/AA1188/31+(4).JPG</v>
      </c>
      <c r="I122" s="82" t="str">
        <f t="shared" si="70"/>
        <v/>
      </c>
      <c r="J122" s="82" t="str">
        <f t="shared" si="71"/>
        <v/>
      </c>
      <c r="K122" s="82" t="str">
        <f t="shared" si="72"/>
        <v/>
      </c>
      <c r="L122" s="82" t="str">
        <f t="shared" si="73"/>
        <v/>
      </c>
      <c r="M122" s="82" t="str">
        <f t="shared" si="74"/>
        <v/>
      </c>
      <c r="N122" s="82" t="str">
        <f t="shared" si="75"/>
        <v/>
      </c>
      <c r="O122" s="82" t="str">
        <f t="shared" si="76"/>
        <v/>
      </c>
      <c r="P122" s="82" t="str">
        <f t="shared" si="77"/>
        <v/>
      </c>
      <c r="Q122" s="82" t="str">
        <f t="shared" si="78"/>
        <v/>
      </c>
      <c r="R122" s="82" t="str">
        <f t="shared" si="79"/>
        <v/>
      </c>
      <c r="S122" s="82" t="str">
        <f t="shared" si="80"/>
        <v/>
      </c>
      <c r="T122" s="82" t="str">
        <f t="shared" si="81"/>
        <v/>
      </c>
      <c r="U122" s="82" t="str">
        <f t="shared" si="82"/>
        <v/>
      </c>
      <c r="V122" s="82" t="str">
        <f t="shared" si="83"/>
        <v/>
      </c>
      <c r="W122" s="82" t="str">
        <f t="shared" si="84"/>
        <v/>
      </c>
      <c r="X122" s="82" t="str">
        <f t="shared" si="85"/>
        <v/>
      </c>
      <c r="Y122" s="82" t="str">
        <f t="shared" si="86"/>
        <v/>
      </c>
      <c r="Z122" s="82" t="str">
        <f t="shared" si="87"/>
        <v/>
      </c>
      <c r="AA122" s="82" t="str">
        <f t="shared" si="88"/>
        <v/>
      </c>
      <c r="AB122" s="82" t="str">
        <f t="shared" si="89"/>
        <v/>
      </c>
      <c r="AC122" s="83" t="str">
        <f t="shared" si="121"/>
        <v>https://viking-pictures.s3.us-west-1.amazonaws.com/AA1188</v>
      </c>
      <c r="AD122" s="82" t="str">
        <f t="shared" si="122"/>
        <v>31</v>
      </c>
      <c r="AE122" s="82">
        <f t="shared" si="115"/>
        <v>31</v>
      </c>
      <c r="AF122" s="82" t="str">
        <f t="shared" si="123"/>
        <v>31</v>
      </c>
      <c r="AG122" s="82" t="str">
        <f t="shared" si="124"/>
        <v>31</v>
      </c>
      <c r="AH122" s="82" t="str">
        <f t="shared" si="125"/>
        <v>31</v>
      </c>
      <c r="AI122" s="82" t="str">
        <f t="shared" si="126"/>
        <v>31</v>
      </c>
      <c r="AJ122" s="82" t="str">
        <f t="shared" si="127"/>
        <v>31</v>
      </c>
      <c r="AK122" s="82" t="str">
        <f t="shared" si="128"/>
        <v>31</v>
      </c>
      <c r="AL122" s="82" t="str">
        <f t="shared" si="129"/>
        <v>31</v>
      </c>
      <c r="AM122" s="82" t="str">
        <f t="shared" si="130"/>
        <v>31</v>
      </c>
      <c r="AN122" s="82" t="str">
        <f t="shared" si="116"/>
        <v>31</v>
      </c>
      <c r="AO122" s="82" t="str">
        <f t="shared" si="131"/>
        <v>31</v>
      </c>
      <c r="AP122" s="82" t="str">
        <f t="shared" si="132"/>
        <v>31</v>
      </c>
      <c r="AQ122" s="84" t="s">
        <v>3199</v>
      </c>
      <c r="AR122" s="84" t="s">
        <v>1864</v>
      </c>
      <c r="AS122" s="84" t="s">
        <v>1865</v>
      </c>
      <c r="AT122" s="84" t="s">
        <v>1866</v>
      </c>
      <c r="AU122" s="84" t="s">
        <v>1867</v>
      </c>
      <c r="AV122" s="84" t="s">
        <v>1868</v>
      </c>
      <c r="AW122" s="84" t="s">
        <v>1869</v>
      </c>
      <c r="AX122" s="84" t="s">
        <v>1870</v>
      </c>
      <c r="AY122" s="84" t="s">
        <v>1871</v>
      </c>
      <c r="AZ122" s="84" t="s">
        <v>1872</v>
      </c>
      <c r="BA122" s="84" t="s">
        <v>1873</v>
      </c>
      <c r="BB122" s="84" t="s">
        <v>1874</v>
      </c>
      <c r="BC122" s="84" t="s">
        <v>1875</v>
      </c>
      <c r="BD122" s="84" t="s">
        <v>1876</v>
      </c>
      <c r="BE122" s="84" t="s">
        <v>1877</v>
      </c>
      <c r="BF122" s="84" t="s">
        <v>1878</v>
      </c>
      <c r="BG122" s="84" t="s">
        <v>1879</v>
      </c>
      <c r="BH122" s="84" t="s">
        <v>1880</v>
      </c>
      <c r="BI122" s="84" t="s">
        <v>1881</v>
      </c>
      <c r="BJ122" s="84" t="s">
        <v>1882</v>
      </c>
      <c r="BK122" s="84" t="s">
        <v>1883</v>
      </c>
      <c r="BL122" s="84" t="s">
        <v>1884</v>
      </c>
      <c r="BM122" s="84" t="s">
        <v>1885</v>
      </c>
      <c r="BN122" s="84" t="s">
        <v>1886</v>
      </c>
      <c r="BO122" s="84" t="s">
        <v>1887</v>
      </c>
      <c r="BP122" s="84" t="s">
        <v>1888</v>
      </c>
      <c r="BQ122" s="84" t="s">
        <v>1889</v>
      </c>
      <c r="BR122" s="68" t="str">
        <f t="shared" si="117"/>
        <v>Pic1</v>
      </c>
      <c r="BS122" s="68" t="str">
        <f t="shared" si="90"/>
        <v>Pic2</v>
      </c>
      <c r="BT122" s="68" t="str">
        <f t="shared" si="91"/>
        <v>Pic3</v>
      </c>
      <c r="BU122" s="68" t="str">
        <f t="shared" si="92"/>
        <v>Pic4</v>
      </c>
      <c r="BV122" s="68" t="str">
        <f t="shared" si="93"/>
        <v/>
      </c>
      <c r="BW122" s="68" t="str">
        <f t="shared" si="94"/>
        <v/>
      </c>
      <c r="BX122" s="68" t="str">
        <f t="shared" si="95"/>
        <v/>
      </c>
      <c r="BY122" s="68" t="str">
        <f t="shared" si="96"/>
        <v/>
      </c>
      <c r="BZ122" s="68" t="str">
        <f t="shared" si="97"/>
        <v/>
      </c>
      <c r="CA122" s="68" t="str">
        <f t="shared" si="98"/>
        <v/>
      </c>
      <c r="CB122" s="68" t="str">
        <f t="shared" si="99"/>
        <v/>
      </c>
      <c r="CC122" s="68" t="str">
        <f t="shared" si="100"/>
        <v/>
      </c>
      <c r="CD122" s="68" t="str">
        <f t="shared" si="101"/>
        <v/>
      </c>
      <c r="CE122" s="68" t="str">
        <f t="shared" si="102"/>
        <v/>
      </c>
      <c r="CF122" s="68" t="str">
        <f t="shared" si="103"/>
        <v/>
      </c>
      <c r="CG122" s="68" t="str">
        <f t="shared" si="104"/>
        <v/>
      </c>
      <c r="CH122" s="68" t="str">
        <f t="shared" si="105"/>
        <v/>
      </c>
      <c r="CI122" s="68" t="str">
        <f t="shared" si="106"/>
        <v/>
      </c>
      <c r="CJ122" s="68" t="str">
        <f t="shared" si="107"/>
        <v/>
      </c>
      <c r="CK122" s="68" t="str">
        <f t="shared" si="108"/>
        <v/>
      </c>
      <c r="CL122" s="68" t="str">
        <f t="shared" si="109"/>
        <v/>
      </c>
      <c r="CM122" s="68" t="str">
        <f t="shared" si="110"/>
        <v/>
      </c>
      <c r="CN122" s="68" t="str">
        <f t="shared" si="111"/>
        <v/>
      </c>
      <c r="CO122" s="68" t="str">
        <f t="shared" si="112"/>
        <v/>
      </c>
      <c r="CP122" s="68" t="str">
        <f t="shared" si="118"/>
        <v>https://viking-pictures.s3.us-west-1.amazonaws.com/AA1188/31+(1).JPG</v>
      </c>
      <c r="CR122" t="str">
        <f t="shared" si="119"/>
        <v>https://viking-pictures.s3.us-west-1.amazonaws.com/AA1188/31+(1).JPG</v>
      </c>
      <c r="CS122" s="68" t="str">
        <f t="shared" si="120"/>
        <v>Primary Pic</v>
      </c>
      <c r="CU122" t="s">
        <v>3912</v>
      </c>
      <c r="CV122" t="s">
        <v>3913</v>
      </c>
      <c r="CW122" t="s">
        <v>3914</v>
      </c>
      <c r="CX122" t="s">
        <v>3915</v>
      </c>
    </row>
    <row r="123" spans="1:110" x14ac:dyDescent="0.25">
      <c r="A123">
        <v>32</v>
      </c>
      <c r="B123" t="s">
        <v>3130</v>
      </c>
      <c r="C123" s="82" t="str">
        <f t="shared" si="113"/>
        <v>https://viking-pictures.s3.us-west-1.amazonaws.com/AA1188/32+(4).JPG|https://viking-pictures.s3.us-west-1.amazonaws.com/AA1188/32+(1).JPG|https://viking-pictures.s3.us-west-1.amazonaws.com/AA1188/32+(2).JPG|https://viking-pictures.s3.us-west-1.amazonaws.com/AA1188/32+(3).JPG|https://viking-pictures.s3.us-west-1.amazonaws.com/AA1188/32+(5).JPG|https://viking-pictures.s3.us-west-1.amazonaws.com/AA1188/32+(6).JPG|https://viking-pictures.s3.us-west-1.amazonaws.com/AA1188/32+(7).JPG</v>
      </c>
      <c r="D123" s="278">
        <v>7</v>
      </c>
      <c r="E123" s="82" t="str">
        <f t="shared" si="114"/>
        <v>https://viking-pictures.s3.us-west-1.amazonaws.com/AA1188/32+(1).JPG</v>
      </c>
      <c r="F123" s="82" t="str">
        <f t="shared" si="67"/>
        <v>https://viking-pictures.s3.us-west-1.amazonaws.com/AA1188/32+(2).JPG</v>
      </c>
      <c r="G123" s="82" t="str">
        <f t="shared" si="68"/>
        <v>https://viking-pictures.s3.us-west-1.amazonaws.com/AA1188/32+(3).JPG</v>
      </c>
      <c r="H123" s="82" t="str">
        <f t="shared" si="69"/>
        <v>https://viking-pictures.s3.us-west-1.amazonaws.com/AA1188/32+(4).JPG</v>
      </c>
      <c r="I123" s="82" t="str">
        <f t="shared" si="70"/>
        <v>https://viking-pictures.s3.us-west-1.amazonaws.com/AA1188/32+(5).JPG</v>
      </c>
      <c r="J123" s="82" t="str">
        <f t="shared" si="71"/>
        <v>https://viking-pictures.s3.us-west-1.amazonaws.com/AA1188/32+(6).JPG</v>
      </c>
      <c r="K123" s="82" t="str">
        <f t="shared" si="72"/>
        <v>https://viking-pictures.s3.us-west-1.amazonaws.com/AA1188/32+(7).JPG</v>
      </c>
      <c r="L123" s="82" t="str">
        <f t="shared" si="73"/>
        <v/>
      </c>
      <c r="M123" s="82" t="str">
        <f t="shared" si="74"/>
        <v/>
      </c>
      <c r="N123" s="82" t="str">
        <f t="shared" si="75"/>
        <v/>
      </c>
      <c r="O123" s="82" t="str">
        <f t="shared" si="76"/>
        <v/>
      </c>
      <c r="P123" s="82" t="str">
        <f t="shared" si="77"/>
        <v/>
      </c>
      <c r="Q123" s="82" t="str">
        <f t="shared" si="78"/>
        <v/>
      </c>
      <c r="R123" s="82" t="str">
        <f t="shared" si="79"/>
        <v/>
      </c>
      <c r="S123" s="82" t="str">
        <f t="shared" si="80"/>
        <v/>
      </c>
      <c r="T123" s="82" t="str">
        <f t="shared" si="81"/>
        <v/>
      </c>
      <c r="U123" s="82" t="str">
        <f t="shared" si="82"/>
        <v/>
      </c>
      <c r="V123" s="82" t="str">
        <f t="shared" si="83"/>
        <v/>
      </c>
      <c r="W123" s="82" t="str">
        <f t="shared" si="84"/>
        <v/>
      </c>
      <c r="X123" s="82" t="str">
        <f t="shared" si="85"/>
        <v/>
      </c>
      <c r="Y123" s="82" t="str">
        <f t="shared" si="86"/>
        <v/>
      </c>
      <c r="Z123" s="82" t="str">
        <f t="shared" si="87"/>
        <v/>
      </c>
      <c r="AA123" s="82" t="str">
        <f t="shared" si="88"/>
        <v/>
      </c>
      <c r="AB123" s="82" t="str">
        <f t="shared" si="89"/>
        <v/>
      </c>
      <c r="AC123" s="83" t="str">
        <f t="shared" si="121"/>
        <v>https://viking-pictures.s3.us-west-1.amazonaws.com/AA1188</v>
      </c>
      <c r="AD123" s="82" t="str">
        <f t="shared" si="122"/>
        <v>32</v>
      </c>
      <c r="AE123" s="82">
        <f t="shared" si="115"/>
        <v>32</v>
      </c>
      <c r="AF123" s="82" t="str">
        <f t="shared" si="123"/>
        <v>32</v>
      </c>
      <c r="AG123" s="82" t="str">
        <f t="shared" si="124"/>
        <v>32</v>
      </c>
      <c r="AH123" s="82" t="str">
        <f t="shared" si="125"/>
        <v>32</v>
      </c>
      <c r="AI123" s="82" t="str">
        <f t="shared" si="126"/>
        <v>32</v>
      </c>
      <c r="AJ123" s="82" t="str">
        <f t="shared" si="127"/>
        <v>32</v>
      </c>
      <c r="AK123" s="82" t="str">
        <f t="shared" si="128"/>
        <v>32</v>
      </c>
      <c r="AL123" s="82" t="str">
        <f t="shared" si="129"/>
        <v>32</v>
      </c>
      <c r="AM123" s="82" t="str">
        <f t="shared" si="130"/>
        <v>32</v>
      </c>
      <c r="AN123" s="82" t="str">
        <f t="shared" si="116"/>
        <v>32</v>
      </c>
      <c r="AO123" s="82" t="str">
        <f t="shared" si="131"/>
        <v>32</v>
      </c>
      <c r="AP123" s="82" t="str">
        <f t="shared" si="132"/>
        <v>32</v>
      </c>
      <c r="AQ123" s="84" t="s">
        <v>3199</v>
      </c>
      <c r="AR123" s="84" t="s">
        <v>1864</v>
      </c>
      <c r="AS123" s="84" t="s">
        <v>1865</v>
      </c>
      <c r="AT123" s="84" t="s">
        <v>1866</v>
      </c>
      <c r="AU123" s="84" t="s">
        <v>1867</v>
      </c>
      <c r="AV123" s="84" t="s">
        <v>1868</v>
      </c>
      <c r="AW123" s="84" t="s">
        <v>1869</v>
      </c>
      <c r="AX123" s="84" t="s">
        <v>1870</v>
      </c>
      <c r="AY123" s="84" t="s">
        <v>1871</v>
      </c>
      <c r="AZ123" s="84" t="s">
        <v>1872</v>
      </c>
      <c r="BA123" s="84" t="s">
        <v>1873</v>
      </c>
      <c r="BB123" s="84" t="s">
        <v>1874</v>
      </c>
      <c r="BC123" s="84" t="s">
        <v>1875</v>
      </c>
      <c r="BD123" s="84" t="s">
        <v>1876</v>
      </c>
      <c r="BE123" s="84" t="s">
        <v>1877</v>
      </c>
      <c r="BF123" s="84" t="s">
        <v>1878</v>
      </c>
      <c r="BG123" s="84" t="s">
        <v>1879</v>
      </c>
      <c r="BH123" s="84" t="s">
        <v>1880</v>
      </c>
      <c r="BI123" s="84" t="s">
        <v>1881</v>
      </c>
      <c r="BJ123" s="84" t="s">
        <v>1882</v>
      </c>
      <c r="BK123" s="84" t="s">
        <v>1883</v>
      </c>
      <c r="BL123" s="84" t="s">
        <v>1884</v>
      </c>
      <c r="BM123" s="84" t="s">
        <v>1885</v>
      </c>
      <c r="BN123" s="84" t="s">
        <v>1886</v>
      </c>
      <c r="BO123" s="84" t="s">
        <v>1887</v>
      </c>
      <c r="BP123" s="84" t="s">
        <v>1888</v>
      </c>
      <c r="BQ123" s="84" t="s">
        <v>1889</v>
      </c>
      <c r="BR123" s="68" t="str">
        <f t="shared" si="117"/>
        <v>Pic1</v>
      </c>
      <c r="BS123" s="68" t="str">
        <f t="shared" si="90"/>
        <v>Pic2</v>
      </c>
      <c r="BT123" s="68" t="str">
        <f t="shared" si="91"/>
        <v>Pic3</v>
      </c>
      <c r="BU123" s="68" t="str">
        <f t="shared" si="92"/>
        <v>Pic4</v>
      </c>
      <c r="BV123" s="68" t="str">
        <f t="shared" si="93"/>
        <v>Pic5</v>
      </c>
      <c r="BW123" s="68" t="str">
        <f t="shared" si="94"/>
        <v>Pic6</v>
      </c>
      <c r="BX123" s="68" t="str">
        <f t="shared" si="95"/>
        <v>Pic7</v>
      </c>
      <c r="BY123" s="68" t="str">
        <f t="shared" si="96"/>
        <v/>
      </c>
      <c r="BZ123" s="68" t="str">
        <f t="shared" si="97"/>
        <v/>
      </c>
      <c r="CA123" s="68" t="str">
        <f t="shared" si="98"/>
        <v/>
      </c>
      <c r="CB123" s="68" t="str">
        <f t="shared" si="99"/>
        <v/>
      </c>
      <c r="CC123" s="68" t="str">
        <f t="shared" si="100"/>
        <v/>
      </c>
      <c r="CD123" s="68" t="str">
        <f t="shared" si="101"/>
        <v/>
      </c>
      <c r="CE123" s="68" t="str">
        <f t="shared" si="102"/>
        <v/>
      </c>
      <c r="CF123" s="68" t="str">
        <f t="shared" si="103"/>
        <v/>
      </c>
      <c r="CG123" s="68" t="str">
        <f t="shared" si="104"/>
        <v/>
      </c>
      <c r="CH123" s="68" t="str">
        <f t="shared" si="105"/>
        <v/>
      </c>
      <c r="CI123" s="68" t="str">
        <f t="shared" si="106"/>
        <v/>
      </c>
      <c r="CJ123" s="68" t="str">
        <f t="shared" si="107"/>
        <v/>
      </c>
      <c r="CK123" s="68" t="str">
        <f t="shared" si="108"/>
        <v/>
      </c>
      <c r="CL123" s="68" t="str">
        <f t="shared" si="109"/>
        <v/>
      </c>
      <c r="CM123" s="68" t="str">
        <f t="shared" si="110"/>
        <v/>
      </c>
      <c r="CN123" s="68" t="str">
        <f t="shared" si="111"/>
        <v/>
      </c>
      <c r="CO123" s="68" t="str">
        <f t="shared" si="112"/>
        <v/>
      </c>
      <c r="CP123" s="68" t="str">
        <f t="shared" si="118"/>
        <v>https://viking-pictures.s3.us-west-1.amazonaws.com/AA1188/32+(1).JPG</v>
      </c>
      <c r="CQ123" s="68" t="s">
        <v>3221</v>
      </c>
      <c r="CR123" t="str">
        <f t="shared" si="119"/>
        <v>https://viking-pictures.s3.us-west-1.amazonaws.com/AA1188/32+(4).JPG</v>
      </c>
      <c r="CS123" s="68" t="str">
        <f t="shared" si="120"/>
        <v>Primary Pic</v>
      </c>
      <c r="CT123" s="68"/>
      <c r="CU123" t="s">
        <v>3221</v>
      </c>
      <c r="CV123" t="s">
        <v>3916</v>
      </c>
      <c r="CW123" t="s">
        <v>3917</v>
      </c>
      <c r="CX123" t="s">
        <v>3918</v>
      </c>
      <c r="CY123" t="s">
        <v>3919</v>
      </c>
      <c r="CZ123" t="s">
        <v>3920</v>
      </c>
      <c r="DA123" t="s">
        <v>3921</v>
      </c>
    </row>
    <row r="124" spans="1:110" x14ac:dyDescent="0.25">
      <c r="A124">
        <v>33</v>
      </c>
      <c r="B124" t="s">
        <v>3131</v>
      </c>
      <c r="C124" s="82" t="str">
        <f t="shared" si="113"/>
        <v>https://viking-pictures.s3.us-west-1.amazonaws.com/AA1188/33+(1).JPG|https://viking-pictures.s3.us-west-1.amazonaws.com/AA1188/33+(2).JPG|https://viking-pictures.s3.us-west-1.amazonaws.com/AA1188/33+(3).JPG|https://viking-pictures.s3.us-west-1.amazonaws.com/AA1188/33+(4).JPG|https://viking-pictures.s3.us-west-1.amazonaws.com/AA1188/33+(5).JPG|https://viking-pictures.s3.us-west-1.amazonaws.com/AA1188/33+(6).JPG</v>
      </c>
      <c r="D124" s="278">
        <v>6</v>
      </c>
      <c r="E124" s="82" t="str">
        <f t="shared" si="114"/>
        <v>https://viking-pictures.s3.us-west-1.amazonaws.com/AA1188/33+(1).JPG</v>
      </c>
      <c r="F124" s="82" t="str">
        <f t="shared" si="67"/>
        <v>https://viking-pictures.s3.us-west-1.amazonaws.com/AA1188/33+(2).JPG</v>
      </c>
      <c r="G124" s="82" t="str">
        <f t="shared" si="68"/>
        <v>https://viking-pictures.s3.us-west-1.amazonaws.com/AA1188/33+(3).JPG</v>
      </c>
      <c r="H124" s="82" t="str">
        <f t="shared" si="69"/>
        <v>https://viking-pictures.s3.us-west-1.amazonaws.com/AA1188/33+(4).JPG</v>
      </c>
      <c r="I124" s="82" t="str">
        <f t="shared" si="70"/>
        <v>https://viking-pictures.s3.us-west-1.amazonaws.com/AA1188/33+(5).JPG</v>
      </c>
      <c r="J124" s="82" t="str">
        <f t="shared" si="71"/>
        <v>https://viking-pictures.s3.us-west-1.amazonaws.com/AA1188/33+(6).JPG</v>
      </c>
      <c r="K124" s="82" t="str">
        <f t="shared" si="72"/>
        <v/>
      </c>
      <c r="L124" s="82" t="str">
        <f t="shared" si="73"/>
        <v/>
      </c>
      <c r="M124" s="82" t="str">
        <f t="shared" si="74"/>
        <v/>
      </c>
      <c r="N124" s="82" t="str">
        <f t="shared" si="75"/>
        <v/>
      </c>
      <c r="O124" s="82" t="str">
        <f t="shared" si="76"/>
        <v/>
      </c>
      <c r="P124" s="82" t="str">
        <f t="shared" si="77"/>
        <v/>
      </c>
      <c r="Q124" s="82" t="str">
        <f t="shared" si="78"/>
        <v/>
      </c>
      <c r="R124" s="82" t="str">
        <f t="shared" si="79"/>
        <v/>
      </c>
      <c r="S124" s="82" t="str">
        <f t="shared" si="80"/>
        <v/>
      </c>
      <c r="T124" s="82" t="str">
        <f t="shared" si="81"/>
        <v/>
      </c>
      <c r="U124" s="82" t="str">
        <f t="shared" si="82"/>
        <v/>
      </c>
      <c r="V124" s="82" t="str">
        <f t="shared" si="83"/>
        <v/>
      </c>
      <c r="W124" s="82" t="str">
        <f t="shared" si="84"/>
        <v/>
      </c>
      <c r="X124" s="82" t="str">
        <f t="shared" si="85"/>
        <v/>
      </c>
      <c r="Y124" s="82" t="str">
        <f t="shared" si="86"/>
        <v/>
      </c>
      <c r="Z124" s="82" t="str">
        <f t="shared" si="87"/>
        <v/>
      </c>
      <c r="AA124" s="82" t="str">
        <f t="shared" si="88"/>
        <v/>
      </c>
      <c r="AB124" s="82" t="str">
        <f t="shared" si="89"/>
        <v/>
      </c>
      <c r="AC124" s="83" t="str">
        <f t="shared" si="121"/>
        <v>https://viking-pictures.s3.us-west-1.amazonaws.com/AA1188</v>
      </c>
      <c r="AD124" s="82" t="str">
        <f t="shared" si="122"/>
        <v>33</v>
      </c>
      <c r="AE124" s="82">
        <f t="shared" si="115"/>
        <v>33</v>
      </c>
      <c r="AF124" s="82" t="str">
        <f t="shared" si="123"/>
        <v>33</v>
      </c>
      <c r="AG124" s="82" t="str">
        <f t="shared" si="124"/>
        <v>33</v>
      </c>
      <c r="AH124" s="82" t="str">
        <f t="shared" si="125"/>
        <v>33</v>
      </c>
      <c r="AI124" s="82" t="str">
        <f t="shared" si="126"/>
        <v>33</v>
      </c>
      <c r="AJ124" s="82" t="str">
        <f t="shared" si="127"/>
        <v>33</v>
      </c>
      <c r="AK124" s="82" t="str">
        <f t="shared" si="128"/>
        <v>33</v>
      </c>
      <c r="AL124" s="82" t="str">
        <f t="shared" si="129"/>
        <v>33</v>
      </c>
      <c r="AM124" s="82" t="str">
        <f t="shared" si="130"/>
        <v>33</v>
      </c>
      <c r="AN124" s="82" t="str">
        <f t="shared" si="116"/>
        <v>33</v>
      </c>
      <c r="AO124" s="82" t="str">
        <f t="shared" si="131"/>
        <v>33</v>
      </c>
      <c r="AP124" s="82" t="str">
        <f t="shared" si="132"/>
        <v>33</v>
      </c>
      <c r="AQ124" s="84" t="s">
        <v>3199</v>
      </c>
      <c r="AR124" s="84" t="s">
        <v>1864</v>
      </c>
      <c r="AS124" s="84" t="s">
        <v>1865</v>
      </c>
      <c r="AT124" s="84" t="s">
        <v>1866</v>
      </c>
      <c r="AU124" s="84" t="s">
        <v>1867</v>
      </c>
      <c r="AV124" s="84" t="s">
        <v>1868</v>
      </c>
      <c r="AW124" s="84" t="s">
        <v>1869</v>
      </c>
      <c r="AX124" s="84" t="s">
        <v>1870</v>
      </c>
      <c r="AY124" s="84" t="s">
        <v>1871</v>
      </c>
      <c r="AZ124" s="84" t="s">
        <v>1872</v>
      </c>
      <c r="BA124" s="84" t="s">
        <v>1873</v>
      </c>
      <c r="BB124" s="84" t="s">
        <v>1874</v>
      </c>
      <c r="BC124" s="84" t="s">
        <v>1875</v>
      </c>
      <c r="BD124" s="84" t="s">
        <v>1876</v>
      </c>
      <c r="BE124" s="84" t="s">
        <v>1877</v>
      </c>
      <c r="BF124" s="84" t="s">
        <v>1878</v>
      </c>
      <c r="BG124" s="84" t="s">
        <v>1879</v>
      </c>
      <c r="BH124" s="84" t="s">
        <v>1880</v>
      </c>
      <c r="BI124" s="84" t="s">
        <v>1881</v>
      </c>
      <c r="BJ124" s="84" t="s">
        <v>1882</v>
      </c>
      <c r="BK124" s="84" t="s">
        <v>1883</v>
      </c>
      <c r="BL124" s="84" t="s">
        <v>1884</v>
      </c>
      <c r="BM124" s="84" t="s">
        <v>1885</v>
      </c>
      <c r="BN124" s="84" t="s">
        <v>1886</v>
      </c>
      <c r="BO124" s="84" t="s">
        <v>1887</v>
      </c>
      <c r="BP124" s="84" t="s">
        <v>1888</v>
      </c>
      <c r="BQ124" s="84" t="s">
        <v>1889</v>
      </c>
      <c r="BR124" s="68" t="str">
        <f t="shared" si="117"/>
        <v>Pic1</v>
      </c>
      <c r="BS124" s="68" t="str">
        <f t="shared" si="90"/>
        <v>Pic2</v>
      </c>
      <c r="BT124" s="68" t="str">
        <f t="shared" si="91"/>
        <v>Pic3</v>
      </c>
      <c r="BU124" s="68" t="str">
        <f t="shared" si="92"/>
        <v>Pic4</v>
      </c>
      <c r="BV124" s="68" t="str">
        <f t="shared" si="93"/>
        <v>Pic5</v>
      </c>
      <c r="BW124" s="68" t="str">
        <f t="shared" si="94"/>
        <v>Pic6</v>
      </c>
      <c r="BX124" s="68" t="str">
        <f t="shared" si="95"/>
        <v/>
      </c>
      <c r="BY124" s="68" t="str">
        <f t="shared" si="96"/>
        <v/>
      </c>
      <c r="BZ124" s="68" t="str">
        <f t="shared" si="97"/>
        <v/>
      </c>
      <c r="CA124" s="68" t="str">
        <f t="shared" si="98"/>
        <v/>
      </c>
      <c r="CB124" s="68" t="str">
        <f t="shared" si="99"/>
        <v/>
      </c>
      <c r="CC124" s="68" t="str">
        <f t="shared" si="100"/>
        <v/>
      </c>
      <c r="CD124" s="68" t="str">
        <f t="shared" si="101"/>
        <v/>
      </c>
      <c r="CE124" s="68" t="str">
        <f t="shared" si="102"/>
        <v/>
      </c>
      <c r="CF124" s="68" t="str">
        <f t="shared" si="103"/>
        <v/>
      </c>
      <c r="CG124" s="68" t="str">
        <f t="shared" si="104"/>
        <v/>
      </c>
      <c r="CH124" s="68" t="str">
        <f t="shared" si="105"/>
        <v/>
      </c>
      <c r="CI124" s="68" t="str">
        <f t="shared" si="106"/>
        <v/>
      </c>
      <c r="CJ124" s="68" t="str">
        <f t="shared" si="107"/>
        <v/>
      </c>
      <c r="CK124" s="68" t="str">
        <f t="shared" si="108"/>
        <v/>
      </c>
      <c r="CL124" s="68" t="str">
        <f t="shared" si="109"/>
        <v/>
      </c>
      <c r="CM124" s="68" t="str">
        <f t="shared" si="110"/>
        <v/>
      </c>
      <c r="CN124" s="68" t="str">
        <f t="shared" si="111"/>
        <v/>
      </c>
      <c r="CO124" s="68" t="str">
        <f t="shared" si="112"/>
        <v/>
      </c>
      <c r="CP124" s="68" t="str">
        <f t="shared" si="118"/>
        <v>https://viking-pictures.s3.us-west-1.amazonaws.com/AA1188/33+(1).JPG</v>
      </c>
      <c r="CR124" t="str">
        <f t="shared" si="119"/>
        <v>https://viking-pictures.s3.us-west-1.amazonaws.com/AA1188/33+(1).JPG</v>
      </c>
      <c r="CS124" s="68" t="str">
        <f t="shared" si="120"/>
        <v>Primary Pic</v>
      </c>
      <c r="CU124" t="s">
        <v>3922</v>
      </c>
      <c r="CV124" t="s">
        <v>3923</v>
      </c>
      <c r="CW124" t="s">
        <v>3924</v>
      </c>
      <c r="CX124" t="s">
        <v>3925</v>
      </c>
      <c r="CY124" t="s">
        <v>3926</v>
      </c>
      <c r="CZ124" t="s">
        <v>3927</v>
      </c>
    </row>
    <row r="125" spans="1:110" x14ac:dyDescent="0.25">
      <c r="A125">
        <v>34</v>
      </c>
      <c r="B125" t="s">
        <v>3132</v>
      </c>
      <c r="C125" s="82" t="str">
        <f t="shared" si="113"/>
        <v>https://viking-pictures.s3.us-west-1.amazonaws.com/AA1188/34+(1).JPG|https://viking-pictures.s3.us-west-1.amazonaws.com/AA1188/34+(2).JPG|https://viking-pictures.s3.us-west-1.amazonaws.com/AA1188/34+(3).JPG|https://viking-pictures.s3.us-west-1.amazonaws.com/AA1188/34+(4).JPG|https://viking-pictures.s3.us-west-1.amazonaws.com/AA1188/34+(5).JPG|https://viking-pictures.s3.us-west-1.amazonaws.com/AA1188/34+(6).JPG|https://viking-pictures.s3.us-west-1.amazonaws.com/AA1188/34+(7).JPG|https://viking-pictures.s3.us-west-1.amazonaws.com/AA1188/34+(8).JPG</v>
      </c>
      <c r="D125" s="278">
        <v>8</v>
      </c>
      <c r="E125" s="82" t="str">
        <f t="shared" si="114"/>
        <v>https://viking-pictures.s3.us-west-1.amazonaws.com/AA1188/34+(1).JPG</v>
      </c>
      <c r="F125" s="82" t="str">
        <f t="shared" si="67"/>
        <v>https://viking-pictures.s3.us-west-1.amazonaws.com/AA1188/34+(2).JPG</v>
      </c>
      <c r="G125" s="82" t="str">
        <f t="shared" si="68"/>
        <v>https://viking-pictures.s3.us-west-1.amazonaws.com/AA1188/34+(3).JPG</v>
      </c>
      <c r="H125" s="82" t="str">
        <f t="shared" si="69"/>
        <v>https://viking-pictures.s3.us-west-1.amazonaws.com/AA1188/34+(4).JPG</v>
      </c>
      <c r="I125" s="82" t="str">
        <f t="shared" si="70"/>
        <v>https://viking-pictures.s3.us-west-1.amazonaws.com/AA1188/34+(5).JPG</v>
      </c>
      <c r="J125" s="82" t="str">
        <f t="shared" si="71"/>
        <v>https://viking-pictures.s3.us-west-1.amazonaws.com/AA1188/34+(6).JPG</v>
      </c>
      <c r="K125" s="82" t="str">
        <f t="shared" si="72"/>
        <v>https://viking-pictures.s3.us-west-1.amazonaws.com/AA1188/34+(7).JPG</v>
      </c>
      <c r="L125" s="82" t="str">
        <f t="shared" si="73"/>
        <v>https://viking-pictures.s3.us-west-1.amazonaws.com/AA1188/34+(8).JPG</v>
      </c>
      <c r="M125" s="82" t="str">
        <f t="shared" si="74"/>
        <v/>
      </c>
      <c r="N125" s="82" t="str">
        <f t="shared" si="75"/>
        <v/>
      </c>
      <c r="O125" s="82" t="str">
        <f t="shared" si="76"/>
        <v/>
      </c>
      <c r="P125" s="82" t="str">
        <f t="shared" si="77"/>
        <v/>
      </c>
      <c r="Q125" s="82" t="str">
        <f t="shared" si="78"/>
        <v/>
      </c>
      <c r="R125" s="82" t="str">
        <f t="shared" si="79"/>
        <v/>
      </c>
      <c r="S125" s="82" t="str">
        <f t="shared" si="80"/>
        <v/>
      </c>
      <c r="T125" s="82" t="str">
        <f t="shared" si="81"/>
        <v/>
      </c>
      <c r="U125" s="82" t="str">
        <f t="shared" si="82"/>
        <v/>
      </c>
      <c r="V125" s="82" t="str">
        <f t="shared" si="83"/>
        <v/>
      </c>
      <c r="W125" s="82" t="str">
        <f t="shared" si="84"/>
        <v/>
      </c>
      <c r="X125" s="82" t="str">
        <f t="shared" si="85"/>
        <v/>
      </c>
      <c r="Y125" s="82" t="str">
        <f t="shared" si="86"/>
        <v/>
      </c>
      <c r="Z125" s="82" t="str">
        <f t="shared" si="87"/>
        <v/>
      </c>
      <c r="AA125" s="82" t="str">
        <f t="shared" si="88"/>
        <v/>
      </c>
      <c r="AB125" s="82" t="str">
        <f t="shared" si="89"/>
        <v/>
      </c>
      <c r="AC125" s="83" t="str">
        <f t="shared" si="121"/>
        <v>https://viking-pictures.s3.us-west-1.amazonaws.com/AA1188</v>
      </c>
      <c r="AD125" s="82" t="str">
        <f t="shared" si="122"/>
        <v>34</v>
      </c>
      <c r="AE125" s="82">
        <f t="shared" si="115"/>
        <v>34</v>
      </c>
      <c r="AF125" s="82" t="str">
        <f t="shared" si="123"/>
        <v>34</v>
      </c>
      <c r="AG125" s="82" t="str">
        <f t="shared" si="124"/>
        <v>34</v>
      </c>
      <c r="AH125" s="82" t="str">
        <f t="shared" si="125"/>
        <v>34</v>
      </c>
      <c r="AI125" s="82" t="str">
        <f t="shared" si="126"/>
        <v>34</v>
      </c>
      <c r="AJ125" s="82" t="str">
        <f t="shared" si="127"/>
        <v>34</v>
      </c>
      <c r="AK125" s="82" t="str">
        <f t="shared" si="128"/>
        <v>34</v>
      </c>
      <c r="AL125" s="82" t="str">
        <f t="shared" si="129"/>
        <v>34</v>
      </c>
      <c r="AM125" s="82" t="str">
        <f t="shared" si="130"/>
        <v>34</v>
      </c>
      <c r="AN125" s="82" t="str">
        <f t="shared" si="116"/>
        <v>34</v>
      </c>
      <c r="AO125" s="82" t="str">
        <f t="shared" si="131"/>
        <v>34</v>
      </c>
      <c r="AP125" s="82" t="str">
        <f t="shared" si="132"/>
        <v>34</v>
      </c>
      <c r="AQ125" s="84" t="s">
        <v>3199</v>
      </c>
      <c r="AR125" s="84" t="s">
        <v>1864</v>
      </c>
      <c r="AS125" s="84" t="s">
        <v>1865</v>
      </c>
      <c r="AT125" s="84" t="s">
        <v>1866</v>
      </c>
      <c r="AU125" s="84" t="s">
        <v>1867</v>
      </c>
      <c r="AV125" s="84" t="s">
        <v>1868</v>
      </c>
      <c r="AW125" s="84" t="s">
        <v>1869</v>
      </c>
      <c r="AX125" s="84" t="s">
        <v>1870</v>
      </c>
      <c r="AY125" s="84" t="s">
        <v>1871</v>
      </c>
      <c r="AZ125" s="84" t="s">
        <v>1872</v>
      </c>
      <c r="BA125" s="84" t="s">
        <v>1873</v>
      </c>
      <c r="BB125" s="84" t="s">
        <v>1874</v>
      </c>
      <c r="BC125" s="84" t="s">
        <v>1875</v>
      </c>
      <c r="BD125" s="84" t="s">
        <v>1876</v>
      </c>
      <c r="BE125" s="84" t="s">
        <v>1877</v>
      </c>
      <c r="BF125" s="84" t="s">
        <v>1878</v>
      </c>
      <c r="BG125" s="84" t="s">
        <v>1879</v>
      </c>
      <c r="BH125" s="84" t="s">
        <v>1880</v>
      </c>
      <c r="BI125" s="84" t="s">
        <v>1881</v>
      </c>
      <c r="BJ125" s="84" t="s">
        <v>1882</v>
      </c>
      <c r="BK125" s="84" t="s">
        <v>1883</v>
      </c>
      <c r="BL125" s="84" t="s">
        <v>1884</v>
      </c>
      <c r="BM125" s="84" t="s">
        <v>1885</v>
      </c>
      <c r="BN125" s="84" t="s">
        <v>1886</v>
      </c>
      <c r="BO125" s="84" t="s">
        <v>1887</v>
      </c>
      <c r="BP125" s="84" t="s">
        <v>1888</v>
      </c>
      <c r="BQ125" s="84" t="s">
        <v>1889</v>
      </c>
      <c r="BR125" s="68" t="str">
        <f t="shared" si="117"/>
        <v>Pic1</v>
      </c>
      <c r="BS125" s="68" t="str">
        <f t="shared" si="90"/>
        <v>Pic2</v>
      </c>
      <c r="BT125" s="68" t="str">
        <f t="shared" si="91"/>
        <v>Pic3</v>
      </c>
      <c r="BU125" s="68" t="str">
        <f t="shared" si="92"/>
        <v>Pic4</v>
      </c>
      <c r="BV125" s="68" t="str">
        <f t="shared" si="93"/>
        <v>Pic5</v>
      </c>
      <c r="BW125" s="68" t="str">
        <f t="shared" si="94"/>
        <v>Pic6</v>
      </c>
      <c r="BX125" s="68" t="str">
        <f t="shared" si="95"/>
        <v>Pic7</v>
      </c>
      <c r="BY125" s="68" t="str">
        <f t="shared" si="96"/>
        <v>Pic8</v>
      </c>
      <c r="BZ125" s="68" t="str">
        <f t="shared" si="97"/>
        <v/>
      </c>
      <c r="CA125" s="68" t="str">
        <f t="shared" si="98"/>
        <v/>
      </c>
      <c r="CB125" s="68" t="str">
        <f t="shared" si="99"/>
        <v/>
      </c>
      <c r="CC125" s="68" t="str">
        <f t="shared" si="100"/>
        <v/>
      </c>
      <c r="CD125" s="68" t="str">
        <f t="shared" si="101"/>
        <v/>
      </c>
      <c r="CE125" s="68" t="str">
        <f t="shared" si="102"/>
        <v/>
      </c>
      <c r="CF125" s="68" t="str">
        <f t="shared" si="103"/>
        <v/>
      </c>
      <c r="CG125" s="68" t="str">
        <f t="shared" si="104"/>
        <v/>
      </c>
      <c r="CH125" s="68" t="str">
        <f t="shared" si="105"/>
        <v/>
      </c>
      <c r="CI125" s="68" t="str">
        <f t="shared" si="106"/>
        <v/>
      </c>
      <c r="CJ125" s="68" t="str">
        <f t="shared" si="107"/>
        <v/>
      </c>
      <c r="CK125" s="68" t="str">
        <f t="shared" si="108"/>
        <v/>
      </c>
      <c r="CL125" s="68" t="str">
        <f t="shared" si="109"/>
        <v/>
      </c>
      <c r="CM125" s="68" t="str">
        <f t="shared" si="110"/>
        <v/>
      </c>
      <c r="CN125" s="68" t="str">
        <f t="shared" si="111"/>
        <v/>
      </c>
      <c r="CO125" s="68" t="str">
        <f t="shared" si="112"/>
        <v/>
      </c>
      <c r="CP125" s="68" t="str">
        <f t="shared" si="118"/>
        <v>https://viking-pictures.s3.us-west-1.amazonaws.com/AA1188/34+(1).JPG</v>
      </c>
      <c r="CR125" t="str">
        <f t="shared" si="119"/>
        <v>https://viking-pictures.s3.us-west-1.amazonaws.com/AA1188/34+(1).JPG</v>
      </c>
      <c r="CS125" s="68" t="str">
        <f t="shared" si="120"/>
        <v>Primary Pic</v>
      </c>
      <c r="CU125" t="s">
        <v>3928</v>
      </c>
      <c r="CV125" t="s">
        <v>3929</v>
      </c>
      <c r="CW125" t="s">
        <v>3930</v>
      </c>
      <c r="CX125" t="s">
        <v>3931</v>
      </c>
      <c r="CY125" t="s">
        <v>3932</v>
      </c>
      <c r="CZ125" t="s">
        <v>3933</v>
      </c>
      <c r="DA125" t="s">
        <v>3934</v>
      </c>
      <c r="DB125" t="s">
        <v>3935</v>
      </c>
    </row>
    <row r="126" spans="1:110" x14ac:dyDescent="0.25">
      <c r="A126">
        <v>35</v>
      </c>
      <c r="B126" t="s">
        <v>3133</v>
      </c>
      <c r="C126" s="82" t="str">
        <f t="shared" si="113"/>
        <v>https://viking-pictures.s3.us-west-1.amazonaws.com/AA1188/35+(1).JPG|https://viking-pictures.s3.us-west-1.amazonaws.com/AA1188/35+(2).JPG|https://viking-pictures.s3.us-west-1.amazonaws.com/AA1188/35+(3).JPG|https://viking-pictures.s3.us-west-1.amazonaws.com/AA1188/35+(4).JPG|https://viking-pictures.s3.us-west-1.amazonaws.com/AA1188/35+(5).JPG|https://viking-pictures.s3.us-west-1.amazonaws.com/AA1188/35+(6).JPG|https://viking-pictures.s3.us-west-1.amazonaws.com/AA1188/35+(7).JPG|https://viking-pictures.s3.us-west-1.amazonaws.com/AA1188/35+(8).JPG|https://viking-pictures.s3.us-west-1.amazonaws.com/AA1188/35+(9).JPG</v>
      </c>
      <c r="D126" s="278">
        <v>9</v>
      </c>
      <c r="E126" s="82" t="str">
        <f t="shared" si="114"/>
        <v>https://viking-pictures.s3.us-west-1.amazonaws.com/AA1188/35+(1).JPG</v>
      </c>
      <c r="F126" s="82" t="str">
        <f t="shared" si="67"/>
        <v>https://viking-pictures.s3.us-west-1.amazonaws.com/AA1188/35+(2).JPG</v>
      </c>
      <c r="G126" s="82" t="str">
        <f t="shared" si="68"/>
        <v>https://viking-pictures.s3.us-west-1.amazonaws.com/AA1188/35+(3).JPG</v>
      </c>
      <c r="H126" s="82" t="str">
        <f t="shared" si="69"/>
        <v>https://viking-pictures.s3.us-west-1.amazonaws.com/AA1188/35+(4).JPG</v>
      </c>
      <c r="I126" s="82" t="str">
        <f t="shared" si="70"/>
        <v>https://viking-pictures.s3.us-west-1.amazonaws.com/AA1188/35+(5).JPG</v>
      </c>
      <c r="J126" s="82" t="str">
        <f t="shared" si="71"/>
        <v>https://viking-pictures.s3.us-west-1.amazonaws.com/AA1188/35+(6).JPG</v>
      </c>
      <c r="K126" s="82" t="str">
        <f t="shared" si="72"/>
        <v>https://viking-pictures.s3.us-west-1.amazonaws.com/AA1188/35+(7).JPG</v>
      </c>
      <c r="L126" s="82" t="str">
        <f t="shared" si="73"/>
        <v>https://viking-pictures.s3.us-west-1.amazonaws.com/AA1188/35+(8).JPG</v>
      </c>
      <c r="M126" s="82" t="str">
        <f t="shared" si="74"/>
        <v>https://viking-pictures.s3.us-west-1.amazonaws.com/AA1188/35+(9).JPG</v>
      </c>
      <c r="N126" s="82" t="str">
        <f t="shared" si="75"/>
        <v/>
      </c>
      <c r="O126" s="82" t="str">
        <f t="shared" si="76"/>
        <v/>
      </c>
      <c r="P126" s="82" t="str">
        <f t="shared" si="77"/>
        <v/>
      </c>
      <c r="Q126" s="82" t="str">
        <f t="shared" si="78"/>
        <v/>
      </c>
      <c r="R126" s="82" t="str">
        <f t="shared" si="79"/>
        <v/>
      </c>
      <c r="S126" s="82" t="str">
        <f t="shared" si="80"/>
        <v/>
      </c>
      <c r="T126" s="82" t="str">
        <f t="shared" si="81"/>
        <v/>
      </c>
      <c r="U126" s="82" t="str">
        <f t="shared" si="82"/>
        <v/>
      </c>
      <c r="V126" s="82" t="str">
        <f t="shared" si="83"/>
        <v/>
      </c>
      <c r="W126" s="82" t="str">
        <f t="shared" si="84"/>
        <v/>
      </c>
      <c r="X126" s="82" t="str">
        <f t="shared" si="85"/>
        <v/>
      </c>
      <c r="Y126" s="82" t="str">
        <f t="shared" si="86"/>
        <v/>
      </c>
      <c r="Z126" s="82" t="str">
        <f t="shared" si="87"/>
        <v/>
      </c>
      <c r="AA126" s="82" t="str">
        <f t="shared" si="88"/>
        <v/>
      </c>
      <c r="AB126" s="82" t="str">
        <f t="shared" si="89"/>
        <v/>
      </c>
      <c r="AC126" s="83" t="str">
        <f t="shared" si="121"/>
        <v>https://viking-pictures.s3.us-west-1.amazonaws.com/AA1188</v>
      </c>
      <c r="AD126" s="82" t="str">
        <f t="shared" si="122"/>
        <v>35</v>
      </c>
      <c r="AE126" s="82">
        <f t="shared" si="115"/>
        <v>35</v>
      </c>
      <c r="AF126" s="82" t="str">
        <f t="shared" si="123"/>
        <v>35</v>
      </c>
      <c r="AG126" s="82" t="str">
        <f t="shared" si="124"/>
        <v>35</v>
      </c>
      <c r="AH126" s="82" t="str">
        <f t="shared" si="125"/>
        <v>35</v>
      </c>
      <c r="AI126" s="82" t="str">
        <f t="shared" si="126"/>
        <v>35</v>
      </c>
      <c r="AJ126" s="82" t="str">
        <f t="shared" si="127"/>
        <v>35</v>
      </c>
      <c r="AK126" s="82" t="str">
        <f t="shared" si="128"/>
        <v>35</v>
      </c>
      <c r="AL126" s="82" t="str">
        <f t="shared" si="129"/>
        <v>35</v>
      </c>
      <c r="AM126" s="82" t="str">
        <f t="shared" si="130"/>
        <v>35</v>
      </c>
      <c r="AN126" s="82" t="str">
        <f t="shared" si="116"/>
        <v>35</v>
      </c>
      <c r="AO126" s="82" t="str">
        <f t="shared" si="131"/>
        <v>35</v>
      </c>
      <c r="AP126" s="82" t="str">
        <f t="shared" si="132"/>
        <v>35</v>
      </c>
      <c r="AQ126" s="84" t="s">
        <v>3199</v>
      </c>
      <c r="AR126" s="84" t="s">
        <v>1864</v>
      </c>
      <c r="AS126" s="84" t="s">
        <v>1865</v>
      </c>
      <c r="AT126" s="84" t="s">
        <v>1866</v>
      </c>
      <c r="AU126" s="84" t="s">
        <v>1867</v>
      </c>
      <c r="AV126" s="84" t="s">
        <v>1868</v>
      </c>
      <c r="AW126" s="84" t="s">
        <v>1869</v>
      </c>
      <c r="AX126" s="84" t="s">
        <v>1870</v>
      </c>
      <c r="AY126" s="84" t="s">
        <v>1871</v>
      </c>
      <c r="AZ126" s="84" t="s">
        <v>1872</v>
      </c>
      <c r="BA126" s="84" t="s">
        <v>1873</v>
      </c>
      <c r="BB126" s="84" t="s">
        <v>1874</v>
      </c>
      <c r="BC126" s="84" t="s">
        <v>1875</v>
      </c>
      <c r="BD126" s="84" t="s">
        <v>1876</v>
      </c>
      <c r="BE126" s="84" t="s">
        <v>1877</v>
      </c>
      <c r="BF126" s="84" t="s">
        <v>1878</v>
      </c>
      <c r="BG126" s="84" t="s">
        <v>1879</v>
      </c>
      <c r="BH126" s="84" t="s">
        <v>1880</v>
      </c>
      <c r="BI126" s="84" t="s">
        <v>1881</v>
      </c>
      <c r="BJ126" s="84" t="s">
        <v>1882</v>
      </c>
      <c r="BK126" s="84" t="s">
        <v>1883</v>
      </c>
      <c r="BL126" s="84" t="s">
        <v>1884</v>
      </c>
      <c r="BM126" s="84" t="s">
        <v>1885</v>
      </c>
      <c r="BN126" s="84" t="s">
        <v>1886</v>
      </c>
      <c r="BO126" s="84" t="s">
        <v>1887</v>
      </c>
      <c r="BP126" s="84" t="s">
        <v>1888</v>
      </c>
      <c r="BQ126" s="84" t="s">
        <v>1889</v>
      </c>
      <c r="BR126" s="68" t="str">
        <f t="shared" si="117"/>
        <v>Pic1</v>
      </c>
      <c r="BS126" s="68" t="str">
        <f t="shared" si="90"/>
        <v>Pic2</v>
      </c>
      <c r="BT126" s="68" t="str">
        <f t="shared" si="91"/>
        <v>Pic3</v>
      </c>
      <c r="BU126" s="68" t="str">
        <f t="shared" si="92"/>
        <v>Pic4</v>
      </c>
      <c r="BV126" s="68" t="str">
        <f t="shared" si="93"/>
        <v>Pic5</v>
      </c>
      <c r="BW126" s="68" t="str">
        <f t="shared" si="94"/>
        <v>Pic6</v>
      </c>
      <c r="BX126" s="68" t="str">
        <f t="shared" si="95"/>
        <v>Pic7</v>
      </c>
      <c r="BY126" s="68" t="str">
        <f t="shared" si="96"/>
        <v>Pic8</v>
      </c>
      <c r="BZ126" s="68" t="str">
        <f t="shared" si="97"/>
        <v>Pic9</v>
      </c>
      <c r="CA126" s="68" t="str">
        <f t="shared" si="98"/>
        <v/>
      </c>
      <c r="CB126" s="68" t="str">
        <f t="shared" si="99"/>
        <v/>
      </c>
      <c r="CC126" s="68" t="str">
        <f t="shared" si="100"/>
        <v/>
      </c>
      <c r="CD126" s="68" t="str">
        <f t="shared" si="101"/>
        <v/>
      </c>
      <c r="CE126" s="68" t="str">
        <f t="shared" si="102"/>
        <v/>
      </c>
      <c r="CF126" s="68" t="str">
        <f t="shared" si="103"/>
        <v/>
      </c>
      <c r="CG126" s="68" t="str">
        <f t="shared" si="104"/>
        <v/>
      </c>
      <c r="CH126" s="68" t="str">
        <f t="shared" si="105"/>
        <v/>
      </c>
      <c r="CI126" s="68" t="str">
        <f t="shared" si="106"/>
        <v/>
      </c>
      <c r="CJ126" s="68" t="str">
        <f t="shared" si="107"/>
        <v/>
      </c>
      <c r="CK126" s="68" t="str">
        <f t="shared" si="108"/>
        <v/>
      </c>
      <c r="CL126" s="68" t="str">
        <f t="shared" si="109"/>
        <v/>
      </c>
      <c r="CM126" s="68" t="str">
        <f t="shared" si="110"/>
        <v/>
      </c>
      <c r="CN126" s="68" t="str">
        <f t="shared" si="111"/>
        <v/>
      </c>
      <c r="CO126" s="68" t="str">
        <f t="shared" si="112"/>
        <v/>
      </c>
      <c r="CP126" s="68" t="str">
        <f t="shared" si="118"/>
        <v>https://viking-pictures.s3.us-west-1.amazonaws.com/AA1188/35+(1).JPG</v>
      </c>
      <c r="CR126" t="str">
        <f t="shared" si="119"/>
        <v>https://viking-pictures.s3.us-west-1.amazonaws.com/AA1188/35+(1).JPG</v>
      </c>
      <c r="CS126" s="68" t="str">
        <f t="shared" si="120"/>
        <v>Primary Pic</v>
      </c>
      <c r="CU126" t="s">
        <v>3936</v>
      </c>
      <c r="CV126" t="s">
        <v>3937</v>
      </c>
      <c r="CW126" t="s">
        <v>3938</v>
      </c>
      <c r="CX126" t="s">
        <v>3939</v>
      </c>
      <c r="CY126" t="s">
        <v>3940</v>
      </c>
      <c r="CZ126" t="s">
        <v>3941</v>
      </c>
      <c r="DA126" t="s">
        <v>3942</v>
      </c>
      <c r="DB126" t="s">
        <v>3943</v>
      </c>
      <c r="DC126" t="s">
        <v>3944</v>
      </c>
    </row>
    <row r="127" spans="1:110" x14ac:dyDescent="0.25">
      <c r="A127">
        <v>128</v>
      </c>
      <c r="B127" t="s">
        <v>3134</v>
      </c>
      <c r="C127" s="82" t="str">
        <f t="shared" si="113"/>
        <v>https://viking-pictures.s3.us-west-1.amazonaws.com/AA1188/128+(1).JPG|https://viking-pictures.s3.us-west-1.amazonaws.com/AA1188/128+(2).JPG|https://viking-pictures.s3.us-west-1.amazonaws.com/AA1188/128+(3).JPG|https://viking-pictures.s3.us-west-1.amazonaws.com/AA1188/128+(4).JPG|https://viking-pictures.s3.us-west-1.amazonaws.com/AA1188/128+(5).JPG</v>
      </c>
      <c r="D127" s="278">
        <v>5</v>
      </c>
      <c r="E127" s="82" t="str">
        <f t="shared" si="114"/>
        <v>https://viking-pictures.s3.us-west-1.amazonaws.com/AA1188/128+(1).JPG</v>
      </c>
      <c r="F127" s="82" t="str">
        <f t="shared" si="67"/>
        <v>https://viking-pictures.s3.us-west-1.amazonaws.com/AA1188/128+(2).JPG</v>
      </c>
      <c r="G127" s="82" t="str">
        <f t="shared" si="68"/>
        <v>https://viking-pictures.s3.us-west-1.amazonaws.com/AA1188/128+(3).JPG</v>
      </c>
      <c r="H127" s="82" t="str">
        <f t="shared" si="69"/>
        <v>https://viking-pictures.s3.us-west-1.amazonaws.com/AA1188/128+(4).JPG</v>
      </c>
      <c r="I127" s="82" t="str">
        <f t="shared" si="70"/>
        <v>https://viking-pictures.s3.us-west-1.amazonaws.com/AA1188/128+(5).JPG</v>
      </c>
      <c r="J127" s="82" t="str">
        <f t="shared" si="71"/>
        <v/>
      </c>
      <c r="K127" s="82" t="str">
        <f t="shared" si="72"/>
        <v/>
      </c>
      <c r="L127" s="82" t="str">
        <f t="shared" si="73"/>
        <v/>
      </c>
      <c r="M127" s="82" t="str">
        <f t="shared" si="74"/>
        <v/>
      </c>
      <c r="N127" s="82" t="str">
        <f t="shared" si="75"/>
        <v/>
      </c>
      <c r="O127" s="82" t="str">
        <f t="shared" si="76"/>
        <v/>
      </c>
      <c r="P127" s="82" t="str">
        <f t="shared" si="77"/>
        <v/>
      </c>
      <c r="Q127" s="82" t="str">
        <f t="shared" si="78"/>
        <v/>
      </c>
      <c r="R127" s="82" t="str">
        <f t="shared" si="79"/>
        <v/>
      </c>
      <c r="S127" s="82" t="str">
        <f t="shared" si="80"/>
        <v/>
      </c>
      <c r="T127" s="82" t="str">
        <f t="shared" si="81"/>
        <v/>
      </c>
      <c r="U127" s="82" t="str">
        <f t="shared" si="82"/>
        <v/>
      </c>
      <c r="V127" s="82" t="str">
        <f t="shared" si="83"/>
        <v/>
      </c>
      <c r="W127" s="82" t="str">
        <f t="shared" si="84"/>
        <v/>
      </c>
      <c r="X127" s="82" t="str">
        <f t="shared" si="85"/>
        <v/>
      </c>
      <c r="Y127" s="82" t="str">
        <f t="shared" si="86"/>
        <v/>
      </c>
      <c r="Z127" s="82" t="str">
        <f t="shared" si="87"/>
        <v/>
      </c>
      <c r="AA127" s="82" t="str">
        <f t="shared" si="88"/>
        <v/>
      </c>
      <c r="AB127" s="82" t="str">
        <f t="shared" si="89"/>
        <v/>
      </c>
      <c r="AC127" s="83" t="str">
        <f t="shared" si="121"/>
        <v>https://viking-pictures.s3.us-west-1.amazonaws.com/AA1188</v>
      </c>
      <c r="AD127" s="82" t="str">
        <f t="shared" si="122"/>
        <v>128</v>
      </c>
      <c r="AE127" s="82">
        <f t="shared" si="115"/>
        <v>128</v>
      </c>
      <c r="AF127" s="82" t="str">
        <f t="shared" si="123"/>
        <v>128</v>
      </c>
      <c r="AG127" s="82" t="str">
        <f t="shared" si="124"/>
        <v>128</v>
      </c>
      <c r="AH127" s="82" t="str">
        <f t="shared" si="125"/>
        <v>128</v>
      </c>
      <c r="AI127" s="82" t="str">
        <f t="shared" si="126"/>
        <v>128</v>
      </c>
      <c r="AJ127" s="82" t="str">
        <f t="shared" si="127"/>
        <v>128</v>
      </c>
      <c r="AK127" s="82" t="str">
        <f t="shared" si="128"/>
        <v>128</v>
      </c>
      <c r="AL127" s="82" t="str">
        <f t="shared" si="129"/>
        <v>128</v>
      </c>
      <c r="AM127" s="82" t="str">
        <f t="shared" si="130"/>
        <v>128</v>
      </c>
      <c r="AN127" s="82" t="str">
        <f t="shared" si="116"/>
        <v>128</v>
      </c>
      <c r="AO127" s="82" t="str">
        <f t="shared" si="131"/>
        <v>128</v>
      </c>
      <c r="AP127" s="82" t="str">
        <f t="shared" si="132"/>
        <v>128</v>
      </c>
      <c r="AQ127" s="84" t="s">
        <v>3199</v>
      </c>
      <c r="AR127" s="84" t="s">
        <v>1864</v>
      </c>
      <c r="AS127" s="84" t="s">
        <v>1865</v>
      </c>
      <c r="AT127" s="84" t="s">
        <v>1866</v>
      </c>
      <c r="AU127" s="84" t="s">
        <v>1867</v>
      </c>
      <c r="AV127" s="84" t="s">
        <v>1868</v>
      </c>
      <c r="AW127" s="84" t="s">
        <v>1869</v>
      </c>
      <c r="AX127" s="84" t="s">
        <v>1870</v>
      </c>
      <c r="AY127" s="84" t="s">
        <v>1871</v>
      </c>
      <c r="AZ127" s="84" t="s">
        <v>1872</v>
      </c>
      <c r="BA127" s="84" t="s">
        <v>1873</v>
      </c>
      <c r="BB127" s="84" t="s">
        <v>1874</v>
      </c>
      <c r="BC127" s="84" t="s">
        <v>1875</v>
      </c>
      <c r="BD127" s="84" t="s">
        <v>1876</v>
      </c>
      <c r="BE127" s="84" t="s">
        <v>1877</v>
      </c>
      <c r="BF127" s="84" t="s">
        <v>1878</v>
      </c>
      <c r="BG127" s="84" t="s">
        <v>1879</v>
      </c>
      <c r="BH127" s="84" t="s">
        <v>1880</v>
      </c>
      <c r="BI127" s="84" t="s">
        <v>1881</v>
      </c>
      <c r="BJ127" s="84" t="s">
        <v>1882</v>
      </c>
      <c r="BK127" s="84" t="s">
        <v>1883</v>
      </c>
      <c r="BL127" s="84" t="s">
        <v>1884</v>
      </c>
      <c r="BM127" s="84" t="s">
        <v>1885</v>
      </c>
      <c r="BN127" s="84" t="s">
        <v>1886</v>
      </c>
      <c r="BO127" s="84" t="s">
        <v>1887</v>
      </c>
      <c r="BP127" s="84" t="s">
        <v>1888</v>
      </c>
      <c r="BQ127" s="84" t="s">
        <v>1889</v>
      </c>
      <c r="BR127" s="68" t="str">
        <f t="shared" si="117"/>
        <v>Pic1</v>
      </c>
      <c r="BS127" s="68" t="str">
        <f t="shared" si="90"/>
        <v>Pic2</v>
      </c>
      <c r="BT127" s="68" t="str">
        <f t="shared" si="91"/>
        <v>Pic3</v>
      </c>
      <c r="BU127" s="68" t="str">
        <f t="shared" si="92"/>
        <v>Pic4</v>
      </c>
      <c r="BV127" s="68" t="str">
        <f t="shared" si="93"/>
        <v>Pic5</v>
      </c>
      <c r="BW127" s="68" t="str">
        <f t="shared" si="94"/>
        <v/>
      </c>
      <c r="BX127" s="68" t="str">
        <f t="shared" si="95"/>
        <v/>
      </c>
      <c r="BY127" s="68" t="str">
        <f t="shared" si="96"/>
        <v/>
      </c>
      <c r="BZ127" s="68" t="str">
        <f t="shared" si="97"/>
        <v/>
      </c>
      <c r="CA127" s="68" t="str">
        <f t="shared" si="98"/>
        <v/>
      </c>
      <c r="CB127" s="68" t="str">
        <f t="shared" si="99"/>
        <v/>
      </c>
      <c r="CC127" s="68" t="str">
        <f t="shared" si="100"/>
        <v/>
      </c>
      <c r="CD127" s="68" t="str">
        <f t="shared" si="101"/>
        <v/>
      </c>
      <c r="CE127" s="68" t="str">
        <f t="shared" si="102"/>
        <v/>
      </c>
      <c r="CF127" s="68" t="str">
        <f t="shared" si="103"/>
        <v/>
      </c>
      <c r="CG127" s="68" t="str">
        <f t="shared" si="104"/>
        <v/>
      </c>
      <c r="CH127" s="68" t="str">
        <f t="shared" si="105"/>
        <v/>
      </c>
      <c r="CI127" s="68" t="str">
        <f t="shared" si="106"/>
        <v/>
      </c>
      <c r="CJ127" s="68" t="str">
        <f t="shared" si="107"/>
        <v/>
      </c>
      <c r="CK127" s="68" t="str">
        <f t="shared" si="108"/>
        <v/>
      </c>
      <c r="CL127" s="68" t="str">
        <f t="shared" si="109"/>
        <v/>
      </c>
      <c r="CM127" s="68" t="str">
        <f t="shared" si="110"/>
        <v/>
      </c>
      <c r="CN127" s="68" t="str">
        <f t="shared" si="111"/>
        <v/>
      </c>
      <c r="CO127" s="68" t="str">
        <f t="shared" si="112"/>
        <v/>
      </c>
      <c r="CP127" s="68" t="str">
        <f t="shared" si="118"/>
        <v>https://viking-pictures.s3.us-west-1.amazonaws.com/AA1188/128+(1).JPG</v>
      </c>
      <c r="CR127" t="str">
        <f t="shared" si="119"/>
        <v>https://viking-pictures.s3.us-west-1.amazonaws.com/AA1188/128+(1).JPG</v>
      </c>
      <c r="CS127" s="68" t="str">
        <f t="shared" si="120"/>
        <v>Primary Pic</v>
      </c>
      <c r="CU127" t="s">
        <v>3945</v>
      </c>
      <c r="CV127" t="s">
        <v>3946</v>
      </c>
      <c r="CW127" t="s">
        <v>3947</v>
      </c>
      <c r="CX127" t="s">
        <v>3948</v>
      </c>
      <c r="CY127" t="s">
        <v>3949</v>
      </c>
    </row>
    <row r="128" spans="1:110" x14ac:dyDescent="0.25">
      <c r="A128">
        <v>129</v>
      </c>
      <c r="B128" t="s">
        <v>3136</v>
      </c>
      <c r="C128" s="82" t="str">
        <f t="shared" si="113"/>
        <v>https://viking-pictures.s3.us-west-1.amazonaws.com/AA1188/129+(1).JPG|https://viking-pictures.s3.us-west-1.amazonaws.com/AA1188/129+(2).JPG|https://viking-pictures.s3.us-west-1.amazonaws.com/AA1188/129+(3).JPG|https://viking-pictures.s3.us-west-1.amazonaws.com/AA1188/129+(4).JPG|https://viking-pictures.s3.us-west-1.amazonaws.com/AA1188/129+(5).JPG|https://viking-pictures.s3.us-west-1.amazonaws.com/AA1188/129+(6).JPG|https://viking-pictures.s3.us-west-1.amazonaws.com/AA1188/129+(7).JPG|https://viking-pictures.s3.us-west-1.amazonaws.com/AA1188/129+(8).JPG|https://viking-pictures.s3.us-west-1.amazonaws.com/AA1188/129+(9).JPG</v>
      </c>
      <c r="D128" s="278">
        <v>9</v>
      </c>
      <c r="E128" s="82" t="str">
        <f t="shared" si="114"/>
        <v>https://viking-pictures.s3.us-west-1.amazonaws.com/AA1188/129+(1).JPG</v>
      </c>
      <c r="F128" s="82" t="str">
        <f t="shared" si="67"/>
        <v>https://viking-pictures.s3.us-west-1.amazonaws.com/AA1188/129+(2).JPG</v>
      </c>
      <c r="G128" s="82" t="str">
        <f t="shared" si="68"/>
        <v>https://viking-pictures.s3.us-west-1.amazonaws.com/AA1188/129+(3).JPG</v>
      </c>
      <c r="H128" s="82" t="str">
        <f t="shared" si="69"/>
        <v>https://viking-pictures.s3.us-west-1.amazonaws.com/AA1188/129+(4).JPG</v>
      </c>
      <c r="I128" s="82" t="str">
        <f t="shared" si="70"/>
        <v>https://viking-pictures.s3.us-west-1.amazonaws.com/AA1188/129+(5).JPG</v>
      </c>
      <c r="J128" s="82" t="str">
        <f t="shared" si="71"/>
        <v>https://viking-pictures.s3.us-west-1.amazonaws.com/AA1188/129+(6).JPG</v>
      </c>
      <c r="K128" s="82" t="str">
        <f t="shared" si="72"/>
        <v>https://viking-pictures.s3.us-west-1.amazonaws.com/AA1188/129+(7).JPG</v>
      </c>
      <c r="L128" s="82" t="str">
        <f t="shared" si="73"/>
        <v>https://viking-pictures.s3.us-west-1.amazonaws.com/AA1188/129+(8).JPG</v>
      </c>
      <c r="M128" s="82" t="str">
        <f t="shared" si="74"/>
        <v>https://viking-pictures.s3.us-west-1.amazonaws.com/AA1188/129+(9).JPG</v>
      </c>
      <c r="N128" s="82" t="str">
        <f t="shared" si="75"/>
        <v/>
      </c>
      <c r="O128" s="82" t="str">
        <f t="shared" si="76"/>
        <v/>
      </c>
      <c r="P128" s="82" t="str">
        <f t="shared" si="77"/>
        <v/>
      </c>
      <c r="Q128" s="82" t="str">
        <f t="shared" si="78"/>
        <v/>
      </c>
      <c r="R128" s="82" t="str">
        <f t="shared" si="79"/>
        <v/>
      </c>
      <c r="S128" s="82" t="str">
        <f t="shared" si="80"/>
        <v/>
      </c>
      <c r="T128" s="82" t="str">
        <f t="shared" si="81"/>
        <v/>
      </c>
      <c r="U128" s="82" t="str">
        <f t="shared" si="82"/>
        <v/>
      </c>
      <c r="V128" s="82" t="str">
        <f t="shared" si="83"/>
        <v/>
      </c>
      <c r="W128" s="82" t="str">
        <f t="shared" si="84"/>
        <v/>
      </c>
      <c r="X128" s="82" t="str">
        <f t="shared" si="85"/>
        <v/>
      </c>
      <c r="Y128" s="82" t="str">
        <f t="shared" si="86"/>
        <v/>
      </c>
      <c r="Z128" s="82" t="str">
        <f t="shared" si="87"/>
        <v/>
      </c>
      <c r="AA128" s="82" t="str">
        <f t="shared" si="88"/>
        <v/>
      </c>
      <c r="AB128" s="82" t="str">
        <f t="shared" si="89"/>
        <v/>
      </c>
      <c r="AC128" s="83" t="str">
        <f t="shared" si="121"/>
        <v>https://viking-pictures.s3.us-west-1.amazonaws.com/AA1188</v>
      </c>
      <c r="AD128" s="82" t="str">
        <f t="shared" si="122"/>
        <v>129</v>
      </c>
      <c r="AE128" s="82">
        <f t="shared" si="115"/>
        <v>129</v>
      </c>
      <c r="AF128" s="82" t="str">
        <f t="shared" si="123"/>
        <v>129</v>
      </c>
      <c r="AG128" s="82" t="str">
        <f t="shared" si="124"/>
        <v>129</v>
      </c>
      <c r="AH128" s="82" t="str">
        <f t="shared" si="125"/>
        <v>129</v>
      </c>
      <c r="AI128" s="82" t="str">
        <f t="shared" si="126"/>
        <v>129</v>
      </c>
      <c r="AJ128" s="82" t="str">
        <f t="shared" si="127"/>
        <v>129</v>
      </c>
      <c r="AK128" s="82" t="str">
        <f t="shared" si="128"/>
        <v>129</v>
      </c>
      <c r="AL128" s="82" t="str">
        <f t="shared" si="129"/>
        <v>129</v>
      </c>
      <c r="AM128" s="82" t="str">
        <f t="shared" si="130"/>
        <v>129</v>
      </c>
      <c r="AN128" s="82" t="str">
        <f t="shared" si="116"/>
        <v>129</v>
      </c>
      <c r="AO128" s="82" t="str">
        <f t="shared" si="131"/>
        <v>129</v>
      </c>
      <c r="AP128" s="82" t="str">
        <f t="shared" si="132"/>
        <v>129</v>
      </c>
      <c r="AQ128" s="84" t="s">
        <v>3199</v>
      </c>
      <c r="AR128" s="84" t="s">
        <v>1864</v>
      </c>
      <c r="AS128" s="84" t="s">
        <v>1865</v>
      </c>
      <c r="AT128" s="84" t="s">
        <v>1866</v>
      </c>
      <c r="AU128" s="84" t="s">
        <v>1867</v>
      </c>
      <c r="AV128" s="84" t="s">
        <v>1868</v>
      </c>
      <c r="AW128" s="84" t="s">
        <v>1869</v>
      </c>
      <c r="AX128" s="84" t="s">
        <v>1870</v>
      </c>
      <c r="AY128" s="84" t="s">
        <v>1871</v>
      </c>
      <c r="AZ128" s="84" t="s">
        <v>1872</v>
      </c>
      <c r="BA128" s="84" t="s">
        <v>1873</v>
      </c>
      <c r="BB128" s="84" t="s">
        <v>1874</v>
      </c>
      <c r="BC128" s="84" t="s">
        <v>1875</v>
      </c>
      <c r="BD128" s="84" t="s">
        <v>1876</v>
      </c>
      <c r="BE128" s="84" t="s">
        <v>1877</v>
      </c>
      <c r="BF128" s="84" t="s">
        <v>1878</v>
      </c>
      <c r="BG128" s="84" t="s">
        <v>1879</v>
      </c>
      <c r="BH128" s="84" t="s">
        <v>1880</v>
      </c>
      <c r="BI128" s="84" t="s">
        <v>1881</v>
      </c>
      <c r="BJ128" s="84" t="s">
        <v>1882</v>
      </c>
      <c r="BK128" s="84" t="s">
        <v>1883</v>
      </c>
      <c r="BL128" s="84" t="s">
        <v>1884</v>
      </c>
      <c r="BM128" s="84" t="s">
        <v>1885</v>
      </c>
      <c r="BN128" s="84" t="s">
        <v>1886</v>
      </c>
      <c r="BO128" s="84" t="s">
        <v>1887</v>
      </c>
      <c r="BP128" s="84" t="s">
        <v>1888</v>
      </c>
      <c r="BQ128" s="84" t="s">
        <v>1889</v>
      </c>
      <c r="BR128" s="68" t="str">
        <f t="shared" si="117"/>
        <v>Pic1</v>
      </c>
      <c r="BS128" s="68" t="str">
        <f t="shared" si="90"/>
        <v>Pic2</v>
      </c>
      <c r="BT128" s="68" t="str">
        <f t="shared" si="91"/>
        <v>Pic3</v>
      </c>
      <c r="BU128" s="68" t="str">
        <f t="shared" si="92"/>
        <v>Pic4</v>
      </c>
      <c r="BV128" s="68" t="str">
        <f t="shared" si="93"/>
        <v>Pic5</v>
      </c>
      <c r="BW128" s="68" t="str">
        <f t="shared" si="94"/>
        <v>Pic6</v>
      </c>
      <c r="BX128" s="68" t="str">
        <f t="shared" si="95"/>
        <v>Pic7</v>
      </c>
      <c r="BY128" s="68" t="str">
        <f t="shared" si="96"/>
        <v>Pic8</v>
      </c>
      <c r="BZ128" s="68" t="str">
        <f t="shared" si="97"/>
        <v>Pic9</v>
      </c>
      <c r="CA128" s="68" t="str">
        <f t="shared" si="98"/>
        <v/>
      </c>
      <c r="CB128" s="68" t="str">
        <f t="shared" si="99"/>
        <v/>
      </c>
      <c r="CC128" s="68" t="str">
        <f t="shared" si="100"/>
        <v/>
      </c>
      <c r="CD128" s="68" t="str">
        <f t="shared" si="101"/>
        <v/>
      </c>
      <c r="CE128" s="68" t="str">
        <f t="shared" si="102"/>
        <v/>
      </c>
      <c r="CF128" s="68" t="str">
        <f t="shared" si="103"/>
        <v/>
      </c>
      <c r="CG128" s="68" t="str">
        <f t="shared" si="104"/>
        <v/>
      </c>
      <c r="CH128" s="68" t="str">
        <f t="shared" si="105"/>
        <v/>
      </c>
      <c r="CI128" s="68" t="str">
        <f t="shared" si="106"/>
        <v/>
      </c>
      <c r="CJ128" s="68" t="str">
        <f t="shared" si="107"/>
        <v/>
      </c>
      <c r="CK128" s="68" t="str">
        <f t="shared" si="108"/>
        <v/>
      </c>
      <c r="CL128" s="68" t="str">
        <f t="shared" si="109"/>
        <v/>
      </c>
      <c r="CM128" s="68" t="str">
        <f t="shared" si="110"/>
        <v/>
      </c>
      <c r="CN128" s="68" t="str">
        <f t="shared" si="111"/>
        <v/>
      </c>
      <c r="CO128" s="68" t="str">
        <f t="shared" si="112"/>
        <v/>
      </c>
      <c r="CP128" s="68" t="str">
        <f t="shared" si="118"/>
        <v>https://viking-pictures.s3.us-west-1.amazonaws.com/AA1188/129+(1).JPG</v>
      </c>
      <c r="CR128" t="str">
        <f t="shared" si="119"/>
        <v>https://viking-pictures.s3.us-west-1.amazonaws.com/AA1188/129+(1).JPG</v>
      </c>
      <c r="CS128" s="68" t="str">
        <f t="shared" si="120"/>
        <v>Primary Pic</v>
      </c>
      <c r="CU128" t="s">
        <v>3950</v>
      </c>
      <c r="CV128" t="s">
        <v>3951</v>
      </c>
      <c r="CW128" t="s">
        <v>3952</v>
      </c>
      <c r="CX128" t="s">
        <v>3953</v>
      </c>
      <c r="CY128" t="s">
        <v>3954</v>
      </c>
      <c r="CZ128" t="s">
        <v>3955</v>
      </c>
      <c r="DA128" t="s">
        <v>3956</v>
      </c>
      <c r="DB128" t="s">
        <v>3957</v>
      </c>
      <c r="DC128" t="s">
        <v>3958</v>
      </c>
    </row>
    <row r="129" spans="1:119" x14ac:dyDescent="0.25">
      <c r="A129">
        <v>130</v>
      </c>
      <c r="B129" t="s">
        <v>3138</v>
      </c>
      <c r="C129" s="82" t="str">
        <f t="shared" si="113"/>
        <v>https://viking-pictures.s3.us-west-1.amazonaws.com/AA1188/130+(1).JPG|https://viking-pictures.s3.us-west-1.amazonaws.com/AA1188/130+(2).JPG|https://viking-pictures.s3.us-west-1.amazonaws.com/AA1188/130+(3).JPG|https://viking-pictures.s3.us-west-1.amazonaws.com/AA1188/130+(4).JPG|https://viking-pictures.s3.us-west-1.amazonaws.com/AA1188/130+(5).JPG|https://viking-pictures.s3.us-west-1.amazonaws.com/AA1188/130+(6).JPG|https://viking-pictures.s3.us-west-1.amazonaws.com/AA1188/130+(7).JPG</v>
      </c>
      <c r="D129" s="278">
        <v>7</v>
      </c>
      <c r="E129" s="82" t="str">
        <f t="shared" si="114"/>
        <v>https://viking-pictures.s3.us-west-1.amazonaws.com/AA1188/130+(1).JPG</v>
      </c>
      <c r="F129" s="82" t="str">
        <f t="shared" si="67"/>
        <v>https://viking-pictures.s3.us-west-1.amazonaws.com/AA1188/130+(2).JPG</v>
      </c>
      <c r="G129" s="82" t="str">
        <f t="shared" si="68"/>
        <v>https://viking-pictures.s3.us-west-1.amazonaws.com/AA1188/130+(3).JPG</v>
      </c>
      <c r="H129" s="82" t="str">
        <f t="shared" si="69"/>
        <v>https://viking-pictures.s3.us-west-1.amazonaws.com/AA1188/130+(4).JPG</v>
      </c>
      <c r="I129" s="82" t="str">
        <f t="shared" si="70"/>
        <v>https://viking-pictures.s3.us-west-1.amazonaws.com/AA1188/130+(5).JPG</v>
      </c>
      <c r="J129" s="82" t="str">
        <f t="shared" si="71"/>
        <v>https://viking-pictures.s3.us-west-1.amazonaws.com/AA1188/130+(6).JPG</v>
      </c>
      <c r="K129" s="82" t="str">
        <f t="shared" si="72"/>
        <v>https://viking-pictures.s3.us-west-1.amazonaws.com/AA1188/130+(7).JPG</v>
      </c>
      <c r="L129" s="82" t="str">
        <f t="shared" si="73"/>
        <v/>
      </c>
      <c r="M129" s="82" t="str">
        <f t="shared" si="74"/>
        <v/>
      </c>
      <c r="N129" s="82" t="str">
        <f t="shared" si="75"/>
        <v/>
      </c>
      <c r="O129" s="82" t="str">
        <f t="shared" si="76"/>
        <v/>
      </c>
      <c r="P129" s="82" t="str">
        <f t="shared" si="77"/>
        <v/>
      </c>
      <c r="Q129" s="82" t="str">
        <f t="shared" si="78"/>
        <v/>
      </c>
      <c r="R129" s="82" t="str">
        <f t="shared" si="79"/>
        <v/>
      </c>
      <c r="S129" s="82" t="str">
        <f t="shared" si="80"/>
        <v/>
      </c>
      <c r="T129" s="82" t="str">
        <f t="shared" si="81"/>
        <v/>
      </c>
      <c r="U129" s="82" t="str">
        <f t="shared" si="82"/>
        <v/>
      </c>
      <c r="V129" s="82" t="str">
        <f t="shared" si="83"/>
        <v/>
      </c>
      <c r="W129" s="82" t="str">
        <f t="shared" si="84"/>
        <v/>
      </c>
      <c r="X129" s="82" t="str">
        <f t="shared" si="85"/>
        <v/>
      </c>
      <c r="Y129" s="82" t="str">
        <f t="shared" si="86"/>
        <v/>
      </c>
      <c r="Z129" s="82" t="str">
        <f t="shared" si="87"/>
        <v/>
      </c>
      <c r="AA129" s="82" t="str">
        <f t="shared" si="88"/>
        <v/>
      </c>
      <c r="AB129" s="82" t="str">
        <f t="shared" si="89"/>
        <v/>
      </c>
      <c r="AC129" s="83" t="str">
        <f t="shared" si="121"/>
        <v>https://viking-pictures.s3.us-west-1.amazonaws.com/AA1188</v>
      </c>
      <c r="AD129" s="82" t="str">
        <f t="shared" si="122"/>
        <v>130</v>
      </c>
      <c r="AE129" s="82">
        <f t="shared" si="115"/>
        <v>130</v>
      </c>
      <c r="AF129" s="82" t="str">
        <f t="shared" si="123"/>
        <v>130</v>
      </c>
      <c r="AG129" s="82" t="str">
        <f t="shared" si="124"/>
        <v>130</v>
      </c>
      <c r="AH129" s="82" t="str">
        <f t="shared" si="125"/>
        <v>130</v>
      </c>
      <c r="AI129" s="82" t="str">
        <f t="shared" si="126"/>
        <v>130</v>
      </c>
      <c r="AJ129" s="82" t="str">
        <f t="shared" si="127"/>
        <v>130</v>
      </c>
      <c r="AK129" s="82" t="str">
        <f t="shared" si="128"/>
        <v>130</v>
      </c>
      <c r="AL129" s="82" t="str">
        <f t="shared" si="129"/>
        <v>130</v>
      </c>
      <c r="AM129" s="82" t="str">
        <f t="shared" si="130"/>
        <v>130</v>
      </c>
      <c r="AN129" s="82" t="str">
        <f t="shared" si="116"/>
        <v>130</v>
      </c>
      <c r="AO129" s="82" t="str">
        <f t="shared" si="131"/>
        <v>130</v>
      </c>
      <c r="AP129" s="82" t="str">
        <f t="shared" si="132"/>
        <v>130</v>
      </c>
      <c r="AQ129" s="84" t="s">
        <v>3199</v>
      </c>
      <c r="AR129" s="84" t="s">
        <v>1864</v>
      </c>
      <c r="AS129" s="84" t="s">
        <v>1865</v>
      </c>
      <c r="AT129" s="84" t="s">
        <v>1866</v>
      </c>
      <c r="AU129" s="84" t="s">
        <v>1867</v>
      </c>
      <c r="AV129" s="84" t="s">
        <v>1868</v>
      </c>
      <c r="AW129" s="84" t="s">
        <v>1869</v>
      </c>
      <c r="AX129" s="84" t="s">
        <v>1870</v>
      </c>
      <c r="AY129" s="84" t="s">
        <v>1871</v>
      </c>
      <c r="AZ129" s="84" t="s">
        <v>1872</v>
      </c>
      <c r="BA129" s="84" t="s">
        <v>1873</v>
      </c>
      <c r="BB129" s="84" t="s">
        <v>1874</v>
      </c>
      <c r="BC129" s="84" t="s">
        <v>1875</v>
      </c>
      <c r="BD129" s="84" t="s">
        <v>1876</v>
      </c>
      <c r="BE129" s="84" t="s">
        <v>1877</v>
      </c>
      <c r="BF129" s="84" t="s">
        <v>1878</v>
      </c>
      <c r="BG129" s="84" t="s">
        <v>1879</v>
      </c>
      <c r="BH129" s="84" t="s">
        <v>1880</v>
      </c>
      <c r="BI129" s="84" t="s">
        <v>1881</v>
      </c>
      <c r="BJ129" s="84" t="s">
        <v>1882</v>
      </c>
      <c r="BK129" s="84" t="s">
        <v>1883</v>
      </c>
      <c r="BL129" s="84" t="s">
        <v>1884</v>
      </c>
      <c r="BM129" s="84" t="s">
        <v>1885</v>
      </c>
      <c r="BN129" s="84" t="s">
        <v>1886</v>
      </c>
      <c r="BO129" s="84" t="s">
        <v>1887</v>
      </c>
      <c r="BP129" s="84" t="s">
        <v>1888</v>
      </c>
      <c r="BQ129" s="84" t="s">
        <v>1889</v>
      </c>
      <c r="BR129" s="68" t="str">
        <f t="shared" si="117"/>
        <v>Pic1</v>
      </c>
      <c r="BS129" s="68" t="str">
        <f t="shared" si="90"/>
        <v>Pic2</v>
      </c>
      <c r="BT129" s="68" t="str">
        <f t="shared" si="91"/>
        <v>Pic3</v>
      </c>
      <c r="BU129" s="68" t="str">
        <f t="shared" si="92"/>
        <v>Pic4</v>
      </c>
      <c r="BV129" s="68" t="str">
        <f t="shared" si="93"/>
        <v>Pic5</v>
      </c>
      <c r="BW129" s="68" t="str">
        <f t="shared" si="94"/>
        <v>Pic6</v>
      </c>
      <c r="BX129" s="68" t="str">
        <f t="shared" si="95"/>
        <v>Pic7</v>
      </c>
      <c r="BY129" s="68" t="str">
        <f t="shared" si="96"/>
        <v/>
      </c>
      <c r="BZ129" s="68" t="str">
        <f t="shared" si="97"/>
        <v/>
      </c>
      <c r="CA129" s="68" t="str">
        <f t="shared" si="98"/>
        <v/>
      </c>
      <c r="CB129" s="68" t="str">
        <f t="shared" si="99"/>
        <v/>
      </c>
      <c r="CC129" s="68" t="str">
        <f t="shared" si="100"/>
        <v/>
      </c>
      <c r="CD129" s="68" t="str">
        <f t="shared" si="101"/>
        <v/>
      </c>
      <c r="CE129" s="68" t="str">
        <f t="shared" si="102"/>
        <v/>
      </c>
      <c r="CF129" s="68" t="str">
        <f t="shared" si="103"/>
        <v/>
      </c>
      <c r="CG129" s="68" t="str">
        <f t="shared" si="104"/>
        <v/>
      </c>
      <c r="CH129" s="68" t="str">
        <f t="shared" si="105"/>
        <v/>
      </c>
      <c r="CI129" s="68" t="str">
        <f t="shared" si="106"/>
        <v/>
      </c>
      <c r="CJ129" s="68" t="str">
        <f t="shared" si="107"/>
        <v/>
      </c>
      <c r="CK129" s="68" t="str">
        <f t="shared" si="108"/>
        <v/>
      </c>
      <c r="CL129" s="68" t="str">
        <f t="shared" si="109"/>
        <v/>
      </c>
      <c r="CM129" s="68" t="str">
        <f t="shared" si="110"/>
        <v/>
      </c>
      <c r="CN129" s="68" t="str">
        <f t="shared" si="111"/>
        <v/>
      </c>
      <c r="CO129" s="68" t="str">
        <f t="shared" si="112"/>
        <v/>
      </c>
      <c r="CP129" s="68" t="str">
        <f t="shared" si="118"/>
        <v>https://viking-pictures.s3.us-west-1.amazonaws.com/AA1188/130+(1).JPG</v>
      </c>
      <c r="CR129" t="str">
        <f t="shared" si="119"/>
        <v>https://viking-pictures.s3.us-west-1.amazonaws.com/AA1188/130+(1).JPG</v>
      </c>
      <c r="CS129" s="68" t="str">
        <f t="shared" si="120"/>
        <v>Primary Pic</v>
      </c>
      <c r="CU129" t="s">
        <v>3959</v>
      </c>
      <c r="CV129" t="s">
        <v>3960</v>
      </c>
      <c r="CW129" t="s">
        <v>3961</v>
      </c>
      <c r="CX129" t="s">
        <v>3962</v>
      </c>
      <c r="CY129" t="s">
        <v>3963</v>
      </c>
      <c r="CZ129" t="s">
        <v>3964</v>
      </c>
      <c r="DA129" t="s">
        <v>3965</v>
      </c>
    </row>
    <row r="130" spans="1:119" x14ac:dyDescent="0.25">
      <c r="A130">
        <v>131</v>
      </c>
      <c r="B130" t="s">
        <v>3140</v>
      </c>
      <c r="C130" s="82" t="str">
        <f t="shared" si="113"/>
        <v>https://viking-pictures.s3.us-west-1.amazonaws.com/AA1188/131+(1).JPG|https://viking-pictures.s3.us-west-1.amazonaws.com/AA1188/131+(2).JPG|https://viking-pictures.s3.us-west-1.amazonaws.com/AA1188/131+(3).JPG|https://viking-pictures.s3.us-west-1.amazonaws.com/AA1188/131+(4).JPG|https://viking-pictures.s3.us-west-1.amazonaws.com/AA1188/131+(5).JPG|https://viking-pictures.s3.us-west-1.amazonaws.com/AA1188/131+(6).JPG|https://viking-pictures.s3.us-west-1.amazonaws.com/AA1188/131+(7).JPG</v>
      </c>
      <c r="D130" s="278">
        <v>7</v>
      </c>
      <c r="E130" s="82" t="str">
        <f t="shared" si="114"/>
        <v>https://viking-pictures.s3.us-west-1.amazonaws.com/AA1188/131+(1).JPG</v>
      </c>
      <c r="F130" s="82" t="str">
        <f t="shared" si="67"/>
        <v>https://viking-pictures.s3.us-west-1.amazonaws.com/AA1188/131+(2).JPG</v>
      </c>
      <c r="G130" s="82" t="str">
        <f t="shared" si="68"/>
        <v>https://viking-pictures.s3.us-west-1.amazonaws.com/AA1188/131+(3).JPG</v>
      </c>
      <c r="H130" s="82" t="str">
        <f t="shared" si="69"/>
        <v>https://viking-pictures.s3.us-west-1.amazonaws.com/AA1188/131+(4).JPG</v>
      </c>
      <c r="I130" s="82" t="str">
        <f t="shared" si="70"/>
        <v>https://viking-pictures.s3.us-west-1.amazonaws.com/AA1188/131+(5).JPG</v>
      </c>
      <c r="J130" s="82" t="str">
        <f t="shared" si="71"/>
        <v>https://viking-pictures.s3.us-west-1.amazonaws.com/AA1188/131+(6).JPG</v>
      </c>
      <c r="K130" s="82" t="str">
        <f t="shared" si="72"/>
        <v>https://viking-pictures.s3.us-west-1.amazonaws.com/AA1188/131+(7).JPG</v>
      </c>
      <c r="L130" s="82" t="str">
        <f t="shared" si="73"/>
        <v/>
      </c>
      <c r="M130" s="82" t="str">
        <f t="shared" si="74"/>
        <v/>
      </c>
      <c r="N130" s="82" t="str">
        <f t="shared" si="75"/>
        <v/>
      </c>
      <c r="O130" s="82" t="str">
        <f t="shared" si="76"/>
        <v/>
      </c>
      <c r="P130" s="82" t="str">
        <f t="shared" si="77"/>
        <v/>
      </c>
      <c r="Q130" s="82" t="str">
        <f t="shared" si="78"/>
        <v/>
      </c>
      <c r="R130" s="82" t="str">
        <f t="shared" si="79"/>
        <v/>
      </c>
      <c r="S130" s="82" t="str">
        <f t="shared" si="80"/>
        <v/>
      </c>
      <c r="T130" s="82" t="str">
        <f t="shared" si="81"/>
        <v/>
      </c>
      <c r="U130" s="82" t="str">
        <f t="shared" si="82"/>
        <v/>
      </c>
      <c r="V130" s="82" t="str">
        <f t="shared" si="83"/>
        <v/>
      </c>
      <c r="W130" s="82" t="str">
        <f t="shared" si="84"/>
        <v/>
      </c>
      <c r="X130" s="82" t="str">
        <f t="shared" si="85"/>
        <v/>
      </c>
      <c r="Y130" s="82" t="str">
        <f t="shared" si="86"/>
        <v/>
      </c>
      <c r="Z130" s="82" t="str">
        <f t="shared" si="87"/>
        <v/>
      </c>
      <c r="AA130" s="82" t="str">
        <f t="shared" si="88"/>
        <v/>
      </c>
      <c r="AB130" s="82" t="str">
        <f t="shared" si="89"/>
        <v/>
      </c>
      <c r="AC130" s="83" t="str">
        <f t="shared" si="121"/>
        <v>https://viking-pictures.s3.us-west-1.amazonaws.com/AA1188</v>
      </c>
      <c r="AD130" s="82" t="str">
        <f t="shared" si="122"/>
        <v>131</v>
      </c>
      <c r="AE130" s="82">
        <f t="shared" si="115"/>
        <v>131</v>
      </c>
      <c r="AF130" s="82" t="str">
        <f t="shared" si="123"/>
        <v>131</v>
      </c>
      <c r="AG130" s="82" t="str">
        <f t="shared" si="124"/>
        <v>131</v>
      </c>
      <c r="AH130" s="82" t="str">
        <f t="shared" si="125"/>
        <v>131</v>
      </c>
      <c r="AI130" s="82" t="str">
        <f t="shared" si="126"/>
        <v>131</v>
      </c>
      <c r="AJ130" s="82" t="str">
        <f t="shared" si="127"/>
        <v>131</v>
      </c>
      <c r="AK130" s="82" t="str">
        <f t="shared" si="128"/>
        <v>131</v>
      </c>
      <c r="AL130" s="82" t="str">
        <f t="shared" si="129"/>
        <v>131</v>
      </c>
      <c r="AM130" s="82" t="str">
        <f t="shared" si="130"/>
        <v>131</v>
      </c>
      <c r="AN130" s="82" t="str">
        <f t="shared" si="116"/>
        <v>131</v>
      </c>
      <c r="AO130" s="82" t="str">
        <f t="shared" si="131"/>
        <v>131</v>
      </c>
      <c r="AP130" s="82" t="str">
        <f t="shared" si="132"/>
        <v>131</v>
      </c>
      <c r="AQ130" s="84" t="s">
        <v>3199</v>
      </c>
      <c r="AR130" s="84" t="s">
        <v>1864</v>
      </c>
      <c r="AS130" s="84" t="s">
        <v>1865</v>
      </c>
      <c r="AT130" s="84" t="s">
        <v>1866</v>
      </c>
      <c r="AU130" s="84" t="s">
        <v>1867</v>
      </c>
      <c r="AV130" s="84" t="s">
        <v>1868</v>
      </c>
      <c r="AW130" s="84" t="s">
        <v>1869</v>
      </c>
      <c r="AX130" s="84" t="s">
        <v>1870</v>
      </c>
      <c r="AY130" s="84" t="s">
        <v>1871</v>
      </c>
      <c r="AZ130" s="84" t="s">
        <v>1872</v>
      </c>
      <c r="BA130" s="84" t="s">
        <v>1873</v>
      </c>
      <c r="BB130" s="84" t="s">
        <v>1874</v>
      </c>
      <c r="BC130" s="84" t="s">
        <v>1875</v>
      </c>
      <c r="BD130" s="84" t="s">
        <v>1876</v>
      </c>
      <c r="BE130" s="84" t="s">
        <v>1877</v>
      </c>
      <c r="BF130" s="84" t="s">
        <v>1878</v>
      </c>
      <c r="BG130" s="84" t="s">
        <v>1879</v>
      </c>
      <c r="BH130" s="84" t="s">
        <v>1880</v>
      </c>
      <c r="BI130" s="84" t="s">
        <v>1881</v>
      </c>
      <c r="BJ130" s="84" t="s">
        <v>1882</v>
      </c>
      <c r="BK130" s="84" t="s">
        <v>1883</v>
      </c>
      <c r="BL130" s="84" t="s">
        <v>1884</v>
      </c>
      <c r="BM130" s="84" t="s">
        <v>1885</v>
      </c>
      <c r="BN130" s="84" t="s">
        <v>1886</v>
      </c>
      <c r="BO130" s="84" t="s">
        <v>1887</v>
      </c>
      <c r="BP130" s="84" t="s">
        <v>1888</v>
      </c>
      <c r="BQ130" s="84" t="s">
        <v>1889</v>
      </c>
      <c r="BR130" s="68" t="str">
        <f t="shared" si="117"/>
        <v>Pic1</v>
      </c>
      <c r="BS130" s="68" t="str">
        <f t="shared" si="90"/>
        <v>Pic2</v>
      </c>
      <c r="BT130" s="68" t="str">
        <f t="shared" si="91"/>
        <v>Pic3</v>
      </c>
      <c r="BU130" s="68" t="str">
        <f t="shared" si="92"/>
        <v>Pic4</v>
      </c>
      <c r="BV130" s="68" t="str">
        <f t="shared" si="93"/>
        <v>Pic5</v>
      </c>
      <c r="BW130" s="68" t="str">
        <f t="shared" si="94"/>
        <v>Pic6</v>
      </c>
      <c r="BX130" s="68" t="str">
        <f t="shared" si="95"/>
        <v>Pic7</v>
      </c>
      <c r="BY130" s="68" t="str">
        <f t="shared" si="96"/>
        <v/>
      </c>
      <c r="BZ130" s="68" t="str">
        <f t="shared" si="97"/>
        <v/>
      </c>
      <c r="CA130" s="68" t="str">
        <f t="shared" si="98"/>
        <v/>
      </c>
      <c r="CB130" s="68" t="str">
        <f t="shared" si="99"/>
        <v/>
      </c>
      <c r="CC130" s="68" t="str">
        <f t="shared" si="100"/>
        <v/>
      </c>
      <c r="CD130" s="68" t="str">
        <f t="shared" si="101"/>
        <v/>
      </c>
      <c r="CE130" s="68" t="str">
        <f t="shared" si="102"/>
        <v/>
      </c>
      <c r="CF130" s="68" t="str">
        <f t="shared" si="103"/>
        <v/>
      </c>
      <c r="CG130" s="68" t="str">
        <f t="shared" si="104"/>
        <v/>
      </c>
      <c r="CH130" s="68" t="str">
        <f t="shared" si="105"/>
        <v/>
      </c>
      <c r="CI130" s="68" t="str">
        <f t="shared" si="106"/>
        <v/>
      </c>
      <c r="CJ130" s="68" t="str">
        <f t="shared" si="107"/>
        <v/>
      </c>
      <c r="CK130" s="68" t="str">
        <f t="shared" si="108"/>
        <v/>
      </c>
      <c r="CL130" s="68" t="str">
        <f t="shared" si="109"/>
        <v/>
      </c>
      <c r="CM130" s="68" t="str">
        <f t="shared" si="110"/>
        <v/>
      </c>
      <c r="CN130" s="68" t="str">
        <f t="shared" si="111"/>
        <v/>
      </c>
      <c r="CO130" s="68" t="str">
        <f t="shared" si="112"/>
        <v/>
      </c>
      <c r="CP130" s="68" t="str">
        <f t="shared" si="118"/>
        <v>https://viking-pictures.s3.us-west-1.amazonaws.com/AA1188/131+(1).JPG</v>
      </c>
      <c r="CR130" t="str">
        <f t="shared" si="119"/>
        <v>https://viking-pictures.s3.us-west-1.amazonaws.com/AA1188/131+(1).JPG</v>
      </c>
      <c r="CS130" s="68" t="str">
        <f t="shared" si="120"/>
        <v>Primary Pic</v>
      </c>
      <c r="CU130" t="s">
        <v>3966</v>
      </c>
      <c r="CV130" t="s">
        <v>3967</v>
      </c>
      <c r="CW130" t="s">
        <v>3968</v>
      </c>
      <c r="CX130" t="s">
        <v>3969</v>
      </c>
      <c r="CY130" t="s">
        <v>3970</v>
      </c>
      <c r="CZ130" t="s">
        <v>3971</v>
      </c>
      <c r="DA130" t="s">
        <v>3972</v>
      </c>
    </row>
    <row r="131" spans="1:119" x14ac:dyDescent="0.25">
      <c r="A131">
        <v>151</v>
      </c>
      <c r="B131" t="s">
        <v>3141</v>
      </c>
      <c r="C131" s="82" t="str">
        <f t="shared" si="113"/>
        <v>https://viking-pictures.s3.us-west-1.amazonaws.com/AA1188/151+(1).JPG|https://viking-pictures.s3.us-west-1.amazonaws.com/AA1188/151+(2).JPG|https://viking-pictures.s3.us-west-1.amazonaws.com/AA1188/151+(3).JPG|https://viking-pictures.s3.us-west-1.amazonaws.com/AA1188/151+(4).JPG|https://viking-pictures.s3.us-west-1.amazonaws.com/AA1188/151+(5).JPG|https://viking-pictures.s3.us-west-1.amazonaws.com/AA1188/151+(6).JPG</v>
      </c>
      <c r="D131" s="278">
        <v>6</v>
      </c>
      <c r="E131" s="82" t="str">
        <f t="shared" si="114"/>
        <v>https://viking-pictures.s3.us-west-1.amazonaws.com/AA1188/151+(1).JPG</v>
      </c>
      <c r="F131" s="82" t="str">
        <f t="shared" ref="F131:F194" si="133">IF($D131&gt;=F$1,CONCATENATE($AC131,$AQ131,$AD131,$AR131,AT131,$BQ131),"")</f>
        <v>https://viking-pictures.s3.us-west-1.amazonaws.com/AA1188/151+(2).JPG</v>
      </c>
      <c r="G131" s="82" t="str">
        <f t="shared" ref="G131:G194" si="134">IF($D131&gt;=G$1,CONCATENATE($AC131,$AQ131,$AD131,$AR131,AU131,$BQ131),"")</f>
        <v>https://viking-pictures.s3.us-west-1.amazonaws.com/AA1188/151+(3).JPG</v>
      </c>
      <c r="H131" s="82" t="str">
        <f t="shared" ref="H131:H194" si="135">IF($D131&gt;=H$1,CONCATENATE($AC131,$AQ131,$AD131,$AR131,AV131,$BQ131),"")</f>
        <v>https://viking-pictures.s3.us-west-1.amazonaws.com/AA1188/151+(4).JPG</v>
      </c>
      <c r="I131" s="82" t="str">
        <f t="shared" ref="I131:I194" si="136">IF($D131&gt;=I$1,CONCATENATE($AC131,$AQ131,$AD131,$AR131,AW131,$BQ131),"")</f>
        <v>https://viking-pictures.s3.us-west-1.amazonaws.com/AA1188/151+(5).JPG</v>
      </c>
      <c r="J131" s="82" t="str">
        <f t="shared" ref="J131:J194" si="137">IF($D131&gt;=J$1,CONCATENATE($AC131,$AQ131,$AD131,$AR131,AX131,$BQ131),"")</f>
        <v>https://viking-pictures.s3.us-west-1.amazonaws.com/AA1188/151+(6).JPG</v>
      </c>
      <c r="K131" s="82" t="str">
        <f t="shared" ref="K131:K194" si="138">IF($D131&gt;=K$1,CONCATENATE($AC131,$AQ131,$AD131,$AR131,AY131,$BQ131),"")</f>
        <v/>
      </c>
      <c r="L131" s="82" t="str">
        <f t="shared" ref="L131:L194" si="139">IF($D131&gt;=L$1,CONCATENATE($AC131,$AQ131,$AD131,$AR131,AZ131,$BQ131),"")</f>
        <v/>
      </c>
      <c r="M131" s="82" t="str">
        <f t="shared" ref="M131:M194" si="140">IF($D131&gt;=M$1,CONCATENATE($AC131,$AQ131,$AD131,$AR131,BA131,$BQ131),"")</f>
        <v/>
      </c>
      <c r="N131" s="82" t="str">
        <f t="shared" ref="N131:N194" si="141">IF($D131&gt;=N$1,CONCATENATE($AC131,$AQ131,$AD131,$AR131,BB131,$BQ131),"")</f>
        <v/>
      </c>
      <c r="O131" s="82" t="str">
        <f t="shared" ref="O131:O194" si="142">IF($D131&gt;=O$1,CONCATENATE($AC131,$AQ131,$AD131,$AR131,BC131,$BQ131),"")</f>
        <v/>
      </c>
      <c r="P131" s="82" t="str">
        <f t="shared" ref="P131:P194" si="143">IF($D131&gt;=P$1,CONCATENATE($AC131,$AQ131,$AD131,$AR131,BD131,$BQ131),"")</f>
        <v/>
      </c>
      <c r="Q131" s="82" t="str">
        <f t="shared" ref="Q131:Q194" si="144">IF($D131&gt;=Q$1,CONCATENATE($AC131,$AQ131,$AD131,$AR131,BE131,$BQ131),"")</f>
        <v/>
      </c>
      <c r="R131" s="82" t="str">
        <f t="shared" ref="R131:R194" si="145">IF($D131&gt;=R$1,CONCATENATE($AC131,$AQ131,$AD131,$AR131,BF131,$BQ131),"")</f>
        <v/>
      </c>
      <c r="S131" s="82" t="str">
        <f t="shared" ref="S131:S194" si="146">IF($D131&gt;=S$1,CONCATENATE($AC131,$AQ131,$AD131,$AR131,BG131,$BQ131),"")</f>
        <v/>
      </c>
      <c r="T131" s="82" t="str">
        <f t="shared" ref="T131:T194" si="147">IF($D131&gt;=T$1,CONCATENATE($AC131,$AQ131,$AD131,$AR131,BH131,$BQ131),"")</f>
        <v/>
      </c>
      <c r="U131" s="82" t="str">
        <f t="shared" ref="U131:U194" si="148">IF($D131&gt;=U$1,CONCATENATE($AC131,$AQ131,$AD131,$AR131,BI131,$BQ131),"")</f>
        <v/>
      </c>
      <c r="V131" s="82" t="str">
        <f t="shared" ref="V131:V194" si="149">IF($D131&gt;=V$1,CONCATENATE($AC131,$AQ131,$AD131,$AR131,BJ131,$BQ131),"")</f>
        <v/>
      </c>
      <c r="W131" s="82" t="str">
        <f t="shared" ref="W131:W194" si="150">IF($D131&gt;=W$1,CONCATENATE($AC131,$AQ131,$AD131,$AR131,BK131,$BQ131),"")</f>
        <v/>
      </c>
      <c r="X131" s="82" t="str">
        <f t="shared" ref="X131:X194" si="151">IF($D131&gt;=X$1,CONCATENATE($AC131,$AQ131,$AD131,$AR131,BL131,$BQ131),"")</f>
        <v/>
      </c>
      <c r="Y131" s="82" t="str">
        <f t="shared" ref="Y131:Y194" si="152">IF($D131&gt;=Y$1,CONCATENATE($AC131,$AQ131,$AD131,$AR131,BM131,$BQ131),"")</f>
        <v/>
      </c>
      <c r="Z131" s="82" t="str">
        <f t="shared" ref="Z131:Z194" si="153">IF($D131&gt;=Z$1,CONCATENATE($AC131,$AQ131,$AD131,$AR131,BN131,$BQ131),"")</f>
        <v/>
      </c>
      <c r="AA131" s="82" t="str">
        <f t="shared" ref="AA131:AA194" si="154">IF($D131&gt;=AA$1,CONCATENATE($AC131,$AQ131,$AD131,$AR131,BO131,$BQ131),"")</f>
        <v/>
      </c>
      <c r="AB131" s="82" t="str">
        <f t="shared" ref="AB131:AB194" si="155">IF($D131&gt;=AB$1,CONCATENATE($AC131,$AQ131,$AD131,$AR131,BP131,$BQ131),"")</f>
        <v/>
      </c>
      <c r="AC131" s="83" t="str">
        <f t="shared" si="121"/>
        <v>https://viking-pictures.s3.us-west-1.amazonaws.com/AA1188</v>
      </c>
      <c r="AD131" s="82" t="str">
        <f t="shared" si="122"/>
        <v>151</v>
      </c>
      <c r="AE131" s="82">
        <f t="shared" si="115"/>
        <v>151</v>
      </c>
      <c r="AF131" s="82" t="str">
        <f t="shared" si="123"/>
        <v>151</v>
      </c>
      <c r="AG131" s="82" t="str">
        <f t="shared" si="124"/>
        <v>151</v>
      </c>
      <c r="AH131" s="82" t="str">
        <f t="shared" si="125"/>
        <v>151</v>
      </c>
      <c r="AI131" s="82" t="str">
        <f t="shared" si="126"/>
        <v>151</v>
      </c>
      <c r="AJ131" s="82" t="str">
        <f t="shared" si="127"/>
        <v>151</v>
      </c>
      <c r="AK131" s="82" t="str">
        <f t="shared" si="128"/>
        <v>151</v>
      </c>
      <c r="AL131" s="82" t="str">
        <f t="shared" si="129"/>
        <v>151</v>
      </c>
      <c r="AM131" s="82" t="str">
        <f t="shared" si="130"/>
        <v>151</v>
      </c>
      <c r="AN131" s="82" t="str">
        <f t="shared" si="116"/>
        <v>151</v>
      </c>
      <c r="AO131" s="82" t="str">
        <f t="shared" si="131"/>
        <v>151</v>
      </c>
      <c r="AP131" s="82" t="str">
        <f t="shared" si="132"/>
        <v>151</v>
      </c>
      <c r="AQ131" s="84" t="s">
        <v>3199</v>
      </c>
      <c r="AR131" s="84" t="s">
        <v>1864</v>
      </c>
      <c r="AS131" s="84" t="s">
        <v>1865</v>
      </c>
      <c r="AT131" s="84" t="s">
        <v>1866</v>
      </c>
      <c r="AU131" s="84" t="s">
        <v>1867</v>
      </c>
      <c r="AV131" s="84" t="s">
        <v>1868</v>
      </c>
      <c r="AW131" s="84" t="s">
        <v>1869</v>
      </c>
      <c r="AX131" s="84" t="s">
        <v>1870</v>
      </c>
      <c r="AY131" s="84" t="s">
        <v>1871</v>
      </c>
      <c r="AZ131" s="84" t="s">
        <v>1872</v>
      </c>
      <c r="BA131" s="84" t="s">
        <v>1873</v>
      </c>
      <c r="BB131" s="84" t="s">
        <v>1874</v>
      </c>
      <c r="BC131" s="84" t="s">
        <v>1875</v>
      </c>
      <c r="BD131" s="84" t="s">
        <v>1876</v>
      </c>
      <c r="BE131" s="84" t="s">
        <v>1877</v>
      </c>
      <c r="BF131" s="84" t="s">
        <v>1878</v>
      </c>
      <c r="BG131" s="84" t="s">
        <v>1879</v>
      </c>
      <c r="BH131" s="84" t="s">
        <v>1880</v>
      </c>
      <c r="BI131" s="84" t="s">
        <v>1881</v>
      </c>
      <c r="BJ131" s="84" t="s">
        <v>1882</v>
      </c>
      <c r="BK131" s="84" t="s">
        <v>1883</v>
      </c>
      <c r="BL131" s="84" t="s">
        <v>1884</v>
      </c>
      <c r="BM131" s="84" t="s">
        <v>1885</v>
      </c>
      <c r="BN131" s="84" t="s">
        <v>1886</v>
      </c>
      <c r="BO131" s="84" t="s">
        <v>1887</v>
      </c>
      <c r="BP131" s="84" t="s">
        <v>1888</v>
      </c>
      <c r="BQ131" s="84" t="s">
        <v>1889</v>
      </c>
      <c r="BR131" s="68" t="str">
        <f t="shared" si="117"/>
        <v>Pic1</v>
      </c>
      <c r="BS131" s="68" t="str">
        <f t="shared" ref="BS131:BS194" si="156">IF(F131&lt;&gt;"",HYPERLINK(F131,"Pic"&amp;BS$2),"")</f>
        <v>Pic2</v>
      </c>
      <c r="BT131" s="68" t="str">
        <f t="shared" ref="BT131:BT194" si="157">IF(G131&lt;&gt;"",HYPERLINK(G131,"Pic"&amp;BT$2),"")</f>
        <v>Pic3</v>
      </c>
      <c r="BU131" s="68" t="str">
        <f t="shared" ref="BU131:BU194" si="158">IF(H131&lt;&gt;"",HYPERLINK(H131,"Pic"&amp;BU$2),"")</f>
        <v>Pic4</v>
      </c>
      <c r="BV131" s="68" t="str">
        <f t="shared" ref="BV131:BV194" si="159">IF(I131&lt;&gt;"",HYPERLINK(I131,"Pic"&amp;BV$2),"")</f>
        <v>Pic5</v>
      </c>
      <c r="BW131" s="68" t="str">
        <f t="shared" ref="BW131:BW194" si="160">IF(J131&lt;&gt;"",HYPERLINK(J131,"Pic"&amp;BW$2),"")</f>
        <v>Pic6</v>
      </c>
      <c r="BX131" s="68" t="str">
        <f t="shared" ref="BX131:BX194" si="161">IF(K131&lt;&gt;"",HYPERLINK(K131,"Pic"&amp;BX$2),"")</f>
        <v/>
      </c>
      <c r="BY131" s="68" t="str">
        <f t="shared" ref="BY131:BY194" si="162">IF(L131&lt;&gt;"",HYPERLINK(L131,"Pic"&amp;BY$2),"")</f>
        <v/>
      </c>
      <c r="BZ131" s="68" t="str">
        <f t="shared" ref="BZ131:BZ194" si="163">IF(M131&lt;&gt;"",HYPERLINK(M131,"Pic"&amp;BZ$2),"")</f>
        <v/>
      </c>
      <c r="CA131" s="68" t="str">
        <f t="shared" ref="CA131:CA194" si="164">IF(N131&lt;&gt;"",HYPERLINK(N131,"Pic"&amp;CA$2),"")</f>
        <v/>
      </c>
      <c r="CB131" s="68" t="str">
        <f t="shared" ref="CB131:CB194" si="165">IF(O131&lt;&gt;"",HYPERLINK(O131,"Pic"&amp;CB$2),"")</f>
        <v/>
      </c>
      <c r="CC131" s="68" t="str">
        <f t="shared" ref="CC131:CC194" si="166">IF(P131&lt;&gt;"",HYPERLINK(P131,"Pic"&amp;CC$2),"")</f>
        <v/>
      </c>
      <c r="CD131" s="68" t="str">
        <f t="shared" ref="CD131:CD194" si="167">IF(Q131&lt;&gt;"",HYPERLINK(Q131,"Pic"&amp;CD$2),"")</f>
        <v/>
      </c>
      <c r="CE131" s="68" t="str">
        <f t="shared" ref="CE131:CE194" si="168">IF(R131&lt;&gt;"",HYPERLINK(R131,"Pic"&amp;CE$2),"")</f>
        <v/>
      </c>
      <c r="CF131" s="68" t="str">
        <f t="shared" ref="CF131:CF194" si="169">IF(S131&lt;&gt;"",HYPERLINK(S131,"Pic"&amp;CF$2),"")</f>
        <v/>
      </c>
      <c r="CG131" s="68" t="str">
        <f t="shared" ref="CG131:CG194" si="170">IF(T131&lt;&gt;"",HYPERLINK(T131,"Pic"&amp;CG$2),"")</f>
        <v/>
      </c>
      <c r="CH131" s="68" t="str">
        <f t="shared" ref="CH131:CH194" si="171">IF(U131&lt;&gt;"",HYPERLINK(U131,"Pic"&amp;CH$2),"")</f>
        <v/>
      </c>
      <c r="CI131" s="68" t="str">
        <f t="shared" ref="CI131:CI194" si="172">IF(V131&lt;&gt;"",HYPERLINK(V131,"Pic"&amp;CI$2),"")</f>
        <v/>
      </c>
      <c r="CJ131" s="68" t="str">
        <f t="shared" ref="CJ131:CJ194" si="173">IF(W131&lt;&gt;"",HYPERLINK(W131,"Pic"&amp;CJ$2),"")</f>
        <v/>
      </c>
      <c r="CK131" s="68" t="str">
        <f t="shared" ref="CK131:CK194" si="174">IF(X131&lt;&gt;"",HYPERLINK(X131,"Pic"&amp;CK$2),"")</f>
        <v/>
      </c>
      <c r="CL131" s="68" t="str">
        <f t="shared" ref="CL131:CL194" si="175">IF(Y131&lt;&gt;"",HYPERLINK(Y131,"Pic"&amp;CL$2),"")</f>
        <v/>
      </c>
      <c r="CM131" s="68" t="str">
        <f t="shared" ref="CM131:CM194" si="176">IF(Z131&lt;&gt;"",HYPERLINK(Z131,"Pic"&amp;CM$2),"")</f>
        <v/>
      </c>
      <c r="CN131" s="68" t="str">
        <f t="shared" ref="CN131:CN194" si="177">IF(AA131&lt;&gt;"",HYPERLINK(AA131,"Pic"&amp;CN$2),"")</f>
        <v/>
      </c>
      <c r="CO131" s="68" t="str">
        <f t="shared" ref="CO131:CO194" si="178">IF(AB131&lt;&gt;"",HYPERLINK(AB131,"Pic"&amp;CO$2),"")</f>
        <v/>
      </c>
      <c r="CP131" s="68" t="str">
        <f t="shared" si="118"/>
        <v>https://viking-pictures.s3.us-west-1.amazonaws.com/AA1188/151+(1).JPG</v>
      </c>
      <c r="CR131" t="str">
        <f t="shared" si="119"/>
        <v>https://viking-pictures.s3.us-west-1.amazonaws.com/AA1188/151+(1).JPG</v>
      </c>
      <c r="CS131" s="68" t="str">
        <f t="shared" si="120"/>
        <v>Primary Pic</v>
      </c>
      <c r="CU131" t="s">
        <v>3973</v>
      </c>
      <c r="CV131" t="s">
        <v>3974</v>
      </c>
      <c r="CW131" t="s">
        <v>3975</v>
      </c>
      <c r="CX131" t="s">
        <v>3976</v>
      </c>
      <c r="CY131" t="s">
        <v>3977</v>
      </c>
      <c r="CZ131" t="s">
        <v>3978</v>
      </c>
    </row>
    <row r="132" spans="1:119" x14ac:dyDescent="0.25">
      <c r="A132">
        <v>152</v>
      </c>
      <c r="B132" t="s">
        <v>3144</v>
      </c>
      <c r="C132" s="82" t="str">
        <f t="shared" ref="C132:C195" si="179">_xlfn.TEXTJOIN("|",TRUE,CU132:DR132)</f>
        <v>https://viking-pictures.s3.us-west-1.amazonaws.com/AA1188/152+(1).JPG|https://viking-pictures.s3.us-west-1.amazonaws.com/AA1188/152+(2).JPG|https://viking-pictures.s3.us-west-1.amazonaws.com/AA1188/152+(3).JPG|https://viking-pictures.s3.us-west-1.amazonaws.com/AA1188/152+(4).JPG|https://viking-pictures.s3.us-west-1.amazonaws.com/AA1188/152+(5).JPG|https://viking-pictures.s3.us-west-1.amazonaws.com/AA1188/152+(6).JPG|https://viking-pictures.s3.us-west-1.amazonaws.com/AA1188/152+(7).JPG</v>
      </c>
      <c r="D132" s="278">
        <v>7</v>
      </c>
      <c r="E132" s="82" t="str">
        <f t="shared" ref="E132:E195" si="180">IF($D132&gt;=E$1,CONCATENATE($AC132,$AQ132,$AD132,$AR132,AS132,$BQ132),"")</f>
        <v>https://viking-pictures.s3.us-west-1.amazonaws.com/AA1188/152+(1).JPG</v>
      </c>
      <c r="F132" s="82" t="str">
        <f t="shared" si="133"/>
        <v>https://viking-pictures.s3.us-west-1.amazonaws.com/AA1188/152+(2).JPG</v>
      </c>
      <c r="G132" s="82" t="str">
        <f t="shared" si="134"/>
        <v>https://viking-pictures.s3.us-west-1.amazonaws.com/AA1188/152+(3).JPG</v>
      </c>
      <c r="H132" s="82" t="str">
        <f t="shared" si="135"/>
        <v>https://viking-pictures.s3.us-west-1.amazonaws.com/AA1188/152+(4).JPG</v>
      </c>
      <c r="I132" s="82" t="str">
        <f t="shared" si="136"/>
        <v>https://viking-pictures.s3.us-west-1.amazonaws.com/AA1188/152+(5).JPG</v>
      </c>
      <c r="J132" s="82" t="str">
        <f t="shared" si="137"/>
        <v>https://viking-pictures.s3.us-west-1.amazonaws.com/AA1188/152+(6).JPG</v>
      </c>
      <c r="K132" s="82" t="str">
        <f t="shared" si="138"/>
        <v>https://viking-pictures.s3.us-west-1.amazonaws.com/AA1188/152+(7).JPG</v>
      </c>
      <c r="L132" s="82" t="str">
        <f t="shared" si="139"/>
        <v/>
      </c>
      <c r="M132" s="82" t="str">
        <f t="shared" si="140"/>
        <v/>
      </c>
      <c r="N132" s="82" t="str">
        <f t="shared" si="141"/>
        <v/>
      </c>
      <c r="O132" s="82" t="str">
        <f t="shared" si="142"/>
        <v/>
      </c>
      <c r="P132" s="82" t="str">
        <f t="shared" si="143"/>
        <v/>
      </c>
      <c r="Q132" s="82" t="str">
        <f t="shared" si="144"/>
        <v/>
      </c>
      <c r="R132" s="82" t="str">
        <f t="shared" si="145"/>
        <v/>
      </c>
      <c r="S132" s="82" t="str">
        <f t="shared" si="146"/>
        <v/>
      </c>
      <c r="T132" s="82" t="str">
        <f t="shared" si="147"/>
        <v/>
      </c>
      <c r="U132" s="82" t="str">
        <f t="shared" si="148"/>
        <v/>
      </c>
      <c r="V132" s="82" t="str">
        <f t="shared" si="149"/>
        <v/>
      </c>
      <c r="W132" s="82" t="str">
        <f t="shared" si="150"/>
        <v/>
      </c>
      <c r="X132" s="82" t="str">
        <f t="shared" si="151"/>
        <v/>
      </c>
      <c r="Y132" s="82" t="str">
        <f t="shared" si="152"/>
        <v/>
      </c>
      <c r="Z132" s="82" t="str">
        <f t="shared" si="153"/>
        <v/>
      </c>
      <c r="AA132" s="82" t="str">
        <f t="shared" si="154"/>
        <v/>
      </c>
      <c r="AB132" s="82" t="str">
        <f t="shared" si="155"/>
        <v/>
      </c>
      <c r="AC132" s="83" t="str">
        <f t="shared" si="121"/>
        <v>https://viking-pictures.s3.us-west-1.amazonaws.com/AA1188</v>
      </c>
      <c r="AD132" s="82" t="str">
        <f t="shared" si="122"/>
        <v>152</v>
      </c>
      <c r="AE132" s="82">
        <f t="shared" ref="AE132:AE195" si="181">A132</f>
        <v>152</v>
      </c>
      <c r="AF132" s="82" t="str">
        <f t="shared" si="123"/>
        <v>152</v>
      </c>
      <c r="AG132" s="82" t="str">
        <f t="shared" si="124"/>
        <v>152</v>
      </c>
      <c r="AH132" s="82" t="str">
        <f t="shared" si="125"/>
        <v>152</v>
      </c>
      <c r="AI132" s="82" t="str">
        <f t="shared" si="126"/>
        <v>152</v>
      </c>
      <c r="AJ132" s="82" t="str">
        <f t="shared" si="127"/>
        <v>152</v>
      </c>
      <c r="AK132" s="82" t="str">
        <f t="shared" si="128"/>
        <v>152</v>
      </c>
      <c r="AL132" s="82" t="str">
        <f t="shared" si="129"/>
        <v>152</v>
      </c>
      <c r="AM132" s="82" t="str">
        <f t="shared" si="130"/>
        <v>152</v>
      </c>
      <c r="AN132" s="82" t="str">
        <f t="shared" ref="AN132:AN195" si="182">SUBSTITUTE(AM132,"?","%3F")</f>
        <v>152</v>
      </c>
      <c r="AO132" s="82" t="str">
        <f t="shared" si="131"/>
        <v>152</v>
      </c>
      <c r="AP132" s="82" t="str">
        <f t="shared" si="132"/>
        <v>152</v>
      </c>
      <c r="AQ132" s="84" t="s">
        <v>3199</v>
      </c>
      <c r="AR132" s="84" t="s">
        <v>1864</v>
      </c>
      <c r="AS132" s="84" t="s">
        <v>1865</v>
      </c>
      <c r="AT132" s="84" t="s">
        <v>1866</v>
      </c>
      <c r="AU132" s="84" t="s">
        <v>1867</v>
      </c>
      <c r="AV132" s="84" t="s">
        <v>1868</v>
      </c>
      <c r="AW132" s="84" t="s">
        <v>1869</v>
      </c>
      <c r="AX132" s="84" t="s">
        <v>1870</v>
      </c>
      <c r="AY132" s="84" t="s">
        <v>1871</v>
      </c>
      <c r="AZ132" s="84" t="s">
        <v>1872</v>
      </c>
      <c r="BA132" s="84" t="s">
        <v>1873</v>
      </c>
      <c r="BB132" s="84" t="s">
        <v>1874</v>
      </c>
      <c r="BC132" s="84" t="s">
        <v>1875</v>
      </c>
      <c r="BD132" s="84" t="s">
        <v>1876</v>
      </c>
      <c r="BE132" s="84" t="s">
        <v>1877</v>
      </c>
      <c r="BF132" s="84" t="s">
        <v>1878</v>
      </c>
      <c r="BG132" s="84" t="s">
        <v>1879</v>
      </c>
      <c r="BH132" s="84" t="s">
        <v>1880</v>
      </c>
      <c r="BI132" s="84" t="s">
        <v>1881</v>
      </c>
      <c r="BJ132" s="84" t="s">
        <v>1882</v>
      </c>
      <c r="BK132" s="84" t="s">
        <v>1883</v>
      </c>
      <c r="BL132" s="84" t="s">
        <v>1884</v>
      </c>
      <c r="BM132" s="84" t="s">
        <v>1885</v>
      </c>
      <c r="BN132" s="84" t="s">
        <v>1886</v>
      </c>
      <c r="BO132" s="84" t="s">
        <v>1887</v>
      </c>
      <c r="BP132" s="84" t="s">
        <v>1888</v>
      </c>
      <c r="BQ132" s="84" t="s">
        <v>1889</v>
      </c>
      <c r="BR132" s="68" t="str">
        <f t="shared" ref="BR132:BR195" si="183">IF(E132&lt;&gt;"",HYPERLINK(E132,"Pic"&amp;BR$2),"")</f>
        <v>Pic1</v>
      </c>
      <c r="BS132" s="68" t="str">
        <f t="shared" si="156"/>
        <v>Pic2</v>
      </c>
      <c r="BT132" s="68" t="str">
        <f t="shared" si="157"/>
        <v>Pic3</v>
      </c>
      <c r="BU132" s="68" t="str">
        <f t="shared" si="158"/>
        <v>Pic4</v>
      </c>
      <c r="BV132" s="68" t="str">
        <f t="shared" si="159"/>
        <v>Pic5</v>
      </c>
      <c r="BW132" s="68" t="str">
        <f t="shared" si="160"/>
        <v>Pic6</v>
      </c>
      <c r="BX132" s="68" t="str">
        <f t="shared" si="161"/>
        <v>Pic7</v>
      </c>
      <c r="BY132" s="68" t="str">
        <f t="shared" si="162"/>
        <v/>
      </c>
      <c r="BZ132" s="68" t="str">
        <f t="shared" si="163"/>
        <v/>
      </c>
      <c r="CA132" s="68" t="str">
        <f t="shared" si="164"/>
        <v/>
      </c>
      <c r="CB132" s="68" t="str">
        <f t="shared" si="165"/>
        <v/>
      </c>
      <c r="CC132" s="68" t="str">
        <f t="shared" si="166"/>
        <v/>
      </c>
      <c r="CD132" s="68" t="str">
        <f t="shared" si="167"/>
        <v/>
      </c>
      <c r="CE132" s="68" t="str">
        <f t="shared" si="168"/>
        <v/>
      </c>
      <c r="CF132" s="68" t="str">
        <f t="shared" si="169"/>
        <v/>
      </c>
      <c r="CG132" s="68" t="str">
        <f t="shared" si="170"/>
        <v/>
      </c>
      <c r="CH132" s="68" t="str">
        <f t="shared" si="171"/>
        <v/>
      </c>
      <c r="CI132" s="68" t="str">
        <f t="shared" si="172"/>
        <v/>
      </c>
      <c r="CJ132" s="68" t="str">
        <f t="shared" si="173"/>
        <v/>
      </c>
      <c r="CK132" s="68" t="str">
        <f t="shared" si="174"/>
        <v/>
      </c>
      <c r="CL132" s="68" t="str">
        <f t="shared" si="175"/>
        <v/>
      </c>
      <c r="CM132" s="68" t="str">
        <f t="shared" si="176"/>
        <v/>
      </c>
      <c r="CN132" s="68" t="str">
        <f t="shared" si="177"/>
        <v/>
      </c>
      <c r="CO132" s="68" t="str">
        <f t="shared" si="178"/>
        <v/>
      </c>
      <c r="CP132" s="68" t="str">
        <f t="shared" ref="CP132:CP195" si="184">E132</f>
        <v>https://viking-pictures.s3.us-west-1.amazonaws.com/AA1188/152+(1).JPG</v>
      </c>
      <c r="CR132" t="str">
        <f t="shared" ref="CR132:CR160" si="185">IF(CQ132&lt;&gt;"",CQ132,CP132)</f>
        <v>https://viking-pictures.s3.us-west-1.amazonaws.com/AA1188/152+(1).JPG</v>
      </c>
      <c r="CS132" s="68" t="str">
        <f t="shared" ref="CS132:CS160" si="186">HYPERLINK(CR132,"Primary Pic")</f>
        <v>Primary Pic</v>
      </c>
      <c r="CU132" t="s">
        <v>3979</v>
      </c>
      <c r="CV132" t="s">
        <v>3980</v>
      </c>
      <c r="CW132" t="s">
        <v>3981</v>
      </c>
      <c r="CX132" t="s">
        <v>3982</v>
      </c>
      <c r="CY132" t="s">
        <v>3983</v>
      </c>
      <c r="CZ132" t="s">
        <v>3984</v>
      </c>
      <c r="DA132" t="s">
        <v>3985</v>
      </c>
    </row>
    <row r="133" spans="1:119" x14ac:dyDescent="0.25">
      <c r="A133">
        <v>120</v>
      </c>
      <c r="B133" t="s">
        <v>3145</v>
      </c>
      <c r="C133" s="82" t="str">
        <f t="shared" si="179"/>
        <v>https://viking-pictures.s3.us-west-1.amazonaws.com/AA1188/120+(1).JPG|https://viking-pictures.s3.us-west-1.amazonaws.com/AA1188/120+(2).JPG|https://viking-pictures.s3.us-west-1.amazonaws.com/AA1188/120+(3).JPG</v>
      </c>
      <c r="D133" s="278">
        <v>3</v>
      </c>
      <c r="E133" s="82" t="str">
        <f t="shared" si="180"/>
        <v>https://viking-pictures.s3.us-west-1.amazonaws.com/AA1188/120+(1).JPG</v>
      </c>
      <c r="F133" s="82" t="str">
        <f t="shared" si="133"/>
        <v>https://viking-pictures.s3.us-west-1.amazonaws.com/AA1188/120+(2).JPG</v>
      </c>
      <c r="G133" s="82" t="str">
        <f t="shared" si="134"/>
        <v>https://viking-pictures.s3.us-west-1.amazonaws.com/AA1188/120+(3).JPG</v>
      </c>
      <c r="H133" s="82" t="str">
        <f t="shared" si="135"/>
        <v/>
      </c>
      <c r="I133" s="82" t="str">
        <f t="shared" si="136"/>
        <v/>
      </c>
      <c r="J133" s="82" t="str">
        <f t="shared" si="137"/>
        <v/>
      </c>
      <c r="K133" s="82" t="str">
        <f t="shared" si="138"/>
        <v/>
      </c>
      <c r="L133" s="82" t="str">
        <f t="shared" si="139"/>
        <v/>
      </c>
      <c r="M133" s="82" t="str">
        <f t="shared" si="140"/>
        <v/>
      </c>
      <c r="N133" s="82" t="str">
        <f t="shared" si="141"/>
        <v/>
      </c>
      <c r="O133" s="82" t="str">
        <f t="shared" si="142"/>
        <v/>
      </c>
      <c r="P133" s="82" t="str">
        <f t="shared" si="143"/>
        <v/>
      </c>
      <c r="Q133" s="82" t="str">
        <f t="shared" si="144"/>
        <v/>
      </c>
      <c r="R133" s="82" t="str">
        <f t="shared" si="145"/>
        <v/>
      </c>
      <c r="S133" s="82" t="str">
        <f t="shared" si="146"/>
        <v/>
      </c>
      <c r="T133" s="82" t="str">
        <f t="shared" si="147"/>
        <v/>
      </c>
      <c r="U133" s="82" t="str">
        <f t="shared" si="148"/>
        <v/>
      </c>
      <c r="V133" s="82" t="str">
        <f t="shared" si="149"/>
        <v/>
      </c>
      <c r="W133" s="82" t="str">
        <f t="shared" si="150"/>
        <v/>
      </c>
      <c r="X133" s="82" t="str">
        <f t="shared" si="151"/>
        <v/>
      </c>
      <c r="Y133" s="82" t="str">
        <f t="shared" si="152"/>
        <v/>
      </c>
      <c r="Z133" s="82" t="str">
        <f t="shared" si="153"/>
        <v/>
      </c>
      <c r="AA133" s="82" t="str">
        <f t="shared" si="154"/>
        <v/>
      </c>
      <c r="AB133" s="82" t="str">
        <f t="shared" si="155"/>
        <v/>
      </c>
      <c r="AC133" s="83" t="str">
        <f t="shared" ref="AC133:AC196" si="187">"https://viking-pictures.s3.us-west-1.amazonaws.com/"&amp;$AC$1</f>
        <v>https://viking-pictures.s3.us-west-1.amazonaws.com/AA1188</v>
      </c>
      <c r="AD133" s="82" t="str">
        <f t="shared" ref="AD133:AD196" si="188">AP133</f>
        <v>120</v>
      </c>
      <c r="AE133" s="82">
        <f t="shared" si="181"/>
        <v>120</v>
      </c>
      <c r="AF133" s="82" t="str">
        <f t="shared" ref="AF133:AF196" si="189">SUBSTITUTE(AE133,"+","%2B")</f>
        <v>120</v>
      </c>
      <c r="AG133" s="82" t="str">
        <f t="shared" ref="AG133:AG196" si="190">SUBSTITUTE(AF133," ","+")</f>
        <v>120</v>
      </c>
      <c r="AH133" s="82" t="str">
        <f t="shared" ref="AH133:AH196" si="191">SUBSTITUTE(AG133,",","%2C")</f>
        <v>120</v>
      </c>
      <c r="AI133" s="82" t="str">
        <f t="shared" ref="AI133:AI196" si="192">SUBSTITUTE(AH133,";","%3B")</f>
        <v>120</v>
      </c>
      <c r="AJ133" s="82" t="str">
        <f t="shared" ref="AJ133:AJ196" si="193">SUBSTITUTE(AI133,":","%3A")</f>
        <v>120</v>
      </c>
      <c r="AK133" s="82" t="str">
        <f t="shared" ref="AK133:AK196" si="194">SUBSTITUTE(AJ133,"@","40%")</f>
        <v>120</v>
      </c>
      <c r="AL133" s="82" t="str">
        <f t="shared" ref="AL133:AL196" si="195">SUBSTITUTE(AK133,"&amp;","%26")</f>
        <v>120</v>
      </c>
      <c r="AM133" s="82" t="str">
        <f t="shared" ref="AM133:AM196" si="196">SUBSTITUTE(AL133,"=","%3D")</f>
        <v>120</v>
      </c>
      <c r="AN133" s="82" t="str">
        <f t="shared" si="182"/>
        <v>120</v>
      </c>
      <c r="AO133" s="82" t="str">
        <f t="shared" ref="AO133:AO196" si="197">SUBSTITUTE(AN133,"/","%2F")</f>
        <v>120</v>
      </c>
      <c r="AP133" s="82" t="str">
        <f t="shared" ref="AP133:AP196" si="198">SUBSTITUTE(AO133,"""","")</f>
        <v>120</v>
      </c>
      <c r="AQ133" s="84" t="s">
        <v>3199</v>
      </c>
      <c r="AR133" s="84" t="s">
        <v>1864</v>
      </c>
      <c r="AS133" s="84" t="s">
        <v>1865</v>
      </c>
      <c r="AT133" s="84" t="s">
        <v>1866</v>
      </c>
      <c r="AU133" s="84" t="s">
        <v>1867</v>
      </c>
      <c r="AV133" s="84" t="s">
        <v>1868</v>
      </c>
      <c r="AW133" s="84" t="s">
        <v>1869</v>
      </c>
      <c r="AX133" s="84" t="s">
        <v>1870</v>
      </c>
      <c r="AY133" s="84" t="s">
        <v>1871</v>
      </c>
      <c r="AZ133" s="84" t="s">
        <v>1872</v>
      </c>
      <c r="BA133" s="84" t="s">
        <v>1873</v>
      </c>
      <c r="BB133" s="84" t="s">
        <v>1874</v>
      </c>
      <c r="BC133" s="84" t="s">
        <v>1875</v>
      </c>
      <c r="BD133" s="84" t="s">
        <v>1876</v>
      </c>
      <c r="BE133" s="84" t="s">
        <v>1877</v>
      </c>
      <c r="BF133" s="84" t="s">
        <v>1878</v>
      </c>
      <c r="BG133" s="84" t="s">
        <v>1879</v>
      </c>
      <c r="BH133" s="84" t="s">
        <v>1880</v>
      </c>
      <c r="BI133" s="84" t="s">
        <v>1881</v>
      </c>
      <c r="BJ133" s="84" t="s">
        <v>1882</v>
      </c>
      <c r="BK133" s="84" t="s">
        <v>1883</v>
      </c>
      <c r="BL133" s="84" t="s">
        <v>1884</v>
      </c>
      <c r="BM133" s="84" t="s">
        <v>1885</v>
      </c>
      <c r="BN133" s="84" t="s">
        <v>1886</v>
      </c>
      <c r="BO133" s="84" t="s">
        <v>1887</v>
      </c>
      <c r="BP133" s="84" t="s">
        <v>1888</v>
      </c>
      <c r="BQ133" s="84" t="s">
        <v>1889</v>
      </c>
      <c r="BR133" s="68" t="str">
        <f t="shared" si="183"/>
        <v>Pic1</v>
      </c>
      <c r="BS133" s="68" t="str">
        <f t="shared" si="156"/>
        <v>Pic2</v>
      </c>
      <c r="BT133" s="68" t="str">
        <f t="shared" si="157"/>
        <v>Pic3</v>
      </c>
      <c r="BU133" s="68" t="str">
        <f t="shared" si="158"/>
        <v/>
      </c>
      <c r="BV133" s="68" t="str">
        <f t="shared" si="159"/>
        <v/>
      </c>
      <c r="BW133" s="68" t="str">
        <f t="shared" si="160"/>
        <v/>
      </c>
      <c r="BX133" s="68" t="str">
        <f t="shared" si="161"/>
        <v/>
      </c>
      <c r="BY133" s="68" t="str">
        <f t="shared" si="162"/>
        <v/>
      </c>
      <c r="BZ133" s="68" t="str">
        <f t="shared" si="163"/>
        <v/>
      </c>
      <c r="CA133" s="68" t="str">
        <f t="shared" si="164"/>
        <v/>
      </c>
      <c r="CB133" s="68" t="str">
        <f t="shared" si="165"/>
        <v/>
      </c>
      <c r="CC133" s="68" t="str">
        <f t="shared" si="166"/>
        <v/>
      </c>
      <c r="CD133" s="68" t="str">
        <f t="shared" si="167"/>
        <v/>
      </c>
      <c r="CE133" s="68" t="str">
        <f t="shared" si="168"/>
        <v/>
      </c>
      <c r="CF133" s="68" t="str">
        <f t="shared" si="169"/>
        <v/>
      </c>
      <c r="CG133" s="68" t="str">
        <f t="shared" si="170"/>
        <v/>
      </c>
      <c r="CH133" s="68" t="str">
        <f t="shared" si="171"/>
        <v/>
      </c>
      <c r="CI133" s="68" t="str">
        <f t="shared" si="172"/>
        <v/>
      </c>
      <c r="CJ133" s="68" t="str">
        <f t="shared" si="173"/>
        <v/>
      </c>
      <c r="CK133" s="68" t="str">
        <f t="shared" si="174"/>
        <v/>
      </c>
      <c r="CL133" s="68" t="str">
        <f t="shared" si="175"/>
        <v/>
      </c>
      <c r="CM133" s="68" t="str">
        <f t="shared" si="176"/>
        <v/>
      </c>
      <c r="CN133" s="68" t="str">
        <f t="shared" si="177"/>
        <v/>
      </c>
      <c r="CO133" s="68" t="str">
        <f t="shared" si="178"/>
        <v/>
      </c>
      <c r="CP133" s="68" t="str">
        <f t="shared" si="184"/>
        <v>https://viking-pictures.s3.us-west-1.amazonaws.com/AA1188/120+(1).JPG</v>
      </c>
      <c r="CR133" t="str">
        <f t="shared" si="185"/>
        <v>https://viking-pictures.s3.us-west-1.amazonaws.com/AA1188/120+(1).JPG</v>
      </c>
      <c r="CS133" s="68" t="str">
        <f t="shared" si="186"/>
        <v>Primary Pic</v>
      </c>
      <c r="CU133" t="s">
        <v>3986</v>
      </c>
      <c r="CV133" t="s">
        <v>3987</v>
      </c>
      <c r="CW133" t="s">
        <v>3988</v>
      </c>
    </row>
    <row r="134" spans="1:119" x14ac:dyDescent="0.25">
      <c r="A134">
        <v>121</v>
      </c>
      <c r="B134" t="s">
        <v>3146</v>
      </c>
      <c r="C134" s="82" t="str">
        <f t="shared" si="179"/>
        <v>https://viking-pictures.s3.us-west-1.amazonaws.com/AA1188/121+(1).JPG|https://viking-pictures.s3.us-west-1.amazonaws.com/AA1188/121+(2).JPG|https://viking-pictures.s3.us-west-1.amazonaws.com/AA1188/121+(3).JPG</v>
      </c>
      <c r="D134" s="278">
        <v>3</v>
      </c>
      <c r="E134" s="82" t="str">
        <f t="shared" si="180"/>
        <v>https://viking-pictures.s3.us-west-1.amazonaws.com/AA1188/121+(1).JPG</v>
      </c>
      <c r="F134" s="82" t="str">
        <f t="shared" si="133"/>
        <v>https://viking-pictures.s3.us-west-1.amazonaws.com/AA1188/121+(2).JPG</v>
      </c>
      <c r="G134" s="82" t="str">
        <f t="shared" si="134"/>
        <v>https://viking-pictures.s3.us-west-1.amazonaws.com/AA1188/121+(3).JPG</v>
      </c>
      <c r="H134" s="82" t="str">
        <f t="shared" si="135"/>
        <v/>
      </c>
      <c r="I134" s="82" t="str">
        <f t="shared" si="136"/>
        <v/>
      </c>
      <c r="J134" s="82" t="str">
        <f t="shared" si="137"/>
        <v/>
      </c>
      <c r="K134" s="82" t="str">
        <f t="shared" si="138"/>
        <v/>
      </c>
      <c r="L134" s="82" t="str">
        <f t="shared" si="139"/>
        <v/>
      </c>
      <c r="M134" s="82" t="str">
        <f t="shared" si="140"/>
        <v/>
      </c>
      <c r="N134" s="82" t="str">
        <f t="shared" si="141"/>
        <v/>
      </c>
      <c r="O134" s="82" t="str">
        <f t="shared" si="142"/>
        <v/>
      </c>
      <c r="P134" s="82" t="str">
        <f t="shared" si="143"/>
        <v/>
      </c>
      <c r="Q134" s="82" t="str">
        <f t="shared" si="144"/>
        <v/>
      </c>
      <c r="R134" s="82" t="str">
        <f t="shared" si="145"/>
        <v/>
      </c>
      <c r="S134" s="82" t="str">
        <f t="shared" si="146"/>
        <v/>
      </c>
      <c r="T134" s="82" t="str">
        <f t="shared" si="147"/>
        <v/>
      </c>
      <c r="U134" s="82" t="str">
        <f t="shared" si="148"/>
        <v/>
      </c>
      <c r="V134" s="82" t="str">
        <f t="shared" si="149"/>
        <v/>
      </c>
      <c r="W134" s="82" t="str">
        <f t="shared" si="150"/>
        <v/>
      </c>
      <c r="X134" s="82" t="str">
        <f t="shared" si="151"/>
        <v/>
      </c>
      <c r="Y134" s="82" t="str">
        <f t="shared" si="152"/>
        <v/>
      </c>
      <c r="Z134" s="82" t="str">
        <f t="shared" si="153"/>
        <v/>
      </c>
      <c r="AA134" s="82" t="str">
        <f t="shared" si="154"/>
        <v/>
      </c>
      <c r="AB134" s="82" t="str">
        <f t="shared" si="155"/>
        <v/>
      </c>
      <c r="AC134" s="83" t="str">
        <f t="shared" si="187"/>
        <v>https://viking-pictures.s3.us-west-1.amazonaws.com/AA1188</v>
      </c>
      <c r="AD134" s="82" t="str">
        <f t="shared" si="188"/>
        <v>121</v>
      </c>
      <c r="AE134" s="82">
        <f t="shared" si="181"/>
        <v>121</v>
      </c>
      <c r="AF134" s="82" t="str">
        <f t="shared" si="189"/>
        <v>121</v>
      </c>
      <c r="AG134" s="82" t="str">
        <f t="shared" si="190"/>
        <v>121</v>
      </c>
      <c r="AH134" s="82" t="str">
        <f t="shared" si="191"/>
        <v>121</v>
      </c>
      <c r="AI134" s="82" t="str">
        <f t="shared" si="192"/>
        <v>121</v>
      </c>
      <c r="AJ134" s="82" t="str">
        <f t="shared" si="193"/>
        <v>121</v>
      </c>
      <c r="AK134" s="82" t="str">
        <f t="shared" si="194"/>
        <v>121</v>
      </c>
      <c r="AL134" s="82" t="str">
        <f t="shared" si="195"/>
        <v>121</v>
      </c>
      <c r="AM134" s="82" t="str">
        <f t="shared" si="196"/>
        <v>121</v>
      </c>
      <c r="AN134" s="82" t="str">
        <f t="shared" si="182"/>
        <v>121</v>
      </c>
      <c r="AO134" s="82" t="str">
        <f t="shared" si="197"/>
        <v>121</v>
      </c>
      <c r="AP134" s="82" t="str">
        <f t="shared" si="198"/>
        <v>121</v>
      </c>
      <c r="AQ134" s="84" t="s">
        <v>3199</v>
      </c>
      <c r="AR134" s="84" t="s">
        <v>1864</v>
      </c>
      <c r="AS134" s="84" t="s">
        <v>1865</v>
      </c>
      <c r="AT134" s="84" t="s">
        <v>1866</v>
      </c>
      <c r="AU134" s="84" t="s">
        <v>1867</v>
      </c>
      <c r="AV134" s="84" t="s">
        <v>1868</v>
      </c>
      <c r="AW134" s="84" t="s">
        <v>1869</v>
      </c>
      <c r="AX134" s="84" t="s">
        <v>1870</v>
      </c>
      <c r="AY134" s="84" t="s">
        <v>1871</v>
      </c>
      <c r="AZ134" s="84" t="s">
        <v>1872</v>
      </c>
      <c r="BA134" s="84" t="s">
        <v>1873</v>
      </c>
      <c r="BB134" s="84" t="s">
        <v>1874</v>
      </c>
      <c r="BC134" s="84" t="s">
        <v>1875</v>
      </c>
      <c r="BD134" s="84" t="s">
        <v>1876</v>
      </c>
      <c r="BE134" s="84" t="s">
        <v>1877</v>
      </c>
      <c r="BF134" s="84" t="s">
        <v>1878</v>
      </c>
      <c r="BG134" s="84" t="s">
        <v>1879</v>
      </c>
      <c r="BH134" s="84" t="s">
        <v>1880</v>
      </c>
      <c r="BI134" s="84" t="s">
        <v>1881</v>
      </c>
      <c r="BJ134" s="84" t="s">
        <v>1882</v>
      </c>
      <c r="BK134" s="84" t="s">
        <v>1883</v>
      </c>
      <c r="BL134" s="84" t="s">
        <v>1884</v>
      </c>
      <c r="BM134" s="84" t="s">
        <v>1885</v>
      </c>
      <c r="BN134" s="84" t="s">
        <v>1886</v>
      </c>
      <c r="BO134" s="84" t="s">
        <v>1887</v>
      </c>
      <c r="BP134" s="84" t="s">
        <v>1888</v>
      </c>
      <c r="BQ134" s="84" t="s">
        <v>1889</v>
      </c>
      <c r="BR134" s="68" t="str">
        <f t="shared" si="183"/>
        <v>Pic1</v>
      </c>
      <c r="BS134" s="68" t="str">
        <f t="shared" si="156"/>
        <v>Pic2</v>
      </c>
      <c r="BT134" s="68" t="str">
        <f t="shared" si="157"/>
        <v>Pic3</v>
      </c>
      <c r="BU134" s="68" t="str">
        <f t="shared" si="158"/>
        <v/>
      </c>
      <c r="BV134" s="68" t="str">
        <f t="shared" si="159"/>
        <v/>
      </c>
      <c r="BW134" s="68" t="str">
        <f t="shared" si="160"/>
        <v/>
      </c>
      <c r="BX134" s="68" t="str">
        <f t="shared" si="161"/>
        <v/>
      </c>
      <c r="BY134" s="68" t="str">
        <f t="shared" si="162"/>
        <v/>
      </c>
      <c r="BZ134" s="68" t="str">
        <f t="shared" si="163"/>
        <v/>
      </c>
      <c r="CA134" s="68" t="str">
        <f t="shared" si="164"/>
        <v/>
      </c>
      <c r="CB134" s="68" t="str">
        <f t="shared" si="165"/>
        <v/>
      </c>
      <c r="CC134" s="68" t="str">
        <f t="shared" si="166"/>
        <v/>
      </c>
      <c r="CD134" s="68" t="str">
        <f t="shared" si="167"/>
        <v/>
      </c>
      <c r="CE134" s="68" t="str">
        <f t="shared" si="168"/>
        <v/>
      </c>
      <c r="CF134" s="68" t="str">
        <f t="shared" si="169"/>
        <v/>
      </c>
      <c r="CG134" s="68" t="str">
        <f t="shared" si="170"/>
        <v/>
      </c>
      <c r="CH134" s="68" t="str">
        <f t="shared" si="171"/>
        <v/>
      </c>
      <c r="CI134" s="68" t="str">
        <f t="shared" si="172"/>
        <v/>
      </c>
      <c r="CJ134" s="68" t="str">
        <f t="shared" si="173"/>
        <v/>
      </c>
      <c r="CK134" s="68" t="str">
        <f t="shared" si="174"/>
        <v/>
      </c>
      <c r="CL134" s="68" t="str">
        <f t="shared" si="175"/>
        <v/>
      </c>
      <c r="CM134" s="68" t="str">
        <f t="shared" si="176"/>
        <v/>
      </c>
      <c r="CN134" s="68" t="str">
        <f t="shared" si="177"/>
        <v/>
      </c>
      <c r="CO134" s="68" t="str">
        <f t="shared" si="178"/>
        <v/>
      </c>
      <c r="CP134" s="68" t="str">
        <f t="shared" si="184"/>
        <v>https://viking-pictures.s3.us-west-1.amazonaws.com/AA1188/121+(1).JPG</v>
      </c>
      <c r="CR134" t="str">
        <f t="shared" si="185"/>
        <v>https://viking-pictures.s3.us-west-1.amazonaws.com/AA1188/121+(1).JPG</v>
      </c>
      <c r="CS134" s="68" t="str">
        <f t="shared" si="186"/>
        <v>Primary Pic</v>
      </c>
      <c r="CU134" t="s">
        <v>3989</v>
      </c>
      <c r="CV134" t="s">
        <v>3990</v>
      </c>
      <c r="CW134" t="s">
        <v>3991</v>
      </c>
    </row>
    <row r="135" spans="1:119" x14ac:dyDescent="0.25">
      <c r="A135">
        <v>123</v>
      </c>
      <c r="B135" t="s">
        <v>3147</v>
      </c>
      <c r="C135" s="82" t="str">
        <f t="shared" si="179"/>
        <v>https://viking-pictures.s3.us-west-1.amazonaws.com/AA1188/123+(1).JPG|https://viking-pictures.s3.us-west-1.amazonaws.com/AA1188/123+(2).JPG|https://viking-pictures.s3.us-west-1.amazonaws.com/AA1188/123+(3).JPG</v>
      </c>
      <c r="D135" s="278">
        <v>3</v>
      </c>
      <c r="E135" s="82" t="str">
        <f t="shared" si="180"/>
        <v>https://viking-pictures.s3.us-west-1.amazonaws.com/AA1188/123+(1).JPG</v>
      </c>
      <c r="F135" s="82" t="str">
        <f t="shared" si="133"/>
        <v>https://viking-pictures.s3.us-west-1.amazonaws.com/AA1188/123+(2).JPG</v>
      </c>
      <c r="G135" s="82" t="str">
        <f t="shared" si="134"/>
        <v>https://viking-pictures.s3.us-west-1.amazonaws.com/AA1188/123+(3).JPG</v>
      </c>
      <c r="H135" s="82" t="str">
        <f t="shared" si="135"/>
        <v/>
      </c>
      <c r="I135" s="82" t="str">
        <f t="shared" si="136"/>
        <v/>
      </c>
      <c r="J135" s="82" t="str">
        <f t="shared" si="137"/>
        <v/>
      </c>
      <c r="K135" s="82" t="str">
        <f t="shared" si="138"/>
        <v/>
      </c>
      <c r="L135" s="82" t="str">
        <f t="shared" si="139"/>
        <v/>
      </c>
      <c r="M135" s="82" t="str">
        <f t="shared" si="140"/>
        <v/>
      </c>
      <c r="N135" s="82" t="str">
        <f t="shared" si="141"/>
        <v/>
      </c>
      <c r="O135" s="82" t="str">
        <f t="shared" si="142"/>
        <v/>
      </c>
      <c r="P135" s="82" t="str">
        <f t="shared" si="143"/>
        <v/>
      </c>
      <c r="Q135" s="82" t="str">
        <f t="shared" si="144"/>
        <v/>
      </c>
      <c r="R135" s="82" t="str">
        <f t="shared" si="145"/>
        <v/>
      </c>
      <c r="S135" s="82" t="str">
        <f t="shared" si="146"/>
        <v/>
      </c>
      <c r="T135" s="82" t="str">
        <f t="shared" si="147"/>
        <v/>
      </c>
      <c r="U135" s="82" t="str">
        <f t="shared" si="148"/>
        <v/>
      </c>
      <c r="V135" s="82" t="str">
        <f t="shared" si="149"/>
        <v/>
      </c>
      <c r="W135" s="82" t="str">
        <f t="shared" si="150"/>
        <v/>
      </c>
      <c r="X135" s="82" t="str">
        <f t="shared" si="151"/>
        <v/>
      </c>
      <c r="Y135" s="82" t="str">
        <f t="shared" si="152"/>
        <v/>
      </c>
      <c r="Z135" s="82" t="str">
        <f t="shared" si="153"/>
        <v/>
      </c>
      <c r="AA135" s="82" t="str">
        <f t="shared" si="154"/>
        <v/>
      </c>
      <c r="AB135" s="82" t="str">
        <f t="shared" si="155"/>
        <v/>
      </c>
      <c r="AC135" s="83" t="str">
        <f t="shared" si="187"/>
        <v>https://viking-pictures.s3.us-west-1.amazonaws.com/AA1188</v>
      </c>
      <c r="AD135" s="82" t="str">
        <f t="shared" si="188"/>
        <v>123</v>
      </c>
      <c r="AE135" s="82">
        <f t="shared" si="181"/>
        <v>123</v>
      </c>
      <c r="AF135" s="82" t="str">
        <f t="shared" si="189"/>
        <v>123</v>
      </c>
      <c r="AG135" s="82" t="str">
        <f t="shared" si="190"/>
        <v>123</v>
      </c>
      <c r="AH135" s="82" t="str">
        <f t="shared" si="191"/>
        <v>123</v>
      </c>
      <c r="AI135" s="82" t="str">
        <f t="shared" si="192"/>
        <v>123</v>
      </c>
      <c r="AJ135" s="82" t="str">
        <f t="shared" si="193"/>
        <v>123</v>
      </c>
      <c r="AK135" s="82" t="str">
        <f t="shared" si="194"/>
        <v>123</v>
      </c>
      <c r="AL135" s="82" t="str">
        <f t="shared" si="195"/>
        <v>123</v>
      </c>
      <c r="AM135" s="82" t="str">
        <f t="shared" si="196"/>
        <v>123</v>
      </c>
      <c r="AN135" s="82" t="str">
        <f t="shared" si="182"/>
        <v>123</v>
      </c>
      <c r="AO135" s="82" t="str">
        <f t="shared" si="197"/>
        <v>123</v>
      </c>
      <c r="AP135" s="82" t="str">
        <f t="shared" si="198"/>
        <v>123</v>
      </c>
      <c r="AQ135" s="84" t="s">
        <v>3199</v>
      </c>
      <c r="AR135" s="84" t="s">
        <v>1864</v>
      </c>
      <c r="AS135" s="84" t="s">
        <v>1865</v>
      </c>
      <c r="AT135" s="84" t="s">
        <v>1866</v>
      </c>
      <c r="AU135" s="84" t="s">
        <v>1867</v>
      </c>
      <c r="AV135" s="84" t="s">
        <v>1868</v>
      </c>
      <c r="AW135" s="84" t="s">
        <v>1869</v>
      </c>
      <c r="AX135" s="84" t="s">
        <v>1870</v>
      </c>
      <c r="AY135" s="84" t="s">
        <v>1871</v>
      </c>
      <c r="AZ135" s="84" t="s">
        <v>1872</v>
      </c>
      <c r="BA135" s="84" t="s">
        <v>1873</v>
      </c>
      <c r="BB135" s="84" t="s">
        <v>1874</v>
      </c>
      <c r="BC135" s="84" t="s">
        <v>1875</v>
      </c>
      <c r="BD135" s="84" t="s">
        <v>1876</v>
      </c>
      <c r="BE135" s="84" t="s">
        <v>1877</v>
      </c>
      <c r="BF135" s="84" t="s">
        <v>1878</v>
      </c>
      <c r="BG135" s="84" t="s">
        <v>1879</v>
      </c>
      <c r="BH135" s="84" t="s">
        <v>1880</v>
      </c>
      <c r="BI135" s="84" t="s">
        <v>1881</v>
      </c>
      <c r="BJ135" s="84" t="s">
        <v>1882</v>
      </c>
      <c r="BK135" s="84" t="s">
        <v>1883</v>
      </c>
      <c r="BL135" s="84" t="s">
        <v>1884</v>
      </c>
      <c r="BM135" s="84" t="s">
        <v>1885</v>
      </c>
      <c r="BN135" s="84" t="s">
        <v>1886</v>
      </c>
      <c r="BO135" s="84" t="s">
        <v>1887</v>
      </c>
      <c r="BP135" s="84" t="s">
        <v>1888</v>
      </c>
      <c r="BQ135" s="84" t="s">
        <v>1889</v>
      </c>
      <c r="BR135" s="68" t="str">
        <f t="shared" si="183"/>
        <v>Pic1</v>
      </c>
      <c r="BS135" s="68" t="str">
        <f t="shared" si="156"/>
        <v>Pic2</v>
      </c>
      <c r="BT135" s="68" t="str">
        <f t="shared" si="157"/>
        <v>Pic3</v>
      </c>
      <c r="BU135" s="68" t="str">
        <f t="shared" si="158"/>
        <v/>
      </c>
      <c r="BV135" s="68" t="str">
        <f t="shared" si="159"/>
        <v/>
      </c>
      <c r="BW135" s="68" t="str">
        <f t="shared" si="160"/>
        <v/>
      </c>
      <c r="BX135" s="68" t="str">
        <f t="shared" si="161"/>
        <v/>
      </c>
      <c r="BY135" s="68" t="str">
        <f t="shared" si="162"/>
        <v/>
      </c>
      <c r="BZ135" s="68" t="str">
        <f t="shared" si="163"/>
        <v/>
      </c>
      <c r="CA135" s="68" t="str">
        <f t="shared" si="164"/>
        <v/>
      </c>
      <c r="CB135" s="68" t="str">
        <f t="shared" si="165"/>
        <v/>
      </c>
      <c r="CC135" s="68" t="str">
        <f t="shared" si="166"/>
        <v/>
      </c>
      <c r="CD135" s="68" t="str">
        <f t="shared" si="167"/>
        <v/>
      </c>
      <c r="CE135" s="68" t="str">
        <f t="shared" si="168"/>
        <v/>
      </c>
      <c r="CF135" s="68" t="str">
        <f t="shared" si="169"/>
        <v/>
      </c>
      <c r="CG135" s="68" t="str">
        <f t="shared" si="170"/>
        <v/>
      </c>
      <c r="CH135" s="68" t="str">
        <f t="shared" si="171"/>
        <v/>
      </c>
      <c r="CI135" s="68" t="str">
        <f t="shared" si="172"/>
        <v/>
      </c>
      <c r="CJ135" s="68" t="str">
        <f t="shared" si="173"/>
        <v/>
      </c>
      <c r="CK135" s="68" t="str">
        <f t="shared" si="174"/>
        <v/>
      </c>
      <c r="CL135" s="68" t="str">
        <f t="shared" si="175"/>
        <v/>
      </c>
      <c r="CM135" s="68" t="str">
        <f t="shared" si="176"/>
        <v/>
      </c>
      <c r="CN135" s="68" t="str">
        <f t="shared" si="177"/>
        <v/>
      </c>
      <c r="CO135" s="68" t="str">
        <f t="shared" si="178"/>
        <v/>
      </c>
      <c r="CP135" s="68" t="str">
        <f t="shared" si="184"/>
        <v>https://viking-pictures.s3.us-west-1.amazonaws.com/AA1188/123+(1).JPG</v>
      </c>
      <c r="CR135" t="str">
        <f t="shared" si="185"/>
        <v>https://viking-pictures.s3.us-west-1.amazonaws.com/AA1188/123+(1).JPG</v>
      </c>
      <c r="CS135" s="68" t="str">
        <f t="shared" si="186"/>
        <v>Primary Pic</v>
      </c>
      <c r="CU135" t="s">
        <v>3992</v>
      </c>
      <c r="CV135" t="s">
        <v>3993</v>
      </c>
      <c r="CW135" t="s">
        <v>3994</v>
      </c>
    </row>
    <row r="136" spans="1:119" x14ac:dyDescent="0.25">
      <c r="A136">
        <v>122</v>
      </c>
      <c r="B136" t="s">
        <v>3148</v>
      </c>
      <c r="C136" s="82" t="str">
        <f t="shared" si="179"/>
        <v>https://viking-pictures.s3.us-west-1.amazonaws.com/AA1188/122+(2).JPG|https://viking-pictures.s3.us-west-1.amazonaws.com/AA1188/122+(1).JPG|https://viking-pictures.s3.us-west-1.amazonaws.com/AA1188/122+(3).JPG|https://viking-pictures.s3.us-west-1.amazonaws.com/AA1188/122+(4).JPG|https://viking-pictures.s3.us-west-1.amazonaws.com/AA1188/122+(5).JPG|https://viking-pictures.s3.us-west-1.amazonaws.com/AA1188/122+(6).JPG</v>
      </c>
      <c r="D136" s="278">
        <v>6</v>
      </c>
      <c r="E136" s="82" t="str">
        <f t="shared" si="180"/>
        <v>https://viking-pictures.s3.us-west-1.amazonaws.com/AA1188/122+(1).JPG</v>
      </c>
      <c r="F136" s="82" t="str">
        <f t="shared" si="133"/>
        <v>https://viking-pictures.s3.us-west-1.amazonaws.com/AA1188/122+(2).JPG</v>
      </c>
      <c r="G136" s="82" t="str">
        <f t="shared" si="134"/>
        <v>https://viking-pictures.s3.us-west-1.amazonaws.com/AA1188/122+(3).JPG</v>
      </c>
      <c r="H136" s="82" t="str">
        <f t="shared" si="135"/>
        <v>https://viking-pictures.s3.us-west-1.amazonaws.com/AA1188/122+(4).JPG</v>
      </c>
      <c r="I136" s="82" t="str">
        <f t="shared" si="136"/>
        <v>https://viking-pictures.s3.us-west-1.amazonaws.com/AA1188/122+(5).JPG</v>
      </c>
      <c r="J136" s="82" t="str">
        <f t="shared" si="137"/>
        <v>https://viking-pictures.s3.us-west-1.amazonaws.com/AA1188/122+(6).JPG</v>
      </c>
      <c r="K136" s="82" t="str">
        <f t="shared" si="138"/>
        <v/>
      </c>
      <c r="L136" s="82" t="str">
        <f t="shared" si="139"/>
        <v/>
      </c>
      <c r="M136" s="82" t="str">
        <f t="shared" si="140"/>
        <v/>
      </c>
      <c r="N136" s="82" t="str">
        <f t="shared" si="141"/>
        <v/>
      </c>
      <c r="O136" s="82" t="str">
        <f t="shared" si="142"/>
        <v/>
      </c>
      <c r="P136" s="82" t="str">
        <f t="shared" si="143"/>
        <v/>
      </c>
      <c r="Q136" s="82" t="str">
        <f t="shared" si="144"/>
        <v/>
      </c>
      <c r="R136" s="82" t="str">
        <f t="shared" si="145"/>
        <v/>
      </c>
      <c r="S136" s="82" t="str">
        <f t="shared" si="146"/>
        <v/>
      </c>
      <c r="T136" s="82" t="str">
        <f t="shared" si="147"/>
        <v/>
      </c>
      <c r="U136" s="82" t="str">
        <f t="shared" si="148"/>
        <v/>
      </c>
      <c r="V136" s="82" t="str">
        <f t="shared" si="149"/>
        <v/>
      </c>
      <c r="W136" s="82" t="str">
        <f t="shared" si="150"/>
        <v/>
      </c>
      <c r="X136" s="82" t="str">
        <f t="shared" si="151"/>
        <v/>
      </c>
      <c r="Y136" s="82" t="str">
        <f t="shared" si="152"/>
        <v/>
      </c>
      <c r="Z136" s="82" t="str">
        <f t="shared" si="153"/>
        <v/>
      </c>
      <c r="AA136" s="82" t="str">
        <f t="shared" si="154"/>
        <v/>
      </c>
      <c r="AB136" s="82" t="str">
        <f t="shared" si="155"/>
        <v/>
      </c>
      <c r="AC136" s="83" t="str">
        <f t="shared" si="187"/>
        <v>https://viking-pictures.s3.us-west-1.amazonaws.com/AA1188</v>
      </c>
      <c r="AD136" s="82" t="str">
        <f t="shared" si="188"/>
        <v>122</v>
      </c>
      <c r="AE136" s="82">
        <f t="shared" si="181"/>
        <v>122</v>
      </c>
      <c r="AF136" s="82" t="str">
        <f t="shared" si="189"/>
        <v>122</v>
      </c>
      <c r="AG136" s="82" t="str">
        <f t="shared" si="190"/>
        <v>122</v>
      </c>
      <c r="AH136" s="82" t="str">
        <f t="shared" si="191"/>
        <v>122</v>
      </c>
      <c r="AI136" s="82" t="str">
        <f t="shared" si="192"/>
        <v>122</v>
      </c>
      <c r="AJ136" s="82" t="str">
        <f t="shared" si="193"/>
        <v>122</v>
      </c>
      <c r="AK136" s="82" t="str">
        <f t="shared" si="194"/>
        <v>122</v>
      </c>
      <c r="AL136" s="82" t="str">
        <f t="shared" si="195"/>
        <v>122</v>
      </c>
      <c r="AM136" s="82" t="str">
        <f t="shared" si="196"/>
        <v>122</v>
      </c>
      <c r="AN136" s="82" t="str">
        <f t="shared" si="182"/>
        <v>122</v>
      </c>
      <c r="AO136" s="82" t="str">
        <f t="shared" si="197"/>
        <v>122</v>
      </c>
      <c r="AP136" s="82" t="str">
        <f t="shared" si="198"/>
        <v>122</v>
      </c>
      <c r="AQ136" s="84" t="s">
        <v>3199</v>
      </c>
      <c r="AR136" s="84" t="s">
        <v>1864</v>
      </c>
      <c r="AS136" s="84" t="s">
        <v>1865</v>
      </c>
      <c r="AT136" s="84" t="s">
        <v>1866</v>
      </c>
      <c r="AU136" s="84" t="s">
        <v>1867</v>
      </c>
      <c r="AV136" s="84" t="s">
        <v>1868</v>
      </c>
      <c r="AW136" s="84" t="s">
        <v>1869</v>
      </c>
      <c r="AX136" s="84" t="s">
        <v>1870</v>
      </c>
      <c r="AY136" s="84" t="s">
        <v>1871</v>
      </c>
      <c r="AZ136" s="84" t="s">
        <v>1872</v>
      </c>
      <c r="BA136" s="84" t="s">
        <v>1873</v>
      </c>
      <c r="BB136" s="84" t="s">
        <v>1874</v>
      </c>
      <c r="BC136" s="84" t="s">
        <v>1875</v>
      </c>
      <c r="BD136" s="84" t="s">
        <v>1876</v>
      </c>
      <c r="BE136" s="84" t="s">
        <v>1877</v>
      </c>
      <c r="BF136" s="84" t="s">
        <v>1878</v>
      </c>
      <c r="BG136" s="84" t="s">
        <v>1879</v>
      </c>
      <c r="BH136" s="84" t="s">
        <v>1880</v>
      </c>
      <c r="BI136" s="84" t="s">
        <v>1881</v>
      </c>
      <c r="BJ136" s="84" t="s">
        <v>1882</v>
      </c>
      <c r="BK136" s="84" t="s">
        <v>1883</v>
      </c>
      <c r="BL136" s="84" t="s">
        <v>1884</v>
      </c>
      <c r="BM136" s="84" t="s">
        <v>1885</v>
      </c>
      <c r="BN136" s="84" t="s">
        <v>1886</v>
      </c>
      <c r="BO136" s="84" t="s">
        <v>1887</v>
      </c>
      <c r="BP136" s="84" t="s">
        <v>1888</v>
      </c>
      <c r="BQ136" s="84" t="s">
        <v>1889</v>
      </c>
      <c r="BR136" s="68" t="str">
        <f t="shared" si="183"/>
        <v>Pic1</v>
      </c>
      <c r="BS136" s="68" t="str">
        <f t="shared" si="156"/>
        <v>Pic2</v>
      </c>
      <c r="BT136" s="68" t="str">
        <f t="shared" si="157"/>
        <v>Pic3</v>
      </c>
      <c r="BU136" s="68" t="str">
        <f t="shared" si="158"/>
        <v>Pic4</v>
      </c>
      <c r="BV136" s="68" t="str">
        <f t="shared" si="159"/>
        <v>Pic5</v>
      </c>
      <c r="BW136" s="68" t="str">
        <f t="shared" si="160"/>
        <v>Pic6</v>
      </c>
      <c r="BX136" s="68" t="str">
        <f t="shared" si="161"/>
        <v/>
      </c>
      <c r="BY136" s="68" t="str">
        <f t="shared" si="162"/>
        <v/>
      </c>
      <c r="BZ136" s="68" t="str">
        <f t="shared" si="163"/>
        <v/>
      </c>
      <c r="CA136" s="68" t="str">
        <f t="shared" si="164"/>
        <v/>
      </c>
      <c r="CB136" s="68" t="str">
        <f t="shared" si="165"/>
        <v/>
      </c>
      <c r="CC136" s="68" t="str">
        <f t="shared" si="166"/>
        <v/>
      </c>
      <c r="CD136" s="68" t="str">
        <f t="shared" si="167"/>
        <v/>
      </c>
      <c r="CE136" s="68" t="str">
        <f t="shared" si="168"/>
        <v/>
      </c>
      <c r="CF136" s="68" t="str">
        <f t="shared" si="169"/>
        <v/>
      </c>
      <c r="CG136" s="68" t="str">
        <f t="shared" si="170"/>
        <v/>
      </c>
      <c r="CH136" s="68" t="str">
        <f t="shared" si="171"/>
        <v/>
      </c>
      <c r="CI136" s="68" t="str">
        <f t="shared" si="172"/>
        <v/>
      </c>
      <c r="CJ136" s="68" t="str">
        <f t="shared" si="173"/>
        <v/>
      </c>
      <c r="CK136" s="68" t="str">
        <f t="shared" si="174"/>
        <v/>
      </c>
      <c r="CL136" s="68" t="str">
        <f t="shared" si="175"/>
        <v/>
      </c>
      <c r="CM136" s="68" t="str">
        <f t="shared" si="176"/>
        <v/>
      </c>
      <c r="CN136" s="68" t="str">
        <f t="shared" si="177"/>
        <v/>
      </c>
      <c r="CO136" s="68" t="str">
        <f t="shared" si="178"/>
        <v/>
      </c>
      <c r="CP136" s="68" t="str">
        <f t="shared" si="184"/>
        <v>https://viking-pictures.s3.us-west-1.amazonaws.com/AA1188/122+(1).JPG</v>
      </c>
      <c r="CQ136" s="68" t="s">
        <v>3222</v>
      </c>
      <c r="CR136" t="str">
        <f t="shared" si="185"/>
        <v>https://viking-pictures.s3.us-west-1.amazonaws.com/AA1188/122+(2).JPG</v>
      </c>
      <c r="CS136" s="68" t="str">
        <f t="shared" si="186"/>
        <v>Primary Pic</v>
      </c>
      <c r="CU136" t="s">
        <v>3222</v>
      </c>
      <c r="CV136" t="s">
        <v>3995</v>
      </c>
      <c r="CW136" t="s">
        <v>3996</v>
      </c>
      <c r="CX136" t="s">
        <v>3997</v>
      </c>
      <c r="CY136" t="s">
        <v>3998</v>
      </c>
      <c r="CZ136" t="s">
        <v>3999</v>
      </c>
    </row>
    <row r="137" spans="1:119" x14ac:dyDescent="0.25">
      <c r="A137">
        <v>124</v>
      </c>
      <c r="B137" t="s">
        <v>3149</v>
      </c>
      <c r="C137" s="82" t="str">
        <f t="shared" si="179"/>
        <v>https://viking-pictures.s3.us-west-1.amazonaws.com/AA1188/124+(1).JPG|https://viking-pictures.s3.us-west-1.amazonaws.com/AA1188/124+(2).JPG|https://viking-pictures.s3.us-west-1.amazonaws.com/AA1188/124+(3).JPG|https://viking-pictures.s3.us-west-1.amazonaws.com/AA1188/124+(4).JPG|https://viking-pictures.s3.us-west-1.amazonaws.com/AA1188/124+(5).JPG|https://viking-pictures.s3.us-west-1.amazonaws.com/AA1188/124+(6).JPG</v>
      </c>
      <c r="D137" s="278">
        <v>6</v>
      </c>
      <c r="E137" s="82" t="str">
        <f t="shared" si="180"/>
        <v>https://viking-pictures.s3.us-west-1.amazonaws.com/AA1188/124+(1).JPG</v>
      </c>
      <c r="F137" s="82" t="str">
        <f t="shared" si="133"/>
        <v>https://viking-pictures.s3.us-west-1.amazonaws.com/AA1188/124+(2).JPG</v>
      </c>
      <c r="G137" s="82" t="str">
        <f t="shared" si="134"/>
        <v>https://viking-pictures.s3.us-west-1.amazonaws.com/AA1188/124+(3).JPG</v>
      </c>
      <c r="H137" s="82" t="str">
        <f t="shared" si="135"/>
        <v>https://viking-pictures.s3.us-west-1.amazonaws.com/AA1188/124+(4).JPG</v>
      </c>
      <c r="I137" s="82" t="str">
        <f t="shared" si="136"/>
        <v>https://viking-pictures.s3.us-west-1.amazonaws.com/AA1188/124+(5).JPG</v>
      </c>
      <c r="J137" s="82" t="str">
        <f t="shared" si="137"/>
        <v>https://viking-pictures.s3.us-west-1.amazonaws.com/AA1188/124+(6).JPG</v>
      </c>
      <c r="K137" s="82" t="str">
        <f t="shared" si="138"/>
        <v/>
      </c>
      <c r="L137" s="82" t="str">
        <f t="shared" si="139"/>
        <v/>
      </c>
      <c r="M137" s="82" t="str">
        <f t="shared" si="140"/>
        <v/>
      </c>
      <c r="N137" s="82" t="str">
        <f t="shared" si="141"/>
        <v/>
      </c>
      <c r="O137" s="82" t="str">
        <f t="shared" si="142"/>
        <v/>
      </c>
      <c r="P137" s="82" t="str">
        <f t="shared" si="143"/>
        <v/>
      </c>
      <c r="Q137" s="82" t="str">
        <f t="shared" si="144"/>
        <v/>
      </c>
      <c r="R137" s="82" t="str">
        <f t="shared" si="145"/>
        <v/>
      </c>
      <c r="S137" s="82" t="str">
        <f t="shared" si="146"/>
        <v/>
      </c>
      <c r="T137" s="82" t="str">
        <f t="shared" si="147"/>
        <v/>
      </c>
      <c r="U137" s="82" t="str">
        <f t="shared" si="148"/>
        <v/>
      </c>
      <c r="V137" s="82" t="str">
        <f t="shared" si="149"/>
        <v/>
      </c>
      <c r="W137" s="82" t="str">
        <f t="shared" si="150"/>
        <v/>
      </c>
      <c r="X137" s="82" t="str">
        <f t="shared" si="151"/>
        <v/>
      </c>
      <c r="Y137" s="82" t="str">
        <f t="shared" si="152"/>
        <v/>
      </c>
      <c r="Z137" s="82" t="str">
        <f t="shared" si="153"/>
        <v/>
      </c>
      <c r="AA137" s="82" t="str">
        <f t="shared" si="154"/>
        <v/>
      </c>
      <c r="AB137" s="82" t="str">
        <f t="shared" si="155"/>
        <v/>
      </c>
      <c r="AC137" s="83" t="str">
        <f t="shared" si="187"/>
        <v>https://viking-pictures.s3.us-west-1.amazonaws.com/AA1188</v>
      </c>
      <c r="AD137" s="82" t="str">
        <f t="shared" si="188"/>
        <v>124</v>
      </c>
      <c r="AE137" s="82">
        <f t="shared" si="181"/>
        <v>124</v>
      </c>
      <c r="AF137" s="82" t="str">
        <f t="shared" si="189"/>
        <v>124</v>
      </c>
      <c r="AG137" s="82" t="str">
        <f t="shared" si="190"/>
        <v>124</v>
      </c>
      <c r="AH137" s="82" t="str">
        <f t="shared" si="191"/>
        <v>124</v>
      </c>
      <c r="AI137" s="82" t="str">
        <f t="shared" si="192"/>
        <v>124</v>
      </c>
      <c r="AJ137" s="82" t="str">
        <f t="shared" si="193"/>
        <v>124</v>
      </c>
      <c r="AK137" s="82" t="str">
        <f t="shared" si="194"/>
        <v>124</v>
      </c>
      <c r="AL137" s="82" t="str">
        <f t="shared" si="195"/>
        <v>124</v>
      </c>
      <c r="AM137" s="82" t="str">
        <f t="shared" si="196"/>
        <v>124</v>
      </c>
      <c r="AN137" s="82" t="str">
        <f t="shared" si="182"/>
        <v>124</v>
      </c>
      <c r="AO137" s="82" t="str">
        <f t="shared" si="197"/>
        <v>124</v>
      </c>
      <c r="AP137" s="82" t="str">
        <f t="shared" si="198"/>
        <v>124</v>
      </c>
      <c r="AQ137" s="84" t="s">
        <v>3199</v>
      </c>
      <c r="AR137" s="84" t="s">
        <v>1864</v>
      </c>
      <c r="AS137" s="84" t="s">
        <v>1865</v>
      </c>
      <c r="AT137" s="84" t="s">
        <v>1866</v>
      </c>
      <c r="AU137" s="84" t="s">
        <v>1867</v>
      </c>
      <c r="AV137" s="84" t="s">
        <v>1868</v>
      </c>
      <c r="AW137" s="84" t="s">
        <v>1869</v>
      </c>
      <c r="AX137" s="84" t="s">
        <v>1870</v>
      </c>
      <c r="AY137" s="84" t="s">
        <v>1871</v>
      </c>
      <c r="AZ137" s="84" t="s">
        <v>1872</v>
      </c>
      <c r="BA137" s="84" t="s">
        <v>1873</v>
      </c>
      <c r="BB137" s="84" t="s">
        <v>1874</v>
      </c>
      <c r="BC137" s="84" t="s">
        <v>1875</v>
      </c>
      <c r="BD137" s="84" t="s">
        <v>1876</v>
      </c>
      <c r="BE137" s="84" t="s">
        <v>1877</v>
      </c>
      <c r="BF137" s="84" t="s">
        <v>1878</v>
      </c>
      <c r="BG137" s="84" t="s">
        <v>1879</v>
      </c>
      <c r="BH137" s="84" t="s">
        <v>1880</v>
      </c>
      <c r="BI137" s="84" t="s">
        <v>1881</v>
      </c>
      <c r="BJ137" s="84" t="s">
        <v>1882</v>
      </c>
      <c r="BK137" s="84" t="s">
        <v>1883</v>
      </c>
      <c r="BL137" s="84" t="s">
        <v>1884</v>
      </c>
      <c r="BM137" s="84" t="s">
        <v>1885</v>
      </c>
      <c r="BN137" s="84" t="s">
        <v>1886</v>
      </c>
      <c r="BO137" s="84" t="s">
        <v>1887</v>
      </c>
      <c r="BP137" s="84" t="s">
        <v>1888</v>
      </c>
      <c r="BQ137" s="84" t="s">
        <v>1889</v>
      </c>
      <c r="BR137" s="68" t="str">
        <f t="shared" si="183"/>
        <v>Pic1</v>
      </c>
      <c r="BS137" s="68" t="str">
        <f t="shared" si="156"/>
        <v>Pic2</v>
      </c>
      <c r="BT137" s="68" t="str">
        <f t="shared" si="157"/>
        <v>Pic3</v>
      </c>
      <c r="BU137" s="68" t="str">
        <f t="shared" si="158"/>
        <v>Pic4</v>
      </c>
      <c r="BV137" s="68" t="str">
        <f t="shared" si="159"/>
        <v>Pic5</v>
      </c>
      <c r="BW137" s="68" t="str">
        <f t="shared" si="160"/>
        <v>Pic6</v>
      </c>
      <c r="BX137" s="68" t="str">
        <f t="shared" si="161"/>
        <v/>
      </c>
      <c r="BY137" s="68" t="str">
        <f t="shared" si="162"/>
        <v/>
      </c>
      <c r="BZ137" s="68" t="str">
        <f t="shared" si="163"/>
        <v/>
      </c>
      <c r="CA137" s="68" t="str">
        <f t="shared" si="164"/>
        <v/>
      </c>
      <c r="CB137" s="68" t="str">
        <f t="shared" si="165"/>
        <v/>
      </c>
      <c r="CC137" s="68" t="str">
        <f t="shared" si="166"/>
        <v/>
      </c>
      <c r="CD137" s="68" t="str">
        <f t="shared" si="167"/>
        <v/>
      </c>
      <c r="CE137" s="68" t="str">
        <f t="shared" si="168"/>
        <v/>
      </c>
      <c r="CF137" s="68" t="str">
        <f t="shared" si="169"/>
        <v/>
      </c>
      <c r="CG137" s="68" t="str">
        <f t="shared" si="170"/>
        <v/>
      </c>
      <c r="CH137" s="68" t="str">
        <f t="shared" si="171"/>
        <v/>
      </c>
      <c r="CI137" s="68" t="str">
        <f t="shared" si="172"/>
        <v/>
      </c>
      <c r="CJ137" s="68" t="str">
        <f t="shared" si="173"/>
        <v/>
      </c>
      <c r="CK137" s="68" t="str">
        <f t="shared" si="174"/>
        <v/>
      </c>
      <c r="CL137" s="68" t="str">
        <f t="shared" si="175"/>
        <v/>
      </c>
      <c r="CM137" s="68" t="str">
        <f t="shared" si="176"/>
        <v/>
      </c>
      <c r="CN137" s="68" t="str">
        <f t="shared" si="177"/>
        <v/>
      </c>
      <c r="CO137" s="68" t="str">
        <f t="shared" si="178"/>
        <v/>
      </c>
      <c r="CP137" s="68" t="str">
        <f t="shared" si="184"/>
        <v>https://viking-pictures.s3.us-west-1.amazonaws.com/AA1188/124+(1).JPG</v>
      </c>
      <c r="CR137" t="str">
        <f t="shared" si="185"/>
        <v>https://viking-pictures.s3.us-west-1.amazonaws.com/AA1188/124+(1).JPG</v>
      </c>
      <c r="CS137" s="68" t="str">
        <f t="shared" si="186"/>
        <v>Primary Pic</v>
      </c>
      <c r="CU137" t="s">
        <v>4000</v>
      </c>
      <c r="CV137" t="s">
        <v>4001</v>
      </c>
      <c r="CW137" t="s">
        <v>4002</v>
      </c>
      <c r="CX137" t="s">
        <v>4003</v>
      </c>
      <c r="CY137" t="s">
        <v>4004</v>
      </c>
      <c r="CZ137" t="s">
        <v>4005</v>
      </c>
    </row>
    <row r="138" spans="1:119" x14ac:dyDescent="0.25">
      <c r="A138">
        <v>125</v>
      </c>
      <c r="B138" t="s">
        <v>3152</v>
      </c>
      <c r="C138" s="82" t="str">
        <f t="shared" si="179"/>
        <v>https://viking-pictures.s3.us-west-1.amazonaws.com/AA1188/125+(1).JPG|https://viking-pictures.s3.us-west-1.amazonaws.com/AA1188/125+(2).JPG|https://viking-pictures.s3.us-west-1.amazonaws.com/AA1188/125+(3).JPG|https://viking-pictures.s3.us-west-1.amazonaws.com/AA1188/125+(4).JPG|https://viking-pictures.s3.us-west-1.amazonaws.com/AA1188/125+(5).JPG|https://viking-pictures.s3.us-west-1.amazonaws.com/AA1188/125+(6).JPG|https://viking-pictures.s3.us-west-1.amazonaws.com/AA1188/125+(7).JPG</v>
      </c>
      <c r="D138" s="278">
        <v>7</v>
      </c>
      <c r="E138" s="82" t="str">
        <f t="shared" si="180"/>
        <v>https://viking-pictures.s3.us-west-1.amazonaws.com/AA1188/125+(1).JPG</v>
      </c>
      <c r="F138" s="82" t="str">
        <f t="shared" si="133"/>
        <v>https://viking-pictures.s3.us-west-1.amazonaws.com/AA1188/125+(2).JPG</v>
      </c>
      <c r="G138" s="82" t="str">
        <f t="shared" si="134"/>
        <v>https://viking-pictures.s3.us-west-1.amazonaws.com/AA1188/125+(3).JPG</v>
      </c>
      <c r="H138" s="82" t="str">
        <f t="shared" si="135"/>
        <v>https://viking-pictures.s3.us-west-1.amazonaws.com/AA1188/125+(4).JPG</v>
      </c>
      <c r="I138" s="82" t="str">
        <f t="shared" si="136"/>
        <v>https://viking-pictures.s3.us-west-1.amazonaws.com/AA1188/125+(5).JPG</v>
      </c>
      <c r="J138" s="82" t="str">
        <f t="shared" si="137"/>
        <v>https://viking-pictures.s3.us-west-1.amazonaws.com/AA1188/125+(6).JPG</v>
      </c>
      <c r="K138" s="82" t="str">
        <f t="shared" si="138"/>
        <v>https://viking-pictures.s3.us-west-1.amazonaws.com/AA1188/125+(7).JPG</v>
      </c>
      <c r="L138" s="82" t="str">
        <f t="shared" si="139"/>
        <v/>
      </c>
      <c r="M138" s="82" t="str">
        <f t="shared" si="140"/>
        <v/>
      </c>
      <c r="N138" s="82" t="str">
        <f t="shared" si="141"/>
        <v/>
      </c>
      <c r="O138" s="82" t="str">
        <f t="shared" si="142"/>
        <v/>
      </c>
      <c r="P138" s="82" t="str">
        <f t="shared" si="143"/>
        <v/>
      </c>
      <c r="Q138" s="82" t="str">
        <f t="shared" si="144"/>
        <v/>
      </c>
      <c r="R138" s="82" t="str">
        <f t="shared" si="145"/>
        <v/>
      </c>
      <c r="S138" s="82" t="str">
        <f t="shared" si="146"/>
        <v/>
      </c>
      <c r="T138" s="82" t="str">
        <f t="shared" si="147"/>
        <v/>
      </c>
      <c r="U138" s="82" t="str">
        <f t="shared" si="148"/>
        <v/>
      </c>
      <c r="V138" s="82" t="str">
        <f t="shared" si="149"/>
        <v/>
      </c>
      <c r="W138" s="82" t="str">
        <f t="shared" si="150"/>
        <v/>
      </c>
      <c r="X138" s="82" t="str">
        <f t="shared" si="151"/>
        <v/>
      </c>
      <c r="Y138" s="82" t="str">
        <f t="shared" si="152"/>
        <v/>
      </c>
      <c r="Z138" s="82" t="str">
        <f t="shared" si="153"/>
        <v/>
      </c>
      <c r="AA138" s="82" t="str">
        <f t="shared" si="154"/>
        <v/>
      </c>
      <c r="AB138" s="82" t="str">
        <f t="shared" si="155"/>
        <v/>
      </c>
      <c r="AC138" s="83" t="str">
        <f t="shared" si="187"/>
        <v>https://viking-pictures.s3.us-west-1.amazonaws.com/AA1188</v>
      </c>
      <c r="AD138" s="82" t="str">
        <f t="shared" si="188"/>
        <v>125</v>
      </c>
      <c r="AE138" s="82">
        <f t="shared" si="181"/>
        <v>125</v>
      </c>
      <c r="AF138" s="82" t="str">
        <f t="shared" si="189"/>
        <v>125</v>
      </c>
      <c r="AG138" s="82" t="str">
        <f t="shared" si="190"/>
        <v>125</v>
      </c>
      <c r="AH138" s="82" t="str">
        <f t="shared" si="191"/>
        <v>125</v>
      </c>
      <c r="AI138" s="82" t="str">
        <f t="shared" si="192"/>
        <v>125</v>
      </c>
      <c r="AJ138" s="82" t="str">
        <f t="shared" si="193"/>
        <v>125</v>
      </c>
      <c r="AK138" s="82" t="str">
        <f t="shared" si="194"/>
        <v>125</v>
      </c>
      <c r="AL138" s="82" t="str">
        <f t="shared" si="195"/>
        <v>125</v>
      </c>
      <c r="AM138" s="82" t="str">
        <f t="shared" si="196"/>
        <v>125</v>
      </c>
      <c r="AN138" s="82" t="str">
        <f t="shared" si="182"/>
        <v>125</v>
      </c>
      <c r="AO138" s="82" t="str">
        <f t="shared" si="197"/>
        <v>125</v>
      </c>
      <c r="AP138" s="82" t="str">
        <f t="shared" si="198"/>
        <v>125</v>
      </c>
      <c r="AQ138" s="84" t="s">
        <v>3199</v>
      </c>
      <c r="AR138" s="84" t="s">
        <v>1864</v>
      </c>
      <c r="AS138" s="84" t="s">
        <v>1865</v>
      </c>
      <c r="AT138" s="84" t="s">
        <v>1866</v>
      </c>
      <c r="AU138" s="84" t="s">
        <v>1867</v>
      </c>
      <c r="AV138" s="84" t="s">
        <v>1868</v>
      </c>
      <c r="AW138" s="84" t="s">
        <v>1869</v>
      </c>
      <c r="AX138" s="84" t="s">
        <v>1870</v>
      </c>
      <c r="AY138" s="84" t="s">
        <v>1871</v>
      </c>
      <c r="AZ138" s="84" t="s">
        <v>1872</v>
      </c>
      <c r="BA138" s="84" t="s">
        <v>1873</v>
      </c>
      <c r="BB138" s="84" t="s">
        <v>1874</v>
      </c>
      <c r="BC138" s="84" t="s">
        <v>1875</v>
      </c>
      <c r="BD138" s="84" t="s">
        <v>1876</v>
      </c>
      <c r="BE138" s="84" t="s">
        <v>1877</v>
      </c>
      <c r="BF138" s="84" t="s">
        <v>1878</v>
      </c>
      <c r="BG138" s="84" t="s">
        <v>1879</v>
      </c>
      <c r="BH138" s="84" t="s">
        <v>1880</v>
      </c>
      <c r="BI138" s="84" t="s">
        <v>1881</v>
      </c>
      <c r="BJ138" s="84" t="s">
        <v>1882</v>
      </c>
      <c r="BK138" s="84" t="s">
        <v>1883</v>
      </c>
      <c r="BL138" s="84" t="s">
        <v>1884</v>
      </c>
      <c r="BM138" s="84" t="s">
        <v>1885</v>
      </c>
      <c r="BN138" s="84" t="s">
        <v>1886</v>
      </c>
      <c r="BO138" s="84" t="s">
        <v>1887</v>
      </c>
      <c r="BP138" s="84" t="s">
        <v>1888</v>
      </c>
      <c r="BQ138" s="84" t="s">
        <v>1889</v>
      </c>
      <c r="BR138" s="68" t="str">
        <f t="shared" si="183"/>
        <v>Pic1</v>
      </c>
      <c r="BS138" s="68" t="str">
        <f t="shared" si="156"/>
        <v>Pic2</v>
      </c>
      <c r="BT138" s="68" t="str">
        <f t="shared" si="157"/>
        <v>Pic3</v>
      </c>
      <c r="BU138" s="68" t="str">
        <f t="shared" si="158"/>
        <v>Pic4</v>
      </c>
      <c r="BV138" s="68" t="str">
        <f t="shared" si="159"/>
        <v>Pic5</v>
      </c>
      <c r="BW138" s="68" t="str">
        <f t="shared" si="160"/>
        <v>Pic6</v>
      </c>
      <c r="BX138" s="68" t="str">
        <f t="shared" si="161"/>
        <v>Pic7</v>
      </c>
      <c r="BY138" s="68" t="str">
        <f t="shared" si="162"/>
        <v/>
      </c>
      <c r="BZ138" s="68" t="str">
        <f t="shared" si="163"/>
        <v/>
      </c>
      <c r="CA138" s="68" t="str">
        <f t="shared" si="164"/>
        <v/>
      </c>
      <c r="CB138" s="68" t="str">
        <f t="shared" si="165"/>
        <v/>
      </c>
      <c r="CC138" s="68" t="str">
        <f t="shared" si="166"/>
        <v/>
      </c>
      <c r="CD138" s="68" t="str">
        <f t="shared" si="167"/>
        <v/>
      </c>
      <c r="CE138" s="68" t="str">
        <f t="shared" si="168"/>
        <v/>
      </c>
      <c r="CF138" s="68" t="str">
        <f t="shared" si="169"/>
        <v/>
      </c>
      <c r="CG138" s="68" t="str">
        <f t="shared" si="170"/>
        <v/>
      </c>
      <c r="CH138" s="68" t="str">
        <f t="shared" si="171"/>
        <v/>
      </c>
      <c r="CI138" s="68" t="str">
        <f t="shared" si="172"/>
        <v/>
      </c>
      <c r="CJ138" s="68" t="str">
        <f t="shared" si="173"/>
        <v/>
      </c>
      <c r="CK138" s="68" t="str">
        <f t="shared" si="174"/>
        <v/>
      </c>
      <c r="CL138" s="68" t="str">
        <f t="shared" si="175"/>
        <v/>
      </c>
      <c r="CM138" s="68" t="str">
        <f t="shared" si="176"/>
        <v/>
      </c>
      <c r="CN138" s="68" t="str">
        <f t="shared" si="177"/>
        <v/>
      </c>
      <c r="CO138" s="68" t="str">
        <f t="shared" si="178"/>
        <v/>
      </c>
      <c r="CP138" s="68" t="str">
        <f t="shared" si="184"/>
        <v>https://viking-pictures.s3.us-west-1.amazonaws.com/AA1188/125+(1).JPG</v>
      </c>
      <c r="CR138" t="str">
        <f t="shared" si="185"/>
        <v>https://viking-pictures.s3.us-west-1.amazonaws.com/AA1188/125+(1).JPG</v>
      </c>
      <c r="CS138" s="68" t="str">
        <f t="shared" si="186"/>
        <v>Primary Pic</v>
      </c>
      <c r="CU138" t="s">
        <v>4006</v>
      </c>
      <c r="CV138" t="s">
        <v>4007</v>
      </c>
      <c r="CW138" t="s">
        <v>4008</v>
      </c>
      <c r="CX138" t="s">
        <v>4009</v>
      </c>
      <c r="CY138" t="s">
        <v>4010</v>
      </c>
      <c r="CZ138" t="s">
        <v>4011</v>
      </c>
      <c r="DA138" t="s">
        <v>4012</v>
      </c>
    </row>
    <row r="139" spans="1:119" x14ac:dyDescent="0.25">
      <c r="A139">
        <v>127</v>
      </c>
      <c r="B139" t="s">
        <v>3155</v>
      </c>
      <c r="C139" s="82" t="str">
        <f t="shared" si="179"/>
        <v>https://viking-pictures.s3.us-west-1.amazonaws.com/AA1188/127+(1).JPG|https://viking-pictures.s3.us-west-1.amazonaws.com/AA1188/127+(2).JPG|https://viking-pictures.s3.us-west-1.amazonaws.com/AA1188/127+(3).JPG|https://viking-pictures.s3.us-west-1.amazonaws.com/AA1188/127+(4).JPG|https://viking-pictures.s3.us-west-1.amazonaws.com/AA1188/127+(5).JPG|https://viking-pictures.s3.us-west-1.amazonaws.com/AA1188/127+(6).JPG|https://viking-pictures.s3.us-west-1.amazonaws.com/AA1188/127+(7).JPG</v>
      </c>
      <c r="D139" s="278">
        <v>7</v>
      </c>
      <c r="E139" s="82" t="str">
        <f t="shared" si="180"/>
        <v>https://viking-pictures.s3.us-west-1.amazonaws.com/AA1188/127+(1).JPG</v>
      </c>
      <c r="F139" s="82" t="str">
        <f t="shared" si="133"/>
        <v>https://viking-pictures.s3.us-west-1.amazonaws.com/AA1188/127+(2).JPG</v>
      </c>
      <c r="G139" s="82" t="str">
        <f t="shared" si="134"/>
        <v>https://viking-pictures.s3.us-west-1.amazonaws.com/AA1188/127+(3).JPG</v>
      </c>
      <c r="H139" s="82" t="str">
        <f t="shared" si="135"/>
        <v>https://viking-pictures.s3.us-west-1.amazonaws.com/AA1188/127+(4).JPG</v>
      </c>
      <c r="I139" s="82" t="str">
        <f t="shared" si="136"/>
        <v>https://viking-pictures.s3.us-west-1.amazonaws.com/AA1188/127+(5).JPG</v>
      </c>
      <c r="J139" s="82" t="str">
        <f t="shared" si="137"/>
        <v>https://viking-pictures.s3.us-west-1.amazonaws.com/AA1188/127+(6).JPG</v>
      </c>
      <c r="K139" s="82" t="str">
        <f t="shared" si="138"/>
        <v>https://viking-pictures.s3.us-west-1.amazonaws.com/AA1188/127+(7).JPG</v>
      </c>
      <c r="L139" s="82" t="str">
        <f t="shared" si="139"/>
        <v/>
      </c>
      <c r="M139" s="82" t="str">
        <f t="shared" si="140"/>
        <v/>
      </c>
      <c r="N139" s="82" t="str">
        <f t="shared" si="141"/>
        <v/>
      </c>
      <c r="O139" s="82" t="str">
        <f t="shared" si="142"/>
        <v/>
      </c>
      <c r="P139" s="82" t="str">
        <f t="shared" si="143"/>
        <v/>
      </c>
      <c r="Q139" s="82" t="str">
        <f t="shared" si="144"/>
        <v/>
      </c>
      <c r="R139" s="82" t="str">
        <f t="shared" si="145"/>
        <v/>
      </c>
      <c r="S139" s="82" t="str">
        <f t="shared" si="146"/>
        <v/>
      </c>
      <c r="T139" s="82" t="str">
        <f t="shared" si="147"/>
        <v/>
      </c>
      <c r="U139" s="82" t="str">
        <f t="shared" si="148"/>
        <v/>
      </c>
      <c r="V139" s="82" t="str">
        <f t="shared" si="149"/>
        <v/>
      </c>
      <c r="W139" s="82" t="str">
        <f t="shared" si="150"/>
        <v/>
      </c>
      <c r="X139" s="82" t="str">
        <f t="shared" si="151"/>
        <v/>
      </c>
      <c r="Y139" s="82" t="str">
        <f t="shared" si="152"/>
        <v/>
      </c>
      <c r="Z139" s="82" t="str">
        <f t="shared" si="153"/>
        <v/>
      </c>
      <c r="AA139" s="82" t="str">
        <f t="shared" si="154"/>
        <v/>
      </c>
      <c r="AB139" s="82" t="str">
        <f t="shared" si="155"/>
        <v/>
      </c>
      <c r="AC139" s="83" t="str">
        <f t="shared" si="187"/>
        <v>https://viking-pictures.s3.us-west-1.amazonaws.com/AA1188</v>
      </c>
      <c r="AD139" s="82" t="str">
        <f t="shared" si="188"/>
        <v>127</v>
      </c>
      <c r="AE139" s="82">
        <f t="shared" si="181"/>
        <v>127</v>
      </c>
      <c r="AF139" s="82" t="str">
        <f t="shared" si="189"/>
        <v>127</v>
      </c>
      <c r="AG139" s="82" t="str">
        <f t="shared" si="190"/>
        <v>127</v>
      </c>
      <c r="AH139" s="82" t="str">
        <f t="shared" si="191"/>
        <v>127</v>
      </c>
      <c r="AI139" s="82" t="str">
        <f t="shared" si="192"/>
        <v>127</v>
      </c>
      <c r="AJ139" s="82" t="str">
        <f t="shared" si="193"/>
        <v>127</v>
      </c>
      <c r="AK139" s="82" t="str">
        <f t="shared" si="194"/>
        <v>127</v>
      </c>
      <c r="AL139" s="82" t="str">
        <f t="shared" si="195"/>
        <v>127</v>
      </c>
      <c r="AM139" s="82" t="str">
        <f t="shared" si="196"/>
        <v>127</v>
      </c>
      <c r="AN139" s="82" t="str">
        <f t="shared" si="182"/>
        <v>127</v>
      </c>
      <c r="AO139" s="82" t="str">
        <f t="shared" si="197"/>
        <v>127</v>
      </c>
      <c r="AP139" s="82" t="str">
        <f t="shared" si="198"/>
        <v>127</v>
      </c>
      <c r="AQ139" s="84" t="s">
        <v>3199</v>
      </c>
      <c r="AR139" s="84" t="s">
        <v>1864</v>
      </c>
      <c r="AS139" s="84" t="s">
        <v>1865</v>
      </c>
      <c r="AT139" s="84" t="s">
        <v>1866</v>
      </c>
      <c r="AU139" s="84" t="s">
        <v>1867</v>
      </c>
      <c r="AV139" s="84" t="s">
        <v>1868</v>
      </c>
      <c r="AW139" s="84" t="s">
        <v>1869</v>
      </c>
      <c r="AX139" s="84" t="s">
        <v>1870</v>
      </c>
      <c r="AY139" s="84" t="s">
        <v>1871</v>
      </c>
      <c r="AZ139" s="84" t="s">
        <v>1872</v>
      </c>
      <c r="BA139" s="84" t="s">
        <v>1873</v>
      </c>
      <c r="BB139" s="84" t="s">
        <v>1874</v>
      </c>
      <c r="BC139" s="84" t="s">
        <v>1875</v>
      </c>
      <c r="BD139" s="84" t="s">
        <v>1876</v>
      </c>
      <c r="BE139" s="84" t="s">
        <v>1877</v>
      </c>
      <c r="BF139" s="84" t="s">
        <v>1878</v>
      </c>
      <c r="BG139" s="84" t="s">
        <v>1879</v>
      </c>
      <c r="BH139" s="84" t="s">
        <v>1880</v>
      </c>
      <c r="BI139" s="84" t="s">
        <v>1881</v>
      </c>
      <c r="BJ139" s="84" t="s">
        <v>1882</v>
      </c>
      <c r="BK139" s="84" t="s">
        <v>1883</v>
      </c>
      <c r="BL139" s="84" t="s">
        <v>1884</v>
      </c>
      <c r="BM139" s="84" t="s">
        <v>1885</v>
      </c>
      <c r="BN139" s="84" t="s">
        <v>1886</v>
      </c>
      <c r="BO139" s="84" t="s">
        <v>1887</v>
      </c>
      <c r="BP139" s="84" t="s">
        <v>1888</v>
      </c>
      <c r="BQ139" s="84" t="s">
        <v>1889</v>
      </c>
      <c r="BR139" s="68" t="str">
        <f t="shared" si="183"/>
        <v>Pic1</v>
      </c>
      <c r="BS139" s="68" t="str">
        <f t="shared" si="156"/>
        <v>Pic2</v>
      </c>
      <c r="BT139" s="68" t="str">
        <f t="shared" si="157"/>
        <v>Pic3</v>
      </c>
      <c r="BU139" s="68" t="str">
        <f t="shared" si="158"/>
        <v>Pic4</v>
      </c>
      <c r="BV139" s="68" t="str">
        <f t="shared" si="159"/>
        <v>Pic5</v>
      </c>
      <c r="BW139" s="68" t="str">
        <f t="shared" si="160"/>
        <v>Pic6</v>
      </c>
      <c r="BX139" s="68" t="str">
        <f t="shared" si="161"/>
        <v>Pic7</v>
      </c>
      <c r="BY139" s="68" t="str">
        <f t="shared" si="162"/>
        <v/>
      </c>
      <c r="BZ139" s="68" t="str">
        <f t="shared" si="163"/>
        <v/>
      </c>
      <c r="CA139" s="68" t="str">
        <f t="shared" si="164"/>
        <v/>
      </c>
      <c r="CB139" s="68" t="str">
        <f t="shared" si="165"/>
        <v/>
      </c>
      <c r="CC139" s="68" t="str">
        <f t="shared" si="166"/>
        <v/>
      </c>
      <c r="CD139" s="68" t="str">
        <f t="shared" si="167"/>
        <v/>
      </c>
      <c r="CE139" s="68" t="str">
        <f t="shared" si="168"/>
        <v/>
      </c>
      <c r="CF139" s="68" t="str">
        <f t="shared" si="169"/>
        <v/>
      </c>
      <c r="CG139" s="68" t="str">
        <f t="shared" si="170"/>
        <v/>
      </c>
      <c r="CH139" s="68" t="str">
        <f t="shared" si="171"/>
        <v/>
      </c>
      <c r="CI139" s="68" t="str">
        <f t="shared" si="172"/>
        <v/>
      </c>
      <c r="CJ139" s="68" t="str">
        <f t="shared" si="173"/>
        <v/>
      </c>
      <c r="CK139" s="68" t="str">
        <f t="shared" si="174"/>
        <v/>
      </c>
      <c r="CL139" s="68" t="str">
        <f t="shared" si="175"/>
        <v/>
      </c>
      <c r="CM139" s="68" t="str">
        <f t="shared" si="176"/>
        <v/>
      </c>
      <c r="CN139" s="68" t="str">
        <f t="shared" si="177"/>
        <v/>
      </c>
      <c r="CO139" s="68" t="str">
        <f t="shared" si="178"/>
        <v/>
      </c>
      <c r="CP139" s="68" t="str">
        <f t="shared" si="184"/>
        <v>https://viking-pictures.s3.us-west-1.amazonaws.com/AA1188/127+(1).JPG</v>
      </c>
      <c r="CR139" t="str">
        <f t="shared" si="185"/>
        <v>https://viking-pictures.s3.us-west-1.amazonaws.com/AA1188/127+(1).JPG</v>
      </c>
      <c r="CS139" s="68" t="str">
        <f t="shared" si="186"/>
        <v>Primary Pic</v>
      </c>
      <c r="CU139" t="s">
        <v>4013</v>
      </c>
      <c r="CV139" t="s">
        <v>4014</v>
      </c>
      <c r="CW139" t="s">
        <v>4015</v>
      </c>
      <c r="CX139" t="s">
        <v>4016</v>
      </c>
      <c r="CY139" t="s">
        <v>4017</v>
      </c>
      <c r="CZ139" t="s">
        <v>4018</v>
      </c>
      <c r="DA139" t="s">
        <v>4019</v>
      </c>
    </row>
    <row r="140" spans="1:119" x14ac:dyDescent="0.25">
      <c r="A140">
        <v>126</v>
      </c>
      <c r="B140" t="s">
        <v>3158</v>
      </c>
      <c r="C140" s="82" t="str">
        <f t="shared" si="179"/>
        <v>https://viking-pictures.s3.us-west-1.amazonaws.com/AA1188/126+(1).JPG|https://viking-pictures.s3.us-west-1.amazonaws.com/AA1188/126+(2).JPG|https://viking-pictures.s3.us-west-1.amazonaws.com/AA1188/126+(3).JPG|https://viking-pictures.s3.us-west-1.amazonaws.com/AA1188/126+(4).JPG|https://viking-pictures.s3.us-west-1.amazonaws.com/AA1188/126+(5).JPG</v>
      </c>
      <c r="D140" s="278">
        <v>5</v>
      </c>
      <c r="E140" s="82" t="str">
        <f t="shared" si="180"/>
        <v>https://viking-pictures.s3.us-west-1.amazonaws.com/AA1188/126+(1).JPG</v>
      </c>
      <c r="F140" s="82" t="str">
        <f t="shared" si="133"/>
        <v>https://viking-pictures.s3.us-west-1.amazonaws.com/AA1188/126+(2).JPG</v>
      </c>
      <c r="G140" s="82" t="str">
        <f t="shared" si="134"/>
        <v>https://viking-pictures.s3.us-west-1.amazonaws.com/AA1188/126+(3).JPG</v>
      </c>
      <c r="H140" s="82" t="str">
        <f t="shared" si="135"/>
        <v>https://viking-pictures.s3.us-west-1.amazonaws.com/AA1188/126+(4).JPG</v>
      </c>
      <c r="I140" s="82" t="str">
        <f t="shared" si="136"/>
        <v>https://viking-pictures.s3.us-west-1.amazonaws.com/AA1188/126+(5).JPG</v>
      </c>
      <c r="J140" s="82" t="str">
        <f t="shared" si="137"/>
        <v/>
      </c>
      <c r="K140" s="82" t="str">
        <f t="shared" si="138"/>
        <v/>
      </c>
      <c r="L140" s="82" t="str">
        <f t="shared" si="139"/>
        <v/>
      </c>
      <c r="M140" s="82" t="str">
        <f t="shared" si="140"/>
        <v/>
      </c>
      <c r="N140" s="82" t="str">
        <f t="shared" si="141"/>
        <v/>
      </c>
      <c r="O140" s="82" t="str">
        <f t="shared" si="142"/>
        <v/>
      </c>
      <c r="P140" s="82" t="str">
        <f t="shared" si="143"/>
        <v/>
      </c>
      <c r="Q140" s="82" t="str">
        <f t="shared" si="144"/>
        <v/>
      </c>
      <c r="R140" s="82" t="str">
        <f t="shared" si="145"/>
        <v/>
      </c>
      <c r="S140" s="82" t="str">
        <f t="shared" si="146"/>
        <v/>
      </c>
      <c r="T140" s="82" t="str">
        <f t="shared" si="147"/>
        <v/>
      </c>
      <c r="U140" s="82" t="str">
        <f t="shared" si="148"/>
        <v/>
      </c>
      <c r="V140" s="82" t="str">
        <f t="shared" si="149"/>
        <v/>
      </c>
      <c r="W140" s="82" t="str">
        <f t="shared" si="150"/>
        <v/>
      </c>
      <c r="X140" s="82" t="str">
        <f t="shared" si="151"/>
        <v/>
      </c>
      <c r="Y140" s="82" t="str">
        <f t="shared" si="152"/>
        <v/>
      </c>
      <c r="Z140" s="82" t="str">
        <f t="shared" si="153"/>
        <v/>
      </c>
      <c r="AA140" s="82" t="str">
        <f t="shared" si="154"/>
        <v/>
      </c>
      <c r="AB140" s="82" t="str">
        <f t="shared" si="155"/>
        <v/>
      </c>
      <c r="AC140" s="83" t="str">
        <f t="shared" si="187"/>
        <v>https://viking-pictures.s3.us-west-1.amazonaws.com/AA1188</v>
      </c>
      <c r="AD140" s="82" t="str">
        <f t="shared" si="188"/>
        <v>126</v>
      </c>
      <c r="AE140" s="82">
        <f t="shared" si="181"/>
        <v>126</v>
      </c>
      <c r="AF140" s="82" t="str">
        <f t="shared" si="189"/>
        <v>126</v>
      </c>
      <c r="AG140" s="82" t="str">
        <f t="shared" si="190"/>
        <v>126</v>
      </c>
      <c r="AH140" s="82" t="str">
        <f t="shared" si="191"/>
        <v>126</v>
      </c>
      <c r="AI140" s="82" t="str">
        <f t="shared" si="192"/>
        <v>126</v>
      </c>
      <c r="AJ140" s="82" t="str">
        <f t="shared" si="193"/>
        <v>126</v>
      </c>
      <c r="AK140" s="82" t="str">
        <f t="shared" si="194"/>
        <v>126</v>
      </c>
      <c r="AL140" s="82" t="str">
        <f t="shared" si="195"/>
        <v>126</v>
      </c>
      <c r="AM140" s="82" t="str">
        <f t="shared" si="196"/>
        <v>126</v>
      </c>
      <c r="AN140" s="82" t="str">
        <f t="shared" si="182"/>
        <v>126</v>
      </c>
      <c r="AO140" s="82" t="str">
        <f t="shared" si="197"/>
        <v>126</v>
      </c>
      <c r="AP140" s="82" t="str">
        <f t="shared" si="198"/>
        <v>126</v>
      </c>
      <c r="AQ140" s="84" t="s">
        <v>3199</v>
      </c>
      <c r="AR140" s="84" t="s">
        <v>1864</v>
      </c>
      <c r="AS140" s="84" t="s">
        <v>1865</v>
      </c>
      <c r="AT140" s="84" t="s">
        <v>1866</v>
      </c>
      <c r="AU140" s="84" t="s">
        <v>1867</v>
      </c>
      <c r="AV140" s="84" t="s">
        <v>1868</v>
      </c>
      <c r="AW140" s="84" t="s">
        <v>1869</v>
      </c>
      <c r="AX140" s="84" t="s">
        <v>1870</v>
      </c>
      <c r="AY140" s="84" t="s">
        <v>1871</v>
      </c>
      <c r="AZ140" s="84" t="s">
        <v>1872</v>
      </c>
      <c r="BA140" s="84" t="s">
        <v>1873</v>
      </c>
      <c r="BB140" s="84" t="s">
        <v>1874</v>
      </c>
      <c r="BC140" s="84" t="s">
        <v>1875</v>
      </c>
      <c r="BD140" s="84" t="s">
        <v>1876</v>
      </c>
      <c r="BE140" s="84" t="s">
        <v>1877</v>
      </c>
      <c r="BF140" s="84" t="s">
        <v>1878</v>
      </c>
      <c r="BG140" s="84" t="s">
        <v>1879</v>
      </c>
      <c r="BH140" s="84" t="s">
        <v>1880</v>
      </c>
      <c r="BI140" s="84" t="s">
        <v>1881</v>
      </c>
      <c r="BJ140" s="84" t="s">
        <v>1882</v>
      </c>
      <c r="BK140" s="84" t="s">
        <v>1883</v>
      </c>
      <c r="BL140" s="84" t="s">
        <v>1884</v>
      </c>
      <c r="BM140" s="84" t="s">
        <v>1885</v>
      </c>
      <c r="BN140" s="84" t="s">
        <v>1886</v>
      </c>
      <c r="BO140" s="84" t="s">
        <v>1887</v>
      </c>
      <c r="BP140" s="84" t="s">
        <v>1888</v>
      </c>
      <c r="BQ140" s="84" t="s">
        <v>1889</v>
      </c>
      <c r="BR140" s="68" t="str">
        <f t="shared" si="183"/>
        <v>Pic1</v>
      </c>
      <c r="BS140" s="68" t="str">
        <f t="shared" si="156"/>
        <v>Pic2</v>
      </c>
      <c r="BT140" s="68" t="str">
        <f t="shared" si="157"/>
        <v>Pic3</v>
      </c>
      <c r="BU140" s="68" t="str">
        <f t="shared" si="158"/>
        <v>Pic4</v>
      </c>
      <c r="BV140" s="68" t="str">
        <f t="shared" si="159"/>
        <v>Pic5</v>
      </c>
      <c r="BW140" s="68" t="str">
        <f t="shared" si="160"/>
        <v/>
      </c>
      <c r="BX140" s="68" t="str">
        <f t="shared" si="161"/>
        <v/>
      </c>
      <c r="BY140" s="68" t="str">
        <f t="shared" si="162"/>
        <v/>
      </c>
      <c r="BZ140" s="68" t="str">
        <f t="shared" si="163"/>
        <v/>
      </c>
      <c r="CA140" s="68" t="str">
        <f t="shared" si="164"/>
        <v/>
      </c>
      <c r="CB140" s="68" t="str">
        <f t="shared" si="165"/>
        <v/>
      </c>
      <c r="CC140" s="68" t="str">
        <f t="shared" si="166"/>
        <v/>
      </c>
      <c r="CD140" s="68" t="str">
        <f t="shared" si="167"/>
        <v/>
      </c>
      <c r="CE140" s="68" t="str">
        <f t="shared" si="168"/>
        <v/>
      </c>
      <c r="CF140" s="68" t="str">
        <f t="shared" si="169"/>
        <v/>
      </c>
      <c r="CG140" s="68" t="str">
        <f t="shared" si="170"/>
        <v/>
      </c>
      <c r="CH140" s="68" t="str">
        <f t="shared" si="171"/>
        <v/>
      </c>
      <c r="CI140" s="68" t="str">
        <f t="shared" si="172"/>
        <v/>
      </c>
      <c r="CJ140" s="68" t="str">
        <f t="shared" si="173"/>
        <v/>
      </c>
      <c r="CK140" s="68" t="str">
        <f t="shared" si="174"/>
        <v/>
      </c>
      <c r="CL140" s="68" t="str">
        <f t="shared" si="175"/>
        <v/>
      </c>
      <c r="CM140" s="68" t="str">
        <f t="shared" si="176"/>
        <v/>
      </c>
      <c r="CN140" s="68" t="str">
        <f t="shared" si="177"/>
        <v/>
      </c>
      <c r="CO140" s="68" t="str">
        <f t="shared" si="178"/>
        <v/>
      </c>
      <c r="CP140" s="68" t="str">
        <f t="shared" si="184"/>
        <v>https://viking-pictures.s3.us-west-1.amazonaws.com/AA1188/126+(1).JPG</v>
      </c>
      <c r="CR140" t="str">
        <f t="shared" si="185"/>
        <v>https://viking-pictures.s3.us-west-1.amazonaws.com/AA1188/126+(1).JPG</v>
      </c>
      <c r="CS140" s="68" t="str">
        <f t="shared" si="186"/>
        <v>Primary Pic</v>
      </c>
      <c r="CU140" t="s">
        <v>4020</v>
      </c>
      <c r="CV140" t="s">
        <v>4021</v>
      </c>
      <c r="CW140" t="s">
        <v>4022</v>
      </c>
      <c r="CX140" t="s">
        <v>4023</v>
      </c>
      <c r="CY140" t="s">
        <v>4024</v>
      </c>
    </row>
    <row r="141" spans="1:119" x14ac:dyDescent="0.25">
      <c r="A141">
        <v>132</v>
      </c>
      <c r="B141" t="s">
        <v>3159</v>
      </c>
      <c r="C141" s="82" t="str">
        <f t="shared" si="179"/>
        <v>https://viking-pictures.s3.us-west-1.amazonaws.com/AA1188/132+(1).JPG|https://viking-pictures.s3.us-west-1.amazonaws.com/AA1188/132+(2).JPG|https://viking-pictures.s3.us-west-1.amazonaws.com/AA1188/132+(3).JPG|https://viking-pictures.s3.us-west-1.amazonaws.com/AA1188/132+(4).JPG|https://viking-pictures.s3.us-west-1.amazonaws.com/AA1188/132+(5).JPG|https://viking-pictures.s3.us-west-1.amazonaws.com/AA1188/132+(6).JPG|https://viking-pictures.s3.us-west-1.amazonaws.com/AA1188/132+(7).JPG|https://viking-pictures.s3.us-west-1.amazonaws.com/AA1188/132+(8).JPG|https://viking-pictures.s3.us-west-1.amazonaws.com/AA1188/132+(9).JPG|https://viking-pictures.s3.us-west-1.amazonaws.com/AA1188/132+(10).JPG|https://viking-pictures.s3.us-west-1.amazonaws.com/AA1188/132+(11).JPG|https://viking-pictures.s3.us-west-1.amazonaws.com/AA1188/132+(12).JPG|https://viking-pictures.s3.us-west-1.amazonaws.com/AA1188/132+(13).JPG|https://viking-pictures.s3.us-west-1.amazonaws.com/AA1188/132+(14).JPG|https://viking-pictures.s3.us-west-1.amazonaws.com/AA1188/132+(15).JPG|https://viking-pictures.s3.us-west-1.amazonaws.com/AA1188/132+(16).JPG|https://viking-pictures.s3.us-west-1.amazonaws.com/AA1188/132+(17).JPG|https://viking-pictures.s3.us-west-1.amazonaws.com/AA1188/132+(18).JPG|https://viking-pictures.s3.us-west-1.amazonaws.com/AA1188/132+(19).JPG|https://viking-pictures.s3.us-west-1.amazonaws.com/AA1188/132+(20).JPG|https://viking-pictures.s3.us-west-1.amazonaws.com/AA1188/132+(21).JPG</v>
      </c>
      <c r="D141" s="278">
        <v>21</v>
      </c>
      <c r="E141" s="82" t="str">
        <f t="shared" si="180"/>
        <v>https://viking-pictures.s3.us-west-1.amazonaws.com/AA1188/132+(1).JPG</v>
      </c>
      <c r="F141" s="82" t="str">
        <f t="shared" si="133"/>
        <v>https://viking-pictures.s3.us-west-1.amazonaws.com/AA1188/132+(2).JPG</v>
      </c>
      <c r="G141" s="82" t="str">
        <f t="shared" si="134"/>
        <v>https://viking-pictures.s3.us-west-1.amazonaws.com/AA1188/132+(3).JPG</v>
      </c>
      <c r="H141" s="82" t="str">
        <f t="shared" si="135"/>
        <v>https://viking-pictures.s3.us-west-1.amazonaws.com/AA1188/132+(4).JPG</v>
      </c>
      <c r="I141" s="82" t="str">
        <f t="shared" si="136"/>
        <v>https://viking-pictures.s3.us-west-1.amazonaws.com/AA1188/132+(5).JPG</v>
      </c>
      <c r="J141" s="82" t="str">
        <f t="shared" si="137"/>
        <v>https://viking-pictures.s3.us-west-1.amazonaws.com/AA1188/132+(6).JPG</v>
      </c>
      <c r="K141" s="82" t="str">
        <f t="shared" si="138"/>
        <v>https://viking-pictures.s3.us-west-1.amazonaws.com/AA1188/132+(7).JPG</v>
      </c>
      <c r="L141" s="82" t="str">
        <f t="shared" si="139"/>
        <v>https://viking-pictures.s3.us-west-1.amazonaws.com/AA1188/132+(8).JPG</v>
      </c>
      <c r="M141" s="82" t="str">
        <f t="shared" si="140"/>
        <v>https://viking-pictures.s3.us-west-1.amazonaws.com/AA1188/132+(9).JPG</v>
      </c>
      <c r="N141" s="82" t="str">
        <f t="shared" si="141"/>
        <v>https://viking-pictures.s3.us-west-1.amazonaws.com/AA1188/132+(10).JPG</v>
      </c>
      <c r="O141" s="82" t="str">
        <f t="shared" si="142"/>
        <v>https://viking-pictures.s3.us-west-1.amazonaws.com/AA1188/132+(11).JPG</v>
      </c>
      <c r="P141" s="82" t="str">
        <f t="shared" si="143"/>
        <v>https://viking-pictures.s3.us-west-1.amazonaws.com/AA1188/132+(12).JPG</v>
      </c>
      <c r="Q141" s="82" t="str">
        <f t="shared" si="144"/>
        <v>https://viking-pictures.s3.us-west-1.amazonaws.com/AA1188/132+(13).JPG</v>
      </c>
      <c r="R141" s="82" t="str">
        <f t="shared" si="145"/>
        <v>https://viking-pictures.s3.us-west-1.amazonaws.com/AA1188/132+(14).JPG</v>
      </c>
      <c r="S141" s="82" t="str">
        <f t="shared" si="146"/>
        <v>https://viking-pictures.s3.us-west-1.amazonaws.com/AA1188/132+(15).JPG</v>
      </c>
      <c r="T141" s="82" t="str">
        <f t="shared" si="147"/>
        <v>https://viking-pictures.s3.us-west-1.amazonaws.com/AA1188/132+(16).JPG</v>
      </c>
      <c r="U141" s="82" t="str">
        <f t="shared" si="148"/>
        <v>https://viking-pictures.s3.us-west-1.amazonaws.com/AA1188/132+(17).JPG</v>
      </c>
      <c r="V141" s="82" t="str">
        <f t="shared" si="149"/>
        <v>https://viking-pictures.s3.us-west-1.amazonaws.com/AA1188/132+(18).JPG</v>
      </c>
      <c r="W141" s="82" t="str">
        <f t="shared" si="150"/>
        <v>https://viking-pictures.s3.us-west-1.amazonaws.com/AA1188/132+(19).JPG</v>
      </c>
      <c r="X141" s="82" t="str">
        <f t="shared" si="151"/>
        <v>https://viking-pictures.s3.us-west-1.amazonaws.com/AA1188/132+(20).JPG</v>
      </c>
      <c r="Y141" s="82" t="str">
        <f t="shared" si="152"/>
        <v>https://viking-pictures.s3.us-west-1.amazonaws.com/AA1188/132+(21).JPG</v>
      </c>
      <c r="Z141" s="82" t="str">
        <f t="shared" si="153"/>
        <v/>
      </c>
      <c r="AA141" s="82" t="str">
        <f t="shared" si="154"/>
        <v/>
      </c>
      <c r="AB141" s="82" t="str">
        <f t="shared" si="155"/>
        <v/>
      </c>
      <c r="AC141" s="83" t="str">
        <f t="shared" si="187"/>
        <v>https://viking-pictures.s3.us-west-1.amazonaws.com/AA1188</v>
      </c>
      <c r="AD141" s="82" t="str">
        <f t="shared" si="188"/>
        <v>132</v>
      </c>
      <c r="AE141" s="82">
        <f t="shared" si="181"/>
        <v>132</v>
      </c>
      <c r="AF141" s="82" t="str">
        <f t="shared" si="189"/>
        <v>132</v>
      </c>
      <c r="AG141" s="82" t="str">
        <f t="shared" si="190"/>
        <v>132</v>
      </c>
      <c r="AH141" s="82" t="str">
        <f t="shared" si="191"/>
        <v>132</v>
      </c>
      <c r="AI141" s="82" t="str">
        <f t="shared" si="192"/>
        <v>132</v>
      </c>
      <c r="AJ141" s="82" t="str">
        <f t="shared" si="193"/>
        <v>132</v>
      </c>
      <c r="AK141" s="82" t="str">
        <f t="shared" si="194"/>
        <v>132</v>
      </c>
      <c r="AL141" s="82" t="str">
        <f t="shared" si="195"/>
        <v>132</v>
      </c>
      <c r="AM141" s="82" t="str">
        <f t="shared" si="196"/>
        <v>132</v>
      </c>
      <c r="AN141" s="82" t="str">
        <f t="shared" si="182"/>
        <v>132</v>
      </c>
      <c r="AO141" s="82" t="str">
        <f t="shared" si="197"/>
        <v>132</v>
      </c>
      <c r="AP141" s="82" t="str">
        <f t="shared" si="198"/>
        <v>132</v>
      </c>
      <c r="AQ141" s="84" t="s">
        <v>3199</v>
      </c>
      <c r="AR141" s="84" t="s">
        <v>1864</v>
      </c>
      <c r="AS141" s="84" t="s">
        <v>1865</v>
      </c>
      <c r="AT141" s="84" t="s">
        <v>1866</v>
      </c>
      <c r="AU141" s="84" t="s">
        <v>1867</v>
      </c>
      <c r="AV141" s="84" t="s">
        <v>1868</v>
      </c>
      <c r="AW141" s="84" t="s">
        <v>1869</v>
      </c>
      <c r="AX141" s="84" t="s">
        <v>1870</v>
      </c>
      <c r="AY141" s="84" t="s">
        <v>1871</v>
      </c>
      <c r="AZ141" s="84" t="s">
        <v>1872</v>
      </c>
      <c r="BA141" s="84" t="s">
        <v>1873</v>
      </c>
      <c r="BB141" s="84" t="s">
        <v>1874</v>
      </c>
      <c r="BC141" s="84" t="s">
        <v>1875</v>
      </c>
      <c r="BD141" s="84" t="s">
        <v>1876</v>
      </c>
      <c r="BE141" s="84" t="s">
        <v>1877</v>
      </c>
      <c r="BF141" s="84" t="s">
        <v>1878</v>
      </c>
      <c r="BG141" s="84" t="s">
        <v>1879</v>
      </c>
      <c r="BH141" s="84" t="s">
        <v>1880</v>
      </c>
      <c r="BI141" s="84" t="s">
        <v>1881</v>
      </c>
      <c r="BJ141" s="84" t="s">
        <v>1882</v>
      </c>
      <c r="BK141" s="84" t="s">
        <v>1883</v>
      </c>
      <c r="BL141" s="84" t="s">
        <v>1884</v>
      </c>
      <c r="BM141" s="84" t="s">
        <v>1885</v>
      </c>
      <c r="BN141" s="84" t="s">
        <v>1886</v>
      </c>
      <c r="BO141" s="84" t="s">
        <v>1887</v>
      </c>
      <c r="BP141" s="84" t="s">
        <v>1888</v>
      </c>
      <c r="BQ141" s="84" t="s">
        <v>1889</v>
      </c>
      <c r="BR141" s="68" t="str">
        <f t="shared" si="183"/>
        <v>Pic1</v>
      </c>
      <c r="BS141" s="68" t="str">
        <f t="shared" si="156"/>
        <v>Pic2</v>
      </c>
      <c r="BT141" s="68" t="str">
        <f t="shared" si="157"/>
        <v>Pic3</v>
      </c>
      <c r="BU141" s="68" t="str">
        <f t="shared" si="158"/>
        <v>Pic4</v>
      </c>
      <c r="BV141" s="68" t="str">
        <f t="shared" si="159"/>
        <v>Pic5</v>
      </c>
      <c r="BW141" s="68" t="str">
        <f t="shared" si="160"/>
        <v>Pic6</v>
      </c>
      <c r="BX141" s="68" t="str">
        <f t="shared" si="161"/>
        <v>Pic7</v>
      </c>
      <c r="BY141" s="68" t="str">
        <f t="shared" si="162"/>
        <v>Pic8</v>
      </c>
      <c r="BZ141" s="68" t="str">
        <f t="shared" si="163"/>
        <v>Pic9</v>
      </c>
      <c r="CA141" s="68" t="str">
        <f t="shared" si="164"/>
        <v>Pic10</v>
      </c>
      <c r="CB141" s="68" t="str">
        <f t="shared" si="165"/>
        <v>Pic11</v>
      </c>
      <c r="CC141" s="68" t="str">
        <f t="shared" si="166"/>
        <v>Pic12</v>
      </c>
      <c r="CD141" s="68" t="str">
        <f t="shared" si="167"/>
        <v>Pic13</v>
      </c>
      <c r="CE141" s="68" t="str">
        <f t="shared" si="168"/>
        <v>Pic14</v>
      </c>
      <c r="CF141" s="68" t="str">
        <f t="shared" si="169"/>
        <v>Pic15</v>
      </c>
      <c r="CG141" s="68" t="str">
        <f t="shared" si="170"/>
        <v>Pic16</v>
      </c>
      <c r="CH141" s="68" t="str">
        <f t="shared" si="171"/>
        <v>Pic17</v>
      </c>
      <c r="CI141" s="68" t="str">
        <f t="shared" si="172"/>
        <v>Pic18</v>
      </c>
      <c r="CJ141" s="68" t="str">
        <f t="shared" si="173"/>
        <v>Pic19</v>
      </c>
      <c r="CK141" s="68" t="str">
        <f t="shared" si="174"/>
        <v>Pic20</v>
      </c>
      <c r="CL141" s="68" t="str">
        <f t="shared" si="175"/>
        <v>Pic21</v>
      </c>
      <c r="CM141" s="68" t="str">
        <f t="shared" si="176"/>
        <v/>
      </c>
      <c r="CN141" s="68" t="str">
        <f t="shared" si="177"/>
        <v/>
      </c>
      <c r="CO141" s="68" t="str">
        <f t="shared" si="178"/>
        <v/>
      </c>
      <c r="CP141" s="68" t="str">
        <f t="shared" si="184"/>
        <v>https://viking-pictures.s3.us-west-1.amazonaws.com/AA1188/132+(1).JPG</v>
      </c>
      <c r="CR141" t="str">
        <f t="shared" si="185"/>
        <v>https://viking-pictures.s3.us-west-1.amazonaws.com/AA1188/132+(1).JPG</v>
      </c>
      <c r="CS141" s="68" t="str">
        <f t="shared" si="186"/>
        <v>Primary Pic</v>
      </c>
      <c r="CU141" t="s">
        <v>4025</v>
      </c>
      <c r="CV141" t="s">
        <v>4026</v>
      </c>
      <c r="CW141" t="s">
        <v>4027</v>
      </c>
      <c r="CX141" t="s">
        <v>4028</v>
      </c>
      <c r="CY141" t="s">
        <v>4029</v>
      </c>
      <c r="CZ141" t="s">
        <v>4030</v>
      </c>
      <c r="DA141" t="s">
        <v>4031</v>
      </c>
      <c r="DB141" t="s">
        <v>4032</v>
      </c>
      <c r="DC141" t="s">
        <v>4033</v>
      </c>
      <c r="DD141" t="s">
        <v>4034</v>
      </c>
      <c r="DE141" t="s">
        <v>4035</v>
      </c>
      <c r="DF141" t="s">
        <v>4036</v>
      </c>
      <c r="DG141" t="s">
        <v>4037</v>
      </c>
      <c r="DH141" t="s">
        <v>4038</v>
      </c>
      <c r="DI141" t="s">
        <v>4039</v>
      </c>
      <c r="DJ141" t="s">
        <v>4040</v>
      </c>
      <c r="DK141" t="s">
        <v>4041</v>
      </c>
      <c r="DL141" t="s">
        <v>4042</v>
      </c>
      <c r="DM141" t="s">
        <v>4043</v>
      </c>
      <c r="DN141" t="s">
        <v>4044</v>
      </c>
      <c r="DO141" t="s">
        <v>4045</v>
      </c>
    </row>
    <row r="142" spans="1:119" x14ac:dyDescent="0.25">
      <c r="A142">
        <v>133</v>
      </c>
      <c r="B142" t="s">
        <v>3160</v>
      </c>
      <c r="C142" s="82" t="str">
        <f t="shared" si="179"/>
        <v>https://viking-pictures.s3.us-west-1.amazonaws.com/AA1188/133+(1).JPG|https://viking-pictures.s3.us-west-1.amazonaws.com/AA1188/133+(2).JPG|https://viking-pictures.s3.us-west-1.amazonaws.com/AA1188/133+(3).JPG|https://viking-pictures.s3.us-west-1.amazonaws.com/AA1188/133+(4).JPG|https://viking-pictures.s3.us-west-1.amazonaws.com/AA1188/133+(5).JPG|https://viking-pictures.s3.us-west-1.amazonaws.com/AA1188/133+(6).JPG|https://viking-pictures.s3.us-west-1.amazonaws.com/AA1188/133+(7).JPG|https://viking-pictures.s3.us-west-1.amazonaws.com/AA1188/133+(8).JPG</v>
      </c>
      <c r="D142" s="278">
        <v>8</v>
      </c>
      <c r="E142" s="82" t="str">
        <f t="shared" si="180"/>
        <v>https://viking-pictures.s3.us-west-1.amazonaws.com/AA1188/133+(1).JPG</v>
      </c>
      <c r="F142" s="82" t="str">
        <f t="shared" si="133"/>
        <v>https://viking-pictures.s3.us-west-1.amazonaws.com/AA1188/133+(2).JPG</v>
      </c>
      <c r="G142" s="82" t="str">
        <f t="shared" si="134"/>
        <v>https://viking-pictures.s3.us-west-1.amazonaws.com/AA1188/133+(3).JPG</v>
      </c>
      <c r="H142" s="82" t="str">
        <f t="shared" si="135"/>
        <v>https://viking-pictures.s3.us-west-1.amazonaws.com/AA1188/133+(4).JPG</v>
      </c>
      <c r="I142" s="82" t="str">
        <f t="shared" si="136"/>
        <v>https://viking-pictures.s3.us-west-1.amazonaws.com/AA1188/133+(5).JPG</v>
      </c>
      <c r="J142" s="82" t="str">
        <f t="shared" si="137"/>
        <v>https://viking-pictures.s3.us-west-1.amazonaws.com/AA1188/133+(6).JPG</v>
      </c>
      <c r="K142" s="82" t="str">
        <f t="shared" si="138"/>
        <v>https://viking-pictures.s3.us-west-1.amazonaws.com/AA1188/133+(7).JPG</v>
      </c>
      <c r="L142" s="82" t="str">
        <f t="shared" si="139"/>
        <v>https://viking-pictures.s3.us-west-1.amazonaws.com/AA1188/133+(8).JPG</v>
      </c>
      <c r="M142" s="82" t="str">
        <f t="shared" si="140"/>
        <v/>
      </c>
      <c r="N142" s="82" t="str">
        <f t="shared" si="141"/>
        <v/>
      </c>
      <c r="O142" s="82" t="str">
        <f t="shared" si="142"/>
        <v/>
      </c>
      <c r="P142" s="82" t="str">
        <f t="shared" si="143"/>
        <v/>
      </c>
      <c r="Q142" s="82" t="str">
        <f t="shared" si="144"/>
        <v/>
      </c>
      <c r="R142" s="82" t="str">
        <f t="shared" si="145"/>
        <v/>
      </c>
      <c r="S142" s="82" t="str">
        <f t="shared" si="146"/>
        <v/>
      </c>
      <c r="T142" s="82" t="str">
        <f t="shared" si="147"/>
        <v/>
      </c>
      <c r="U142" s="82" t="str">
        <f t="shared" si="148"/>
        <v/>
      </c>
      <c r="V142" s="82" t="str">
        <f t="shared" si="149"/>
        <v/>
      </c>
      <c r="W142" s="82" t="str">
        <f t="shared" si="150"/>
        <v/>
      </c>
      <c r="X142" s="82" t="str">
        <f t="shared" si="151"/>
        <v/>
      </c>
      <c r="Y142" s="82" t="str">
        <f t="shared" si="152"/>
        <v/>
      </c>
      <c r="Z142" s="82" t="str">
        <f t="shared" si="153"/>
        <v/>
      </c>
      <c r="AA142" s="82" t="str">
        <f t="shared" si="154"/>
        <v/>
      </c>
      <c r="AB142" s="82" t="str">
        <f t="shared" si="155"/>
        <v/>
      </c>
      <c r="AC142" s="83" t="str">
        <f t="shared" si="187"/>
        <v>https://viking-pictures.s3.us-west-1.amazonaws.com/AA1188</v>
      </c>
      <c r="AD142" s="82" t="str">
        <f t="shared" si="188"/>
        <v>133</v>
      </c>
      <c r="AE142" s="82">
        <f t="shared" si="181"/>
        <v>133</v>
      </c>
      <c r="AF142" s="82" t="str">
        <f t="shared" si="189"/>
        <v>133</v>
      </c>
      <c r="AG142" s="82" t="str">
        <f t="shared" si="190"/>
        <v>133</v>
      </c>
      <c r="AH142" s="82" t="str">
        <f t="shared" si="191"/>
        <v>133</v>
      </c>
      <c r="AI142" s="82" t="str">
        <f t="shared" si="192"/>
        <v>133</v>
      </c>
      <c r="AJ142" s="82" t="str">
        <f t="shared" si="193"/>
        <v>133</v>
      </c>
      <c r="AK142" s="82" t="str">
        <f t="shared" si="194"/>
        <v>133</v>
      </c>
      <c r="AL142" s="82" t="str">
        <f t="shared" si="195"/>
        <v>133</v>
      </c>
      <c r="AM142" s="82" t="str">
        <f t="shared" si="196"/>
        <v>133</v>
      </c>
      <c r="AN142" s="82" t="str">
        <f t="shared" si="182"/>
        <v>133</v>
      </c>
      <c r="AO142" s="82" t="str">
        <f t="shared" si="197"/>
        <v>133</v>
      </c>
      <c r="AP142" s="82" t="str">
        <f t="shared" si="198"/>
        <v>133</v>
      </c>
      <c r="AQ142" s="84" t="s">
        <v>3199</v>
      </c>
      <c r="AR142" s="84" t="s">
        <v>1864</v>
      </c>
      <c r="AS142" s="84" t="s">
        <v>1865</v>
      </c>
      <c r="AT142" s="84" t="s">
        <v>1866</v>
      </c>
      <c r="AU142" s="84" t="s">
        <v>1867</v>
      </c>
      <c r="AV142" s="84" t="s">
        <v>1868</v>
      </c>
      <c r="AW142" s="84" t="s">
        <v>1869</v>
      </c>
      <c r="AX142" s="84" t="s">
        <v>1870</v>
      </c>
      <c r="AY142" s="84" t="s">
        <v>1871</v>
      </c>
      <c r="AZ142" s="84" t="s">
        <v>1872</v>
      </c>
      <c r="BA142" s="84" t="s">
        <v>1873</v>
      </c>
      <c r="BB142" s="84" t="s">
        <v>1874</v>
      </c>
      <c r="BC142" s="84" t="s">
        <v>1875</v>
      </c>
      <c r="BD142" s="84" t="s">
        <v>1876</v>
      </c>
      <c r="BE142" s="84" t="s">
        <v>1877</v>
      </c>
      <c r="BF142" s="84" t="s">
        <v>1878</v>
      </c>
      <c r="BG142" s="84" t="s">
        <v>1879</v>
      </c>
      <c r="BH142" s="84" t="s">
        <v>1880</v>
      </c>
      <c r="BI142" s="84" t="s">
        <v>1881</v>
      </c>
      <c r="BJ142" s="84" t="s">
        <v>1882</v>
      </c>
      <c r="BK142" s="84" t="s">
        <v>1883</v>
      </c>
      <c r="BL142" s="84" t="s">
        <v>1884</v>
      </c>
      <c r="BM142" s="84" t="s">
        <v>1885</v>
      </c>
      <c r="BN142" s="84" t="s">
        <v>1886</v>
      </c>
      <c r="BO142" s="84" t="s">
        <v>1887</v>
      </c>
      <c r="BP142" s="84" t="s">
        <v>1888</v>
      </c>
      <c r="BQ142" s="84" t="s">
        <v>1889</v>
      </c>
      <c r="BR142" s="68" t="str">
        <f t="shared" si="183"/>
        <v>Pic1</v>
      </c>
      <c r="BS142" s="68" t="str">
        <f t="shared" si="156"/>
        <v>Pic2</v>
      </c>
      <c r="BT142" s="68" t="str">
        <f t="shared" si="157"/>
        <v>Pic3</v>
      </c>
      <c r="BU142" s="68" t="str">
        <f t="shared" si="158"/>
        <v>Pic4</v>
      </c>
      <c r="BV142" s="68" t="str">
        <f t="shared" si="159"/>
        <v>Pic5</v>
      </c>
      <c r="BW142" s="68" t="str">
        <f t="shared" si="160"/>
        <v>Pic6</v>
      </c>
      <c r="BX142" s="68" t="str">
        <f t="shared" si="161"/>
        <v>Pic7</v>
      </c>
      <c r="BY142" s="68" t="str">
        <f t="shared" si="162"/>
        <v>Pic8</v>
      </c>
      <c r="BZ142" s="68" t="str">
        <f t="shared" si="163"/>
        <v/>
      </c>
      <c r="CA142" s="68" t="str">
        <f t="shared" si="164"/>
        <v/>
      </c>
      <c r="CB142" s="68" t="str">
        <f t="shared" si="165"/>
        <v/>
      </c>
      <c r="CC142" s="68" t="str">
        <f t="shared" si="166"/>
        <v/>
      </c>
      <c r="CD142" s="68" t="str">
        <f t="shared" si="167"/>
        <v/>
      </c>
      <c r="CE142" s="68" t="str">
        <f t="shared" si="168"/>
        <v/>
      </c>
      <c r="CF142" s="68" t="str">
        <f t="shared" si="169"/>
        <v/>
      </c>
      <c r="CG142" s="68" t="str">
        <f t="shared" si="170"/>
        <v/>
      </c>
      <c r="CH142" s="68" t="str">
        <f t="shared" si="171"/>
        <v/>
      </c>
      <c r="CI142" s="68" t="str">
        <f t="shared" si="172"/>
        <v/>
      </c>
      <c r="CJ142" s="68" t="str">
        <f t="shared" si="173"/>
        <v/>
      </c>
      <c r="CK142" s="68" t="str">
        <f t="shared" si="174"/>
        <v/>
      </c>
      <c r="CL142" s="68" t="str">
        <f t="shared" si="175"/>
        <v/>
      </c>
      <c r="CM142" s="68" t="str">
        <f t="shared" si="176"/>
        <v/>
      </c>
      <c r="CN142" s="68" t="str">
        <f t="shared" si="177"/>
        <v/>
      </c>
      <c r="CO142" s="68" t="str">
        <f t="shared" si="178"/>
        <v/>
      </c>
      <c r="CP142" s="68" t="str">
        <f t="shared" si="184"/>
        <v>https://viking-pictures.s3.us-west-1.amazonaws.com/AA1188/133+(1).JPG</v>
      </c>
      <c r="CR142" t="str">
        <f t="shared" si="185"/>
        <v>https://viking-pictures.s3.us-west-1.amazonaws.com/AA1188/133+(1).JPG</v>
      </c>
      <c r="CS142" s="68" t="str">
        <f t="shared" si="186"/>
        <v>Primary Pic</v>
      </c>
      <c r="CU142" t="s">
        <v>4046</v>
      </c>
      <c r="CV142" t="s">
        <v>4047</v>
      </c>
      <c r="CW142" t="s">
        <v>4048</v>
      </c>
      <c r="CX142" t="s">
        <v>4049</v>
      </c>
      <c r="CY142" t="s">
        <v>4050</v>
      </c>
      <c r="CZ142" t="s">
        <v>4051</v>
      </c>
      <c r="DA142" t="s">
        <v>4052</v>
      </c>
      <c r="DB142" t="s">
        <v>4053</v>
      </c>
    </row>
    <row r="143" spans="1:119" x14ac:dyDescent="0.25">
      <c r="A143">
        <v>134</v>
      </c>
      <c r="B143" t="s">
        <v>3162</v>
      </c>
      <c r="C143" s="82" t="str">
        <f t="shared" si="179"/>
        <v>https://viking-pictures.s3.us-west-1.amazonaws.com/AA1188/134+(1).JPG|https://viking-pictures.s3.us-west-1.amazonaws.com/AA1188/134+(2).JPG|https://viking-pictures.s3.us-west-1.amazonaws.com/AA1188/134+(3).JPG|https://viking-pictures.s3.us-west-1.amazonaws.com/AA1188/134+(4).JPG|https://viking-pictures.s3.us-west-1.amazonaws.com/AA1188/134+(5).JPG|https://viking-pictures.s3.us-west-1.amazonaws.com/AA1188/134+(6).JPG|https://viking-pictures.s3.us-west-1.amazonaws.com/AA1188/134+(7).JPG|https://viking-pictures.s3.us-west-1.amazonaws.com/AA1188/134+(8).JPG</v>
      </c>
      <c r="D143" s="278">
        <v>8</v>
      </c>
      <c r="E143" s="82" t="str">
        <f t="shared" si="180"/>
        <v>https://viking-pictures.s3.us-west-1.amazonaws.com/AA1188/134+(1).JPG</v>
      </c>
      <c r="F143" s="82" t="str">
        <f t="shared" si="133"/>
        <v>https://viking-pictures.s3.us-west-1.amazonaws.com/AA1188/134+(2).JPG</v>
      </c>
      <c r="G143" s="82" t="str">
        <f t="shared" si="134"/>
        <v>https://viking-pictures.s3.us-west-1.amazonaws.com/AA1188/134+(3).JPG</v>
      </c>
      <c r="H143" s="82" t="str">
        <f t="shared" si="135"/>
        <v>https://viking-pictures.s3.us-west-1.amazonaws.com/AA1188/134+(4).JPG</v>
      </c>
      <c r="I143" s="82" t="str">
        <f t="shared" si="136"/>
        <v>https://viking-pictures.s3.us-west-1.amazonaws.com/AA1188/134+(5).JPG</v>
      </c>
      <c r="J143" s="82" t="str">
        <f t="shared" si="137"/>
        <v>https://viking-pictures.s3.us-west-1.amazonaws.com/AA1188/134+(6).JPG</v>
      </c>
      <c r="K143" s="82" t="str">
        <f t="shared" si="138"/>
        <v>https://viking-pictures.s3.us-west-1.amazonaws.com/AA1188/134+(7).JPG</v>
      </c>
      <c r="L143" s="82" t="str">
        <f t="shared" si="139"/>
        <v>https://viking-pictures.s3.us-west-1.amazonaws.com/AA1188/134+(8).JPG</v>
      </c>
      <c r="M143" s="82" t="str">
        <f t="shared" si="140"/>
        <v/>
      </c>
      <c r="N143" s="82" t="str">
        <f t="shared" si="141"/>
        <v/>
      </c>
      <c r="O143" s="82" t="str">
        <f t="shared" si="142"/>
        <v/>
      </c>
      <c r="P143" s="82" t="str">
        <f t="shared" si="143"/>
        <v/>
      </c>
      <c r="Q143" s="82" t="str">
        <f t="shared" si="144"/>
        <v/>
      </c>
      <c r="R143" s="82" t="str">
        <f t="shared" si="145"/>
        <v/>
      </c>
      <c r="S143" s="82" t="str">
        <f t="shared" si="146"/>
        <v/>
      </c>
      <c r="T143" s="82" t="str">
        <f t="shared" si="147"/>
        <v/>
      </c>
      <c r="U143" s="82" t="str">
        <f t="shared" si="148"/>
        <v/>
      </c>
      <c r="V143" s="82" t="str">
        <f t="shared" si="149"/>
        <v/>
      </c>
      <c r="W143" s="82" t="str">
        <f t="shared" si="150"/>
        <v/>
      </c>
      <c r="X143" s="82" t="str">
        <f t="shared" si="151"/>
        <v/>
      </c>
      <c r="Y143" s="82" t="str">
        <f t="shared" si="152"/>
        <v/>
      </c>
      <c r="Z143" s="82" t="str">
        <f t="shared" si="153"/>
        <v/>
      </c>
      <c r="AA143" s="82" t="str">
        <f t="shared" si="154"/>
        <v/>
      </c>
      <c r="AB143" s="82" t="str">
        <f t="shared" si="155"/>
        <v/>
      </c>
      <c r="AC143" s="83" t="str">
        <f t="shared" si="187"/>
        <v>https://viking-pictures.s3.us-west-1.amazonaws.com/AA1188</v>
      </c>
      <c r="AD143" s="82" t="str">
        <f t="shared" si="188"/>
        <v>134</v>
      </c>
      <c r="AE143" s="82">
        <f t="shared" si="181"/>
        <v>134</v>
      </c>
      <c r="AF143" s="82" t="str">
        <f t="shared" si="189"/>
        <v>134</v>
      </c>
      <c r="AG143" s="82" t="str">
        <f t="shared" si="190"/>
        <v>134</v>
      </c>
      <c r="AH143" s="82" t="str">
        <f t="shared" si="191"/>
        <v>134</v>
      </c>
      <c r="AI143" s="82" t="str">
        <f t="shared" si="192"/>
        <v>134</v>
      </c>
      <c r="AJ143" s="82" t="str">
        <f t="shared" si="193"/>
        <v>134</v>
      </c>
      <c r="AK143" s="82" t="str">
        <f t="shared" si="194"/>
        <v>134</v>
      </c>
      <c r="AL143" s="82" t="str">
        <f t="shared" si="195"/>
        <v>134</v>
      </c>
      <c r="AM143" s="82" t="str">
        <f t="shared" si="196"/>
        <v>134</v>
      </c>
      <c r="AN143" s="82" t="str">
        <f t="shared" si="182"/>
        <v>134</v>
      </c>
      <c r="AO143" s="82" t="str">
        <f t="shared" si="197"/>
        <v>134</v>
      </c>
      <c r="AP143" s="82" t="str">
        <f t="shared" si="198"/>
        <v>134</v>
      </c>
      <c r="AQ143" s="84" t="s">
        <v>3199</v>
      </c>
      <c r="AR143" s="84" t="s">
        <v>1864</v>
      </c>
      <c r="AS143" s="84" t="s">
        <v>1865</v>
      </c>
      <c r="AT143" s="84" t="s">
        <v>1866</v>
      </c>
      <c r="AU143" s="84" t="s">
        <v>1867</v>
      </c>
      <c r="AV143" s="84" t="s">
        <v>1868</v>
      </c>
      <c r="AW143" s="84" t="s">
        <v>1869</v>
      </c>
      <c r="AX143" s="84" t="s">
        <v>1870</v>
      </c>
      <c r="AY143" s="84" t="s">
        <v>1871</v>
      </c>
      <c r="AZ143" s="84" t="s">
        <v>1872</v>
      </c>
      <c r="BA143" s="84" t="s">
        <v>1873</v>
      </c>
      <c r="BB143" s="84" t="s">
        <v>1874</v>
      </c>
      <c r="BC143" s="84" t="s">
        <v>1875</v>
      </c>
      <c r="BD143" s="84" t="s">
        <v>1876</v>
      </c>
      <c r="BE143" s="84" t="s">
        <v>1877</v>
      </c>
      <c r="BF143" s="84" t="s">
        <v>1878</v>
      </c>
      <c r="BG143" s="84" t="s">
        <v>1879</v>
      </c>
      <c r="BH143" s="84" t="s">
        <v>1880</v>
      </c>
      <c r="BI143" s="84" t="s">
        <v>1881</v>
      </c>
      <c r="BJ143" s="84" t="s">
        <v>1882</v>
      </c>
      <c r="BK143" s="84" t="s">
        <v>1883</v>
      </c>
      <c r="BL143" s="84" t="s">
        <v>1884</v>
      </c>
      <c r="BM143" s="84" t="s">
        <v>1885</v>
      </c>
      <c r="BN143" s="84" t="s">
        <v>1886</v>
      </c>
      <c r="BO143" s="84" t="s">
        <v>1887</v>
      </c>
      <c r="BP143" s="84" t="s">
        <v>1888</v>
      </c>
      <c r="BQ143" s="84" t="s">
        <v>1889</v>
      </c>
      <c r="BR143" s="68" t="str">
        <f t="shared" si="183"/>
        <v>Pic1</v>
      </c>
      <c r="BS143" s="68" t="str">
        <f t="shared" si="156"/>
        <v>Pic2</v>
      </c>
      <c r="BT143" s="68" t="str">
        <f t="shared" si="157"/>
        <v>Pic3</v>
      </c>
      <c r="BU143" s="68" t="str">
        <f t="shared" si="158"/>
        <v>Pic4</v>
      </c>
      <c r="BV143" s="68" t="str">
        <f t="shared" si="159"/>
        <v>Pic5</v>
      </c>
      <c r="BW143" s="68" t="str">
        <f t="shared" si="160"/>
        <v>Pic6</v>
      </c>
      <c r="BX143" s="68" t="str">
        <f t="shared" si="161"/>
        <v>Pic7</v>
      </c>
      <c r="BY143" s="68" t="str">
        <f t="shared" si="162"/>
        <v>Pic8</v>
      </c>
      <c r="BZ143" s="68" t="str">
        <f t="shared" si="163"/>
        <v/>
      </c>
      <c r="CA143" s="68" t="str">
        <f t="shared" si="164"/>
        <v/>
      </c>
      <c r="CB143" s="68" t="str">
        <f t="shared" si="165"/>
        <v/>
      </c>
      <c r="CC143" s="68" t="str">
        <f t="shared" si="166"/>
        <v/>
      </c>
      <c r="CD143" s="68" t="str">
        <f t="shared" si="167"/>
        <v/>
      </c>
      <c r="CE143" s="68" t="str">
        <f t="shared" si="168"/>
        <v/>
      </c>
      <c r="CF143" s="68" t="str">
        <f t="shared" si="169"/>
        <v/>
      </c>
      <c r="CG143" s="68" t="str">
        <f t="shared" si="170"/>
        <v/>
      </c>
      <c r="CH143" s="68" t="str">
        <f t="shared" si="171"/>
        <v/>
      </c>
      <c r="CI143" s="68" t="str">
        <f t="shared" si="172"/>
        <v/>
      </c>
      <c r="CJ143" s="68" t="str">
        <f t="shared" si="173"/>
        <v/>
      </c>
      <c r="CK143" s="68" t="str">
        <f t="shared" si="174"/>
        <v/>
      </c>
      <c r="CL143" s="68" t="str">
        <f t="shared" si="175"/>
        <v/>
      </c>
      <c r="CM143" s="68" t="str">
        <f t="shared" si="176"/>
        <v/>
      </c>
      <c r="CN143" s="68" t="str">
        <f t="shared" si="177"/>
        <v/>
      </c>
      <c r="CO143" s="68" t="str">
        <f t="shared" si="178"/>
        <v/>
      </c>
      <c r="CP143" s="68" t="str">
        <f t="shared" si="184"/>
        <v>https://viking-pictures.s3.us-west-1.amazonaws.com/AA1188/134+(1).JPG</v>
      </c>
      <c r="CR143" t="str">
        <f t="shared" si="185"/>
        <v>https://viking-pictures.s3.us-west-1.amazonaws.com/AA1188/134+(1).JPG</v>
      </c>
      <c r="CS143" s="68" t="str">
        <f t="shared" si="186"/>
        <v>Primary Pic</v>
      </c>
      <c r="CU143" t="s">
        <v>4054</v>
      </c>
      <c r="CV143" t="s">
        <v>4055</v>
      </c>
      <c r="CW143" t="s">
        <v>4056</v>
      </c>
      <c r="CX143" t="s">
        <v>4057</v>
      </c>
      <c r="CY143" t="s">
        <v>4058</v>
      </c>
      <c r="CZ143" t="s">
        <v>4059</v>
      </c>
      <c r="DA143" t="s">
        <v>4060</v>
      </c>
      <c r="DB143" t="s">
        <v>4061</v>
      </c>
    </row>
    <row r="144" spans="1:119" x14ac:dyDescent="0.25">
      <c r="A144">
        <v>144</v>
      </c>
      <c r="B144" t="s">
        <v>3164</v>
      </c>
      <c r="C144" s="82" t="str">
        <f t="shared" si="179"/>
        <v>https://viking-pictures.s3.us-west-1.amazonaws.com/AA1188/144+(1).JPG|https://viking-pictures.s3.us-west-1.amazonaws.com/AA1188/144+(2).JPG|https://viking-pictures.s3.us-west-1.amazonaws.com/AA1188/144+(3).JPG|https://viking-pictures.s3.us-west-1.amazonaws.com/AA1188/144+(4).JPG|https://viking-pictures.s3.us-west-1.amazonaws.com/AA1188/144+(5).JPG|https://viking-pictures.s3.us-west-1.amazonaws.com/AA1188/144+(6).JPG|https://viking-pictures.s3.us-west-1.amazonaws.com/AA1188/144+(7).JPG</v>
      </c>
      <c r="D144" s="278">
        <v>7</v>
      </c>
      <c r="E144" s="82" t="str">
        <f t="shared" si="180"/>
        <v>https://viking-pictures.s3.us-west-1.amazonaws.com/AA1188/144+(1).JPG</v>
      </c>
      <c r="F144" s="82" t="str">
        <f t="shared" si="133"/>
        <v>https://viking-pictures.s3.us-west-1.amazonaws.com/AA1188/144+(2).JPG</v>
      </c>
      <c r="G144" s="82" t="str">
        <f t="shared" si="134"/>
        <v>https://viking-pictures.s3.us-west-1.amazonaws.com/AA1188/144+(3).JPG</v>
      </c>
      <c r="H144" s="82" t="str">
        <f t="shared" si="135"/>
        <v>https://viking-pictures.s3.us-west-1.amazonaws.com/AA1188/144+(4).JPG</v>
      </c>
      <c r="I144" s="82" t="str">
        <f t="shared" si="136"/>
        <v>https://viking-pictures.s3.us-west-1.amazonaws.com/AA1188/144+(5).JPG</v>
      </c>
      <c r="J144" s="82" t="str">
        <f t="shared" si="137"/>
        <v>https://viking-pictures.s3.us-west-1.amazonaws.com/AA1188/144+(6).JPG</v>
      </c>
      <c r="K144" s="82" t="str">
        <f t="shared" si="138"/>
        <v>https://viking-pictures.s3.us-west-1.amazonaws.com/AA1188/144+(7).JPG</v>
      </c>
      <c r="L144" s="82" t="str">
        <f t="shared" si="139"/>
        <v/>
      </c>
      <c r="M144" s="82" t="str">
        <f t="shared" si="140"/>
        <v/>
      </c>
      <c r="N144" s="82" t="str">
        <f t="shared" si="141"/>
        <v/>
      </c>
      <c r="O144" s="82" t="str">
        <f t="shared" si="142"/>
        <v/>
      </c>
      <c r="P144" s="82" t="str">
        <f t="shared" si="143"/>
        <v/>
      </c>
      <c r="Q144" s="82" t="str">
        <f t="shared" si="144"/>
        <v/>
      </c>
      <c r="R144" s="82" t="str">
        <f t="shared" si="145"/>
        <v/>
      </c>
      <c r="S144" s="82" t="str">
        <f t="shared" si="146"/>
        <v/>
      </c>
      <c r="T144" s="82" t="str">
        <f t="shared" si="147"/>
        <v/>
      </c>
      <c r="U144" s="82" t="str">
        <f t="shared" si="148"/>
        <v/>
      </c>
      <c r="V144" s="82" t="str">
        <f t="shared" si="149"/>
        <v/>
      </c>
      <c r="W144" s="82" t="str">
        <f t="shared" si="150"/>
        <v/>
      </c>
      <c r="X144" s="82" t="str">
        <f t="shared" si="151"/>
        <v/>
      </c>
      <c r="Y144" s="82" t="str">
        <f t="shared" si="152"/>
        <v/>
      </c>
      <c r="Z144" s="82" t="str">
        <f t="shared" si="153"/>
        <v/>
      </c>
      <c r="AA144" s="82" t="str">
        <f t="shared" si="154"/>
        <v/>
      </c>
      <c r="AB144" s="82" t="str">
        <f t="shared" si="155"/>
        <v/>
      </c>
      <c r="AC144" s="83" t="str">
        <f t="shared" si="187"/>
        <v>https://viking-pictures.s3.us-west-1.amazonaws.com/AA1188</v>
      </c>
      <c r="AD144" s="82" t="str">
        <f t="shared" si="188"/>
        <v>144</v>
      </c>
      <c r="AE144" s="82">
        <f t="shared" si="181"/>
        <v>144</v>
      </c>
      <c r="AF144" s="82" t="str">
        <f t="shared" si="189"/>
        <v>144</v>
      </c>
      <c r="AG144" s="82" t="str">
        <f t="shared" si="190"/>
        <v>144</v>
      </c>
      <c r="AH144" s="82" t="str">
        <f t="shared" si="191"/>
        <v>144</v>
      </c>
      <c r="AI144" s="82" t="str">
        <f t="shared" si="192"/>
        <v>144</v>
      </c>
      <c r="AJ144" s="82" t="str">
        <f t="shared" si="193"/>
        <v>144</v>
      </c>
      <c r="AK144" s="82" t="str">
        <f t="shared" si="194"/>
        <v>144</v>
      </c>
      <c r="AL144" s="82" t="str">
        <f t="shared" si="195"/>
        <v>144</v>
      </c>
      <c r="AM144" s="82" t="str">
        <f t="shared" si="196"/>
        <v>144</v>
      </c>
      <c r="AN144" s="82" t="str">
        <f t="shared" si="182"/>
        <v>144</v>
      </c>
      <c r="AO144" s="82" t="str">
        <f t="shared" si="197"/>
        <v>144</v>
      </c>
      <c r="AP144" s="82" t="str">
        <f t="shared" si="198"/>
        <v>144</v>
      </c>
      <c r="AQ144" s="84" t="s">
        <v>3199</v>
      </c>
      <c r="AR144" s="84" t="s">
        <v>1864</v>
      </c>
      <c r="AS144" s="84" t="s">
        <v>1865</v>
      </c>
      <c r="AT144" s="84" t="s">
        <v>1866</v>
      </c>
      <c r="AU144" s="84" t="s">
        <v>1867</v>
      </c>
      <c r="AV144" s="84" t="s">
        <v>1868</v>
      </c>
      <c r="AW144" s="84" t="s">
        <v>1869</v>
      </c>
      <c r="AX144" s="84" t="s">
        <v>1870</v>
      </c>
      <c r="AY144" s="84" t="s">
        <v>1871</v>
      </c>
      <c r="AZ144" s="84" t="s">
        <v>1872</v>
      </c>
      <c r="BA144" s="84" t="s">
        <v>1873</v>
      </c>
      <c r="BB144" s="84" t="s">
        <v>1874</v>
      </c>
      <c r="BC144" s="84" t="s">
        <v>1875</v>
      </c>
      <c r="BD144" s="84" t="s">
        <v>1876</v>
      </c>
      <c r="BE144" s="84" t="s">
        <v>1877</v>
      </c>
      <c r="BF144" s="84" t="s">
        <v>1878</v>
      </c>
      <c r="BG144" s="84" t="s">
        <v>1879</v>
      </c>
      <c r="BH144" s="84" t="s">
        <v>1880</v>
      </c>
      <c r="BI144" s="84" t="s">
        <v>1881</v>
      </c>
      <c r="BJ144" s="84" t="s">
        <v>1882</v>
      </c>
      <c r="BK144" s="84" t="s">
        <v>1883</v>
      </c>
      <c r="BL144" s="84" t="s">
        <v>1884</v>
      </c>
      <c r="BM144" s="84" t="s">
        <v>1885</v>
      </c>
      <c r="BN144" s="84" t="s">
        <v>1886</v>
      </c>
      <c r="BO144" s="84" t="s">
        <v>1887</v>
      </c>
      <c r="BP144" s="84" t="s">
        <v>1888</v>
      </c>
      <c r="BQ144" s="84" t="s">
        <v>1889</v>
      </c>
      <c r="BR144" s="68" t="str">
        <f t="shared" si="183"/>
        <v>Pic1</v>
      </c>
      <c r="BS144" s="68" t="str">
        <f t="shared" si="156"/>
        <v>Pic2</v>
      </c>
      <c r="BT144" s="68" t="str">
        <f t="shared" si="157"/>
        <v>Pic3</v>
      </c>
      <c r="BU144" s="68" t="str">
        <f t="shared" si="158"/>
        <v>Pic4</v>
      </c>
      <c r="BV144" s="68" t="str">
        <f t="shared" si="159"/>
        <v>Pic5</v>
      </c>
      <c r="BW144" s="68" t="str">
        <f t="shared" si="160"/>
        <v>Pic6</v>
      </c>
      <c r="BX144" s="68" t="str">
        <f t="shared" si="161"/>
        <v>Pic7</v>
      </c>
      <c r="BY144" s="68" t="str">
        <f t="shared" si="162"/>
        <v/>
      </c>
      <c r="BZ144" s="68" t="str">
        <f t="shared" si="163"/>
        <v/>
      </c>
      <c r="CA144" s="68" t="str">
        <f t="shared" si="164"/>
        <v/>
      </c>
      <c r="CB144" s="68" t="str">
        <f t="shared" si="165"/>
        <v/>
      </c>
      <c r="CC144" s="68" t="str">
        <f t="shared" si="166"/>
        <v/>
      </c>
      <c r="CD144" s="68" t="str">
        <f t="shared" si="167"/>
        <v/>
      </c>
      <c r="CE144" s="68" t="str">
        <f t="shared" si="168"/>
        <v/>
      </c>
      <c r="CF144" s="68" t="str">
        <f t="shared" si="169"/>
        <v/>
      </c>
      <c r="CG144" s="68" t="str">
        <f t="shared" si="170"/>
        <v/>
      </c>
      <c r="CH144" s="68" t="str">
        <f t="shared" si="171"/>
        <v/>
      </c>
      <c r="CI144" s="68" t="str">
        <f t="shared" si="172"/>
        <v/>
      </c>
      <c r="CJ144" s="68" t="str">
        <f t="shared" si="173"/>
        <v/>
      </c>
      <c r="CK144" s="68" t="str">
        <f t="shared" si="174"/>
        <v/>
      </c>
      <c r="CL144" s="68" t="str">
        <f t="shared" si="175"/>
        <v/>
      </c>
      <c r="CM144" s="68" t="str">
        <f t="shared" si="176"/>
        <v/>
      </c>
      <c r="CN144" s="68" t="str">
        <f t="shared" si="177"/>
        <v/>
      </c>
      <c r="CO144" s="68" t="str">
        <f t="shared" si="178"/>
        <v/>
      </c>
      <c r="CP144" s="68" t="str">
        <f t="shared" si="184"/>
        <v>https://viking-pictures.s3.us-west-1.amazonaws.com/AA1188/144+(1).JPG</v>
      </c>
      <c r="CR144" t="str">
        <f t="shared" si="185"/>
        <v>https://viking-pictures.s3.us-west-1.amazonaws.com/AA1188/144+(1).JPG</v>
      </c>
      <c r="CS144" s="68" t="str">
        <f t="shared" si="186"/>
        <v>Primary Pic</v>
      </c>
      <c r="CU144" t="s">
        <v>4062</v>
      </c>
      <c r="CV144" t="s">
        <v>4063</v>
      </c>
      <c r="CW144" t="s">
        <v>4064</v>
      </c>
      <c r="CX144" t="s">
        <v>4065</v>
      </c>
      <c r="CY144" t="s">
        <v>4066</v>
      </c>
      <c r="CZ144" t="s">
        <v>4067</v>
      </c>
      <c r="DA144" t="s">
        <v>4068</v>
      </c>
    </row>
    <row r="145" spans="1:113" x14ac:dyDescent="0.25">
      <c r="A145">
        <v>135</v>
      </c>
      <c r="B145" t="s">
        <v>3166</v>
      </c>
      <c r="C145" s="82" t="str">
        <f t="shared" si="179"/>
        <v>https://viking-pictures.s3.us-west-1.amazonaws.com/AA1188/135+(1).JPG|https://viking-pictures.s3.us-west-1.amazonaws.com/AA1188/135+(2).JPG|https://viking-pictures.s3.us-west-1.amazonaws.com/AA1188/135+(3).JPG|https://viking-pictures.s3.us-west-1.amazonaws.com/AA1188/135+(4).JPG|https://viking-pictures.s3.us-west-1.amazonaws.com/AA1188/135+(5).JPG|https://viking-pictures.s3.us-west-1.amazonaws.com/AA1188/135+(6).JPG|https://viking-pictures.s3.us-west-1.amazonaws.com/AA1188/135+(7).JPG</v>
      </c>
      <c r="D145" s="278">
        <v>7</v>
      </c>
      <c r="E145" s="82" t="str">
        <f t="shared" si="180"/>
        <v>https://viking-pictures.s3.us-west-1.amazonaws.com/AA1188/135+(1).JPG</v>
      </c>
      <c r="F145" s="82" t="str">
        <f t="shared" si="133"/>
        <v>https://viking-pictures.s3.us-west-1.amazonaws.com/AA1188/135+(2).JPG</v>
      </c>
      <c r="G145" s="82" t="str">
        <f t="shared" si="134"/>
        <v>https://viking-pictures.s3.us-west-1.amazonaws.com/AA1188/135+(3).JPG</v>
      </c>
      <c r="H145" s="82" t="str">
        <f t="shared" si="135"/>
        <v>https://viking-pictures.s3.us-west-1.amazonaws.com/AA1188/135+(4).JPG</v>
      </c>
      <c r="I145" s="82" t="str">
        <f t="shared" si="136"/>
        <v>https://viking-pictures.s3.us-west-1.amazonaws.com/AA1188/135+(5).JPG</v>
      </c>
      <c r="J145" s="82" t="str">
        <f t="shared" si="137"/>
        <v>https://viking-pictures.s3.us-west-1.amazonaws.com/AA1188/135+(6).JPG</v>
      </c>
      <c r="K145" s="82" t="str">
        <f t="shared" si="138"/>
        <v>https://viking-pictures.s3.us-west-1.amazonaws.com/AA1188/135+(7).JPG</v>
      </c>
      <c r="L145" s="82" t="str">
        <f t="shared" si="139"/>
        <v/>
      </c>
      <c r="M145" s="82" t="str">
        <f t="shared" si="140"/>
        <v/>
      </c>
      <c r="N145" s="82" t="str">
        <f t="shared" si="141"/>
        <v/>
      </c>
      <c r="O145" s="82" t="str">
        <f t="shared" si="142"/>
        <v/>
      </c>
      <c r="P145" s="82" t="str">
        <f t="shared" si="143"/>
        <v/>
      </c>
      <c r="Q145" s="82" t="str">
        <f t="shared" si="144"/>
        <v/>
      </c>
      <c r="R145" s="82" t="str">
        <f t="shared" si="145"/>
        <v/>
      </c>
      <c r="S145" s="82" t="str">
        <f t="shared" si="146"/>
        <v/>
      </c>
      <c r="T145" s="82" t="str">
        <f t="shared" si="147"/>
        <v/>
      </c>
      <c r="U145" s="82" t="str">
        <f t="shared" si="148"/>
        <v/>
      </c>
      <c r="V145" s="82" t="str">
        <f t="shared" si="149"/>
        <v/>
      </c>
      <c r="W145" s="82" t="str">
        <f t="shared" si="150"/>
        <v/>
      </c>
      <c r="X145" s="82" t="str">
        <f t="shared" si="151"/>
        <v/>
      </c>
      <c r="Y145" s="82" t="str">
        <f t="shared" si="152"/>
        <v/>
      </c>
      <c r="Z145" s="82" t="str">
        <f t="shared" si="153"/>
        <v/>
      </c>
      <c r="AA145" s="82" t="str">
        <f t="shared" si="154"/>
        <v/>
      </c>
      <c r="AB145" s="82" t="str">
        <f t="shared" si="155"/>
        <v/>
      </c>
      <c r="AC145" s="83" t="str">
        <f t="shared" si="187"/>
        <v>https://viking-pictures.s3.us-west-1.amazonaws.com/AA1188</v>
      </c>
      <c r="AD145" s="82" t="str">
        <f t="shared" si="188"/>
        <v>135</v>
      </c>
      <c r="AE145" s="82">
        <f t="shared" si="181"/>
        <v>135</v>
      </c>
      <c r="AF145" s="82" t="str">
        <f t="shared" si="189"/>
        <v>135</v>
      </c>
      <c r="AG145" s="82" t="str">
        <f t="shared" si="190"/>
        <v>135</v>
      </c>
      <c r="AH145" s="82" t="str">
        <f t="shared" si="191"/>
        <v>135</v>
      </c>
      <c r="AI145" s="82" t="str">
        <f t="shared" si="192"/>
        <v>135</v>
      </c>
      <c r="AJ145" s="82" t="str">
        <f t="shared" si="193"/>
        <v>135</v>
      </c>
      <c r="AK145" s="82" t="str">
        <f t="shared" si="194"/>
        <v>135</v>
      </c>
      <c r="AL145" s="82" t="str">
        <f t="shared" si="195"/>
        <v>135</v>
      </c>
      <c r="AM145" s="82" t="str">
        <f t="shared" si="196"/>
        <v>135</v>
      </c>
      <c r="AN145" s="82" t="str">
        <f t="shared" si="182"/>
        <v>135</v>
      </c>
      <c r="AO145" s="82" t="str">
        <f t="shared" si="197"/>
        <v>135</v>
      </c>
      <c r="AP145" s="82" t="str">
        <f t="shared" si="198"/>
        <v>135</v>
      </c>
      <c r="AQ145" s="84" t="s">
        <v>3199</v>
      </c>
      <c r="AR145" s="84" t="s">
        <v>1864</v>
      </c>
      <c r="AS145" s="84" t="s">
        <v>1865</v>
      </c>
      <c r="AT145" s="84" t="s">
        <v>1866</v>
      </c>
      <c r="AU145" s="84" t="s">
        <v>1867</v>
      </c>
      <c r="AV145" s="84" t="s">
        <v>1868</v>
      </c>
      <c r="AW145" s="84" t="s">
        <v>1869</v>
      </c>
      <c r="AX145" s="84" t="s">
        <v>1870</v>
      </c>
      <c r="AY145" s="84" t="s">
        <v>1871</v>
      </c>
      <c r="AZ145" s="84" t="s">
        <v>1872</v>
      </c>
      <c r="BA145" s="84" t="s">
        <v>1873</v>
      </c>
      <c r="BB145" s="84" t="s">
        <v>1874</v>
      </c>
      <c r="BC145" s="84" t="s">
        <v>1875</v>
      </c>
      <c r="BD145" s="84" t="s">
        <v>1876</v>
      </c>
      <c r="BE145" s="84" t="s">
        <v>1877</v>
      </c>
      <c r="BF145" s="84" t="s">
        <v>1878</v>
      </c>
      <c r="BG145" s="84" t="s">
        <v>1879</v>
      </c>
      <c r="BH145" s="84" t="s">
        <v>1880</v>
      </c>
      <c r="BI145" s="84" t="s">
        <v>1881</v>
      </c>
      <c r="BJ145" s="84" t="s">
        <v>1882</v>
      </c>
      <c r="BK145" s="84" t="s">
        <v>1883</v>
      </c>
      <c r="BL145" s="84" t="s">
        <v>1884</v>
      </c>
      <c r="BM145" s="84" t="s">
        <v>1885</v>
      </c>
      <c r="BN145" s="84" t="s">
        <v>1886</v>
      </c>
      <c r="BO145" s="84" t="s">
        <v>1887</v>
      </c>
      <c r="BP145" s="84" t="s">
        <v>1888</v>
      </c>
      <c r="BQ145" s="84" t="s">
        <v>1889</v>
      </c>
      <c r="BR145" s="68" t="str">
        <f t="shared" si="183"/>
        <v>Pic1</v>
      </c>
      <c r="BS145" s="68" t="str">
        <f t="shared" si="156"/>
        <v>Pic2</v>
      </c>
      <c r="BT145" s="68" t="str">
        <f t="shared" si="157"/>
        <v>Pic3</v>
      </c>
      <c r="BU145" s="68" t="str">
        <f t="shared" si="158"/>
        <v>Pic4</v>
      </c>
      <c r="BV145" s="68" t="str">
        <f t="shared" si="159"/>
        <v>Pic5</v>
      </c>
      <c r="BW145" s="68" t="str">
        <f t="shared" si="160"/>
        <v>Pic6</v>
      </c>
      <c r="BX145" s="68" t="str">
        <f t="shared" si="161"/>
        <v>Pic7</v>
      </c>
      <c r="BY145" s="68" t="str">
        <f t="shared" si="162"/>
        <v/>
      </c>
      <c r="BZ145" s="68" t="str">
        <f t="shared" si="163"/>
        <v/>
      </c>
      <c r="CA145" s="68" t="str">
        <f t="shared" si="164"/>
        <v/>
      </c>
      <c r="CB145" s="68" t="str">
        <f t="shared" si="165"/>
        <v/>
      </c>
      <c r="CC145" s="68" t="str">
        <f t="shared" si="166"/>
        <v/>
      </c>
      <c r="CD145" s="68" t="str">
        <f t="shared" si="167"/>
        <v/>
      </c>
      <c r="CE145" s="68" t="str">
        <f t="shared" si="168"/>
        <v/>
      </c>
      <c r="CF145" s="68" t="str">
        <f t="shared" si="169"/>
        <v/>
      </c>
      <c r="CG145" s="68" t="str">
        <f t="shared" si="170"/>
        <v/>
      </c>
      <c r="CH145" s="68" t="str">
        <f t="shared" si="171"/>
        <v/>
      </c>
      <c r="CI145" s="68" t="str">
        <f t="shared" si="172"/>
        <v/>
      </c>
      <c r="CJ145" s="68" t="str">
        <f t="shared" si="173"/>
        <v/>
      </c>
      <c r="CK145" s="68" t="str">
        <f t="shared" si="174"/>
        <v/>
      </c>
      <c r="CL145" s="68" t="str">
        <f t="shared" si="175"/>
        <v/>
      </c>
      <c r="CM145" s="68" t="str">
        <f t="shared" si="176"/>
        <v/>
      </c>
      <c r="CN145" s="68" t="str">
        <f t="shared" si="177"/>
        <v/>
      </c>
      <c r="CO145" s="68" t="str">
        <f t="shared" si="178"/>
        <v/>
      </c>
      <c r="CP145" s="68" t="str">
        <f t="shared" si="184"/>
        <v>https://viking-pictures.s3.us-west-1.amazonaws.com/AA1188/135+(1).JPG</v>
      </c>
      <c r="CR145" t="str">
        <f t="shared" si="185"/>
        <v>https://viking-pictures.s3.us-west-1.amazonaws.com/AA1188/135+(1).JPG</v>
      </c>
      <c r="CS145" s="68" t="str">
        <f t="shared" si="186"/>
        <v>Primary Pic</v>
      </c>
      <c r="CU145" t="s">
        <v>4069</v>
      </c>
      <c r="CV145" t="s">
        <v>4070</v>
      </c>
      <c r="CW145" t="s">
        <v>4071</v>
      </c>
      <c r="CX145" t="s">
        <v>4072</v>
      </c>
      <c r="CY145" t="s">
        <v>4073</v>
      </c>
      <c r="CZ145" t="s">
        <v>4074</v>
      </c>
      <c r="DA145" t="s">
        <v>4075</v>
      </c>
    </row>
    <row r="146" spans="1:113" x14ac:dyDescent="0.25">
      <c r="A146">
        <v>136</v>
      </c>
      <c r="B146" t="s">
        <v>3168</v>
      </c>
      <c r="C146" s="82" t="str">
        <f t="shared" si="179"/>
        <v>https://viking-pictures.s3.us-west-1.amazonaws.com/AA1188/136+(1).JPG|https://viking-pictures.s3.us-west-1.amazonaws.com/AA1188/136+(2).JPG|https://viking-pictures.s3.us-west-1.amazonaws.com/AA1188/136+(3).JPG|https://viking-pictures.s3.us-west-1.amazonaws.com/AA1188/136+(4).JPG|https://viking-pictures.s3.us-west-1.amazonaws.com/AA1188/136+(5).JPG|https://viking-pictures.s3.us-west-1.amazonaws.com/AA1188/136+(6).JPG</v>
      </c>
      <c r="D146" s="278">
        <v>6</v>
      </c>
      <c r="E146" s="82" t="str">
        <f t="shared" si="180"/>
        <v>https://viking-pictures.s3.us-west-1.amazonaws.com/AA1188/136+(1).JPG</v>
      </c>
      <c r="F146" s="82" t="str">
        <f t="shared" si="133"/>
        <v>https://viking-pictures.s3.us-west-1.amazonaws.com/AA1188/136+(2).JPG</v>
      </c>
      <c r="G146" s="82" t="str">
        <f t="shared" si="134"/>
        <v>https://viking-pictures.s3.us-west-1.amazonaws.com/AA1188/136+(3).JPG</v>
      </c>
      <c r="H146" s="82" t="str">
        <f t="shared" si="135"/>
        <v>https://viking-pictures.s3.us-west-1.amazonaws.com/AA1188/136+(4).JPG</v>
      </c>
      <c r="I146" s="82" t="str">
        <f t="shared" si="136"/>
        <v>https://viking-pictures.s3.us-west-1.amazonaws.com/AA1188/136+(5).JPG</v>
      </c>
      <c r="J146" s="82" t="str">
        <f t="shared" si="137"/>
        <v>https://viking-pictures.s3.us-west-1.amazonaws.com/AA1188/136+(6).JPG</v>
      </c>
      <c r="K146" s="82" t="str">
        <f t="shared" si="138"/>
        <v/>
      </c>
      <c r="L146" s="82" t="str">
        <f t="shared" si="139"/>
        <v/>
      </c>
      <c r="M146" s="82" t="str">
        <f t="shared" si="140"/>
        <v/>
      </c>
      <c r="N146" s="82" t="str">
        <f t="shared" si="141"/>
        <v/>
      </c>
      <c r="O146" s="82" t="str">
        <f t="shared" si="142"/>
        <v/>
      </c>
      <c r="P146" s="82" t="str">
        <f t="shared" si="143"/>
        <v/>
      </c>
      <c r="Q146" s="82" t="str">
        <f t="shared" si="144"/>
        <v/>
      </c>
      <c r="R146" s="82" t="str">
        <f t="shared" si="145"/>
        <v/>
      </c>
      <c r="S146" s="82" t="str">
        <f t="shared" si="146"/>
        <v/>
      </c>
      <c r="T146" s="82" t="str">
        <f t="shared" si="147"/>
        <v/>
      </c>
      <c r="U146" s="82" t="str">
        <f t="shared" si="148"/>
        <v/>
      </c>
      <c r="V146" s="82" t="str">
        <f t="shared" si="149"/>
        <v/>
      </c>
      <c r="W146" s="82" t="str">
        <f t="shared" si="150"/>
        <v/>
      </c>
      <c r="X146" s="82" t="str">
        <f t="shared" si="151"/>
        <v/>
      </c>
      <c r="Y146" s="82" t="str">
        <f t="shared" si="152"/>
        <v/>
      </c>
      <c r="Z146" s="82" t="str">
        <f t="shared" si="153"/>
        <v/>
      </c>
      <c r="AA146" s="82" t="str">
        <f t="shared" si="154"/>
        <v/>
      </c>
      <c r="AB146" s="82" t="str">
        <f t="shared" si="155"/>
        <v/>
      </c>
      <c r="AC146" s="83" t="str">
        <f t="shared" si="187"/>
        <v>https://viking-pictures.s3.us-west-1.amazonaws.com/AA1188</v>
      </c>
      <c r="AD146" s="82" t="str">
        <f t="shared" si="188"/>
        <v>136</v>
      </c>
      <c r="AE146" s="82">
        <f t="shared" si="181"/>
        <v>136</v>
      </c>
      <c r="AF146" s="82" t="str">
        <f t="shared" si="189"/>
        <v>136</v>
      </c>
      <c r="AG146" s="82" t="str">
        <f t="shared" si="190"/>
        <v>136</v>
      </c>
      <c r="AH146" s="82" t="str">
        <f t="shared" si="191"/>
        <v>136</v>
      </c>
      <c r="AI146" s="82" t="str">
        <f t="shared" si="192"/>
        <v>136</v>
      </c>
      <c r="AJ146" s="82" t="str">
        <f t="shared" si="193"/>
        <v>136</v>
      </c>
      <c r="AK146" s="82" t="str">
        <f t="shared" si="194"/>
        <v>136</v>
      </c>
      <c r="AL146" s="82" t="str">
        <f t="shared" si="195"/>
        <v>136</v>
      </c>
      <c r="AM146" s="82" t="str">
        <f t="shared" si="196"/>
        <v>136</v>
      </c>
      <c r="AN146" s="82" t="str">
        <f t="shared" si="182"/>
        <v>136</v>
      </c>
      <c r="AO146" s="82" t="str">
        <f t="shared" si="197"/>
        <v>136</v>
      </c>
      <c r="AP146" s="82" t="str">
        <f t="shared" si="198"/>
        <v>136</v>
      </c>
      <c r="AQ146" s="84" t="s">
        <v>3199</v>
      </c>
      <c r="AR146" s="84" t="s">
        <v>1864</v>
      </c>
      <c r="AS146" s="84" t="s">
        <v>1865</v>
      </c>
      <c r="AT146" s="84" t="s">
        <v>1866</v>
      </c>
      <c r="AU146" s="84" t="s">
        <v>1867</v>
      </c>
      <c r="AV146" s="84" t="s">
        <v>1868</v>
      </c>
      <c r="AW146" s="84" t="s">
        <v>1869</v>
      </c>
      <c r="AX146" s="84" t="s">
        <v>1870</v>
      </c>
      <c r="AY146" s="84" t="s">
        <v>1871</v>
      </c>
      <c r="AZ146" s="84" t="s">
        <v>1872</v>
      </c>
      <c r="BA146" s="84" t="s">
        <v>1873</v>
      </c>
      <c r="BB146" s="84" t="s">
        <v>1874</v>
      </c>
      <c r="BC146" s="84" t="s">
        <v>1875</v>
      </c>
      <c r="BD146" s="84" t="s">
        <v>1876</v>
      </c>
      <c r="BE146" s="84" t="s">
        <v>1877</v>
      </c>
      <c r="BF146" s="84" t="s">
        <v>1878</v>
      </c>
      <c r="BG146" s="84" t="s">
        <v>1879</v>
      </c>
      <c r="BH146" s="84" t="s">
        <v>1880</v>
      </c>
      <c r="BI146" s="84" t="s">
        <v>1881</v>
      </c>
      <c r="BJ146" s="84" t="s">
        <v>1882</v>
      </c>
      <c r="BK146" s="84" t="s">
        <v>1883</v>
      </c>
      <c r="BL146" s="84" t="s">
        <v>1884</v>
      </c>
      <c r="BM146" s="84" t="s">
        <v>1885</v>
      </c>
      <c r="BN146" s="84" t="s">
        <v>1886</v>
      </c>
      <c r="BO146" s="84" t="s">
        <v>1887</v>
      </c>
      <c r="BP146" s="84" t="s">
        <v>1888</v>
      </c>
      <c r="BQ146" s="84" t="s">
        <v>1889</v>
      </c>
      <c r="BR146" s="68" t="str">
        <f t="shared" si="183"/>
        <v>Pic1</v>
      </c>
      <c r="BS146" s="68" t="str">
        <f t="shared" si="156"/>
        <v>Pic2</v>
      </c>
      <c r="BT146" s="68" t="str">
        <f t="shared" si="157"/>
        <v>Pic3</v>
      </c>
      <c r="BU146" s="68" t="str">
        <f t="shared" si="158"/>
        <v>Pic4</v>
      </c>
      <c r="BV146" s="68" t="str">
        <f t="shared" si="159"/>
        <v>Pic5</v>
      </c>
      <c r="BW146" s="68" t="str">
        <f t="shared" si="160"/>
        <v>Pic6</v>
      </c>
      <c r="BX146" s="68" t="str">
        <f t="shared" si="161"/>
        <v/>
      </c>
      <c r="BY146" s="68" t="str">
        <f t="shared" si="162"/>
        <v/>
      </c>
      <c r="BZ146" s="68" t="str">
        <f t="shared" si="163"/>
        <v/>
      </c>
      <c r="CA146" s="68" t="str">
        <f t="shared" si="164"/>
        <v/>
      </c>
      <c r="CB146" s="68" t="str">
        <f t="shared" si="165"/>
        <v/>
      </c>
      <c r="CC146" s="68" t="str">
        <f t="shared" si="166"/>
        <v/>
      </c>
      <c r="CD146" s="68" t="str">
        <f t="shared" si="167"/>
        <v/>
      </c>
      <c r="CE146" s="68" t="str">
        <f t="shared" si="168"/>
        <v/>
      </c>
      <c r="CF146" s="68" t="str">
        <f t="shared" si="169"/>
        <v/>
      </c>
      <c r="CG146" s="68" t="str">
        <f t="shared" si="170"/>
        <v/>
      </c>
      <c r="CH146" s="68" t="str">
        <f t="shared" si="171"/>
        <v/>
      </c>
      <c r="CI146" s="68" t="str">
        <f t="shared" si="172"/>
        <v/>
      </c>
      <c r="CJ146" s="68" t="str">
        <f t="shared" si="173"/>
        <v/>
      </c>
      <c r="CK146" s="68" t="str">
        <f t="shared" si="174"/>
        <v/>
      </c>
      <c r="CL146" s="68" t="str">
        <f t="shared" si="175"/>
        <v/>
      </c>
      <c r="CM146" s="68" t="str">
        <f t="shared" si="176"/>
        <v/>
      </c>
      <c r="CN146" s="68" t="str">
        <f t="shared" si="177"/>
        <v/>
      </c>
      <c r="CO146" s="68" t="str">
        <f t="shared" si="178"/>
        <v/>
      </c>
      <c r="CP146" s="68" t="str">
        <f t="shared" si="184"/>
        <v>https://viking-pictures.s3.us-west-1.amazonaws.com/AA1188/136+(1).JPG</v>
      </c>
      <c r="CR146" t="str">
        <f t="shared" si="185"/>
        <v>https://viking-pictures.s3.us-west-1.amazonaws.com/AA1188/136+(1).JPG</v>
      </c>
      <c r="CS146" s="68" t="str">
        <f t="shared" si="186"/>
        <v>Primary Pic</v>
      </c>
      <c r="CU146" t="s">
        <v>4076</v>
      </c>
      <c r="CV146" t="s">
        <v>4077</v>
      </c>
      <c r="CW146" t="s">
        <v>4078</v>
      </c>
      <c r="CX146" t="s">
        <v>4079</v>
      </c>
      <c r="CY146" t="s">
        <v>4080</v>
      </c>
      <c r="CZ146" t="s">
        <v>4081</v>
      </c>
    </row>
    <row r="147" spans="1:113" x14ac:dyDescent="0.25">
      <c r="A147">
        <v>140</v>
      </c>
      <c r="B147" t="s">
        <v>3169</v>
      </c>
      <c r="C147" s="82" t="str">
        <f t="shared" si="179"/>
        <v>https://viking-pictures.s3.us-west-1.amazonaws.com/AA1188/140+(1).JPG|https://viking-pictures.s3.us-west-1.amazonaws.com/AA1188/140+(2).JPG|https://viking-pictures.s3.us-west-1.amazonaws.com/AA1188/140+(3).JPG|https://viking-pictures.s3.us-west-1.amazonaws.com/AA1188/140+(4).JPG|https://viking-pictures.s3.us-west-1.amazonaws.com/AA1188/140+(5).JPG|https://viking-pictures.s3.us-west-1.amazonaws.com/AA1188/140+(6).JPG</v>
      </c>
      <c r="D147" s="278">
        <v>6</v>
      </c>
      <c r="E147" s="82" t="str">
        <f t="shared" si="180"/>
        <v>https://viking-pictures.s3.us-west-1.amazonaws.com/AA1188/140+(1).JPG</v>
      </c>
      <c r="F147" s="82" t="str">
        <f t="shared" si="133"/>
        <v>https://viking-pictures.s3.us-west-1.amazonaws.com/AA1188/140+(2).JPG</v>
      </c>
      <c r="G147" s="82" t="str">
        <f t="shared" si="134"/>
        <v>https://viking-pictures.s3.us-west-1.amazonaws.com/AA1188/140+(3).JPG</v>
      </c>
      <c r="H147" s="82" t="str">
        <f t="shared" si="135"/>
        <v>https://viking-pictures.s3.us-west-1.amazonaws.com/AA1188/140+(4).JPG</v>
      </c>
      <c r="I147" s="82" t="str">
        <f t="shared" si="136"/>
        <v>https://viking-pictures.s3.us-west-1.amazonaws.com/AA1188/140+(5).JPG</v>
      </c>
      <c r="J147" s="82" t="str">
        <f t="shared" si="137"/>
        <v>https://viking-pictures.s3.us-west-1.amazonaws.com/AA1188/140+(6).JPG</v>
      </c>
      <c r="K147" s="82" t="str">
        <f t="shared" si="138"/>
        <v/>
      </c>
      <c r="L147" s="82" t="str">
        <f t="shared" si="139"/>
        <v/>
      </c>
      <c r="M147" s="82" t="str">
        <f t="shared" si="140"/>
        <v/>
      </c>
      <c r="N147" s="82" t="str">
        <f t="shared" si="141"/>
        <v/>
      </c>
      <c r="O147" s="82" t="str">
        <f t="shared" si="142"/>
        <v/>
      </c>
      <c r="P147" s="82" t="str">
        <f t="shared" si="143"/>
        <v/>
      </c>
      <c r="Q147" s="82" t="str">
        <f t="shared" si="144"/>
        <v/>
      </c>
      <c r="R147" s="82" t="str">
        <f t="shared" si="145"/>
        <v/>
      </c>
      <c r="S147" s="82" t="str">
        <f t="shared" si="146"/>
        <v/>
      </c>
      <c r="T147" s="82" t="str">
        <f t="shared" si="147"/>
        <v/>
      </c>
      <c r="U147" s="82" t="str">
        <f t="shared" si="148"/>
        <v/>
      </c>
      <c r="V147" s="82" t="str">
        <f t="shared" si="149"/>
        <v/>
      </c>
      <c r="W147" s="82" t="str">
        <f t="shared" si="150"/>
        <v/>
      </c>
      <c r="X147" s="82" t="str">
        <f t="shared" si="151"/>
        <v/>
      </c>
      <c r="Y147" s="82" t="str">
        <f t="shared" si="152"/>
        <v/>
      </c>
      <c r="Z147" s="82" t="str">
        <f t="shared" si="153"/>
        <v/>
      </c>
      <c r="AA147" s="82" t="str">
        <f t="shared" si="154"/>
        <v/>
      </c>
      <c r="AB147" s="82" t="str">
        <f t="shared" si="155"/>
        <v/>
      </c>
      <c r="AC147" s="83" t="str">
        <f t="shared" si="187"/>
        <v>https://viking-pictures.s3.us-west-1.amazonaws.com/AA1188</v>
      </c>
      <c r="AD147" s="82" t="str">
        <f t="shared" si="188"/>
        <v>140</v>
      </c>
      <c r="AE147" s="82">
        <f t="shared" si="181"/>
        <v>140</v>
      </c>
      <c r="AF147" s="82" t="str">
        <f t="shared" si="189"/>
        <v>140</v>
      </c>
      <c r="AG147" s="82" t="str">
        <f t="shared" si="190"/>
        <v>140</v>
      </c>
      <c r="AH147" s="82" t="str">
        <f t="shared" si="191"/>
        <v>140</v>
      </c>
      <c r="AI147" s="82" t="str">
        <f t="shared" si="192"/>
        <v>140</v>
      </c>
      <c r="AJ147" s="82" t="str">
        <f t="shared" si="193"/>
        <v>140</v>
      </c>
      <c r="AK147" s="82" t="str">
        <f t="shared" si="194"/>
        <v>140</v>
      </c>
      <c r="AL147" s="82" t="str">
        <f t="shared" si="195"/>
        <v>140</v>
      </c>
      <c r="AM147" s="82" t="str">
        <f t="shared" si="196"/>
        <v>140</v>
      </c>
      <c r="AN147" s="82" t="str">
        <f t="shared" si="182"/>
        <v>140</v>
      </c>
      <c r="AO147" s="82" t="str">
        <f t="shared" si="197"/>
        <v>140</v>
      </c>
      <c r="AP147" s="82" t="str">
        <f t="shared" si="198"/>
        <v>140</v>
      </c>
      <c r="AQ147" s="84" t="s">
        <v>3199</v>
      </c>
      <c r="AR147" s="84" t="s">
        <v>1864</v>
      </c>
      <c r="AS147" s="84" t="s">
        <v>1865</v>
      </c>
      <c r="AT147" s="84" t="s">
        <v>1866</v>
      </c>
      <c r="AU147" s="84" t="s">
        <v>1867</v>
      </c>
      <c r="AV147" s="84" t="s">
        <v>1868</v>
      </c>
      <c r="AW147" s="84" t="s">
        <v>1869</v>
      </c>
      <c r="AX147" s="84" t="s">
        <v>1870</v>
      </c>
      <c r="AY147" s="84" t="s">
        <v>1871</v>
      </c>
      <c r="AZ147" s="84" t="s">
        <v>1872</v>
      </c>
      <c r="BA147" s="84" t="s">
        <v>1873</v>
      </c>
      <c r="BB147" s="84" t="s">
        <v>1874</v>
      </c>
      <c r="BC147" s="84" t="s">
        <v>1875</v>
      </c>
      <c r="BD147" s="84" t="s">
        <v>1876</v>
      </c>
      <c r="BE147" s="84" t="s">
        <v>1877</v>
      </c>
      <c r="BF147" s="84" t="s">
        <v>1878</v>
      </c>
      <c r="BG147" s="84" t="s">
        <v>1879</v>
      </c>
      <c r="BH147" s="84" t="s">
        <v>1880</v>
      </c>
      <c r="BI147" s="84" t="s">
        <v>1881</v>
      </c>
      <c r="BJ147" s="84" t="s">
        <v>1882</v>
      </c>
      <c r="BK147" s="84" t="s">
        <v>1883</v>
      </c>
      <c r="BL147" s="84" t="s">
        <v>1884</v>
      </c>
      <c r="BM147" s="84" t="s">
        <v>1885</v>
      </c>
      <c r="BN147" s="84" t="s">
        <v>1886</v>
      </c>
      <c r="BO147" s="84" t="s">
        <v>1887</v>
      </c>
      <c r="BP147" s="84" t="s">
        <v>1888</v>
      </c>
      <c r="BQ147" s="84" t="s">
        <v>1889</v>
      </c>
      <c r="BR147" s="68" t="str">
        <f t="shared" si="183"/>
        <v>Pic1</v>
      </c>
      <c r="BS147" s="68" t="str">
        <f t="shared" si="156"/>
        <v>Pic2</v>
      </c>
      <c r="BT147" s="68" t="str">
        <f t="shared" si="157"/>
        <v>Pic3</v>
      </c>
      <c r="BU147" s="68" t="str">
        <f t="shared" si="158"/>
        <v>Pic4</v>
      </c>
      <c r="BV147" s="68" t="str">
        <f t="shared" si="159"/>
        <v>Pic5</v>
      </c>
      <c r="BW147" s="68" t="str">
        <f t="shared" si="160"/>
        <v>Pic6</v>
      </c>
      <c r="BX147" s="68" t="str">
        <f t="shared" si="161"/>
        <v/>
      </c>
      <c r="BY147" s="68" t="str">
        <f t="shared" si="162"/>
        <v/>
      </c>
      <c r="BZ147" s="68" t="str">
        <f t="shared" si="163"/>
        <v/>
      </c>
      <c r="CA147" s="68" t="str">
        <f t="shared" si="164"/>
        <v/>
      </c>
      <c r="CB147" s="68" t="str">
        <f t="shared" si="165"/>
        <v/>
      </c>
      <c r="CC147" s="68" t="str">
        <f t="shared" si="166"/>
        <v/>
      </c>
      <c r="CD147" s="68" t="str">
        <f t="shared" si="167"/>
        <v/>
      </c>
      <c r="CE147" s="68" t="str">
        <f t="shared" si="168"/>
        <v/>
      </c>
      <c r="CF147" s="68" t="str">
        <f t="shared" si="169"/>
        <v/>
      </c>
      <c r="CG147" s="68" t="str">
        <f t="shared" si="170"/>
        <v/>
      </c>
      <c r="CH147" s="68" t="str">
        <f t="shared" si="171"/>
        <v/>
      </c>
      <c r="CI147" s="68" t="str">
        <f t="shared" si="172"/>
        <v/>
      </c>
      <c r="CJ147" s="68" t="str">
        <f t="shared" si="173"/>
        <v/>
      </c>
      <c r="CK147" s="68" t="str">
        <f t="shared" si="174"/>
        <v/>
      </c>
      <c r="CL147" s="68" t="str">
        <f t="shared" si="175"/>
        <v/>
      </c>
      <c r="CM147" s="68" t="str">
        <f t="shared" si="176"/>
        <v/>
      </c>
      <c r="CN147" s="68" t="str">
        <f t="shared" si="177"/>
        <v/>
      </c>
      <c r="CO147" s="68" t="str">
        <f t="shared" si="178"/>
        <v/>
      </c>
      <c r="CP147" s="68" t="str">
        <f t="shared" si="184"/>
        <v>https://viking-pictures.s3.us-west-1.amazonaws.com/AA1188/140+(1).JPG</v>
      </c>
      <c r="CR147" t="str">
        <f t="shared" si="185"/>
        <v>https://viking-pictures.s3.us-west-1.amazonaws.com/AA1188/140+(1).JPG</v>
      </c>
      <c r="CS147" s="68" t="str">
        <f t="shared" si="186"/>
        <v>Primary Pic</v>
      </c>
      <c r="CU147" t="s">
        <v>3207</v>
      </c>
      <c r="CV147" t="s">
        <v>4082</v>
      </c>
      <c r="CW147" t="s">
        <v>4083</v>
      </c>
      <c r="CX147" t="s">
        <v>4084</v>
      </c>
      <c r="CY147" t="s">
        <v>4085</v>
      </c>
      <c r="CZ147" t="s">
        <v>4086</v>
      </c>
    </row>
    <row r="148" spans="1:113" x14ac:dyDescent="0.25">
      <c r="A148">
        <v>138</v>
      </c>
      <c r="B148" t="s">
        <v>3171</v>
      </c>
      <c r="C148" s="82" t="str">
        <f t="shared" si="179"/>
        <v>https://viking-pictures.s3.us-west-1.amazonaws.com/AA1188/138+(1).JPG|https://viking-pictures.s3.us-west-1.amazonaws.com/AA1188/138+(2).JPG|https://viking-pictures.s3.us-west-1.amazonaws.com/AA1188/138+(3).JPG|https://viking-pictures.s3.us-west-1.amazonaws.com/AA1188/138+(4).JPG|https://viking-pictures.s3.us-west-1.amazonaws.com/AA1188/138+(5).JPG</v>
      </c>
      <c r="D148" s="278">
        <v>5</v>
      </c>
      <c r="E148" s="82" t="str">
        <f t="shared" si="180"/>
        <v>https://viking-pictures.s3.us-west-1.amazonaws.com/AA1188/138+(1).JPG</v>
      </c>
      <c r="F148" s="82" t="str">
        <f t="shared" si="133"/>
        <v>https://viking-pictures.s3.us-west-1.amazonaws.com/AA1188/138+(2).JPG</v>
      </c>
      <c r="G148" s="82" t="str">
        <f t="shared" si="134"/>
        <v>https://viking-pictures.s3.us-west-1.amazonaws.com/AA1188/138+(3).JPG</v>
      </c>
      <c r="H148" s="82" t="str">
        <f t="shared" si="135"/>
        <v>https://viking-pictures.s3.us-west-1.amazonaws.com/AA1188/138+(4).JPG</v>
      </c>
      <c r="I148" s="82" t="str">
        <f t="shared" si="136"/>
        <v>https://viking-pictures.s3.us-west-1.amazonaws.com/AA1188/138+(5).JPG</v>
      </c>
      <c r="J148" s="82" t="str">
        <f t="shared" si="137"/>
        <v/>
      </c>
      <c r="K148" s="82" t="str">
        <f t="shared" si="138"/>
        <v/>
      </c>
      <c r="L148" s="82" t="str">
        <f t="shared" si="139"/>
        <v/>
      </c>
      <c r="M148" s="82" t="str">
        <f t="shared" si="140"/>
        <v/>
      </c>
      <c r="N148" s="82" t="str">
        <f t="shared" si="141"/>
        <v/>
      </c>
      <c r="O148" s="82" t="str">
        <f t="shared" si="142"/>
        <v/>
      </c>
      <c r="P148" s="82" t="str">
        <f t="shared" si="143"/>
        <v/>
      </c>
      <c r="Q148" s="82" t="str">
        <f t="shared" si="144"/>
        <v/>
      </c>
      <c r="R148" s="82" t="str">
        <f t="shared" si="145"/>
        <v/>
      </c>
      <c r="S148" s="82" t="str">
        <f t="shared" si="146"/>
        <v/>
      </c>
      <c r="T148" s="82" t="str">
        <f t="shared" si="147"/>
        <v/>
      </c>
      <c r="U148" s="82" t="str">
        <f t="shared" si="148"/>
        <v/>
      </c>
      <c r="V148" s="82" t="str">
        <f t="shared" si="149"/>
        <v/>
      </c>
      <c r="W148" s="82" t="str">
        <f t="shared" si="150"/>
        <v/>
      </c>
      <c r="X148" s="82" t="str">
        <f t="shared" si="151"/>
        <v/>
      </c>
      <c r="Y148" s="82" t="str">
        <f t="shared" si="152"/>
        <v/>
      </c>
      <c r="Z148" s="82" t="str">
        <f t="shared" si="153"/>
        <v/>
      </c>
      <c r="AA148" s="82" t="str">
        <f t="shared" si="154"/>
        <v/>
      </c>
      <c r="AB148" s="82" t="str">
        <f t="shared" si="155"/>
        <v/>
      </c>
      <c r="AC148" s="83" t="str">
        <f t="shared" si="187"/>
        <v>https://viking-pictures.s3.us-west-1.amazonaws.com/AA1188</v>
      </c>
      <c r="AD148" s="82" t="str">
        <f t="shared" si="188"/>
        <v>138</v>
      </c>
      <c r="AE148" s="82">
        <f t="shared" si="181"/>
        <v>138</v>
      </c>
      <c r="AF148" s="82" t="str">
        <f t="shared" si="189"/>
        <v>138</v>
      </c>
      <c r="AG148" s="82" t="str">
        <f t="shared" si="190"/>
        <v>138</v>
      </c>
      <c r="AH148" s="82" t="str">
        <f t="shared" si="191"/>
        <v>138</v>
      </c>
      <c r="AI148" s="82" t="str">
        <f t="shared" si="192"/>
        <v>138</v>
      </c>
      <c r="AJ148" s="82" t="str">
        <f t="shared" si="193"/>
        <v>138</v>
      </c>
      <c r="AK148" s="82" t="str">
        <f t="shared" si="194"/>
        <v>138</v>
      </c>
      <c r="AL148" s="82" t="str">
        <f t="shared" si="195"/>
        <v>138</v>
      </c>
      <c r="AM148" s="82" t="str">
        <f t="shared" si="196"/>
        <v>138</v>
      </c>
      <c r="AN148" s="82" t="str">
        <f t="shared" si="182"/>
        <v>138</v>
      </c>
      <c r="AO148" s="82" t="str">
        <f t="shared" si="197"/>
        <v>138</v>
      </c>
      <c r="AP148" s="82" t="str">
        <f t="shared" si="198"/>
        <v>138</v>
      </c>
      <c r="AQ148" s="84" t="s">
        <v>3199</v>
      </c>
      <c r="AR148" s="84" t="s">
        <v>1864</v>
      </c>
      <c r="AS148" s="84" t="s">
        <v>1865</v>
      </c>
      <c r="AT148" s="84" t="s">
        <v>1866</v>
      </c>
      <c r="AU148" s="84" t="s">
        <v>1867</v>
      </c>
      <c r="AV148" s="84" t="s">
        <v>1868</v>
      </c>
      <c r="AW148" s="84" t="s">
        <v>1869</v>
      </c>
      <c r="AX148" s="84" t="s">
        <v>1870</v>
      </c>
      <c r="AY148" s="84" t="s">
        <v>1871</v>
      </c>
      <c r="AZ148" s="84" t="s">
        <v>1872</v>
      </c>
      <c r="BA148" s="84" t="s">
        <v>1873</v>
      </c>
      <c r="BB148" s="84" t="s">
        <v>1874</v>
      </c>
      <c r="BC148" s="84" t="s">
        <v>1875</v>
      </c>
      <c r="BD148" s="84" t="s">
        <v>1876</v>
      </c>
      <c r="BE148" s="84" t="s">
        <v>1877</v>
      </c>
      <c r="BF148" s="84" t="s">
        <v>1878</v>
      </c>
      <c r="BG148" s="84" t="s">
        <v>1879</v>
      </c>
      <c r="BH148" s="84" t="s">
        <v>1880</v>
      </c>
      <c r="BI148" s="84" t="s">
        <v>1881</v>
      </c>
      <c r="BJ148" s="84" t="s">
        <v>1882</v>
      </c>
      <c r="BK148" s="84" t="s">
        <v>1883</v>
      </c>
      <c r="BL148" s="84" t="s">
        <v>1884</v>
      </c>
      <c r="BM148" s="84" t="s">
        <v>1885</v>
      </c>
      <c r="BN148" s="84" t="s">
        <v>1886</v>
      </c>
      <c r="BO148" s="84" t="s">
        <v>1887</v>
      </c>
      <c r="BP148" s="84" t="s">
        <v>1888</v>
      </c>
      <c r="BQ148" s="84" t="s">
        <v>1889</v>
      </c>
      <c r="BR148" s="68" t="str">
        <f t="shared" si="183"/>
        <v>Pic1</v>
      </c>
      <c r="BS148" s="68" t="str">
        <f t="shared" si="156"/>
        <v>Pic2</v>
      </c>
      <c r="BT148" s="68" t="str">
        <f t="shared" si="157"/>
        <v>Pic3</v>
      </c>
      <c r="BU148" s="68" t="str">
        <f t="shared" si="158"/>
        <v>Pic4</v>
      </c>
      <c r="BV148" s="68" t="str">
        <f t="shared" si="159"/>
        <v>Pic5</v>
      </c>
      <c r="BW148" s="68" t="str">
        <f t="shared" si="160"/>
        <v/>
      </c>
      <c r="BX148" s="68" t="str">
        <f t="shared" si="161"/>
        <v/>
      </c>
      <c r="BY148" s="68" t="str">
        <f t="shared" si="162"/>
        <v/>
      </c>
      <c r="BZ148" s="68" t="str">
        <f t="shared" si="163"/>
        <v/>
      </c>
      <c r="CA148" s="68" t="str">
        <f t="shared" si="164"/>
        <v/>
      </c>
      <c r="CB148" s="68" t="str">
        <f t="shared" si="165"/>
        <v/>
      </c>
      <c r="CC148" s="68" t="str">
        <f t="shared" si="166"/>
        <v/>
      </c>
      <c r="CD148" s="68" t="str">
        <f t="shared" si="167"/>
        <v/>
      </c>
      <c r="CE148" s="68" t="str">
        <f t="shared" si="168"/>
        <v/>
      </c>
      <c r="CF148" s="68" t="str">
        <f t="shared" si="169"/>
        <v/>
      </c>
      <c r="CG148" s="68" t="str">
        <f t="shared" si="170"/>
        <v/>
      </c>
      <c r="CH148" s="68" t="str">
        <f t="shared" si="171"/>
        <v/>
      </c>
      <c r="CI148" s="68" t="str">
        <f t="shared" si="172"/>
        <v/>
      </c>
      <c r="CJ148" s="68" t="str">
        <f t="shared" si="173"/>
        <v/>
      </c>
      <c r="CK148" s="68" t="str">
        <f t="shared" si="174"/>
        <v/>
      </c>
      <c r="CL148" s="68" t="str">
        <f t="shared" si="175"/>
        <v/>
      </c>
      <c r="CM148" s="68" t="str">
        <f t="shared" si="176"/>
        <v/>
      </c>
      <c r="CN148" s="68" t="str">
        <f t="shared" si="177"/>
        <v/>
      </c>
      <c r="CO148" s="68" t="str">
        <f t="shared" si="178"/>
        <v/>
      </c>
      <c r="CP148" s="68" t="str">
        <f t="shared" si="184"/>
        <v>https://viking-pictures.s3.us-west-1.amazonaws.com/AA1188/138+(1).JPG</v>
      </c>
      <c r="CR148" t="str">
        <f t="shared" si="185"/>
        <v>https://viking-pictures.s3.us-west-1.amazonaws.com/AA1188/138+(1).JPG</v>
      </c>
      <c r="CS148" s="68" t="str">
        <f t="shared" si="186"/>
        <v>Primary Pic</v>
      </c>
      <c r="CU148" t="s">
        <v>4087</v>
      </c>
      <c r="CV148" t="s">
        <v>4088</v>
      </c>
      <c r="CW148" t="s">
        <v>4089</v>
      </c>
      <c r="CX148" t="s">
        <v>4090</v>
      </c>
      <c r="CY148" t="s">
        <v>4091</v>
      </c>
    </row>
    <row r="149" spans="1:113" x14ac:dyDescent="0.25">
      <c r="A149">
        <v>142</v>
      </c>
      <c r="B149" t="s">
        <v>3172</v>
      </c>
      <c r="C149" s="82" t="str">
        <f t="shared" si="179"/>
        <v>https://viking-pictures.s3.us-west-1.amazonaws.com/AA1188/142+(1).JPG|https://viking-pictures.s3.us-west-1.amazonaws.com/AA1188/142+(2).JPG|https://viking-pictures.s3.us-west-1.amazonaws.com/AA1188/142+(3).JPG|https://viking-pictures.s3.us-west-1.amazonaws.com/AA1188/142+(4).JPG|https://viking-pictures.s3.us-west-1.amazonaws.com/AA1188/142+(5).JPG|https://viking-pictures.s3.us-west-1.amazonaws.com/AA1188/142+(6).JPG</v>
      </c>
      <c r="D149" s="278">
        <v>6</v>
      </c>
      <c r="E149" s="82" t="str">
        <f t="shared" si="180"/>
        <v>https://viking-pictures.s3.us-west-1.amazonaws.com/AA1188/142+(1).JPG</v>
      </c>
      <c r="F149" s="82" t="str">
        <f t="shared" si="133"/>
        <v>https://viking-pictures.s3.us-west-1.amazonaws.com/AA1188/142+(2).JPG</v>
      </c>
      <c r="G149" s="82" t="str">
        <f t="shared" si="134"/>
        <v>https://viking-pictures.s3.us-west-1.amazonaws.com/AA1188/142+(3).JPG</v>
      </c>
      <c r="H149" s="82" t="str">
        <f t="shared" si="135"/>
        <v>https://viking-pictures.s3.us-west-1.amazonaws.com/AA1188/142+(4).JPG</v>
      </c>
      <c r="I149" s="82" t="str">
        <f t="shared" si="136"/>
        <v>https://viking-pictures.s3.us-west-1.amazonaws.com/AA1188/142+(5).JPG</v>
      </c>
      <c r="J149" s="82" t="str">
        <f t="shared" si="137"/>
        <v>https://viking-pictures.s3.us-west-1.amazonaws.com/AA1188/142+(6).JPG</v>
      </c>
      <c r="K149" s="82" t="str">
        <f t="shared" si="138"/>
        <v/>
      </c>
      <c r="L149" s="82" t="str">
        <f t="shared" si="139"/>
        <v/>
      </c>
      <c r="M149" s="82" t="str">
        <f t="shared" si="140"/>
        <v/>
      </c>
      <c r="N149" s="82" t="str">
        <f t="shared" si="141"/>
        <v/>
      </c>
      <c r="O149" s="82" t="str">
        <f t="shared" si="142"/>
        <v/>
      </c>
      <c r="P149" s="82" t="str">
        <f t="shared" si="143"/>
        <v/>
      </c>
      <c r="Q149" s="82" t="str">
        <f t="shared" si="144"/>
        <v/>
      </c>
      <c r="R149" s="82" t="str">
        <f t="shared" si="145"/>
        <v/>
      </c>
      <c r="S149" s="82" t="str">
        <f t="shared" si="146"/>
        <v/>
      </c>
      <c r="T149" s="82" t="str">
        <f t="shared" si="147"/>
        <v/>
      </c>
      <c r="U149" s="82" t="str">
        <f t="shared" si="148"/>
        <v/>
      </c>
      <c r="V149" s="82" t="str">
        <f t="shared" si="149"/>
        <v/>
      </c>
      <c r="W149" s="82" t="str">
        <f t="shared" si="150"/>
        <v/>
      </c>
      <c r="X149" s="82" t="str">
        <f t="shared" si="151"/>
        <v/>
      </c>
      <c r="Y149" s="82" t="str">
        <f t="shared" si="152"/>
        <v/>
      </c>
      <c r="Z149" s="82" t="str">
        <f t="shared" si="153"/>
        <v/>
      </c>
      <c r="AA149" s="82" t="str">
        <f t="shared" si="154"/>
        <v/>
      </c>
      <c r="AB149" s="82" t="str">
        <f t="shared" si="155"/>
        <v/>
      </c>
      <c r="AC149" s="83" t="str">
        <f t="shared" si="187"/>
        <v>https://viking-pictures.s3.us-west-1.amazonaws.com/AA1188</v>
      </c>
      <c r="AD149" s="82" t="str">
        <f t="shared" si="188"/>
        <v>142</v>
      </c>
      <c r="AE149" s="82">
        <f t="shared" si="181"/>
        <v>142</v>
      </c>
      <c r="AF149" s="82" t="str">
        <f t="shared" si="189"/>
        <v>142</v>
      </c>
      <c r="AG149" s="82" t="str">
        <f t="shared" si="190"/>
        <v>142</v>
      </c>
      <c r="AH149" s="82" t="str">
        <f t="shared" si="191"/>
        <v>142</v>
      </c>
      <c r="AI149" s="82" t="str">
        <f t="shared" si="192"/>
        <v>142</v>
      </c>
      <c r="AJ149" s="82" t="str">
        <f t="shared" si="193"/>
        <v>142</v>
      </c>
      <c r="AK149" s="82" t="str">
        <f t="shared" si="194"/>
        <v>142</v>
      </c>
      <c r="AL149" s="82" t="str">
        <f t="shared" si="195"/>
        <v>142</v>
      </c>
      <c r="AM149" s="82" t="str">
        <f t="shared" si="196"/>
        <v>142</v>
      </c>
      <c r="AN149" s="82" t="str">
        <f t="shared" si="182"/>
        <v>142</v>
      </c>
      <c r="AO149" s="82" t="str">
        <f t="shared" si="197"/>
        <v>142</v>
      </c>
      <c r="AP149" s="82" t="str">
        <f t="shared" si="198"/>
        <v>142</v>
      </c>
      <c r="AQ149" s="84" t="s">
        <v>3199</v>
      </c>
      <c r="AR149" s="84" t="s">
        <v>1864</v>
      </c>
      <c r="AS149" s="84" t="s">
        <v>1865</v>
      </c>
      <c r="AT149" s="84" t="s">
        <v>1866</v>
      </c>
      <c r="AU149" s="84" t="s">
        <v>1867</v>
      </c>
      <c r="AV149" s="84" t="s">
        <v>1868</v>
      </c>
      <c r="AW149" s="84" t="s">
        <v>1869</v>
      </c>
      <c r="AX149" s="84" t="s">
        <v>1870</v>
      </c>
      <c r="AY149" s="84" t="s">
        <v>1871</v>
      </c>
      <c r="AZ149" s="84" t="s">
        <v>1872</v>
      </c>
      <c r="BA149" s="84" t="s">
        <v>1873</v>
      </c>
      <c r="BB149" s="84" t="s">
        <v>1874</v>
      </c>
      <c r="BC149" s="84" t="s">
        <v>1875</v>
      </c>
      <c r="BD149" s="84" t="s">
        <v>1876</v>
      </c>
      <c r="BE149" s="84" t="s">
        <v>1877</v>
      </c>
      <c r="BF149" s="84" t="s">
        <v>1878</v>
      </c>
      <c r="BG149" s="84" t="s">
        <v>1879</v>
      </c>
      <c r="BH149" s="84" t="s">
        <v>1880</v>
      </c>
      <c r="BI149" s="84" t="s">
        <v>1881</v>
      </c>
      <c r="BJ149" s="84" t="s">
        <v>1882</v>
      </c>
      <c r="BK149" s="84" t="s">
        <v>1883</v>
      </c>
      <c r="BL149" s="84" t="s">
        <v>1884</v>
      </c>
      <c r="BM149" s="84" t="s">
        <v>1885</v>
      </c>
      <c r="BN149" s="84" t="s">
        <v>1886</v>
      </c>
      <c r="BO149" s="84" t="s">
        <v>1887</v>
      </c>
      <c r="BP149" s="84" t="s">
        <v>1888</v>
      </c>
      <c r="BQ149" s="84" t="s">
        <v>1889</v>
      </c>
      <c r="BR149" s="68" t="str">
        <f t="shared" si="183"/>
        <v>Pic1</v>
      </c>
      <c r="BS149" s="68" t="str">
        <f t="shared" si="156"/>
        <v>Pic2</v>
      </c>
      <c r="BT149" s="68" t="str">
        <f t="shared" si="157"/>
        <v>Pic3</v>
      </c>
      <c r="BU149" s="68" t="str">
        <f t="shared" si="158"/>
        <v>Pic4</v>
      </c>
      <c r="BV149" s="68" t="str">
        <f t="shared" si="159"/>
        <v>Pic5</v>
      </c>
      <c r="BW149" s="68" t="str">
        <f t="shared" si="160"/>
        <v>Pic6</v>
      </c>
      <c r="BX149" s="68" t="str">
        <f t="shared" si="161"/>
        <v/>
      </c>
      <c r="BY149" s="68" t="str">
        <f t="shared" si="162"/>
        <v/>
      </c>
      <c r="BZ149" s="68" t="str">
        <f t="shared" si="163"/>
        <v/>
      </c>
      <c r="CA149" s="68" t="str">
        <f t="shared" si="164"/>
        <v/>
      </c>
      <c r="CB149" s="68" t="str">
        <f t="shared" si="165"/>
        <v/>
      </c>
      <c r="CC149" s="68" t="str">
        <f t="shared" si="166"/>
        <v/>
      </c>
      <c r="CD149" s="68" t="str">
        <f t="shared" si="167"/>
        <v/>
      </c>
      <c r="CE149" s="68" t="str">
        <f t="shared" si="168"/>
        <v/>
      </c>
      <c r="CF149" s="68" t="str">
        <f t="shared" si="169"/>
        <v/>
      </c>
      <c r="CG149" s="68" t="str">
        <f t="shared" si="170"/>
        <v/>
      </c>
      <c r="CH149" s="68" t="str">
        <f t="shared" si="171"/>
        <v/>
      </c>
      <c r="CI149" s="68" t="str">
        <f t="shared" si="172"/>
        <v/>
      </c>
      <c r="CJ149" s="68" t="str">
        <f t="shared" si="173"/>
        <v/>
      </c>
      <c r="CK149" s="68" t="str">
        <f t="shared" si="174"/>
        <v/>
      </c>
      <c r="CL149" s="68" t="str">
        <f t="shared" si="175"/>
        <v/>
      </c>
      <c r="CM149" s="68" t="str">
        <f t="shared" si="176"/>
        <v/>
      </c>
      <c r="CN149" s="68" t="str">
        <f t="shared" si="177"/>
        <v/>
      </c>
      <c r="CO149" s="68" t="str">
        <f t="shared" si="178"/>
        <v/>
      </c>
      <c r="CP149" s="68" t="str">
        <f t="shared" si="184"/>
        <v>https://viking-pictures.s3.us-west-1.amazonaws.com/AA1188/142+(1).JPG</v>
      </c>
      <c r="CR149" t="str">
        <f t="shared" si="185"/>
        <v>https://viking-pictures.s3.us-west-1.amazonaws.com/AA1188/142+(1).JPG</v>
      </c>
      <c r="CS149" s="68" t="str">
        <f t="shared" si="186"/>
        <v>Primary Pic</v>
      </c>
      <c r="CU149" t="s">
        <v>4092</v>
      </c>
      <c r="CV149" t="s">
        <v>4093</v>
      </c>
      <c r="CW149" t="s">
        <v>4094</v>
      </c>
      <c r="CX149" t="s">
        <v>4095</v>
      </c>
      <c r="CY149" t="s">
        <v>4096</v>
      </c>
      <c r="CZ149" t="s">
        <v>4097</v>
      </c>
    </row>
    <row r="150" spans="1:113" x14ac:dyDescent="0.25">
      <c r="A150">
        <v>137</v>
      </c>
      <c r="B150" t="s">
        <v>3173</v>
      </c>
      <c r="C150" s="82" t="str">
        <f t="shared" si="179"/>
        <v>https://viking-pictures.s3.us-west-1.amazonaws.com/AA1188/137+(1).JPG|https://viking-pictures.s3.us-west-1.amazonaws.com/AA1188/137+(2).JPG|https://viking-pictures.s3.us-west-1.amazonaws.com/AA1188/137+(3).JPG|https://viking-pictures.s3.us-west-1.amazonaws.com/AA1188/137+(4).JPG|https://viking-pictures.s3.us-west-1.amazonaws.com/AA1188/137+(5).JPG|https://viking-pictures.s3.us-west-1.amazonaws.com/AA1188/137+(6).JPG</v>
      </c>
      <c r="D150" s="278">
        <v>6</v>
      </c>
      <c r="E150" s="82" t="str">
        <f t="shared" si="180"/>
        <v>https://viking-pictures.s3.us-west-1.amazonaws.com/AA1188/137+(1).JPG</v>
      </c>
      <c r="F150" s="82" t="str">
        <f t="shared" si="133"/>
        <v>https://viking-pictures.s3.us-west-1.amazonaws.com/AA1188/137+(2).JPG</v>
      </c>
      <c r="G150" s="82" t="str">
        <f t="shared" si="134"/>
        <v>https://viking-pictures.s3.us-west-1.amazonaws.com/AA1188/137+(3).JPG</v>
      </c>
      <c r="H150" s="82" t="str">
        <f t="shared" si="135"/>
        <v>https://viking-pictures.s3.us-west-1.amazonaws.com/AA1188/137+(4).JPG</v>
      </c>
      <c r="I150" s="82" t="str">
        <f t="shared" si="136"/>
        <v>https://viking-pictures.s3.us-west-1.amazonaws.com/AA1188/137+(5).JPG</v>
      </c>
      <c r="J150" s="82" t="str">
        <f t="shared" si="137"/>
        <v>https://viking-pictures.s3.us-west-1.amazonaws.com/AA1188/137+(6).JPG</v>
      </c>
      <c r="K150" s="82" t="str">
        <f t="shared" si="138"/>
        <v/>
      </c>
      <c r="L150" s="82" t="str">
        <f t="shared" si="139"/>
        <v/>
      </c>
      <c r="M150" s="82" t="str">
        <f t="shared" si="140"/>
        <v/>
      </c>
      <c r="N150" s="82" t="str">
        <f t="shared" si="141"/>
        <v/>
      </c>
      <c r="O150" s="82" t="str">
        <f t="shared" si="142"/>
        <v/>
      </c>
      <c r="P150" s="82" t="str">
        <f t="shared" si="143"/>
        <v/>
      </c>
      <c r="Q150" s="82" t="str">
        <f t="shared" si="144"/>
        <v/>
      </c>
      <c r="R150" s="82" t="str">
        <f t="shared" si="145"/>
        <v/>
      </c>
      <c r="S150" s="82" t="str">
        <f t="shared" si="146"/>
        <v/>
      </c>
      <c r="T150" s="82" t="str">
        <f t="shared" si="147"/>
        <v/>
      </c>
      <c r="U150" s="82" t="str">
        <f t="shared" si="148"/>
        <v/>
      </c>
      <c r="V150" s="82" t="str">
        <f t="shared" si="149"/>
        <v/>
      </c>
      <c r="W150" s="82" t="str">
        <f t="shared" si="150"/>
        <v/>
      </c>
      <c r="X150" s="82" t="str">
        <f t="shared" si="151"/>
        <v/>
      </c>
      <c r="Y150" s="82" t="str">
        <f t="shared" si="152"/>
        <v/>
      </c>
      <c r="Z150" s="82" t="str">
        <f t="shared" si="153"/>
        <v/>
      </c>
      <c r="AA150" s="82" t="str">
        <f t="shared" si="154"/>
        <v/>
      </c>
      <c r="AB150" s="82" t="str">
        <f t="shared" si="155"/>
        <v/>
      </c>
      <c r="AC150" s="83" t="str">
        <f t="shared" si="187"/>
        <v>https://viking-pictures.s3.us-west-1.amazonaws.com/AA1188</v>
      </c>
      <c r="AD150" s="82" t="str">
        <f t="shared" si="188"/>
        <v>137</v>
      </c>
      <c r="AE150" s="82">
        <f t="shared" si="181"/>
        <v>137</v>
      </c>
      <c r="AF150" s="82" t="str">
        <f t="shared" si="189"/>
        <v>137</v>
      </c>
      <c r="AG150" s="82" t="str">
        <f t="shared" si="190"/>
        <v>137</v>
      </c>
      <c r="AH150" s="82" t="str">
        <f t="shared" si="191"/>
        <v>137</v>
      </c>
      <c r="AI150" s="82" t="str">
        <f t="shared" si="192"/>
        <v>137</v>
      </c>
      <c r="AJ150" s="82" t="str">
        <f t="shared" si="193"/>
        <v>137</v>
      </c>
      <c r="AK150" s="82" t="str">
        <f t="shared" si="194"/>
        <v>137</v>
      </c>
      <c r="AL150" s="82" t="str">
        <f t="shared" si="195"/>
        <v>137</v>
      </c>
      <c r="AM150" s="82" t="str">
        <f t="shared" si="196"/>
        <v>137</v>
      </c>
      <c r="AN150" s="82" t="str">
        <f t="shared" si="182"/>
        <v>137</v>
      </c>
      <c r="AO150" s="82" t="str">
        <f t="shared" si="197"/>
        <v>137</v>
      </c>
      <c r="AP150" s="82" t="str">
        <f t="shared" si="198"/>
        <v>137</v>
      </c>
      <c r="AQ150" s="84" t="s">
        <v>3199</v>
      </c>
      <c r="AR150" s="84" t="s">
        <v>1864</v>
      </c>
      <c r="AS150" s="84" t="s">
        <v>1865</v>
      </c>
      <c r="AT150" s="84" t="s">
        <v>1866</v>
      </c>
      <c r="AU150" s="84" t="s">
        <v>1867</v>
      </c>
      <c r="AV150" s="84" t="s">
        <v>1868</v>
      </c>
      <c r="AW150" s="84" t="s">
        <v>1869</v>
      </c>
      <c r="AX150" s="84" t="s">
        <v>1870</v>
      </c>
      <c r="AY150" s="84" t="s">
        <v>1871</v>
      </c>
      <c r="AZ150" s="84" t="s">
        <v>1872</v>
      </c>
      <c r="BA150" s="84" t="s">
        <v>1873</v>
      </c>
      <c r="BB150" s="84" t="s">
        <v>1874</v>
      </c>
      <c r="BC150" s="84" t="s">
        <v>1875</v>
      </c>
      <c r="BD150" s="84" t="s">
        <v>1876</v>
      </c>
      <c r="BE150" s="84" t="s">
        <v>1877</v>
      </c>
      <c r="BF150" s="84" t="s">
        <v>1878</v>
      </c>
      <c r="BG150" s="84" t="s">
        <v>1879</v>
      </c>
      <c r="BH150" s="84" t="s">
        <v>1880</v>
      </c>
      <c r="BI150" s="84" t="s">
        <v>1881</v>
      </c>
      <c r="BJ150" s="84" t="s">
        <v>1882</v>
      </c>
      <c r="BK150" s="84" t="s">
        <v>1883</v>
      </c>
      <c r="BL150" s="84" t="s">
        <v>1884</v>
      </c>
      <c r="BM150" s="84" t="s">
        <v>1885</v>
      </c>
      <c r="BN150" s="84" t="s">
        <v>1886</v>
      </c>
      <c r="BO150" s="84" t="s">
        <v>1887</v>
      </c>
      <c r="BP150" s="84" t="s">
        <v>1888</v>
      </c>
      <c r="BQ150" s="84" t="s">
        <v>1889</v>
      </c>
      <c r="BR150" s="68" t="str">
        <f t="shared" si="183"/>
        <v>Pic1</v>
      </c>
      <c r="BS150" s="68" t="str">
        <f t="shared" si="156"/>
        <v>Pic2</v>
      </c>
      <c r="BT150" s="68" t="str">
        <f t="shared" si="157"/>
        <v>Pic3</v>
      </c>
      <c r="BU150" s="68" t="str">
        <f t="shared" si="158"/>
        <v>Pic4</v>
      </c>
      <c r="BV150" s="68" t="str">
        <f t="shared" si="159"/>
        <v>Pic5</v>
      </c>
      <c r="BW150" s="68" t="str">
        <f t="shared" si="160"/>
        <v>Pic6</v>
      </c>
      <c r="BX150" s="68" t="str">
        <f t="shared" si="161"/>
        <v/>
      </c>
      <c r="BY150" s="68" t="str">
        <f t="shared" si="162"/>
        <v/>
      </c>
      <c r="BZ150" s="68" t="str">
        <f t="shared" si="163"/>
        <v/>
      </c>
      <c r="CA150" s="68" t="str">
        <f t="shared" si="164"/>
        <v/>
      </c>
      <c r="CB150" s="68" t="str">
        <f t="shared" si="165"/>
        <v/>
      </c>
      <c r="CC150" s="68" t="str">
        <f t="shared" si="166"/>
        <v/>
      </c>
      <c r="CD150" s="68" t="str">
        <f t="shared" si="167"/>
        <v/>
      </c>
      <c r="CE150" s="68" t="str">
        <f t="shared" si="168"/>
        <v/>
      </c>
      <c r="CF150" s="68" t="str">
        <f t="shared" si="169"/>
        <v/>
      </c>
      <c r="CG150" s="68" t="str">
        <f t="shared" si="170"/>
        <v/>
      </c>
      <c r="CH150" s="68" t="str">
        <f t="shared" si="171"/>
        <v/>
      </c>
      <c r="CI150" s="68" t="str">
        <f t="shared" si="172"/>
        <v/>
      </c>
      <c r="CJ150" s="68" t="str">
        <f t="shared" si="173"/>
        <v/>
      </c>
      <c r="CK150" s="68" t="str">
        <f t="shared" si="174"/>
        <v/>
      </c>
      <c r="CL150" s="68" t="str">
        <f t="shared" si="175"/>
        <v/>
      </c>
      <c r="CM150" s="68" t="str">
        <f t="shared" si="176"/>
        <v/>
      </c>
      <c r="CN150" s="68" t="str">
        <f t="shared" si="177"/>
        <v/>
      </c>
      <c r="CO150" s="68" t="str">
        <f t="shared" si="178"/>
        <v/>
      </c>
      <c r="CP150" s="68" t="str">
        <f t="shared" si="184"/>
        <v>https://viking-pictures.s3.us-west-1.amazonaws.com/AA1188/137+(1).JPG</v>
      </c>
      <c r="CR150" t="str">
        <f t="shared" si="185"/>
        <v>https://viking-pictures.s3.us-west-1.amazonaws.com/AA1188/137+(1).JPG</v>
      </c>
      <c r="CS150" s="68" t="str">
        <f t="shared" si="186"/>
        <v>Primary Pic</v>
      </c>
      <c r="CU150" t="s">
        <v>4098</v>
      </c>
      <c r="CV150" t="s">
        <v>4099</v>
      </c>
      <c r="CW150" t="s">
        <v>4100</v>
      </c>
      <c r="CX150" t="s">
        <v>4101</v>
      </c>
      <c r="CY150" t="s">
        <v>4102</v>
      </c>
      <c r="CZ150" t="s">
        <v>4103</v>
      </c>
    </row>
    <row r="151" spans="1:113" x14ac:dyDescent="0.25">
      <c r="A151">
        <v>141</v>
      </c>
      <c r="B151" t="s">
        <v>3177</v>
      </c>
      <c r="C151" s="82" t="str">
        <f t="shared" si="179"/>
        <v>https://viking-pictures.s3.us-west-1.amazonaws.com/AA1188/141+(1).JPG|https://viking-pictures.s3.us-west-1.amazonaws.com/AA1188/141+(2).JPG|https://viking-pictures.s3.us-west-1.amazonaws.com/AA1188/141+(3).JPG|https://viking-pictures.s3.us-west-1.amazonaws.com/AA1188/141+(4).JPG|https://viking-pictures.s3.us-west-1.amazonaws.com/AA1188/141+(5).JPG|https://viking-pictures.s3.us-west-1.amazonaws.com/AA1188/141+(6).JPG</v>
      </c>
      <c r="D151" s="278">
        <v>6</v>
      </c>
      <c r="E151" s="82" t="str">
        <f t="shared" si="180"/>
        <v>https://viking-pictures.s3.us-west-1.amazonaws.com/AA1188/141+(1).JPG</v>
      </c>
      <c r="F151" s="82" t="str">
        <f t="shared" si="133"/>
        <v>https://viking-pictures.s3.us-west-1.amazonaws.com/AA1188/141+(2).JPG</v>
      </c>
      <c r="G151" s="82" t="str">
        <f t="shared" si="134"/>
        <v>https://viking-pictures.s3.us-west-1.amazonaws.com/AA1188/141+(3).JPG</v>
      </c>
      <c r="H151" s="82" t="str">
        <f t="shared" si="135"/>
        <v>https://viking-pictures.s3.us-west-1.amazonaws.com/AA1188/141+(4).JPG</v>
      </c>
      <c r="I151" s="82" t="str">
        <f t="shared" si="136"/>
        <v>https://viking-pictures.s3.us-west-1.amazonaws.com/AA1188/141+(5).JPG</v>
      </c>
      <c r="J151" s="82" t="str">
        <f t="shared" si="137"/>
        <v>https://viking-pictures.s3.us-west-1.amazonaws.com/AA1188/141+(6).JPG</v>
      </c>
      <c r="K151" s="82" t="str">
        <f t="shared" si="138"/>
        <v/>
      </c>
      <c r="L151" s="82" t="str">
        <f t="shared" si="139"/>
        <v/>
      </c>
      <c r="M151" s="82" t="str">
        <f t="shared" si="140"/>
        <v/>
      </c>
      <c r="N151" s="82" t="str">
        <f t="shared" si="141"/>
        <v/>
      </c>
      <c r="O151" s="82" t="str">
        <f t="shared" si="142"/>
        <v/>
      </c>
      <c r="P151" s="82" t="str">
        <f t="shared" si="143"/>
        <v/>
      </c>
      <c r="Q151" s="82" t="str">
        <f t="shared" si="144"/>
        <v/>
      </c>
      <c r="R151" s="82" t="str">
        <f t="shared" si="145"/>
        <v/>
      </c>
      <c r="S151" s="82" t="str">
        <f t="shared" si="146"/>
        <v/>
      </c>
      <c r="T151" s="82" t="str">
        <f t="shared" si="147"/>
        <v/>
      </c>
      <c r="U151" s="82" t="str">
        <f t="shared" si="148"/>
        <v/>
      </c>
      <c r="V151" s="82" t="str">
        <f t="shared" si="149"/>
        <v/>
      </c>
      <c r="W151" s="82" t="str">
        <f t="shared" si="150"/>
        <v/>
      </c>
      <c r="X151" s="82" t="str">
        <f t="shared" si="151"/>
        <v/>
      </c>
      <c r="Y151" s="82" t="str">
        <f t="shared" si="152"/>
        <v/>
      </c>
      <c r="Z151" s="82" t="str">
        <f t="shared" si="153"/>
        <v/>
      </c>
      <c r="AA151" s="82" t="str">
        <f t="shared" si="154"/>
        <v/>
      </c>
      <c r="AB151" s="82" t="str">
        <f t="shared" si="155"/>
        <v/>
      </c>
      <c r="AC151" s="83" t="str">
        <f t="shared" si="187"/>
        <v>https://viking-pictures.s3.us-west-1.amazonaws.com/AA1188</v>
      </c>
      <c r="AD151" s="82" t="str">
        <f t="shared" si="188"/>
        <v>141</v>
      </c>
      <c r="AE151" s="82">
        <f t="shared" si="181"/>
        <v>141</v>
      </c>
      <c r="AF151" s="82" t="str">
        <f t="shared" si="189"/>
        <v>141</v>
      </c>
      <c r="AG151" s="82" t="str">
        <f t="shared" si="190"/>
        <v>141</v>
      </c>
      <c r="AH151" s="82" t="str">
        <f t="shared" si="191"/>
        <v>141</v>
      </c>
      <c r="AI151" s="82" t="str">
        <f t="shared" si="192"/>
        <v>141</v>
      </c>
      <c r="AJ151" s="82" t="str">
        <f t="shared" si="193"/>
        <v>141</v>
      </c>
      <c r="AK151" s="82" t="str">
        <f t="shared" si="194"/>
        <v>141</v>
      </c>
      <c r="AL151" s="82" t="str">
        <f t="shared" si="195"/>
        <v>141</v>
      </c>
      <c r="AM151" s="82" t="str">
        <f t="shared" si="196"/>
        <v>141</v>
      </c>
      <c r="AN151" s="82" t="str">
        <f t="shared" si="182"/>
        <v>141</v>
      </c>
      <c r="AO151" s="82" t="str">
        <f t="shared" si="197"/>
        <v>141</v>
      </c>
      <c r="AP151" s="82" t="str">
        <f t="shared" si="198"/>
        <v>141</v>
      </c>
      <c r="AQ151" s="84" t="s">
        <v>3199</v>
      </c>
      <c r="AR151" s="84" t="s">
        <v>1864</v>
      </c>
      <c r="AS151" s="84" t="s">
        <v>1865</v>
      </c>
      <c r="AT151" s="84" t="s">
        <v>1866</v>
      </c>
      <c r="AU151" s="84" t="s">
        <v>1867</v>
      </c>
      <c r="AV151" s="84" t="s">
        <v>1868</v>
      </c>
      <c r="AW151" s="84" t="s">
        <v>1869</v>
      </c>
      <c r="AX151" s="84" t="s">
        <v>1870</v>
      </c>
      <c r="AY151" s="84" t="s">
        <v>1871</v>
      </c>
      <c r="AZ151" s="84" t="s">
        <v>1872</v>
      </c>
      <c r="BA151" s="84" t="s">
        <v>1873</v>
      </c>
      <c r="BB151" s="84" t="s">
        <v>1874</v>
      </c>
      <c r="BC151" s="84" t="s">
        <v>1875</v>
      </c>
      <c r="BD151" s="84" t="s">
        <v>1876</v>
      </c>
      <c r="BE151" s="84" t="s">
        <v>1877</v>
      </c>
      <c r="BF151" s="84" t="s">
        <v>1878</v>
      </c>
      <c r="BG151" s="84" t="s">
        <v>1879</v>
      </c>
      <c r="BH151" s="84" t="s">
        <v>1880</v>
      </c>
      <c r="BI151" s="84" t="s">
        <v>1881</v>
      </c>
      <c r="BJ151" s="84" t="s">
        <v>1882</v>
      </c>
      <c r="BK151" s="84" t="s">
        <v>1883</v>
      </c>
      <c r="BL151" s="84" t="s">
        <v>1884</v>
      </c>
      <c r="BM151" s="84" t="s">
        <v>1885</v>
      </c>
      <c r="BN151" s="84" t="s">
        <v>1886</v>
      </c>
      <c r="BO151" s="84" t="s">
        <v>1887</v>
      </c>
      <c r="BP151" s="84" t="s">
        <v>1888</v>
      </c>
      <c r="BQ151" s="84" t="s">
        <v>1889</v>
      </c>
      <c r="BR151" s="68" t="str">
        <f t="shared" si="183"/>
        <v>Pic1</v>
      </c>
      <c r="BS151" s="68" t="str">
        <f t="shared" si="156"/>
        <v>Pic2</v>
      </c>
      <c r="BT151" s="68" t="str">
        <f t="shared" si="157"/>
        <v>Pic3</v>
      </c>
      <c r="BU151" s="68" t="str">
        <f t="shared" si="158"/>
        <v>Pic4</v>
      </c>
      <c r="BV151" s="68" t="str">
        <f t="shared" si="159"/>
        <v>Pic5</v>
      </c>
      <c r="BW151" s="68" t="str">
        <f t="shared" si="160"/>
        <v>Pic6</v>
      </c>
      <c r="BX151" s="68" t="str">
        <f t="shared" si="161"/>
        <v/>
      </c>
      <c r="BY151" s="68" t="str">
        <f t="shared" si="162"/>
        <v/>
      </c>
      <c r="BZ151" s="68" t="str">
        <f t="shared" si="163"/>
        <v/>
      </c>
      <c r="CA151" s="68" t="str">
        <f t="shared" si="164"/>
        <v/>
      </c>
      <c r="CB151" s="68" t="str">
        <f t="shared" si="165"/>
        <v/>
      </c>
      <c r="CC151" s="68" t="str">
        <f t="shared" si="166"/>
        <v/>
      </c>
      <c r="CD151" s="68" t="str">
        <f t="shared" si="167"/>
        <v/>
      </c>
      <c r="CE151" s="68" t="str">
        <f t="shared" si="168"/>
        <v/>
      </c>
      <c r="CF151" s="68" t="str">
        <f t="shared" si="169"/>
        <v/>
      </c>
      <c r="CG151" s="68" t="str">
        <f t="shared" si="170"/>
        <v/>
      </c>
      <c r="CH151" s="68" t="str">
        <f t="shared" si="171"/>
        <v/>
      </c>
      <c r="CI151" s="68" t="str">
        <f t="shared" si="172"/>
        <v/>
      </c>
      <c r="CJ151" s="68" t="str">
        <f t="shared" si="173"/>
        <v/>
      </c>
      <c r="CK151" s="68" t="str">
        <f t="shared" si="174"/>
        <v/>
      </c>
      <c r="CL151" s="68" t="str">
        <f t="shared" si="175"/>
        <v/>
      </c>
      <c r="CM151" s="68" t="str">
        <f t="shared" si="176"/>
        <v/>
      </c>
      <c r="CN151" s="68" t="str">
        <f t="shared" si="177"/>
        <v/>
      </c>
      <c r="CO151" s="68" t="str">
        <f t="shared" si="178"/>
        <v/>
      </c>
      <c r="CP151" s="68" t="str">
        <f t="shared" si="184"/>
        <v>https://viking-pictures.s3.us-west-1.amazonaws.com/AA1188/141+(1).JPG</v>
      </c>
      <c r="CR151" t="str">
        <f t="shared" si="185"/>
        <v>https://viking-pictures.s3.us-west-1.amazonaws.com/AA1188/141+(1).JPG</v>
      </c>
      <c r="CS151" s="68" t="str">
        <f t="shared" si="186"/>
        <v>Primary Pic</v>
      </c>
      <c r="CU151" t="s">
        <v>4104</v>
      </c>
      <c r="CV151" t="s">
        <v>4105</v>
      </c>
      <c r="CW151" t="s">
        <v>4106</v>
      </c>
      <c r="CX151" t="s">
        <v>4107</v>
      </c>
      <c r="CY151" t="s">
        <v>4108</v>
      </c>
      <c r="CZ151" t="s">
        <v>4109</v>
      </c>
    </row>
    <row r="152" spans="1:113" x14ac:dyDescent="0.25">
      <c r="A152">
        <v>138</v>
      </c>
      <c r="B152" t="s">
        <v>3178</v>
      </c>
      <c r="C152" s="82" t="str">
        <f t="shared" si="179"/>
        <v>https://viking-pictures.s3.us-west-1.amazonaws.com/AA1188/138+(1).JPG|https://viking-pictures.s3.us-west-1.amazonaws.com/AA1188/138+(2).JPG|https://viking-pictures.s3.us-west-1.amazonaws.com/AA1188/138+(3).JPG|https://viking-pictures.s3.us-west-1.amazonaws.com/AA1188/138+(4).JPG|https://viking-pictures.s3.us-west-1.amazonaws.com/AA1188/138+(5).JPG</v>
      </c>
      <c r="D152" s="278">
        <v>5</v>
      </c>
      <c r="E152" s="82" t="str">
        <f t="shared" si="180"/>
        <v>https://viking-pictures.s3.us-west-1.amazonaws.com/AA1188/138+(1).JPG</v>
      </c>
      <c r="F152" s="82" t="str">
        <f t="shared" si="133"/>
        <v>https://viking-pictures.s3.us-west-1.amazonaws.com/AA1188/138+(2).JPG</v>
      </c>
      <c r="G152" s="82" t="str">
        <f t="shared" si="134"/>
        <v>https://viking-pictures.s3.us-west-1.amazonaws.com/AA1188/138+(3).JPG</v>
      </c>
      <c r="H152" s="82" t="str">
        <f t="shared" si="135"/>
        <v>https://viking-pictures.s3.us-west-1.amazonaws.com/AA1188/138+(4).JPG</v>
      </c>
      <c r="I152" s="82" t="str">
        <f t="shared" si="136"/>
        <v>https://viking-pictures.s3.us-west-1.amazonaws.com/AA1188/138+(5).JPG</v>
      </c>
      <c r="J152" s="82" t="str">
        <f t="shared" si="137"/>
        <v/>
      </c>
      <c r="K152" s="82" t="str">
        <f t="shared" si="138"/>
        <v/>
      </c>
      <c r="L152" s="82" t="str">
        <f t="shared" si="139"/>
        <v/>
      </c>
      <c r="M152" s="82" t="str">
        <f t="shared" si="140"/>
        <v/>
      </c>
      <c r="N152" s="82" t="str">
        <f t="shared" si="141"/>
        <v/>
      </c>
      <c r="O152" s="82" t="str">
        <f t="shared" si="142"/>
        <v/>
      </c>
      <c r="P152" s="82" t="str">
        <f t="shared" si="143"/>
        <v/>
      </c>
      <c r="Q152" s="82" t="str">
        <f t="shared" si="144"/>
        <v/>
      </c>
      <c r="R152" s="82" t="str">
        <f t="shared" si="145"/>
        <v/>
      </c>
      <c r="S152" s="82" t="str">
        <f t="shared" si="146"/>
        <v/>
      </c>
      <c r="T152" s="82" t="str">
        <f t="shared" si="147"/>
        <v/>
      </c>
      <c r="U152" s="82" t="str">
        <f t="shared" si="148"/>
        <v/>
      </c>
      <c r="V152" s="82" t="str">
        <f t="shared" si="149"/>
        <v/>
      </c>
      <c r="W152" s="82" t="str">
        <f t="shared" si="150"/>
        <v/>
      </c>
      <c r="X152" s="82" t="str">
        <f t="shared" si="151"/>
        <v/>
      </c>
      <c r="Y152" s="82" t="str">
        <f t="shared" si="152"/>
        <v/>
      </c>
      <c r="Z152" s="82" t="str">
        <f t="shared" si="153"/>
        <v/>
      </c>
      <c r="AA152" s="82" t="str">
        <f t="shared" si="154"/>
        <v/>
      </c>
      <c r="AB152" s="82" t="str">
        <f t="shared" si="155"/>
        <v/>
      </c>
      <c r="AC152" s="83" t="str">
        <f t="shared" si="187"/>
        <v>https://viking-pictures.s3.us-west-1.amazonaws.com/AA1188</v>
      </c>
      <c r="AD152" s="82" t="str">
        <f t="shared" si="188"/>
        <v>138</v>
      </c>
      <c r="AE152" s="82">
        <f t="shared" si="181"/>
        <v>138</v>
      </c>
      <c r="AF152" s="82" t="str">
        <f t="shared" si="189"/>
        <v>138</v>
      </c>
      <c r="AG152" s="82" t="str">
        <f t="shared" si="190"/>
        <v>138</v>
      </c>
      <c r="AH152" s="82" t="str">
        <f t="shared" si="191"/>
        <v>138</v>
      </c>
      <c r="AI152" s="82" t="str">
        <f t="shared" si="192"/>
        <v>138</v>
      </c>
      <c r="AJ152" s="82" t="str">
        <f t="shared" si="193"/>
        <v>138</v>
      </c>
      <c r="AK152" s="82" t="str">
        <f t="shared" si="194"/>
        <v>138</v>
      </c>
      <c r="AL152" s="82" t="str">
        <f t="shared" si="195"/>
        <v>138</v>
      </c>
      <c r="AM152" s="82" t="str">
        <f t="shared" si="196"/>
        <v>138</v>
      </c>
      <c r="AN152" s="82" t="str">
        <f t="shared" si="182"/>
        <v>138</v>
      </c>
      <c r="AO152" s="82" t="str">
        <f t="shared" si="197"/>
        <v>138</v>
      </c>
      <c r="AP152" s="82" t="str">
        <f t="shared" si="198"/>
        <v>138</v>
      </c>
      <c r="AQ152" s="84" t="s">
        <v>3199</v>
      </c>
      <c r="AR152" s="84" t="s">
        <v>1864</v>
      </c>
      <c r="AS152" s="84" t="s">
        <v>1865</v>
      </c>
      <c r="AT152" s="84" t="s">
        <v>1866</v>
      </c>
      <c r="AU152" s="84" t="s">
        <v>1867</v>
      </c>
      <c r="AV152" s="84" t="s">
        <v>1868</v>
      </c>
      <c r="AW152" s="84" t="s">
        <v>1869</v>
      </c>
      <c r="AX152" s="84" t="s">
        <v>1870</v>
      </c>
      <c r="AY152" s="84" t="s">
        <v>1871</v>
      </c>
      <c r="AZ152" s="84" t="s">
        <v>1872</v>
      </c>
      <c r="BA152" s="84" t="s">
        <v>1873</v>
      </c>
      <c r="BB152" s="84" t="s">
        <v>1874</v>
      </c>
      <c r="BC152" s="84" t="s">
        <v>1875</v>
      </c>
      <c r="BD152" s="84" t="s">
        <v>1876</v>
      </c>
      <c r="BE152" s="84" t="s">
        <v>1877</v>
      </c>
      <c r="BF152" s="84" t="s">
        <v>1878</v>
      </c>
      <c r="BG152" s="84" t="s">
        <v>1879</v>
      </c>
      <c r="BH152" s="84" t="s">
        <v>1880</v>
      </c>
      <c r="BI152" s="84" t="s">
        <v>1881</v>
      </c>
      <c r="BJ152" s="84" t="s">
        <v>1882</v>
      </c>
      <c r="BK152" s="84" t="s">
        <v>1883</v>
      </c>
      <c r="BL152" s="84" t="s">
        <v>1884</v>
      </c>
      <c r="BM152" s="84" t="s">
        <v>1885</v>
      </c>
      <c r="BN152" s="84" t="s">
        <v>1886</v>
      </c>
      <c r="BO152" s="84" t="s">
        <v>1887</v>
      </c>
      <c r="BP152" s="84" t="s">
        <v>1888</v>
      </c>
      <c r="BQ152" s="84" t="s">
        <v>1889</v>
      </c>
      <c r="BR152" s="68" t="str">
        <f t="shared" si="183"/>
        <v>Pic1</v>
      </c>
      <c r="BS152" s="68" t="str">
        <f t="shared" si="156"/>
        <v>Pic2</v>
      </c>
      <c r="BT152" s="68" t="str">
        <f t="shared" si="157"/>
        <v>Pic3</v>
      </c>
      <c r="BU152" s="68" t="str">
        <f t="shared" si="158"/>
        <v>Pic4</v>
      </c>
      <c r="BV152" s="68" t="str">
        <f t="shared" si="159"/>
        <v>Pic5</v>
      </c>
      <c r="BW152" s="68" t="str">
        <f t="shared" si="160"/>
        <v/>
      </c>
      <c r="BX152" s="68" t="str">
        <f t="shared" si="161"/>
        <v/>
      </c>
      <c r="BY152" s="68" t="str">
        <f t="shared" si="162"/>
        <v/>
      </c>
      <c r="BZ152" s="68" t="str">
        <f t="shared" si="163"/>
        <v/>
      </c>
      <c r="CA152" s="68" t="str">
        <f t="shared" si="164"/>
        <v/>
      </c>
      <c r="CB152" s="68" t="str">
        <f t="shared" si="165"/>
        <v/>
      </c>
      <c r="CC152" s="68" t="str">
        <f t="shared" si="166"/>
        <v/>
      </c>
      <c r="CD152" s="68" t="str">
        <f t="shared" si="167"/>
        <v/>
      </c>
      <c r="CE152" s="68" t="str">
        <f t="shared" si="168"/>
        <v/>
      </c>
      <c r="CF152" s="68" t="str">
        <f t="shared" si="169"/>
        <v/>
      </c>
      <c r="CG152" s="68" t="str">
        <f t="shared" si="170"/>
        <v/>
      </c>
      <c r="CH152" s="68" t="str">
        <f t="shared" si="171"/>
        <v/>
      </c>
      <c r="CI152" s="68" t="str">
        <f t="shared" si="172"/>
        <v/>
      </c>
      <c r="CJ152" s="68" t="str">
        <f t="shared" si="173"/>
        <v/>
      </c>
      <c r="CK152" s="68" t="str">
        <f t="shared" si="174"/>
        <v/>
      </c>
      <c r="CL152" s="68" t="str">
        <f t="shared" si="175"/>
        <v/>
      </c>
      <c r="CM152" s="68" t="str">
        <f t="shared" si="176"/>
        <v/>
      </c>
      <c r="CN152" s="68" t="str">
        <f t="shared" si="177"/>
        <v/>
      </c>
      <c r="CO152" s="68" t="str">
        <f t="shared" si="178"/>
        <v/>
      </c>
      <c r="CP152" s="68" t="str">
        <f t="shared" si="184"/>
        <v>https://viking-pictures.s3.us-west-1.amazonaws.com/AA1188/138+(1).JPG</v>
      </c>
      <c r="CR152" t="str">
        <f t="shared" si="185"/>
        <v>https://viking-pictures.s3.us-west-1.amazonaws.com/AA1188/138+(1).JPG</v>
      </c>
      <c r="CS152" s="68" t="str">
        <f t="shared" si="186"/>
        <v>Primary Pic</v>
      </c>
      <c r="CU152" t="s">
        <v>4087</v>
      </c>
      <c r="CV152" t="s">
        <v>4088</v>
      </c>
      <c r="CW152" t="s">
        <v>4089</v>
      </c>
      <c r="CX152" t="s">
        <v>4090</v>
      </c>
      <c r="CY152" t="s">
        <v>4091</v>
      </c>
    </row>
    <row r="153" spans="1:113" x14ac:dyDescent="0.25">
      <c r="A153">
        <v>145</v>
      </c>
      <c r="B153" t="s">
        <v>3180</v>
      </c>
      <c r="C153" s="82" t="str">
        <f t="shared" si="179"/>
        <v>https://viking-pictures.s3.us-west-1.amazonaws.com/AA1188/145+(1).JPG|https://viking-pictures.s3.us-west-1.amazonaws.com/AA1188/145+(2).JPG|https://viking-pictures.s3.us-west-1.amazonaws.com/AA1188/145+(3).JPG|https://viking-pictures.s3.us-west-1.amazonaws.com/AA1188/145+(4).JPG</v>
      </c>
      <c r="D153" s="278">
        <v>4</v>
      </c>
      <c r="E153" s="82" t="str">
        <f t="shared" si="180"/>
        <v>https://viking-pictures.s3.us-west-1.amazonaws.com/AA1188/145+(1).JPG</v>
      </c>
      <c r="F153" s="82" t="str">
        <f t="shared" si="133"/>
        <v>https://viking-pictures.s3.us-west-1.amazonaws.com/AA1188/145+(2).JPG</v>
      </c>
      <c r="G153" s="82" t="str">
        <f t="shared" si="134"/>
        <v>https://viking-pictures.s3.us-west-1.amazonaws.com/AA1188/145+(3).JPG</v>
      </c>
      <c r="H153" s="82" t="str">
        <f t="shared" si="135"/>
        <v>https://viking-pictures.s3.us-west-1.amazonaws.com/AA1188/145+(4).JPG</v>
      </c>
      <c r="I153" s="82" t="str">
        <f t="shared" si="136"/>
        <v/>
      </c>
      <c r="J153" s="82" t="str">
        <f t="shared" si="137"/>
        <v/>
      </c>
      <c r="K153" s="82" t="str">
        <f t="shared" si="138"/>
        <v/>
      </c>
      <c r="L153" s="82" t="str">
        <f t="shared" si="139"/>
        <v/>
      </c>
      <c r="M153" s="82" t="str">
        <f t="shared" si="140"/>
        <v/>
      </c>
      <c r="N153" s="82" t="str">
        <f t="shared" si="141"/>
        <v/>
      </c>
      <c r="O153" s="82" t="str">
        <f t="shared" si="142"/>
        <v/>
      </c>
      <c r="P153" s="82" t="str">
        <f t="shared" si="143"/>
        <v/>
      </c>
      <c r="Q153" s="82" t="str">
        <f t="shared" si="144"/>
        <v/>
      </c>
      <c r="R153" s="82" t="str">
        <f t="shared" si="145"/>
        <v/>
      </c>
      <c r="S153" s="82" t="str">
        <f t="shared" si="146"/>
        <v/>
      </c>
      <c r="T153" s="82" t="str">
        <f t="shared" si="147"/>
        <v/>
      </c>
      <c r="U153" s="82" t="str">
        <f t="shared" si="148"/>
        <v/>
      </c>
      <c r="V153" s="82" t="str">
        <f t="shared" si="149"/>
        <v/>
      </c>
      <c r="W153" s="82" t="str">
        <f t="shared" si="150"/>
        <v/>
      </c>
      <c r="X153" s="82" t="str">
        <f t="shared" si="151"/>
        <v/>
      </c>
      <c r="Y153" s="82" t="str">
        <f t="shared" si="152"/>
        <v/>
      </c>
      <c r="Z153" s="82" t="str">
        <f t="shared" si="153"/>
        <v/>
      </c>
      <c r="AA153" s="82" t="str">
        <f t="shared" si="154"/>
        <v/>
      </c>
      <c r="AB153" s="82" t="str">
        <f t="shared" si="155"/>
        <v/>
      </c>
      <c r="AC153" s="83" t="str">
        <f t="shared" si="187"/>
        <v>https://viking-pictures.s3.us-west-1.amazonaws.com/AA1188</v>
      </c>
      <c r="AD153" s="82" t="str">
        <f t="shared" si="188"/>
        <v>145</v>
      </c>
      <c r="AE153" s="82">
        <f t="shared" si="181"/>
        <v>145</v>
      </c>
      <c r="AF153" s="82" t="str">
        <f t="shared" si="189"/>
        <v>145</v>
      </c>
      <c r="AG153" s="82" t="str">
        <f t="shared" si="190"/>
        <v>145</v>
      </c>
      <c r="AH153" s="82" t="str">
        <f t="shared" si="191"/>
        <v>145</v>
      </c>
      <c r="AI153" s="82" t="str">
        <f t="shared" si="192"/>
        <v>145</v>
      </c>
      <c r="AJ153" s="82" t="str">
        <f t="shared" si="193"/>
        <v>145</v>
      </c>
      <c r="AK153" s="82" t="str">
        <f t="shared" si="194"/>
        <v>145</v>
      </c>
      <c r="AL153" s="82" t="str">
        <f t="shared" si="195"/>
        <v>145</v>
      </c>
      <c r="AM153" s="82" t="str">
        <f t="shared" si="196"/>
        <v>145</v>
      </c>
      <c r="AN153" s="82" t="str">
        <f t="shared" si="182"/>
        <v>145</v>
      </c>
      <c r="AO153" s="82" t="str">
        <f t="shared" si="197"/>
        <v>145</v>
      </c>
      <c r="AP153" s="82" t="str">
        <f t="shared" si="198"/>
        <v>145</v>
      </c>
      <c r="AQ153" s="84" t="s">
        <v>3199</v>
      </c>
      <c r="AR153" s="84" t="s">
        <v>1864</v>
      </c>
      <c r="AS153" s="84" t="s">
        <v>1865</v>
      </c>
      <c r="AT153" s="84" t="s">
        <v>1866</v>
      </c>
      <c r="AU153" s="84" t="s">
        <v>1867</v>
      </c>
      <c r="AV153" s="84" t="s">
        <v>1868</v>
      </c>
      <c r="AW153" s="84" t="s">
        <v>1869</v>
      </c>
      <c r="AX153" s="84" t="s">
        <v>1870</v>
      </c>
      <c r="AY153" s="84" t="s">
        <v>1871</v>
      </c>
      <c r="AZ153" s="84" t="s">
        <v>1872</v>
      </c>
      <c r="BA153" s="84" t="s">
        <v>1873</v>
      </c>
      <c r="BB153" s="84" t="s">
        <v>1874</v>
      </c>
      <c r="BC153" s="84" t="s">
        <v>1875</v>
      </c>
      <c r="BD153" s="84" t="s">
        <v>1876</v>
      </c>
      <c r="BE153" s="84" t="s">
        <v>1877</v>
      </c>
      <c r="BF153" s="84" t="s">
        <v>1878</v>
      </c>
      <c r="BG153" s="84" t="s">
        <v>1879</v>
      </c>
      <c r="BH153" s="84" t="s">
        <v>1880</v>
      </c>
      <c r="BI153" s="84" t="s">
        <v>1881</v>
      </c>
      <c r="BJ153" s="84" t="s">
        <v>1882</v>
      </c>
      <c r="BK153" s="84" t="s">
        <v>1883</v>
      </c>
      <c r="BL153" s="84" t="s">
        <v>1884</v>
      </c>
      <c r="BM153" s="84" t="s">
        <v>1885</v>
      </c>
      <c r="BN153" s="84" t="s">
        <v>1886</v>
      </c>
      <c r="BO153" s="84" t="s">
        <v>1887</v>
      </c>
      <c r="BP153" s="84" t="s">
        <v>1888</v>
      </c>
      <c r="BQ153" s="84" t="s">
        <v>1889</v>
      </c>
      <c r="BR153" s="68" t="str">
        <f t="shared" si="183"/>
        <v>Pic1</v>
      </c>
      <c r="BS153" s="68" t="str">
        <f t="shared" si="156"/>
        <v>Pic2</v>
      </c>
      <c r="BT153" s="68" t="str">
        <f t="shared" si="157"/>
        <v>Pic3</v>
      </c>
      <c r="BU153" s="68" t="str">
        <f t="shared" si="158"/>
        <v>Pic4</v>
      </c>
      <c r="BV153" s="68" t="str">
        <f t="shared" si="159"/>
        <v/>
      </c>
      <c r="BW153" s="68" t="str">
        <f t="shared" si="160"/>
        <v/>
      </c>
      <c r="BX153" s="68" t="str">
        <f t="shared" si="161"/>
        <v/>
      </c>
      <c r="BY153" s="68" t="str">
        <f t="shared" si="162"/>
        <v/>
      </c>
      <c r="BZ153" s="68" t="str">
        <f t="shared" si="163"/>
        <v/>
      </c>
      <c r="CA153" s="68" t="str">
        <f t="shared" si="164"/>
        <v/>
      </c>
      <c r="CB153" s="68" t="str">
        <f t="shared" si="165"/>
        <v/>
      </c>
      <c r="CC153" s="68" t="str">
        <f t="shared" si="166"/>
        <v/>
      </c>
      <c r="CD153" s="68" t="str">
        <f t="shared" si="167"/>
        <v/>
      </c>
      <c r="CE153" s="68" t="str">
        <f t="shared" si="168"/>
        <v/>
      </c>
      <c r="CF153" s="68" t="str">
        <f t="shared" si="169"/>
        <v/>
      </c>
      <c r="CG153" s="68" t="str">
        <f t="shared" si="170"/>
        <v/>
      </c>
      <c r="CH153" s="68" t="str">
        <f t="shared" si="171"/>
        <v/>
      </c>
      <c r="CI153" s="68" t="str">
        <f t="shared" si="172"/>
        <v/>
      </c>
      <c r="CJ153" s="68" t="str">
        <f t="shared" si="173"/>
        <v/>
      </c>
      <c r="CK153" s="68" t="str">
        <f t="shared" si="174"/>
        <v/>
      </c>
      <c r="CL153" s="68" t="str">
        <f t="shared" si="175"/>
        <v/>
      </c>
      <c r="CM153" s="68" t="str">
        <f t="shared" si="176"/>
        <v/>
      </c>
      <c r="CN153" s="68" t="str">
        <f t="shared" si="177"/>
        <v/>
      </c>
      <c r="CO153" s="68" t="str">
        <f t="shared" si="178"/>
        <v/>
      </c>
      <c r="CP153" s="68" t="str">
        <f t="shared" si="184"/>
        <v>https://viking-pictures.s3.us-west-1.amazonaws.com/AA1188/145+(1).JPG</v>
      </c>
      <c r="CR153" t="str">
        <f t="shared" si="185"/>
        <v>https://viking-pictures.s3.us-west-1.amazonaws.com/AA1188/145+(1).JPG</v>
      </c>
      <c r="CS153" s="68" t="str">
        <f t="shared" si="186"/>
        <v>Primary Pic</v>
      </c>
      <c r="CU153" t="s">
        <v>4110</v>
      </c>
      <c r="CV153" t="s">
        <v>4111</v>
      </c>
      <c r="CW153" t="s">
        <v>4112</v>
      </c>
      <c r="CX153" t="s">
        <v>4113</v>
      </c>
    </row>
    <row r="154" spans="1:113" x14ac:dyDescent="0.25">
      <c r="A154">
        <v>143</v>
      </c>
      <c r="B154" t="s">
        <v>3183</v>
      </c>
      <c r="C154" s="82" t="str">
        <f t="shared" si="179"/>
        <v>https://viking-pictures.s3.us-west-1.amazonaws.com/AA1188/143+(1).JPG|https://viking-pictures.s3.us-west-1.amazonaws.com/AA1188/143+(2).JPG|https://viking-pictures.s3.us-west-1.amazonaws.com/AA1188/143+(3).JPG|https://viking-pictures.s3.us-west-1.amazonaws.com/AA1188/143+(4).JPG|https://viking-pictures.s3.us-west-1.amazonaws.com/AA1188/143+(5).JPG|https://viking-pictures.s3.us-west-1.amazonaws.com/AA1188/143+(6).JPG|https://viking-pictures.s3.us-west-1.amazonaws.com/AA1188/143+(7).JPG</v>
      </c>
      <c r="D154" s="278">
        <v>7</v>
      </c>
      <c r="E154" s="82" t="str">
        <f t="shared" si="180"/>
        <v>https://viking-pictures.s3.us-west-1.amazonaws.com/AA1188/143+(1).JPG</v>
      </c>
      <c r="F154" s="82" t="str">
        <f t="shared" si="133"/>
        <v>https://viking-pictures.s3.us-west-1.amazonaws.com/AA1188/143+(2).JPG</v>
      </c>
      <c r="G154" s="82" t="str">
        <f t="shared" si="134"/>
        <v>https://viking-pictures.s3.us-west-1.amazonaws.com/AA1188/143+(3).JPG</v>
      </c>
      <c r="H154" s="82" t="str">
        <f t="shared" si="135"/>
        <v>https://viking-pictures.s3.us-west-1.amazonaws.com/AA1188/143+(4).JPG</v>
      </c>
      <c r="I154" s="82" t="str">
        <f t="shared" si="136"/>
        <v>https://viking-pictures.s3.us-west-1.amazonaws.com/AA1188/143+(5).JPG</v>
      </c>
      <c r="J154" s="82" t="str">
        <f t="shared" si="137"/>
        <v>https://viking-pictures.s3.us-west-1.amazonaws.com/AA1188/143+(6).JPG</v>
      </c>
      <c r="K154" s="82" t="str">
        <f t="shared" si="138"/>
        <v>https://viking-pictures.s3.us-west-1.amazonaws.com/AA1188/143+(7).JPG</v>
      </c>
      <c r="L154" s="82" t="str">
        <f t="shared" si="139"/>
        <v/>
      </c>
      <c r="M154" s="82" t="str">
        <f t="shared" si="140"/>
        <v/>
      </c>
      <c r="N154" s="82" t="str">
        <f t="shared" si="141"/>
        <v/>
      </c>
      <c r="O154" s="82" t="str">
        <f t="shared" si="142"/>
        <v/>
      </c>
      <c r="P154" s="82" t="str">
        <f t="shared" si="143"/>
        <v/>
      </c>
      <c r="Q154" s="82" t="str">
        <f t="shared" si="144"/>
        <v/>
      </c>
      <c r="R154" s="82" t="str">
        <f t="shared" si="145"/>
        <v/>
      </c>
      <c r="S154" s="82" t="str">
        <f t="shared" si="146"/>
        <v/>
      </c>
      <c r="T154" s="82" t="str">
        <f t="shared" si="147"/>
        <v/>
      </c>
      <c r="U154" s="82" t="str">
        <f t="shared" si="148"/>
        <v/>
      </c>
      <c r="V154" s="82" t="str">
        <f t="shared" si="149"/>
        <v/>
      </c>
      <c r="W154" s="82" t="str">
        <f t="shared" si="150"/>
        <v/>
      </c>
      <c r="X154" s="82" t="str">
        <f t="shared" si="151"/>
        <v/>
      </c>
      <c r="Y154" s="82" t="str">
        <f t="shared" si="152"/>
        <v/>
      </c>
      <c r="Z154" s="82" t="str">
        <f t="shared" si="153"/>
        <v/>
      </c>
      <c r="AA154" s="82" t="str">
        <f t="shared" si="154"/>
        <v/>
      </c>
      <c r="AB154" s="82" t="str">
        <f t="shared" si="155"/>
        <v/>
      </c>
      <c r="AC154" s="83" t="str">
        <f t="shared" si="187"/>
        <v>https://viking-pictures.s3.us-west-1.amazonaws.com/AA1188</v>
      </c>
      <c r="AD154" s="82" t="str">
        <f t="shared" si="188"/>
        <v>143</v>
      </c>
      <c r="AE154" s="82">
        <f t="shared" si="181"/>
        <v>143</v>
      </c>
      <c r="AF154" s="82" t="str">
        <f t="shared" si="189"/>
        <v>143</v>
      </c>
      <c r="AG154" s="82" t="str">
        <f t="shared" si="190"/>
        <v>143</v>
      </c>
      <c r="AH154" s="82" t="str">
        <f t="shared" si="191"/>
        <v>143</v>
      </c>
      <c r="AI154" s="82" t="str">
        <f t="shared" si="192"/>
        <v>143</v>
      </c>
      <c r="AJ154" s="82" t="str">
        <f t="shared" si="193"/>
        <v>143</v>
      </c>
      <c r="AK154" s="82" t="str">
        <f t="shared" si="194"/>
        <v>143</v>
      </c>
      <c r="AL154" s="82" t="str">
        <f t="shared" si="195"/>
        <v>143</v>
      </c>
      <c r="AM154" s="82" t="str">
        <f t="shared" si="196"/>
        <v>143</v>
      </c>
      <c r="AN154" s="82" t="str">
        <f t="shared" si="182"/>
        <v>143</v>
      </c>
      <c r="AO154" s="82" t="str">
        <f t="shared" si="197"/>
        <v>143</v>
      </c>
      <c r="AP154" s="82" t="str">
        <f t="shared" si="198"/>
        <v>143</v>
      </c>
      <c r="AQ154" s="84" t="s">
        <v>3199</v>
      </c>
      <c r="AR154" s="84" t="s">
        <v>1864</v>
      </c>
      <c r="AS154" s="84" t="s">
        <v>1865</v>
      </c>
      <c r="AT154" s="84" t="s">
        <v>1866</v>
      </c>
      <c r="AU154" s="84" t="s">
        <v>1867</v>
      </c>
      <c r="AV154" s="84" t="s">
        <v>1868</v>
      </c>
      <c r="AW154" s="84" t="s">
        <v>1869</v>
      </c>
      <c r="AX154" s="84" t="s">
        <v>1870</v>
      </c>
      <c r="AY154" s="84" t="s">
        <v>1871</v>
      </c>
      <c r="AZ154" s="84" t="s">
        <v>1872</v>
      </c>
      <c r="BA154" s="84" t="s">
        <v>1873</v>
      </c>
      <c r="BB154" s="84" t="s">
        <v>1874</v>
      </c>
      <c r="BC154" s="84" t="s">
        <v>1875</v>
      </c>
      <c r="BD154" s="84" t="s">
        <v>1876</v>
      </c>
      <c r="BE154" s="84" t="s">
        <v>1877</v>
      </c>
      <c r="BF154" s="84" t="s">
        <v>1878</v>
      </c>
      <c r="BG154" s="84" t="s">
        <v>1879</v>
      </c>
      <c r="BH154" s="84" t="s">
        <v>1880</v>
      </c>
      <c r="BI154" s="84" t="s">
        <v>1881</v>
      </c>
      <c r="BJ154" s="84" t="s">
        <v>1882</v>
      </c>
      <c r="BK154" s="84" t="s">
        <v>1883</v>
      </c>
      <c r="BL154" s="84" t="s">
        <v>1884</v>
      </c>
      <c r="BM154" s="84" t="s">
        <v>1885</v>
      </c>
      <c r="BN154" s="84" t="s">
        <v>1886</v>
      </c>
      <c r="BO154" s="84" t="s">
        <v>1887</v>
      </c>
      <c r="BP154" s="84" t="s">
        <v>1888</v>
      </c>
      <c r="BQ154" s="84" t="s">
        <v>1889</v>
      </c>
      <c r="BR154" s="68" t="str">
        <f t="shared" si="183"/>
        <v>Pic1</v>
      </c>
      <c r="BS154" s="68" t="str">
        <f t="shared" si="156"/>
        <v>Pic2</v>
      </c>
      <c r="BT154" s="68" t="str">
        <f t="shared" si="157"/>
        <v>Pic3</v>
      </c>
      <c r="BU154" s="68" t="str">
        <f t="shared" si="158"/>
        <v>Pic4</v>
      </c>
      <c r="BV154" s="68" t="str">
        <f t="shared" si="159"/>
        <v>Pic5</v>
      </c>
      <c r="BW154" s="68" t="str">
        <f t="shared" si="160"/>
        <v>Pic6</v>
      </c>
      <c r="BX154" s="68" t="str">
        <f t="shared" si="161"/>
        <v>Pic7</v>
      </c>
      <c r="BY154" s="68" t="str">
        <f t="shared" si="162"/>
        <v/>
      </c>
      <c r="BZ154" s="68" t="str">
        <f t="shared" si="163"/>
        <v/>
      </c>
      <c r="CA154" s="68" t="str">
        <f t="shared" si="164"/>
        <v/>
      </c>
      <c r="CB154" s="68" t="str">
        <f t="shared" si="165"/>
        <v/>
      </c>
      <c r="CC154" s="68" t="str">
        <f t="shared" si="166"/>
        <v/>
      </c>
      <c r="CD154" s="68" t="str">
        <f t="shared" si="167"/>
        <v/>
      </c>
      <c r="CE154" s="68" t="str">
        <f t="shared" si="168"/>
        <v/>
      </c>
      <c r="CF154" s="68" t="str">
        <f t="shared" si="169"/>
        <v/>
      </c>
      <c r="CG154" s="68" t="str">
        <f t="shared" si="170"/>
        <v/>
      </c>
      <c r="CH154" s="68" t="str">
        <f t="shared" si="171"/>
        <v/>
      </c>
      <c r="CI154" s="68" t="str">
        <f t="shared" si="172"/>
        <v/>
      </c>
      <c r="CJ154" s="68" t="str">
        <f t="shared" si="173"/>
        <v/>
      </c>
      <c r="CK154" s="68" t="str">
        <f t="shared" si="174"/>
        <v/>
      </c>
      <c r="CL154" s="68" t="str">
        <f t="shared" si="175"/>
        <v/>
      </c>
      <c r="CM154" s="68" t="str">
        <f t="shared" si="176"/>
        <v/>
      </c>
      <c r="CN154" s="68" t="str">
        <f t="shared" si="177"/>
        <v/>
      </c>
      <c r="CO154" s="68" t="str">
        <f t="shared" si="178"/>
        <v/>
      </c>
      <c r="CP154" s="68" t="str">
        <f t="shared" si="184"/>
        <v>https://viking-pictures.s3.us-west-1.amazonaws.com/AA1188/143+(1).JPG</v>
      </c>
      <c r="CR154" t="str">
        <f t="shared" si="185"/>
        <v>https://viking-pictures.s3.us-west-1.amazonaws.com/AA1188/143+(1).JPG</v>
      </c>
      <c r="CS154" s="68" t="str">
        <f t="shared" si="186"/>
        <v>Primary Pic</v>
      </c>
      <c r="CU154" t="s">
        <v>4114</v>
      </c>
      <c r="CV154" t="s">
        <v>4115</v>
      </c>
      <c r="CW154" t="s">
        <v>4116</v>
      </c>
      <c r="CX154" t="s">
        <v>4117</v>
      </c>
      <c r="CY154" t="s">
        <v>4118</v>
      </c>
      <c r="CZ154" t="s">
        <v>4119</v>
      </c>
      <c r="DA154" t="s">
        <v>4120</v>
      </c>
    </row>
    <row r="155" spans="1:113" x14ac:dyDescent="0.25">
      <c r="A155">
        <v>146</v>
      </c>
      <c r="B155" t="s">
        <v>3184</v>
      </c>
      <c r="C155" s="82" t="str">
        <f t="shared" si="179"/>
        <v>https://viking-pictures.s3.us-west-1.amazonaws.com/AA1188/146+(1).JPG|https://viking-pictures.s3.us-west-1.amazonaws.com/AA1188/146+(2).JPG|https://viking-pictures.s3.us-west-1.amazonaws.com/AA1188/146+(3).JPG|https://viking-pictures.s3.us-west-1.amazonaws.com/AA1188/146+(4).JPG|https://viking-pictures.s3.us-west-1.amazonaws.com/AA1188/146+(5).JPG|https://viking-pictures.s3.us-west-1.amazonaws.com/AA1188/146+(6).JPG|https://viking-pictures.s3.us-west-1.amazonaws.com/AA1188/146+(7).JPG</v>
      </c>
      <c r="D155" s="278">
        <v>7</v>
      </c>
      <c r="E155" s="82" t="str">
        <f t="shared" si="180"/>
        <v>https://viking-pictures.s3.us-west-1.amazonaws.com/AA1188/146+(1).JPG</v>
      </c>
      <c r="F155" s="82" t="str">
        <f t="shared" si="133"/>
        <v>https://viking-pictures.s3.us-west-1.amazonaws.com/AA1188/146+(2).JPG</v>
      </c>
      <c r="G155" s="82" t="str">
        <f t="shared" si="134"/>
        <v>https://viking-pictures.s3.us-west-1.amazonaws.com/AA1188/146+(3).JPG</v>
      </c>
      <c r="H155" s="82" t="str">
        <f t="shared" si="135"/>
        <v>https://viking-pictures.s3.us-west-1.amazonaws.com/AA1188/146+(4).JPG</v>
      </c>
      <c r="I155" s="82" t="str">
        <f t="shared" si="136"/>
        <v>https://viking-pictures.s3.us-west-1.amazonaws.com/AA1188/146+(5).JPG</v>
      </c>
      <c r="J155" s="82" t="str">
        <f t="shared" si="137"/>
        <v>https://viking-pictures.s3.us-west-1.amazonaws.com/AA1188/146+(6).JPG</v>
      </c>
      <c r="K155" s="82" t="str">
        <f t="shared" si="138"/>
        <v>https://viking-pictures.s3.us-west-1.amazonaws.com/AA1188/146+(7).JPG</v>
      </c>
      <c r="L155" s="82" t="str">
        <f t="shared" si="139"/>
        <v/>
      </c>
      <c r="M155" s="82" t="str">
        <f t="shared" si="140"/>
        <v/>
      </c>
      <c r="N155" s="82" t="str">
        <f t="shared" si="141"/>
        <v/>
      </c>
      <c r="O155" s="82" t="str">
        <f t="shared" si="142"/>
        <v/>
      </c>
      <c r="P155" s="82" t="str">
        <f t="shared" si="143"/>
        <v/>
      </c>
      <c r="Q155" s="82" t="str">
        <f t="shared" si="144"/>
        <v/>
      </c>
      <c r="R155" s="82" t="str">
        <f t="shared" si="145"/>
        <v/>
      </c>
      <c r="S155" s="82" t="str">
        <f t="shared" si="146"/>
        <v/>
      </c>
      <c r="T155" s="82" t="str">
        <f t="shared" si="147"/>
        <v/>
      </c>
      <c r="U155" s="82" t="str">
        <f t="shared" si="148"/>
        <v/>
      </c>
      <c r="V155" s="82" t="str">
        <f t="shared" si="149"/>
        <v/>
      </c>
      <c r="W155" s="82" t="str">
        <f t="shared" si="150"/>
        <v/>
      </c>
      <c r="X155" s="82" t="str">
        <f t="shared" si="151"/>
        <v/>
      </c>
      <c r="Y155" s="82" t="str">
        <f t="shared" si="152"/>
        <v/>
      </c>
      <c r="Z155" s="82" t="str">
        <f t="shared" si="153"/>
        <v/>
      </c>
      <c r="AA155" s="82" t="str">
        <f t="shared" si="154"/>
        <v/>
      </c>
      <c r="AB155" s="82" t="str">
        <f t="shared" si="155"/>
        <v/>
      </c>
      <c r="AC155" s="83" t="str">
        <f t="shared" si="187"/>
        <v>https://viking-pictures.s3.us-west-1.amazonaws.com/AA1188</v>
      </c>
      <c r="AD155" s="82" t="str">
        <f t="shared" si="188"/>
        <v>146</v>
      </c>
      <c r="AE155" s="82">
        <f t="shared" si="181"/>
        <v>146</v>
      </c>
      <c r="AF155" s="82" t="str">
        <f t="shared" si="189"/>
        <v>146</v>
      </c>
      <c r="AG155" s="82" t="str">
        <f t="shared" si="190"/>
        <v>146</v>
      </c>
      <c r="AH155" s="82" t="str">
        <f t="shared" si="191"/>
        <v>146</v>
      </c>
      <c r="AI155" s="82" t="str">
        <f t="shared" si="192"/>
        <v>146</v>
      </c>
      <c r="AJ155" s="82" t="str">
        <f t="shared" si="193"/>
        <v>146</v>
      </c>
      <c r="AK155" s="82" t="str">
        <f t="shared" si="194"/>
        <v>146</v>
      </c>
      <c r="AL155" s="82" t="str">
        <f t="shared" si="195"/>
        <v>146</v>
      </c>
      <c r="AM155" s="82" t="str">
        <f t="shared" si="196"/>
        <v>146</v>
      </c>
      <c r="AN155" s="82" t="str">
        <f t="shared" si="182"/>
        <v>146</v>
      </c>
      <c r="AO155" s="82" t="str">
        <f t="shared" si="197"/>
        <v>146</v>
      </c>
      <c r="AP155" s="82" t="str">
        <f t="shared" si="198"/>
        <v>146</v>
      </c>
      <c r="AQ155" s="84" t="s">
        <v>3199</v>
      </c>
      <c r="AR155" s="84" t="s">
        <v>1864</v>
      </c>
      <c r="AS155" s="84" t="s">
        <v>1865</v>
      </c>
      <c r="AT155" s="84" t="s">
        <v>1866</v>
      </c>
      <c r="AU155" s="84" t="s">
        <v>1867</v>
      </c>
      <c r="AV155" s="84" t="s">
        <v>1868</v>
      </c>
      <c r="AW155" s="84" t="s">
        <v>1869</v>
      </c>
      <c r="AX155" s="84" t="s">
        <v>1870</v>
      </c>
      <c r="AY155" s="84" t="s">
        <v>1871</v>
      </c>
      <c r="AZ155" s="84" t="s">
        <v>1872</v>
      </c>
      <c r="BA155" s="84" t="s">
        <v>1873</v>
      </c>
      <c r="BB155" s="84" t="s">
        <v>1874</v>
      </c>
      <c r="BC155" s="84" t="s">
        <v>1875</v>
      </c>
      <c r="BD155" s="84" t="s">
        <v>1876</v>
      </c>
      <c r="BE155" s="84" t="s">
        <v>1877</v>
      </c>
      <c r="BF155" s="84" t="s">
        <v>1878</v>
      </c>
      <c r="BG155" s="84" t="s">
        <v>1879</v>
      </c>
      <c r="BH155" s="84" t="s">
        <v>1880</v>
      </c>
      <c r="BI155" s="84" t="s">
        <v>1881</v>
      </c>
      <c r="BJ155" s="84" t="s">
        <v>1882</v>
      </c>
      <c r="BK155" s="84" t="s">
        <v>1883</v>
      </c>
      <c r="BL155" s="84" t="s">
        <v>1884</v>
      </c>
      <c r="BM155" s="84" t="s">
        <v>1885</v>
      </c>
      <c r="BN155" s="84" t="s">
        <v>1886</v>
      </c>
      <c r="BO155" s="84" t="s">
        <v>1887</v>
      </c>
      <c r="BP155" s="84" t="s">
        <v>1888</v>
      </c>
      <c r="BQ155" s="84" t="s">
        <v>1889</v>
      </c>
      <c r="BR155" s="68" t="str">
        <f t="shared" si="183"/>
        <v>Pic1</v>
      </c>
      <c r="BS155" s="68" t="str">
        <f t="shared" si="156"/>
        <v>Pic2</v>
      </c>
      <c r="BT155" s="68" t="str">
        <f t="shared" si="157"/>
        <v>Pic3</v>
      </c>
      <c r="BU155" s="68" t="str">
        <f t="shared" si="158"/>
        <v>Pic4</v>
      </c>
      <c r="BV155" s="68" t="str">
        <f t="shared" si="159"/>
        <v>Pic5</v>
      </c>
      <c r="BW155" s="68" t="str">
        <f t="shared" si="160"/>
        <v>Pic6</v>
      </c>
      <c r="BX155" s="68" t="str">
        <f t="shared" si="161"/>
        <v>Pic7</v>
      </c>
      <c r="BY155" s="68" t="str">
        <f t="shared" si="162"/>
        <v/>
      </c>
      <c r="BZ155" s="68" t="str">
        <f t="shared" si="163"/>
        <v/>
      </c>
      <c r="CA155" s="68" t="str">
        <f t="shared" si="164"/>
        <v/>
      </c>
      <c r="CB155" s="68" t="str">
        <f t="shared" si="165"/>
        <v/>
      </c>
      <c r="CC155" s="68" t="str">
        <f t="shared" si="166"/>
        <v/>
      </c>
      <c r="CD155" s="68" t="str">
        <f t="shared" si="167"/>
        <v/>
      </c>
      <c r="CE155" s="68" t="str">
        <f t="shared" si="168"/>
        <v/>
      </c>
      <c r="CF155" s="68" t="str">
        <f t="shared" si="169"/>
        <v/>
      </c>
      <c r="CG155" s="68" t="str">
        <f t="shared" si="170"/>
        <v/>
      </c>
      <c r="CH155" s="68" t="str">
        <f t="shared" si="171"/>
        <v/>
      </c>
      <c r="CI155" s="68" t="str">
        <f t="shared" si="172"/>
        <v/>
      </c>
      <c r="CJ155" s="68" t="str">
        <f t="shared" si="173"/>
        <v/>
      </c>
      <c r="CK155" s="68" t="str">
        <f t="shared" si="174"/>
        <v/>
      </c>
      <c r="CL155" s="68" t="str">
        <f t="shared" si="175"/>
        <v/>
      </c>
      <c r="CM155" s="68" t="str">
        <f t="shared" si="176"/>
        <v/>
      </c>
      <c r="CN155" s="68" t="str">
        <f t="shared" si="177"/>
        <v/>
      </c>
      <c r="CO155" s="68" t="str">
        <f t="shared" si="178"/>
        <v/>
      </c>
      <c r="CP155" s="68" t="str">
        <f t="shared" si="184"/>
        <v>https://viking-pictures.s3.us-west-1.amazonaws.com/AA1188/146+(1).JPG</v>
      </c>
      <c r="CR155" t="str">
        <f t="shared" si="185"/>
        <v>https://viking-pictures.s3.us-west-1.amazonaws.com/AA1188/146+(1).JPG</v>
      </c>
      <c r="CS155" s="68" t="str">
        <f t="shared" si="186"/>
        <v>Primary Pic</v>
      </c>
      <c r="CU155" t="s">
        <v>4121</v>
      </c>
      <c r="CV155" t="s">
        <v>4122</v>
      </c>
      <c r="CW155" t="s">
        <v>4123</v>
      </c>
      <c r="CX155" t="s">
        <v>4124</v>
      </c>
      <c r="CY155" t="s">
        <v>4125</v>
      </c>
      <c r="CZ155" t="s">
        <v>4126</v>
      </c>
      <c r="DA155" t="s">
        <v>4127</v>
      </c>
    </row>
    <row r="156" spans="1:113" x14ac:dyDescent="0.25">
      <c r="A156">
        <v>147</v>
      </c>
      <c r="B156" t="s">
        <v>3185</v>
      </c>
      <c r="C156" s="82" t="str">
        <f t="shared" si="179"/>
        <v>https://viking-pictures.s3.us-west-1.amazonaws.com/AA1188/147+(1).JPG|https://viking-pictures.s3.us-west-1.amazonaws.com/AA1188/147+(2).JPG|https://viking-pictures.s3.us-west-1.amazonaws.com/AA1188/147+(3).JPG|https://viking-pictures.s3.us-west-1.amazonaws.com/AA1188/147+(4).JPG|https://viking-pictures.s3.us-west-1.amazonaws.com/AA1188/147+(5).JPG|https://viking-pictures.s3.us-west-1.amazonaws.com/AA1188/147+(6).JPG|https://viking-pictures.s3.us-west-1.amazonaws.com/AA1188/147+(7).JPG</v>
      </c>
      <c r="D156" s="278">
        <v>7</v>
      </c>
      <c r="E156" s="82" t="str">
        <f t="shared" si="180"/>
        <v>https://viking-pictures.s3.us-west-1.amazonaws.com/AA1188/147+(1).JPG</v>
      </c>
      <c r="F156" s="82" t="str">
        <f t="shared" si="133"/>
        <v>https://viking-pictures.s3.us-west-1.amazonaws.com/AA1188/147+(2).JPG</v>
      </c>
      <c r="G156" s="82" t="str">
        <f t="shared" si="134"/>
        <v>https://viking-pictures.s3.us-west-1.amazonaws.com/AA1188/147+(3).JPG</v>
      </c>
      <c r="H156" s="82" t="str">
        <f t="shared" si="135"/>
        <v>https://viking-pictures.s3.us-west-1.amazonaws.com/AA1188/147+(4).JPG</v>
      </c>
      <c r="I156" s="82" t="str">
        <f t="shared" si="136"/>
        <v>https://viking-pictures.s3.us-west-1.amazonaws.com/AA1188/147+(5).JPG</v>
      </c>
      <c r="J156" s="82" t="str">
        <f t="shared" si="137"/>
        <v>https://viking-pictures.s3.us-west-1.amazonaws.com/AA1188/147+(6).JPG</v>
      </c>
      <c r="K156" s="82" t="str">
        <f t="shared" si="138"/>
        <v>https://viking-pictures.s3.us-west-1.amazonaws.com/AA1188/147+(7).JPG</v>
      </c>
      <c r="L156" s="82" t="str">
        <f t="shared" si="139"/>
        <v/>
      </c>
      <c r="M156" s="82" t="str">
        <f t="shared" si="140"/>
        <v/>
      </c>
      <c r="N156" s="82" t="str">
        <f t="shared" si="141"/>
        <v/>
      </c>
      <c r="O156" s="82" t="str">
        <f t="shared" si="142"/>
        <v/>
      </c>
      <c r="P156" s="82" t="str">
        <f t="shared" si="143"/>
        <v/>
      </c>
      <c r="Q156" s="82" t="str">
        <f t="shared" si="144"/>
        <v/>
      </c>
      <c r="R156" s="82" t="str">
        <f t="shared" si="145"/>
        <v/>
      </c>
      <c r="S156" s="82" t="str">
        <f t="shared" si="146"/>
        <v/>
      </c>
      <c r="T156" s="82" t="str">
        <f t="shared" si="147"/>
        <v/>
      </c>
      <c r="U156" s="82" t="str">
        <f t="shared" si="148"/>
        <v/>
      </c>
      <c r="V156" s="82" t="str">
        <f t="shared" si="149"/>
        <v/>
      </c>
      <c r="W156" s="82" t="str">
        <f t="shared" si="150"/>
        <v/>
      </c>
      <c r="X156" s="82" t="str">
        <f t="shared" si="151"/>
        <v/>
      </c>
      <c r="Y156" s="82" t="str">
        <f t="shared" si="152"/>
        <v/>
      </c>
      <c r="Z156" s="82" t="str">
        <f t="shared" si="153"/>
        <v/>
      </c>
      <c r="AA156" s="82" t="str">
        <f t="shared" si="154"/>
        <v/>
      </c>
      <c r="AB156" s="82" t="str">
        <f t="shared" si="155"/>
        <v/>
      </c>
      <c r="AC156" s="83" t="str">
        <f t="shared" si="187"/>
        <v>https://viking-pictures.s3.us-west-1.amazonaws.com/AA1188</v>
      </c>
      <c r="AD156" s="82" t="str">
        <f t="shared" si="188"/>
        <v>147</v>
      </c>
      <c r="AE156" s="82">
        <f t="shared" si="181"/>
        <v>147</v>
      </c>
      <c r="AF156" s="82" t="str">
        <f t="shared" si="189"/>
        <v>147</v>
      </c>
      <c r="AG156" s="82" t="str">
        <f t="shared" si="190"/>
        <v>147</v>
      </c>
      <c r="AH156" s="82" t="str">
        <f t="shared" si="191"/>
        <v>147</v>
      </c>
      <c r="AI156" s="82" t="str">
        <f t="shared" si="192"/>
        <v>147</v>
      </c>
      <c r="AJ156" s="82" t="str">
        <f t="shared" si="193"/>
        <v>147</v>
      </c>
      <c r="AK156" s="82" t="str">
        <f t="shared" si="194"/>
        <v>147</v>
      </c>
      <c r="AL156" s="82" t="str">
        <f t="shared" si="195"/>
        <v>147</v>
      </c>
      <c r="AM156" s="82" t="str">
        <f t="shared" si="196"/>
        <v>147</v>
      </c>
      <c r="AN156" s="82" t="str">
        <f t="shared" si="182"/>
        <v>147</v>
      </c>
      <c r="AO156" s="82" t="str">
        <f t="shared" si="197"/>
        <v>147</v>
      </c>
      <c r="AP156" s="82" t="str">
        <f t="shared" si="198"/>
        <v>147</v>
      </c>
      <c r="AQ156" s="84" t="s">
        <v>3199</v>
      </c>
      <c r="AR156" s="84" t="s">
        <v>1864</v>
      </c>
      <c r="AS156" s="84" t="s">
        <v>1865</v>
      </c>
      <c r="AT156" s="84" t="s">
        <v>1866</v>
      </c>
      <c r="AU156" s="84" t="s">
        <v>1867</v>
      </c>
      <c r="AV156" s="84" t="s">
        <v>1868</v>
      </c>
      <c r="AW156" s="84" t="s">
        <v>1869</v>
      </c>
      <c r="AX156" s="84" t="s">
        <v>1870</v>
      </c>
      <c r="AY156" s="84" t="s">
        <v>1871</v>
      </c>
      <c r="AZ156" s="84" t="s">
        <v>1872</v>
      </c>
      <c r="BA156" s="84" t="s">
        <v>1873</v>
      </c>
      <c r="BB156" s="84" t="s">
        <v>1874</v>
      </c>
      <c r="BC156" s="84" t="s">
        <v>1875</v>
      </c>
      <c r="BD156" s="84" t="s">
        <v>1876</v>
      </c>
      <c r="BE156" s="84" t="s">
        <v>1877</v>
      </c>
      <c r="BF156" s="84" t="s">
        <v>1878</v>
      </c>
      <c r="BG156" s="84" t="s">
        <v>1879</v>
      </c>
      <c r="BH156" s="84" t="s">
        <v>1880</v>
      </c>
      <c r="BI156" s="84" t="s">
        <v>1881</v>
      </c>
      <c r="BJ156" s="84" t="s">
        <v>1882</v>
      </c>
      <c r="BK156" s="84" t="s">
        <v>1883</v>
      </c>
      <c r="BL156" s="84" t="s">
        <v>1884</v>
      </c>
      <c r="BM156" s="84" t="s">
        <v>1885</v>
      </c>
      <c r="BN156" s="84" t="s">
        <v>1886</v>
      </c>
      <c r="BO156" s="84" t="s">
        <v>1887</v>
      </c>
      <c r="BP156" s="84" t="s">
        <v>1888</v>
      </c>
      <c r="BQ156" s="84" t="s">
        <v>1889</v>
      </c>
      <c r="BR156" s="68" t="str">
        <f t="shared" si="183"/>
        <v>Pic1</v>
      </c>
      <c r="BS156" s="68" t="str">
        <f t="shared" si="156"/>
        <v>Pic2</v>
      </c>
      <c r="BT156" s="68" t="str">
        <f t="shared" si="157"/>
        <v>Pic3</v>
      </c>
      <c r="BU156" s="68" t="str">
        <f t="shared" si="158"/>
        <v>Pic4</v>
      </c>
      <c r="BV156" s="68" t="str">
        <f t="shared" si="159"/>
        <v>Pic5</v>
      </c>
      <c r="BW156" s="68" t="str">
        <f t="shared" si="160"/>
        <v>Pic6</v>
      </c>
      <c r="BX156" s="68" t="str">
        <f t="shared" si="161"/>
        <v>Pic7</v>
      </c>
      <c r="BY156" s="68" t="str">
        <f t="shared" si="162"/>
        <v/>
      </c>
      <c r="BZ156" s="68" t="str">
        <f t="shared" si="163"/>
        <v/>
      </c>
      <c r="CA156" s="68" t="str">
        <f t="shared" si="164"/>
        <v/>
      </c>
      <c r="CB156" s="68" t="str">
        <f t="shared" si="165"/>
        <v/>
      </c>
      <c r="CC156" s="68" t="str">
        <f t="shared" si="166"/>
        <v/>
      </c>
      <c r="CD156" s="68" t="str">
        <f t="shared" si="167"/>
        <v/>
      </c>
      <c r="CE156" s="68" t="str">
        <f t="shared" si="168"/>
        <v/>
      </c>
      <c r="CF156" s="68" t="str">
        <f t="shared" si="169"/>
        <v/>
      </c>
      <c r="CG156" s="68" t="str">
        <f t="shared" si="170"/>
        <v/>
      </c>
      <c r="CH156" s="68" t="str">
        <f t="shared" si="171"/>
        <v/>
      </c>
      <c r="CI156" s="68" t="str">
        <f t="shared" si="172"/>
        <v/>
      </c>
      <c r="CJ156" s="68" t="str">
        <f t="shared" si="173"/>
        <v/>
      </c>
      <c r="CK156" s="68" t="str">
        <f t="shared" si="174"/>
        <v/>
      </c>
      <c r="CL156" s="68" t="str">
        <f t="shared" si="175"/>
        <v/>
      </c>
      <c r="CM156" s="68" t="str">
        <f t="shared" si="176"/>
        <v/>
      </c>
      <c r="CN156" s="68" t="str">
        <f t="shared" si="177"/>
        <v/>
      </c>
      <c r="CO156" s="68" t="str">
        <f t="shared" si="178"/>
        <v/>
      </c>
      <c r="CP156" s="68" t="str">
        <f t="shared" si="184"/>
        <v>https://viking-pictures.s3.us-west-1.amazonaws.com/AA1188/147+(1).JPG</v>
      </c>
      <c r="CR156" t="str">
        <f t="shared" si="185"/>
        <v>https://viking-pictures.s3.us-west-1.amazonaws.com/AA1188/147+(1).JPG</v>
      </c>
      <c r="CS156" s="68" t="str">
        <f t="shared" si="186"/>
        <v>Primary Pic</v>
      </c>
      <c r="CU156" t="s">
        <v>4128</v>
      </c>
      <c r="CV156" t="s">
        <v>4129</v>
      </c>
      <c r="CW156" t="s">
        <v>4130</v>
      </c>
      <c r="CX156" t="s">
        <v>4131</v>
      </c>
      <c r="CY156" t="s">
        <v>4132</v>
      </c>
      <c r="CZ156" t="s">
        <v>4133</v>
      </c>
      <c r="DA156" t="s">
        <v>4134</v>
      </c>
    </row>
    <row r="157" spans="1:113" x14ac:dyDescent="0.25">
      <c r="A157">
        <v>148</v>
      </c>
      <c r="B157" t="s">
        <v>3188</v>
      </c>
      <c r="C157" s="82" t="str">
        <f t="shared" si="179"/>
        <v>https://viking-pictures.s3.us-west-1.amazonaws.com/AA1188/148+(1).JPG|https://viking-pictures.s3.us-west-1.amazonaws.com/AA1188/148+(2).JPG|https://viking-pictures.s3.us-west-1.amazonaws.com/AA1188/148+(3).JPG|https://viking-pictures.s3.us-west-1.amazonaws.com/AA1188/148+(4).JPG|https://viking-pictures.s3.us-west-1.amazonaws.com/AA1188/148+(5).JPG|https://viking-pictures.s3.us-west-1.amazonaws.com/AA1188/148+(6).JPG|https://viking-pictures.s3.us-west-1.amazonaws.com/AA1188/148+(7).JPG|https://viking-pictures.s3.us-west-1.amazonaws.com/AA1188/148+(8).JPG|https://viking-pictures.s3.us-west-1.amazonaws.com/AA1188/148+(9).JPG|https://viking-pictures.s3.us-west-1.amazonaws.com/AA1188/148+(10).JPG|https://viking-pictures.s3.us-west-1.amazonaws.com/AA1188/148+(11).JPG|https://viking-pictures.s3.us-west-1.amazonaws.com/AA1188/148+(12).JPG|https://viking-pictures.s3.us-west-1.amazonaws.com/AA1188/148+(13).JPG|https://viking-pictures.s3.us-west-1.amazonaws.com/AA1188/148+(14).JPG|https://viking-pictures.s3.us-west-1.amazonaws.com/AA1188/148+(15).JPG</v>
      </c>
      <c r="D157" s="278">
        <v>15</v>
      </c>
      <c r="E157" s="82" t="str">
        <f t="shared" si="180"/>
        <v>https://viking-pictures.s3.us-west-1.amazonaws.com/AA1188/148+(1).JPG</v>
      </c>
      <c r="F157" s="82" t="str">
        <f t="shared" si="133"/>
        <v>https://viking-pictures.s3.us-west-1.amazonaws.com/AA1188/148+(2).JPG</v>
      </c>
      <c r="G157" s="82" t="str">
        <f t="shared" si="134"/>
        <v>https://viking-pictures.s3.us-west-1.amazonaws.com/AA1188/148+(3).JPG</v>
      </c>
      <c r="H157" s="82" t="str">
        <f t="shared" si="135"/>
        <v>https://viking-pictures.s3.us-west-1.amazonaws.com/AA1188/148+(4).JPG</v>
      </c>
      <c r="I157" s="82" t="str">
        <f t="shared" si="136"/>
        <v>https://viking-pictures.s3.us-west-1.amazonaws.com/AA1188/148+(5).JPG</v>
      </c>
      <c r="J157" s="82" t="str">
        <f t="shared" si="137"/>
        <v>https://viking-pictures.s3.us-west-1.amazonaws.com/AA1188/148+(6).JPG</v>
      </c>
      <c r="K157" s="82" t="str">
        <f t="shared" si="138"/>
        <v>https://viking-pictures.s3.us-west-1.amazonaws.com/AA1188/148+(7).JPG</v>
      </c>
      <c r="L157" s="82" t="str">
        <f t="shared" si="139"/>
        <v>https://viking-pictures.s3.us-west-1.amazonaws.com/AA1188/148+(8).JPG</v>
      </c>
      <c r="M157" s="82" t="str">
        <f t="shared" si="140"/>
        <v>https://viking-pictures.s3.us-west-1.amazonaws.com/AA1188/148+(9).JPG</v>
      </c>
      <c r="N157" s="82" t="str">
        <f t="shared" si="141"/>
        <v>https://viking-pictures.s3.us-west-1.amazonaws.com/AA1188/148+(10).JPG</v>
      </c>
      <c r="O157" s="82" t="str">
        <f t="shared" si="142"/>
        <v>https://viking-pictures.s3.us-west-1.amazonaws.com/AA1188/148+(11).JPG</v>
      </c>
      <c r="P157" s="82" t="str">
        <f t="shared" si="143"/>
        <v>https://viking-pictures.s3.us-west-1.amazonaws.com/AA1188/148+(12).JPG</v>
      </c>
      <c r="Q157" s="82" t="str">
        <f t="shared" si="144"/>
        <v>https://viking-pictures.s3.us-west-1.amazonaws.com/AA1188/148+(13).JPG</v>
      </c>
      <c r="R157" s="82" t="str">
        <f t="shared" si="145"/>
        <v>https://viking-pictures.s3.us-west-1.amazonaws.com/AA1188/148+(14).JPG</v>
      </c>
      <c r="S157" s="82" t="str">
        <f t="shared" si="146"/>
        <v>https://viking-pictures.s3.us-west-1.amazonaws.com/AA1188/148+(15).JPG</v>
      </c>
      <c r="T157" s="82" t="str">
        <f t="shared" si="147"/>
        <v/>
      </c>
      <c r="U157" s="82" t="str">
        <f t="shared" si="148"/>
        <v/>
      </c>
      <c r="V157" s="82" t="str">
        <f t="shared" si="149"/>
        <v/>
      </c>
      <c r="W157" s="82" t="str">
        <f t="shared" si="150"/>
        <v/>
      </c>
      <c r="X157" s="82" t="str">
        <f t="shared" si="151"/>
        <v/>
      </c>
      <c r="Y157" s="82" t="str">
        <f t="shared" si="152"/>
        <v/>
      </c>
      <c r="Z157" s="82" t="str">
        <f t="shared" si="153"/>
        <v/>
      </c>
      <c r="AA157" s="82" t="str">
        <f t="shared" si="154"/>
        <v/>
      </c>
      <c r="AB157" s="82" t="str">
        <f t="shared" si="155"/>
        <v/>
      </c>
      <c r="AC157" s="83" t="str">
        <f t="shared" si="187"/>
        <v>https://viking-pictures.s3.us-west-1.amazonaws.com/AA1188</v>
      </c>
      <c r="AD157" s="82" t="str">
        <f t="shared" si="188"/>
        <v>148</v>
      </c>
      <c r="AE157" s="82">
        <f t="shared" si="181"/>
        <v>148</v>
      </c>
      <c r="AF157" s="82" t="str">
        <f t="shared" si="189"/>
        <v>148</v>
      </c>
      <c r="AG157" s="82" t="str">
        <f t="shared" si="190"/>
        <v>148</v>
      </c>
      <c r="AH157" s="82" t="str">
        <f t="shared" si="191"/>
        <v>148</v>
      </c>
      <c r="AI157" s="82" t="str">
        <f t="shared" si="192"/>
        <v>148</v>
      </c>
      <c r="AJ157" s="82" t="str">
        <f t="shared" si="193"/>
        <v>148</v>
      </c>
      <c r="AK157" s="82" t="str">
        <f t="shared" si="194"/>
        <v>148</v>
      </c>
      <c r="AL157" s="82" t="str">
        <f t="shared" si="195"/>
        <v>148</v>
      </c>
      <c r="AM157" s="82" t="str">
        <f t="shared" si="196"/>
        <v>148</v>
      </c>
      <c r="AN157" s="82" t="str">
        <f t="shared" si="182"/>
        <v>148</v>
      </c>
      <c r="AO157" s="82" t="str">
        <f t="shared" si="197"/>
        <v>148</v>
      </c>
      <c r="AP157" s="82" t="str">
        <f t="shared" si="198"/>
        <v>148</v>
      </c>
      <c r="AQ157" s="84" t="s">
        <v>3199</v>
      </c>
      <c r="AR157" s="84" t="s">
        <v>1864</v>
      </c>
      <c r="AS157" s="84" t="s">
        <v>1865</v>
      </c>
      <c r="AT157" s="84" t="s">
        <v>1866</v>
      </c>
      <c r="AU157" s="84" t="s">
        <v>1867</v>
      </c>
      <c r="AV157" s="84" t="s">
        <v>1868</v>
      </c>
      <c r="AW157" s="84" t="s">
        <v>1869</v>
      </c>
      <c r="AX157" s="84" t="s">
        <v>1870</v>
      </c>
      <c r="AY157" s="84" t="s">
        <v>1871</v>
      </c>
      <c r="AZ157" s="84" t="s">
        <v>1872</v>
      </c>
      <c r="BA157" s="84" t="s">
        <v>1873</v>
      </c>
      <c r="BB157" s="84" t="s">
        <v>1874</v>
      </c>
      <c r="BC157" s="84" t="s">
        <v>1875</v>
      </c>
      <c r="BD157" s="84" t="s">
        <v>1876</v>
      </c>
      <c r="BE157" s="84" t="s">
        <v>1877</v>
      </c>
      <c r="BF157" s="84" t="s">
        <v>1878</v>
      </c>
      <c r="BG157" s="84" t="s">
        <v>1879</v>
      </c>
      <c r="BH157" s="84" t="s">
        <v>1880</v>
      </c>
      <c r="BI157" s="84" t="s">
        <v>1881</v>
      </c>
      <c r="BJ157" s="84" t="s">
        <v>1882</v>
      </c>
      <c r="BK157" s="84" t="s">
        <v>1883</v>
      </c>
      <c r="BL157" s="84" t="s">
        <v>1884</v>
      </c>
      <c r="BM157" s="84" t="s">
        <v>1885</v>
      </c>
      <c r="BN157" s="84" t="s">
        <v>1886</v>
      </c>
      <c r="BO157" s="84" t="s">
        <v>1887</v>
      </c>
      <c r="BP157" s="84" t="s">
        <v>1888</v>
      </c>
      <c r="BQ157" s="84" t="s">
        <v>1889</v>
      </c>
      <c r="BR157" s="68" t="str">
        <f t="shared" si="183"/>
        <v>Pic1</v>
      </c>
      <c r="BS157" s="68" t="str">
        <f t="shared" si="156"/>
        <v>Pic2</v>
      </c>
      <c r="BT157" s="68" t="str">
        <f t="shared" si="157"/>
        <v>Pic3</v>
      </c>
      <c r="BU157" s="68" t="str">
        <f t="shared" si="158"/>
        <v>Pic4</v>
      </c>
      <c r="BV157" s="68" t="str">
        <f t="shared" si="159"/>
        <v>Pic5</v>
      </c>
      <c r="BW157" s="68" t="str">
        <f t="shared" si="160"/>
        <v>Pic6</v>
      </c>
      <c r="BX157" s="68" t="str">
        <f t="shared" si="161"/>
        <v>Pic7</v>
      </c>
      <c r="BY157" s="68" t="str">
        <f t="shared" si="162"/>
        <v>Pic8</v>
      </c>
      <c r="BZ157" s="68" t="str">
        <f t="shared" si="163"/>
        <v>Pic9</v>
      </c>
      <c r="CA157" s="68" t="str">
        <f t="shared" si="164"/>
        <v>Pic10</v>
      </c>
      <c r="CB157" s="68" t="str">
        <f t="shared" si="165"/>
        <v>Pic11</v>
      </c>
      <c r="CC157" s="68" t="str">
        <f t="shared" si="166"/>
        <v>Pic12</v>
      </c>
      <c r="CD157" s="68" t="str">
        <f t="shared" si="167"/>
        <v>Pic13</v>
      </c>
      <c r="CE157" s="68" t="str">
        <f t="shared" si="168"/>
        <v>Pic14</v>
      </c>
      <c r="CF157" s="68" t="str">
        <f t="shared" si="169"/>
        <v>Pic15</v>
      </c>
      <c r="CG157" s="68" t="str">
        <f t="shared" si="170"/>
        <v/>
      </c>
      <c r="CH157" s="68" t="str">
        <f t="shared" si="171"/>
        <v/>
      </c>
      <c r="CI157" s="68" t="str">
        <f t="shared" si="172"/>
        <v/>
      </c>
      <c r="CJ157" s="68" t="str">
        <f t="shared" si="173"/>
        <v/>
      </c>
      <c r="CK157" s="68" t="str">
        <f t="shared" si="174"/>
        <v/>
      </c>
      <c r="CL157" s="68" t="str">
        <f t="shared" si="175"/>
        <v/>
      </c>
      <c r="CM157" s="68" t="str">
        <f t="shared" si="176"/>
        <v/>
      </c>
      <c r="CN157" s="68" t="str">
        <f t="shared" si="177"/>
        <v/>
      </c>
      <c r="CO157" s="68" t="str">
        <f t="shared" si="178"/>
        <v/>
      </c>
      <c r="CP157" s="68" t="str">
        <f t="shared" si="184"/>
        <v>https://viking-pictures.s3.us-west-1.amazonaws.com/AA1188/148+(1).JPG</v>
      </c>
      <c r="CR157" t="str">
        <f t="shared" si="185"/>
        <v>https://viking-pictures.s3.us-west-1.amazonaws.com/AA1188/148+(1).JPG</v>
      </c>
      <c r="CS157" s="68" t="str">
        <f t="shared" si="186"/>
        <v>Primary Pic</v>
      </c>
      <c r="CU157" t="s">
        <v>4135</v>
      </c>
      <c r="CV157" t="s">
        <v>4136</v>
      </c>
      <c r="CW157" t="s">
        <v>4137</v>
      </c>
      <c r="CX157" t="s">
        <v>4138</v>
      </c>
      <c r="CY157" t="s">
        <v>4139</v>
      </c>
      <c r="CZ157" t="s">
        <v>4140</v>
      </c>
      <c r="DA157" t="s">
        <v>4141</v>
      </c>
      <c r="DB157" t="s">
        <v>4142</v>
      </c>
      <c r="DC157" t="s">
        <v>4143</v>
      </c>
      <c r="DD157" t="s">
        <v>4144</v>
      </c>
      <c r="DE157" t="s">
        <v>4145</v>
      </c>
      <c r="DF157" t="s">
        <v>4146</v>
      </c>
      <c r="DG157" t="s">
        <v>4147</v>
      </c>
      <c r="DH157" t="s">
        <v>4148</v>
      </c>
      <c r="DI157" t="s">
        <v>4149</v>
      </c>
    </row>
    <row r="158" spans="1:113" x14ac:dyDescent="0.25">
      <c r="C158" s="82" t="str">
        <f t="shared" si="179"/>
        <v/>
      </c>
      <c r="D158" s="278"/>
      <c r="E158" s="82" t="str">
        <f t="shared" si="180"/>
        <v/>
      </c>
      <c r="F158" s="82" t="str">
        <f t="shared" si="133"/>
        <v/>
      </c>
      <c r="G158" s="82" t="str">
        <f t="shared" si="134"/>
        <v/>
      </c>
      <c r="H158" s="82" t="str">
        <f t="shared" si="135"/>
        <v/>
      </c>
      <c r="I158" s="82" t="str">
        <f t="shared" si="136"/>
        <v/>
      </c>
      <c r="J158" s="82" t="str">
        <f t="shared" si="137"/>
        <v/>
      </c>
      <c r="K158" s="82" t="str">
        <f t="shared" si="138"/>
        <v/>
      </c>
      <c r="L158" s="82" t="str">
        <f t="shared" si="139"/>
        <v/>
      </c>
      <c r="M158" s="82" t="str">
        <f t="shared" si="140"/>
        <v/>
      </c>
      <c r="N158" s="82" t="str">
        <f t="shared" si="141"/>
        <v/>
      </c>
      <c r="O158" s="82" t="str">
        <f t="shared" si="142"/>
        <v/>
      </c>
      <c r="P158" s="82" t="str">
        <f t="shared" si="143"/>
        <v/>
      </c>
      <c r="Q158" s="82" t="str">
        <f t="shared" si="144"/>
        <v/>
      </c>
      <c r="R158" s="82" t="str">
        <f t="shared" si="145"/>
        <v/>
      </c>
      <c r="S158" s="82" t="str">
        <f t="shared" si="146"/>
        <v/>
      </c>
      <c r="T158" s="82" t="str">
        <f t="shared" si="147"/>
        <v/>
      </c>
      <c r="U158" s="82" t="str">
        <f t="shared" si="148"/>
        <v/>
      </c>
      <c r="V158" s="82" t="str">
        <f t="shared" si="149"/>
        <v/>
      </c>
      <c r="W158" s="82" t="str">
        <f t="shared" si="150"/>
        <v/>
      </c>
      <c r="X158" s="82" t="str">
        <f t="shared" si="151"/>
        <v/>
      </c>
      <c r="Y158" s="82" t="str">
        <f t="shared" si="152"/>
        <v/>
      </c>
      <c r="Z158" s="82" t="str">
        <f t="shared" si="153"/>
        <v/>
      </c>
      <c r="AA158" s="82" t="str">
        <f t="shared" si="154"/>
        <v/>
      </c>
      <c r="AB158" s="82" t="str">
        <f t="shared" si="155"/>
        <v/>
      </c>
      <c r="AC158" s="83" t="str">
        <f t="shared" si="187"/>
        <v>https://viking-pictures.s3.us-west-1.amazonaws.com/AA1188</v>
      </c>
      <c r="AD158" s="82" t="str">
        <f t="shared" si="188"/>
        <v>0</v>
      </c>
      <c r="AE158" s="82">
        <f t="shared" si="181"/>
        <v>0</v>
      </c>
      <c r="AF158" s="82" t="str">
        <f t="shared" si="189"/>
        <v>0</v>
      </c>
      <c r="AG158" s="82" t="str">
        <f t="shared" si="190"/>
        <v>0</v>
      </c>
      <c r="AH158" s="82" t="str">
        <f t="shared" si="191"/>
        <v>0</v>
      </c>
      <c r="AI158" s="82" t="str">
        <f t="shared" si="192"/>
        <v>0</v>
      </c>
      <c r="AJ158" s="82" t="str">
        <f t="shared" si="193"/>
        <v>0</v>
      </c>
      <c r="AK158" s="82" t="str">
        <f t="shared" si="194"/>
        <v>0</v>
      </c>
      <c r="AL158" s="82" t="str">
        <f t="shared" si="195"/>
        <v>0</v>
      </c>
      <c r="AM158" s="82" t="str">
        <f t="shared" si="196"/>
        <v>0</v>
      </c>
      <c r="AN158" s="82" t="str">
        <f t="shared" si="182"/>
        <v>0</v>
      </c>
      <c r="AO158" s="82" t="str">
        <f t="shared" si="197"/>
        <v>0</v>
      </c>
      <c r="AP158" s="82" t="str">
        <f t="shared" si="198"/>
        <v>0</v>
      </c>
      <c r="AQ158" s="84" t="s">
        <v>3199</v>
      </c>
      <c r="AR158" s="84" t="s">
        <v>1864</v>
      </c>
      <c r="AS158" s="84" t="s">
        <v>1865</v>
      </c>
      <c r="AT158" s="84" t="s">
        <v>1866</v>
      </c>
      <c r="AU158" s="84" t="s">
        <v>1867</v>
      </c>
      <c r="AV158" s="84" t="s">
        <v>1868</v>
      </c>
      <c r="AW158" s="84" t="s">
        <v>1869</v>
      </c>
      <c r="AX158" s="84" t="s">
        <v>1870</v>
      </c>
      <c r="AY158" s="84" t="s">
        <v>1871</v>
      </c>
      <c r="AZ158" s="84" t="s">
        <v>1872</v>
      </c>
      <c r="BA158" s="84" t="s">
        <v>1873</v>
      </c>
      <c r="BB158" s="84" t="s">
        <v>1874</v>
      </c>
      <c r="BC158" s="84" t="s">
        <v>1875</v>
      </c>
      <c r="BD158" s="84" t="s">
        <v>1876</v>
      </c>
      <c r="BE158" s="84" t="s">
        <v>1877</v>
      </c>
      <c r="BF158" s="84" t="s">
        <v>1878</v>
      </c>
      <c r="BG158" s="84" t="s">
        <v>1879</v>
      </c>
      <c r="BH158" s="84" t="s">
        <v>1880</v>
      </c>
      <c r="BI158" s="84" t="s">
        <v>1881</v>
      </c>
      <c r="BJ158" s="84" t="s">
        <v>1882</v>
      </c>
      <c r="BK158" s="84" t="s">
        <v>1883</v>
      </c>
      <c r="BL158" s="84" t="s">
        <v>1884</v>
      </c>
      <c r="BM158" s="84" t="s">
        <v>1885</v>
      </c>
      <c r="BN158" s="84" t="s">
        <v>1886</v>
      </c>
      <c r="BO158" s="84" t="s">
        <v>1887</v>
      </c>
      <c r="BP158" s="84" t="s">
        <v>1888</v>
      </c>
      <c r="BQ158" s="84" t="s">
        <v>1889</v>
      </c>
      <c r="BR158" s="68" t="str">
        <f t="shared" si="183"/>
        <v/>
      </c>
      <c r="BS158" s="68" t="str">
        <f t="shared" si="156"/>
        <v/>
      </c>
      <c r="BT158" s="68" t="str">
        <f t="shared" si="157"/>
        <v/>
      </c>
      <c r="BU158" s="68" t="str">
        <f t="shared" si="158"/>
        <v/>
      </c>
      <c r="BV158" s="68" t="str">
        <f t="shared" si="159"/>
        <v/>
      </c>
      <c r="BW158" s="68" t="str">
        <f t="shared" si="160"/>
        <v/>
      </c>
      <c r="BX158" s="68" t="str">
        <f t="shared" si="161"/>
        <v/>
      </c>
      <c r="BY158" s="68" t="str">
        <f t="shared" si="162"/>
        <v/>
      </c>
      <c r="BZ158" s="68" t="str">
        <f t="shared" si="163"/>
        <v/>
      </c>
      <c r="CA158" s="68" t="str">
        <f t="shared" si="164"/>
        <v/>
      </c>
      <c r="CB158" s="68" t="str">
        <f t="shared" si="165"/>
        <v/>
      </c>
      <c r="CC158" s="68" t="str">
        <f t="shared" si="166"/>
        <v/>
      </c>
      <c r="CD158" s="68" t="str">
        <f t="shared" si="167"/>
        <v/>
      </c>
      <c r="CE158" s="68" t="str">
        <f t="shared" si="168"/>
        <v/>
      </c>
      <c r="CF158" s="68" t="str">
        <f t="shared" si="169"/>
        <v/>
      </c>
      <c r="CG158" s="68" t="str">
        <f t="shared" si="170"/>
        <v/>
      </c>
      <c r="CH158" s="68" t="str">
        <f t="shared" si="171"/>
        <v/>
      </c>
      <c r="CI158" s="68" t="str">
        <f t="shared" si="172"/>
        <v/>
      </c>
      <c r="CJ158" s="68" t="str">
        <f t="shared" si="173"/>
        <v/>
      </c>
      <c r="CK158" s="68" t="str">
        <f t="shared" si="174"/>
        <v/>
      </c>
      <c r="CL158" s="68" t="str">
        <f t="shared" si="175"/>
        <v/>
      </c>
      <c r="CM158" s="68" t="str">
        <f t="shared" si="176"/>
        <v/>
      </c>
      <c r="CN158" s="68" t="str">
        <f t="shared" si="177"/>
        <v/>
      </c>
      <c r="CO158" s="68" t="str">
        <f t="shared" si="178"/>
        <v/>
      </c>
      <c r="CP158" s="68" t="str">
        <f t="shared" si="184"/>
        <v/>
      </c>
      <c r="CR158" t="str">
        <f t="shared" si="185"/>
        <v/>
      </c>
      <c r="CS158" s="68" t="str">
        <f t="shared" si="186"/>
        <v>Primary Pic</v>
      </c>
    </row>
    <row r="159" spans="1:113" x14ac:dyDescent="0.25">
      <c r="A159">
        <v>149</v>
      </c>
      <c r="B159" t="s">
        <v>3193</v>
      </c>
      <c r="C159" s="82" t="str">
        <f t="shared" si="179"/>
        <v>https://viking-pictures.s3.us-west-1.amazonaws.com/AA1188/149+(1).JPG|https://viking-pictures.s3.us-west-1.amazonaws.com/AA1188/149+(2).JPG|https://viking-pictures.s3.us-west-1.amazonaws.com/AA1188/149+(3).JPG|https://viking-pictures.s3.us-west-1.amazonaws.com/AA1188/149+(4).JPG|https://viking-pictures.s3.us-west-1.amazonaws.com/AA1188/149+(5).JPG|https://viking-pictures.s3.us-west-1.amazonaws.com/AA1188/149+(6).JPG|https://viking-pictures.s3.us-west-1.amazonaws.com/AA1188/149+(7).JPG</v>
      </c>
      <c r="D159" s="278">
        <v>7</v>
      </c>
      <c r="E159" s="82" t="str">
        <f t="shared" si="180"/>
        <v>https://viking-pictures.s3.us-west-1.amazonaws.com/AA1188/149+(1).JPG</v>
      </c>
      <c r="F159" s="82" t="str">
        <f t="shared" si="133"/>
        <v>https://viking-pictures.s3.us-west-1.amazonaws.com/AA1188/149+(2).JPG</v>
      </c>
      <c r="G159" s="82" t="str">
        <f t="shared" si="134"/>
        <v>https://viking-pictures.s3.us-west-1.amazonaws.com/AA1188/149+(3).JPG</v>
      </c>
      <c r="H159" s="82" t="str">
        <f t="shared" si="135"/>
        <v>https://viking-pictures.s3.us-west-1.amazonaws.com/AA1188/149+(4).JPG</v>
      </c>
      <c r="I159" s="82" t="str">
        <f t="shared" si="136"/>
        <v>https://viking-pictures.s3.us-west-1.amazonaws.com/AA1188/149+(5).JPG</v>
      </c>
      <c r="J159" s="82" t="str">
        <f t="shared" si="137"/>
        <v>https://viking-pictures.s3.us-west-1.amazonaws.com/AA1188/149+(6).JPG</v>
      </c>
      <c r="K159" s="82" t="str">
        <f t="shared" si="138"/>
        <v>https://viking-pictures.s3.us-west-1.amazonaws.com/AA1188/149+(7).JPG</v>
      </c>
      <c r="L159" s="82" t="str">
        <f t="shared" si="139"/>
        <v/>
      </c>
      <c r="M159" s="82" t="str">
        <f t="shared" si="140"/>
        <v/>
      </c>
      <c r="N159" s="82" t="str">
        <f t="shared" si="141"/>
        <v/>
      </c>
      <c r="O159" s="82" t="str">
        <f t="shared" si="142"/>
        <v/>
      </c>
      <c r="P159" s="82" t="str">
        <f t="shared" si="143"/>
        <v/>
      </c>
      <c r="Q159" s="82" t="str">
        <f t="shared" si="144"/>
        <v/>
      </c>
      <c r="R159" s="82" t="str">
        <f t="shared" si="145"/>
        <v/>
      </c>
      <c r="S159" s="82" t="str">
        <f t="shared" si="146"/>
        <v/>
      </c>
      <c r="T159" s="82" t="str">
        <f t="shared" si="147"/>
        <v/>
      </c>
      <c r="U159" s="82" t="str">
        <f t="shared" si="148"/>
        <v/>
      </c>
      <c r="V159" s="82" t="str">
        <f t="shared" si="149"/>
        <v/>
      </c>
      <c r="W159" s="82" t="str">
        <f t="shared" si="150"/>
        <v/>
      </c>
      <c r="X159" s="82" t="str">
        <f t="shared" si="151"/>
        <v/>
      </c>
      <c r="Y159" s="82" t="str">
        <f t="shared" si="152"/>
        <v/>
      </c>
      <c r="Z159" s="82" t="str">
        <f t="shared" si="153"/>
        <v/>
      </c>
      <c r="AA159" s="82" t="str">
        <f t="shared" si="154"/>
        <v/>
      </c>
      <c r="AB159" s="82" t="str">
        <f t="shared" si="155"/>
        <v/>
      </c>
      <c r="AC159" s="83" t="str">
        <f t="shared" si="187"/>
        <v>https://viking-pictures.s3.us-west-1.amazonaws.com/AA1188</v>
      </c>
      <c r="AD159" s="82" t="str">
        <f t="shared" si="188"/>
        <v>149</v>
      </c>
      <c r="AE159" s="82">
        <f t="shared" si="181"/>
        <v>149</v>
      </c>
      <c r="AF159" s="82" t="str">
        <f t="shared" si="189"/>
        <v>149</v>
      </c>
      <c r="AG159" s="82" t="str">
        <f t="shared" si="190"/>
        <v>149</v>
      </c>
      <c r="AH159" s="82" t="str">
        <f t="shared" si="191"/>
        <v>149</v>
      </c>
      <c r="AI159" s="82" t="str">
        <f t="shared" si="192"/>
        <v>149</v>
      </c>
      <c r="AJ159" s="82" t="str">
        <f t="shared" si="193"/>
        <v>149</v>
      </c>
      <c r="AK159" s="82" t="str">
        <f t="shared" si="194"/>
        <v>149</v>
      </c>
      <c r="AL159" s="82" t="str">
        <f t="shared" si="195"/>
        <v>149</v>
      </c>
      <c r="AM159" s="82" t="str">
        <f t="shared" si="196"/>
        <v>149</v>
      </c>
      <c r="AN159" s="82" t="str">
        <f t="shared" si="182"/>
        <v>149</v>
      </c>
      <c r="AO159" s="82" t="str">
        <f t="shared" si="197"/>
        <v>149</v>
      </c>
      <c r="AP159" s="82" t="str">
        <f t="shared" si="198"/>
        <v>149</v>
      </c>
      <c r="AQ159" s="84" t="s">
        <v>3199</v>
      </c>
      <c r="AR159" s="84" t="s">
        <v>1864</v>
      </c>
      <c r="AS159" s="84" t="s">
        <v>1865</v>
      </c>
      <c r="AT159" s="84" t="s">
        <v>1866</v>
      </c>
      <c r="AU159" s="84" t="s">
        <v>1867</v>
      </c>
      <c r="AV159" s="84" t="s">
        <v>1868</v>
      </c>
      <c r="AW159" s="84" t="s">
        <v>1869</v>
      </c>
      <c r="AX159" s="84" t="s">
        <v>1870</v>
      </c>
      <c r="AY159" s="84" t="s">
        <v>1871</v>
      </c>
      <c r="AZ159" s="84" t="s">
        <v>1872</v>
      </c>
      <c r="BA159" s="84" t="s">
        <v>1873</v>
      </c>
      <c r="BB159" s="84" t="s">
        <v>1874</v>
      </c>
      <c r="BC159" s="84" t="s">
        <v>1875</v>
      </c>
      <c r="BD159" s="84" t="s">
        <v>1876</v>
      </c>
      <c r="BE159" s="84" t="s">
        <v>1877</v>
      </c>
      <c r="BF159" s="84" t="s">
        <v>1878</v>
      </c>
      <c r="BG159" s="84" t="s">
        <v>1879</v>
      </c>
      <c r="BH159" s="84" t="s">
        <v>1880</v>
      </c>
      <c r="BI159" s="84" t="s">
        <v>1881</v>
      </c>
      <c r="BJ159" s="84" t="s">
        <v>1882</v>
      </c>
      <c r="BK159" s="84" t="s">
        <v>1883</v>
      </c>
      <c r="BL159" s="84" t="s">
        <v>1884</v>
      </c>
      <c r="BM159" s="84" t="s">
        <v>1885</v>
      </c>
      <c r="BN159" s="84" t="s">
        <v>1886</v>
      </c>
      <c r="BO159" s="84" t="s">
        <v>1887</v>
      </c>
      <c r="BP159" s="84" t="s">
        <v>1888</v>
      </c>
      <c r="BQ159" s="84" t="s">
        <v>1889</v>
      </c>
      <c r="BR159" s="68" t="str">
        <f t="shared" si="183"/>
        <v>Pic1</v>
      </c>
      <c r="BS159" s="68" t="str">
        <f t="shared" si="156"/>
        <v>Pic2</v>
      </c>
      <c r="BT159" s="68" t="str">
        <f t="shared" si="157"/>
        <v>Pic3</v>
      </c>
      <c r="BU159" s="68" t="str">
        <f t="shared" si="158"/>
        <v>Pic4</v>
      </c>
      <c r="BV159" s="68" t="str">
        <f t="shared" si="159"/>
        <v>Pic5</v>
      </c>
      <c r="BW159" s="68" t="str">
        <f t="shared" si="160"/>
        <v>Pic6</v>
      </c>
      <c r="BX159" s="68" t="str">
        <f t="shared" si="161"/>
        <v>Pic7</v>
      </c>
      <c r="BY159" s="68" t="str">
        <f t="shared" si="162"/>
        <v/>
      </c>
      <c r="BZ159" s="68" t="str">
        <f t="shared" si="163"/>
        <v/>
      </c>
      <c r="CA159" s="68" t="str">
        <f t="shared" si="164"/>
        <v/>
      </c>
      <c r="CB159" s="68" t="str">
        <f t="shared" si="165"/>
        <v/>
      </c>
      <c r="CC159" s="68" t="str">
        <f t="shared" si="166"/>
        <v/>
      </c>
      <c r="CD159" s="68" t="str">
        <f t="shared" si="167"/>
        <v/>
      </c>
      <c r="CE159" s="68" t="str">
        <f t="shared" si="168"/>
        <v/>
      </c>
      <c r="CF159" s="68" t="str">
        <f t="shared" si="169"/>
        <v/>
      </c>
      <c r="CG159" s="68" t="str">
        <f t="shared" si="170"/>
        <v/>
      </c>
      <c r="CH159" s="68" t="str">
        <f t="shared" si="171"/>
        <v/>
      </c>
      <c r="CI159" s="68" t="str">
        <f t="shared" si="172"/>
        <v/>
      </c>
      <c r="CJ159" s="68" t="str">
        <f t="shared" si="173"/>
        <v/>
      </c>
      <c r="CK159" s="68" t="str">
        <f t="shared" si="174"/>
        <v/>
      </c>
      <c r="CL159" s="68" t="str">
        <f t="shared" si="175"/>
        <v/>
      </c>
      <c r="CM159" s="68" t="str">
        <f t="shared" si="176"/>
        <v/>
      </c>
      <c r="CN159" s="68" t="str">
        <f t="shared" si="177"/>
        <v/>
      </c>
      <c r="CO159" s="68" t="str">
        <f t="shared" si="178"/>
        <v/>
      </c>
      <c r="CP159" s="68" t="str">
        <f t="shared" si="184"/>
        <v>https://viking-pictures.s3.us-west-1.amazonaws.com/AA1188/149+(1).JPG</v>
      </c>
      <c r="CR159" t="str">
        <f t="shared" si="185"/>
        <v>https://viking-pictures.s3.us-west-1.amazonaws.com/AA1188/149+(1).JPG</v>
      </c>
      <c r="CS159" s="68" t="str">
        <f t="shared" si="186"/>
        <v>Primary Pic</v>
      </c>
      <c r="CU159" t="s">
        <v>4150</v>
      </c>
      <c r="CV159" t="s">
        <v>4151</v>
      </c>
      <c r="CW159" t="s">
        <v>4152</v>
      </c>
      <c r="CX159" t="s">
        <v>4153</v>
      </c>
      <c r="CY159" t="s">
        <v>4154</v>
      </c>
      <c r="CZ159" t="s">
        <v>4155</v>
      </c>
      <c r="DA159" t="s">
        <v>4156</v>
      </c>
    </row>
    <row r="160" spans="1:113" x14ac:dyDescent="0.25">
      <c r="A160">
        <v>150</v>
      </c>
      <c r="B160" t="s">
        <v>3196</v>
      </c>
      <c r="C160" s="82" t="str">
        <f t="shared" si="179"/>
        <v>https://viking-pictures.s3.us-west-1.amazonaws.com/AA1188/150+(1).JPG|https://viking-pictures.s3.us-west-1.amazonaws.com/AA1188/150+(2).JPG|https://viking-pictures.s3.us-west-1.amazonaws.com/AA1188/150+(3).JPG|https://viking-pictures.s3.us-west-1.amazonaws.com/AA1188/150+(4).JPG|https://viking-pictures.s3.us-west-1.amazonaws.com/AA1188/150+(5).JPG|https://viking-pictures.s3.us-west-1.amazonaws.com/AA1188/150+(6).JPG|https://viking-pictures.s3.us-west-1.amazonaws.com/AA1188/150+(7).JPG|https://viking-pictures.s3.us-west-1.amazonaws.com/AA1188/150+(8).JPG|https://viking-pictures.s3.us-west-1.amazonaws.com/AA1188/150+(9).JPG|https://viking-pictures.s3.us-west-1.amazonaws.com/AA1188/150+(10).JPG|https://viking-pictures.s3.us-west-1.amazonaws.com/AA1188/150+(11).JPG</v>
      </c>
      <c r="D160" s="278">
        <v>11</v>
      </c>
      <c r="E160" s="82" t="str">
        <f t="shared" si="180"/>
        <v>https://viking-pictures.s3.us-west-1.amazonaws.com/AA1188/150+(1).JPG</v>
      </c>
      <c r="F160" s="82" t="str">
        <f t="shared" si="133"/>
        <v>https://viking-pictures.s3.us-west-1.amazonaws.com/AA1188/150+(2).JPG</v>
      </c>
      <c r="G160" s="82" t="str">
        <f t="shared" si="134"/>
        <v>https://viking-pictures.s3.us-west-1.amazonaws.com/AA1188/150+(3).JPG</v>
      </c>
      <c r="H160" s="82" t="str">
        <f t="shared" si="135"/>
        <v>https://viking-pictures.s3.us-west-1.amazonaws.com/AA1188/150+(4).JPG</v>
      </c>
      <c r="I160" s="82" t="str">
        <f t="shared" si="136"/>
        <v>https://viking-pictures.s3.us-west-1.amazonaws.com/AA1188/150+(5).JPG</v>
      </c>
      <c r="J160" s="82" t="str">
        <f t="shared" si="137"/>
        <v>https://viking-pictures.s3.us-west-1.amazonaws.com/AA1188/150+(6).JPG</v>
      </c>
      <c r="K160" s="82" t="str">
        <f t="shared" si="138"/>
        <v>https://viking-pictures.s3.us-west-1.amazonaws.com/AA1188/150+(7).JPG</v>
      </c>
      <c r="L160" s="82" t="str">
        <f t="shared" si="139"/>
        <v>https://viking-pictures.s3.us-west-1.amazonaws.com/AA1188/150+(8).JPG</v>
      </c>
      <c r="M160" s="82" t="str">
        <f t="shared" si="140"/>
        <v>https://viking-pictures.s3.us-west-1.amazonaws.com/AA1188/150+(9).JPG</v>
      </c>
      <c r="N160" s="82" t="str">
        <f t="shared" si="141"/>
        <v>https://viking-pictures.s3.us-west-1.amazonaws.com/AA1188/150+(10).JPG</v>
      </c>
      <c r="O160" s="82" t="str">
        <f t="shared" si="142"/>
        <v>https://viking-pictures.s3.us-west-1.amazonaws.com/AA1188/150+(11).JPG</v>
      </c>
      <c r="P160" s="82" t="str">
        <f t="shared" si="143"/>
        <v/>
      </c>
      <c r="Q160" s="82" t="str">
        <f t="shared" si="144"/>
        <v/>
      </c>
      <c r="R160" s="82" t="str">
        <f t="shared" si="145"/>
        <v/>
      </c>
      <c r="S160" s="82" t="str">
        <f t="shared" si="146"/>
        <v/>
      </c>
      <c r="T160" s="82" t="str">
        <f t="shared" si="147"/>
        <v/>
      </c>
      <c r="U160" s="82" t="str">
        <f t="shared" si="148"/>
        <v/>
      </c>
      <c r="V160" s="82" t="str">
        <f t="shared" si="149"/>
        <v/>
      </c>
      <c r="W160" s="82" t="str">
        <f t="shared" si="150"/>
        <v/>
      </c>
      <c r="X160" s="82" t="str">
        <f t="shared" si="151"/>
        <v/>
      </c>
      <c r="Y160" s="82" t="str">
        <f t="shared" si="152"/>
        <v/>
      </c>
      <c r="Z160" s="82" t="str">
        <f t="shared" si="153"/>
        <v/>
      </c>
      <c r="AA160" s="82" t="str">
        <f t="shared" si="154"/>
        <v/>
      </c>
      <c r="AB160" s="82" t="str">
        <f t="shared" si="155"/>
        <v/>
      </c>
      <c r="AC160" s="83" t="str">
        <f t="shared" si="187"/>
        <v>https://viking-pictures.s3.us-west-1.amazonaws.com/AA1188</v>
      </c>
      <c r="AD160" s="82" t="str">
        <f t="shared" si="188"/>
        <v>150</v>
      </c>
      <c r="AE160" s="82">
        <f t="shared" si="181"/>
        <v>150</v>
      </c>
      <c r="AF160" s="82" t="str">
        <f t="shared" si="189"/>
        <v>150</v>
      </c>
      <c r="AG160" s="82" t="str">
        <f t="shared" si="190"/>
        <v>150</v>
      </c>
      <c r="AH160" s="82" t="str">
        <f t="shared" si="191"/>
        <v>150</v>
      </c>
      <c r="AI160" s="82" t="str">
        <f t="shared" si="192"/>
        <v>150</v>
      </c>
      <c r="AJ160" s="82" t="str">
        <f t="shared" si="193"/>
        <v>150</v>
      </c>
      <c r="AK160" s="82" t="str">
        <f t="shared" si="194"/>
        <v>150</v>
      </c>
      <c r="AL160" s="82" t="str">
        <f t="shared" si="195"/>
        <v>150</v>
      </c>
      <c r="AM160" s="82" t="str">
        <f t="shared" si="196"/>
        <v>150</v>
      </c>
      <c r="AN160" s="82" t="str">
        <f t="shared" si="182"/>
        <v>150</v>
      </c>
      <c r="AO160" s="82" t="str">
        <f t="shared" si="197"/>
        <v>150</v>
      </c>
      <c r="AP160" s="82" t="str">
        <f t="shared" si="198"/>
        <v>150</v>
      </c>
      <c r="AQ160" s="84" t="s">
        <v>3199</v>
      </c>
      <c r="AR160" s="84" t="s">
        <v>1864</v>
      </c>
      <c r="AS160" s="84" t="s">
        <v>1865</v>
      </c>
      <c r="AT160" s="84" t="s">
        <v>1866</v>
      </c>
      <c r="AU160" s="84" t="s">
        <v>1867</v>
      </c>
      <c r="AV160" s="84" t="s">
        <v>1868</v>
      </c>
      <c r="AW160" s="84" t="s">
        <v>1869</v>
      </c>
      <c r="AX160" s="84" t="s">
        <v>1870</v>
      </c>
      <c r="AY160" s="84" t="s">
        <v>1871</v>
      </c>
      <c r="AZ160" s="84" t="s">
        <v>1872</v>
      </c>
      <c r="BA160" s="84" t="s">
        <v>1873</v>
      </c>
      <c r="BB160" s="84" t="s">
        <v>1874</v>
      </c>
      <c r="BC160" s="84" t="s">
        <v>1875</v>
      </c>
      <c r="BD160" s="84" t="s">
        <v>1876</v>
      </c>
      <c r="BE160" s="84" t="s">
        <v>1877</v>
      </c>
      <c r="BF160" s="84" t="s">
        <v>1878</v>
      </c>
      <c r="BG160" s="84" t="s">
        <v>1879</v>
      </c>
      <c r="BH160" s="84" t="s">
        <v>1880</v>
      </c>
      <c r="BI160" s="84" t="s">
        <v>1881</v>
      </c>
      <c r="BJ160" s="84" t="s">
        <v>1882</v>
      </c>
      <c r="BK160" s="84" t="s">
        <v>1883</v>
      </c>
      <c r="BL160" s="84" t="s">
        <v>1884</v>
      </c>
      <c r="BM160" s="84" t="s">
        <v>1885</v>
      </c>
      <c r="BN160" s="84" t="s">
        <v>1886</v>
      </c>
      <c r="BO160" s="84" t="s">
        <v>1887</v>
      </c>
      <c r="BP160" s="84" t="s">
        <v>1888</v>
      </c>
      <c r="BQ160" s="84" t="s">
        <v>1889</v>
      </c>
      <c r="BR160" s="68" t="str">
        <f t="shared" si="183"/>
        <v>Pic1</v>
      </c>
      <c r="BS160" s="68" t="str">
        <f t="shared" si="156"/>
        <v>Pic2</v>
      </c>
      <c r="BT160" s="68" t="str">
        <f t="shared" si="157"/>
        <v>Pic3</v>
      </c>
      <c r="BU160" s="68" t="str">
        <f t="shared" si="158"/>
        <v>Pic4</v>
      </c>
      <c r="BV160" s="68" t="str">
        <f t="shared" si="159"/>
        <v>Pic5</v>
      </c>
      <c r="BW160" s="68" t="str">
        <f t="shared" si="160"/>
        <v>Pic6</v>
      </c>
      <c r="BX160" s="68" t="str">
        <f t="shared" si="161"/>
        <v>Pic7</v>
      </c>
      <c r="BY160" s="68" t="str">
        <f t="shared" si="162"/>
        <v>Pic8</v>
      </c>
      <c r="BZ160" s="68" t="str">
        <f t="shared" si="163"/>
        <v>Pic9</v>
      </c>
      <c r="CA160" s="68" t="str">
        <f t="shared" si="164"/>
        <v>Pic10</v>
      </c>
      <c r="CB160" s="68" t="str">
        <f t="shared" si="165"/>
        <v>Pic11</v>
      </c>
      <c r="CC160" s="68" t="str">
        <f t="shared" si="166"/>
        <v/>
      </c>
      <c r="CD160" s="68" t="str">
        <f t="shared" si="167"/>
        <v/>
      </c>
      <c r="CE160" s="68" t="str">
        <f t="shared" si="168"/>
        <v/>
      </c>
      <c r="CF160" s="68" t="str">
        <f t="shared" si="169"/>
        <v/>
      </c>
      <c r="CG160" s="68" t="str">
        <f t="shared" si="170"/>
        <v/>
      </c>
      <c r="CH160" s="68" t="str">
        <f t="shared" si="171"/>
        <v/>
      </c>
      <c r="CI160" s="68" t="str">
        <f t="shared" si="172"/>
        <v/>
      </c>
      <c r="CJ160" s="68" t="str">
        <f t="shared" si="173"/>
        <v/>
      </c>
      <c r="CK160" s="68" t="str">
        <f t="shared" si="174"/>
        <v/>
      </c>
      <c r="CL160" s="68" t="str">
        <f t="shared" si="175"/>
        <v/>
      </c>
      <c r="CM160" s="68" t="str">
        <f t="shared" si="176"/>
        <v/>
      </c>
      <c r="CN160" s="68" t="str">
        <f t="shared" si="177"/>
        <v/>
      </c>
      <c r="CO160" s="68" t="str">
        <f t="shared" si="178"/>
        <v/>
      </c>
      <c r="CP160" s="68" t="str">
        <f t="shared" si="184"/>
        <v>https://viking-pictures.s3.us-west-1.amazonaws.com/AA1188/150+(1).JPG</v>
      </c>
      <c r="CR160" t="str">
        <f t="shared" si="185"/>
        <v>https://viking-pictures.s3.us-west-1.amazonaws.com/AA1188/150+(1).JPG</v>
      </c>
      <c r="CS160" s="68" t="str">
        <f t="shared" si="186"/>
        <v>Primary Pic</v>
      </c>
      <c r="CU160" t="s">
        <v>4157</v>
      </c>
      <c r="CV160" t="s">
        <v>4158</v>
      </c>
      <c r="CW160" t="s">
        <v>4159</v>
      </c>
      <c r="CX160" t="s">
        <v>4160</v>
      </c>
      <c r="CY160" t="s">
        <v>4161</v>
      </c>
      <c r="CZ160" t="s">
        <v>4162</v>
      </c>
      <c r="DA160" t="s">
        <v>4163</v>
      </c>
      <c r="DB160" t="s">
        <v>4164</v>
      </c>
      <c r="DC160" t="s">
        <v>4165</v>
      </c>
      <c r="DD160" t="s">
        <v>4166</v>
      </c>
      <c r="DE160" t="s">
        <v>4167</v>
      </c>
    </row>
    <row r="161" spans="3:94" x14ac:dyDescent="0.25">
      <c r="C161" s="82" t="str">
        <f t="shared" si="179"/>
        <v/>
      </c>
      <c r="D161" s="278"/>
      <c r="E161" s="82" t="str">
        <f t="shared" si="180"/>
        <v/>
      </c>
      <c r="F161" s="82" t="str">
        <f t="shared" si="133"/>
        <v/>
      </c>
      <c r="G161" s="82" t="str">
        <f t="shared" si="134"/>
        <v/>
      </c>
      <c r="H161" s="82" t="str">
        <f t="shared" si="135"/>
        <v/>
      </c>
      <c r="I161" s="82" t="str">
        <f t="shared" si="136"/>
        <v/>
      </c>
      <c r="J161" s="82" t="str">
        <f t="shared" si="137"/>
        <v/>
      </c>
      <c r="K161" s="82" t="str">
        <f t="shared" si="138"/>
        <v/>
      </c>
      <c r="L161" s="82" t="str">
        <f t="shared" si="139"/>
        <v/>
      </c>
      <c r="M161" s="82" t="str">
        <f t="shared" si="140"/>
        <v/>
      </c>
      <c r="N161" s="82" t="str">
        <f t="shared" si="141"/>
        <v/>
      </c>
      <c r="O161" s="82" t="str">
        <f t="shared" si="142"/>
        <v/>
      </c>
      <c r="P161" s="82" t="str">
        <f t="shared" si="143"/>
        <v/>
      </c>
      <c r="Q161" s="82" t="str">
        <f t="shared" si="144"/>
        <v/>
      </c>
      <c r="R161" s="82" t="str">
        <f t="shared" si="145"/>
        <v/>
      </c>
      <c r="S161" s="82" t="str">
        <f t="shared" si="146"/>
        <v/>
      </c>
      <c r="T161" s="82" t="str">
        <f t="shared" si="147"/>
        <v/>
      </c>
      <c r="U161" s="82" t="str">
        <f t="shared" si="148"/>
        <v/>
      </c>
      <c r="V161" s="82" t="str">
        <f t="shared" si="149"/>
        <v/>
      </c>
      <c r="W161" s="82" t="str">
        <f t="shared" si="150"/>
        <v/>
      </c>
      <c r="X161" s="82" t="str">
        <f t="shared" si="151"/>
        <v/>
      </c>
      <c r="Y161" s="82" t="str">
        <f t="shared" si="152"/>
        <v/>
      </c>
      <c r="Z161" s="82" t="str">
        <f t="shared" si="153"/>
        <v/>
      </c>
      <c r="AA161" s="82" t="str">
        <f t="shared" si="154"/>
        <v/>
      </c>
      <c r="AB161" s="82" t="str">
        <f t="shared" si="155"/>
        <v/>
      </c>
      <c r="AC161" s="83" t="str">
        <f t="shared" si="187"/>
        <v>https://viking-pictures.s3.us-west-1.amazonaws.com/AA1188</v>
      </c>
      <c r="AD161" s="82" t="str">
        <f t="shared" si="188"/>
        <v>0</v>
      </c>
      <c r="AE161" s="82">
        <f t="shared" si="181"/>
        <v>0</v>
      </c>
      <c r="AF161" s="82" t="str">
        <f t="shared" si="189"/>
        <v>0</v>
      </c>
      <c r="AG161" s="82" t="str">
        <f t="shared" si="190"/>
        <v>0</v>
      </c>
      <c r="AH161" s="82" t="str">
        <f t="shared" si="191"/>
        <v>0</v>
      </c>
      <c r="AI161" s="82" t="str">
        <f t="shared" si="192"/>
        <v>0</v>
      </c>
      <c r="AJ161" s="82" t="str">
        <f t="shared" si="193"/>
        <v>0</v>
      </c>
      <c r="AK161" s="82" t="str">
        <f t="shared" si="194"/>
        <v>0</v>
      </c>
      <c r="AL161" s="82" t="str">
        <f t="shared" si="195"/>
        <v>0</v>
      </c>
      <c r="AM161" s="82" t="str">
        <f t="shared" si="196"/>
        <v>0</v>
      </c>
      <c r="AN161" s="82" t="str">
        <f t="shared" si="182"/>
        <v>0</v>
      </c>
      <c r="AO161" s="82" t="str">
        <f t="shared" si="197"/>
        <v>0</v>
      </c>
      <c r="AP161" s="82" t="str">
        <f t="shared" si="198"/>
        <v>0</v>
      </c>
      <c r="AQ161" s="84" t="s">
        <v>3199</v>
      </c>
      <c r="AR161" s="84" t="s">
        <v>1864</v>
      </c>
      <c r="AS161" s="84" t="s">
        <v>1865</v>
      </c>
      <c r="AT161" s="84" t="s">
        <v>1866</v>
      </c>
      <c r="AU161" s="84" t="s">
        <v>1867</v>
      </c>
      <c r="AV161" s="84" t="s">
        <v>1868</v>
      </c>
      <c r="AW161" s="84" t="s">
        <v>1869</v>
      </c>
      <c r="AX161" s="84" t="s">
        <v>1870</v>
      </c>
      <c r="AY161" s="84" t="s">
        <v>1871</v>
      </c>
      <c r="AZ161" s="84" t="s">
        <v>1872</v>
      </c>
      <c r="BA161" s="84" t="s">
        <v>1873</v>
      </c>
      <c r="BB161" s="84" t="s">
        <v>1874</v>
      </c>
      <c r="BC161" s="84" t="s">
        <v>1875</v>
      </c>
      <c r="BD161" s="84" t="s">
        <v>1876</v>
      </c>
      <c r="BE161" s="84" t="s">
        <v>1877</v>
      </c>
      <c r="BF161" s="84" t="s">
        <v>1878</v>
      </c>
      <c r="BG161" s="84" t="s">
        <v>1879</v>
      </c>
      <c r="BH161" s="84" t="s">
        <v>1880</v>
      </c>
      <c r="BI161" s="84" t="s">
        <v>1881</v>
      </c>
      <c r="BJ161" s="84" t="s">
        <v>1882</v>
      </c>
      <c r="BK161" s="84" t="s">
        <v>1883</v>
      </c>
      <c r="BL161" s="84" t="s">
        <v>1884</v>
      </c>
      <c r="BM161" s="84" t="s">
        <v>1885</v>
      </c>
      <c r="BN161" s="84" t="s">
        <v>1886</v>
      </c>
      <c r="BO161" s="84" t="s">
        <v>1887</v>
      </c>
      <c r="BP161" s="84" t="s">
        <v>1888</v>
      </c>
      <c r="BQ161" s="84" t="s">
        <v>1889</v>
      </c>
      <c r="BR161" s="68" t="str">
        <f t="shared" si="183"/>
        <v/>
      </c>
      <c r="BS161" s="68" t="str">
        <f t="shared" si="156"/>
        <v/>
      </c>
      <c r="BT161" s="68" t="str">
        <f t="shared" si="157"/>
        <v/>
      </c>
      <c r="BU161" s="68" t="str">
        <f t="shared" si="158"/>
        <v/>
      </c>
      <c r="BV161" s="68" t="str">
        <f t="shared" si="159"/>
        <v/>
      </c>
      <c r="BW161" s="68" t="str">
        <f t="shared" si="160"/>
        <v/>
      </c>
      <c r="BX161" s="68" t="str">
        <f t="shared" si="161"/>
        <v/>
      </c>
      <c r="BY161" s="68" t="str">
        <f t="shared" si="162"/>
        <v/>
      </c>
      <c r="BZ161" s="68" t="str">
        <f t="shared" si="163"/>
        <v/>
      </c>
      <c r="CA161" s="68" t="str">
        <f t="shared" si="164"/>
        <v/>
      </c>
      <c r="CB161" s="68" t="str">
        <f t="shared" si="165"/>
        <v/>
      </c>
      <c r="CC161" s="68" t="str">
        <f t="shared" si="166"/>
        <v/>
      </c>
      <c r="CD161" s="68" t="str">
        <f t="shared" si="167"/>
        <v/>
      </c>
      <c r="CE161" s="68" t="str">
        <f t="shared" si="168"/>
        <v/>
      </c>
      <c r="CF161" s="68" t="str">
        <f t="shared" si="169"/>
        <v/>
      </c>
      <c r="CG161" s="68" t="str">
        <f t="shared" si="170"/>
        <v/>
      </c>
      <c r="CH161" s="68" t="str">
        <f t="shared" si="171"/>
        <v/>
      </c>
      <c r="CI161" s="68" t="str">
        <f t="shared" si="172"/>
        <v/>
      </c>
      <c r="CJ161" s="68" t="str">
        <f t="shared" si="173"/>
        <v/>
      </c>
      <c r="CK161" s="68" t="str">
        <f t="shared" si="174"/>
        <v/>
      </c>
      <c r="CL161" s="68" t="str">
        <f t="shared" si="175"/>
        <v/>
      </c>
      <c r="CM161" s="68" t="str">
        <f t="shared" si="176"/>
        <v/>
      </c>
      <c r="CN161" s="68" t="str">
        <f t="shared" si="177"/>
        <v/>
      </c>
      <c r="CO161" s="68" t="str">
        <f t="shared" si="178"/>
        <v/>
      </c>
      <c r="CP161" s="68" t="str">
        <f t="shared" si="184"/>
        <v/>
      </c>
    </row>
    <row r="162" spans="3:94" x14ac:dyDescent="0.25">
      <c r="C162" s="82" t="str">
        <f t="shared" si="179"/>
        <v/>
      </c>
      <c r="D162" s="278"/>
      <c r="E162" s="82" t="str">
        <f t="shared" si="180"/>
        <v/>
      </c>
      <c r="F162" s="82" t="str">
        <f t="shared" si="133"/>
        <v/>
      </c>
      <c r="G162" s="82" t="str">
        <f t="shared" si="134"/>
        <v/>
      </c>
      <c r="H162" s="82" t="str">
        <f t="shared" si="135"/>
        <v/>
      </c>
      <c r="I162" s="82" t="str">
        <f t="shared" si="136"/>
        <v/>
      </c>
      <c r="J162" s="82" t="str">
        <f t="shared" si="137"/>
        <v/>
      </c>
      <c r="K162" s="82" t="str">
        <f t="shared" si="138"/>
        <v/>
      </c>
      <c r="L162" s="82" t="str">
        <f t="shared" si="139"/>
        <v/>
      </c>
      <c r="M162" s="82" t="str">
        <f t="shared" si="140"/>
        <v/>
      </c>
      <c r="N162" s="82" t="str">
        <f t="shared" si="141"/>
        <v/>
      </c>
      <c r="O162" s="82" t="str">
        <f t="shared" si="142"/>
        <v/>
      </c>
      <c r="P162" s="82" t="str">
        <f t="shared" si="143"/>
        <v/>
      </c>
      <c r="Q162" s="82" t="str">
        <f t="shared" si="144"/>
        <v/>
      </c>
      <c r="R162" s="82" t="str">
        <f t="shared" si="145"/>
        <v/>
      </c>
      <c r="S162" s="82" t="str">
        <f t="shared" si="146"/>
        <v/>
      </c>
      <c r="T162" s="82" t="str">
        <f t="shared" si="147"/>
        <v/>
      </c>
      <c r="U162" s="82" t="str">
        <f t="shared" si="148"/>
        <v/>
      </c>
      <c r="V162" s="82" t="str">
        <f t="shared" si="149"/>
        <v/>
      </c>
      <c r="W162" s="82" t="str">
        <f t="shared" si="150"/>
        <v/>
      </c>
      <c r="X162" s="82" t="str">
        <f t="shared" si="151"/>
        <v/>
      </c>
      <c r="Y162" s="82" t="str">
        <f t="shared" si="152"/>
        <v/>
      </c>
      <c r="Z162" s="82" t="str">
        <f t="shared" si="153"/>
        <v/>
      </c>
      <c r="AA162" s="82" t="str">
        <f t="shared" si="154"/>
        <v/>
      </c>
      <c r="AB162" s="82" t="str">
        <f t="shared" si="155"/>
        <v/>
      </c>
      <c r="AC162" s="83" t="str">
        <f t="shared" si="187"/>
        <v>https://viking-pictures.s3.us-west-1.amazonaws.com/AA1188</v>
      </c>
      <c r="AD162" s="82" t="str">
        <f t="shared" si="188"/>
        <v>0</v>
      </c>
      <c r="AE162" s="82">
        <f t="shared" si="181"/>
        <v>0</v>
      </c>
      <c r="AF162" s="82" t="str">
        <f t="shared" si="189"/>
        <v>0</v>
      </c>
      <c r="AG162" s="82" t="str">
        <f t="shared" si="190"/>
        <v>0</v>
      </c>
      <c r="AH162" s="82" t="str">
        <f t="shared" si="191"/>
        <v>0</v>
      </c>
      <c r="AI162" s="82" t="str">
        <f t="shared" si="192"/>
        <v>0</v>
      </c>
      <c r="AJ162" s="82" t="str">
        <f t="shared" si="193"/>
        <v>0</v>
      </c>
      <c r="AK162" s="82" t="str">
        <f t="shared" si="194"/>
        <v>0</v>
      </c>
      <c r="AL162" s="82" t="str">
        <f t="shared" si="195"/>
        <v>0</v>
      </c>
      <c r="AM162" s="82" t="str">
        <f t="shared" si="196"/>
        <v>0</v>
      </c>
      <c r="AN162" s="82" t="str">
        <f t="shared" si="182"/>
        <v>0</v>
      </c>
      <c r="AO162" s="82" t="str">
        <f t="shared" si="197"/>
        <v>0</v>
      </c>
      <c r="AP162" s="82" t="str">
        <f t="shared" si="198"/>
        <v>0</v>
      </c>
      <c r="AQ162" s="84" t="s">
        <v>3199</v>
      </c>
      <c r="AR162" s="84" t="s">
        <v>1864</v>
      </c>
      <c r="AS162" s="84" t="s">
        <v>1865</v>
      </c>
      <c r="AT162" s="84" t="s">
        <v>1866</v>
      </c>
      <c r="AU162" s="84" t="s">
        <v>1867</v>
      </c>
      <c r="AV162" s="84" t="s">
        <v>1868</v>
      </c>
      <c r="AW162" s="84" t="s">
        <v>1869</v>
      </c>
      <c r="AX162" s="84" t="s">
        <v>1870</v>
      </c>
      <c r="AY162" s="84" t="s">
        <v>1871</v>
      </c>
      <c r="AZ162" s="84" t="s">
        <v>1872</v>
      </c>
      <c r="BA162" s="84" t="s">
        <v>1873</v>
      </c>
      <c r="BB162" s="84" t="s">
        <v>1874</v>
      </c>
      <c r="BC162" s="84" t="s">
        <v>1875</v>
      </c>
      <c r="BD162" s="84" t="s">
        <v>1876</v>
      </c>
      <c r="BE162" s="84" t="s">
        <v>1877</v>
      </c>
      <c r="BF162" s="84" t="s">
        <v>1878</v>
      </c>
      <c r="BG162" s="84" t="s">
        <v>1879</v>
      </c>
      <c r="BH162" s="84" t="s">
        <v>1880</v>
      </c>
      <c r="BI162" s="84" t="s">
        <v>1881</v>
      </c>
      <c r="BJ162" s="84" t="s">
        <v>1882</v>
      </c>
      <c r="BK162" s="84" t="s">
        <v>1883</v>
      </c>
      <c r="BL162" s="84" t="s">
        <v>1884</v>
      </c>
      <c r="BM162" s="84" t="s">
        <v>1885</v>
      </c>
      <c r="BN162" s="84" t="s">
        <v>1886</v>
      </c>
      <c r="BO162" s="84" t="s">
        <v>1887</v>
      </c>
      <c r="BP162" s="84" t="s">
        <v>1888</v>
      </c>
      <c r="BQ162" s="84" t="s">
        <v>1889</v>
      </c>
      <c r="BR162" s="68" t="str">
        <f t="shared" si="183"/>
        <v/>
      </c>
      <c r="BS162" s="68" t="str">
        <f t="shared" si="156"/>
        <v/>
      </c>
      <c r="BT162" s="68" t="str">
        <f t="shared" si="157"/>
        <v/>
      </c>
      <c r="BU162" s="68" t="str">
        <f t="shared" si="158"/>
        <v/>
      </c>
      <c r="BV162" s="68" t="str">
        <f t="shared" si="159"/>
        <v/>
      </c>
      <c r="BW162" s="68" t="str">
        <f t="shared" si="160"/>
        <v/>
      </c>
      <c r="BX162" s="68" t="str">
        <f t="shared" si="161"/>
        <v/>
      </c>
      <c r="BY162" s="68" t="str">
        <f t="shared" si="162"/>
        <v/>
      </c>
      <c r="BZ162" s="68" t="str">
        <f t="shared" si="163"/>
        <v/>
      </c>
      <c r="CA162" s="68" t="str">
        <f t="shared" si="164"/>
        <v/>
      </c>
      <c r="CB162" s="68" t="str">
        <f t="shared" si="165"/>
        <v/>
      </c>
      <c r="CC162" s="68" t="str">
        <f t="shared" si="166"/>
        <v/>
      </c>
      <c r="CD162" s="68" t="str">
        <f t="shared" si="167"/>
        <v/>
      </c>
      <c r="CE162" s="68" t="str">
        <f t="shared" si="168"/>
        <v/>
      </c>
      <c r="CF162" s="68" t="str">
        <f t="shared" si="169"/>
        <v/>
      </c>
      <c r="CG162" s="68" t="str">
        <f t="shared" si="170"/>
        <v/>
      </c>
      <c r="CH162" s="68" t="str">
        <f t="shared" si="171"/>
        <v/>
      </c>
      <c r="CI162" s="68" t="str">
        <f t="shared" si="172"/>
        <v/>
      </c>
      <c r="CJ162" s="68" t="str">
        <f t="shared" si="173"/>
        <v/>
      </c>
      <c r="CK162" s="68" t="str">
        <f t="shared" si="174"/>
        <v/>
      </c>
      <c r="CL162" s="68" t="str">
        <f t="shared" si="175"/>
        <v/>
      </c>
      <c r="CM162" s="68" t="str">
        <f t="shared" si="176"/>
        <v/>
      </c>
      <c r="CN162" s="68" t="str">
        <f t="shared" si="177"/>
        <v/>
      </c>
      <c r="CO162" s="68" t="str">
        <f t="shared" si="178"/>
        <v/>
      </c>
      <c r="CP162" s="68" t="str">
        <f t="shared" si="184"/>
        <v/>
      </c>
    </row>
    <row r="163" spans="3:94" x14ac:dyDescent="0.25">
      <c r="C163" s="82" t="str">
        <f t="shared" si="179"/>
        <v/>
      </c>
      <c r="D163" s="278"/>
      <c r="E163" s="82" t="str">
        <f t="shared" si="180"/>
        <v/>
      </c>
      <c r="F163" s="82" t="str">
        <f t="shared" si="133"/>
        <v/>
      </c>
      <c r="G163" s="82" t="str">
        <f t="shared" si="134"/>
        <v/>
      </c>
      <c r="H163" s="82" t="str">
        <f t="shared" si="135"/>
        <v/>
      </c>
      <c r="I163" s="82" t="str">
        <f t="shared" si="136"/>
        <v/>
      </c>
      <c r="J163" s="82" t="str">
        <f t="shared" si="137"/>
        <v/>
      </c>
      <c r="K163" s="82" t="str">
        <f t="shared" si="138"/>
        <v/>
      </c>
      <c r="L163" s="82" t="str">
        <f t="shared" si="139"/>
        <v/>
      </c>
      <c r="M163" s="82" t="str">
        <f t="shared" si="140"/>
        <v/>
      </c>
      <c r="N163" s="82" t="str">
        <f t="shared" si="141"/>
        <v/>
      </c>
      <c r="O163" s="82" t="str">
        <f t="shared" si="142"/>
        <v/>
      </c>
      <c r="P163" s="82" t="str">
        <f t="shared" si="143"/>
        <v/>
      </c>
      <c r="Q163" s="82" t="str">
        <f t="shared" si="144"/>
        <v/>
      </c>
      <c r="R163" s="82" t="str">
        <f t="shared" si="145"/>
        <v/>
      </c>
      <c r="S163" s="82" t="str">
        <f t="shared" si="146"/>
        <v/>
      </c>
      <c r="T163" s="82" t="str">
        <f t="shared" si="147"/>
        <v/>
      </c>
      <c r="U163" s="82" t="str">
        <f t="shared" si="148"/>
        <v/>
      </c>
      <c r="V163" s="82" t="str">
        <f t="shared" si="149"/>
        <v/>
      </c>
      <c r="W163" s="82" t="str">
        <f t="shared" si="150"/>
        <v/>
      </c>
      <c r="X163" s="82" t="str">
        <f t="shared" si="151"/>
        <v/>
      </c>
      <c r="Y163" s="82" t="str">
        <f t="shared" si="152"/>
        <v/>
      </c>
      <c r="Z163" s="82" t="str">
        <f t="shared" si="153"/>
        <v/>
      </c>
      <c r="AA163" s="82" t="str">
        <f t="shared" si="154"/>
        <v/>
      </c>
      <c r="AB163" s="82" t="str">
        <f t="shared" si="155"/>
        <v/>
      </c>
      <c r="AC163" s="83" t="str">
        <f t="shared" si="187"/>
        <v>https://viking-pictures.s3.us-west-1.amazonaws.com/AA1188</v>
      </c>
      <c r="AD163" s="82" t="str">
        <f t="shared" si="188"/>
        <v>0</v>
      </c>
      <c r="AE163" s="82">
        <f t="shared" si="181"/>
        <v>0</v>
      </c>
      <c r="AF163" s="82" t="str">
        <f t="shared" si="189"/>
        <v>0</v>
      </c>
      <c r="AG163" s="82" t="str">
        <f t="shared" si="190"/>
        <v>0</v>
      </c>
      <c r="AH163" s="82" t="str">
        <f t="shared" si="191"/>
        <v>0</v>
      </c>
      <c r="AI163" s="82" t="str">
        <f t="shared" si="192"/>
        <v>0</v>
      </c>
      <c r="AJ163" s="82" t="str">
        <f t="shared" si="193"/>
        <v>0</v>
      </c>
      <c r="AK163" s="82" t="str">
        <f t="shared" si="194"/>
        <v>0</v>
      </c>
      <c r="AL163" s="82" t="str">
        <f t="shared" si="195"/>
        <v>0</v>
      </c>
      <c r="AM163" s="82" t="str">
        <f t="shared" si="196"/>
        <v>0</v>
      </c>
      <c r="AN163" s="82" t="str">
        <f t="shared" si="182"/>
        <v>0</v>
      </c>
      <c r="AO163" s="82" t="str">
        <f t="shared" si="197"/>
        <v>0</v>
      </c>
      <c r="AP163" s="82" t="str">
        <f t="shared" si="198"/>
        <v>0</v>
      </c>
      <c r="AQ163" s="84" t="s">
        <v>3199</v>
      </c>
      <c r="AR163" s="84" t="s">
        <v>1864</v>
      </c>
      <c r="AS163" s="84" t="s">
        <v>1865</v>
      </c>
      <c r="AT163" s="84" t="s">
        <v>1866</v>
      </c>
      <c r="AU163" s="84" t="s">
        <v>1867</v>
      </c>
      <c r="AV163" s="84" t="s">
        <v>1868</v>
      </c>
      <c r="AW163" s="84" t="s">
        <v>1869</v>
      </c>
      <c r="AX163" s="84" t="s">
        <v>1870</v>
      </c>
      <c r="AY163" s="84" t="s">
        <v>1871</v>
      </c>
      <c r="AZ163" s="84" t="s">
        <v>1872</v>
      </c>
      <c r="BA163" s="84" t="s">
        <v>1873</v>
      </c>
      <c r="BB163" s="84" t="s">
        <v>1874</v>
      </c>
      <c r="BC163" s="84" t="s">
        <v>1875</v>
      </c>
      <c r="BD163" s="84" t="s">
        <v>1876</v>
      </c>
      <c r="BE163" s="84" t="s">
        <v>1877</v>
      </c>
      <c r="BF163" s="84" t="s">
        <v>1878</v>
      </c>
      <c r="BG163" s="84" t="s">
        <v>1879</v>
      </c>
      <c r="BH163" s="84" t="s">
        <v>1880</v>
      </c>
      <c r="BI163" s="84" t="s">
        <v>1881</v>
      </c>
      <c r="BJ163" s="84" t="s">
        <v>1882</v>
      </c>
      <c r="BK163" s="84" t="s">
        <v>1883</v>
      </c>
      <c r="BL163" s="84" t="s">
        <v>1884</v>
      </c>
      <c r="BM163" s="84" t="s">
        <v>1885</v>
      </c>
      <c r="BN163" s="84" t="s">
        <v>1886</v>
      </c>
      <c r="BO163" s="84" t="s">
        <v>1887</v>
      </c>
      <c r="BP163" s="84" t="s">
        <v>1888</v>
      </c>
      <c r="BQ163" s="84" t="s">
        <v>1889</v>
      </c>
      <c r="BR163" s="68" t="str">
        <f t="shared" si="183"/>
        <v/>
      </c>
      <c r="BS163" s="68" t="str">
        <f t="shared" si="156"/>
        <v/>
      </c>
      <c r="BT163" s="68" t="str">
        <f t="shared" si="157"/>
        <v/>
      </c>
      <c r="BU163" s="68" t="str">
        <f t="shared" si="158"/>
        <v/>
      </c>
      <c r="BV163" s="68" t="str">
        <f t="shared" si="159"/>
        <v/>
      </c>
      <c r="BW163" s="68" t="str">
        <f t="shared" si="160"/>
        <v/>
      </c>
      <c r="BX163" s="68" t="str">
        <f t="shared" si="161"/>
        <v/>
      </c>
      <c r="BY163" s="68" t="str">
        <f t="shared" si="162"/>
        <v/>
      </c>
      <c r="BZ163" s="68" t="str">
        <f t="shared" si="163"/>
        <v/>
      </c>
      <c r="CA163" s="68" t="str">
        <f t="shared" si="164"/>
        <v/>
      </c>
      <c r="CB163" s="68" t="str">
        <f t="shared" si="165"/>
        <v/>
      </c>
      <c r="CC163" s="68" t="str">
        <f t="shared" si="166"/>
        <v/>
      </c>
      <c r="CD163" s="68" t="str">
        <f t="shared" si="167"/>
        <v/>
      </c>
      <c r="CE163" s="68" t="str">
        <f t="shared" si="168"/>
        <v/>
      </c>
      <c r="CF163" s="68" t="str">
        <f t="shared" si="169"/>
        <v/>
      </c>
      <c r="CG163" s="68" t="str">
        <f t="shared" si="170"/>
        <v/>
      </c>
      <c r="CH163" s="68" t="str">
        <f t="shared" si="171"/>
        <v/>
      </c>
      <c r="CI163" s="68" t="str">
        <f t="shared" si="172"/>
        <v/>
      </c>
      <c r="CJ163" s="68" t="str">
        <f t="shared" si="173"/>
        <v/>
      </c>
      <c r="CK163" s="68" t="str">
        <f t="shared" si="174"/>
        <v/>
      </c>
      <c r="CL163" s="68" t="str">
        <f t="shared" si="175"/>
        <v/>
      </c>
      <c r="CM163" s="68" t="str">
        <f t="shared" si="176"/>
        <v/>
      </c>
      <c r="CN163" s="68" t="str">
        <f t="shared" si="177"/>
        <v/>
      </c>
      <c r="CO163" s="68" t="str">
        <f t="shared" si="178"/>
        <v/>
      </c>
      <c r="CP163" s="68" t="str">
        <f t="shared" si="184"/>
        <v/>
      </c>
    </row>
    <row r="164" spans="3:94" x14ac:dyDescent="0.25">
      <c r="C164" s="82" t="str">
        <f t="shared" si="179"/>
        <v/>
      </c>
      <c r="D164" s="278"/>
      <c r="E164" s="82" t="str">
        <f t="shared" si="180"/>
        <v/>
      </c>
      <c r="F164" s="82" t="str">
        <f t="shared" si="133"/>
        <v/>
      </c>
      <c r="G164" s="82" t="str">
        <f t="shared" si="134"/>
        <v/>
      </c>
      <c r="H164" s="82" t="str">
        <f t="shared" si="135"/>
        <v/>
      </c>
      <c r="I164" s="82" t="str">
        <f t="shared" si="136"/>
        <v/>
      </c>
      <c r="J164" s="82" t="str">
        <f t="shared" si="137"/>
        <v/>
      </c>
      <c r="K164" s="82" t="str">
        <f t="shared" si="138"/>
        <v/>
      </c>
      <c r="L164" s="82" t="str">
        <f t="shared" si="139"/>
        <v/>
      </c>
      <c r="M164" s="82" t="str">
        <f t="shared" si="140"/>
        <v/>
      </c>
      <c r="N164" s="82" t="str">
        <f t="shared" si="141"/>
        <v/>
      </c>
      <c r="O164" s="82" t="str">
        <f t="shared" si="142"/>
        <v/>
      </c>
      <c r="P164" s="82" t="str">
        <f t="shared" si="143"/>
        <v/>
      </c>
      <c r="Q164" s="82" t="str">
        <f t="shared" si="144"/>
        <v/>
      </c>
      <c r="R164" s="82" t="str">
        <f t="shared" si="145"/>
        <v/>
      </c>
      <c r="S164" s="82" t="str">
        <f t="shared" si="146"/>
        <v/>
      </c>
      <c r="T164" s="82" t="str">
        <f t="shared" si="147"/>
        <v/>
      </c>
      <c r="U164" s="82" t="str">
        <f t="shared" si="148"/>
        <v/>
      </c>
      <c r="V164" s="82" t="str">
        <f t="shared" si="149"/>
        <v/>
      </c>
      <c r="W164" s="82" t="str">
        <f t="shared" si="150"/>
        <v/>
      </c>
      <c r="X164" s="82" t="str">
        <f t="shared" si="151"/>
        <v/>
      </c>
      <c r="Y164" s="82" t="str">
        <f t="shared" si="152"/>
        <v/>
      </c>
      <c r="Z164" s="82" t="str">
        <f t="shared" si="153"/>
        <v/>
      </c>
      <c r="AA164" s="82" t="str">
        <f t="shared" si="154"/>
        <v/>
      </c>
      <c r="AB164" s="82" t="str">
        <f t="shared" si="155"/>
        <v/>
      </c>
      <c r="AC164" s="83" t="str">
        <f t="shared" si="187"/>
        <v>https://viking-pictures.s3.us-west-1.amazonaws.com/AA1188</v>
      </c>
      <c r="AD164" s="82" t="str">
        <f t="shared" si="188"/>
        <v>0</v>
      </c>
      <c r="AE164" s="82">
        <f t="shared" si="181"/>
        <v>0</v>
      </c>
      <c r="AF164" s="82" t="str">
        <f t="shared" si="189"/>
        <v>0</v>
      </c>
      <c r="AG164" s="82" t="str">
        <f t="shared" si="190"/>
        <v>0</v>
      </c>
      <c r="AH164" s="82" t="str">
        <f t="shared" si="191"/>
        <v>0</v>
      </c>
      <c r="AI164" s="82" t="str">
        <f t="shared" si="192"/>
        <v>0</v>
      </c>
      <c r="AJ164" s="82" t="str">
        <f t="shared" si="193"/>
        <v>0</v>
      </c>
      <c r="AK164" s="82" t="str">
        <f t="shared" si="194"/>
        <v>0</v>
      </c>
      <c r="AL164" s="82" t="str">
        <f t="shared" si="195"/>
        <v>0</v>
      </c>
      <c r="AM164" s="82" t="str">
        <f t="shared" si="196"/>
        <v>0</v>
      </c>
      <c r="AN164" s="82" t="str">
        <f t="shared" si="182"/>
        <v>0</v>
      </c>
      <c r="AO164" s="82" t="str">
        <f t="shared" si="197"/>
        <v>0</v>
      </c>
      <c r="AP164" s="82" t="str">
        <f t="shared" si="198"/>
        <v>0</v>
      </c>
      <c r="AQ164" s="84" t="s">
        <v>3199</v>
      </c>
      <c r="AR164" s="84" t="s">
        <v>1864</v>
      </c>
      <c r="AS164" s="84" t="s">
        <v>1865</v>
      </c>
      <c r="AT164" s="84" t="s">
        <v>1866</v>
      </c>
      <c r="AU164" s="84" t="s">
        <v>1867</v>
      </c>
      <c r="AV164" s="84" t="s">
        <v>1868</v>
      </c>
      <c r="AW164" s="84" t="s">
        <v>1869</v>
      </c>
      <c r="AX164" s="84" t="s">
        <v>1870</v>
      </c>
      <c r="AY164" s="84" t="s">
        <v>1871</v>
      </c>
      <c r="AZ164" s="84" t="s">
        <v>1872</v>
      </c>
      <c r="BA164" s="84" t="s">
        <v>1873</v>
      </c>
      <c r="BB164" s="84" t="s">
        <v>1874</v>
      </c>
      <c r="BC164" s="84" t="s">
        <v>1875</v>
      </c>
      <c r="BD164" s="84" t="s">
        <v>1876</v>
      </c>
      <c r="BE164" s="84" t="s">
        <v>1877</v>
      </c>
      <c r="BF164" s="84" t="s">
        <v>1878</v>
      </c>
      <c r="BG164" s="84" t="s">
        <v>1879</v>
      </c>
      <c r="BH164" s="84" t="s">
        <v>1880</v>
      </c>
      <c r="BI164" s="84" t="s">
        <v>1881</v>
      </c>
      <c r="BJ164" s="84" t="s">
        <v>1882</v>
      </c>
      <c r="BK164" s="84" t="s">
        <v>1883</v>
      </c>
      <c r="BL164" s="84" t="s">
        <v>1884</v>
      </c>
      <c r="BM164" s="84" t="s">
        <v>1885</v>
      </c>
      <c r="BN164" s="84" t="s">
        <v>1886</v>
      </c>
      <c r="BO164" s="84" t="s">
        <v>1887</v>
      </c>
      <c r="BP164" s="84" t="s">
        <v>1888</v>
      </c>
      <c r="BQ164" s="84" t="s">
        <v>1889</v>
      </c>
      <c r="BR164" s="68" t="str">
        <f t="shared" si="183"/>
        <v/>
      </c>
      <c r="BS164" s="68" t="str">
        <f t="shared" si="156"/>
        <v/>
      </c>
      <c r="BT164" s="68" t="str">
        <f t="shared" si="157"/>
        <v/>
      </c>
      <c r="BU164" s="68" t="str">
        <f t="shared" si="158"/>
        <v/>
      </c>
      <c r="BV164" s="68" t="str">
        <f t="shared" si="159"/>
        <v/>
      </c>
      <c r="BW164" s="68" t="str">
        <f t="shared" si="160"/>
        <v/>
      </c>
      <c r="BX164" s="68" t="str">
        <f t="shared" si="161"/>
        <v/>
      </c>
      <c r="BY164" s="68" t="str">
        <f t="shared" si="162"/>
        <v/>
      </c>
      <c r="BZ164" s="68" t="str">
        <f t="shared" si="163"/>
        <v/>
      </c>
      <c r="CA164" s="68" t="str">
        <f t="shared" si="164"/>
        <v/>
      </c>
      <c r="CB164" s="68" t="str">
        <f t="shared" si="165"/>
        <v/>
      </c>
      <c r="CC164" s="68" t="str">
        <f t="shared" si="166"/>
        <v/>
      </c>
      <c r="CD164" s="68" t="str">
        <f t="shared" si="167"/>
        <v/>
      </c>
      <c r="CE164" s="68" t="str">
        <f t="shared" si="168"/>
        <v/>
      </c>
      <c r="CF164" s="68" t="str">
        <f t="shared" si="169"/>
        <v/>
      </c>
      <c r="CG164" s="68" t="str">
        <f t="shared" si="170"/>
        <v/>
      </c>
      <c r="CH164" s="68" t="str">
        <f t="shared" si="171"/>
        <v/>
      </c>
      <c r="CI164" s="68" t="str">
        <f t="shared" si="172"/>
        <v/>
      </c>
      <c r="CJ164" s="68" t="str">
        <f t="shared" si="173"/>
        <v/>
      </c>
      <c r="CK164" s="68" t="str">
        <f t="shared" si="174"/>
        <v/>
      </c>
      <c r="CL164" s="68" t="str">
        <f t="shared" si="175"/>
        <v/>
      </c>
      <c r="CM164" s="68" t="str">
        <f t="shared" si="176"/>
        <v/>
      </c>
      <c r="CN164" s="68" t="str">
        <f t="shared" si="177"/>
        <v/>
      </c>
      <c r="CO164" s="68" t="str">
        <f t="shared" si="178"/>
        <v/>
      </c>
      <c r="CP164" s="68" t="str">
        <f t="shared" si="184"/>
        <v/>
      </c>
    </row>
    <row r="165" spans="3:94" x14ac:dyDescent="0.25">
      <c r="C165" s="82" t="str">
        <f t="shared" si="179"/>
        <v/>
      </c>
      <c r="D165" s="278"/>
      <c r="E165" s="82" t="str">
        <f t="shared" si="180"/>
        <v/>
      </c>
      <c r="F165" s="82" t="str">
        <f t="shared" si="133"/>
        <v/>
      </c>
      <c r="G165" s="82" t="str">
        <f t="shared" si="134"/>
        <v/>
      </c>
      <c r="H165" s="82" t="str">
        <f t="shared" si="135"/>
        <v/>
      </c>
      <c r="I165" s="82" t="str">
        <f t="shared" si="136"/>
        <v/>
      </c>
      <c r="J165" s="82" t="str">
        <f t="shared" si="137"/>
        <v/>
      </c>
      <c r="K165" s="82" t="str">
        <f t="shared" si="138"/>
        <v/>
      </c>
      <c r="L165" s="82" t="str">
        <f t="shared" si="139"/>
        <v/>
      </c>
      <c r="M165" s="82" t="str">
        <f t="shared" si="140"/>
        <v/>
      </c>
      <c r="N165" s="82" t="str">
        <f t="shared" si="141"/>
        <v/>
      </c>
      <c r="O165" s="82" t="str">
        <f t="shared" si="142"/>
        <v/>
      </c>
      <c r="P165" s="82" t="str">
        <f t="shared" si="143"/>
        <v/>
      </c>
      <c r="Q165" s="82" t="str">
        <f t="shared" si="144"/>
        <v/>
      </c>
      <c r="R165" s="82" t="str">
        <f t="shared" si="145"/>
        <v/>
      </c>
      <c r="S165" s="82" t="str">
        <f t="shared" si="146"/>
        <v/>
      </c>
      <c r="T165" s="82" t="str">
        <f t="shared" si="147"/>
        <v/>
      </c>
      <c r="U165" s="82" t="str">
        <f t="shared" si="148"/>
        <v/>
      </c>
      <c r="V165" s="82" t="str">
        <f t="shared" si="149"/>
        <v/>
      </c>
      <c r="W165" s="82" t="str">
        <f t="shared" si="150"/>
        <v/>
      </c>
      <c r="X165" s="82" t="str">
        <f t="shared" si="151"/>
        <v/>
      </c>
      <c r="Y165" s="82" t="str">
        <f t="shared" si="152"/>
        <v/>
      </c>
      <c r="Z165" s="82" t="str">
        <f t="shared" si="153"/>
        <v/>
      </c>
      <c r="AA165" s="82" t="str">
        <f t="shared" si="154"/>
        <v/>
      </c>
      <c r="AB165" s="82" t="str">
        <f t="shared" si="155"/>
        <v/>
      </c>
      <c r="AC165" s="83" t="str">
        <f t="shared" si="187"/>
        <v>https://viking-pictures.s3.us-west-1.amazonaws.com/AA1188</v>
      </c>
      <c r="AD165" s="82" t="str">
        <f t="shared" si="188"/>
        <v>0</v>
      </c>
      <c r="AE165" s="82">
        <f t="shared" si="181"/>
        <v>0</v>
      </c>
      <c r="AF165" s="82" t="str">
        <f t="shared" si="189"/>
        <v>0</v>
      </c>
      <c r="AG165" s="82" t="str">
        <f t="shared" si="190"/>
        <v>0</v>
      </c>
      <c r="AH165" s="82" t="str">
        <f t="shared" si="191"/>
        <v>0</v>
      </c>
      <c r="AI165" s="82" t="str">
        <f t="shared" si="192"/>
        <v>0</v>
      </c>
      <c r="AJ165" s="82" t="str">
        <f t="shared" si="193"/>
        <v>0</v>
      </c>
      <c r="AK165" s="82" t="str">
        <f t="shared" si="194"/>
        <v>0</v>
      </c>
      <c r="AL165" s="82" t="str">
        <f t="shared" si="195"/>
        <v>0</v>
      </c>
      <c r="AM165" s="82" t="str">
        <f t="shared" si="196"/>
        <v>0</v>
      </c>
      <c r="AN165" s="82" t="str">
        <f t="shared" si="182"/>
        <v>0</v>
      </c>
      <c r="AO165" s="82" t="str">
        <f t="shared" si="197"/>
        <v>0</v>
      </c>
      <c r="AP165" s="82" t="str">
        <f t="shared" si="198"/>
        <v>0</v>
      </c>
      <c r="AQ165" s="84" t="s">
        <v>3199</v>
      </c>
      <c r="AR165" s="84" t="s">
        <v>1864</v>
      </c>
      <c r="AS165" s="84" t="s">
        <v>1865</v>
      </c>
      <c r="AT165" s="84" t="s">
        <v>1866</v>
      </c>
      <c r="AU165" s="84" t="s">
        <v>1867</v>
      </c>
      <c r="AV165" s="84" t="s">
        <v>1868</v>
      </c>
      <c r="AW165" s="84" t="s">
        <v>1869</v>
      </c>
      <c r="AX165" s="84" t="s">
        <v>1870</v>
      </c>
      <c r="AY165" s="84" t="s">
        <v>1871</v>
      </c>
      <c r="AZ165" s="84" t="s">
        <v>1872</v>
      </c>
      <c r="BA165" s="84" t="s">
        <v>1873</v>
      </c>
      <c r="BB165" s="84" t="s">
        <v>1874</v>
      </c>
      <c r="BC165" s="84" t="s">
        <v>1875</v>
      </c>
      <c r="BD165" s="84" t="s">
        <v>1876</v>
      </c>
      <c r="BE165" s="84" t="s">
        <v>1877</v>
      </c>
      <c r="BF165" s="84" t="s">
        <v>1878</v>
      </c>
      <c r="BG165" s="84" t="s">
        <v>1879</v>
      </c>
      <c r="BH165" s="84" t="s">
        <v>1880</v>
      </c>
      <c r="BI165" s="84" t="s">
        <v>1881</v>
      </c>
      <c r="BJ165" s="84" t="s">
        <v>1882</v>
      </c>
      <c r="BK165" s="84" t="s">
        <v>1883</v>
      </c>
      <c r="BL165" s="84" t="s">
        <v>1884</v>
      </c>
      <c r="BM165" s="84" t="s">
        <v>1885</v>
      </c>
      <c r="BN165" s="84" t="s">
        <v>1886</v>
      </c>
      <c r="BO165" s="84" t="s">
        <v>1887</v>
      </c>
      <c r="BP165" s="84" t="s">
        <v>1888</v>
      </c>
      <c r="BQ165" s="84" t="s">
        <v>1889</v>
      </c>
      <c r="BR165" s="68" t="str">
        <f t="shared" si="183"/>
        <v/>
      </c>
      <c r="BS165" s="68" t="str">
        <f t="shared" si="156"/>
        <v/>
      </c>
      <c r="BT165" s="68" t="str">
        <f t="shared" si="157"/>
        <v/>
      </c>
      <c r="BU165" s="68" t="str">
        <f t="shared" si="158"/>
        <v/>
      </c>
      <c r="BV165" s="68" t="str">
        <f t="shared" si="159"/>
        <v/>
      </c>
      <c r="BW165" s="68" t="str">
        <f t="shared" si="160"/>
        <v/>
      </c>
      <c r="BX165" s="68" t="str">
        <f t="shared" si="161"/>
        <v/>
      </c>
      <c r="BY165" s="68" t="str">
        <f t="shared" si="162"/>
        <v/>
      </c>
      <c r="BZ165" s="68" t="str">
        <f t="shared" si="163"/>
        <v/>
      </c>
      <c r="CA165" s="68" t="str">
        <f t="shared" si="164"/>
        <v/>
      </c>
      <c r="CB165" s="68" t="str">
        <f t="shared" si="165"/>
        <v/>
      </c>
      <c r="CC165" s="68" t="str">
        <f t="shared" si="166"/>
        <v/>
      </c>
      <c r="CD165" s="68" t="str">
        <f t="shared" si="167"/>
        <v/>
      </c>
      <c r="CE165" s="68" t="str">
        <f t="shared" si="168"/>
        <v/>
      </c>
      <c r="CF165" s="68" t="str">
        <f t="shared" si="169"/>
        <v/>
      </c>
      <c r="CG165" s="68" t="str">
        <f t="shared" si="170"/>
        <v/>
      </c>
      <c r="CH165" s="68" t="str">
        <f t="shared" si="171"/>
        <v/>
      </c>
      <c r="CI165" s="68" t="str">
        <f t="shared" si="172"/>
        <v/>
      </c>
      <c r="CJ165" s="68" t="str">
        <f t="shared" si="173"/>
        <v/>
      </c>
      <c r="CK165" s="68" t="str">
        <f t="shared" si="174"/>
        <v/>
      </c>
      <c r="CL165" s="68" t="str">
        <f t="shared" si="175"/>
        <v/>
      </c>
      <c r="CM165" s="68" t="str">
        <f t="shared" si="176"/>
        <v/>
      </c>
      <c r="CN165" s="68" t="str">
        <f t="shared" si="177"/>
        <v/>
      </c>
      <c r="CO165" s="68" t="str">
        <f t="shared" si="178"/>
        <v/>
      </c>
      <c r="CP165" s="68" t="str">
        <f t="shared" si="184"/>
        <v/>
      </c>
    </row>
    <row r="166" spans="3:94" x14ac:dyDescent="0.25">
      <c r="C166" s="82" t="str">
        <f t="shared" si="179"/>
        <v/>
      </c>
      <c r="D166" s="278"/>
      <c r="E166" s="82" t="str">
        <f t="shared" si="180"/>
        <v/>
      </c>
      <c r="F166" s="82" t="str">
        <f t="shared" si="133"/>
        <v/>
      </c>
      <c r="G166" s="82" t="str">
        <f t="shared" si="134"/>
        <v/>
      </c>
      <c r="H166" s="82" t="str">
        <f t="shared" si="135"/>
        <v/>
      </c>
      <c r="I166" s="82" t="str">
        <f t="shared" si="136"/>
        <v/>
      </c>
      <c r="J166" s="82" t="str">
        <f t="shared" si="137"/>
        <v/>
      </c>
      <c r="K166" s="82" t="str">
        <f t="shared" si="138"/>
        <v/>
      </c>
      <c r="L166" s="82" t="str">
        <f t="shared" si="139"/>
        <v/>
      </c>
      <c r="M166" s="82" t="str">
        <f t="shared" si="140"/>
        <v/>
      </c>
      <c r="N166" s="82" t="str">
        <f t="shared" si="141"/>
        <v/>
      </c>
      <c r="O166" s="82" t="str">
        <f t="shared" si="142"/>
        <v/>
      </c>
      <c r="P166" s="82" t="str">
        <f t="shared" si="143"/>
        <v/>
      </c>
      <c r="Q166" s="82" t="str">
        <f t="shared" si="144"/>
        <v/>
      </c>
      <c r="R166" s="82" t="str">
        <f t="shared" si="145"/>
        <v/>
      </c>
      <c r="S166" s="82" t="str">
        <f t="shared" si="146"/>
        <v/>
      </c>
      <c r="T166" s="82" t="str">
        <f t="shared" si="147"/>
        <v/>
      </c>
      <c r="U166" s="82" t="str">
        <f t="shared" si="148"/>
        <v/>
      </c>
      <c r="V166" s="82" t="str">
        <f t="shared" si="149"/>
        <v/>
      </c>
      <c r="W166" s="82" t="str">
        <f t="shared" si="150"/>
        <v/>
      </c>
      <c r="X166" s="82" t="str">
        <f t="shared" si="151"/>
        <v/>
      </c>
      <c r="Y166" s="82" t="str">
        <f t="shared" si="152"/>
        <v/>
      </c>
      <c r="Z166" s="82" t="str">
        <f t="shared" si="153"/>
        <v/>
      </c>
      <c r="AA166" s="82" t="str">
        <f t="shared" si="154"/>
        <v/>
      </c>
      <c r="AB166" s="82" t="str">
        <f t="shared" si="155"/>
        <v/>
      </c>
      <c r="AC166" s="83" t="str">
        <f t="shared" si="187"/>
        <v>https://viking-pictures.s3.us-west-1.amazonaws.com/AA1188</v>
      </c>
      <c r="AD166" s="82" t="str">
        <f t="shared" si="188"/>
        <v>0</v>
      </c>
      <c r="AE166" s="82">
        <f t="shared" si="181"/>
        <v>0</v>
      </c>
      <c r="AF166" s="82" t="str">
        <f t="shared" si="189"/>
        <v>0</v>
      </c>
      <c r="AG166" s="82" t="str">
        <f t="shared" si="190"/>
        <v>0</v>
      </c>
      <c r="AH166" s="82" t="str">
        <f t="shared" si="191"/>
        <v>0</v>
      </c>
      <c r="AI166" s="82" t="str">
        <f t="shared" si="192"/>
        <v>0</v>
      </c>
      <c r="AJ166" s="82" t="str">
        <f t="shared" si="193"/>
        <v>0</v>
      </c>
      <c r="AK166" s="82" t="str">
        <f t="shared" si="194"/>
        <v>0</v>
      </c>
      <c r="AL166" s="82" t="str">
        <f t="shared" si="195"/>
        <v>0</v>
      </c>
      <c r="AM166" s="82" t="str">
        <f t="shared" si="196"/>
        <v>0</v>
      </c>
      <c r="AN166" s="82" t="str">
        <f t="shared" si="182"/>
        <v>0</v>
      </c>
      <c r="AO166" s="82" t="str">
        <f t="shared" si="197"/>
        <v>0</v>
      </c>
      <c r="AP166" s="82" t="str">
        <f t="shared" si="198"/>
        <v>0</v>
      </c>
      <c r="AQ166" s="84" t="s">
        <v>3199</v>
      </c>
      <c r="AR166" s="84" t="s">
        <v>1864</v>
      </c>
      <c r="AS166" s="84" t="s">
        <v>1865</v>
      </c>
      <c r="AT166" s="84" t="s">
        <v>1866</v>
      </c>
      <c r="AU166" s="84" t="s">
        <v>1867</v>
      </c>
      <c r="AV166" s="84" t="s">
        <v>1868</v>
      </c>
      <c r="AW166" s="84" t="s">
        <v>1869</v>
      </c>
      <c r="AX166" s="84" t="s">
        <v>1870</v>
      </c>
      <c r="AY166" s="84" t="s">
        <v>1871</v>
      </c>
      <c r="AZ166" s="84" t="s">
        <v>1872</v>
      </c>
      <c r="BA166" s="84" t="s">
        <v>1873</v>
      </c>
      <c r="BB166" s="84" t="s">
        <v>1874</v>
      </c>
      <c r="BC166" s="84" t="s">
        <v>1875</v>
      </c>
      <c r="BD166" s="84" t="s">
        <v>1876</v>
      </c>
      <c r="BE166" s="84" t="s">
        <v>1877</v>
      </c>
      <c r="BF166" s="84" t="s">
        <v>1878</v>
      </c>
      <c r="BG166" s="84" t="s">
        <v>1879</v>
      </c>
      <c r="BH166" s="84" t="s">
        <v>1880</v>
      </c>
      <c r="BI166" s="84" t="s">
        <v>1881</v>
      </c>
      <c r="BJ166" s="84" t="s">
        <v>1882</v>
      </c>
      <c r="BK166" s="84" t="s">
        <v>1883</v>
      </c>
      <c r="BL166" s="84" t="s">
        <v>1884</v>
      </c>
      <c r="BM166" s="84" t="s">
        <v>1885</v>
      </c>
      <c r="BN166" s="84" t="s">
        <v>1886</v>
      </c>
      <c r="BO166" s="84" t="s">
        <v>1887</v>
      </c>
      <c r="BP166" s="84" t="s">
        <v>1888</v>
      </c>
      <c r="BQ166" s="84" t="s">
        <v>1889</v>
      </c>
      <c r="BR166" s="68" t="str">
        <f t="shared" si="183"/>
        <v/>
      </c>
      <c r="BS166" s="68" t="str">
        <f t="shared" si="156"/>
        <v/>
      </c>
      <c r="BT166" s="68" t="str">
        <f t="shared" si="157"/>
        <v/>
      </c>
      <c r="BU166" s="68" t="str">
        <f t="shared" si="158"/>
        <v/>
      </c>
      <c r="BV166" s="68" t="str">
        <f t="shared" si="159"/>
        <v/>
      </c>
      <c r="BW166" s="68" t="str">
        <f t="shared" si="160"/>
        <v/>
      </c>
      <c r="BX166" s="68" t="str">
        <f t="shared" si="161"/>
        <v/>
      </c>
      <c r="BY166" s="68" t="str">
        <f t="shared" si="162"/>
        <v/>
      </c>
      <c r="BZ166" s="68" t="str">
        <f t="shared" si="163"/>
        <v/>
      </c>
      <c r="CA166" s="68" t="str">
        <f t="shared" si="164"/>
        <v/>
      </c>
      <c r="CB166" s="68" t="str">
        <f t="shared" si="165"/>
        <v/>
      </c>
      <c r="CC166" s="68" t="str">
        <f t="shared" si="166"/>
        <v/>
      </c>
      <c r="CD166" s="68" t="str">
        <f t="shared" si="167"/>
        <v/>
      </c>
      <c r="CE166" s="68" t="str">
        <f t="shared" si="168"/>
        <v/>
      </c>
      <c r="CF166" s="68" t="str">
        <f t="shared" si="169"/>
        <v/>
      </c>
      <c r="CG166" s="68" t="str">
        <f t="shared" si="170"/>
        <v/>
      </c>
      <c r="CH166" s="68" t="str">
        <f t="shared" si="171"/>
        <v/>
      </c>
      <c r="CI166" s="68" t="str">
        <f t="shared" si="172"/>
        <v/>
      </c>
      <c r="CJ166" s="68" t="str">
        <f t="shared" si="173"/>
        <v/>
      </c>
      <c r="CK166" s="68" t="str">
        <f t="shared" si="174"/>
        <v/>
      </c>
      <c r="CL166" s="68" t="str">
        <f t="shared" si="175"/>
        <v/>
      </c>
      <c r="CM166" s="68" t="str">
        <f t="shared" si="176"/>
        <v/>
      </c>
      <c r="CN166" s="68" t="str">
        <f t="shared" si="177"/>
        <v/>
      </c>
      <c r="CO166" s="68" t="str">
        <f t="shared" si="178"/>
        <v/>
      </c>
      <c r="CP166" s="68" t="str">
        <f t="shared" si="184"/>
        <v/>
      </c>
    </row>
    <row r="167" spans="3:94" x14ac:dyDescent="0.25">
      <c r="C167" s="82" t="str">
        <f t="shared" si="179"/>
        <v/>
      </c>
      <c r="D167" s="278"/>
      <c r="E167" s="82" t="str">
        <f t="shared" si="180"/>
        <v/>
      </c>
      <c r="F167" s="82" t="str">
        <f t="shared" si="133"/>
        <v/>
      </c>
      <c r="G167" s="82" t="str">
        <f t="shared" si="134"/>
        <v/>
      </c>
      <c r="H167" s="82" t="str">
        <f t="shared" si="135"/>
        <v/>
      </c>
      <c r="I167" s="82" t="str">
        <f t="shared" si="136"/>
        <v/>
      </c>
      <c r="J167" s="82" t="str">
        <f t="shared" si="137"/>
        <v/>
      </c>
      <c r="K167" s="82" t="str">
        <f t="shared" si="138"/>
        <v/>
      </c>
      <c r="L167" s="82" t="str">
        <f t="shared" si="139"/>
        <v/>
      </c>
      <c r="M167" s="82" t="str">
        <f t="shared" si="140"/>
        <v/>
      </c>
      <c r="N167" s="82" t="str">
        <f t="shared" si="141"/>
        <v/>
      </c>
      <c r="O167" s="82" t="str">
        <f t="shared" si="142"/>
        <v/>
      </c>
      <c r="P167" s="82" t="str">
        <f t="shared" si="143"/>
        <v/>
      </c>
      <c r="Q167" s="82" t="str">
        <f t="shared" si="144"/>
        <v/>
      </c>
      <c r="R167" s="82" t="str">
        <f t="shared" si="145"/>
        <v/>
      </c>
      <c r="S167" s="82" t="str">
        <f t="shared" si="146"/>
        <v/>
      </c>
      <c r="T167" s="82" t="str">
        <f t="shared" si="147"/>
        <v/>
      </c>
      <c r="U167" s="82" t="str">
        <f t="shared" si="148"/>
        <v/>
      </c>
      <c r="V167" s="82" t="str">
        <f t="shared" si="149"/>
        <v/>
      </c>
      <c r="W167" s="82" t="str">
        <f t="shared" si="150"/>
        <v/>
      </c>
      <c r="X167" s="82" t="str">
        <f t="shared" si="151"/>
        <v/>
      </c>
      <c r="Y167" s="82" t="str">
        <f t="shared" si="152"/>
        <v/>
      </c>
      <c r="Z167" s="82" t="str">
        <f t="shared" si="153"/>
        <v/>
      </c>
      <c r="AA167" s="82" t="str">
        <f t="shared" si="154"/>
        <v/>
      </c>
      <c r="AB167" s="82" t="str">
        <f t="shared" si="155"/>
        <v/>
      </c>
      <c r="AC167" s="83" t="str">
        <f t="shared" si="187"/>
        <v>https://viking-pictures.s3.us-west-1.amazonaws.com/AA1188</v>
      </c>
      <c r="AD167" s="82" t="str">
        <f t="shared" si="188"/>
        <v>0</v>
      </c>
      <c r="AE167" s="82">
        <f t="shared" si="181"/>
        <v>0</v>
      </c>
      <c r="AF167" s="82" t="str">
        <f t="shared" si="189"/>
        <v>0</v>
      </c>
      <c r="AG167" s="82" t="str">
        <f t="shared" si="190"/>
        <v>0</v>
      </c>
      <c r="AH167" s="82" t="str">
        <f t="shared" si="191"/>
        <v>0</v>
      </c>
      <c r="AI167" s="82" t="str">
        <f t="shared" si="192"/>
        <v>0</v>
      </c>
      <c r="AJ167" s="82" t="str">
        <f t="shared" si="193"/>
        <v>0</v>
      </c>
      <c r="AK167" s="82" t="str">
        <f t="shared" si="194"/>
        <v>0</v>
      </c>
      <c r="AL167" s="82" t="str">
        <f t="shared" si="195"/>
        <v>0</v>
      </c>
      <c r="AM167" s="82" t="str">
        <f t="shared" si="196"/>
        <v>0</v>
      </c>
      <c r="AN167" s="82" t="str">
        <f t="shared" si="182"/>
        <v>0</v>
      </c>
      <c r="AO167" s="82" t="str">
        <f t="shared" si="197"/>
        <v>0</v>
      </c>
      <c r="AP167" s="82" t="str">
        <f t="shared" si="198"/>
        <v>0</v>
      </c>
      <c r="AQ167" s="84" t="s">
        <v>3199</v>
      </c>
      <c r="AR167" s="84" t="s">
        <v>1864</v>
      </c>
      <c r="AS167" s="84" t="s">
        <v>1865</v>
      </c>
      <c r="AT167" s="84" t="s">
        <v>1866</v>
      </c>
      <c r="AU167" s="84" t="s">
        <v>1867</v>
      </c>
      <c r="AV167" s="84" t="s">
        <v>1868</v>
      </c>
      <c r="AW167" s="84" t="s">
        <v>1869</v>
      </c>
      <c r="AX167" s="84" t="s">
        <v>1870</v>
      </c>
      <c r="AY167" s="84" t="s">
        <v>1871</v>
      </c>
      <c r="AZ167" s="84" t="s">
        <v>1872</v>
      </c>
      <c r="BA167" s="84" t="s">
        <v>1873</v>
      </c>
      <c r="BB167" s="84" t="s">
        <v>1874</v>
      </c>
      <c r="BC167" s="84" t="s">
        <v>1875</v>
      </c>
      <c r="BD167" s="84" t="s">
        <v>1876</v>
      </c>
      <c r="BE167" s="84" t="s">
        <v>1877</v>
      </c>
      <c r="BF167" s="84" t="s">
        <v>1878</v>
      </c>
      <c r="BG167" s="84" t="s">
        <v>1879</v>
      </c>
      <c r="BH167" s="84" t="s">
        <v>1880</v>
      </c>
      <c r="BI167" s="84" t="s">
        <v>1881</v>
      </c>
      <c r="BJ167" s="84" t="s">
        <v>1882</v>
      </c>
      <c r="BK167" s="84" t="s">
        <v>1883</v>
      </c>
      <c r="BL167" s="84" t="s">
        <v>1884</v>
      </c>
      <c r="BM167" s="84" t="s">
        <v>1885</v>
      </c>
      <c r="BN167" s="84" t="s">
        <v>1886</v>
      </c>
      <c r="BO167" s="84" t="s">
        <v>1887</v>
      </c>
      <c r="BP167" s="84" t="s">
        <v>1888</v>
      </c>
      <c r="BQ167" s="84" t="s">
        <v>1889</v>
      </c>
      <c r="BR167" s="68" t="str">
        <f t="shared" si="183"/>
        <v/>
      </c>
      <c r="BS167" s="68" t="str">
        <f t="shared" si="156"/>
        <v/>
      </c>
      <c r="BT167" s="68" t="str">
        <f t="shared" si="157"/>
        <v/>
      </c>
      <c r="BU167" s="68" t="str">
        <f t="shared" si="158"/>
        <v/>
      </c>
      <c r="BV167" s="68" t="str">
        <f t="shared" si="159"/>
        <v/>
      </c>
      <c r="BW167" s="68" t="str">
        <f t="shared" si="160"/>
        <v/>
      </c>
      <c r="BX167" s="68" t="str">
        <f t="shared" si="161"/>
        <v/>
      </c>
      <c r="BY167" s="68" t="str">
        <f t="shared" si="162"/>
        <v/>
      </c>
      <c r="BZ167" s="68" t="str">
        <f t="shared" si="163"/>
        <v/>
      </c>
      <c r="CA167" s="68" t="str">
        <f t="shared" si="164"/>
        <v/>
      </c>
      <c r="CB167" s="68" t="str">
        <f t="shared" si="165"/>
        <v/>
      </c>
      <c r="CC167" s="68" t="str">
        <f t="shared" si="166"/>
        <v/>
      </c>
      <c r="CD167" s="68" t="str">
        <f t="shared" si="167"/>
        <v/>
      </c>
      <c r="CE167" s="68" t="str">
        <f t="shared" si="168"/>
        <v/>
      </c>
      <c r="CF167" s="68" t="str">
        <f t="shared" si="169"/>
        <v/>
      </c>
      <c r="CG167" s="68" t="str">
        <f t="shared" si="170"/>
        <v/>
      </c>
      <c r="CH167" s="68" t="str">
        <f t="shared" si="171"/>
        <v/>
      </c>
      <c r="CI167" s="68" t="str">
        <f t="shared" si="172"/>
        <v/>
      </c>
      <c r="CJ167" s="68" t="str">
        <f t="shared" si="173"/>
        <v/>
      </c>
      <c r="CK167" s="68" t="str">
        <f t="shared" si="174"/>
        <v/>
      </c>
      <c r="CL167" s="68" t="str">
        <f t="shared" si="175"/>
        <v/>
      </c>
      <c r="CM167" s="68" t="str">
        <f t="shared" si="176"/>
        <v/>
      </c>
      <c r="CN167" s="68" t="str">
        <f t="shared" si="177"/>
        <v/>
      </c>
      <c r="CO167" s="68" t="str">
        <f t="shared" si="178"/>
        <v/>
      </c>
      <c r="CP167" s="68" t="str">
        <f t="shared" si="184"/>
        <v/>
      </c>
    </row>
    <row r="168" spans="3:94" x14ac:dyDescent="0.25">
      <c r="C168" s="82" t="str">
        <f t="shared" si="179"/>
        <v/>
      </c>
      <c r="D168" s="278"/>
      <c r="E168" s="82" t="str">
        <f t="shared" si="180"/>
        <v/>
      </c>
      <c r="F168" s="82" t="str">
        <f t="shared" si="133"/>
        <v/>
      </c>
      <c r="G168" s="82" t="str">
        <f t="shared" si="134"/>
        <v/>
      </c>
      <c r="H168" s="82" t="str">
        <f t="shared" si="135"/>
        <v/>
      </c>
      <c r="I168" s="82" t="str">
        <f t="shared" si="136"/>
        <v/>
      </c>
      <c r="J168" s="82" t="str">
        <f t="shared" si="137"/>
        <v/>
      </c>
      <c r="K168" s="82" t="str">
        <f t="shared" si="138"/>
        <v/>
      </c>
      <c r="L168" s="82" t="str">
        <f t="shared" si="139"/>
        <v/>
      </c>
      <c r="M168" s="82" t="str">
        <f t="shared" si="140"/>
        <v/>
      </c>
      <c r="N168" s="82" t="str">
        <f t="shared" si="141"/>
        <v/>
      </c>
      <c r="O168" s="82" t="str">
        <f t="shared" si="142"/>
        <v/>
      </c>
      <c r="P168" s="82" t="str">
        <f t="shared" si="143"/>
        <v/>
      </c>
      <c r="Q168" s="82" t="str">
        <f t="shared" si="144"/>
        <v/>
      </c>
      <c r="R168" s="82" t="str">
        <f t="shared" si="145"/>
        <v/>
      </c>
      <c r="S168" s="82" t="str">
        <f t="shared" si="146"/>
        <v/>
      </c>
      <c r="T168" s="82" t="str">
        <f t="shared" si="147"/>
        <v/>
      </c>
      <c r="U168" s="82" t="str">
        <f t="shared" si="148"/>
        <v/>
      </c>
      <c r="V168" s="82" t="str">
        <f t="shared" si="149"/>
        <v/>
      </c>
      <c r="W168" s="82" t="str">
        <f t="shared" si="150"/>
        <v/>
      </c>
      <c r="X168" s="82" t="str">
        <f t="shared" si="151"/>
        <v/>
      </c>
      <c r="Y168" s="82" t="str">
        <f t="shared" si="152"/>
        <v/>
      </c>
      <c r="Z168" s="82" t="str">
        <f t="shared" si="153"/>
        <v/>
      </c>
      <c r="AA168" s="82" t="str">
        <f t="shared" si="154"/>
        <v/>
      </c>
      <c r="AB168" s="82" t="str">
        <f t="shared" si="155"/>
        <v/>
      </c>
      <c r="AC168" s="83" t="str">
        <f t="shared" si="187"/>
        <v>https://viking-pictures.s3.us-west-1.amazonaws.com/AA1188</v>
      </c>
      <c r="AD168" s="82" t="str">
        <f t="shared" si="188"/>
        <v>0</v>
      </c>
      <c r="AE168" s="82">
        <f t="shared" si="181"/>
        <v>0</v>
      </c>
      <c r="AF168" s="82" t="str">
        <f t="shared" si="189"/>
        <v>0</v>
      </c>
      <c r="AG168" s="82" t="str">
        <f t="shared" si="190"/>
        <v>0</v>
      </c>
      <c r="AH168" s="82" t="str">
        <f t="shared" si="191"/>
        <v>0</v>
      </c>
      <c r="AI168" s="82" t="str">
        <f t="shared" si="192"/>
        <v>0</v>
      </c>
      <c r="AJ168" s="82" t="str">
        <f t="shared" si="193"/>
        <v>0</v>
      </c>
      <c r="AK168" s="82" t="str">
        <f t="shared" si="194"/>
        <v>0</v>
      </c>
      <c r="AL168" s="82" t="str">
        <f t="shared" si="195"/>
        <v>0</v>
      </c>
      <c r="AM168" s="82" t="str">
        <f t="shared" si="196"/>
        <v>0</v>
      </c>
      <c r="AN168" s="82" t="str">
        <f t="shared" si="182"/>
        <v>0</v>
      </c>
      <c r="AO168" s="82" t="str">
        <f t="shared" si="197"/>
        <v>0</v>
      </c>
      <c r="AP168" s="82" t="str">
        <f t="shared" si="198"/>
        <v>0</v>
      </c>
      <c r="AQ168" s="84" t="s">
        <v>3199</v>
      </c>
      <c r="AR168" s="84" t="s">
        <v>1864</v>
      </c>
      <c r="AS168" s="84" t="s">
        <v>1865</v>
      </c>
      <c r="AT168" s="84" t="s">
        <v>1866</v>
      </c>
      <c r="AU168" s="84" t="s">
        <v>1867</v>
      </c>
      <c r="AV168" s="84" t="s">
        <v>1868</v>
      </c>
      <c r="AW168" s="84" t="s">
        <v>1869</v>
      </c>
      <c r="AX168" s="84" t="s">
        <v>1870</v>
      </c>
      <c r="AY168" s="84" t="s">
        <v>1871</v>
      </c>
      <c r="AZ168" s="84" t="s">
        <v>1872</v>
      </c>
      <c r="BA168" s="84" t="s">
        <v>1873</v>
      </c>
      <c r="BB168" s="84" t="s">
        <v>1874</v>
      </c>
      <c r="BC168" s="84" t="s">
        <v>1875</v>
      </c>
      <c r="BD168" s="84" t="s">
        <v>1876</v>
      </c>
      <c r="BE168" s="84" t="s">
        <v>1877</v>
      </c>
      <c r="BF168" s="84" t="s">
        <v>1878</v>
      </c>
      <c r="BG168" s="84" t="s">
        <v>1879</v>
      </c>
      <c r="BH168" s="84" t="s">
        <v>1880</v>
      </c>
      <c r="BI168" s="84" t="s">
        <v>1881</v>
      </c>
      <c r="BJ168" s="84" t="s">
        <v>1882</v>
      </c>
      <c r="BK168" s="84" t="s">
        <v>1883</v>
      </c>
      <c r="BL168" s="84" t="s">
        <v>1884</v>
      </c>
      <c r="BM168" s="84" t="s">
        <v>1885</v>
      </c>
      <c r="BN168" s="84" t="s">
        <v>1886</v>
      </c>
      <c r="BO168" s="84" t="s">
        <v>1887</v>
      </c>
      <c r="BP168" s="84" t="s">
        <v>1888</v>
      </c>
      <c r="BQ168" s="84" t="s">
        <v>1889</v>
      </c>
      <c r="BR168" s="68" t="str">
        <f t="shared" si="183"/>
        <v/>
      </c>
      <c r="BS168" s="68" t="str">
        <f t="shared" si="156"/>
        <v/>
      </c>
      <c r="BT168" s="68" t="str">
        <f t="shared" si="157"/>
        <v/>
      </c>
      <c r="BU168" s="68" t="str">
        <f t="shared" si="158"/>
        <v/>
      </c>
      <c r="BV168" s="68" t="str">
        <f t="shared" si="159"/>
        <v/>
      </c>
      <c r="BW168" s="68" t="str">
        <f t="shared" si="160"/>
        <v/>
      </c>
      <c r="BX168" s="68" t="str">
        <f t="shared" si="161"/>
        <v/>
      </c>
      <c r="BY168" s="68" t="str">
        <f t="shared" si="162"/>
        <v/>
      </c>
      <c r="BZ168" s="68" t="str">
        <f t="shared" si="163"/>
        <v/>
      </c>
      <c r="CA168" s="68" t="str">
        <f t="shared" si="164"/>
        <v/>
      </c>
      <c r="CB168" s="68" t="str">
        <f t="shared" si="165"/>
        <v/>
      </c>
      <c r="CC168" s="68" t="str">
        <f t="shared" si="166"/>
        <v/>
      </c>
      <c r="CD168" s="68" t="str">
        <f t="shared" si="167"/>
        <v/>
      </c>
      <c r="CE168" s="68" t="str">
        <f t="shared" si="168"/>
        <v/>
      </c>
      <c r="CF168" s="68" t="str">
        <f t="shared" si="169"/>
        <v/>
      </c>
      <c r="CG168" s="68" t="str">
        <f t="shared" si="170"/>
        <v/>
      </c>
      <c r="CH168" s="68" t="str">
        <f t="shared" si="171"/>
        <v/>
      </c>
      <c r="CI168" s="68" t="str">
        <f t="shared" si="172"/>
        <v/>
      </c>
      <c r="CJ168" s="68" t="str">
        <f t="shared" si="173"/>
        <v/>
      </c>
      <c r="CK168" s="68" t="str">
        <f t="shared" si="174"/>
        <v/>
      </c>
      <c r="CL168" s="68" t="str">
        <f t="shared" si="175"/>
        <v/>
      </c>
      <c r="CM168" s="68" t="str">
        <f t="shared" si="176"/>
        <v/>
      </c>
      <c r="CN168" s="68" t="str">
        <f t="shared" si="177"/>
        <v/>
      </c>
      <c r="CO168" s="68" t="str">
        <f t="shared" si="178"/>
        <v/>
      </c>
      <c r="CP168" s="68" t="str">
        <f t="shared" si="184"/>
        <v/>
      </c>
    </row>
    <row r="169" spans="3:94" x14ac:dyDescent="0.25">
      <c r="C169" s="82" t="str">
        <f t="shared" si="179"/>
        <v/>
      </c>
      <c r="D169" s="278"/>
      <c r="E169" s="82" t="str">
        <f t="shared" si="180"/>
        <v/>
      </c>
      <c r="F169" s="82" t="str">
        <f t="shared" si="133"/>
        <v/>
      </c>
      <c r="G169" s="82" t="str">
        <f t="shared" si="134"/>
        <v/>
      </c>
      <c r="H169" s="82" t="str">
        <f t="shared" si="135"/>
        <v/>
      </c>
      <c r="I169" s="82" t="str">
        <f t="shared" si="136"/>
        <v/>
      </c>
      <c r="J169" s="82" t="str">
        <f t="shared" si="137"/>
        <v/>
      </c>
      <c r="K169" s="82" t="str">
        <f t="shared" si="138"/>
        <v/>
      </c>
      <c r="L169" s="82" t="str">
        <f t="shared" si="139"/>
        <v/>
      </c>
      <c r="M169" s="82" t="str">
        <f t="shared" si="140"/>
        <v/>
      </c>
      <c r="N169" s="82" t="str">
        <f t="shared" si="141"/>
        <v/>
      </c>
      <c r="O169" s="82" t="str">
        <f t="shared" si="142"/>
        <v/>
      </c>
      <c r="P169" s="82" t="str">
        <f t="shared" si="143"/>
        <v/>
      </c>
      <c r="Q169" s="82" t="str">
        <f t="shared" si="144"/>
        <v/>
      </c>
      <c r="R169" s="82" t="str">
        <f t="shared" si="145"/>
        <v/>
      </c>
      <c r="S169" s="82" t="str">
        <f t="shared" si="146"/>
        <v/>
      </c>
      <c r="T169" s="82" t="str">
        <f t="shared" si="147"/>
        <v/>
      </c>
      <c r="U169" s="82" t="str">
        <f t="shared" si="148"/>
        <v/>
      </c>
      <c r="V169" s="82" t="str">
        <f t="shared" si="149"/>
        <v/>
      </c>
      <c r="W169" s="82" t="str">
        <f t="shared" si="150"/>
        <v/>
      </c>
      <c r="X169" s="82" t="str">
        <f t="shared" si="151"/>
        <v/>
      </c>
      <c r="Y169" s="82" t="str">
        <f t="shared" si="152"/>
        <v/>
      </c>
      <c r="Z169" s="82" t="str">
        <f t="shared" si="153"/>
        <v/>
      </c>
      <c r="AA169" s="82" t="str">
        <f t="shared" si="154"/>
        <v/>
      </c>
      <c r="AB169" s="82" t="str">
        <f t="shared" si="155"/>
        <v/>
      </c>
      <c r="AC169" s="83" t="str">
        <f t="shared" si="187"/>
        <v>https://viking-pictures.s3.us-west-1.amazonaws.com/AA1188</v>
      </c>
      <c r="AD169" s="82" t="str">
        <f t="shared" si="188"/>
        <v>0</v>
      </c>
      <c r="AE169" s="82">
        <f t="shared" si="181"/>
        <v>0</v>
      </c>
      <c r="AF169" s="82" t="str">
        <f t="shared" si="189"/>
        <v>0</v>
      </c>
      <c r="AG169" s="82" t="str">
        <f t="shared" si="190"/>
        <v>0</v>
      </c>
      <c r="AH169" s="82" t="str">
        <f t="shared" si="191"/>
        <v>0</v>
      </c>
      <c r="AI169" s="82" t="str">
        <f t="shared" si="192"/>
        <v>0</v>
      </c>
      <c r="AJ169" s="82" t="str">
        <f t="shared" si="193"/>
        <v>0</v>
      </c>
      <c r="AK169" s="82" t="str">
        <f t="shared" si="194"/>
        <v>0</v>
      </c>
      <c r="AL169" s="82" t="str">
        <f t="shared" si="195"/>
        <v>0</v>
      </c>
      <c r="AM169" s="82" t="str">
        <f t="shared" si="196"/>
        <v>0</v>
      </c>
      <c r="AN169" s="82" t="str">
        <f t="shared" si="182"/>
        <v>0</v>
      </c>
      <c r="AO169" s="82" t="str">
        <f t="shared" si="197"/>
        <v>0</v>
      </c>
      <c r="AP169" s="82" t="str">
        <f t="shared" si="198"/>
        <v>0</v>
      </c>
      <c r="AQ169" s="84" t="s">
        <v>3199</v>
      </c>
      <c r="AR169" s="84" t="s">
        <v>1864</v>
      </c>
      <c r="AS169" s="84" t="s">
        <v>1865</v>
      </c>
      <c r="AT169" s="84" t="s">
        <v>1866</v>
      </c>
      <c r="AU169" s="84" t="s">
        <v>1867</v>
      </c>
      <c r="AV169" s="84" t="s">
        <v>1868</v>
      </c>
      <c r="AW169" s="84" t="s">
        <v>1869</v>
      </c>
      <c r="AX169" s="84" t="s">
        <v>1870</v>
      </c>
      <c r="AY169" s="84" t="s">
        <v>1871</v>
      </c>
      <c r="AZ169" s="84" t="s">
        <v>1872</v>
      </c>
      <c r="BA169" s="84" t="s">
        <v>1873</v>
      </c>
      <c r="BB169" s="84" t="s">
        <v>1874</v>
      </c>
      <c r="BC169" s="84" t="s">
        <v>1875</v>
      </c>
      <c r="BD169" s="84" t="s">
        <v>1876</v>
      </c>
      <c r="BE169" s="84" t="s">
        <v>1877</v>
      </c>
      <c r="BF169" s="84" t="s">
        <v>1878</v>
      </c>
      <c r="BG169" s="84" t="s">
        <v>1879</v>
      </c>
      <c r="BH169" s="84" t="s">
        <v>1880</v>
      </c>
      <c r="BI169" s="84" t="s">
        <v>1881</v>
      </c>
      <c r="BJ169" s="84" t="s">
        <v>1882</v>
      </c>
      <c r="BK169" s="84" t="s">
        <v>1883</v>
      </c>
      <c r="BL169" s="84" t="s">
        <v>1884</v>
      </c>
      <c r="BM169" s="84" t="s">
        <v>1885</v>
      </c>
      <c r="BN169" s="84" t="s">
        <v>1886</v>
      </c>
      <c r="BO169" s="84" t="s">
        <v>1887</v>
      </c>
      <c r="BP169" s="84" t="s">
        <v>1888</v>
      </c>
      <c r="BQ169" s="84" t="s">
        <v>1889</v>
      </c>
      <c r="BR169" s="68" t="str">
        <f t="shared" si="183"/>
        <v/>
      </c>
      <c r="BS169" s="68" t="str">
        <f t="shared" si="156"/>
        <v/>
      </c>
      <c r="BT169" s="68" t="str">
        <f t="shared" si="157"/>
        <v/>
      </c>
      <c r="BU169" s="68" t="str">
        <f t="shared" si="158"/>
        <v/>
      </c>
      <c r="BV169" s="68" t="str">
        <f t="shared" si="159"/>
        <v/>
      </c>
      <c r="BW169" s="68" t="str">
        <f t="shared" si="160"/>
        <v/>
      </c>
      <c r="BX169" s="68" t="str">
        <f t="shared" si="161"/>
        <v/>
      </c>
      <c r="BY169" s="68" t="str">
        <f t="shared" si="162"/>
        <v/>
      </c>
      <c r="BZ169" s="68" t="str">
        <f t="shared" si="163"/>
        <v/>
      </c>
      <c r="CA169" s="68" t="str">
        <f t="shared" si="164"/>
        <v/>
      </c>
      <c r="CB169" s="68" t="str">
        <f t="shared" si="165"/>
        <v/>
      </c>
      <c r="CC169" s="68" t="str">
        <f t="shared" si="166"/>
        <v/>
      </c>
      <c r="CD169" s="68" t="str">
        <f t="shared" si="167"/>
        <v/>
      </c>
      <c r="CE169" s="68" t="str">
        <f t="shared" si="168"/>
        <v/>
      </c>
      <c r="CF169" s="68" t="str">
        <f t="shared" si="169"/>
        <v/>
      </c>
      <c r="CG169" s="68" t="str">
        <f t="shared" si="170"/>
        <v/>
      </c>
      <c r="CH169" s="68" t="str">
        <f t="shared" si="171"/>
        <v/>
      </c>
      <c r="CI169" s="68" t="str">
        <f t="shared" si="172"/>
        <v/>
      </c>
      <c r="CJ169" s="68" t="str">
        <f t="shared" si="173"/>
        <v/>
      </c>
      <c r="CK169" s="68" t="str">
        <f t="shared" si="174"/>
        <v/>
      </c>
      <c r="CL169" s="68" t="str">
        <f t="shared" si="175"/>
        <v/>
      </c>
      <c r="CM169" s="68" t="str">
        <f t="shared" si="176"/>
        <v/>
      </c>
      <c r="CN169" s="68" t="str">
        <f t="shared" si="177"/>
        <v/>
      </c>
      <c r="CO169" s="68" t="str">
        <f t="shared" si="178"/>
        <v/>
      </c>
      <c r="CP169" s="68" t="str">
        <f t="shared" si="184"/>
        <v/>
      </c>
    </row>
    <row r="170" spans="3:94" x14ac:dyDescent="0.25">
      <c r="C170" s="82" t="str">
        <f t="shared" si="179"/>
        <v/>
      </c>
      <c r="D170" s="278"/>
      <c r="E170" s="82" t="str">
        <f t="shared" si="180"/>
        <v/>
      </c>
      <c r="F170" s="82" t="str">
        <f t="shared" si="133"/>
        <v/>
      </c>
      <c r="G170" s="82" t="str">
        <f t="shared" si="134"/>
        <v/>
      </c>
      <c r="H170" s="82" t="str">
        <f t="shared" si="135"/>
        <v/>
      </c>
      <c r="I170" s="82" t="str">
        <f t="shared" si="136"/>
        <v/>
      </c>
      <c r="J170" s="82" t="str">
        <f t="shared" si="137"/>
        <v/>
      </c>
      <c r="K170" s="82" t="str">
        <f t="shared" si="138"/>
        <v/>
      </c>
      <c r="L170" s="82" t="str">
        <f t="shared" si="139"/>
        <v/>
      </c>
      <c r="M170" s="82" t="str">
        <f t="shared" si="140"/>
        <v/>
      </c>
      <c r="N170" s="82" t="str">
        <f t="shared" si="141"/>
        <v/>
      </c>
      <c r="O170" s="82" t="str">
        <f t="shared" si="142"/>
        <v/>
      </c>
      <c r="P170" s="82" t="str">
        <f t="shared" si="143"/>
        <v/>
      </c>
      <c r="Q170" s="82" t="str">
        <f t="shared" si="144"/>
        <v/>
      </c>
      <c r="R170" s="82" t="str">
        <f t="shared" si="145"/>
        <v/>
      </c>
      <c r="S170" s="82" t="str">
        <f t="shared" si="146"/>
        <v/>
      </c>
      <c r="T170" s="82" t="str">
        <f t="shared" si="147"/>
        <v/>
      </c>
      <c r="U170" s="82" t="str">
        <f t="shared" si="148"/>
        <v/>
      </c>
      <c r="V170" s="82" t="str">
        <f t="shared" si="149"/>
        <v/>
      </c>
      <c r="W170" s="82" t="str">
        <f t="shared" si="150"/>
        <v/>
      </c>
      <c r="X170" s="82" t="str">
        <f t="shared" si="151"/>
        <v/>
      </c>
      <c r="Y170" s="82" t="str">
        <f t="shared" si="152"/>
        <v/>
      </c>
      <c r="Z170" s="82" t="str">
        <f t="shared" si="153"/>
        <v/>
      </c>
      <c r="AA170" s="82" t="str">
        <f t="shared" si="154"/>
        <v/>
      </c>
      <c r="AB170" s="82" t="str">
        <f t="shared" si="155"/>
        <v/>
      </c>
      <c r="AC170" s="83" t="str">
        <f t="shared" si="187"/>
        <v>https://viking-pictures.s3.us-west-1.amazonaws.com/AA1188</v>
      </c>
      <c r="AD170" s="82" t="str">
        <f t="shared" si="188"/>
        <v>0</v>
      </c>
      <c r="AE170" s="82">
        <f t="shared" si="181"/>
        <v>0</v>
      </c>
      <c r="AF170" s="82" t="str">
        <f t="shared" si="189"/>
        <v>0</v>
      </c>
      <c r="AG170" s="82" t="str">
        <f t="shared" si="190"/>
        <v>0</v>
      </c>
      <c r="AH170" s="82" t="str">
        <f t="shared" si="191"/>
        <v>0</v>
      </c>
      <c r="AI170" s="82" t="str">
        <f t="shared" si="192"/>
        <v>0</v>
      </c>
      <c r="AJ170" s="82" t="str">
        <f t="shared" si="193"/>
        <v>0</v>
      </c>
      <c r="AK170" s="82" t="str">
        <f t="shared" si="194"/>
        <v>0</v>
      </c>
      <c r="AL170" s="82" t="str">
        <f t="shared" si="195"/>
        <v>0</v>
      </c>
      <c r="AM170" s="82" t="str">
        <f t="shared" si="196"/>
        <v>0</v>
      </c>
      <c r="AN170" s="82" t="str">
        <f t="shared" si="182"/>
        <v>0</v>
      </c>
      <c r="AO170" s="82" t="str">
        <f t="shared" si="197"/>
        <v>0</v>
      </c>
      <c r="AP170" s="82" t="str">
        <f t="shared" si="198"/>
        <v>0</v>
      </c>
      <c r="AQ170" s="84" t="s">
        <v>3199</v>
      </c>
      <c r="AR170" s="84" t="s">
        <v>1864</v>
      </c>
      <c r="AS170" s="84" t="s">
        <v>1865</v>
      </c>
      <c r="AT170" s="84" t="s">
        <v>1866</v>
      </c>
      <c r="AU170" s="84" t="s">
        <v>1867</v>
      </c>
      <c r="AV170" s="84" t="s">
        <v>1868</v>
      </c>
      <c r="AW170" s="84" t="s">
        <v>1869</v>
      </c>
      <c r="AX170" s="84" t="s">
        <v>1870</v>
      </c>
      <c r="AY170" s="84" t="s">
        <v>1871</v>
      </c>
      <c r="AZ170" s="84" t="s">
        <v>1872</v>
      </c>
      <c r="BA170" s="84" t="s">
        <v>1873</v>
      </c>
      <c r="BB170" s="84" t="s">
        <v>1874</v>
      </c>
      <c r="BC170" s="84" t="s">
        <v>1875</v>
      </c>
      <c r="BD170" s="84" t="s">
        <v>1876</v>
      </c>
      <c r="BE170" s="84" t="s">
        <v>1877</v>
      </c>
      <c r="BF170" s="84" t="s">
        <v>1878</v>
      </c>
      <c r="BG170" s="84" t="s">
        <v>1879</v>
      </c>
      <c r="BH170" s="84" t="s">
        <v>1880</v>
      </c>
      <c r="BI170" s="84" t="s">
        <v>1881</v>
      </c>
      <c r="BJ170" s="84" t="s">
        <v>1882</v>
      </c>
      <c r="BK170" s="84" t="s">
        <v>1883</v>
      </c>
      <c r="BL170" s="84" t="s">
        <v>1884</v>
      </c>
      <c r="BM170" s="84" t="s">
        <v>1885</v>
      </c>
      <c r="BN170" s="84" t="s">
        <v>1886</v>
      </c>
      <c r="BO170" s="84" t="s">
        <v>1887</v>
      </c>
      <c r="BP170" s="84" t="s">
        <v>1888</v>
      </c>
      <c r="BQ170" s="84" t="s">
        <v>1889</v>
      </c>
      <c r="BR170" s="68" t="str">
        <f t="shared" si="183"/>
        <v/>
      </c>
      <c r="BS170" s="68" t="str">
        <f t="shared" si="156"/>
        <v/>
      </c>
      <c r="BT170" s="68" t="str">
        <f t="shared" si="157"/>
        <v/>
      </c>
      <c r="BU170" s="68" t="str">
        <f t="shared" si="158"/>
        <v/>
      </c>
      <c r="BV170" s="68" t="str">
        <f t="shared" si="159"/>
        <v/>
      </c>
      <c r="BW170" s="68" t="str">
        <f t="shared" si="160"/>
        <v/>
      </c>
      <c r="BX170" s="68" t="str">
        <f t="shared" si="161"/>
        <v/>
      </c>
      <c r="BY170" s="68" t="str">
        <f t="shared" si="162"/>
        <v/>
      </c>
      <c r="BZ170" s="68" t="str">
        <f t="shared" si="163"/>
        <v/>
      </c>
      <c r="CA170" s="68" t="str">
        <f t="shared" si="164"/>
        <v/>
      </c>
      <c r="CB170" s="68" t="str">
        <f t="shared" si="165"/>
        <v/>
      </c>
      <c r="CC170" s="68" t="str">
        <f t="shared" si="166"/>
        <v/>
      </c>
      <c r="CD170" s="68" t="str">
        <f t="shared" si="167"/>
        <v/>
      </c>
      <c r="CE170" s="68" t="str">
        <f t="shared" si="168"/>
        <v/>
      </c>
      <c r="CF170" s="68" t="str">
        <f t="shared" si="169"/>
        <v/>
      </c>
      <c r="CG170" s="68" t="str">
        <f t="shared" si="170"/>
        <v/>
      </c>
      <c r="CH170" s="68" t="str">
        <f t="shared" si="171"/>
        <v/>
      </c>
      <c r="CI170" s="68" t="str">
        <f t="shared" si="172"/>
        <v/>
      </c>
      <c r="CJ170" s="68" t="str">
        <f t="shared" si="173"/>
        <v/>
      </c>
      <c r="CK170" s="68" t="str">
        <f t="shared" si="174"/>
        <v/>
      </c>
      <c r="CL170" s="68" t="str">
        <f t="shared" si="175"/>
        <v/>
      </c>
      <c r="CM170" s="68" t="str">
        <f t="shared" si="176"/>
        <v/>
      </c>
      <c r="CN170" s="68" t="str">
        <f t="shared" si="177"/>
        <v/>
      </c>
      <c r="CO170" s="68" t="str">
        <f t="shared" si="178"/>
        <v/>
      </c>
      <c r="CP170" s="68" t="str">
        <f t="shared" si="184"/>
        <v/>
      </c>
    </row>
    <row r="171" spans="3:94" x14ac:dyDescent="0.25">
      <c r="C171" s="82" t="str">
        <f t="shared" si="179"/>
        <v/>
      </c>
      <c r="D171" s="278"/>
      <c r="E171" s="82" t="str">
        <f t="shared" si="180"/>
        <v/>
      </c>
      <c r="F171" s="82" t="str">
        <f t="shared" si="133"/>
        <v/>
      </c>
      <c r="G171" s="82" t="str">
        <f t="shared" si="134"/>
        <v/>
      </c>
      <c r="H171" s="82" t="str">
        <f t="shared" si="135"/>
        <v/>
      </c>
      <c r="I171" s="82" t="str">
        <f t="shared" si="136"/>
        <v/>
      </c>
      <c r="J171" s="82" t="str">
        <f t="shared" si="137"/>
        <v/>
      </c>
      <c r="K171" s="82" t="str">
        <f t="shared" si="138"/>
        <v/>
      </c>
      <c r="L171" s="82" t="str">
        <f t="shared" si="139"/>
        <v/>
      </c>
      <c r="M171" s="82" t="str">
        <f t="shared" si="140"/>
        <v/>
      </c>
      <c r="N171" s="82" t="str">
        <f t="shared" si="141"/>
        <v/>
      </c>
      <c r="O171" s="82" t="str">
        <f t="shared" si="142"/>
        <v/>
      </c>
      <c r="P171" s="82" t="str">
        <f t="shared" si="143"/>
        <v/>
      </c>
      <c r="Q171" s="82" t="str">
        <f t="shared" si="144"/>
        <v/>
      </c>
      <c r="R171" s="82" t="str">
        <f t="shared" si="145"/>
        <v/>
      </c>
      <c r="S171" s="82" t="str">
        <f t="shared" si="146"/>
        <v/>
      </c>
      <c r="T171" s="82" t="str">
        <f t="shared" si="147"/>
        <v/>
      </c>
      <c r="U171" s="82" t="str">
        <f t="shared" si="148"/>
        <v/>
      </c>
      <c r="V171" s="82" t="str">
        <f t="shared" si="149"/>
        <v/>
      </c>
      <c r="W171" s="82" t="str">
        <f t="shared" si="150"/>
        <v/>
      </c>
      <c r="X171" s="82" t="str">
        <f t="shared" si="151"/>
        <v/>
      </c>
      <c r="Y171" s="82" t="str">
        <f t="shared" si="152"/>
        <v/>
      </c>
      <c r="Z171" s="82" t="str">
        <f t="shared" si="153"/>
        <v/>
      </c>
      <c r="AA171" s="82" t="str">
        <f t="shared" si="154"/>
        <v/>
      </c>
      <c r="AB171" s="82" t="str">
        <f t="shared" si="155"/>
        <v/>
      </c>
      <c r="AC171" s="83" t="str">
        <f t="shared" si="187"/>
        <v>https://viking-pictures.s3.us-west-1.amazonaws.com/AA1188</v>
      </c>
      <c r="AD171" s="82" t="str">
        <f t="shared" si="188"/>
        <v>0</v>
      </c>
      <c r="AE171" s="82">
        <f t="shared" si="181"/>
        <v>0</v>
      </c>
      <c r="AF171" s="82" t="str">
        <f t="shared" si="189"/>
        <v>0</v>
      </c>
      <c r="AG171" s="82" t="str">
        <f t="shared" si="190"/>
        <v>0</v>
      </c>
      <c r="AH171" s="82" t="str">
        <f t="shared" si="191"/>
        <v>0</v>
      </c>
      <c r="AI171" s="82" t="str">
        <f t="shared" si="192"/>
        <v>0</v>
      </c>
      <c r="AJ171" s="82" t="str">
        <f t="shared" si="193"/>
        <v>0</v>
      </c>
      <c r="AK171" s="82" t="str">
        <f t="shared" si="194"/>
        <v>0</v>
      </c>
      <c r="AL171" s="82" t="str">
        <f t="shared" si="195"/>
        <v>0</v>
      </c>
      <c r="AM171" s="82" t="str">
        <f t="shared" si="196"/>
        <v>0</v>
      </c>
      <c r="AN171" s="82" t="str">
        <f t="shared" si="182"/>
        <v>0</v>
      </c>
      <c r="AO171" s="82" t="str">
        <f t="shared" si="197"/>
        <v>0</v>
      </c>
      <c r="AP171" s="82" t="str">
        <f t="shared" si="198"/>
        <v>0</v>
      </c>
      <c r="AQ171" s="84" t="s">
        <v>3199</v>
      </c>
      <c r="AR171" s="84" t="s">
        <v>1864</v>
      </c>
      <c r="AS171" s="84" t="s">
        <v>1865</v>
      </c>
      <c r="AT171" s="84" t="s">
        <v>1866</v>
      </c>
      <c r="AU171" s="84" t="s">
        <v>1867</v>
      </c>
      <c r="AV171" s="84" t="s">
        <v>1868</v>
      </c>
      <c r="AW171" s="84" t="s">
        <v>1869</v>
      </c>
      <c r="AX171" s="84" t="s">
        <v>1870</v>
      </c>
      <c r="AY171" s="84" t="s">
        <v>1871</v>
      </c>
      <c r="AZ171" s="84" t="s">
        <v>1872</v>
      </c>
      <c r="BA171" s="84" t="s">
        <v>1873</v>
      </c>
      <c r="BB171" s="84" t="s">
        <v>1874</v>
      </c>
      <c r="BC171" s="84" t="s">
        <v>1875</v>
      </c>
      <c r="BD171" s="84" t="s">
        <v>1876</v>
      </c>
      <c r="BE171" s="84" t="s">
        <v>1877</v>
      </c>
      <c r="BF171" s="84" t="s">
        <v>1878</v>
      </c>
      <c r="BG171" s="84" t="s">
        <v>1879</v>
      </c>
      <c r="BH171" s="84" t="s">
        <v>1880</v>
      </c>
      <c r="BI171" s="84" t="s">
        <v>1881</v>
      </c>
      <c r="BJ171" s="84" t="s">
        <v>1882</v>
      </c>
      <c r="BK171" s="84" t="s">
        <v>1883</v>
      </c>
      <c r="BL171" s="84" t="s">
        <v>1884</v>
      </c>
      <c r="BM171" s="84" t="s">
        <v>1885</v>
      </c>
      <c r="BN171" s="84" t="s">
        <v>1886</v>
      </c>
      <c r="BO171" s="84" t="s">
        <v>1887</v>
      </c>
      <c r="BP171" s="84" t="s">
        <v>1888</v>
      </c>
      <c r="BQ171" s="84" t="s">
        <v>1889</v>
      </c>
      <c r="BR171" s="68" t="str">
        <f t="shared" si="183"/>
        <v/>
      </c>
      <c r="BS171" s="68" t="str">
        <f t="shared" si="156"/>
        <v/>
      </c>
      <c r="BT171" s="68" t="str">
        <f t="shared" si="157"/>
        <v/>
      </c>
      <c r="BU171" s="68" t="str">
        <f t="shared" si="158"/>
        <v/>
      </c>
      <c r="BV171" s="68" t="str">
        <f t="shared" si="159"/>
        <v/>
      </c>
      <c r="BW171" s="68" t="str">
        <f t="shared" si="160"/>
        <v/>
      </c>
      <c r="BX171" s="68" t="str">
        <f t="shared" si="161"/>
        <v/>
      </c>
      <c r="BY171" s="68" t="str">
        <f t="shared" si="162"/>
        <v/>
      </c>
      <c r="BZ171" s="68" t="str">
        <f t="shared" si="163"/>
        <v/>
      </c>
      <c r="CA171" s="68" t="str">
        <f t="shared" si="164"/>
        <v/>
      </c>
      <c r="CB171" s="68" t="str">
        <f t="shared" si="165"/>
        <v/>
      </c>
      <c r="CC171" s="68" t="str">
        <f t="shared" si="166"/>
        <v/>
      </c>
      <c r="CD171" s="68" t="str">
        <f t="shared" si="167"/>
        <v/>
      </c>
      <c r="CE171" s="68" t="str">
        <f t="shared" si="168"/>
        <v/>
      </c>
      <c r="CF171" s="68" t="str">
        <f t="shared" si="169"/>
        <v/>
      </c>
      <c r="CG171" s="68" t="str">
        <f t="shared" si="170"/>
        <v/>
      </c>
      <c r="CH171" s="68" t="str">
        <f t="shared" si="171"/>
        <v/>
      </c>
      <c r="CI171" s="68" t="str">
        <f t="shared" si="172"/>
        <v/>
      </c>
      <c r="CJ171" s="68" t="str">
        <f t="shared" si="173"/>
        <v/>
      </c>
      <c r="CK171" s="68" t="str">
        <f t="shared" si="174"/>
        <v/>
      </c>
      <c r="CL171" s="68" t="str">
        <f t="shared" si="175"/>
        <v/>
      </c>
      <c r="CM171" s="68" t="str">
        <f t="shared" si="176"/>
        <v/>
      </c>
      <c r="CN171" s="68" t="str">
        <f t="shared" si="177"/>
        <v/>
      </c>
      <c r="CO171" s="68" t="str">
        <f t="shared" si="178"/>
        <v/>
      </c>
      <c r="CP171" s="68" t="str">
        <f t="shared" si="184"/>
        <v/>
      </c>
    </row>
    <row r="172" spans="3:94" x14ac:dyDescent="0.25">
      <c r="C172" s="82" t="str">
        <f t="shared" si="179"/>
        <v/>
      </c>
      <c r="D172" s="278"/>
      <c r="E172" s="82" t="str">
        <f t="shared" si="180"/>
        <v/>
      </c>
      <c r="F172" s="82" t="str">
        <f t="shared" si="133"/>
        <v/>
      </c>
      <c r="G172" s="82" t="str">
        <f t="shared" si="134"/>
        <v/>
      </c>
      <c r="H172" s="82" t="str">
        <f t="shared" si="135"/>
        <v/>
      </c>
      <c r="I172" s="82" t="str">
        <f t="shared" si="136"/>
        <v/>
      </c>
      <c r="J172" s="82" t="str">
        <f t="shared" si="137"/>
        <v/>
      </c>
      <c r="K172" s="82" t="str">
        <f t="shared" si="138"/>
        <v/>
      </c>
      <c r="L172" s="82" t="str">
        <f t="shared" si="139"/>
        <v/>
      </c>
      <c r="M172" s="82" t="str">
        <f t="shared" si="140"/>
        <v/>
      </c>
      <c r="N172" s="82" t="str">
        <f t="shared" si="141"/>
        <v/>
      </c>
      <c r="O172" s="82" t="str">
        <f t="shared" si="142"/>
        <v/>
      </c>
      <c r="P172" s="82" t="str">
        <f t="shared" si="143"/>
        <v/>
      </c>
      <c r="Q172" s="82" t="str">
        <f t="shared" si="144"/>
        <v/>
      </c>
      <c r="R172" s="82" t="str">
        <f t="shared" si="145"/>
        <v/>
      </c>
      <c r="S172" s="82" t="str">
        <f t="shared" si="146"/>
        <v/>
      </c>
      <c r="T172" s="82" t="str">
        <f t="shared" si="147"/>
        <v/>
      </c>
      <c r="U172" s="82" t="str">
        <f t="shared" si="148"/>
        <v/>
      </c>
      <c r="V172" s="82" t="str">
        <f t="shared" si="149"/>
        <v/>
      </c>
      <c r="W172" s="82" t="str">
        <f t="shared" si="150"/>
        <v/>
      </c>
      <c r="X172" s="82" t="str">
        <f t="shared" si="151"/>
        <v/>
      </c>
      <c r="Y172" s="82" t="str">
        <f t="shared" si="152"/>
        <v/>
      </c>
      <c r="Z172" s="82" t="str">
        <f t="shared" si="153"/>
        <v/>
      </c>
      <c r="AA172" s="82" t="str">
        <f t="shared" si="154"/>
        <v/>
      </c>
      <c r="AB172" s="82" t="str">
        <f t="shared" si="155"/>
        <v/>
      </c>
      <c r="AC172" s="83" t="str">
        <f t="shared" si="187"/>
        <v>https://viking-pictures.s3.us-west-1.amazonaws.com/AA1188</v>
      </c>
      <c r="AD172" s="82" t="str">
        <f t="shared" si="188"/>
        <v>0</v>
      </c>
      <c r="AE172" s="82">
        <f t="shared" si="181"/>
        <v>0</v>
      </c>
      <c r="AF172" s="82" t="str">
        <f t="shared" si="189"/>
        <v>0</v>
      </c>
      <c r="AG172" s="82" t="str">
        <f t="shared" si="190"/>
        <v>0</v>
      </c>
      <c r="AH172" s="82" t="str">
        <f t="shared" si="191"/>
        <v>0</v>
      </c>
      <c r="AI172" s="82" t="str">
        <f t="shared" si="192"/>
        <v>0</v>
      </c>
      <c r="AJ172" s="82" t="str">
        <f t="shared" si="193"/>
        <v>0</v>
      </c>
      <c r="AK172" s="82" t="str">
        <f t="shared" si="194"/>
        <v>0</v>
      </c>
      <c r="AL172" s="82" t="str">
        <f t="shared" si="195"/>
        <v>0</v>
      </c>
      <c r="AM172" s="82" t="str">
        <f t="shared" si="196"/>
        <v>0</v>
      </c>
      <c r="AN172" s="82" t="str">
        <f t="shared" si="182"/>
        <v>0</v>
      </c>
      <c r="AO172" s="82" t="str">
        <f t="shared" si="197"/>
        <v>0</v>
      </c>
      <c r="AP172" s="82" t="str">
        <f t="shared" si="198"/>
        <v>0</v>
      </c>
      <c r="AQ172" s="84" t="s">
        <v>3199</v>
      </c>
      <c r="AR172" s="84" t="s">
        <v>1864</v>
      </c>
      <c r="AS172" s="84" t="s">
        <v>1865</v>
      </c>
      <c r="AT172" s="84" t="s">
        <v>1866</v>
      </c>
      <c r="AU172" s="84" t="s">
        <v>1867</v>
      </c>
      <c r="AV172" s="84" t="s">
        <v>1868</v>
      </c>
      <c r="AW172" s="84" t="s">
        <v>1869</v>
      </c>
      <c r="AX172" s="84" t="s">
        <v>1870</v>
      </c>
      <c r="AY172" s="84" t="s">
        <v>1871</v>
      </c>
      <c r="AZ172" s="84" t="s">
        <v>1872</v>
      </c>
      <c r="BA172" s="84" t="s">
        <v>1873</v>
      </c>
      <c r="BB172" s="84" t="s">
        <v>1874</v>
      </c>
      <c r="BC172" s="84" t="s">
        <v>1875</v>
      </c>
      <c r="BD172" s="84" t="s">
        <v>1876</v>
      </c>
      <c r="BE172" s="84" t="s">
        <v>1877</v>
      </c>
      <c r="BF172" s="84" t="s">
        <v>1878</v>
      </c>
      <c r="BG172" s="84" t="s">
        <v>1879</v>
      </c>
      <c r="BH172" s="84" t="s">
        <v>1880</v>
      </c>
      <c r="BI172" s="84" t="s">
        <v>1881</v>
      </c>
      <c r="BJ172" s="84" t="s">
        <v>1882</v>
      </c>
      <c r="BK172" s="84" t="s">
        <v>1883</v>
      </c>
      <c r="BL172" s="84" t="s">
        <v>1884</v>
      </c>
      <c r="BM172" s="84" t="s">
        <v>1885</v>
      </c>
      <c r="BN172" s="84" t="s">
        <v>1886</v>
      </c>
      <c r="BO172" s="84" t="s">
        <v>1887</v>
      </c>
      <c r="BP172" s="84" t="s">
        <v>1888</v>
      </c>
      <c r="BQ172" s="84" t="s">
        <v>1889</v>
      </c>
      <c r="BR172" s="68" t="str">
        <f t="shared" si="183"/>
        <v/>
      </c>
      <c r="BS172" s="68" t="str">
        <f t="shared" si="156"/>
        <v/>
      </c>
      <c r="BT172" s="68" t="str">
        <f t="shared" si="157"/>
        <v/>
      </c>
      <c r="BU172" s="68" t="str">
        <f t="shared" si="158"/>
        <v/>
      </c>
      <c r="BV172" s="68" t="str">
        <f t="shared" si="159"/>
        <v/>
      </c>
      <c r="BW172" s="68" t="str">
        <f t="shared" si="160"/>
        <v/>
      </c>
      <c r="BX172" s="68" t="str">
        <f t="shared" si="161"/>
        <v/>
      </c>
      <c r="BY172" s="68" t="str">
        <f t="shared" si="162"/>
        <v/>
      </c>
      <c r="BZ172" s="68" t="str">
        <f t="shared" si="163"/>
        <v/>
      </c>
      <c r="CA172" s="68" t="str">
        <f t="shared" si="164"/>
        <v/>
      </c>
      <c r="CB172" s="68" t="str">
        <f t="shared" si="165"/>
        <v/>
      </c>
      <c r="CC172" s="68" t="str">
        <f t="shared" si="166"/>
        <v/>
      </c>
      <c r="CD172" s="68" t="str">
        <f t="shared" si="167"/>
        <v/>
      </c>
      <c r="CE172" s="68" t="str">
        <f t="shared" si="168"/>
        <v/>
      </c>
      <c r="CF172" s="68" t="str">
        <f t="shared" si="169"/>
        <v/>
      </c>
      <c r="CG172" s="68" t="str">
        <f t="shared" si="170"/>
        <v/>
      </c>
      <c r="CH172" s="68" t="str">
        <f t="shared" si="171"/>
        <v/>
      </c>
      <c r="CI172" s="68" t="str">
        <f t="shared" si="172"/>
        <v/>
      </c>
      <c r="CJ172" s="68" t="str">
        <f t="shared" si="173"/>
        <v/>
      </c>
      <c r="CK172" s="68" t="str">
        <f t="shared" si="174"/>
        <v/>
      </c>
      <c r="CL172" s="68" t="str">
        <f t="shared" si="175"/>
        <v/>
      </c>
      <c r="CM172" s="68" t="str">
        <f t="shared" si="176"/>
        <v/>
      </c>
      <c r="CN172" s="68" t="str">
        <f t="shared" si="177"/>
        <v/>
      </c>
      <c r="CO172" s="68" t="str">
        <f t="shared" si="178"/>
        <v/>
      </c>
      <c r="CP172" s="68" t="str">
        <f t="shared" si="184"/>
        <v/>
      </c>
    </row>
    <row r="173" spans="3:94" x14ac:dyDescent="0.25">
      <c r="C173" s="82" t="str">
        <f t="shared" si="179"/>
        <v/>
      </c>
      <c r="D173" s="278"/>
      <c r="E173" s="82" t="str">
        <f t="shared" si="180"/>
        <v/>
      </c>
      <c r="F173" s="82" t="str">
        <f t="shared" si="133"/>
        <v/>
      </c>
      <c r="G173" s="82" t="str">
        <f t="shared" si="134"/>
        <v/>
      </c>
      <c r="H173" s="82" t="str">
        <f t="shared" si="135"/>
        <v/>
      </c>
      <c r="I173" s="82" t="str">
        <f t="shared" si="136"/>
        <v/>
      </c>
      <c r="J173" s="82" t="str">
        <f t="shared" si="137"/>
        <v/>
      </c>
      <c r="K173" s="82" t="str">
        <f t="shared" si="138"/>
        <v/>
      </c>
      <c r="L173" s="82" t="str">
        <f t="shared" si="139"/>
        <v/>
      </c>
      <c r="M173" s="82" t="str">
        <f t="shared" si="140"/>
        <v/>
      </c>
      <c r="N173" s="82" t="str">
        <f t="shared" si="141"/>
        <v/>
      </c>
      <c r="O173" s="82" t="str">
        <f t="shared" si="142"/>
        <v/>
      </c>
      <c r="P173" s="82" t="str">
        <f t="shared" si="143"/>
        <v/>
      </c>
      <c r="Q173" s="82" t="str">
        <f t="shared" si="144"/>
        <v/>
      </c>
      <c r="R173" s="82" t="str">
        <f t="shared" si="145"/>
        <v/>
      </c>
      <c r="S173" s="82" t="str">
        <f t="shared" si="146"/>
        <v/>
      </c>
      <c r="T173" s="82" t="str">
        <f t="shared" si="147"/>
        <v/>
      </c>
      <c r="U173" s="82" t="str">
        <f t="shared" si="148"/>
        <v/>
      </c>
      <c r="V173" s="82" t="str">
        <f t="shared" si="149"/>
        <v/>
      </c>
      <c r="W173" s="82" t="str">
        <f t="shared" si="150"/>
        <v/>
      </c>
      <c r="X173" s="82" t="str">
        <f t="shared" si="151"/>
        <v/>
      </c>
      <c r="Y173" s="82" t="str">
        <f t="shared" si="152"/>
        <v/>
      </c>
      <c r="Z173" s="82" t="str">
        <f t="shared" si="153"/>
        <v/>
      </c>
      <c r="AA173" s="82" t="str">
        <f t="shared" si="154"/>
        <v/>
      </c>
      <c r="AB173" s="82" t="str">
        <f t="shared" si="155"/>
        <v/>
      </c>
      <c r="AC173" s="83" t="str">
        <f t="shared" si="187"/>
        <v>https://viking-pictures.s3.us-west-1.amazonaws.com/AA1188</v>
      </c>
      <c r="AD173" s="82" t="str">
        <f t="shared" si="188"/>
        <v>0</v>
      </c>
      <c r="AE173" s="82">
        <f t="shared" si="181"/>
        <v>0</v>
      </c>
      <c r="AF173" s="82" t="str">
        <f t="shared" si="189"/>
        <v>0</v>
      </c>
      <c r="AG173" s="82" t="str">
        <f t="shared" si="190"/>
        <v>0</v>
      </c>
      <c r="AH173" s="82" t="str">
        <f t="shared" si="191"/>
        <v>0</v>
      </c>
      <c r="AI173" s="82" t="str">
        <f t="shared" si="192"/>
        <v>0</v>
      </c>
      <c r="AJ173" s="82" t="str">
        <f t="shared" si="193"/>
        <v>0</v>
      </c>
      <c r="AK173" s="82" t="str">
        <f t="shared" si="194"/>
        <v>0</v>
      </c>
      <c r="AL173" s="82" t="str">
        <f t="shared" si="195"/>
        <v>0</v>
      </c>
      <c r="AM173" s="82" t="str">
        <f t="shared" si="196"/>
        <v>0</v>
      </c>
      <c r="AN173" s="82" t="str">
        <f t="shared" si="182"/>
        <v>0</v>
      </c>
      <c r="AO173" s="82" t="str">
        <f t="shared" si="197"/>
        <v>0</v>
      </c>
      <c r="AP173" s="82" t="str">
        <f t="shared" si="198"/>
        <v>0</v>
      </c>
      <c r="AQ173" s="84" t="s">
        <v>3199</v>
      </c>
      <c r="AR173" s="84" t="s">
        <v>1864</v>
      </c>
      <c r="AS173" s="84" t="s">
        <v>1865</v>
      </c>
      <c r="AT173" s="84" t="s">
        <v>1866</v>
      </c>
      <c r="AU173" s="84" t="s">
        <v>1867</v>
      </c>
      <c r="AV173" s="84" t="s">
        <v>1868</v>
      </c>
      <c r="AW173" s="84" t="s">
        <v>1869</v>
      </c>
      <c r="AX173" s="84" t="s">
        <v>1870</v>
      </c>
      <c r="AY173" s="84" t="s">
        <v>1871</v>
      </c>
      <c r="AZ173" s="84" t="s">
        <v>1872</v>
      </c>
      <c r="BA173" s="84" t="s">
        <v>1873</v>
      </c>
      <c r="BB173" s="84" t="s">
        <v>1874</v>
      </c>
      <c r="BC173" s="84" t="s">
        <v>1875</v>
      </c>
      <c r="BD173" s="84" t="s">
        <v>1876</v>
      </c>
      <c r="BE173" s="84" t="s">
        <v>1877</v>
      </c>
      <c r="BF173" s="84" t="s">
        <v>1878</v>
      </c>
      <c r="BG173" s="84" t="s">
        <v>1879</v>
      </c>
      <c r="BH173" s="84" t="s">
        <v>1880</v>
      </c>
      <c r="BI173" s="84" t="s">
        <v>1881</v>
      </c>
      <c r="BJ173" s="84" t="s">
        <v>1882</v>
      </c>
      <c r="BK173" s="84" t="s">
        <v>1883</v>
      </c>
      <c r="BL173" s="84" t="s">
        <v>1884</v>
      </c>
      <c r="BM173" s="84" t="s">
        <v>1885</v>
      </c>
      <c r="BN173" s="84" t="s">
        <v>1886</v>
      </c>
      <c r="BO173" s="84" t="s">
        <v>1887</v>
      </c>
      <c r="BP173" s="84" t="s">
        <v>1888</v>
      </c>
      <c r="BQ173" s="84" t="s">
        <v>1889</v>
      </c>
      <c r="BR173" s="68" t="str">
        <f t="shared" si="183"/>
        <v/>
      </c>
      <c r="BS173" s="68" t="str">
        <f t="shared" si="156"/>
        <v/>
      </c>
      <c r="BT173" s="68" t="str">
        <f t="shared" si="157"/>
        <v/>
      </c>
      <c r="BU173" s="68" t="str">
        <f t="shared" si="158"/>
        <v/>
      </c>
      <c r="BV173" s="68" t="str">
        <f t="shared" si="159"/>
        <v/>
      </c>
      <c r="BW173" s="68" t="str">
        <f t="shared" si="160"/>
        <v/>
      </c>
      <c r="BX173" s="68" t="str">
        <f t="shared" si="161"/>
        <v/>
      </c>
      <c r="BY173" s="68" t="str">
        <f t="shared" si="162"/>
        <v/>
      </c>
      <c r="BZ173" s="68" t="str">
        <f t="shared" si="163"/>
        <v/>
      </c>
      <c r="CA173" s="68" t="str">
        <f t="shared" si="164"/>
        <v/>
      </c>
      <c r="CB173" s="68" t="str">
        <f t="shared" si="165"/>
        <v/>
      </c>
      <c r="CC173" s="68" t="str">
        <f t="shared" si="166"/>
        <v/>
      </c>
      <c r="CD173" s="68" t="str">
        <f t="shared" si="167"/>
        <v/>
      </c>
      <c r="CE173" s="68" t="str">
        <f t="shared" si="168"/>
        <v/>
      </c>
      <c r="CF173" s="68" t="str">
        <f t="shared" si="169"/>
        <v/>
      </c>
      <c r="CG173" s="68" t="str">
        <f t="shared" si="170"/>
        <v/>
      </c>
      <c r="CH173" s="68" t="str">
        <f t="shared" si="171"/>
        <v/>
      </c>
      <c r="CI173" s="68" t="str">
        <f t="shared" si="172"/>
        <v/>
      </c>
      <c r="CJ173" s="68" t="str">
        <f t="shared" si="173"/>
        <v/>
      </c>
      <c r="CK173" s="68" t="str">
        <f t="shared" si="174"/>
        <v/>
      </c>
      <c r="CL173" s="68" t="str">
        <f t="shared" si="175"/>
        <v/>
      </c>
      <c r="CM173" s="68" t="str">
        <f t="shared" si="176"/>
        <v/>
      </c>
      <c r="CN173" s="68" t="str">
        <f t="shared" si="177"/>
        <v/>
      </c>
      <c r="CO173" s="68" t="str">
        <f t="shared" si="178"/>
        <v/>
      </c>
      <c r="CP173" s="68" t="str">
        <f t="shared" si="184"/>
        <v/>
      </c>
    </row>
    <row r="174" spans="3:94" x14ac:dyDescent="0.25">
      <c r="C174" s="82" t="str">
        <f t="shared" si="179"/>
        <v/>
      </c>
      <c r="D174" s="278"/>
      <c r="E174" s="82" t="str">
        <f t="shared" si="180"/>
        <v/>
      </c>
      <c r="F174" s="82" t="str">
        <f t="shared" si="133"/>
        <v/>
      </c>
      <c r="G174" s="82" t="str">
        <f t="shared" si="134"/>
        <v/>
      </c>
      <c r="H174" s="82" t="str">
        <f t="shared" si="135"/>
        <v/>
      </c>
      <c r="I174" s="82" t="str">
        <f t="shared" si="136"/>
        <v/>
      </c>
      <c r="J174" s="82" t="str">
        <f t="shared" si="137"/>
        <v/>
      </c>
      <c r="K174" s="82" t="str">
        <f t="shared" si="138"/>
        <v/>
      </c>
      <c r="L174" s="82" t="str">
        <f t="shared" si="139"/>
        <v/>
      </c>
      <c r="M174" s="82" t="str">
        <f t="shared" si="140"/>
        <v/>
      </c>
      <c r="N174" s="82" t="str">
        <f t="shared" si="141"/>
        <v/>
      </c>
      <c r="O174" s="82" t="str">
        <f t="shared" si="142"/>
        <v/>
      </c>
      <c r="P174" s="82" t="str">
        <f t="shared" si="143"/>
        <v/>
      </c>
      <c r="Q174" s="82" t="str">
        <f t="shared" si="144"/>
        <v/>
      </c>
      <c r="R174" s="82" t="str">
        <f t="shared" si="145"/>
        <v/>
      </c>
      <c r="S174" s="82" t="str">
        <f t="shared" si="146"/>
        <v/>
      </c>
      <c r="T174" s="82" t="str">
        <f t="shared" si="147"/>
        <v/>
      </c>
      <c r="U174" s="82" t="str">
        <f t="shared" si="148"/>
        <v/>
      </c>
      <c r="V174" s="82" t="str">
        <f t="shared" si="149"/>
        <v/>
      </c>
      <c r="W174" s="82" t="str">
        <f t="shared" si="150"/>
        <v/>
      </c>
      <c r="X174" s="82" t="str">
        <f t="shared" si="151"/>
        <v/>
      </c>
      <c r="Y174" s="82" t="str">
        <f t="shared" si="152"/>
        <v/>
      </c>
      <c r="Z174" s="82" t="str">
        <f t="shared" si="153"/>
        <v/>
      </c>
      <c r="AA174" s="82" t="str">
        <f t="shared" si="154"/>
        <v/>
      </c>
      <c r="AB174" s="82" t="str">
        <f t="shared" si="155"/>
        <v/>
      </c>
      <c r="AC174" s="83" t="str">
        <f t="shared" si="187"/>
        <v>https://viking-pictures.s3.us-west-1.amazonaws.com/AA1188</v>
      </c>
      <c r="AD174" s="82" t="str">
        <f t="shared" si="188"/>
        <v>0</v>
      </c>
      <c r="AE174" s="82">
        <f t="shared" si="181"/>
        <v>0</v>
      </c>
      <c r="AF174" s="82" t="str">
        <f t="shared" si="189"/>
        <v>0</v>
      </c>
      <c r="AG174" s="82" t="str">
        <f t="shared" si="190"/>
        <v>0</v>
      </c>
      <c r="AH174" s="82" t="str">
        <f t="shared" si="191"/>
        <v>0</v>
      </c>
      <c r="AI174" s="82" t="str">
        <f t="shared" si="192"/>
        <v>0</v>
      </c>
      <c r="AJ174" s="82" t="str">
        <f t="shared" si="193"/>
        <v>0</v>
      </c>
      <c r="AK174" s="82" t="str">
        <f t="shared" si="194"/>
        <v>0</v>
      </c>
      <c r="AL174" s="82" t="str">
        <f t="shared" si="195"/>
        <v>0</v>
      </c>
      <c r="AM174" s="82" t="str">
        <f t="shared" si="196"/>
        <v>0</v>
      </c>
      <c r="AN174" s="82" t="str">
        <f t="shared" si="182"/>
        <v>0</v>
      </c>
      <c r="AO174" s="82" t="str">
        <f t="shared" si="197"/>
        <v>0</v>
      </c>
      <c r="AP174" s="82" t="str">
        <f t="shared" si="198"/>
        <v>0</v>
      </c>
      <c r="AQ174" s="84" t="s">
        <v>3199</v>
      </c>
      <c r="AR174" s="84" t="s">
        <v>1864</v>
      </c>
      <c r="AS174" s="84" t="s">
        <v>1865</v>
      </c>
      <c r="AT174" s="84" t="s">
        <v>1866</v>
      </c>
      <c r="AU174" s="84" t="s">
        <v>1867</v>
      </c>
      <c r="AV174" s="84" t="s">
        <v>1868</v>
      </c>
      <c r="AW174" s="84" t="s">
        <v>1869</v>
      </c>
      <c r="AX174" s="84" t="s">
        <v>1870</v>
      </c>
      <c r="AY174" s="84" t="s">
        <v>1871</v>
      </c>
      <c r="AZ174" s="84" t="s">
        <v>1872</v>
      </c>
      <c r="BA174" s="84" t="s">
        <v>1873</v>
      </c>
      <c r="BB174" s="84" t="s">
        <v>1874</v>
      </c>
      <c r="BC174" s="84" t="s">
        <v>1875</v>
      </c>
      <c r="BD174" s="84" t="s">
        <v>1876</v>
      </c>
      <c r="BE174" s="84" t="s">
        <v>1877</v>
      </c>
      <c r="BF174" s="84" t="s">
        <v>1878</v>
      </c>
      <c r="BG174" s="84" t="s">
        <v>1879</v>
      </c>
      <c r="BH174" s="84" t="s">
        <v>1880</v>
      </c>
      <c r="BI174" s="84" t="s">
        <v>1881</v>
      </c>
      <c r="BJ174" s="84" t="s">
        <v>1882</v>
      </c>
      <c r="BK174" s="84" t="s">
        <v>1883</v>
      </c>
      <c r="BL174" s="84" t="s">
        <v>1884</v>
      </c>
      <c r="BM174" s="84" t="s">
        <v>1885</v>
      </c>
      <c r="BN174" s="84" t="s">
        <v>1886</v>
      </c>
      <c r="BO174" s="84" t="s">
        <v>1887</v>
      </c>
      <c r="BP174" s="84" t="s">
        <v>1888</v>
      </c>
      <c r="BQ174" s="84" t="s">
        <v>1889</v>
      </c>
      <c r="BR174" s="68" t="str">
        <f t="shared" si="183"/>
        <v/>
      </c>
      <c r="BS174" s="68" t="str">
        <f t="shared" si="156"/>
        <v/>
      </c>
      <c r="BT174" s="68" t="str">
        <f t="shared" si="157"/>
        <v/>
      </c>
      <c r="BU174" s="68" t="str">
        <f t="shared" si="158"/>
        <v/>
      </c>
      <c r="BV174" s="68" t="str">
        <f t="shared" si="159"/>
        <v/>
      </c>
      <c r="BW174" s="68" t="str">
        <f t="shared" si="160"/>
        <v/>
      </c>
      <c r="BX174" s="68" t="str">
        <f t="shared" si="161"/>
        <v/>
      </c>
      <c r="BY174" s="68" t="str">
        <f t="shared" si="162"/>
        <v/>
      </c>
      <c r="BZ174" s="68" t="str">
        <f t="shared" si="163"/>
        <v/>
      </c>
      <c r="CA174" s="68" t="str">
        <f t="shared" si="164"/>
        <v/>
      </c>
      <c r="CB174" s="68" t="str">
        <f t="shared" si="165"/>
        <v/>
      </c>
      <c r="CC174" s="68" t="str">
        <f t="shared" si="166"/>
        <v/>
      </c>
      <c r="CD174" s="68" t="str">
        <f t="shared" si="167"/>
        <v/>
      </c>
      <c r="CE174" s="68" t="str">
        <f t="shared" si="168"/>
        <v/>
      </c>
      <c r="CF174" s="68" t="str">
        <f t="shared" si="169"/>
        <v/>
      </c>
      <c r="CG174" s="68" t="str">
        <f t="shared" si="170"/>
        <v/>
      </c>
      <c r="CH174" s="68" t="str">
        <f t="shared" si="171"/>
        <v/>
      </c>
      <c r="CI174" s="68" t="str">
        <f t="shared" si="172"/>
        <v/>
      </c>
      <c r="CJ174" s="68" t="str">
        <f t="shared" si="173"/>
        <v/>
      </c>
      <c r="CK174" s="68" t="str">
        <f t="shared" si="174"/>
        <v/>
      </c>
      <c r="CL174" s="68" t="str">
        <f t="shared" si="175"/>
        <v/>
      </c>
      <c r="CM174" s="68" t="str">
        <f t="shared" si="176"/>
        <v/>
      </c>
      <c r="CN174" s="68" t="str">
        <f t="shared" si="177"/>
        <v/>
      </c>
      <c r="CO174" s="68" t="str">
        <f t="shared" si="178"/>
        <v/>
      </c>
      <c r="CP174" s="68" t="str">
        <f t="shared" si="184"/>
        <v/>
      </c>
    </row>
    <row r="175" spans="3:94" x14ac:dyDescent="0.25">
      <c r="C175" s="82" t="str">
        <f t="shared" si="179"/>
        <v/>
      </c>
      <c r="D175" s="278"/>
      <c r="E175" s="82" t="str">
        <f t="shared" si="180"/>
        <v/>
      </c>
      <c r="F175" s="82" t="str">
        <f t="shared" si="133"/>
        <v/>
      </c>
      <c r="G175" s="82" t="str">
        <f t="shared" si="134"/>
        <v/>
      </c>
      <c r="H175" s="82" t="str">
        <f t="shared" si="135"/>
        <v/>
      </c>
      <c r="I175" s="82" t="str">
        <f t="shared" si="136"/>
        <v/>
      </c>
      <c r="J175" s="82" t="str">
        <f t="shared" si="137"/>
        <v/>
      </c>
      <c r="K175" s="82" t="str">
        <f t="shared" si="138"/>
        <v/>
      </c>
      <c r="L175" s="82" t="str">
        <f t="shared" si="139"/>
        <v/>
      </c>
      <c r="M175" s="82" t="str">
        <f t="shared" si="140"/>
        <v/>
      </c>
      <c r="N175" s="82" t="str">
        <f t="shared" si="141"/>
        <v/>
      </c>
      <c r="O175" s="82" t="str">
        <f t="shared" si="142"/>
        <v/>
      </c>
      <c r="P175" s="82" t="str">
        <f t="shared" si="143"/>
        <v/>
      </c>
      <c r="Q175" s="82" t="str">
        <f t="shared" si="144"/>
        <v/>
      </c>
      <c r="R175" s="82" t="str">
        <f t="shared" si="145"/>
        <v/>
      </c>
      <c r="S175" s="82" t="str">
        <f t="shared" si="146"/>
        <v/>
      </c>
      <c r="T175" s="82" t="str">
        <f t="shared" si="147"/>
        <v/>
      </c>
      <c r="U175" s="82" t="str">
        <f t="shared" si="148"/>
        <v/>
      </c>
      <c r="V175" s="82" t="str">
        <f t="shared" si="149"/>
        <v/>
      </c>
      <c r="W175" s="82" t="str">
        <f t="shared" si="150"/>
        <v/>
      </c>
      <c r="X175" s="82" t="str">
        <f t="shared" si="151"/>
        <v/>
      </c>
      <c r="Y175" s="82" t="str">
        <f t="shared" si="152"/>
        <v/>
      </c>
      <c r="Z175" s="82" t="str">
        <f t="shared" si="153"/>
        <v/>
      </c>
      <c r="AA175" s="82" t="str">
        <f t="shared" si="154"/>
        <v/>
      </c>
      <c r="AB175" s="82" t="str">
        <f t="shared" si="155"/>
        <v/>
      </c>
      <c r="AC175" s="83" t="str">
        <f t="shared" si="187"/>
        <v>https://viking-pictures.s3.us-west-1.amazonaws.com/AA1188</v>
      </c>
      <c r="AD175" s="82" t="str">
        <f t="shared" si="188"/>
        <v>0</v>
      </c>
      <c r="AE175" s="82">
        <f t="shared" si="181"/>
        <v>0</v>
      </c>
      <c r="AF175" s="82" t="str">
        <f t="shared" si="189"/>
        <v>0</v>
      </c>
      <c r="AG175" s="82" t="str">
        <f t="shared" si="190"/>
        <v>0</v>
      </c>
      <c r="AH175" s="82" t="str">
        <f t="shared" si="191"/>
        <v>0</v>
      </c>
      <c r="AI175" s="82" t="str">
        <f t="shared" si="192"/>
        <v>0</v>
      </c>
      <c r="AJ175" s="82" t="str">
        <f t="shared" si="193"/>
        <v>0</v>
      </c>
      <c r="AK175" s="82" t="str">
        <f t="shared" si="194"/>
        <v>0</v>
      </c>
      <c r="AL175" s="82" t="str">
        <f t="shared" si="195"/>
        <v>0</v>
      </c>
      <c r="AM175" s="82" t="str">
        <f t="shared" si="196"/>
        <v>0</v>
      </c>
      <c r="AN175" s="82" t="str">
        <f t="shared" si="182"/>
        <v>0</v>
      </c>
      <c r="AO175" s="82" t="str">
        <f t="shared" si="197"/>
        <v>0</v>
      </c>
      <c r="AP175" s="82" t="str">
        <f t="shared" si="198"/>
        <v>0</v>
      </c>
      <c r="AQ175" s="84" t="s">
        <v>3199</v>
      </c>
      <c r="AR175" s="84" t="s">
        <v>1864</v>
      </c>
      <c r="AS175" s="84" t="s">
        <v>1865</v>
      </c>
      <c r="AT175" s="84" t="s">
        <v>1866</v>
      </c>
      <c r="AU175" s="84" t="s">
        <v>1867</v>
      </c>
      <c r="AV175" s="84" t="s">
        <v>1868</v>
      </c>
      <c r="AW175" s="84" t="s">
        <v>1869</v>
      </c>
      <c r="AX175" s="84" t="s">
        <v>1870</v>
      </c>
      <c r="AY175" s="84" t="s">
        <v>1871</v>
      </c>
      <c r="AZ175" s="84" t="s">
        <v>1872</v>
      </c>
      <c r="BA175" s="84" t="s">
        <v>1873</v>
      </c>
      <c r="BB175" s="84" t="s">
        <v>1874</v>
      </c>
      <c r="BC175" s="84" t="s">
        <v>1875</v>
      </c>
      <c r="BD175" s="84" t="s">
        <v>1876</v>
      </c>
      <c r="BE175" s="84" t="s">
        <v>1877</v>
      </c>
      <c r="BF175" s="84" t="s">
        <v>1878</v>
      </c>
      <c r="BG175" s="84" t="s">
        <v>1879</v>
      </c>
      <c r="BH175" s="84" t="s">
        <v>1880</v>
      </c>
      <c r="BI175" s="84" t="s">
        <v>1881</v>
      </c>
      <c r="BJ175" s="84" t="s">
        <v>1882</v>
      </c>
      <c r="BK175" s="84" t="s">
        <v>1883</v>
      </c>
      <c r="BL175" s="84" t="s">
        <v>1884</v>
      </c>
      <c r="BM175" s="84" t="s">
        <v>1885</v>
      </c>
      <c r="BN175" s="84" t="s">
        <v>1886</v>
      </c>
      <c r="BO175" s="84" t="s">
        <v>1887</v>
      </c>
      <c r="BP175" s="84" t="s">
        <v>1888</v>
      </c>
      <c r="BQ175" s="84" t="s">
        <v>1889</v>
      </c>
      <c r="BR175" s="68" t="str">
        <f t="shared" si="183"/>
        <v/>
      </c>
      <c r="BS175" s="68" t="str">
        <f t="shared" si="156"/>
        <v/>
      </c>
      <c r="BT175" s="68" t="str">
        <f t="shared" si="157"/>
        <v/>
      </c>
      <c r="BU175" s="68" t="str">
        <f t="shared" si="158"/>
        <v/>
      </c>
      <c r="BV175" s="68" t="str">
        <f t="shared" si="159"/>
        <v/>
      </c>
      <c r="BW175" s="68" t="str">
        <f t="shared" si="160"/>
        <v/>
      </c>
      <c r="BX175" s="68" t="str">
        <f t="shared" si="161"/>
        <v/>
      </c>
      <c r="BY175" s="68" t="str">
        <f t="shared" si="162"/>
        <v/>
      </c>
      <c r="BZ175" s="68" t="str">
        <f t="shared" si="163"/>
        <v/>
      </c>
      <c r="CA175" s="68" t="str">
        <f t="shared" si="164"/>
        <v/>
      </c>
      <c r="CB175" s="68" t="str">
        <f t="shared" si="165"/>
        <v/>
      </c>
      <c r="CC175" s="68" t="str">
        <f t="shared" si="166"/>
        <v/>
      </c>
      <c r="CD175" s="68" t="str">
        <f t="shared" si="167"/>
        <v/>
      </c>
      <c r="CE175" s="68" t="str">
        <f t="shared" si="168"/>
        <v/>
      </c>
      <c r="CF175" s="68" t="str">
        <f t="shared" si="169"/>
        <v/>
      </c>
      <c r="CG175" s="68" t="str">
        <f t="shared" si="170"/>
        <v/>
      </c>
      <c r="CH175" s="68" t="str">
        <f t="shared" si="171"/>
        <v/>
      </c>
      <c r="CI175" s="68" t="str">
        <f t="shared" si="172"/>
        <v/>
      </c>
      <c r="CJ175" s="68" t="str">
        <f t="shared" si="173"/>
        <v/>
      </c>
      <c r="CK175" s="68" t="str">
        <f t="shared" si="174"/>
        <v/>
      </c>
      <c r="CL175" s="68" t="str">
        <f t="shared" si="175"/>
        <v/>
      </c>
      <c r="CM175" s="68" t="str">
        <f t="shared" si="176"/>
        <v/>
      </c>
      <c r="CN175" s="68" t="str">
        <f t="shared" si="177"/>
        <v/>
      </c>
      <c r="CO175" s="68" t="str">
        <f t="shared" si="178"/>
        <v/>
      </c>
      <c r="CP175" s="68" t="str">
        <f t="shared" si="184"/>
        <v/>
      </c>
    </row>
    <row r="176" spans="3:94" x14ac:dyDescent="0.25">
      <c r="C176" s="82" t="str">
        <f t="shared" si="179"/>
        <v/>
      </c>
      <c r="D176" s="278"/>
      <c r="E176" s="82" t="str">
        <f t="shared" si="180"/>
        <v/>
      </c>
      <c r="F176" s="82" t="str">
        <f t="shared" si="133"/>
        <v/>
      </c>
      <c r="G176" s="82" t="str">
        <f t="shared" si="134"/>
        <v/>
      </c>
      <c r="H176" s="82" t="str">
        <f t="shared" si="135"/>
        <v/>
      </c>
      <c r="I176" s="82" t="str">
        <f t="shared" si="136"/>
        <v/>
      </c>
      <c r="J176" s="82" t="str">
        <f t="shared" si="137"/>
        <v/>
      </c>
      <c r="K176" s="82" t="str">
        <f t="shared" si="138"/>
        <v/>
      </c>
      <c r="L176" s="82" t="str">
        <f t="shared" si="139"/>
        <v/>
      </c>
      <c r="M176" s="82" t="str">
        <f t="shared" si="140"/>
        <v/>
      </c>
      <c r="N176" s="82" t="str">
        <f t="shared" si="141"/>
        <v/>
      </c>
      <c r="O176" s="82" t="str">
        <f t="shared" si="142"/>
        <v/>
      </c>
      <c r="P176" s="82" t="str">
        <f t="shared" si="143"/>
        <v/>
      </c>
      <c r="Q176" s="82" t="str">
        <f t="shared" si="144"/>
        <v/>
      </c>
      <c r="R176" s="82" t="str">
        <f t="shared" si="145"/>
        <v/>
      </c>
      <c r="S176" s="82" t="str">
        <f t="shared" si="146"/>
        <v/>
      </c>
      <c r="T176" s="82" t="str">
        <f t="shared" si="147"/>
        <v/>
      </c>
      <c r="U176" s="82" t="str">
        <f t="shared" si="148"/>
        <v/>
      </c>
      <c r="V176" s="82" t="str">
        <f t="shared" si="149"/>
        <v/>
      </c>
      <c r="W176" s="82" t="str">
        <f t="shared" si="150"/>
        <v/>
      </c>
      <c r="X176" s="82" t="str">
        <f t="shared" si="151"/>
        <v/>
      </c>
      <c r="Y176" s="82" t="str">
        <f t="shared" si="152"/>
        <v/>
      </c>
      <c r="Z176" s="82" t="str">
        <f t="shared" si="153"/>
        <v/>
      </c>
      <c r="AA176" s="82" t="str">
        <f t="shared" si="154"/>
        <v/>
      </c>
      <c r="AB176" s="82" t="str">
        <f t="shared" si="155"/>
        <v/>
      </c>
      <c r="AC176" s="83" t="str">
        <f t="shared" si="187"/>
        <v>https://viking-pictures.s3.us-west-1.amazonaws.com/AA1188</v>
      </c>
      <c r="AD176" s="82" t="str">
        <f t="shared" si="188"/>
        <v>0</v>
      </c>
      <c r="AE176" s="82">
        <f t="shared" si="181"/>
        <v>0</v>
      </c>
      <c r="AF176" s="82" t="str">
        <f t="shared" si="189"/>
        <v>0</v>
      </c>
      <c r="AG176" s="82" t="str">
        <f t="shared" si="190"/>
        <v>0</v>
      </c>
      <c r="AH176" s="82" t="str">
        <f t="shared" si="191"/>
        <v>0</v>
      </c>
      <c r="AI176" s="82" t="str">
        <f t="shared" si="192"/>
        <v>0</v>
      </c>
      <c r="AJ176" s="82" t="str">
        <f t="shared" si="193"/>
        <v>0</v>
      </c>
      <c r="AK176" s="82" t="str">
        <f t="shared" si="194"/>
        <v>0</v>
      </c>
      <c r="AL176" s="82" t="str">
        <f t="shared" si="195"/>
        <v>0</v>
      </c>
      <c r="AM176" s="82" t="str">
        <f t="shared" si="196"/>
        <v>0</v>
      </c>
      <c r="AN176" s="82" t="str">
        <f t="shared" si="182"/>
        <v>0</v>
      </c>
      <c r="AO176" s="82" t="str">
        <f t="shared" si="197"/>
        <v>0</v>
      </c>
      <c r="AP176" s="82" t="str">
        <f t="shared" si="198"/>
        <v>0</v>
      </c>
      <c r="AQ176" s="84" t="s">
        <v>3199</v>
      </c>
      <c r="AR176" s="84" t="s">
        <v>1864</v>
      </c>
      <c r="AS176" s="84" t="s">
        <v>1865</v>
      </c>
      <c r="AT176" s="84" t="s">
        <v>1866</v>
      </c>
      <c r="AU176" s="84" t="s">
        <v>1867</v>
      </c>
      <c r="AV176" s="84" t="s">
        <v>1868</v>
      </c>
      <c r="AW176" s="84" t="s">
        <v>1869</v>
      </c>
      <c r="AX176" s="84" t="s">
        <v>1870</v>
      </c>
      <c r="AY176" s="84" t="s">
        <v>1871</v>
      </c>
      <c r="AZ176" s="84" t="s">
        <v>1872</v>
      </c>
      <c r="BA176" s="84" t="s">
        <v>1873</v>
      </c>
      <c r="BB176" s="84" t="s">
        <v>1874</v>
      </c>
      <c r="BC176" s="84" t="s">
        <v>1875</v>
      </c>
      <c r="BD176" s="84" t="s">
        <v>1876</v>
      </c>
      <c r="BE176" s="84" t="s">
        <v>1877</v>
      </c>
      <c r="BF176" s="84" t="s">
        <v>1878</v>
      </c>
      <c r="BG176" s="84" t="s">
        <v>1879</v>
      </c>
      <c r="BH176" s="84" t="s">
        <v>1880</v>
      </c>
      <c r="BI176" s="84" t="s">
        <v>1881</v>
      </c>
      <c r="BJ176" s="84" t="s">
        <v>1882</v>
      </c>
      <c r="BK176" s="84" t="s">
        <v>1883</v>
      </c>
      <c r="BL176" s="84" t="s">
        <v>1884</v>
      </c>
      <c r="BM176" s="84" t="s">
        <v>1885</v>
      </c>
      <c r="BN176" s="84" t="s">
        <v>1886</v>
      </c>
      <c r="BO176" s="84" t="s">
        <v>1887</v>
      </c>
      <c r="BP176" s="84" t="s">
        <v>1888</v>
      </c>
      <c r="BQ176" s="84" t="s">
        <v>1889</v>
      </c>
      <c r="BR176" s="68" t="str">
        <f t="shared" si="183"/>
        <v/>
      </c>
      <c r="BS176" s="68" t="str">
        <f t="shared" si="156"/>
        <v/>
      </c>
      <c r="BT176" s="68" t="str">
        <f t="shared" si="157"/>
        <v/>
      </c>
      <c r="BU176" s="68" t="str">
        <f t="shared" si="158"/>
        <v/>
      </c>
      <c r="BV176" s="68" t="str">
        <f t="shared" si="159"/>
        <v/>
      </c>
      <c r="BW176" s="68" t="str">
        <f t="shared" si="160"/>
        <v/>
      </c>
      <c r="BX176" s="68" t="str">
        <f t="shared" si="161"/>
        <v/>
      </c>
      <c r="BY176" s="68" t="str">
        <f t="shared" si="162"/>
        <v/>
      </c>
      <c r="BZ176" s="68" t="str">
        <f t="shared" si="163"/>
        <v/>
      </c>
      <c r="CA176" s="68" t="str">
        <f t="shared" si="164"/>
        <v/>
      </c>
      <c r="CB176" s="68" t="str">
        <f t="shared" si="165"/>
        <v/>
      </c>
      <c r="CC176" s="68" t="str">
        <f t="shared" si="166"/>
        <v/>
      </c>
      <c r="CD176" s="68" t="str">
        <f t="shared" si="167"/>
        <v/>
      </c>
      <c r="CE176" s="68" t="str">
        <f t="shared" si="168"/>
        <v/>
      </c>
      <c r="CF176" s="68" t="str">
        <f t="shared" si="169"/>
        <v/>
      </c>
      <c r="CG176" s="68" t="str">
        <f t="shared" si="170"/>
        <v/>
      </c>
      <c r="CH176" s="68" t="str">
        <f t="shared" si="171"/>
        <v/>
      </c>
      <c r="CI176" s="68" t="str">
        <f t="shared" si="172"/>
        <v/>
      </c>
      <c r="CJ176" s="68" t="str">
        <f t="shared" si="173"/>
        <v/>
      </c>
      <c r="CK176" s="68" t="str">
        <f t="shared" si="174"/>
        <v/>
      </c>
      <c r="CL176" s="68" t="str">
        <f t="shared" si="175"/>
        <v/>
      </c>
      <c r="CM176" s="68" t="str">
        <f t="shared" si="176"/>
        <v/>
      </c>
      <c r="CN176" s="68" t="str">
        <f t="shared" si="177"/>
        <v/>
      </c>
      <c r="CO176" s="68" t="str">
        <f t="shared" si="178"/>
        <v/>
      </c>
      <c r="CP176" s="68" t="str">
        <f t="shared" si="184"/>
        <v/>
      </c>
    </row>
    <row r="177" spans="3:94" x14ac:dyDescent="0.25">
      <c r="C177" s="82" t="str">
        <f t="shared" si="179"/>
        <v/>
      </c>
      <c r="D177" s="278"/>
      <c r="E177" s="82" t="str">
        <f t="shared" si="180"/>
        <v/>
      </c>
      <c r="F177" s="82" t="str">
        <f t="shared" si="133"/>
        <v/>
      </c>
      <c r="G177" s="82" t="str">
        <f t="shared" si="134"/>
        <v/>
      </c>
      <c r="H177" s="82" t="str">
        <f t="shared" si="135"/>
        <v/>
      </c>
      <c r="I177" s="82" t="str">
        <f t="shared" si="136"/>
        <v/>
      </c>
      <c r="J177" s="82" t="str">
        <f t="shared" si="137"/>
        <v/>
      </c>
      <c r="K177" s="82" t="str">
        <f t="shared" si="138"/>
        <v/>
      </c>
      <c r="L177" s="82" t="str">
        <f t="shared" si="139"/>
        <v/>
      </c>
      <c r="M177" s="82" t="str">
        <f t="shared" si="140"/>
        <v/>
      </c>
      <c r="N177" s="82" t="str">
        <f t="shared" si="141"/>
        <v/>
      </c>
      <c r="O177" s="82" t="str">
        <f t="shared" si="142"/>
        <v/>
      </c>
      <c r="P177" s="82" t="str">
        <f t="shared" si="143"/>
        <v/>
      </c>
      <c r="Q177" s="82" t="str">
        <f t="shared" si="144"/>
        <v/>
      </c>
      <c r="R177" s="82" t="str">
        <f t="shared" si="145"/>
        <v/>
      </c>
      <c r="S177" s="82" t="str">
        <f t="shared" si="146"/>
        <v/>
      </c>
      <c r="T177" s="82" t="str">
        <f t="shared" si="147"/>
        <v/>
      </c>
      <c r="U177" s="82" t="str">
        <f t="shared" si="148"/>
        <v/>
      </c>
      <c r="V177" s="82" t="str">
        <f t="shared" si="149"/>
        <v/>
      </c>
      <c r="W177" s="82" t="str">
        <f t="shared" si="150"/>
        <v/>
      </c>
      <c r="X177" s="82" t="str">
        <f t="shared" si="151"/>
        <v/>
      </c>
      <c r="Y177" s="82" t="str">
        <f t="shared" si="152"/>
        <v/>
      </c>
      <c r="Z177" s="82" t="str">
        <f t="shared" si="153"/>
        <v/>
      </c>
      <c r="AA177" s="82" t="str">
        <f t="shared" si="154"/>
        <v/>
      </c>
      <c r="AB177" s="82" t="str">
        <f t="shared" si="155"/>
        <v/>
      </c>
      <c r="AC177" s="83" t="str">
        <f t="shared" si="187"/>
        <v>https://viking-pictures.s3.us-west-1.amazonaws.com/AA1188</v>
      </c>
      <c r="AD177" s="82" t="str">
        <f t="shared" si="188"/>
        <v>0</v>
      </c>
      <c r="AE177" s="82">
        <f t="shared" si="181"/>
        <v>0</v>
      </c>
      <c r="AF177" s="82" t="str">
        <f t="shared" si="189"/>
        <v>0</v>
      </c>
      <c r="AG177" s="82" t="str">
        <f t="shared" si="190"/>
        <v>0</v>
      </c>
      <c r="AH177" s="82" t="str">
        <f t="shared" si="191"/>
        <v>0</v>
      </c>
      <c r="AI177" s="82" t="str">
        <f t="shared" si="192"/>
        <v>0</v>
      </c>
      <c r="AJ177" s="82" t="str">
        <f t="shared" si="193"/>
        <v>0</v>
      </c>
      <c r="AK177" s="82" t="str">
        <f t="shared" si="194"/>
        <v>0</v>
      </c>
      <c r="AL177" s="82" t="str">
        <f t="shared" si="195"/>
        <v>0</v>
      </c>
      <c r="AM177" s="82" t="str">
        <f t="shared" si="196"/>
        <v>0</v>
      </c>
      <c r="AN177" s="82" t="str">
        <f t="shared" si="182"/>
        <v>0</v>
      </c>
      <c r="AO177" s="82" t="str">
        <f t="shared" si="197"/>
        <v>0</v>
      </c>
      <c r="AP177" s="82" t="str">
        <f t="shared" si="198"/>
        <v>0</v>
      </c>
      <c r="AQ177" s="84" t="s">
        <v>3199</v>
      </c>
      <c r="AR177" s="84" t="s">
        <v>1864</v>
      </c>
      <c r="AS177" s="84" t="s">
        <v>1865</v>
      </c>
      <c r="AT177" s="84" t="s">
        <v>1866</v>
      </c>
      <c r="AU177" s="84" t="s">
        <v>1867</v>
      </c>
      <c r="AV177" s="84" t="s">
        <v>1868</v>
      </c>
      <c r="AW177" s="84" t="s">
        <v>1869</v>
      </c>
      <c r="AX177" s="84" t="s">
        <v>1870</v>
      </c>
      <c r="AY177" s="84" t="s">
        <v>1871</v>
      </c>
      <c r="AZ177" s="84" t="s">
        <v>1872</v>
      </c>
      <c r="BA177" s="84" t="s">
        <v>1873</v>
      </c>
      <c r="BB177" s="84" t="s">
        <v>1874</v>
      </c>
      <c r="BC177" s="84" t="s">
        <v>1875</v>
      </c>
      <c r="BD177" s="84" t="s">
        <v>1876</v>
      </c>
      <c r="BE177" s="84" t="s">
        <v>1877</v>
      </c>
      <c r="BF177" s="84" t="s">
        <v>1878</v>
      </c>
      <c r="BG177" s="84" t="s">
        <v>1879</v>
      </c>
      <c r="BH177" s="84" t="s">
        <v>1880</v>
      </c>
      <c r="BI177" s="84" t="s">
        <v>1881</v>
      </c>
      <c r="BJ177" s="84" t="s">
        <v>1882</v>
      </c>
      <c r="BK177" s="84" t="s">
        <v>1883</v>
      </c>
      <c r="BL177" s="84" t="s">
        <v>1884</v>
      </c>
      <c r="BM177" s="84" t="s">
        <v>1885</v>
      </c>
      <c r="BN177" s="84" t="s">
        <v>1886</v>
      </c>
      <c r="BO177" s="84" t="s">
        <v>1887</v>
      </c>
      <c r="BP177" s="84" t="s">
        <v>1888</v>
      </c>
      <c r="BQ177" s="84" t="s">
        <v>1889</v>
      </c>
      <c r="BR177" s="68" t="str">
        <f t="shared" si="183"/>
        <v/>
      </c>
      <c r="BS177" s="68" t="str">
        <f t="shared" si="156"/>
        <v/>
      </c>
      <c r="BT177" s="68" t="str">
        <f t="shared" si="157"/>
        <v/>
      </c>
      <c r="BU177" s="68" t="str">
        <f t="shared" si="158"/>
        <v/>
      </c>
      <c r="BV177" s="68" t="str">
        <f t="shared" si="159"/>
        <v/>
      </c>
      <c r="BW177" s="68" t="str">
        <f t="shared" si="160"/>
        <v/>
      </c>
      <c r="BX177" s="68" t="str">
        <f t="shared" si="161"/>
        <v/>
      </c>
      <c r="BY177" s="68" t="str">
        <f t="shared" si="162"/>
        <v/>
      </c>
      <c r="BZ177" s="68" t="str">
        <f t="shared" si="163"/>
        <v/>
      </c>
      <c r="CA177" s="68" t="str">
        <f t="shared" si="164"/>
        <v/>
      </c>
      <c r="CB177" s="68" t="str">
        <f t="shared" si="165"/>
        <v/>
      </c>
      <c r="CC177" s="68" t="str">
        <f t="shared" si="166"/>
        <v/>
      </c>
      <c r="CD177" s="68" t="str">
        <f t="shared" si="167"/>
        <v/>
      </c>
      <c r="CE177" s="68" t="str">
        <f t="shared" si="168"/>
        <v/>
      </c>
      <c r="CF177" s="68" t="str">
        <f t="shared" si="169"/>
        <v/>
      </c>
      <c r="CG177" s="68" t="str">
        <f t="shared" si="170"/>
        <v/>
      </c>
      <c r="CH177" s="68" t="str">
        <f t="shared" si="171"/>
        <v/>
      </c>
      <c r="CI177" s="68" t="str">
        <f t="shared" si="172"/>
        <v/>
      </c>
      <c r="CJ177" s="68" t="str">
        <f t="shared" si="173"/>
        <v/>
      </c>
      <c r="CK177" s="68" t="str">
        <f t="shared" si="174"/>
        <v/>
      </c>
      <c r="CL177" s="68" t="str">
        <f t="shared" si="175"/>
        <v/>
      </c>
      <c r="CM177" s="68" t="str">
        <f t="shared" si="176"/>
        <v/>
      </c>
      <c r="CN177" s="68" t="str">
        <f t="shared" si="177"/>
        <v/>
      </c>
      <c r="CO177" s="68" t="str">
        <f t="shared" si="178"/>
        <v/>
      </c>
      <c r="CP177" s="68" t="str">
        <f t="shared" si="184"/>
        <v/>
      </c>
    </row>
    <row r="178" spans="3:94" x14ac:dyDescent="0.25">
      <c r="C178" s="82" t="str">
        <f t="shared" si="179"/>
        <v/>
      </c>
      <c r="D178" s="278"/>
      <c r="E178" s="82" t="str">
        <f t="shared" si="180"/>
        <v/>
      </c>
      <c r="F178" s="82" t="str">
        <f t="shared" si="133"/>
        <v/>
      </c>
      <c r="G178" s="82" t="str">
        <f t="shared" si="134"/>
        <v/>
      </c>
      <c r="H178" s="82" t="str">
        <f t="shared" si="135"/>
        <v/>
      </c>
      <c r="I178" s="82" t="str">
        <f t="shared" si="136"/>
        <v/>
      </c>
      <c r="J178" s="82" t="str">
        <f t="shared" si="137"/>
        <v/>
      </c>
      <c r="K178" s="82" t="str">
        <f t="shared" si="138"/>
        <v/>
      </c>
      <c r="L178" s="82" t="str">
        <f t="shared" si="139"/>
        <v/>
      </c>
      <c r="M178" s="82" t="str">
        <f t="shared" si="140"/>
        <v/>
      </c>
      <c r="N178" s="82" t="str">
        <f t="shared" si="141"/>
        <v/>
      </c>
      <c r="O178" s="82" t="str">
        <f t="shared" si="142"/>
        <v/>
      </c>
      <c r="P178" s="82" t="str">
        <f t="shared" si="143"/>
        <v/>
      </c>
      <c r="Q178" s="82" t="str">
        <f t="shared" si="144"/>
        <v/>
      </c>
      <c r="R178" s="82" t="str">
        <f t="shared" si="145"/>
        <v/>
      </c>
      <c r="S178" s="82" t="str">
        <f t="shared" si="146"/>
        <v/>
      </c>
      <c r="T178" s="82" t="str">
        <f t="shared" si="147"/>
        <v/>
      </c>
      <c r="U178" s="82" t="str">
        <f t="shared" si="148"/>
        <v/>
      </c>
      <c r="V178" s="82" t="str">
        <f t="shared" si="149"/>
        <v/>
      </c>
      <c r="W178" s="82" t="str">
        <f t="shared" si="150"/>
        <v/>
      </c>
      <c r="X178" s="82" t="str">
        <f t="shared" si="151"/>
        <v/>
      </c>
      <c r="Y178" s="82" t="str">
        <f t="shared" si="152"/>
        <v/>
      </c>
      <c r="Z178" s="82" t="str">
        <f t="shared" si="153"/>
        <v/>
      </c>
      <c r="AA178" s="82" t="str">
        <f t="shared" si="154"/>
        <v/>
      </c>
      <c r="AB178" s="82" t="str">
        <f t="shared" si="155"/>
        <v/>
      </c>
      <c r="AC178" s="83" t="str">
        <f t="shared" si="187"/>
        <v>https://viking-pictures.s3.us-west-1.amazonaws.com/AA1188</v>
      </c>
      <c r="AD178" s="82" t="str">
        <f t="shared" si="188"/>
        <v>0</v>
      </c>
      <c r="AE178" s="82">
        <f t="shared" si="181"/>
        <v>0</v>
      </c>
      <c r="AF178" s="82" t="str">
        <f t="shared" si="189"/>
        <v>0</v>
      </c>
      <c r="AG178" s="82" t="str">
        <f t="shared" si="190"/>
        <v>0</v>
      </c>
      <c r="AH178" s="82" t="str">
        <f t="shared" si="191"/>
        <v>0</v>
      </c>
      <c r="AI178" s="82" t="str">
        <f t="shared" si="192"/>
        <v>0</v>
      </c>
      <c r="AJ178" s="82" t="str">
        <f t="shared" si="193"/>
        <v>0</v>
      </c>
      <c r="AK178" s="82" t="str">
        <f t="shared" si="194"/>
        <v>0</v>
      </c>
      <c r="AL178" s="82" t="str">
        <f t="shared" si="195"/>
        <v>0</v>
      </c>
      <c r="AM178" s="82" t="str">
        <f t="shared" si="196"/>
        <v>0</v>
      </c>
      <c r="AN178" s="82" t="str">
        <f t="shared" si="182"/>
        <v>0</v>
      </c>
      <c r="AO178" s="82" t="str">
        <f t="shared" si="197"/>
        <v>0</v>
      </c>
      <c r="AP178" s="82" t="str">
        <f t="shared" si="198"/>
        <v>0</v>
      </c>
      <c r="AQ178" s="84" t="s">
        <v>3199</v>
      </c>
      <c r="AR178" s="84" t="s">
        <v>1864</v>
      </c>
      <c r="AS178" s="84" t="s">
        <v>1865</v>
      </c>
      <c r="AT178" s="84" t="s">
        <v>1866</v>
      </c>
      <c r="AU178" s="84" t="s">
        <v>1867</v>
      </c>
      <c r="AV178" s="84" t="s">
        <v>1868</v>
      </c>
      <c r="AW178" s="84" t="s">
        <v>1869</v>
      </c>
      <c r="AX178" s="84" t="s">
        <v>1870</v>
      </c>
      <c r="AY178" s="84" t="s">
        <v>1871</v>
      </c>
      <c r="AZ178" s="84" t="s">
        <v>1872</v>
      </c>
      <c r="BA178" s="84" t="s">
        <v>1873</v>
      </c>
      <c r="BB178" s="84" t="s">
        <v>1874</v>
      </c>
      <c r="BC178" s="84" t="s">
        <v>1875</v>
      </c>
      <c r="BD178" s="84" t="s">
        <v>1876</v>
      </c>
      <c r="BE178" s="84" t="s">
        <v>1877</v>
      </c>
      <c r="BF178" s="84" t="s">
        <v>1878</v>
      </c>
      <c r="BG178" s="84" t="s">
        <v>1879</v>
      </c>
      <c r="BH178" s="84" t="s">
        <v>1880</v>
      </c>
      <c r="BI178" s="84" t="s">
        <v>1881</v>
      </c>
      <c r="BJ178" s="84" t="s">
        <v>1882</v>
      </c>
      <c r="BK178" s="84" t="s">
        <v>1883</v>
      </c>
      <c r="BL178" s="84" t="s">
        <v>1884</v>
      </c>
      <c r="BM178" s="84" t="s">
        <v>1885</v>
      </c>
      <c r="BN178" s="84" t="s">
        <v>1886</v>
      </c>
      <c r="BO178" s="84" t="s">
        <v>1887</v>
      </c>
      <c r="BP178" s="84" t="s">
        <v>1888</v>
      </c>
      <c r="BQ178" s="84" t="s">
        <v>1889</v>
      </c>
      <c r="BR178" s="68" t="str">
        <f t="shared" si="183"/>
        <v/>
      </c>
      <c r="BS178" s="68" t="str">
        <f t="shared" si="156"/>
        <v/>
      </c>
      <c r="BT178" s="68" t="str">
        <f t="shared" si="157"/>
        <v/>
      </c>
      <c r="BU178" s="68" t="str">
        <f t="shared" si="158"/>
        <v/>
      </c>
      <c r="BV178" s="68" t="str">
        <f t="shared" si="159"/>
        <v/>
      </c>
      <c r="BW178" s="68" t="str">
        <f t="shared" si="160"/>
        <v/>
      </c>
      <c r="BX178" s="68" t="str">
        <f t="shared" si="161"/>
        <v/>
      </c>
      <c r="BY178" s="68" t="str">
        <f t="shared" si="162"/>
        <v/>
      </c>
      <c r="BZ178" s="68" t="str">
        <f t="shared" si="163"/>
        <v/>
      </c>
      <c r="CA178" s="68" t="str">
        <f t="shared" si="164"/>
        <v/>
      </c>
      <c r="CB178" s="68" t="str">
        <f t="shared" si="165"/>
        <v/>
      </c>
      <c r="CC178" s="68" t="str">
        <f t="shared" si="166"/>
        <v/>
      </c>
      <c r="CD178" s="68" t="str">
        <f t="shared" si="167"/>
        <v/>
      </c>
      <c r="CE178" s="68" t="str">
        <f t="shared" si="168"/>
        <v/>
      </c>
      <c r="CF178" s="68" t="str">
        <f t="shared" si="169"/>
        <v/>
      </c>
      <c r="CG178" s="68" t="str">
        <f t="shared" si="170"/>
        <v/>
      </c>
      <c r="CH178" s="68" t="str">
        <f t="shared" si="171"/>
        <v/>
      </c>
      <c r="CI178" s="68" t="str">
        <f t="shared" si="172"/>
        <v/>
      </c>
      <c r="CJ178" s="68" t="str">
        <f t="shared" si="173"/>
        <v/>
      </c>
      <c r="CK178" s="68" t="str">
        <f t="shared" si="174"/>
        <v/>
      </c>
      <c r="CL178" s="68" t="str">
        <f t="shared" si="175"/>
        <v/>
      </c>
      <c r="CM178" s="68" t="str">
        <f t="shared" si="176"/>
        <v/>
      </c>
      <c r="CN178" s="68" t="str">
        <f t="shared" si="177"/>
        <v/>
      </c>
      <c r="CO178" s="68" t="str">
        <f t="shared" si="178"/>
        <v/>
      </c>
      <c r="CP178" s="68" t="str">
        <f t="shared" si="184"/>
        <v/>
      </c>
    </row>
    <row r="179" spans="3:94" x14ac:dyDescent="0.25">
      <c r="C179" s="82" t="str">
        <f t="shared" si="179"/>
        <v/>
      </c>
      <c r="D179" s="278"/>
      <c r="E179" s="82" t="str">
        <f t="shared" si="180"/>
        <v/>
      </c>
      <c r="F179" s="82" t="str">
        <f t="shared" si="133"/>
        <v/>
      </c>
      <c r="G179" s="82" t="str">
        <f t="shared" si="134"/>
        <v/>
      </c>
      <c r="H179" s="82" t="str">
        <f t="shared" si="135"/>
        <v/>
      </c>
      <c r="I179" s="82" t="str">
        <f t="shared" si="136"/>
        <v/>
      </c>
      <c r="J179" s="82" t="str">
        <f t="shared" si="137"/>
        <v/>
      </c>
      <c r="K179" s="82" t="str">
        <f t="shared" si="138"/>
        <v/>
      </c>
      <c r="L179" s="82" t="str">
        <f t="shared" si="139"/>
        <v/>
      </c>
      <c r="M179" s="82" t="str">
        <f t="shared" si="140"/>
        <v/>
      </c>
      <c r="N179" s="82" t="str">
        <f t="shared" si="141"/>
        <v/>
      </c>
      <c r="O179" s="82" t="str">
        <f t="shared" si="142"/>
        <v/>
      </c>
      <c r="P179" s="82" t="str">
        <f t="shared" si="143"/>
        <v/>
      </c>
      <c r="Q179" s="82" t="str">
        <f t="shared" si="144"/>
        <v/>
      </c>
      <c r="R179" s="82" t="str">
        <f t="shared" si="145"/>
        <v/>
      </c>
      <c r="S179" s="82" t="str">
        <f t="shared" si="146"/>
        <v/>
      </c>
      <c r="T179" s="82" t="str">
        <f t="shared" si="147"/>
        <v/>
      </c>
      <c r="U179" s="82" t="str">
        <f t="shared" si="148"/>
        <v/>
      </c>
      <c r="V179" s="82" t="str">
        <f t="shared" si="149"/>
        <v/>
      </c>
      <c r="W179" s="82" t="str">
        <f t="shared" si="150"/>
        <v/>
      </c>
      <c r="X179" s="82" t="str">
        <f t="shared" si="151"/>
        <v/>
      </c>
      <c r="Y179" s="82" t="str">
        <f t="shared" si="152"/>
        <v/>
      </c>
      <c r="Z179" s="82" t="str">
        <f t="shared" si="153"/>
        <v/>
      </c>
      <c r="AA179" s="82" t="str">
        <f t="shared" si="154"/>
        <v/>
      </c>
      <c r="AB179" s="82" t="str">
        <f t="shared" si="155"/>
        <v/>
      </c>
      <c r="AC179" s="83" t="str">
        <f t="shared" si="187"/>
        <v>https://viking-pictures.s3.us-west-1.amazonaws.com/AA1188</v>
      </c>
      <c r="AD179" s="82" t="str">
        <f t="shared" si="188"/>
        <v>0</v>
      </c>
      <c r="AE179" s="82">
        <f t="shared" si="181"/>
        <v>0</v>
      </c>
      <c r="AF179" s="82" t="str">
        <f t="shared" si="189"/>
        <v>0</v>
      </c>
      <c r="AG179" s="82" t="str">
        <f t="shared" si="190"/>
        <v>0</v>
      </c>
      <c r="AH179" s="82" t="str">
        <f t="shared" si="191"/>
        <v>0</v>
      </c>
      <c r="AI179" s="82" t="str">
        <f t="shared" si="192"/>
        <v>0</v>
      </c>
      <c r="AJ179" s="82" t="str">
        <f t="shared" si="193"/>
        <v>0</v>
      </c>
      <c r="AK179" s="82" t="str">
        <f t="shared" si="194"/>
        <v>0</v>
      </c>
      <c r="AL179" s="82" t="str">
        <f t="shared" si="195"/>
        <v>0</v>
      </c>
      <c r="AM179" s="82" t="str">
        <f t="shared" si="196"/>
        <v>0</v>
      </c>
      <c r="AN179" s="82" t="str">
        <f t="shared" si="182"/>
        <v>0</v>
      </c>
      <c r="AO179" s="82" t="str">
        <f t="shared" si="197"/>
        <v>0</v>
      </c>
      <c r="AP179" s="82" t="str">
        <f t="shared" si="198"/>
        <v>0</v>
      </c>
      <c r="AQ179" s="84" t="s">
        <v>3199</v>
      </c>
      <c r="AR179" s="84" t="s">
        <v>1864</v>
      </c>
      <c r="AS179" s="84" t="s">
        <v>1865</v>
      </c>
      <c r="AT179" s="84" t="s">
        <v>1866</v>
      </c>
      <c r="AU179" s="84" t="s">
        <v>1867</v>
      </c>
      <c r="AV179" s="84" t="s">
        <v>1868</v>
      </c>
      <c r="AW179" s="84" t="s">
        <v>1869</v>
      </c>
      <c r="AX179" s="84" t="s">
        <v>1870</v>
      </c>
      <c r="AY179" s="84" t="s">
        <v>1871</v>
      </c>
      <c r="AZ179" s="84" t="s">
        <v>1872</v>
      </c>
      <c r="BA179" s="84" t="s">
        <v>1873</v>
      </c>
      <c r="BB179" s="84" t="s">
        <v>1874</v>
      </c>
      <c r="BC179" s="84" t="s">
        <v>1875</v>
      </c>
      <c r="BD179" s="84" t="s">
        <v>1876</v>
      </c>
      <c r="BE179" s="84" t="s">
        <v>1877</v>
      </c>
      <c r="BF179" s="84" t="s">
        <v>1878</v>
      </c>
      <c r="BG179" s="84" t="s">
        <v>1879</v>
      </c>
      <c r="BH179" s="84" t="s">
        <v>1880</v>
      </c>
      <c r="BI179" s="84" t="s">
        <v>1881</v>
      </c>
      <c r="BJ179" s="84" t="s">
        <v>1882</v>
      </c>
      <c r="BK179" s="84" t="s">
        <v>1883</v>
      </c>
      <c r="BL179" s="84" t="s">
        <v>1884</v>
      </c>
      <c r="BM179" s="84" t="s">
        <v>1885</v>
      </c>
      <c r="BN179" s="84" t="s">
        <v>1886</v>
      </c>
      <c r="BO179" s="84" t="s">
        <v>1887</v>
      </c>
      <c r="BP179" s="84" t="s">
        <v>1888</v>
      </c>
      <c r="BQ179" s="84" t="s">
        <v>1889</v>
      </c>
      <c r="BR179" s="68" t="str">
        <f t="shared" si="183"/>
        <v/>
      </c>
      <c r="BS179" s="68" t="str">
        <f t="shared" si="156"/>
        <v/>
      </c>
      <c r="BT179" s="68" t="str">
        <f t="shared" si="157"/>
        <v/>
      </c>
      <c r="BU179" s="68" t="str">
        <f t="shared" si="158"/>
        <v/>
      </c>
      <c r="BV179" s="68" t="str">
        <f t="shared" si="159"/>
        <v/>
      </c>
      <c r="BW179" s="68" t="str">
        <f t="shared" si="160"/>
        <v/>
      </c>
      <c r="BX179" s="68" t="str">
        <f t="shared" si="161"/>
        <v/>
      </c>
      <c r="BY179" s="68" t="str">
        <f t="shared" si="162"/>
        <v/>
      </c>
      <c r="BZ179" s="68" t="str">
        <f t="shared" si="163"/>
        <v/>
      </c>
      <c r="CA179" s="68" t="str">
        <f t="shared" si="164"/>
        <v/>
      </c>
      <c r="CB179" s="68" t="str">
        <f t="shared" si="165"/>
        <v/>
      </c>
      <c r="CC179" s="68" t="str">
        <f t="shared" si="166"/>
        <v/>
      </c>
      <c r="CD179" s="68" t="str">
        <f t="shared" si="167"/>
        <v/>
      </c>
      <c r="CE179" s="68" t="str">
        <f t="shared" si="168"/>
        <v/>
      </c>
      <c r="CF179" s="68" t="str">
        <f t="shared" si="169"/>
        <v/>
      </c>
      <c r="CG179" s="68" t="str">
        <f t="shared" si="170"/>
        <v/>
      </c>
      <c r="CH179" s="68" t="str">
        <f t="shared" si="171"/>
        <v/>
      </c>
      <c r="CI179" s="68" t="str">
        <f t="shared" si="172"/>
        <v/>
      </c>
      <c r="CJ179" s="68" t="str">
        <f t="shared" si="173"/>
        <v/>
      </c>
      <c r="CK179" s="68" t="str">
        <f t="shared" si="174"/>
        <v/>
      </c>
      <c r="CL179" s="68" t="str">
        <f t="shared" si="175"/>
        <v/>
      </c>
      <c r="CM179" s="68" t="str">
        <f t="shared" si="176"/>
        <v/>
      </c>
      <c r="CN179" s="68" t="str">
        <f t="shared" si="177"/>
        <v/>
      </c>
      <c r="CO179" s="68" t="str">
        <f t="shared" si="178"/>
        <v/>
      </c>
      <c r="CP179" s="68" t="str">
        <f t="shared" si="184"/>
        <v/>
      </c>
    </row>
    <row r="180" spans="3:94" x14ac:dyDescent="0.25">
      <c r="C180" s="82" t="str">
        <f t="shared" si="179"/>
        <v/>
      </c>
      <c r="D180" s="278"/>
      <c r="E180" s="82" t="str">
        <f t="shared" si="180"/>
        <v/>
      </c>
      <c r="F180" s="82" t="str">
        <f t="shared" si="133"/>
        <v/>
      </c>
      <c r="G180" s="82" t="str">
        <f t="shared" si="134"/>
        <v/>
      </c>
      <c r="H180" s="82" t="str">
        <f t="shared" si="135"/>
        <v/>
      </c>
      <c r="I180" s="82" t="str">
        <f t="shared" si="136"/>
        <v/>
      </c>
      <c r="J180" s="82" t="str">
        <f t="shared" si="137"/>
        <v/>
      </c>
      <c r="K180" s="82" t="str">
        <f t="shared" si="138"/>
        <v/>
      </c>
      <c r="L180" s="82" t="str">
        <f t="shared" si="139"/>
        <v/>
      </c>
      <c r="M180" s="82" t="str">
        <f t="shared" si="140"/>
        <v/>
      </c>
      <c r="N180" s="82" t="str">
        <f t="shared" si="141"/>
        <v/>
      </c>
      <c r="O180" s="82" t="str">
        <f t="shared" si="142"/>
        <v/>
      </c>
      <c r="P180" s="82" t="str">
        <f t="shared" si="143"/>
        <v/>
      </c>
      <c r="Q180" s="82" t="str">
        <f t="shared" si="144"/>
        <v/>
      </c>
      <c r="R180" s="82" t="str">
        <f t="shared" si="145"/>
        <v/>
      </c>
      <c r="S180" s="82" t="str">
        <f t="shared" si="146"/>
        <v/>
      </c>
      <c r="T180" s="82" t="str">
        <f t="shared" si="147"/>
        <v/>
      </c>
      <c r="U180" s="82" t="str">
        <f t="shared" si="148"/>
        <v/>
      </c>
      <c r="V180" s="82" t="str">
        <f t="shared" si="149"/>
        <v/>
      </c>
      <c r="W180" s="82" t="str">
        <f t="shared" si="150"/>
        <v/>
      </c>
      <c r="X180" s="82" t="str">
        <f t="shared" si="151"/>
        <v/>
      </c>
      <c r="Y180" s="82" t="str">
        <f t="shared" si="152"/>
        <v/>
      </c>
      <c r="Z180" s="82" t="str">
        <f t="shared" si="153"/>
        <v/>
      </c>
      <c r="AA180" s="82" t="str">
        <f t="shared" si="154"/>
        <v/>
      </c>
      <c r="AB180" s="82" t="str">
        <f t="shared" si="155"/>
        <v/>
      </c>
      <c r="AC180" s="83" t="str">
        <f t="shared" si="187"/>
        <v>https://viking-pictures.s3.us-west-1.amazonaws.com/AA1188</v>
      </c>
      <c r="AD180" s="82" t="str">
        <f t="shared" si="188"/>
        <v>0</v>
      </c>
      <c r="AE180" s="82">
        <f t="shared" si="181"/>
        <v>0</v>
      </c>
      <c r="AF180" s="82" t="str">
        <f t="shared" si="189"/>
        <v>0</v>
      </c>
      <c r="AG180" s="82" t="str">
        <f t="shared" si="190"/>
        <v>0</v>
      </c>
      <c r="AH180" s="82" t="str">
        <f t="shared" si="191"/>
        <v>0</v>
      </c>
      <c r="AI180" s="82" t="str">
        <f t="shared" si="192"/>
        <v>0</v>
      </c>
      <c r="AJ180" s="82" t="str">
        <f t="shared" si="193"/>
        <v>0</v>
      </c>
      <c r="AK180" s="82" t="str">
        <f t="shared" si="194"/>
        <v>0</v>
      </c>
      <c r="AL180" s="82" t="str">
        <f t="shared" si="195"/>
        <v>0</v>
      </c>
      <c r="AM180" s="82" t="str">
        <f t="shared" si="196"/>
        <v>0</v>
      </c>
      <c r="AN180" s="82" t="str">
        <f t="shared" si="182"/>
        <v>0</v>
      </c>
      <c r="AO180" s="82" t="str">
        <f t="shared" si="197"/>
        <v>0</v>
      </c>
      <c r="AP180" s="82" t="str">
        <f t="shared" si="198"/>
        <v>0</v>
      </c>
      <c r="AQ180" s="84" t="s">
        <v>3199</v>
      </c>
      <c r="AR180" s="84" t="s">
        <v>1864</v>
      </c>
      <c r="AS180" s="84" t="s">
        <v>1865</v>
      </c>
      <c r="AT180" s="84" t="s">
        <v>1866</v>
      </c>
      <c r="AU180" s="84" t="s">
        <v>1867</v>
      </c>
      <c r="AV180" s="84" t="s">
        <v>1868</v>
      </c>
      <c r="AW180" s="84" t="s">
        <v>1869</v>
      </c>
      <c r="AX180" s="84" t="s">
        <v>1870</v>
      </c>
      <c r="AY180" s="84" t="s">
        <v>1871</v>
      </c>
      <c r="AZ180" s="84" t="s">
        <v>1872</v>
      </c>
      <c r="BA180" s="84" t="s">
        <v>1873</v>
      </c>
      <c r="BB180" s="84" t="s">
        <v>1874</v>
      </c>
      <c r="BC180" s="84" t="s">
        <v>1875</v>
      </c>
      <c r="BD180" s="84" t="s">
        <v>1876</v>
      </c>
      <c r="BE180" s="84" t="s">
        <v>1877</v>
      </c>
      <c r="BF180" s="84" t="s">
        <v>1878</v>
      </c>
      <c r="BG180" s="84" t="s">
        <v>1879</v>
      </c>
      <c r="BH180" s="84" t="s">
        <v>1880</v>
      </c>
      <c r="BI180" s="84" t="s">
        <v>1881</v>
      </c>
      <c r="BJ180" s="84" t="s">
        <v>1882</v>
      </c>
      <c r="BK180" s="84" t="s">
        <v>1883</v>
      </c>
      <c r="BL180" s="84" t="s">
        <v>1884</v>
      </c>
      <c r="BM180" s="84" t="s">
        <v>1885</v>
      </c>
      <c r="BN180" s="84" t="s">
        <v>1886</v>
      </c>
      <c r="BO180" s="84" t="s">
        <v>1887</v>
      </c>
      <c r="BP180" s="84" t="s">
        <v>1888</v>
      </c>
      <c r="BQ180" s="84" t="s">
        <v>1889</v>
      </c>
      <c r="BR180" s="68" t="str">
        <f t="shared" si="183"/>
        <v/>
      </c>
      <c r="BS180" s="68" t="str">
        <f t="shared" si="156"/>
        <v/>
      </c>
      <c r="BT180" s="68" t="str">
        <f t="shared" si="157"/>
        <v/>
      </c>
      <c r="BU180" s="68" t="str">
        <f t="shared" si="158"/>
        <v/>
      </c>
      <c r="BV180" s="68" t="str">
        <f t="shared" si="159"/>
        <v/>
      </c>
      <c r="BW180" s="68" t="str">
        <f t="shared" si="160"/>
        <v/>
      </c>
      <c r="BX180" s="68" t="str">
        <f t="shared" si="161"/>
        <v/>
      </c>
      <c r="BY180" s="68" t="str">
        <f t="shared" si="162"/>
        <v/>
      </c>
      <c r="BZ180" s="68" t="str">
        <f t="shared" si="163"/>
        <v/>
      </c>
      <c r="CA180" s="68" t="str">
        <f t="shared" si="164"/>
        <v/>
      </c>
      <c r="CB180" s="68" t="str">
        <f t="shared" si="165"/>
        <v/>
      </c>
      <c r="CC180" s="68" t="str">
        <f t="shared" si="166"/>
        <v/>
      </c>
      <c r="CD180" s="68" t="str">
        <f t="shared" si="167"/>
        <v/>
      </c>
      <c r="CE180" s="68" t="str">
        <f t="shared" si="168"/>
        <v/>
      </c>
      <c r="CF180" s="68" t="str">
        <f t="shared" si="169"/>
        <v/>
      </c>
      <c r="CG180" s="68" t="str">
        <f t="shared" si="170"/>
        <v/>
      </c>
      <c r="CH180" s="68" t="str">
        <f t="shared" si="171"/>
        <v/>
      </c>
      <c r="CI180" s="68" t="str">
        <f t="shared" si="172"/>
        <v/>
      </c>
      <c r="CJ180" s="68" t="str">
        <f t="shared" si="173"/>
        <v/>
      </c>
      <c r="CK180" s="68" t="str">
        <f t="shared" si="174"/>
        <v/>
      </c>
      <c r="CL180" s="68" t="str">
        <f t="shared" si="175"/>
        <v/>
      </c>
      <c r="CM180" s="68" t="str">
        <f t="shared" si="176"/>
        <v/>
      </c>
      <c r="CN180" s="68" t="str">
        <f t="shared" si="177"/>
        <v/>
      </c>
      <c r="CO180" s="68" t="str">
        <f t="shared" si="178"/>
        <v/>
      </c>
      <c r="CP180" s="68" t="str">
        <f t="shared" si="184"/>
        <v/>
      </c>
    </row>
    <row r="181" spans="3:94" x14ac:dyDescent="0.25">
      <c r="C181" s="82" t="str">
        <f t="shared" si="179"/>
        <v/>
      </c>
      <c r="D181" s="278"/>
      <c r="E181" s="82" t="str">
        <f t="shared" si="180"/>
        <v/>
      </c>
      <c r="F181" s="82" t="str">
        <f t="shared" si="133"/>
        <v/>
      </c>
      <c r="G181" s="82" t="str">
        <f t="shared" si="134"/>
        <v/>
      </c>
      <c r="H181" s="82" t="str">
        <f t="shared" si="135"/>
        <v/>
      </c>
      <c r="I181" s="82" t="str">
        <f t="shared" si="136"/>
        <v/>
      </c>
      <c r="J181" s="82" t="str">
        <f t="shared" si="137"/>
        <v/>
      </c>
      <c r="K181" s="82" t="str">
        <f t="shared" si="138"/>
        <v/>
      </c>
      <c r="L181" s="82" t="str">
        <f t="shared" si="139"/>
        <v/>
      </c>
      <c r="M181" s="82" t="str">
        <f t="shared" si="140"/>
        <v/>
      </c>
      <c r="N181" s="82" t="str">
        <f t="shared" si="141"/>
        <v/>
      </c>
      <c r="O181" s="82" t="str">
        <f t="shared" si="142"/>
        <v/>
      </c>
      <c r="P181" s="82" t="str">
        <f t="shared" si="143"/>
        <v/>
      </c>
      <c r="Q181" s="82" t="str">
        <f t="shared" si="144"/>
        <v/>
      </c>
      <c r="R181" s="82" t="str">
        <f t="shared" si="145"/>
        <v/>
      </c>
      <c r="S181" s="82" t="str">
        <f t="shared" si="146"/>
        <v/>
      </c>
      <c r="T181" s="82" t="str">
        <f t="shared" si="147"/>
        <v/>
      </c>
      <c r="U181" s="82" t="str">
        <f t="shared" si="148"/>
        <v/>
      </c>
      <c r="V181" s="82" t="str">
        <f t="shared" si="149"/>
        <v/>
      </c>
      <c r="W181" s="82" t="str">
        <f t="shared" si="150"/>
        <v/>
      </c>
      <c r="X181" s="82" t="str">
        <f t="shared" si="151"/>
        <v/>
      </c>
      <c r="Y181" s="82" t="str">
        <f t="shared" si="152"/>
        <v/>
      </c>
      <c r="Z181" s="82" t="str">
        <f t="shared" si="153"/>
        <v/>
      </c>
      <c r="AA181" s="82" t="str">
        <f t="shared" si="154"/>
        <v/>
      </c>
      <c r="AB181" s="82" t="str">
        <f t="shared" si="155"/>
        <v/>
      </c>
      <c r="AC181" s="83" t="str">
        <f t="shared" si="187"/>
        <v>https://viking-pictures.s3.us-west-1.amazonaws.com/AA1188</v>
      </c>
      <c r="AD181" s="82" t="str">
        <f t="shared" si="188"/>
        <v>0</v>
      </c>
      <c r="AE181" s="82">
        <f t="shared" si="181"/>
        <v>0</v>
      </c>
      <c r="AF181" s="82" t="str">
        <f t="shared" si="189"/>
        <v>0</v>
      </c>
      <c r="AG181" s="82" t="str">
        <f t="shared" si="190"/>
        <v>0</v>
      </c>
      <c r="AH181" s="82" t="str">
        <f t="shared" si="191"/>
        <v>0</v>
      </c>
      <c r="AI181" s="82" t="str">
        <f t="shared" si="192"/>
        <v>0</v>
      </c>
      <c r="AJ181" s="82" t="str">
        <f t="shared" si="193"/>
        <v>0</v>
      </c>
      <c r="AK181" s="82" t="str">
        <f t="shared" si="194"/>
        <v>0</v>
      </c>
      <c r="AL181" s="82" t="str">
        <f t="shared" si="195"/>
        <v>0</v>
      </c>
      <c r="AM181" s="82" t="str">
        <f t="shared" si="196"/>
        <v>0</v>
      </c>
      <c r="AN181" s="82" t="str">
        <f t="shared" si="182"/>
        <v>0</v>
      </c>
      <c r="AO181" s="82" t="str">
        <f t="shared" si="197"/>
        <v>0</v>
      </c>
      <c r="AP181" s="82" t="str">
        <f t="shared" si="198"/>
        <v>0</v>
      </c>
      <c r="AQ181" s="84" t="s">
        <v>3199</v>
      </c>
      <c r="AR181" s="84" t="s">
        <v>1864</v>
      </c>
      <c r="AS181" s="84" t="s">
        <v>1865</v>
      </c>
      <c r="AT181" s="84" t="s">
        <v>1866</v>
      </c>
      <c r="AU181" s="84" t="s">
        <v>1867</v>
      </c>
      <c r="AV181" s="84" t="s">
        <v>1868</v>
      </c>
      <c r="AW181" s="84" t="s">
        <v>1869</v>
      </c>
      <c r="AX181" s="84" t="s">
        <v>1870</v>
      </c>
      <c r="AY181" s="84" t="s">
        <v>1871</v>
      </c>
      <c r="AZ181" s="84" t="s">
        <v>1872</v>
      </c>
      <c r="BA181" s="84" t="s">
        <v>1873</v>
      </c>
      <c r="BB181" s="84" t="s">
        <v>1874</v>
      </c>
      <c r="BC181" s="84" t="s">
        <v>1875</v>
      </c>
      <c r="BD181" s="84" t="s">
        <v>1876</v>
      </c>
      <c r="BE181" s="84" t="s">
        <v>1877</v>
      </c>
      <c r="BF181" s="84" t="s">
        <v>1878</v>
      </c>
      <c r="BG181" s="84" t="s">
        <v>1879</v>
      </c>
      <c r="BH181" s="84" t="s">
        <v>1880</v>
      </c>
      <c r="BI181" s="84" t="s">
        <v>1881</v>
      </c>
      <c r="BJ181" s="84" t="s">
        <v>1882</v>
      </c>
      <c r="BK181" s="84" t="s">
        <v>1883</v>
      </c>
      <c r="BL181" s="84" t="s">
        <v>1884</v>
      </c>
      <c r="BM181" s="84" t="s">
        <v>1885</v>
      </c>
      <c r="BN181" s="84" t="s">
        <v>1886</v>
      </c>
      <c r="BO181" s="84" t="s">
        <v>1887</v>
      </c>
      <c r="BP181" s="84" t="s">
        <v>1888</v>
      </c>
      <c r="BQ181" s="84" t="s">
        <v>1889</v>
      </c>
      <c r="BR181" s="68" t="str">
        <f t="shared" si="183"/>
        <v/>
      </c>
      <c r="BS181" s="68" t="str">
        <f t="shared" si="156"/>
        <v/>
      </c>
      <c r="BT181" s="68" t="str">
        <f t="shared" si="157"/>
        <v/>
      </c>
      <c r="BU181" s="68" t="str">
        <f t="shared" si="158"/>
        <v/>
      </c>
      <c r="BV181" s="68" t="str">
        <f t="shared" si="159"/>
        <v/>
      </c>
      <c r="BW181" s="68" t="str">
        <f t="shared" si="160"/>
        <v/>
      </c>
      <c r="BX181" s="68" t="str">
        <f t="shared" si="161"/>
        <v/>
      </c>
      <c r="BY181" s="68" t="str">
        <f t="shared" si="162"/>
        <v/>
      </c>
      <c r="BZ181" s="68" t="str">
        <f t="shared" si="163"/>
        <v/>
      </c>
      <c r="CA181" s="68" t="str">
        <f t="shared" si="164"/>
        <v/>
      </c>
      <c r="CB181" s="68" t="str">
        <f t="shared" si="165"/>
        <v/>
      </c>
      <c r="CC181" s="68" t="str">
        <f t="shared" si="166"/>
        <v/>
      </c>
      <c r="CD181" s="68" t="str">
        <f t="shared" si="167"/>
        <v/>
      </c>
      <c r="CE181" s="68" t="str">
        <f t="shared" si="168"/>
        <v/>
      </c>
      <c r="CF181" s="68" t="str">
        <f t="shared" si="169"/>
        <v/>
      </c>
      <c r="CG181" s="68" t="str">
        <f t="shared" si="170"/>
        <v/>
      </c>
      <c r="CH181" s="68" t="str">
        <f t="shared" si="171"/>
        <v/>
      </c>
      <c r="CI181" s="68" t="str">
        <f t="shared" si="172"/>
        <v/>
      </c>
      <c r="CJ181" s="68" t="str">
        <f t="shared" si="173"/>
        <v/>
      </c>
      <c r="CK181" s="68" t="str">
        <f t="shared" si="174"/>
        <v/>
      </c>
      <c r="CL181" s="68" t="str">
        <f t="shared" si="175"/>
        <v/>
      </c>
      <c r="CM181" s="68" t="str">
        <f t="shared" si="176"/>
        <v/>
      </c>
      <c r="CN181" s="68" t="str">
        <f t="shared" si="177"/>
        <v/>
      </c>
      <c r="CO181" s="68" t="str">
        <f t="shared" si="178"/>
        <v/>
      </c>
      <c r="CP181" s="68" t="str">
        <f t="shared" si="184"/>
        <v/>
      </c>
    </row>
    <row r="182" spans="3:94" x14ac:dyDescent="0.25">
      <c r="C182" s="82" t="str">
        <f t="shared" si="179"/>
        <v/>
      </c>
      <c r="D182" s="278"/>
      <c r="E182" s="82" t="str">
        <f t="shared" si="180"/>
        <v/>
      </c>
      <c r="F182" s="82" t="str">
        <f t="shared" si="133"/>
        <v/>
      </c>
      <c r="G182" s="82" t="str">
        <f t="shared" si="134"/>
        <v/>
      </c>
      <c r="H182" s="82" t="str">
        <f t="shared" si="135"/>
        <v/>
      </c>
      <c r="I182" s="82" t="str">
        <f t="shared" si="136"/>
        <v/>
      </c>
      <c r="J182" s="82" t="str">
        <f t="shared" si="137"/>
        <v/>
      </c>
      <c r="K182" s="82" t="str">
        <f t="shared" si="138"/>
        <v/>
      </c>
      <c r="L182" s="82" t="str">
        <f t="shared" si="139"/>
        <v/>
      </c>
      <c r="M182" s="82" t="str">
        <f t="shared" si="140"/>
        <v/>
      </c>
      <c r="N182" s="82" t="str">
        <f t="shared" si="141"/>
        <v/>
      </c>
      <c r="O182" s="82" t="str">
        <f t="shared" si="142"/>
        <v/>
      </c>
      <c r="P182" s="82" t="str">
        <f t="shared" si="143"/>
        <v/>
      </c>
      <c r="Q182" s="82" t="str">
        <f t="shared" si="144"/>
        <v/>
      </c>
      <c r="R182" s="82" t="str">
        <f t="shared" si="145"/>
        <v/>
      </c>
      <c r="S182" s="82" t="str">
        <f t="shared" si="146"/>
        <v/>
      </c>
      <c r="T182" s="82" t="str">
        <f t="shared" si="147"/>
        <v/>
      </c>
      <c r="U182" s="82" t="str">
        <f t="shared" si="148"/>
        <v/>
      </c>
      <c r="V182" s="82" t="str">
        <f t="shared" si="149"/>
        <v/>
      </c>
      <c r="W182" s="82" t="str">
        <f t="shared" si="150"/>
        <v/>
      </c>
      <c r="X182" s="82" t="str">
        <f t="shared" si="151"/>
        <v/>
      </c>
      <c r="Y182" s="82" t="str">
        <f t="shared" si="152"/>
        <v/>
      </c>
      <c r="Z182" s="82" t="str">
        <f t="shared" si="153"/>
        <v/>
      </c>
      <c r="AA182" s="82" t="str">
        <f t="shared" si="154"/>
        <v/>
      </c>
      <c r="AB182" s="82" t="str">
        <f t="shared" si="155"/>
        <v/>
      </c>
      <c r="AC182" s="83" t="str">
        <f t="shared" si="187"/>
        <v>https://viking-pictures.s3.us-west-1.amazonaws.com/AA1188</v>
      </c>
      <c r="AD182" s="82" t="str">
        <f t="shared" si="188"/>
        <v>0</v>
      </c>
      <c r="AE182" s="82">
        <f t="shared" si="181"/>
        <v>0</v>
      </c>
      <c r="AF182" s="82" t="str">
        <f t="shared" si="189"/>
        <v>0</v>
      </c>
      <c r="AG182" s="82" t="str">
        <f t="shared" si="190"/>
        <v>0</v>
      </c>
      <c r="AH182" s="82" t="str">
        <f t="shared" si="191"/>
        <v>0</v>
      </c>
      <c r="AI182" s="82" t="str">
        <f t="shared" si="192"/>
        <v>0</v>
      </c>
      <c r="AJ182" s="82" t="str">
        <f t="shared" si="193"/>
        <v>0</v>
      </c>
      <c r="AK182" s="82" t="str">
        <f t="shared" si="194"/>
        <v>0</v>
      </c>
      <c r="AL182" s="82" t="str">
        <f t="shared" si="195"/>
        <v>0</v>
      </c>
      <c r="AM182" s="82" t="str">
        <f t="shared" si="196"/>
        <v>0</v>
      </c>
      <c r="AN182" s="82" t="str">
        <f t="shared" si="182"/>
        <v>0</v>
      </c>
      <c r="AO182" s="82" t="str">
        <f t="shared" si="197"/>
        <v>0</v>
      </c>
      <c r="AP182" s="82" t="str">
        <f t="shared" si="198"/>
        <v>0</v>
      </c>
      <c r="AQ182" s="84" t="s">
        <v>3199</v>
      </c>
      <c r="AR182" s="84" t="s">
        <v>1864</v>
      </c>
      <c r="AS182" s="84" t="s">
        <v>1865</v>
      </c>
      <c r="AT182" s="84" t="s">
        <v>1866</v>
      </c>
      <c r="AU182" s="84" t="s">
        <v>1867</v>
      </c>
      <c r="AV182" s="84" t="s">
        <v>1868</v>
      </c>
      <c r="AW182" s="84" t="s">
        <v>1869</v>
      </c>
      <c r="AX182" s="84" t="s">
        <v>1870</v>
      </c>
      <c r="AY182" s="84" t="s">
        <v>1871</v>
      </c>
      <c r="AZ182" s="84" t="s">
        <v>1872</v>
      </c>
      <c r="BA182" s="84" t="s">
        <v>1873</v>
      </c>
      <c r="BB182" s="84" t="s">
        <v>1874</v>
      </c>
      <c r="BC182" s="84" t="s">
        <v>1875</v>
      </c>
      <c r="BD182" s="84" t="s">
        <v>1876</v>
      </c>
      <c r="BE182" s="84" t="s">
        <v>1877</v>
      </c>
      <c r="BF182" s="84" t="s">
        <v>1878</v>
      </c>
      <c r="BG182" s="84" t="s">
        <v>1879</v>
      </c>
      <c r="BH182" s="84" t="s">
        <v>1880</v>
      </c>
      <c r="BI182" s="84" t="s">
        <v>1881</v>
      </c>
      <c r="BJ182" s="84" t="s">
        <v>1882</v>
      </c>
      <c r="BK182" s="84" t="s">
        <v>1883</v>
      </c>
      <c r="BL182" s="84" t="s">
        <v>1884</v>
      </c>
      <c r="BM182" s="84" t="s">
        <v>1885</v>
      </c>
      <c r="BN182" s="84" t="s">
        <v>1886</v>
      </c>
      <c r="BO182" s="84" t="s">
        <v>1887</v>
      </c>
      <c r="BP182" s="84" t="s">
        <v>1888</v>
      </c>
      <c r="BQ182" s="84" t="s">
        <v>1889</v>
      </c>
      <c r="BR182" s="68" t="str">
        <f t="shared" si="183"/>
        <v/>
      </c>
      <c r="BS182" s="68" t="str">
        <f t="shared" si="156"/>
        <v/>
      </c>
      <c r="BT182" s="68" t="str">
        <f t="shared" si="157"/>
        <v/>
      </c>
      <c r="BU182" s="68" t="str">
        <f t="shared" si="158"/>
        <v/>
      </c>
      <c r="BV182" s="68" t="str">
        <f t="shared" si="159"/>
        <v/>
      </c>
      <c r="BW182" s="68" t="str">
        <f t="shared" si="160"/>
        <v/>
      </c>
      <c r="BX182" s="68" t="str">
        <f t="shared" si="161"/>
        <v/>
      </c>
      <c r="BY182" s="68" t="str">
        <f t="shared" si="162"/>
        <v/>
      </c>
      <c r="BZ182" s="68" t="str">
        <f t="shared" si="163"/>
        <v/>
      </c>
      <c r="CA182" s="68" t="str">
        <f t="shared" si="164"/>
        <v/>
      </c>
      <c r="CB182" s="68" t="str">
        <f t="shared" si="165"/>
        <v/>
      </c>
      <c r="CC182" s="68" t="str">
        <f t="shared" si="166"/>
        <v/>
      </c>
      <c r="CD182" s="68" t="str">
        <f t="shared" si="167"/>
        <v/>
      </c>
      <c r="CE182" s="68" t="str">
        <f t="shared" si="168"/>
        <v/>
      </c>
      <c r="CF182" s="68" t="str">
        <f t="shared" si="169"/>
        <v/>
      </c>
      <c r="CG182" s="68" t="str">
        <f t="shared" si="170"/>
        <v/>
      </c>
      <c r="CH182" s="68" t="str">
        <f t="shared" si="171"/>
        <v/>
      </c>
      <c r="CI182" s="68" t="str">
        <f t="shared" si="172"/>
        <v/>
      </c>
      <c r="CJ182" s="68" t="str">
        <f t="shared" si="173"/>
        <v/>
      </c>
      <c r="CK182" s="68" t="str">
        <f t="shared" si="174"/>
        <v/>
      </c>
      <c r="CL182" s="68" t="str">
        <f t="shared" si="175"/>
        <v/>
      </c>
      <c r="CM182" s="68" t="str">
        <f t="shared" si="176"/>
        <v/>
      </c>
      <c r="CN182" s="68" t="str">
        <f t="shared" si="177"/>
        <v/>
      </c>
      <c r="CO182" s="68" t="str">
        <f t="shared" si="178"/>
        <v/>
      </c>
      <c r="CP182" s="68" t="str">
        <f t="shared" si="184"/>
        <v/>
      </c>
    </row>
    <row r="183" spans="3:94" x14ac:dyDescent="0.25">
      <c r="C183" s="82" t="str">
        <f t="shared" si="179"/>
        <v/>
      </c>
      <c r="D183" s="278"/>
      <c r="E183" s="82" t="str">
        <f t="shared" si="180"/>
        <v/>
      </c>
      <c r="F183" s="82" t="str">
        <f t="shared" si="133"/>
        <v/>
      </c>
      <c r="G183" s="82" t="str">
        <f t="shared" si="134"/>
        <v/>
      </c>
      <c r="H183" s="82" t="str">
        <f t="shared" si="135"/>
        <v/>
      </c>
      <c r="I183" s="82" t="str">
        <f t="shared" si="136"/>
        <v/>
      </c>
      <c r="J183" s="82" t="str">
        <f t="shared" si="137"/>
        <v/>
      </c>
      <c r="K183" s="82" t="str">
        <f t="shared" si="138"/>
        <v/>
      </c>
      <c r="L183" s="82" t="str">
        <f t="shared" si="139"/>
        <v/>
      </c>
      <c r="M183" s="82" t="str">
        <f t="shared" si="140"/>
        <v/>
      </c>
      <c r="N183" s="82" t="str">
        <f t="shared" si="141"/>
        <v/>
      </c>
      <c r="O183" s="82" t="str">
        <f t="shared" si="142"/>
        <v/>
      </c>
      <c r="P183" s="82" t="str">
        <f t="shared" si="143"/>
        <v/>
      </c>
      <c r="Q183" s="82" t="str">
        <f t="shared" si="144"/>
        <v/>
      </c>
      <c r="R183" s="82" t="str">
        <f t="shared" si="145"/>
        <v/>
      </c>
      <c r="S183" s="82" t="str">
        <f t="shared" si="146"/>
        <v/>
      </c>
      <c r="T183" s="82" t="str">
        <f t="shared" si="147"/>
        <v/>
      </c>
      <c r="U183" s="82" t="str">
        <f t="shared" si="148"/>
        <v/>
      </c>
      <c r="V183" s="82" t="str">
        <f t="shared" si="149"/>
        <v/>
      </c>
      <c r="W183" s="82" t="str">
        <f t="shared" si="150"/>
        <v/>
      </c>
      <c r="X183" s="82" t="str">
        <f t="shared" si="151"/>
        <v/>
      </c>
      <c r="Y183" s="82" t="str">
        <f t="shared" si="152"/>
        <v/>
      </c>
      <c r="Z183" s="82" t="str">
        <f t="shared" si="153"/>
        <v/>
      </c>
      <c r="AA183" s="82" t="str">
        <f t="shared" si="154"/>
        <v/>
      </c>
      <c r="AB183" s="82" t="str">
        <f t="shared" si="155"/>
        <v/>
      </c>
      <c r="AC183" s="83" t="str">
        <f t="shared" si="187"/>
        <v>https://viking-pictures.s3.us-west-1.amazonaws.com/AA1188</v>
      </c>
      <c r="AD183" s="82" t="str">
        <f t="shared" si="188"/>
        <v>0</v>
      </c>
      <c r="AE183" s="82">
        <f t="shared" si="181"/>
        <v>0</v>
      </c>
      <c r="AF183" s="82" t="str">
        <f t="shared" si="189"/>
        <v>0</v>
      </c>
      <c r="AG183" s="82" t="str">
        <f t="shared" si="190"/>
        <v>0</v>
      </c>
      <c r="AH183" s="82" t="str">
        <f t="shared" si="191"/>
        <v>0</v>
      </c>
      <c r="AI183" s="82" t="str">
        <f t="shared" si="192"/>
        <v>0</v>
      </c>
      <c r="AJ183" s="82" t="str">
        <f t="shared" si="193"/>
        <v>0</v>
      </c>
      <c r="AK183" s="82" t="str">
        <f t="shared" si="194"/>
        <v>0</v>
      </c>
      <c r="AL183" s="82" t="str">
        <f t="shared" si="195"/>
        <v>0</v>
      </c>
      <c r="AM183" s="82" t="str">
        <f t="shared" si="196"/>
        <v>0</v>
      </c>
      <c r="AN183" s="82" t="str">
        <f t="shared" si="182"/>
        <v>0</v>
      </c>
      <c r="AO183" s="82" t="str">
        <f t="shared" si="197"/>
        <v>0</v>
      </c>
      <c r="AP183" s="82" t="str">
        <f t="shared" si="198"/>
        <v>0</v>
      </c>
      <c r="AQ183" s="84" t="s">
        <v>3199</v>
      </c>
      <c r="AR183" s="84" t="s">
        <v>1864</v>
      </c>
      <c r="AS183" s="84" t="s">
        <v>1865</v>
      </c>
      <c r="AT183" s="84" t="s">
        <v>1866</v>
      </c>
      <c r="AU183" s="84" t="s">
        <v>1867</v>
      </c>
      <c r="AV183" s="84" t="s">
        <v>1868</v>
      </c>
      <c r="AW183" s="84" t="s">
        <v>1869</v>
      </c>
      <c r="AX183" s="84" t="s">
        <v>1870</v>
      </c>
      <c r="AY183" s="84" t="s">
        <v>1871</v>
      </c>
      <c r="AZ183" s="84" t="s">
        <v>1872</v>
      </c>
      <c r="BA183" s="84" t="s">
        <v>1873</v>
      </c>
      <c r="BB183" s="84" t="s">
        <v>1874</v>
      </c>
      <c r="BC183" s="84" t="s">
        <v>1875</v>
      </c>
      <c r="BD183" s="84" t="s">
        <v>1876</v>
      </c>
      <c r="BE183" s="84" t="s">
        <v>1877</v>
      </c>
      <c r="BF183" s="84" t="s">
        <v>1878</v>
      </c>
      <c r="BG183" s="84" t="s">
        <v>1879</v>
      </c>
      <c r="BH183" s="84" t="s">
        <v>1880</v>
      </c>
      <c r="BI183" s="84" t="s">
        <v>1881</v>
      </c>
      <c r="BJ183" s="84" t="s">
        <v>1882</v>
      </c>
      <c r="BK183" s="84" t="s">
        <v>1883</v>
      </c>
      <c r="BL183" s="84" t="s">
        <v>1884</v>
      </c>
      <c r="BM183" s="84" t="s">
        <v>1885</v>
      </c>
      <c r="BN183" s="84" t="s">
        <v>1886</v>
      </c>
      <c r="BO183" s="84" t="s">
        <v>1887</v>
      </c>
      <c r="BP183" s="84" t="s">
        <v>1888</v>
      </c>
      <c r="BQ183" s="84" t="s">
        <v>1889</v>
      </c>
      <c r="BR183" s="68" t="str">
        <f t="shared" si="183"/>
        <v/>
      </c>
      <c r="BS183" s="68" t="str">
        <f t="shared" si="156"/>
        <v/>
      </c>
      <c r="BT183" s="68" t="str">
        <f t="shared" si="157"/>
        <v/>
      </c>
      <c r="BU183" s="68" t="str">
        <f t="shared" si="158"/>
        <v/>
      </c>
      <c r="BV183" s="68" t="str">
        <f t="shared" si="159"/>
        <v/>
      </c>
      <c r="BW183" s="68" t="str">
        <f t="shared" si="160"/>
        <v/>
      </c>
      <c r="BX183" s="68" t="str">
        <f t="shared" si="161"/>
        <v/>
      </c>
      <c r="BY183" s="68" t="str">
        <f t="shared" si="162"/>
        <v/>
      </c>
      <c r="BZ183" s="68" t="str">
        <f t="shared" si="163"/>
        <v/>
      </c>
      <c r="CA183" s="68" t="str">
        <f t="shared" si="164"/>
        <v/>
      </c>
      <c r="CB183" s="68" t="str">
        <f t="shared" si="165"/>
        <v/>
      </c>
      <c r="CC183" s="68" t="str">
        <f t="shared" si="166"/>
        <v/>
      </c>
      <c r="CD183" s="68" t="str">
        <f t="shared" si="167"/>
        <v/>
      </c>
      <c r="CE183" s="68" t="str">
        <f t="shared" si="168"/>
        <v/>
      </c>
      <c r="CF183" s="68" t="str">
        <f t="shared" si="169"/>
        <v/>
      </c>
      <c r="CG183" s="68" t="str">
        <f t="shared" si="170"/>
        <v/>
      </c>
      <c r="CH183" s="68" t="str">
        <f t="shared" si="171"/>
        <v/>
      </c>
      <c r="CI183" s="68" t="str">
        <f t="shared" si="172"/>
        <v/>
      </c>
      <c r="CJ183" s="68" t="str">
        <f t="shared" si="173"/>
        <v/>
      </c>
      <c r="CK183" s="68" t="str">
        <f t="shared" si="174"/>
        <v/>
      </c>
      <c r="CL183" s="68" t="str">
        <f t="shared" si="175"/>
        <v/>
      </c>
      <c r="CM183" s="68" t="str">
        <f t="shared" si="176"/>
        <v/>
      </c>
      <c r="CN183" s="68" t="str">
        <f t="shared" si="177"/>
        <v/>
      </c>
      <c r="CO183" s="68" t="str">
        <f t="shared" si="178"/>
        <v/>
      </c>
      <c r="CP183" s="68" t="str">
        <f t="shared" si="184"/>
        <v/>
      </c>
    </row>
    <row r="184" spans="3:94" x14ac:dyDescent="0.25">
      <c r="C184" s="82" t="str">
        <f t="shared" si="179"/>
        <v/>
      </c>
      <c r="D184" s="278"/>
      <c r="E184" s="82" t="str">
        <f t="shared" si="180"/>
        <v/>
      </c>
      <c r="F184" s="82" t="str">
        <f t="shared" si="133"/>
        <v/>
      </c>
      <c r="G184" s="82" t="str">
        <f t="shared" si="134"/>
        <v/>
      </c>
      <c r="H184" s="82" t="str">
        <f t="shared" si="135"/>
        <v/>
      </c>
      <c r="I184" s="82" t="str">
        <f t="shared" si="136"/>
        <v/>
      </c>
      <c r="J184" s="82" t="str">
        <f t="shared" si="137"/>
        <v/>
      </c>
      <c r="K184" s="82" t="str">
        <f t="shared" si="138"/>
        <v/>
      </c>
      <c r="L184" s="82" t="str">
        <f t="shared" si="139"/>
        <v/>
      </c>
      <c r="M184" s="82" t="str">
        <f t="shared" si="140"/>
        <v/>
      </c>
      <c r="N184" s="82" t="str">
        <f t="shared" si="141"/>
        <v/>
      </c>
      <c r="O184" s="82" t="str">
        <f t="shared" si="142"/>
        <v/>
      </c>
      <c r="P184" s="82" t="str">
        <f t="shared" si="143"/>
        <v/>
      </c>
      <c r="Q184" s="82" t="str">
        <f t="shared" si="144"/>
        <v/>
      </c>
      <c r="R184" s="82" t="str">
        <f t="shared" si="145"/>
        <v/>
      </c>
      <c r="S184" s="82" t="str">
        <f t="shared" si="146"/>
        <v/>
      </c>
      <c r="T184" s="82" t="str">
        <f t="shared" si="147"/>
        <v/>
      </c>
      <c r="U184" s="82" t="str">
        <f t="shared" si="148"/>
        <v/>
      </c>
      <c r="V184" s="82" t="str">
        <f t="shared" si="149"/>
        <v/>
      </c>
      <c r="W184" s="82" t="str">
        <f t="shared" si="150"/>
        <v/>
      </c>
      <c r="X184" s="82" t="str">
        <f t="shared" si="151"/>
        <v/>
      </c>
      <c r="Y184" s="82" t="str">
        <f t="shared" si="152"/>
        <v/>
      </c>
      <c r="Z184" s="82" t="str">
        <f t="shared" si="153"/>
        <v/>
      </c>
      <c r="AA184" s="82" t="str">
        <f t="shared" si="154"/>
        <v/>
      </c>
      <c r="AB184" s="82" t="str">
        <f t="shared" si="155"/>
        <v/>
      </c>
      <c r="AC184" s="83" t="str">
        <f t="shared" si="187"/>
        <v>https://viking-pictures.s3.us-west-1.amazonaws.com/AA1188</v>
      </c>
      <c r="AD184" s="82" t="str">
        <f t="shared" si="188"/>
        <v>0</v>
      </c>
      <c r="AE184" s="82">
        <f t="shared" si="181"/>
        <v>0</v>
      </c>
      <c r="AF184" s="82" t="str">
        <f t="shared" si="189"/>
        <v>0</v>
      </c>
      <c r="AG184" s="82" t="str">
        <f t="shared" si="190"/>
        <v>0</v>
      </c>
      <c r="AH184" s="82" t="str">
        <f t="shared" si="191"/>
        <v>0</v>
      </c>
      <c r="AI184" s="82" t="str">
        <f t="shared" si="192"/>
        <v>0</v>
      </c>
      <c r="AJ184" s="82" t="str">
        <f t="shared" si="193"/>
        <v>0</v>
      </c>
      <c r="AK184" s="82" t="str">
        <f t="shared" si="194"/>
        <v>0</v>
      </c>
      <c r="AL184" s="82" t="str">
        <f t="shared" si="195"/>
        <v>0</v>
      </c>
      <c r="AM184" s="82" t="str">
        <f t="shared" si="196"/>
        <v>0</v>
      </c>
      <c r="AN184" s="82" t="str">
        <f t="shared" si="182"/>
        <v>0</v>
      </c>
      <c r="AO184" s="82" t="str">
        <f t="shared" si="197"/>
        <v>0</v>
      </c>
      <c r="AP184" s="82" t="str">
        <f t="shared" si="198"/>
        <v>0</v>
      </c>
      <c r="AQ184" s="84" t="s">
        <v>3199</v>
      </c>
      <c r="AR184" s="84" t="s">
        <v>1864</v>
      </c>
      <c r="AS184" s="84" t="s">
        <v>1865</v>
      </c>
      <c r="AT184" s="84" t="s">
        <v>1866</v>
      </c>
      <c r="AU184" s="84" t="s">
        <v>1867</v>
      </c>
      <c r="AV184" s="84" t="s">
        <v>1868</v>
      </c>
      <c r="AW184" s="84" t="s">
        <v>1869</v>
      </c>
      <c r="AX184" s="84" t="s">
        <v>1870</v>
      </c>
      <c r="AY184" s="84" t="s">
        <v>1871</v>
      </c>
      <c r="AZ184" s="84" t="s">
        <v>1872</v>
      </c>
      <c r="BA184" s="84" t="s">
        <v>1873</v>
      </c>
      <c r="BB184" s="84" t="s">
        <v>1874</v>
      </c>
      <c r="BC184" s="84" t="s">
        <v>1875</v>
      </c>
      <c r="BD184" s="84" t="s">
        <v>1876</v>
      </c>
      <c r="BE184" s="84" t="s">
        <v>1877</v>
      </c>
      <c r="BF184" s="84" t="s">
        <v>1878</v>
      </c>
      <c r="BG184" s="84" t="s">
        <v>1879</v>
      </c>
      <c r="BH184" s="84" t="s">
        <v>1880</v>
      </c>
      <c r="BI184" s="84" t="s">
        <v>1881</v>
      </c>
      <c r="BJ184" s="84" t="s">
        <v>1882</v>
      </c>
      <c r="BK184" s="84" t="s">
        <v>1883</v>
      </c>
      <c r="BL184" s="84" t="s">
        <v>1884</v>
      </c>
      <c r="BM184" s="84" t="s">
        <v>1885</v>
      </c>
      <c r="BN184" s="84" t="s">
        <v>1886</v>
      </c>
      <c r="BO184" s="84" t="s">
        <v>1887</v>
      </c>
      <c r="BP184" s="84" t="s">
        <v>1888</v>
      </c>
      <c r="BQ184" s="84" t="s">
        <v>1889</v>
      </c>
      <c r="BR184" s="68" t="str">
        <f t="shared" si="183"/>
        <v/>
      </c>
      <c r="BS184" s="68" t="str">
        <f t="shared" si="156"/>
        <v/>
      </c>
      <c r="BT184" s="68" t="str">
        <f t="shared" si="157"/>
        <v/>
      </c>
      <c r="BU184" s="68" t="str">
        <f t="shared" si="158"/>
        <v/>
      </c>
      <c r="BV184" s="68" t="str">
        <f t="shared" si="159"/>
        <v/>
      </c>
      <c r="BW184" s="68" t="str">
        <f t="shared" si="160"/>
        <v/>
      </c>
      <c r="BX184" s="68" t="str">
        <f t="shared" si="161"/>
        <v/>
      </c>
      <c r="BY184" s="68" t="str">
        <f t="shared" si="162"/>
        <v/>
      </c>
      <c r="BZ184" s="68" t="str">
        <f t="shared" si="163"/>
        <v/>
      </c>
      <c r="CA184" s="68" t="str">
        <f t="shared" si="164"/>
        <v/>
      </c>
      <c r="CB184" s="68" t="str">
        <f t="shared" si="165"/>
        <v/>
      </c>
      <c r="CC184" s="68" t="str">
        <f t="shared" si="166"/>
        <v/>
      </c>
      <c r="CD184" s="68" t="str">
        <f t="shared" si="167"/>
        <v/>
      </c>
      <c r="CE184" s="68" t="str">
        <f t="shared" si="168"/>
        <v/>
      </c>
      <c r="CF184" s="68" t="str">
        <f t="shared" si="169"/>
        <v/>
      </c>
      <c r="CG184" s="68" t="str">
        <f t="shared" si="170"/>
        <v/>
      </c>
      <c r="CH184" s="68" t="str">
        <f t="shared" si="171"/>
        <v/>
      </c>
      <c r="CI184" s="68" t="str">
        <f t="shared" si="172"/>
        <v/>
      </c>
      <c r="CJ184" s="68" t="str">
        <f t="shared" si="173"/>
        <v/>
      </c>
      <c r="CK184" s="68" t="str">
        <f t="shared" si="174"/>
        <v/>
      </c>
      <c r="CL184" s="68" t="str">
        <f t="shared" si="175"/>
        <v/>
      </c>
      <c r="CM184" s="68" t="str">
        <f t="shared" si="176"/>
        <v/>
      </c>
      <c r="CN184" s="68" t="str">
        <f t="shared" si="177"/>
        <v/>
      </c>
      <c r="CO184" s="68" t="str">
        <f t="shared" si="178"/>
        <v/>
      </c>
      <c r="CP184" s="68" t="str">
        <f t="shared" si="184"/>
        <v/>
      </c>
    </row>
    <row r="185" spans="3:94" x14ac:dyDescent="0.25">
      <c r="C185" s="82" t="str">
        <f t="shared" si="179"/>
        <v/>
      </c>
      <c r="D185" s="278"/>
      <c r="E185" s="82" t="str">
        <f t="shared" si="180"/>
        <v/>
      </c>
      <c r="F185" s="82" t="str">
        <f t="shared" si="133"/>
        <v/>
      </c>
      <c r="G185" s="82" t="str">
        <f t="shared" si="134"/>
        <v/>
      </c>
      <c r="H185" s="82" t="str">
        <f t="shared" si="135"/>
        <v/>
      </c>
      <c r="I185" s="82" t="str">
        <f t="shared" si="136"/>
        <v/>
      </c>
      <c r="J185" s="82" t="str">
        <f t="shared" si="137"/>
        <v/>
      </c>
      <c r="K185" s="82" t="str">
        <f t="shared" si="138"/>
        <v/>
      </c>
      <c r="L185" s="82" t="str">
        <f t="shared" si="139"/>
        <v/>
      </c>
      <c r="M185" s="82" t="str">
        <f t="shared" si="140"/>
        <v/>
      </c>
      <c r="N185" s="82" t="str">
        <f t="shared" si="141"/>
        <v/>
      </c>
      <c r="O185" s="82" t="str">
        <f t="shared" si="142"/>
        <v/>
      </c>
      <c r="P185" s="82" t="str">
        <f t="shared" si="143"/>
        <v/>
      </c>
      <c r="Q185" s="82" t="str">
        <f t="shared" si="144"/>
        <v/>
      </c>
      <c r="R185" s="82" t="str">
        <f t="shared" si="145"/>
        <v/>
      </c>
      <c r="S185" s="82" t="str">
        <f t="shared" si="146"/>
        <v/>
      </c>
      <c r="T185" s="82" t="str">
        <f t="shared" si="147"/>
        <v/>
      </c>
      <c r="U185" s="82" t="str">
        <f t="shared" si="148"/>
        <v/>
      </c>
      <c r="V185" s="82" t="str">
        <f t="shared" si="149"/>
        <v/>
      </c>
      <c r="W185" s="82" t="str">
        <f t="shared" si="150"/>
        <v/>
      </c>
      <c r="X185" s="82" t="str">
        <f t="shared" si="151"/>
        <v/>
      </c>
      <c r="Y185" s="82" t="str">
        <f t="shared" si="152"/>
        <v/>
      </c>
      <c r="Z185" s="82" t="str">
        <f t="shared" si="153"/>
        <v/>
      </c>
      <c r="AA185" s="82" t="str">
        <f t="shared" si="154"/>
        <v/>
      </c>
      <c r="AB185" s="82" t="str">
        <f t="shared" si="155"/>
        <v/>
      </c>
      <c r="AC185" s="83" t="str">
        <f t="shared" si="187"/>
        <v>https://viking-pictures.s3.us-west-1.amazonaws.com/AA1188</v>
      </c>
      <c r="AD185" s="82" t="str">
        <f t="shared" si="188"/>
        <v>0</v>
      </c>
      <c r="AE185" s="82">
        <f t="shared" si="181"/>
        <v>0</v>
      </c>
      <c r="AF185" s="82" t="str">
        <f t="shared" si="189"/>
        <v>0</v>
      </c>
      <c r="AG185" s="82" t="str">
        <f t="shared" si="190"/>
        <v>0</v>
      </c>
      <c r="AH185" s="82" t="str">
        <f t="shared" si="191"/>
        <v>0</v>
      </c>
      <c r="AI185" s="82" t="str">
        <f t="shared" si="192"/>
        <v>0</v>
      </c>
      <c r="AJ185" s="82" t="str">
        <f t="shared" si="193"/>
        <v>0</v>
      </c>
      <c r="AK185" s="82" t="str">
        <f t="shared" si="194"/>
        <v>0</v>
      </c>
      <c r="AL185" s="82" t="str">
        <f t="shared" si="195"/>
        <v>0</v>
      </c>
      <c r="AM185" s="82" t="str">
        <f t="shared" si="196"/>
        <v>0</v>
      </c>
      <c r="AN185" s="82" t="str">
        <f t="shared" si="182"/>
        <v>0</v>
      </c>
      <c r="AO185" s="82" t="str">
        <f t="shared" si="197"/>
        <v>0</v>
      </c>
      <c r="AP185" s="82" t="str">
        <f t="shared" si="198"/>
        <v>0</v>
      </c>
      <c r="AQ185" s="84" t="s">
        <v>3199</v>
      </c>
      <c r="AR185" s="84" t="s">
        <v>1864</v>
      </c>
      <c r="AS185" s="84" t="s">
        <v>1865</v>
      </c>
      <c r="AT185" s="84" t="s">
        <v>1866</v>
      </c>
      <c r="AU185" s="84" t="s">
        <v>1867</v>
      </c>
      <c r="AV185" s="84" t="s">
        <v>1868</v>
      </c>
      <c r="AW185" s="84" t="s">
        <v>1869</v>
      </c>
      <c r="AX185" s="84" t="s">
        <v>1870</v>
      </c>
      <c r="AY185" s="84" t="s">
        <v>1871</v>
      </c>
      <c r="AZ185" s="84" t="s">
        <v>1872</v>
      </c>
      <c r="BA185" s="84" t="s">
        <v>1873</v>
      </c>
      <c r="BB185" s="84" t="s">
        <v>1874</v>
      </c>
      <c r="BC185" s="84" t="s">
        <v>1875</v>
      </c>
      <c r="BD185" s="84" t="s">
        <v>1876</v>
      </c>
      <c r="BE185" s="84" t="s">
        <v>1877</v>
      </c>
      <c r="BF185" s="84" t="s">
        <v>1878</v>
      </c>
      <c r="BG185" s="84" t="s">
        <v>1879</v>
      </c>
      <c r="BH185" s="84" t="s">
        <v>1880</v>
      </c>
      <c r="BI185" s="84" t="s">
        <v>1881</v>
      </c>
      <c r="BJ185" s="84" t="s">
        <v>1882</v>
      </c>
      <c r="BK185" s="84" t="s">
        <v>1883</v>
      </c>
      <c r="BL185" s="84" t="s">
        <v>1884</v>
      </c>
      <c r="BM185" s="84" t="s">
        <v>1885</v>
      </c>
      <c r="BN185" s="84" t="s">
        <v>1886</v>
      </c>
      <c r="BO185" s="84" t="s">
        <v>1887</v>
      </c>
      <c r="BP185" s="84" t="s">
        <v>1888</v>
      </c>
      <c r="BQ185" s="84" t="s">
        <v>1889</v>
      </c>
      <c r="BR185" s="68" t="str">
        <f t="shared" si="183"/>
        <v/>
      </c>
      <c r="BS185" s="68" t="str">
        <f t="shared" si="156"/>
        <v/>
      </c>
      <c r="BT185" s="68" t="str">
        <f t="shared" si="157"/>
        <v/>
      </c>
      <c r="BU185" s="68" t="str">
        <f t="shared" si="158"/>
        <v/>
      </c>
      <c r="BV185" s="68" t="str">
        <f t="shared" si="159"/>
        <v/>
      </c>
      <c r="BW185" s="68" t="str">
        <f t="shared" si="160"/>
        <v/>
      </c>
      <c r="BX185" s="68" t="str">
        <f t="shared" si="161"/>
        <v/>
      </c>
      <c r="BY185" s="68" t="str">
        <f t="shared" si="162"/>
        <v/>
      </c>
      <c r="BZ185" s="68" t="str">
        <f t="shared" si="163"/>
        <v/>
      </c>
      <c r="CA185" s="68" t="str">
        <f t="shared" si="164"/>
        <v/>
      </c>
      <c r="CB185" s="68" t="str">
        <f t="shared" si="165"/>
        <v/>
      </c>
      <c r="CC185" s="68" t="str">
        <f t="shared" si="166"/>
        <v/>
      </c>
      <c r="CD185" s="68" t="str">
        <f t="shared" si="167"/>
        <v/>
      </c>
      <c r="CE185" s="68" t="str">
        <f t="shared" si="168"/>
        <v/>
      </c>
      <c r="CF185" s="68" t="str">
        <f t="shared" si="169"/>
        <v/>
      </c>
      <c r="CG185" s="68" t="str">
        <f t="shared" si="170"/>
        <v/>
      </c>
      <c r="CH185" s="68" t="str">
        <f t="shared" si="171"/>
        <v/>
      </c>
      <c r="CI185" s="68" t="str">
        <f t="shared" si="172"/>
        <v/>
      </c>
      <c r="CJ185" s="68" t="str">
        <f t="shared" si="173"/>
        <v/>
      </c>
      <c r="CK185" s="68" t="str">
        <f t="shared" si="174"/>
        <v/>
      </c>
      <c r="CL185" s="68" t="str">
        <f t="shared" si="175"/>
        <v/>
      </c>
      <c r="CM185" s="68" t="str">
        <f t="shared" si="176"/>
        <v/>
      </c>
      <c r="CN185" s="68" t="str">
        <f t="shared" si="177"/>
        <v/>
      </c>
      <c r="CO185" s="68" t="str">
        <f t="shared" si="178"/>
        <v/>
      </c>
      <c r="CP185" s="68" t="str">
        <f t="shared" si="184"/>
        <v/>
      </c>
    </row>
    <row r="186" spans="3:94" x14ac:dyDescent="0.25">
      <c r="C186" s="82" t="str">
        <f t="shared" si="179"/>
        <v/>
      </c>
      <c r="D186" s="278"/>
      <c r="E186" s="82" t="str">
        <f t="shared" si="180"/>
        <v/>
      </c>
      <c r="F186" s="82" t="str">
        <f t="shared" si="133"/>
        <v/>
      </c>
      <c r="G186" s="82" t="str">
        <f t="shared" si="134"/>
        <v/>
      </c>
      <c r="H186" s="82" t="str">
        <f t="shared" si="135"/>
        <v/>
      </c>
      <c r="I186" s="82" t="str">
        <f t="shared" si="136"/>
        <v/>
      </c>
      <c r="J186" s="82" t="str">
        <f t="shared" si="137"/>
        <v/>
      </c>
      <c r="K186" s="82" t="str">
        <f t="shared" si="138"/>
        <v/>
      </c>
      <c r="L186" s="82" t="str">
        <f t="shared" si="139"/>
        <v/>
      </c>
      <c r="M186" s="82" t="str">
        <f t="shared" si="140"/>
        <v/>
      </c>
      <c r="N186" s="82" t="str">
        <f t="shared" si="141"/>
        <v/>
      </c>
      <c r="O186" s="82" t="str">
        <f t="shared" si="142"/>
        <v/>
      </c>
      <c r="P186" s="82" t="str">
        <f t="shared" si="143"/>
        <v/>
      </c>
      <c r="Q186" s="82" t="str">
        <f t="shared" si="144"/>
        <v/>
      </c>
      <c r="R186" s="82" t="str">
        <f t="shared" si="145"/>
        <v/>
      </c>
      <c r="S186" s="82" t="str">
        <f t="shared" si="146"/>
        <v/>
      </c>
      <c r="T186" s="82" t="str">
        <f t="shared" si="147"/>
        <v/>
      </c>
      <c r="U186" s="82" t="str">
        <f t="shared" si="148"/>
        <v/>
      </c>
      <c r="V186" s="82" t="str">
        <f t="shared" si="149"/>
        <v/>
      </c>
      <c r="W186" s="82" t="str">
        <f t="shared" si="150"/>
        <v/>
      </c>
      <c r="X186" s="82" t="str">
        <f t="shared" si="151"/>
        <v/>
      </c>
      <c r="Y186" s="82" t="str">
        <f t="shared" si="152"/>
        <v/>
      </c>
      <c r="Z186" s="82" t="str">
        <f t="shared" si="153"/>
        <v/>
      </c>
      <c r="AA186" s="82" t="str">
        <f t="shared" si="154"/>
        <v/>
      </c>
      <c r="AB186" s="82" t="str">
        <f t="shared" si="155"/>
        <v/>
      </c>
      <c r="AC186" s="83" t="str">
        <f t="shared" si="187"/>
        <v>https://viking-pictures.s3.us-west-1.amazonaws.com/AA1188</v>
      </c>
      <c r="AD186" s="82" t="str">
        <f t="shared" si="188"/>
        <v>0</v>
      </c>
      <c r="AE186" s="82">
        <f t="shared" si="181"/>
        <v>0</v>
      </c>
      <c r="AF186" s="82" t="str">
        <f t="shared" si="189"/>
        <v>0</v>
      </c>
      <c r="AG186" s="82" t="str">
        <f t="shared" si="190"/>
        <v>0</v>
      </c>
      <c r="AH186" s="82" t="str">
        <f t="shared" si="191"/>
        <v>0</v>
      </c>
      <c r="AI186" s="82" t="str">
        <f t="shared" si="192"/>
        <v>0</v>
      </c>
      <c r="AJ186" s="82" t="str">
        <f t="shared" si="193"/>
        <v>0</v>
      </c>
      <c r="AK186" s="82" t="str">
        <f t="shared" si="194"/>
        <v>0</v>
      </c>
      <c r="AL186" s="82" t="str">
        <f t="shared" si="195"/>
        <v>0</v>
      </c>
      <c r="AM186" s="82" t="str">
        <f t="shared" si="196"/>
        <v>0</v>
      </c>
      <c r="AN186" s="82" t="str">
        <f t="shared" si="182"/>
        <v>0</v>
      </c>
      <c r="AO186" s="82" t="str">
        <f t="shared" si="197"/>
        <v>0</v>
      </c>
      <c r="AP186" s="82" t="str">
        <f t="shared" si="198"/>
        <v>0</v>
      </c>
      <c r="AQ186" s="84" t="s">
        <v>3199</v>
      </c>
      <c r="AR186" s="84" t="s">
        <v>1864</v>
      </c>
      <c r="AS186" s="84" t="s">
        <v>1865</v>
      </c>
      <c r="AT186" s="84" t="s">
        <v>1866</v>
      </c>
      <c r="AU186" s="84" t="s">
        <v>1867</v>
      </c>
      <c r="AV186" s="84" t="s">
        <v>1868</v>
      </c>
      <c r="AW186" s="84" t="s">
        <v>1869</v>
      </c>
      <c r="AX186" s="84" t="s">
        <v>1870</v>
      </c>
      <c r="AY186" s="84" t="s">
        <v>1871</v>
      </c>
      <c r="AZ186" s="84" t="s">
        <v>1872</v>
      </c>
      <c r="BA186" s="84" t="s">
        <v>1873</v>
      </c>
      <c r="BB186" s="84" t="s">
        <v>1874</v>
      </c>
      <c r="BC186" s="84" t="s">
        <v>1875</v>
      </c>
      <c r="BD186" s="84" t="s">
        <v>1876</v>
      </c>
      <c r="BE186" s="84" t="s">
        <v>1877</v>
      </c>
      <c r="BF186" s="84" t="s">
        <v>1878</v>
      </c>
      <c r="BG186" s="84" t="s">
        <v>1879</v>
      </c>
      <c r="BH186" s="84" t="s">
        <v>1880</v>
      </c>
      <c r="BI186" s="84" t="s">
        <v>1881</v>
      </c>
      <c r="BJ186" s="84" t="s">
        <v>1882</v>
      </c>
      <c r="BK186" s="84" t="s">
        <v>1883</v>
      </c>
      <c r="BL186" s="84" t="s">
        <v>1884</v>
      </c>
      <c r="BM186" s="84" t="s">
        <v>1885</v>
      </c>
      <c r="BN186" s="84" t="s">
        <v>1886</v>
      </c>
      <c r="BO186" s="84" t="s">
        <v>1887</v>
      </c>
      <c r="BP186" s="84" t="s">
        <v>1888</v>
      </c>
      <c r="BQ186" s="84" t="s">
        <v>1889</v>
      </c>
      <c r="BR186" s="68" t="str">
        <f t="shared" si="183"/>
        <v/>
      </c>
      <c r="BS186" s="68" t="str">
        <f t="shared" si="156"/>
        <v/>
      </c>
      <c r="BT186" s="68" t="str">
        <f t="shared" si="157"/>
        <v/>
      </c>
      <c r="BU186" s="68" t="str">
        <f t="shared" si="158"/>
        <v/>
      </c>
      <c r="BV186" s="68" t="str">
        <f t="shared" si="159"/>
        <v/>
      </c>
      <c r="BW186" s="68" t="str">
        <f t="shared" si="160"/>
        <v/>
      </c>
      <c r="BX186" s="68" t="str">
        <f t="shared" si="161"/>
        <v/>
      </c>
      <c r="BY186" s="68" t="str">
        <f t="shared" si="162"/>
        <v/>
      </c>
      <c r="BZ186" s="68" t="str">
        <f t="shared" si="163"/>
        <v/>
      </c>
      <c r="CA186" s="68" t="str">
        <f t="shared" si="164"/>
        <v/>
      </c>
      <c r="CB186" s="68" t="str">
        <f t="shared" si="165"/>
        <v/>
      </c>
      <c r="CC186" s="68" t="str">
        <f t="shared" si="166"/>
        <v/>
      </c>
      <c r="CD186" s="68" t="str">
        <f t="shared" si="167"/>
        <v/>
      </c>
      <c r="CE186" s="68" t="str">
        <f t="shared" si="168"/>
        <v/>
      </c>
      <c r="CF186" s="68" t="str">
        <f t="shared" si="169"/>
        <v/>
      </c>
      <c r="CG186" s="68" t="str">
        <f t="shared" si="170"/>
        <v/>
      </c>
      <c r="CH186" s="68" t="str">
        <f t="shared" si="171"/>
        <v/>
      </c>
      <c r="CI186" s="68" t="str">
        <f t="shared" si="172"/>
        <v/>
      </c>
      <c r="CJ186" s="68" t="str">
        <f t="shared" si="173"/>
        <v/>
      </c>
      <c r="CK186" s="68" t="str">
        <f t="shared" si="174"/>
        <v/>
      </c>
      <c r="CL186" s="68" t="str">
        <f t="shared" si="175"/>
        <v/>
      </c>
      <c r="CM186" s="68" t="str">
        <f t="shared" si="176"/>
        <v/>
      </c>
      <c r="CN186" s="68" t="str">
        <f t="shared" si="177"/>
        <v/>
      </c>
      <c r="CO186" s="68" t="str">
        <f t="shared" si="178"/>
        <v/>
      </c>
      <c r="CP186" s="68" t="str">
        <f t="shared" si="184"/>
        <v/>
      </c>
    </row>
    <row r="187" spans="3:94" x14ac:dyDescent="0.25">
      <c r="C187" s="82" t="str">
        <f t="shared" si="179"/>
        <v/>
      </c>
      <c r="D187" s="278"/>
      <c r="E187" s="82" t="str">
        <f t="shared" si="180"/>
        <v/>
      </c>
      <c r="F187" s="82" t="str">
        <f t="shared" si="133"/>
        <v/>
      </c>
      <c r="G187" s="82" t="str">
        <f t="shared" si="134"/>
        <v/>
      </c>
      <c r="H187" s="82" t="str">
        <f t="shared" si="135"/>
        <v/>
      </c>
      <c r="I187" s="82" t="str">
        <f t="shared" si="136"/>
        <v/>
      </c>
      <c r="J187" s="82" t="str">
        <f t="shared" si="137"/>
        <v/>
      </c>
      <c r="K187" s="82" t="str">
        <f t="shared" si="138"/>
        <v/>
      </c>
      <c r="L187" s="82" t="str">
        <f t="shared" si="139"/>
        <v/>
      </c>
      <c r="M187" s="82" t="str">
        <f t="shared" si="140"/>
        <v/>
      </c>
      <c r="N187" s="82" t="str">
        <f t="shared" si="141"/>
        <v/>
      </c>
      <c r="O187" s="82" t="str">
        <f t="shared" si="142"/>
        <v/>
      </c>
      <c r="P187" s="82" t="str">
        <f t="shared" si="143"/>
        <v/>
      </c>
      <c r="Q187" s="82" t="str">
        <f t="shared" si="144"/>
        <v/>
      </c>
      <c r="R187" s="82" t="str">
        <f t="shared" si="145"/>
        <v/>
      </c>
      <c r="S187" s="82" t="str">
        <f t="shared" si="146"/>
        <v/>
      </c>
      <c r="T187" s="82" t="str">
        <f t="shared" si="147"/>
        <v/>
      </c>
      <c r="U187" s="82" t="str">
        <f t="shared" si="148"/>
        <v/>
      </c>
      <c r="V187" s="82" t="str">
        <f t="shared" si="149"/>
        <v/>
      </c>
      <c r="W187" s="82" t="str">
        <f t="shared" si="150"/>
        <v/>
      </c>
      <c r="X187" s="82" t="str">
        <f t="shared" si="151"/>
        <v/>
      </c>
      <c r="Y187" s="82" t="str">
        <f t="shared" si="152"/>
        <v/>
      </c>
      <c r="Z187" s="82" t="str">
        <f t="shared" si="153"/>
        <v/>
      </c>
      <c r="AA187" s="82" t="str">
        <f t="shared" si="154"/>
        <v/>
      </c>
      <c r="AB187" s="82" t="str">
        <f t="shared" si="155"/>
        <v/>
      </c>
      <c r="AC187" s="83" t="str">
        <f t="shared" si="187"/>
        <v>https://viking-pictures.s3.us-west-1.amazonaws.com/AA1188</v>
      </c>
      <c r="AD187" s="82" t="str">
        <f t="shared" si="188"/>
        <v>0</v>
      </c>
      <c r="AE187" s="82">
        <f t="shared" si="181"/>
        <v>0</v>
      </c>
      <c r="AF187" s="82" t="str">
        <f t="shared" si="189"/>
        <v>0</v>
      </c>
      <c r="AG187" s="82" t="str">
        <f t="shared" si="190"/>
        <v>0</v>
      </c>
      <c r="AH187" s="82" t="str">
        <f t="shared" si="191"/>
        <v>0</v>
      </c>
      <c r="AI187" s="82" t="str">
        <f t="shared" si="192"/>
        <v>0</v>
      </c>
      <c r="AJ187" s="82" t="str">
        <f t="shared" si="193"/>
        <v>0</v>
      </c>
      <c r="AK187" s="82" t="str">
        <f t="shared" si="194"/>
        <v>0</v>
      </c>
      <c r="AL187" s="82" t="str">
        <f t="shared" si="195"/>
        <v>0</v>
      </c>
      <c r="AM187" s="82" t="str">
        <f t="shared" si="196"/>
        <v>0</v>
      </c>
      <c r="AN187" s="82" t="str">
        <f t="shared" si="182"/>
        <v>0</v>
      </c>
      <c r="AO187" s="82" t="str">
        <f t="shared" si="197"/>
        <v>0</v>
      </c>
      <c r="AP187" s="82" t="str">
        <f t="shared" si="198"/>
        <v>0</v>
      </c>
      <c r="AQ187" s="84" t="s">
        <v>3199</v>
      </c>
      <c r="AR187" s="84" t="s">
        <v>1864</v>
      </c>
      <c r="AS187" s="84" t="s">
        <v>1865</v>
      </c>
      <c r="AT187" s="84" t="s">
        <v>1866</v>
      </c>
      <c r="AU187" s="84" t="s">
        <v>1867</v>
      </c>
      <c r="AV187" s="84" t="s">
        <v>1868</v>
      </c>
      <c r="AW187" s="84" t="s">
        <v>1869</v>
      </c>
      <c r="AX187" s="84" t="s">
        <v>1870</v>
      </c>
      <c r="AY187" s="84" t="s">
        <v>1871</v>
      </c>
      <c r="AZ187" s="84" t="s">
        <v>1872</v>
      </c>
      <c r="BA187" s="84" t="s">
        <v>1873</v>
      </c>
      <c r="BB187" s="84" t="s">
        <v>1874</v>
      </c>
      <c r="BC187" s="84" t="s">
        <v>1875</v>
      </c>
      <c r="BD187" s="84" t="s">
        <v>1876</v>
      </c>
      <c r="BE187" s="84" t="s">
        <v>1877</v>
      </c>
      <c r="BF187" s="84" t="s">
        <v>1878</v>
      </c>
      <c r="BG187" s="84" t="s">
        <v>1879</v>
      </c>
      <c r="BH187" s="84" t="s">
        <v>1880</v>
      </c>
      <c r="BI187" s="84" t="s">
        <v>1881</v>
      </c>
      <c r="BJ187" s="84" t="s">
        <v>1882</v>
      </c>
      <c r="BK187" s="84" t="s">
        <v>1883</v>
      </c>
      <c r="BL187" s="84" t="s">
        <v>1884</v>
      </c>
      <c r="BM187" s="84" t="s">
        <v>1885</v>
      </c>
      <c r="BN187" s="84" t="s">
        <v>1886</v>
      </c>
      <c r="BO187" s="84" t="s">
        <v>1887</v>
      </c>
      <c r="BP187" s="84" t="s">
        <v>1888</v>
      </c>
      <c r="BQ187" s="84" t="s">
        <v>1889</v>
      </c>
      <c r="BR187" s="68" t="str">
        <f t="shared" si="183"/>
        <v/>
      </c>
      <c r="BS187" s="68" t="str">
        <f t="shared" si="156"/>
        <v/>
      </c>
      <c r="BT187" s="68" t="str">
        <f t="shared" si="157"/>
        <v/>
      </c>
      <c r="BU187" s="68" t="str">
        <f t="shared" si="158"/>
        <v/>
      </c>
      <c r="BV187" s="68" t="str">
        <f t="shared" si="159"/>
        <v/>
      </c>
      <c r="BW187" s="68" t="str">
        <f t="shared" si="160"/>
        <v/>
      </c>
      <c r="BX187" s="68" t="str">
        <f t="shared" si="161"/>
        <v/>
      </c>
      <c r="BY187" s="68" t="str">
        <f t="shared" si="162"/>
        <v/>
      </c>
      <c r="BZ187" s="68" t="str">
        <f t="shared" si="163"/>
        <v/>
      </c>
      <c r="CA187" s="68" t="str">
        <f t="shared" si="164"/>
        <v/>
      </c>
      <c r="CB187" s="68" t="str">
        <f t="shared" si="165"/>
        <v/>
      </c>
      <c r="CC187" s="68" t="str">
        <f t="shared" si="166"/>
        <v/>
      </c>
      <c r="CD187" s="68" t="str">
        <f t="shared" si="167"/>
        <v/>
      </c>
      <c r="CE187" s="68" t="str">
        <f t="shared" si="168"/>
        <v/>
      </c>
      <c r="CF187" s="68" t="str">
        <f t="shared" si="169"/>
        <v/>
      </c>
      <c r="CG187" s="68" t="str">
        <f t="shared" si="170"/>
        <v/>
      </c>
      <c r="CH187" s="68" t="str">
        <f t="shared" si="171"/>
        <v/>
      </c>
      <c r="CI187" s="68" t="str">
        <f t="shared" si="172"/>
        <v/>
      </c>
      <c r="CJ187" s="68" t="str">
        <f t="shared" si="173"/>
        <v/>
      </c>
      <c r="CK187" s="68" t="str">
        <f t="shared" si="174"/>
        <v/>
      </c>
      <c r="CL187" s="68" t="str">
        <f t="shared" si="175"/>
        <v/>
      </c>
      <c r="CM187" s="68" t="str">
        <f t="shared" si="176"/>
        <v/>
      </c>
      <c r="CN187" s="68" t="str">
        <f t="shared" si="177"/>
        <v/>
      </c>
      <c r="CO187" s="68" t="str">
        <f t="shared" si="178"/>
        <v/>
      </c>
      <c r="CP187" s="68" t="str">
        <f t="shared" si="184"/>
        <v/>
      </c>
    </row>
    <row r="188" spans="3:94" x14ac:dyDescent="0.25">
      <c r="C188" s="82" t="str">
        <f t="shared" si="179"/>
        <v/>
      </c>
      <c r="D188" s="278"/>
      <c r="E188" s="82" t="str">
        <f t="shared" si="180"/>
        <v/>
      </c>
      <c r="F188" s="82" t="str">
        <f t="shared" si="133"/>
        <v/>
      </c>
      <c r="G188" s="82" t="str">
        <f t="shared" si="134"/>
        <v/>
      </c>
      <c r="H188" s="82" t="str">
        <f t="shared" si="135"/>
        <v/>
      </c>
      <c r="I188" s="82" t="str">
        <f t="shared" si="136"/>
        <v/>
      </c>
      <c r="J188" s="82" t="str">
        <f t="shared" si="137"/>
        <v/>
      </c>
      <c r="K188" s="82" t="str">
        <f t="shared" si="138"/>
        <v/>
      </c>
      <c r="L188" s="82" t="str">
        <f t="shared" si="139"/>
        <v/>
      </c>
      <c r="M188" s="82" t="str">
        <f t="shared" si="140"/>
        <v/>
      </c>
      <c r="N188" s="82" t="str">
        <f t="shared" si="141"/>
        <v/>
      </c>
      <c r="O188" s="82" t="str">
        <f t="shared" si="142"/>
        <v/>
      </c>
      <c r="P188" s="82" t="str">
        <f t="shared" si="143"/>
        <v/>
      </c>
      <c r="Q188" s="82" t="str">
        <f t="shared" si="144"/>
        <v/>
      </c>
      <c r="R188" s="82" t="str">
        <f t="shared" si="145"/>
        <v/>
      </c>
      <c r="S188" s="82" t="str">
        <f t="shared" si="146"/>
        <v/>
      </c>
      <c r="T188" s="82" t="str">
        <f t="shared" si="147"/>
        <v/>
      </c>
      <c r="U188" s="82" t="str">
        <f t="shared" si="148"/>
        <v/>
      </c>
      <c r="V188" s="82" t="str">
        <f t="shared" si="149"/>
        <v/>
      </c>
      <c r="W188" s="82" t="str">
        <f t="shared" si="150"/>
        <v/>
      </c>
      <c r="X188" s="82" t="str">
        <f t="shared" si="151"/>
        <v/>
      </c>
      <c r="Y188" s="82" t="str">
        <f t="shared" si="152"/>
        <v/>
      </c>
      <c r="Z188" s="82" t="str">
        <f t="shared" si="153"/>
        <v/>
      </c>
      <c r="AA188" s="82" t="str">
        <f t="shared" si="154"/>
        <v/>
      </c>
      <c r="AB188" s="82" t="str">
        <f t="shared" si="155"/>
        <v/>
      </c>
      <c r="AC188" s="83" t="str">
        <f t="shared" si="187"/>
        <v>https://viking-pictures.s3.us-west-1.amazonaws.com/AA1188</v>
      </c>
      <c r="AD188" s="82" t="str">
        <f t="shared" si="188"/>
        <v>0</v>
      </c>
      <c r="AE188" s="82">
        <f t="shared" si="181"/>
        <v>0</v>
      </c>
      <c r="AF188" s="82" t="str">
        <f t="shared" si="189"/>
        <v>0</v>
      </c>
      <c r="AG188" s="82" t="str">
        <f t="shared" si="190"/>
        <v>0</v>
      </c>
      <c r="AH188" s="82" t="str">
        <f t="shared" si="191"/>
        <v>0</v>
      </c>
      <c r="AI188" s="82" t="str">
        <f t="shared" si="192"/>
        <v>0</v>
      </c>
      <c r="AJ188" s="82" t="str">
        <f t="shared" si="193"/>
        <v>0</v>
      </c>
      <c r="AK188" s="82" t="str">
        <f t="shared" si="194"/>
        <v>0</v>
      </c>
      <c r="AL188" s="82" t="str">
        <f t="shared" si="195"/>
        <v>0</v>
      </c>
      <c r="AM188" s="82" t="str">
        <f t="shared" si="196"/>
        <v>0</v>
      </c>
      <c r="AN188" s="82" t="str">
        <f t="shared" si="182"/>
        <v>0</v>
      </c>
      <c r="AO188" s="82" t="str">
        <f t="shared" si="197"/>
        <v>0</v>
      </c>
      <c r="AP188" s="82" t="str">
        <f t="shared" si="198"/>
        <v>0</v>
      </c>
      <c r="AQ188" s="84" t="s">
        <v>3199</v>
      </c>
      <c r="AR188" s="84" t="s">
        <v>1864</v>
      </c>
      <c r="AS188" s="84" t="s">
        <v>1865</v>
      </c>
      <c r="AT188" s="84" t="s">
        <v>1866</v>
      </c>
      <c r="AU188" s="84" t="s">
        <v>1867</v>
      </c>
      <c r="AV188" s="84" t="s">
        <v>1868</v>
      </c>
      <c r="AW188" s="84" t="s">
        <v>1869</v>
      </c>
      <c r="AX188" s="84" t="s">
        <v>1870</v>
      </c>
      <c r="AY188" s="84" t="s">
        <v>1871</v>
      </c>
      <c r="AZ188" s="84" t="s">
        <v>1872</v>
      </c>
      <c r="BA188" s="84" t="s">
        <v>1873</v>
      </c>
      <c r="BB188" s="84" t="s">
        <v>1874</v>
      </c>
      <c r="BC188" s="84" t="s">
        <v>1875</v>
      </c>
      <c r="BD188" s="84" t="s">
        <v>1876</v>
      </c>
      <c r="BE188" s="84" t="s">
        <v>1877</v>
      </c>
      <c r="BF188" s="84" t="s">
        <v>1878</v>
      </c>
      <c r="BG188" s="84" t="s">
        <v>1879</v>
      </c>
      <c r="BH188" s="84" t="s">
        <v>1880</v>
      </c>
      <c r="BI188" s="84" t="s">
        <v>1881</v>
      </c>
      <c r="BJ188" s="84" t="s">
        <v>1882</v>
      </c>
      <c r="BK188" s="84" t="s">
        <v>1883</v>
      </c>
      <c r="BL188" s="84" t="s">
        <v>1884</v>
      </c>
      <c r="BM188" s="84" t="s">
        <v>1885</v>
      </c>
      <c r="BN188" s="84" t="s">
        <v>1886</v>
      </c>
      <c r="BO188" s="84" t="s">
        <v>1887</v>
      </c>
      <c r="BP188" s="84" t="s">
        <v>1888</v>
      </c>
      <c r="BQ188" s="84" t="s">
        <v>1889</v>
      </c>
      <c r="BR188" s="68" t="str">
        <f t="shared" si="183"/>
        <v/>
      </c>
      <c r="BS188" s="68" t="str">
        <f t="shared" si="156"/>
        <v/>
      </c>
      <c r="BT188" s="68" t="str">
        <f t="shared" si="157"/>
        <v/>
      </c>
      <c r="BU188" s="68" t="str">
        <f t="shared" si="158"/>
        <v/>
      </c>
      <c r="BV188" s="68" t="str">
        <f t="shared" si="159"/>
        <v/>
      </c>
      <c r="BW188" s="68" t="str">
        <f t="shared" si="160"/>
        <v/>
      </c>
      <c r="BX188" s="68" t="str">
        <f t="shared" si="161"/>
        <v/>
      </c>
      <c r="BY188" s="68" t="str">
        <f t="shared" si="162"/>
        <v/>
      </c>
      <c r="BZ188" s="68" t="str">
        <f t="shared" si="163"/>
        <v/>
      </c>
      <c r="CA188" s="68" t="str">
        <f t="shared" si="164"/>
        <v/>
      </c>
      <c r="CB188" s="68" t="str">
        <f t="shared" si="165"/>
        <v/>
      </c>
      <c r="CC188" s="68" t="str">
        <f t="shared" si="166"/>
        <v/>
      </c>
      <c r="CD188" s="68" t="str">
        <f t="shared" si="167"/>
        <v/>
      </c>
      <c r="CE188" s="68" t="str">
        <f t="shared" si="168"/>
        <v/>
      </c>
      <c r="CF188" s="68" t="str">
        <f t="shared" si="169"/>
        <v/>
      </c>
      <c r="CG188" s="68" t="str">
        <f t="shared" si="170"/>
        <v/>
      </c>
      <c r="CH188" s="68" t="str">
        <f t="shared" si="171"/>
        <v/>
      </c>
      <c r="CI188" s="68" t="str">
        <f t="shared" si="172"/>
        <v/>
      </c>
      <c r="CJ188" s="68" t="str">
        <f t="shared" si="173"/>
        <v/>
      </c>
      <c r="CK188" s="68" t="str">
        <f t="shared" si="174"/>
        <v/>
      </c>
      <c r="CL188" s="68" t="str">
        <f t="shared" si="175"/>
        <v/>
      </c>
      <c r="CM188" s="68" t="str">
        <f t="shared" si="176"/>
        <v/>
      </c>
      <c r="CN188" s="68" t="str">
        <f t="shared" si="177"/>
        <v/>
      </c>
      <c r="CO188" s="68" t="str">
        <f t="shared" si="178"/>
        <v/>
      </c>
      <c r="CP188" s="68" t="str">
        <f t="shared" si="184"/>
        <v/>
      </c>
    </row>
    <row r="189" spans="3:94" x14ac:dyDescent="0.25">
      <c r="C189" s="82" t="str">
        <f t="shared" si="179"/>
        <v/>
      </c>
      <c r="D189" s="278"/>
      <c r="E189" s="82" t="str">
        <f t="shared" si="180"/>
        <v/>
      </c>
      <c r="F189" s="82" t="str">
        <f t="shared" si="133"/>
        <v/>
      </c>
      <c r="G189" s="82" t="str">
        <f t="shared" si="134"/>
        <v/>
      </c>
      <c r="H189" s="82" t="str">
        <f t="shared" si="135"/>
        <v/>
      </c>
      <c r="I189" s="82" t="str">
        <f t="shared" si="136"/>
        <v/>
      </c>
      <c r="J189" s="82" t="str">
        <f t="shared" si="137"/>
        <v/>
      </c>
      <c r="K189" s="82" t="str">
        <f t="shared" si="138"/>
        <v/>
      </c>
      <c r="L189" s="82" t="str">
        <f t="shared" si="139"/>
        <v/>
      </c>
      <c r="M189" s="82" t="str">
        <f t="shared" si="140"/>
        <v/>
      </c>
      <c r="N189" s="82" t="str">
        <f t="shared" si="141"/>
        <v/>
      </c>
      <c r="O189" s="82" t="str">
        <f t="shared" si="142"/>
        <v/>
      </c>
      <c r="P189" s="82" t="str">
        <f t="shared" si="143"/>
        <v/>
      </c>
      <c r="Q189" s="82" t="str">
        <f t="shared" si="144"/>
        <v/>
      </c>
      <c r="R189" s="82" t="str">
        <f t="shared" si="145"/>
        <v/>
      </c>
      <c r="S189" s="82" t="str">
        <f t="shared" si="146"/>
        <v/>
      </c>
      <c r="T189" s="82" t="str">
        <f t="shared" si="147"/>
        <v/>
      </c>
      <c r="U189" s="82" t="str">
        <f t="shared" si="148"/>
        <v/>
      </c>
      <c r="V189" s="82" t="str">
        <f t="shared" si="149"/>
        <v/>
      </c>
      <c r="W189" s="82" t="str">
        <f t="shared" si="150"/>
        <v/>
      </c>
      <c r="X189" s="82" t="str">
        <f t="shared" si="151"/>
        <v/>
      </c>
      <c r="Y189" s="82" t="str">
        <f t="shared" si="152"/>
        <v/>
      </c>
      <c r="Z189" s="82" t="str">
        <f t="shared" si="153"/>
        <v/>
      </c>
      <c r="AA189" s="82" t="str">
        <f t="shared" si="154"/>
        <v/>
      </c>
      <c r="AB189" s="82" t="str">
        <f t="shared" si="155"/>
        <v/>
      </c>
      <c r="AC189" s="83" t="str">
        <f t="shared" si="187"/>
        <v>https://viking-pictures.s3.us-west-1.amazonaws.com/AA1188</v>
      </c>
      <c r="AD189" s="82" t="str">
        <f t="shared" si="188"/>
        <v>0</v>
      </c>
      <c r="AE189" s="82">
        <f t="shared" si="181"/>
        <v>0</v>
      </c>
      <c r="AF189" s="82" t="str">
        <f t="shared" si="189"/>
        <v>0</v>
      </c>
      <c r="AG189" s="82" t="str">
        <f t="shared" si="190"/>
        <v>0</v>
      </c>
      <c r="AH189" s="82" t="str">
        <f t="shared" si="191"/>
        <v>0</v>
      </c>
      <c r="AI189" s="82" t="str">
        <f t="shared" si="192"/>
        <v>0</v>
      </c>
      <c r="AJ189" s="82" t="str">
        <f t="shared" si="193"/>
        <v>0</v>
      </c>
      <c r="AK189" s="82" t="str">
        <f t="shared" si="194"/>
        <v>0</v>
      </c>
      <c r="AL189" s="82" t="str">
        <f t="shared" si="195"/>
        <v>0</v>
      </c>
      <c r="AM189" s="82" t="str">
        <f t="shared" si="196"/>
        <v>0</v>
      </c>
      <c r="AN189" s="82" t="str">
        <f t="shared" si="182"/>
        <v>0</v>
      </c>
      <c r="AO189" s="82" t="str">
        <f t="shared" si="197"/>
        <v>0</v>
      </c>
      <c r="AP189" s="82" t="str">
        <f t="shared" si="198"/>
        <v>0</v>
      </c>
      <c r="AQ189" s="84" t="s">
        <v>3199</v>
      </c>
      <c r="AR189" s="84" t="s">
        <v>1864</v>
      </c>
      <c r="AS189" s="84" t="s">
        <v>1865</v>
      </c>
      <c r="AT189" s="84" t="s">
        <v>1866</v>
      </c>
      <c r="AU189" s="84" t="s">
        <v>1867</v>
      </c>
      <c r="AV189" s="84" t="s">
        <v>1868</v>
      </c>
      <c r="AW189" s="84" t="s">
        <v>1869</v>
      </c>
      <c r="AX189" s="84" t="s">
        <v>1870</v>
      </c>
      <c r="AY189" s="84" t="s">
        <v>1871</v>
      </c>
      <c r="AZ189" s="84" t="s">
        <v>1872</v>
      </c>
      <c r="BA189" s="84" t="s">
        <v>1873</v>
      </c>
      <c r="BB189" s="84" t="s">
        <v>1874</v>
      </c>
      <c r="BC189" s="84" t="s">
        <v>1875</v>
      </c>
      <c r="BD189" s="84" t="s">
        <v>1876</v>
      </c>
      <c r="BE189" s="84" t="s">
        <v>1877</v>
      </c>
      <c r="BF189" s="84" t="s">
        <v>1878</v>
      </c>
      <c r="BG189" s="84" t="s">
        <v>1879</v>
      </c>
      <c r="BH189" s="84" t="s">
        <v>1880</v>
      </c>
      <c r="BI189" s="84" t="s">
        <v>1881</v>
      </c>
      <c r="BJ189" s="84" t="s">
        <v>1882</v>
      </c>
      <c r="BK189" s="84" t="s">
        <v>1883</v>
      </c>
      <c r="BL189" s="84" t="s">
        <v>1884</v>
      </c>
      <c r="BM189" s="84" t="s">
        <v>1885</v>
      </c>
      <c r="BN189" s="84" t="s">
        <v>1886</v>
      </c>
      <c r="BO189" s="84" t="s">
        <v>1887</v>
      </c>
      <c r="BP189" s="84" t="s">
        <v>1888</v>
      </c>
      <c r="BQ189" s="84" t="s">
        <v>1889</v>
      </c>
      <c r="BR189" s="68" t="str">
        <f t="shared" si="183"/>
        <v/>
      </c>
      <c r="BS189" s="68" t="str">
        <f t="shared" si="156"/>
        <v/>
      </c>
      <c r="BT189" s="68" t="str">
        <f t="shared" si="157"/>
        <v/>
      </c>
      <c r="BU189" s="68" t="str">
        <f t="shared" si="158"/>
        <v/>
      </c>
      <c r="BV189" s="68" t="str">
        <f t="shared" si="159"/>
        <v/>
      </c>
      <c r="BW189" s="68" t="str">
        <f t="shared" si="160"/>
        <v/>
      </c>
      <c r="BX189" s="68" t="str">
        <f t="shared" si="161"/>
        <v/>
      </c>
      <c r="BY189" s="68" t="str">
        <f t="shared" si="162"/>
        <v/>
      </c>
      <c r="BZ189" s="68" t="str">
        <f t="shared" si="163"/>
        <v/>
      </c>
      <c r="CA189" s="68" t="str">
        <f t="shared" si="164"/>
        <v/>
      </c>
      <c r="CB189" s="68" t="str">
        <f t="shared" si="165"/>
        <v/>
      </c>
      <c r="CC189" s="68" t="str">
        <f t="shared" si="166"/>
        <v/>
      </c>
      <c r="CD189" s="68" t="str">
        <f t="shared" si="167"/>
        <v/>
      </c>
      <c r="CE189" s="68" t="str">
        <f t="shared" si="168"/>
        <v/>
      </c>
      <c r="CF189" s="68" t="str">
        <f t="shared" si="169"/>
        <v/>
      </c>
      <c r="CG189" s="68" t="str">
        <f t="shared" si="170"/>
        <v/>
      </c>
      <c r="CH189" s="68" t="str">
        <f t="shared" si="171"/>
        <v/>
      </c>
      <c r="CI189" s="68" t="str">
        <f t="shared" si="172"/>
        <v/>
      </c>
      <c r="CJ189" s="68" t="str">
        <f t="shared" si="173"/>
        <v/>
      </c>
      <c r="CK189" s="68" t="str">
        <f t="shared" si="174"/>
        <v/>
      </c>
      <c r="CL189" s="68" t="str">
        <f t="shared" si="175"/>
        <v/>
      </c>
      <c r="CM189" s="68" t="str">
        <f t="shared" si="176"/>
        <v/>
      </c>
      <c r="CN189" s="68" t="str">
        <f t="shared" si="177"/>
        <v/>
      </c>
      <c r="CO189" s="68" t="str">
        <f t="shared" si="178"/>
        <v/>
      </c>
      <c r="CP189" s="68" t="str">
        <f t="shared" si="184"/>
        <v/>
      </c>
    </row>
    <row r="190" spans="3:94" x14ac:dyDescent="0.25">
      <c r="C190" s="82" t="str">
        <f t="shared" si="179"/>
        <v/>
      </c>
      <c r="D190" s="278"/>
      <c r="E190" s="82" t="str">
        <f t="shared" si="180"/>
        <v/>
      </c>
      <c r="F190" s="82" t="str">
        <f t="shared" si="133"/>
        <v/>
      </c>
      <c r="G190" s="82" t="str">
        <f t="shared" si="134"/>
        <v/>
      </c>
      <c r="H190" s="82" t="str">
        <f t="shared" si="135"/>
        <v/>
      </c>
      <c r="I190" s="82" t="str">
        <f t="shared" si="136"/>
        <v/>
      </c>
      <c r="J190" s="82" t="str">
        <f t="shared" si="137"/>
        <v/>
      </c>
      <c r="K190" s="82" t="str">
        <f t="shared" si="138"/>
        <v/>
      </c>
      <c r="L190" s="82" t="str">
        <f t="shared" si="139"/>
        <v/>
      </c>
      <c r="M190" s="82" t="str">
        <f t="shared" si="140"/>
        <v/>
      </c>
      <c r="N190" s="82" t="str">
        <f t="shared" si="141"/>
        <v/>
      </c>
      <c r="O190" s="82" t="str">
        <f t="shared" si="142"/>
        <v/>
      </c>
      <c r="P190" s="82" t="str">
        <f t="shared" si="143"/>
        <v/>
      </c>
      <c r="Q190" s="82" t="str">
        <f t="shared" si="144"/>
        <v/>
      </c>
      <c r="R190" s="82" t="str">
        <f t="shared" si="145"/>
        <v/>
      </c>
      <c r="S190" s="82" t="str">
        <f t="shared" si="146"/>
        <v/>
      </c>
      <c r="T190" s="82" t="str">
        <f t="shared" si="147"/>
        <v/>
      </c>
      <c r="U190" s="82" t="str">
        <f t="shared" si="148"/>
        <v/>
      </c>
      <c r="V190" s="82" t="str">
        <f t="shared" si="149"/>
        <v/>
      </c>
      <c r="W190" s="82" t="str">
        <f t="shared" si="150"/>
        <v/>
      </c>
      <c r="X190" s="82" t="str">
        <f t="shared" si="151"/>
        <v/>
      </c>
      <c r="Y190" s="82" t="str">
        <f t="shared" si="152"/>
        <v/>
      </c>
      <c r="Z190" s="82" t="str">
        <f t="shared" si="153"/>
        <v/>
      </c>
      <c r="AA190" s="82" t="str">
        <f t="shared" si="154"/>
        <v/>
      </c>
      <c r="AB190" s="82" t="str">
        <f t="shared" si="155"/>
        <v/>
      </c>
      <c r="AC190" s="83" t="str">
        <f t="shared" si="187"/>
        <v>https://viking-pictures.s3.us-west-1.amazonaws.com/AA1188</v>
      </c>
      <c r="AD190" s="82" t="str">
        <f t="shared" si="188"/>
        <v>0</v>
      </c>
      <c r="AE190" s="82">
        <f t="shared" si="181"/>
        <v>0</v>
      </c>
      <c r="AF190" s="82" t="str">
        <f t="shared" si="189"/>
        <v>0</v>
      </c>
      <c r="AG190" s="82" t="str">
        <f t="shared" si="190"/>
        <v>0</v>
      </c>
      <c r="AH190" s="82" t="str">
        <f t="shared" si="191"/>
        <v>0</v>
      </c>
      <c r="AI190" s="82" t="str">
        <f t="shared" si="192"/>
        <v>0</v>
      </c>
      <c r="AJ190" s="82" t="str">
        <f t="shared" si="193"/>
        <v>0</v>
      </c>
      <c r="AK190" s="82" t="str">
        <f t="shared" si="194"/>
        <v>0</v>
      </c>
      <c r="AL190" s="82" t="str">
        <f t="shared" si="195"/>
        <v>0</v>
      </c>
      <c r="AM190" s="82" t="str">
        <f t="shared" si="196"/>
        <v>0</v>
      </c>
      <c r="AN190" s="82" t="str">
        <f t="shared" si="182"/>
        <v>0</v>
      </c>
      <c r="AO190" s="82" t="str">
        <f t="shared" si="197"/>
        <v>0</v>
      </c>
      <c r="AP190" s="82" t="str">
        <f t="shared" si="198"/>
        <v>0</v>
      </c>
      <c r="AQ190" s="84" t="s">
        <v>3199</v>
      </c>
      <c r="AR190" s="84" t="s">
        <v>1864</v>
      </c>
      <c r="AS190" s="84" t="s">
        <v>1865</v>
      </c>
      <c r="AT190" s="84" t="s">
        <v>1866</v>
      </c>
      <c r="AU190" s="84" t="s">
        <v>1867</v>
      </c>
      <c r="AV190" s="84" t="s">
        <v>1868</v>
      </c>
      <c r="AW190" s="84" t="s">
        <v>1869</v>
      </c>
      <c r="AX190" s="84" t="s">
        <v>1870</v>
      </c>
      <c r="AY190" s="84" t="s">
        <v>1871</v>
      </c>
      <c r="AZ190" s="84" t="s">
        <v>1872</v>
      </c>
      <c r="BA190" s="84" t="s">
        <v>1873</v>
      </c>
      <c r="BB190" s="84" t="s">
        <v>1874</v>
      </c>
      <c r="BC190" s="84" t="s">
        <v>1875</v>
      </c>
      <c r="BD190" s="84" t="s">
        <v>1876</v>
      </c>
      <c r="BE190" s="84" t="s">
        <v>1877</v>
      </c>
      <c r="BF190" s="84" t="s">
        <v>1878</v>
      </c>
      <c r="BG190" s="84" t="s">
        <v>1879</v>
      </c>
      <c r="BH190" s="84" t="s">
        <v>1880</v>
      </c>
      <c r="BI190" s="84" t="s">
        <v>1881</v>
      </c>
      <c r="BJ190" s="84" t="s">
        <v>1882</v>
      </c>
      <c r="BK190" s="84" t="s">
        <v>1883</v>
      </c>
      <c r="BL190" s="84" t="s">
        <v>1884</v>
      </c>
      <c r="BM190" s="84" t="s">
        <v>1885</v>
      </c>
      <c r="BN190" s="84" t="s">
        <v>1886</v>
      </c>
      <c r="BO190" s="84" t="s">
        <v>1887</v>
      </c>
      <c r="BP190" s="84" t="s">
        <v>1888</v>
      </c>
      <c r="BQ190" s="84" t="s">
        <v>1889</v>
      </c>
      <c r="BR190" s="68" t="str">
        <f t="shared" si="183"/>
        <v/>
      </c>
      <c r="BS190" s="68" t="str">
        <f t="shared" si="156"/>
        <v/>
      </c>
      <c r="BT190" s="68" t="str">
        <f t="shared" si="157"/>
        <v/>
      </c>
      <c r="BU190" s="68" t="str">
        <f t="shared" si="158"/>
        <v/>
      </c>
      <c r="BV190" s="68" t="str">
        <f t="shared" si="159"/>
        <v/>
      </c>
      <c r="BW190" s="68" t="str">
        <f t="shared" si="160"/>
        <v/>
      </c>
      <c r="BX190" s="68" t="str">
        <f t="shared" si="161"/>
        <v/>
      </c>
      <c r="BY190" s="68" t="str">
        <f t="shared" si="162"/>
        <v/>
      </c>
      <c r="BZ190" s="68" t="str">
        <f t="shared" si="163"/>
        <v/>
      </c>
      <c r="CA190" s="68" t="str">
        <f t="shared" si="164"/>
        <v/>
      </c>
      <c r="CB190" s="68" t="str">
        <f t="shared" si="165"/>
        <v/>
      </c>
      <c r="CC190" s="68" t="str">
        <f t="shared" si="166"/>
        <v/>
      </c>
      <c r="CD190" s="68" t="str">
        <f t="shared" si="167"/>
        <v/>
      </c>
      <c r="CE190" s="68" t="str">
        <f t="shared" si="168"/>
        <v/>
      </c>
      <c r="CF190" s="68" t="str">
        <f t="shared" si="169"/>
        <v/>
      </c>
      <c r="CG190" s="68" t="str">
        <f t="shared" si="170"/>
        <v/>
      </c>
      <c r="CH190" s="68" t="str">
        <f t="shared" si="171"/>
        <v/>
      </c>
      <c r="CI190" s="68" t="str">
        <f t="shared" si="172"/>
        <v/>
      </c>
      <c r="CJ190" s="68" t="str">
        <f t="shared" si="173"/>
        <v/>
      </c>
      <c r="CK190" s="68" t="str">
        <f t="shared" si="174"/>
        <v/>
      </c>
      <c r="CL190" s="68" t="str">
        <f t="shared" si="175"/>
        <v/>
      </c>
      <c r="CM190" s="68" t="str">
        <f t="shared" si="176"/>
        <v/>
      </c>
      <c r="CN190" s="68" t="str">
        <f t="shared" si="177"/>
        <v/>
      </c>
      <c r="CO190" s="68" t="str">
        <f t="shared" si="178"/>
        <v/>
      </c>
      <c r="CP190" s="68" t="str">
        <f t="shared" si="184"/>
        <v/>
      </c>
    </row>
    <row r="191" spans="3:94" x14ac:dyDescent="0.25">
      <c r="C191" s="82" t="str">
        <f t="shared" si="179"/>
        <v/>
      </c>
      <c r="D191" s="278"/>
      <c r="E191" s="82" t="str">
        <f t="shared" si="180"/>
        <v/>
      </c>
      <c r="F191" s="82" t="str">
        <f t="shared" si="133"/>
        <v/>
      </c>
      <c r="G191" s="82" t="str">
        <f t="shared" si="134"/>
        <v/>
      </c>
      <c r="H191" s="82" t="str">
        <f t="shared" si="135"/>
        <v/>
      </c>
      <c r="I191" s="82" t="str">
        <f t="shared" si="136"/>
        <v/>
      </c>
      <c r="J191" s="82" t="str">
        <f t="shared" si="137"/>
        <v/>
      </c>
      <c r="K191" s="82" t="str">
        <f t="shared" si="138"/>
        <v/>
      </c>
      <c r="L191" s="82" t="str">
        <f t="shared" si="139"/>
        <v/>
      </c>
      <c r="M191" s="82" t="str">
        <f t="shared" si="140"/>
        <v/>
      </c>
      <c r="N191" s="82" t="str">
        <f t="shared" si="141"/>
        <v/>
      </c>
      <c r="O191" s="82" t="str">
        <f t="shared" si="142"/>
        <v/>
      </c>
      <c r="P191" s="82" t="str">
        <f t="shared" si="143"/>
        <v/>
      </c>
      <c r="Q191" s="82" t="str">
        <f t="shared" si="144"/>
        <v/>
      </c>
      <c r="R191" s="82" t="str">
        <f t="shared" si="145"/>
        <v/>
      </c>
      <c r="S191" s="82" t="str">
        <f t="shared" si="146"/>
        <v/>
      </c>
      <c r="T191" s="82" t="str">
        <f t="shared" si="147"/>
        <v/>
      </c>
      <c r="U191" s="82" t="str">
        <f t="shared" si="148"/>
        <v/>
      </c>
      <c r="V191" s="82" t="str">
        <f t="shared" si="149"/>
        <v/>
      </c>
      <c r="W191" s="82" t="str">
        <f t="shared" si="150"/>
        <v/>
      </c>
      <c r="X191" s="82" t="str">
        <f t="shared" si="151"/>
        <v/>
      </c>
      <c r="Y191" s="82" t="str">
        <f t="shared" si="152"/>
        <v/>
      </c>
      <c r="Z191" s="82" t="str">
        <f t="shared" si="153"/>
        <v/>
      </c>
      <c r="AA191" s="82" t="str">
        <f t="shared" si="154"/>
        <v/>
      </c>
      <c r="AB191" s="82" t="str">
        <f t="shared" si="155"/>
        <v/>
      </c>
      <c r="AC191" s="83" t="str">
        <f t="shared" si="187"/>
        <v>https://viking-pictures.s3.us-west-1.amazonaws.com/AA1188</v>
      </c>
      <c r="AD191" s="82" t="str">
        <f t="shared" si="188"/>
        <v>0</v>
      </c>
      <c r="AE191" s="82">
        <f t="shared" si="181"/>
        <v>0</v>
      </c>
      <c r="AF191" s="82" t="str">
        <f t="shared" si="189"/>
        <v>0</v>
      </c>
      <c r="AG191" s="82" t="str">
        <f t="shared" si="190"/>
        <v>0</v>
      </c>
      <c r="AH191" s="82" t="str">
        <f t="shared" si="191"/>
        <v>0</v>
      </c>
      <c r="AI191" s="82" t="str">
        <f t="shared" si="192"/>
        <v>0</v>
      </c>
      <c r="AJ191" s="82" t="str">
        <f t="shared" si="193"/>
        <v>0</v>
      </c>
      <c r="AK191" s="82" t="str">
        <f t="shared" si="194"/>
        <v>0</v>
      </c>
      <c r="AL191" s="82" t="str">
        <f t="shared" si="195"/>
        <v>0</v>
      </c>
      <c r="AM191" s="82" t="str">
        <f t="shared" si="196"/>
        <v>0</v>
      </c>
      <c r="AN191" s="82" t="str">
        <f t="shared" si="182"/>
        <v>0</v>
      </c>
      <c r="AO191" s="82" t="str">
        <f t="shared" si="197"/>
        <v>0</v>
      </c>
      <c r="AP191" s="82" t="str">
        <f t="shared" si="198"/>
        <v>0</v>
      </c>
      <c r="AQ191" s="84" t="s">
        <v>3199</v>
      </c>
      <c r="AR191" s="84" t="s">
        <v>1864</v>
      </c>
      <c r="AS191" s="84" t="s">
        <v>1865</v>
      </c>
      <c r="AT191" s="84" t="s">
        <v>1866</v>
      </c>
      <c r="AU191" s="84" t="s">
        <v>1867</v>
      </c>
      <c r="AV191" s="84" t="s">
        <v>1868</v>
      </c>
      <c r="AW191" s="84" t="s">
        <v>1869</v>
      </c>
      <c r="AX191" s="84" t="s">
        <v>1870</v>
      </c>
      <c r="AY191" s="84" t="s">
        <v>1871</v>
      </c>
      <c r="AZ191" s="84" t="s">
        <v>1872</v>
      </c>
      <c r="BA191" s="84" t="s">
        <v>1873</v>
      </c>
      <c r="BB191" s="84" t="s">
        <v>1874</v>
      </c>
      <c r="BC191" s="84" t="s">
        <v>1875</v>
      </c>
      <c r="BD191" s="84" t="s">
        <v>1876</v>
      </c>
      <c r="BE191" s="84" t="s">
        <v>1877</v>
      </c>
      <c r="BF191" s="84" t="s">
        <v>1878</v>
      </c>
      <c r="BG191" s="84" t="s">
        <v>1879</v>
      </c>
      <c r="BH191" s="84" t="s">
        <v>1880</v>
      </c>
      <c r="BI191" s="84" t="s">
        <v>1881</v>
      </c>
      <c r="BJ191" s="84" t="s">
        <v>1882</v>
      </c>
      <c r="BK191" s="84" t="s">
        <v>1883</v>
      </c>
      <c r="BL191" s="84" t="s">
        <v>1884</v>
      </c>
      <c r="BM191" s="84" t="s">
        <v>1885</v>
      </c>
      <c r="BN191" s="84" t="s">
        <v>1886</v>
      </c>
      <c r="BO191" s="84" t="s">
        <v>1887</v>
      </c>
      <c r="BP191" s="84" t="s">
        <v>1888</v>
      </c>
      <c r="BQ191" s="84" t="s">
        <v>1889</v>
      </c>
      <c r="BR191" s="68" t="str">
        <f t="shared" si="183"/>
        <v/>
      </c>
      <c r="BS191" s="68" t="str">
        <f t="shared" si="156"/>
        <v/>
      </c>
      <c r="BT191" s="68" t="str">
        <f t="shared" si="157"/>
        <v/>
      </c>
      <c r="BU191" s="68" t="str">
        <f t="shared" si="158"/>
        <v/>
      </c>
      <c r="BV191" s="68" t="str">
        <f t="shared" si="159"/>
        <v/>
      </c>
      <c r="BW191" s="68" t="str">
        <f t="shared" si="160"/>
        <v/>
      </c>
      <c r="BX191" s="68" t="str">
        <f t="shared" si="161"/>
        <v/>
      </c>
      <c r="BY191" s="68" t="str">
        <f t="shared" si="162"/>
        <v/>
      </c>
      <c r="BZ191" s="68" t="str">
        <f t="shared" si="163"/>
        <v/>
      </c>
      <c r="CA191" s="68" t="str">
        <f t="shared" si="164"/>
        <v/>
      </c>
      <c r="CB191" s="68" t="str">
        <f t="shared" si="165"/>
        <v/>
      </c>
      <c r="CC191" s="68" t="str">
        <f t="shared" si="166"/>
        <v/>
      </c>
      <c r="CD191" s="68" t="str">
        <f t="shared" si="167"/>
        <v/>
      </c>
      <c r="CE191" s="68" t="str">
        <f t="shared" si="168"/>
        <v/>
      </c>
      <c r="CF191" s="68" t="str">
        <f t="shared" si="169"/>
        <v/>
      </c>
      <c r="CG191" s="68" t="str">
        <f t="shared" si="170"/>
        <v/>
      </c>
      <c r="CH191" s="68" t="str">
        <f t="shared" si="171"/>
        <v/>
      </c>
      <c r="CI191" s="68" t="str">
        <f t="shared" si="172"/>
        <v/>
      </c>
      <c r="CJ191" s="68" t="str">
        <f t="shared" si="173"/>
        <v/>
      </c>
      <c r="CK191" s="68" t="str">
        <f t="shared" si="174"/>
        <v/>
      </c>
      <c r="CL191" s="68" t="str">
        <f t="shared" si="175"/>
        <v/>
      </c>
      <c r="CM191" s="68" t="str">
        <f t="shared" si="176"/>
        <v/>
      </c>
      <c r="CN191" s="68" t="str">
        <f t="shared" si="177"/>
        <v/>
      </c>
      <c r="CO191" s="68" t="str">
        <f t="shared" si="178"/>
        <v/>
      </c>
      <c r="CP191" s="68" t="str">
        <f t="shared" si="184"/>
        <v/>
      </c>
    </row>
    <row r="192" spans="3:94" x14ac:dyDescent="0.25">
      <c r="C192" s="82" t="str">
        <f t="shared" si="179"/>
        <v/>
      </c>
      <c r="D192" s="278"/>
      <c r="E192" s="82" t="str">
        <f t="shared" si="180"/>
        <v/>
      </c>
      <c r="F192" s="82" t="str">
        <f t="shared" si="133"/>
        <v/>
      </c>
      <c r="G192" s="82" t="str">
        <f t="shared" si="134"/>
        <v/>
      </c>
      <c r="H192" s="82" t="str">
        <f t="shared" si="135"/>
        <v/>
      </c>
      <c r="I192" s="82" t="str">
        <f t="shared" si="136"/>
        <v/>
      </c>
      <c r="J192" s="82" t="str">
        <f t="shared" si="137"/>
        <v/>
      </c>
      <c r="K192" s="82" t="str">
        <f t="shared" si="138"/>
        <v/>
      </c>
      <c r="L192" s="82" t="str">
        <f t="shared" si="139"/>
        <v/>
      </c>
      <c r="M192" s="82" t="str">
        <f t="shared" si="140"/>
        <v/>
      </c>
      <c r="N192" s="82" t="str">
        <f t="shared" si="141"/>
        <v/>
      </c>
      <c r="O192" s="82" t="str">
        <f t="shared" si="142"/>
        <v/>
      </c>
      <c r="P192" s="82" t="str">
        <f t="shared" si="143"/>
        <v/>
      </c>
      <c r="Q192" s="82" t="str">
        <f t="shared" si="144"/>
        <v/>
      </c>
      <c r="R192" s="82" t="str">
        <f t="shared" si="145"/>
        <v/>
      </c>
      <c r="S192" s="82" t="str">
        <f t="shared" si="146"/>
        <v/>
      </c>
      <c r="T192" s="82" t="str">
        <f t="shared" si="147"/>
        <v/>
      </c>
      <c r="U192" s="82" t="str">
        <f t="shared" si="148"/>
        <v/>
      </c>
      <c r="V192" s="82" t="str">
        <f t="shared" si="149"/>
        <v/>
      </c>
      <c r="W192" s="82" t="str">
        <f t="shared" si="150"/>
        <v/>
      </c>
      <c r="X192" s="82" t="str">
        <f t="shared" si="151"/>
        <v/>
      </c>
      <c r="Y192" s="82" t="str">
        <f t="shared" si="152"/>
        <v/>
      </c>
      <c r="Z192" s="82" t="str">
        <f t="shared" si="153"/>
        <v/>
      </c>
      <c r="AA192" s="82" t="str">
        <f t="shared" si="154"/>
        <v/>
      </c>
      <c r="AB192" s="82" t="str">
        <f t="shared" si="155"/>
        <v/>
      </c>
      <c r="AC192" s="83" t="str">
        <f t="shared" si="187"/>
        <v>https://viking-pictures.s3.us-west-1.amazonaws.com/AA1188</v>
      </c>
      <c r="AD192" s="82" t="str">
        <f t="shared" si="188"/>
        <v>0</v>
      </c>
      <c r="AE192" s="82">
        <f t="shared" si="181"/>
        <v>0</v>
      </c>
      <c r="AF192" s="82" t="str">
        <f t="shared" si="189"/>
        <v>0</v>
      </c>
      <c r="AG192" s="82" t="str">
        <f t="shared" si="190"/>
        <v>0</v>
      </c>
      <c r="AH192" s="82" t="str">
        <f t="shared" si="191"/>
        <v>0</v>
      </c>
      <c r="AI192" s="82" t="str">
        <f t="shared" si="192"/>
        <v>0</v>
      </c>
      <c r="AJ192" s="82" t="str">
        <f t="shared" si="193"/>
        <v>0</v>
      </c>
      <c r="AK192" s="82" t="str">
        <f t="shared" si="194"/>
        <v>0</v>
      </c>
      <c r="AL192" s="82" t="str">
        <f t="shared" si="195"/>
        <v>0</v>
      </c>
      <c r="AM192" s="82" t="str">
        <f t="shared" si="196"/>
        <v>0</v>
      </c>
      <c r="AN192" s="82" t="str">
        <f t="shared" si="182"/>
        <v>0</v>
      </c>
      <c r="AO192" s="82" t="str">
        <f t="shared" si="197"/>
        <v>0</v>
      </c>
      <c r="AP192" s="82" t="str">
        <f t="shared" si="198"/>
        <v>0</v>
      </c>
      <c r="AQ192" s="84" t="s">
        <v>3199</v>
      </c>
      <c r="AR192" s="84" t="s">
        <v>1864</v>
      </c>
      <c r="AS192" s="84" t="s">
        <v>1865</v>
      </c>
      <c r="AT192" s="84" t="s">
        <v>1866</v>
      </c>
      <c r="AU192" s="84" t="s">
        <v>1867</v>
      </c>
      <c r="AV192" s="84" t="s">
        <v>1868</v>
      </c>
      <c r="AW192" s="84" t="s">
        <v>1869</v>
      </c>
      <c r="AX192" s="84" t="s">
        <v>1870</v>
      </c>
      <c r="AY192" s="84" t="s">
        <v>1871</v>
      </c>
      <c r="AZ192" s="84" t="s">
        <v>1872</v>
      </c>
      <c r="BA192" s="84" t="s">
        <v>1873</v>
      </c>
      <c r="BB192" s="84" t="s">
        <v>1874</v>
      </c>
      <c r="BC192" s="84" t="s">
        <v>1875</v>
      </c>
      <c r="BD192" s="84" t="s">
        <v>1876</v>
      </c>
      <c r="BE192" s="84" t="s">
        <v>1877</v>
      </c>
      <c r="BF192" s="84" t="s">
        <v>1878</v>
      </c>
      <c r="BG192" s="84" t="s">
        <v>1879</v>
      </c>
      <c r="BH192" s="84" t="s">
        <v>1880</v>
      </c>
      <c r="BI192" s="84" t="s">
        <v>1881</v>
      </c>
      <c r="BJ192" s="84" t="s">
        <v>1882</v>
      </c>
      <c r="BK192" s="84" t="s">
        <v>1883</v>
      </c>
      <c r="BL192" s="84" t="s">
        <v>1884</v>
      </c>
      <c r="BM192" s="84" t="s">
        <v>1885</v>
      </c>
      <c r="BN192" s="84" t="s">
        <v>1886</v>
      </c>
      <c r="BO192" s="84" t="s">
        <v>1887</v>
      </c>
      <c r="BP192" s="84" t="s">
        <v>1888</v>
      </c>
      <c r="BQ192" s="84" t="s">
        <v>1889</v>
      </c>
      <c r="BR192" s="68" t="str">
        <f t="shared" si="183"/>
        <v/>
      </c>
      <c r="BS192" s="68" t="str">
        <f t="shared" si="156"/>
        <v/>
      </c>
      <c r="BT192" s="68" t="str">
        <f t="shared" si="157"/>
        <v/>
      </c>
      <c r="BU192" s="68" t="str">
        <f t="shared" si="158"/>
        <v/>
      </c>
      <c r="BV192" s="68" t="str">
        <f t="shared" si="159"/>
        <v/>
      </c>
      <c r="BW192" s="68" t="str">
        <f t="shared" si="160"/>
        <v/>
      </c>
      <c r="BX192" s="68" t="str">
        <f t="shared" si="161"/>
        <v/>
      </c>
      <c r="BY192" s="68" t="str">
        <f t="shared" si="162"/>
        <v/>
      </c>
      <c r="BZ192" s="68" t="str">
        <f t="shared" si="163"/>
        <v/>
      </c>
      <c r="CA192" s="68" t="str">
        <f t="shared" si="164"/>
        <v/>
      </c>
      <c r="CB192" s="68" t="str">
        <f t="shared" si="165"/>
        <v/>
      </c>
      <c r="CC192" s="68" t="str">
        <f t="shared" si="166"/>
        <v/>
      </c>
      <c r="CD192" s="68" t="str">
        <f t="shared" si="167"/>
        <v/>
      </c>
      <c r="CE192" s="68" t="str">
        <f t="shared" si="168"/>
        <v/>
      </c>
      <c r="CF192" s="68" t="str">
        <f t="shared" si="169"/>
        <v/>
      </c>
      <c r="CG192" s="68" t="str">
        <f t="shared" si="170"/>
        <v/>
      </c>
      <c r="CH192" s="68" t="str">
        <f t="shared" si="171"/>
        <v/>
      </c>
      <c r="CI192" s="68" t="str">
        <f t="shared" si="172"/>
        <v/>
      </c>
      <c r="CJ192" s="68" t="str">
        <f t="shared" si="173"/>
        <v/>
      </c>
      <c r="CK192" s="68" t="str">
        <f t="shared" si="174"/>
        <v/>
      </c>
      <c r="CL192" s="68" t="str">
        <f t="shared" si="175"/>
        <v/>
      </c>
      <c r="CM192" s="68" t="str">
        <f t="shared" si="176"/>
        <v/>
      </c>
      <c r="CN192" s="68" t="str">
        <f t="shared" si="177"/>
        <v/>
      </c>
      <c r="CO192" s="68" t="str">
        <f t="shared" si="178"/>
        <v/>
      </c>
      <c r="CP192" s="68" t="str">
        <f t="shared" si="184"/>
        <v/>
      </c>
    </row>
    <row r="193" spans="3:94" x14ac:dyDescent="0.25">
      <c r="C193" s="82" t="str">
        <f t="shared" si="179"/>
        <v/>
      </c>
      <c r="D193" s="278"/>
      <c r="E193" s="82" t="str">
        <f t="shared" si="180"/>
        <v/>
      </c>
      <c r="F193" s="82" t="str">
        <f t="shared" si="133"/>
        <v/>
      </c>
      <c r="G193" s="82" t="str">
        <f t="shared" si="134"/>
        <v/>
      </c>
      <c r="H193" s="82" t="str">
        <f t="shared" si="135"/>
        <v/>
      </c>
      <c r="I193" s="82" t="str">
        <f t="shared" si="136"/>
        <v/>
      </c>
      <c r="J193" s="82" t="str">
        <f t="shared" si="137"/>
        <v/>
      </c>
      <c r="K193" s="82" t="str">
        <f t="shared" si="138"/>
        <v/>
      </c>
      <c r="L193" s="82" t="str">
        <f t="shared" si="139"/>
        <v/>
      </c>
      <c r="M193" s="82" t="str">
        <f t="shared" si="140"/>
        <v/>
      </c>
      <c r="N193" s="82" t="str">
        <f t="shared" si="141"/>
        <v/>
      </c>
      <c r="O193" s="82" t="str">
        <f t="shared" si="142"/>
        <v/>
      </c>
      <c r="P193" s="82" t="str">
        <f t="shared" si="143"/>
        <v/>
      </c>
      <c r="Q193" s="82" t="str">
        <f t="shared" si="144"/>
        <v/>
      </c>
      <c r="R193" s="82" t="str">
        <f t="shared" si="145"/>
        <v/>
      </c>
      <c r="S193" s="82" t="str">
        <f t="shared" si="146"/>
        <v/>
      </c>
      <c r="T193" s="82" t="str">
        <f t="shared" si="147"/>
        <v/>
      </c>
      <c r="U193" s="82" t="str">
        <f t="shared" si="148"/>
        <v/>
      </c>
      <c r="V193" s="82" t="str">
        <f t="shared" si="149"/>
        <v/>
      </c>
      <c r="W193" s="82" t="str">
        <f t="shared" si="150"/>
        <v/>
      </c>
      <c r="X193" s="82" t="str">
        <f t="shared" si="151"/>
        <v/>
      </c>
      <c r="Y193" s="82" t="str">
        <f t="shared" si="152"/>
        <v/>
      </c>
      <c r="Z193" s="82" t="str">
        <f t="shared" si="153"/>
        <v/>
      </c>
      <c r="AA193" s="82" t="str">
        <f t="shared" si="154"/>
        <v/>
      </c>
      <c r="AB193" s="82" t="str">
        <f t="shared" si="155"/>
        <v/>
      </c>
      <c r="AC193" s="83" t="str">
        <f t="shared" si="187"/>
        <v>https://viking-pictures.s3.us-west-1.amazonaws.com/AA1188</v>
      </c>
      <c r="AD193" s="82" t="str">
        <f t="shared" si="188"/>
        <v>0</v>
      </c>
      <c r="AE193" s="82">
        <f t="shared" si="181"/>
        <v>0</v>
      </c>
      <c r="AF193" s="82" t="str">
        <f t="shared" si="189"/>
        <v>0</v>
      </c>
      <c r="AG193" s="82" t="str">
        <f t="shared" si="190"/>
        <v>0</v>
      </c>
      <c r="AH193" s="82" t="str">
        <f t="shared" si="191"/>
        <v>0</v>
      </c>
      <c r="AI193" s="82" t="str">
        <f t="shared" si="192"/>
        <v>0</v>
      </c>
      <c r="AJ193" s="82" t="str">
        <f t="shared" si="193"/>
        <v>0</v>
      </c>
      <c r="AK193" s="82" t="str">
        <f t="shared" si="194"/>
        <v>0</v>
      </c>
      <c r="AL193" s="82" t="str">
        <f t="shared" si="195"/>
        <v>0</v>
      </c>
      <c r="AM193" s="82" t="str">
        <f t="shared" si="196"/>
        <v>0</v>
      </c>
      <c r="AN193" s="82" t="str">
        <f t="shared" si="182"/>
        <v>0</v>
      </c>
      <c r="AO193" s="82" t="str">
        <f t="shared" si="197"/>
        <v>0</v>
      </c>
      <c r="AP193" s="82" t="str">
        <f t="shared" si="198"/>
        <v>0</v>
      </c>
      <c r="AQ193" s="84" t="s">
        <v>3199</v>
      </c>
      <c r="AR193" s="84" t="s">
        <v>1864</v>
      </c>
      <c r="AS193" s="84" t="s">
        <v>1865</v>
      </c>
      <c r="AT193" s="84" t="s">
        <v>1866</v>
      </c>
      <c r="AU193" s="84" t="s">
        <v>1867</v>
      </c>
      <c r="AV193" s="84" t="s">
        <v>1868</v>
      </c>
      <c r="AW193" s="84" t="s">
        <v>1869</v>
      </c>
      <c r="AX193" s="84" t="s">
        <v>1870</v>
      </c>
      <c r="AY193" s="84" t="s">
        <v>1871</v>
      </c>
      <c r="AZ193" s="84" t="s">
        <v>1872</v>
      </c>
      <c r="BA193" s="84" t="s">
        <v>1873</v>
      </c>
      <c r="BB193" s="84" t="s">
        <v>1874</v>
      </c>
      <c r="BC193" s="84" t="s">
        <v>1875</v>
      </c>
      <c r="BD193" s="84" t="s">
        <v>1876</v>
      </c>
      <c r="BE193" s="84" t="s">
        <v>1877</v>
      </c>
      <c r="BF193" s="84" t="s">
        <v>1878</v>
      </c>
      <c r="BG193" s="84" t="s">
        <v>1879</v>
      </c>
      <c r="BH193" s="84" t="s">
        <v>1880</v>
      </c>
      <c r="BI193" s="84" t="s">
        <v>1881</v>
      </c>
      <c r="BJ193" s="84" t="s">
        <v>1882</v>
      </c>
      <c r="BK193" s="84" t="s">
        <v>1883</v>
      </c>
      <c r="BL193" s="84" t="s">
        <v>1884</v>
      </c>
      <c r="BM193" s="84" t="s">
        <v>1885</v>
      </c>
      <c r="BN193" s="84" t="s">
        <v>1886</v>
      </c>
      <c r="BO193" s="84" t="s">
        <v>1887</v>
      </c>
      <c r="BP193" s="84" t="s">
        <v>1888</v>
      </c>
      <c r="BQ193" s="84" t="s">
        <v>1889</v>
      </c>
      <c r="BR193" s="68" t="str">
        <f t="shared" si="183"/>
        <v/>
      </c>
      <c r="BS193" s="68" t="str">
        <f t="shared" si="156"/>
        <v/>
      </c>
      <c r="BT193" s="68" t="str">
        <f t="shared" si="157"/>
        <v/>
      </c>
      <c r="BU193" s="68" t="str">
        <f t="shared" si="158"/>
        <v/>
      </c>
      <c r="BV193" s="68" t="str">
        <f t="shared" si="159"/>
        <v/>
      </c>
      <c r="BW193" s="68" t="str">
        <f t="shared" si="160"/>
        <v/>
      </c>
      <c r="BX193" s="68" t="str">
        <f t="shared" si="161"/>
        <v/>
      </c>
      <c r="BY193" s="68" t="str">
        <f t="shared" si="162"/>
        <v/>
      </c>
      <c r="BZ193" s="68" t="str">
        <f t="shared" si="163"/>
        <v/>
      </c>
      <c r="CA193" s="68" t="str">
        <f t="shared" si="164"/>
        <v/>
      </c>
      <c r="CB193" s="68" t="str">
        <f t="shared" si="165"/>
        <v/>
      </c>
      <c r="CC193" s="68" t="str">
        <f t="shared" si="166"/>
        <v/>
      </c>
      <c r="CD193" s="68" t="str">
        <f t="shared" si="167"/>
        <v/>
      </c>
      <c r="CE193" s="68" t="str">
        <f t="shared" si="168"/>
        <v/>
      </c>
      <c r="CF193" s="68" t="str">
        <f t="shared" si="169"/>
        <v/>
      </c>
      <c r="CG193" s="68" t="str">
        <f t="shared" si="170"/>
        <v/>
      </c>
      <c r="CH193" s="68" t="str">
        <f t="shared" si="171"/>
        <v/>
      </c>
      <c r="CI193" s="68" t="str">
        <f t="shared" si="172"/>
        <v/>
      </c>
      <c r="CJ193" s="68" t="str">
        <f t="shared" si="173"/>
        <v/>
      </c>
      <c r="CK193" s="68" t="str">
        <f t="shared" si="174"/>
        <v/>
      </c>
      <c r="CL193" s="68" t="str">
        <f t="shared" si="175"/>
        <v/>
      </c>
      <c r="CM193" s="68" t="str">
        <f t="shared" si="176"/>
        <v/>
      </c>
      <c r="CN193" s="68" t="str">
        <f t="shared" si="177"/>
        <v/>
      </c>
      <c r="CO193" s="68" t="str">
        <f t="shared" si="178"/>
        <v/>
      </c>
      <c r="CP193" s="68" t="str">
        <f t="shared" si="184"/>
        <v/>
      </c>
    </row>
    <row r="194" spans="3:94" x14ac:dyDescent="0.25">
      <c r="C194" s="82" t="str">
        <f t="shared" si="179"/>
        <v/>
      </c>
      <c r="D194" s="278"/>
      <c r="E194" s="82" t="str">
        <f t="shared" si="180"/>
        <v/>
      </c>
      <c r="F194" s="82" t="str">
        <f t="shared" si="133"/>
        <v/>
      </c>
      <c r="G194" s="82" t="str">
        <f t="shared" si="134"/>
        <v/>
      </c>
      <c r="H194" s="82" t="str">
        <f t="shared" si="135"/>
        <v/>
      </c>
      <c r="I194" s="82" t="str">
        <f t="shared" si="136"/>
        <v/>
      </c>
      <c r="J194" s="82" t="str">
        <f t="shared" si="137"/>
        <v/>
      </c>
      <c r="K194" s="82" t="str">
        <f t="shared" si="138"/>
        <v/>
      </c>
      <c r="L194" s="82" t="str">
        <f t="shared" si="139"/>
        <v/>
      </c>
      <c r="M194" s="82" t="str">
        <f t="shared" si="140"/>
        <v/>
      </c>
      <c r="N194" s="82" t="str">
        <f t="shared" si="141"/>
        <v/>
      </c>
      <c r="O194" s="82" t="str">
        <f t="shared" si="142"/>
        <v/>
      </c>
      <c r="P194" s="82" t="str">
        <f t="shared" si="143"/>
        <v/>
      </c>
      <c r="Q194" s="82" t="str">
        <f t="shared" si="144"/>
        <v/>
      </c>
      <c r="R194" s="82" t="str">
        <f t="shared" si="145"/>
        <v/>
      </c>
      <c r="S194" s="82" t="str">
        <f t="shared" si="146"/>
        <v/>
      </c>
      <c r="T194" s="82" t="str">
        <f t="shared" si="147"/>
        <v/>
      </c>
      <c r="U194" s="82" t="str">
        <f t="shared" si="148"/>
        <v/>
      </c>
      <c r="V194" s="82" t="str">
        <f t="shared" si="149"/>
        <v/>
      </c>
      <c r="W194" s="82" t="str">
        <f t="shared" si="150"/>
        <v/>
      </c>
      <c r="X194" s="82" t="str">
        <f t="shared" si="151"/>
        <v/>
      </c>
      <c r="Y194" s="82" t="str">
        <f t="shared" si="152"/>
        <v/>
      </c>
      <c r="Z194" s="82" t="str">
        <f t="shared" si="153"/>
        <v/>
      </c>
      <c r="AA194" s="82" t="str">
        <f t="shared" si="154"/>
        <v/>
      </c>
      <c r="AB194" s="82" t="str">
        <f t="shared" si="155"/>
        <v/>
      </c>
      <c r="AC194" s="83" t="str">
        <f t="shared" si="187"/>
        <v>https://viking-pictures.s3.us-west-1.amazonaws.com/AA1188</v>
      </c>
      <c r="AD194" s="82" t="str">
        <f t="shared" si="188"/>
        <v>0</v>
      </c>
      <c r="AE194" s="82">
        <f t="shared" si="181"/>
        <v>0</v>
      </c>
      <c r="AF194" s="82" t="str">
        <f t="shared" si="189"/>
        <v>0</v>
      </c>
      <c r="AG194" s="82" t="str">
        <f t="shared" si="190"/>
        <v>0</v>
      </c>
      <c r="AH194" s="82" t="str">
        <f t="shared" si="191"/>
        <v>0</v>
      </c>
      <c r="AI194" s="82" t="str">
        <f t="shared" si="192"/>
        <v>0</v>
      </c>
      <c r="AJ194" s="82" t="str">
        <f t="shared" si="193"/>
        <v>0</v>
      </c>
      <c r="AK194" s="82" t="str">
        <f t="shared" si="194"/>
        <v>0</v>
      </c>
      <c r="AL194" s="82" t="str">
        <f t="shared" si="195"/>
        <v>0</v>
      </c>
      <c r="AM194" s="82" t="str">
        <f t="shared" si="196"/>
        <v>0</v>
      </c>
      <c r="AN194" s="82" t="str">
        <f t="shared" si="182"/>
        <v>0</v>
      </c>
      <c r="AO194" s="82" t="str">
        <f t="shared" si="197"/>
        <v>0</v>
      </c>
      <c r="AP194" s="82" t="str">
        <f t="shared" si="198"/>
        <v>0</v>
      </c>
      <c r="AQ194" s="84" t="s">
        <v>3199</v>
      </c>
      <c r="AR194" s="84" t="s">
        <v>1864</v>
      </c>
      <c r="AS194" s="84" t="s">
        <v>1865</v>
      </c>
      <c r="AT194" s="84" t="s">
        <v>1866</v>
      </c>
      <c r="AU194" s="84" t="s">
        <v>1867</v>
      </c>
      <c r="AV194" s="84" t="s">
        <v>1868</v>
      </c>
      <c r="AW194" s="84" t="s">
        <v>1869</v>
      </c>
      <c r="AX194" s="84" t="s">
        <v>1870</v>
      </c>
      <c r="AY194" s="84" t="s">
        <v>1871</v>
      </c>
      <c r="AZ194" s="84" t="s">
        <v>1872</v>
      </c>
      <c r="BA194" s="84" t="s">
        <v>1873</v>
      </c>
      <c r="BB194" s="84" t="s">
        <v>1874</v>
      </c>
      <c r="BC194" s="84" t="s">
        <v>1875</v>
      </c>
      <c r="BD194" s="84" t="s">
        <v>1876</v>
      </c>
      <c r="BE194" s="84" t="s">
        <v>1877</v>
      </c>
      <c r="BF194" s="84" t="s">
        <v>1878</v>
      </c>
      <c r="BG194" s="84" t="s">
        <v>1879</v>
      </c>
      <c r="BH194" s="84" t="s">
        <v>1880</v>
      </c>
      <c r="BI194" s="84" t="s">
        <v>1881</v>
      </c>
      <c r="BJ194" s="84" t="s">
        <v>1882</v>
      </c>
      <c r="BK194" s="84" t="s">
        <v>1883</v>
      </c>
      <c r="BL194" s="84" t="s">
        <v>1884</v>
      </c>
      <c r="BM194" s="84" t="s">
        <v>1885</v>
      </c>
      <c r="BN194" s="84" t="s">
        <v>1886</v>
      </c>
      <c r="BO194" s="84" t="s">
        <v>1887</v>
      </c>
      <c r="BP194" s="84" t="s">
        <v>1888</v>
      </c>
      <c r="BQ194" s="84" t="s">
        <v>1889</v>
      </c>
      <c r="BR194" s="68" t="str">
        <f t="shared" si="183"/>
        <v/>
      </c>
      <c r="BS194" s="68" t="str">
        <f t="shared" si="156"/>
        <v/>
      </c>
      <c r="BT194" s="68" t="str">
        <f t="shared" si="157"/>
        <v/>
      </c>
      <c r="BU194" s="68" t="str">
        <f t="shared" si="158"/>
        <v/>
      </c>
      <c r="BV194" s="68" t="str">
        <f t="shared" si="159"/>
        <v/>
      </c>
      <c r="BW194" s="68" t="str">
        <f t="shared" si="160"/>
        <v/>
      </c>
      <c r="BX194" s="68" t="str">
        <f t="shared" si="161"/>
        <v/>
      </c>
      <c r="BY194" s="68" t="str">
        <f t="shared" si="162"/>
        <v/>
      </c>
      <c r="BZ194" s="68" t="str">
        <f t="shared" si="163"/>
        <v/>
      </c>
      <c r="CA194" s="68" t="str">
        <f t="shared" si="164"/>
        <v/>
      </c>
      <c r="CB194" s="68" t="str">
        <f t="shared" si="165"/>
        <v/>
      </c>
      <c r="CC194" s="68" t="str">
        <f t="shared" si="166"/>
        <v/>
      </c>
      <c r="CD194" s="68" t="str">
        <f t="shared" si="167"/>
        <v/>
      </c>
      <c r="CE194" s="68" t="str">
        <f t="shared" si="168"/>
        <v/>
      </c>
      <c r="CF194" s="68" t="str">
        <f t="shared" si="169"/>
        <v/>
      </c>
      <c r="CG194" s="68" t="str">
        <f t="shared" si="170"/>
        <v/>
      </c>
      <c r="CH194" s="68" t="str">
        <f t="shared" si="171"/>
        <v/>
      </c>
      <c r="CI194" s="68" t="str">
        <f t="shared" si="172"/>
        <v/>
      </c>
      <c r="CJ194" s="68" t="str">
        <f t="shared" si="173"/>
        <v/>
      </c>
      <c r="CK194" s="68" t="str">
        <f t="shared" si="174"/>
        <v/>
      </c>
      <c r="CL194" s="68" t="str">
        <f t="shared" si="175"/>
        <v/>
      </c>
      <c r="CM194" s="68" t="str">
        <f t="shared" si="176"/>
        <v/>
      </c>
      <c r="CN194" s="68" t="str">
        <f t="shared" si="177"/>
        <v/>
      </c>
      <c r="CO194" s="68" t="str">
        <f t="shared" si="178"/>
        <v/>
      </c>
      <c r="CP194" s="68" t="str">
        <f t="shared" si="184"/>
        <v/>
      </c>
    </row>
    <row r="195" spans="3:94" x14ac:dyDescent="0.25">
      <c r="C195" s="82" t="str">
        <f t="shared" si="179"/>
        <v/>
      </c>
      <c r="D195" s="278"/>
      <c r="E195" s="82" t="str">
        <f t="shared" si="180"/>
        <v/>
      </c>
      <c r="F195" s="82" t="str">
        <f t="shared" ref="F195:F258" si="199">IF($D195&gt;=F$1,CONCATENATE($AC195,$AQ195,$AD195,$AR195,AT195,$BQ195),"")</f>
        <v/>
      </c>
      <c r="G195" s="82" t="str">
        <f t="shared" ref="G195:G258" si="200">IF($D195&gt;=G$1,CONCATENATE($AC195,$AQ195,$AD195,$AR195,AU195,$BQ195),"")</f>
        <v/>
      </c>
      <c r="H195" s="82" t="str">
        <f t="shared" ref="H195:H258" si="201">IF($D195&gt;=H$1,CONCATENATE($AC195,$AQ195,$AD195,$AR195,AV195,$BQ195),"")</f>
        <v/>
      </c>
      <c r="I195" s="82" t="str">
        <f t="shared" ref="I195:I258" si="202">IF($D195&gt;=I$1,CONCATENATE($AC195,$AQ195,$AD195,$AR195,AW195,$BQ195),"")</f>
        <v/>
      </c>
      <c r="J195" s="82" t="str">
        <f t="shared" ref="J195:J258" si="203">IF($D195&gt;=J$1,CONCATENATE($AC195,$AQ195,$AD195,$AR195,AX195,$BQ195),"")</f>
        <v/>
      </c>
      <c r="K195" s="82" t="str">
        <f t="shared" ref="K195:K258" si="204">IF($D195&gt;=K$1,CONCATENATE($AC195,$AQ195,$AD195,$AR195,AY195,$BQ195),"")</f>
        <v/>
      </c>
      <c r="L195" s="82" t="str">
        <f t="shared" ref="L195:L258" si="205">IF($D195&gt;=L$1,CONCATENATE($AC195,$AQ195,$AD195,$AR195,AZ195,$BQ195),"")</f>
        <v/>
      </c>
      <c r="M195" s="82" t="str">
        <f t="shared" ref="M195:M258" si="206">IF($D195&gt;=M$1,CONCATENATE($AC195,$AQ195,$AD195,$AR195,BA195,$BQ195),"")</f>
        <v/>
      </c>
      <c r="N195" s="82" t="str">
        <f t="shared" ref="N195:N258" si="207">IF($D195&gt;=N$1,CONCATENATE($AC195,$AQ195,$AD195,$AR195,BB195,$BQ195),"")</f>
        <v/>
      </c>
      <c r="O195" s="82" t="str">
        <f t="shared" ref="O195:O258" si="208">IF($D195&gt;=O$1,CONCATENATE($AC195,$AQ195,$AD195,$AR195,BC195,$BQ195),"")</f>
        <v/>
      </c>
      <c r="P195" s="82" t="str">
        <f t="shared" ref="P195:P258" si="209">IF($D195&gt;=P$1,CONCATENATE($AC195,$AQ195,$AD195,$AR195,BD195,$BQ195),"")</f>
        <v/>
      </c>
      <c r="Q195" s="82" t="str">
        <f t="shared" ref="Q195:Q258" si="210">IF($D195&gt;=Q$1,CONCATENATE($AC195,$AQ195,$AD195,$AR195,BE195,$BQ195),"")</f>
        <v/>
      </c>
      <c r="R195" s="82" t="str">
        <f t="shared" ref="R195:R258" si="211">IF($D195&gt;=R$1,CONCATENATE($AC195,$AQ195,$AD195,$AR195,BF195,$BQ195),"")</f>
        <v/>
      </c>
      <c r="S195" s="82" t="str">
        <f t="shared" ref="S195:S258" si="212">IF($D195&gt;=S$1,CONCATENATE($AC195,$AQ195,$AD195,$AR195,BG195,$BQ195),"")</f>
        <v/>
      </c>
      <c r="T195" s="82" t="str">
        <f t="shared" ref="T195:T258" si="213">IF($D195&gt;=T$1,CONCATENATE($AC195,$AQ195,$AD195,$AR195,BH195,$BQ195),"")</f>
        <v/>
      </c>
      <c r="U195" s="82" t="str">
        <f t="shared" ref="U195:U258" si="214">IF($D195&gt;=U$1,CONCATENATE($AC195,$AQ195,$AD195,$AR195,BI195,$BQ195),"")</f>
        <v/>
      </c>
      <c r="V195" s="82" t="str">
        <f t="shared" ref="V195:V258" si="215">IF($D195&gt;=V$1,CONCATENATE($AC195,$AQ195,$AD195,$AR195,BJ195,$BQ195),"")</f>
        <v/>
      </c>
      <c r="W195" s="82" t="str">
        <f t="shared" ref="W195:W258" si="216">IF($D195&gt;=W$1,CONCATENATE($AC195,$AQ195,$AD195,$AR195,BK195,$BQ195),"")</f>
        <v/>
      </c>
      <c r="X195" s="82" t="str">
        <f t="shared" ref="X195:X258" si="217">IF($D195&gt;=X$1,CONCATENATE($AC195,$AQ195,$AD195,$AR195,BL195,$BQ195),"")</f>
        <v/>
      </c>
      <c r="Y195" s="82" t="str">
        <f t="shared" ref="Y195:Y258" si="218">IF($D195&gt;=Y$1,CONCATENATE($AC195,$AQ195,$AD195,$AR195,BM195,$BQ195),"")</f>
        <v/>
      </c>
      <c r="Z195" s="82" t="str">
        <f t="shared" ref="Z195:Z258" si="219">IF($D195&gt;=Z$1,CONCATENATE($AC195,$AQ195,$AD195,$AR195,BN195,$BQ195),"")</f>
        <v/>
      </c>
      <c r="AA195" s="82" t="str">
        <f t="shared" ref="AA195:AA258" si="220">IF($D195&gt;=AA$1,CONCATENATE($AC195,$AQ195,$AD195,$AR195,BO195,$BQ195),"")</f>
        <v/>
      </c>
      <c r="AB195" s="82" t="str">
        <f t="shared" ref="AB195:AB258" si="221">IF($D195&gt;=AB$1,CONCATENATE($AC195,$AQ195,$AD195,$AR195,BP195,$BQ195),"")</f>
        <v/>
      </c>
      <c r="AC195" s="83" t="str">
        <f t="shared" si="187"/>
        <v>https://viking-pictures.s3.us-west-1.amazonaws.com/AA1188</v>
      </c>
      <c r="AD195" s="82" t="str">
        <f t="shared" si="188"/>
        <v>0</v>
      </c>
      <c r="AE195" s="82">
        <f t="shared" si="181"/>
        <v>0</v>
      </c>
      <c r="AF195" s="82" t="str">
        <f t="shared" si="189"/>
        <v>0</v>
      </c>
      <c r="AG195" s="82" t="str">
        <f t="shared" si="190"/>
        <v>0</v>
      </c>
      <c r="AH195" s="82" t="str">
        <f t="shared" si="191"/>
        <v>0</v>
      </c>
      <c r="AI195" s="82" t="str">
        <f t="shared" si="192"/>
        <v>0</v>
      </c>
      <c r="AJ195" s="82" t="str">
        <f t="shared" si="193"/>
        <v>0</v>
      </c>
      <c r="AK195" s="82" t="str">
        <f t="shared" si="194"/>
        <v>0</v>
      </c>
      <c r="AL195" s="82" t="str">
        <f t="shared" si="195"/>
        <v>0</v>
      </c>
      <c r="AM195" s="82" t="str">
        <f t="shared" si="196"/>
        <v>0</v>
      </c>
      <c r="AN195" s="82" t="str">
        <f t="shared" si="182"/>
        <v>0</v>
      </c>
      <c r="AO195" s="82" t="str">
        <f t="shared" si="197"/>
        <v>0</v>
      </c>
      <c r="AP195" s="82" t="str">
        <f t="shared" si="198"/>
        <v>0</v>
      </c>
      <c r="AQ195" s="84" t="s">
        <v>3199</v>
      </c>
      <c r="AR195" s="84" t="s">
        <v>1864</v>
      </c>
      <c r="AS195" s="84" t="s">
        <v>1865</v>
      </c>
      <c r="AT195" s="84" t="s">
        <v>1866</v>
      </c>
      <c r="AU195" s="84" t="s">
        <v>1867</v>
      </c>
      <c r="AV195" s="84" t="s">
        <v>1868</v>
      </c>
      <c r="AW195" s="84" t="s">
        <v>1869</v>
      </c>
      <c r="AX195" s="84" t="s">
        <v>1870</v>
      </c>
      <c r="AY195" s="84" t="s">
        <v>1871</v>
      </c>
      <c r="AZ195" s="84" t="s">
        <v>1872</v>
      </c>
      <c r="BA195" s="84" t="s">
        <v>1873</v>
      </c>
      <c r="BB195" s="84" t="s">
        <v>1874</v>
      </c>
      <c r="BC195" s="84" t="s">
        <v>1875</v>
      </c>
      <c r="BD195" s="84" t="s">
        <v>1876</v>
      </c>
      <c r="BE195" s="84" t="s">
        <v>1877</v>
      </c>
      <c r="BF195" s="84" t="s">
        <v>1878</v>
      </c>
      <c r="BG195" s="84" t="s">
        <v>1879</v>
      </c>
      <c r="BH195" s="84" t="s">
        <v>1880</v>
      </c>
      <c r="BI195" s="84" t="s">
        <v>1881</v>
      </c>
      <c r="BJ195" s="84" t="s">
        <v>1882</v>
      </c>
      <c r="BK195" s="84" t="s">
        <v>1883</v>
      </c>
      <c r="BL195" s="84" t="s">
        <v>1884</v>
      </c>
      <c r="BM195" s="84" t="s">
        <v>1885</v>
      </c>
      <c r="BN195" s="84" t="s">
        <v>1886</v>
      </c>
      <c r="BO195" s="84" t="s">
        <v>1887</v>
      </c>
      <c r="BP195" s="84" t="s">
        <v>1888</v>
      </c>
      <c r="BQ195" s="84" t="s">
        <v>1889</v>
      </c>
      <c r="BR195" s="68" t="str">
        <f t="shared" si="183"/>
        <v/>
      </c>
      <c r="BS195" s="68" t="str">
        <f t="shared" ref="BS195:BS258" si="222">IF(F195&lt;&gt;"",HYPERLINK(F195,"Pic"&amp;BS$2),"")</f>
        <v/>
      </c>
      <c r="BT195" s="68" t="str">
        <f t="shared" ref="BT195:BT258" si="223">IF(G195&lt;&gt;"",HYPERLINK(G195,"Pic"&amp;BT$2),"")</f>
        <v/>
      </c>
      <c r="BU195" s="68" t="str">
        <f t="shared" ref="BU195:BU258" si="224">IF(H195&lt;&gt;"",HYPERLINK(H195,"Pic"&amp;BU$2),"")</f>
        <v/>
      </c>
      <c r="BV195" s="68" t="str">
        <f t="shared" ref="BV195:BV258" si="225">IF(I195&lt;&gt;"",HYPERLINK(I195,"Pic"&amp;BV$2),"")</f>
        <v/>
      </c>
      <c r="BW195" s="68" t="str">
        <f t="shared" ref="BW195:BW258" si="226">IF(J195&lt;&gt;"",HYPERLINK(J195,"Pic"&amp;BW$2),"")</f>
        <v/>
      </c>
      <c r="BX195" s="68" t="str">
        <f t="shared" ref="BX195:BX258" si="227">IF(K195&lt;&gt;"",HYPERLINK(K195,"Pic"&amp;BX$2),"")</f>
        <v/>
      </c>
      <c r="BY195" s="68" t="str">
        <f t="shared" ref="BY195:BY258" si="228">IF(L195&lt;&gt;"",HYPERLINK(L195,"Pic"&amp;BY$2),"")</f>
        <v/>
      </c>
      <c r="BZ195" s="68" t="str">
        <f t="shared" ref="BZ195:BZ258" si="229">IF(M195&lt;&gt;"",HYPERLINK(M195,"Pic"&amp;BZ$2),"")</f>
        <v/>
      </c>
      <c r="CA195" s="68" t="str">
        <f t="shared" ref="CA195:CA258" si="230">IF(N195&lt;&gt;"",HYPERLINK(N195,"Pic"&amp;CA$2),"")</f>
        <v/>
      </c>
      <c r="CB195" s="68" t="str">
        <f t="shared" ref="CB195:CB258" si="231">IF(O195&lt;&gt;"",HYPERLINK(O195,"Pic"&amp;CB$2),"")</f>
        <v/>
      </c>
      <c r="CC195" s="68" t="str">
        <f t="shared" ref="CC195:CC258" si="232">IF(P195&lt;&gt;"",HYPERLINK(P195,"Pic"&amp;CC$2),"")</f>
        <v/>
      </c>
      <c r="CD195" s="68" t="str">
        <f t="shared" ref="CD195:CD258" si="233">IF(Q195&lt;&gt;"",HYPERLINK(Q195,"Pic"&amp;CD$2),"")</f>
        <v/>
      </c>
      <c r="CE195" s="68" t="str">
        <f t="shared" ref="CE195:CE258" si="234">IF(R195&lt;&gt;"",HYPERLINK(R195,"Pic"&amp;CE$2),"")</f>
        <v/>
      </c>
      <c r="CF195" s="68" t="str">
        <f t="shared" ref="CF195:CF258" si="235">IF(S195&lt;&gt;"",HYPERLINK(S195,"Pic"&amp;CF$2),"")</f>
        <v/>
      </c>
      <c r="CG195" s="68" t="str">
        <f t="shared" ref="CG195:CG258" si="236">IF(T195&lt;&gt;"",HYPERLINK(T195,"Pic"&amp;CG$2),"")</f>
        <v/>
      </c>
      <c r="CH195" s="68" t="str">
        <f t="shared" ref="CH195:CH258" si="237">IF(U195&lt;&gt;"",HYPERLINK(U195,"Pic"&amp;CH$2),"")</f>
        <v/>
      </c>
      <c r="CI195" s="68" t="str">
        <f t="shared" ref="CI195:CI258" si="238">IF(V195&lt;&gt;"",HYPERLINK(V195,"Pic"&amp;CI$2),"")</f>
        <v/>
      </c>
      <c r="CJ195" s="68" t="str">
        <f t="shared" ref="CJ195:CJ258" si="239">IF(W195&lt;&gt;"",HYPERLINK(W195,"Pic"&amp;CJ$2),"")</f>
        <v/>
      </c>
      <c r="CK195" s="68" t="str">
        <f t="shared" ref="CK195:CK258" si="240">IF(X195&lt;&gt;"",HYPERLINK(X195,"Pic"&amp;CK$2),"")</f>
        <v/>
      </c>
      <c r="CL195" s="68" t="str">
        <f t="shared" ref="CL195:CL258" si="241">IF(Y195&lt;&gt;"",HYPERLINK(Y195,"Pic"&amp;CL$2),"")</f>
        <v/>
      </c>
      <c r="CM195" s="68" t="str">
        <f t="shared" ref="CM195:CM258" si="242">IF(Z195&lt;&gt;"",HYPERLINK(Z195,"Pic"&amp;CM$2),"")</f>
        <v/>
      </c>
      <c r="CN195" s="68" t="str">
        <f t="shared" ref="CN195:CN258" si="243">IF(AA195&lt;&gt;"",HYPERLINK(AA195,"Pic"&amp;CN$2),"")</f>
        <v/>
      </c>
      <c r="CO195" s="68" t="str">
        <f t="shared" ref="CO195:CO258" si="244">IF(AB195&lt;&gt;"",HYPERLINK(AB195,"Pic"&amp;CO$2),"")</f>
        <v/>
      </c>
      <c r="CP195" s="68" t="str">
        <f t="shared" si="184"/>
        <v/>
      </c>
    </row>
    <row r="196" spans="3:94" x14ac:dyDescent="0.25">
      <c r="C196" s="82" t="str">
        <f t="shared" ref="C196:C259" si="245">_xlfn.TEXTJOIN("|",TRUE,CU196:DR196)</f>
        <v/>
      </c>
      <c r="D196" s="278"/>
      <c r="E196" s="82" t="str">
        <f t="shared" ref="E196:E259" si="246">IF($D196&gt;=E$1,CONCATENATE($AC196,$AQ196,$AD196,$AR196,AS196,$BQ196),"")</f>
        <v/>
      </c>
      <c r="F196" s="82" t="str">
        <f t="shared" si="199"/>
        <v/>
      </c>
      <c r="G196" s="82" t="str">
        <f t="shared" si="200"/>
        <v/>
      </c>
      <c r="H196" s="82" t="str">
        <f t="shared" si="201"/>
        <v/>
      </c>
      <c r="I196" s="82" t="str">
        <f t="shared" si="202"/>
        <v/>
      </c>
      <c r="J196" s="82" t="str">
        <f t="shared" si="203"/>
        <v/>
      </c>
      <c r="K196" s="82" t="str">
        <f t="shared" si="204"/>
        <v/>
      </c>
      <c r="L196" s="82" t="str">
        <f t="shared" si="205"/>
        <v/>
      </c>
      <c r="M196" s="82" t="str">
        <f t="shared" si="206"/>
        <v/>
      </c>
      <c r="N196" s="82" t="str">
        <f t="shared" si="207"/>
        <v/>
      </c>
      <c r="O196" s="82" t="str">
        <f t="shared" si="208"/>
        <v/>
      </c>
      <c r="P196" s="82" t="str">
        <f t="shared" si="209"/>
        <v/>
      </c>
      <c r="Q196" s="82" t="str">
        <f t="shared" si="210"/>
        <v/>
      </c>
      <c r="R196" s="82" t="str">
        <f t="shared" si="211"/>
        <v/>
      </c>
      <c r="S196" s="82" t="str">
        <f t="shared" si="212"/>
        <v/>
      </c>
      <c r="T196" s="82" t="str">
        <f t="shared" si="213"/>
        <v/>
      </c>
      <c r="U196" s="82" t="str">
        <f t="shared" si="214"/>
        <v/>
      </c>
      <c r="V196" s="82" t="str">
        <f t="shared" si="215"/>
        <v/>
      </c>
      <c r="W196" s="82" t="str">
        <f t="shared" si="216"/>
        <v/>
      </c>
      <c r="X196" s="82" t="str">
        <f t="shared" si="217"/>
        <v/>
      </c>
      <c r="Y196" s="82" t="str">
        <f t="shared" si="218"/>
        <v/>
      </c>
      <c r="Z196" s="82" t="str">
        <f t="shared" si="219"/>
        <v/>
      </c>
      <c r="AA196" s="82" t="str">
        <f t="shared" si="220"/>
        <v/>
      </c>
      <c r="AB196" s="82" t="str">
        <f t="shared" si="221"/>
        <v/>
      </c>
      <c r="AC196" s="83" t="str">
        <f t="shared" si="187"/>
        <v>https://viking-pictures.s3.us-west-1.amazonaws.com/AA1188</v>
      </c>
      <c r="AD196" s="82" t="str">
        <f t="shared" si="188"/>
        <v>0</v>
      </c>
      <c r="AE196" s="82">
        <f t="shared" ref="AE196:AE259" si="247">A196</f>
        <v>0</v>
      </c>
      <c r="AF196" s="82" t="str">
        <f t="shared" si="189"/>
        <v>0</v>
      </c>
      <c r="AG196" s="82" t="str">
        <f t="shared" si="190"/>
        <v>0</v>
      </c>
      <c r="AH196" s="82" t="str">
        <f t="shared" si="191"/>
        <v>0</v>
      </c>
      <c r="AI196" s="82" t="str">
        <f t="shared" si="192"/>
        <v>0</v>
      </c>
      <c r="AJ196" s="82" t="str">
        <f t="shared" si="193"/>
        <v>0</v>
      </c>
      <c r="AK196" s="82" t="str">
        <f t="shared" si="194"/>
        <v>0</v>
      </c>
      <c r="AL196" s="82" t="str">
        <f t="shared" si="195"/>
        <v>0</v>
      </c>
      <c r="AM196" s="82" t="str">
        <f t="shared" si="196"/>
        <v>0</v>
      </c>
      <c r="AN196" s="82" t="str">
        <f t="shared" ref="AN196:AN259" si="248">SUBSTITUTE(AM196,"?","%3F")</f>
        <v>0</v>
      </c>
      <c r="AO196" s="82" t="str">
        <f t="shared" si="197"/>
        <v>0</v>
      </c>
      <c r="AP196" s="82" t="str">
        <f t="shared" si="198"/>
        <v>0</v>
      </c>
      <c r="AQ196" s="84" t="s">
        <v>3199</v>
      </c>
      <c r="AR196" s="84" t="s">
        <v>1864</v>
      </c>
      <c r="AS196" s="84" t="s">
        <v>1865</v>
      </c>
      <c r="AT196" s="84" t="s">
        <v>1866</v>
      </c>
      <c r="AU196" s="84" t="s">
        <v>1867</v>
      </c>
      <c r="AV196" s="84" t="s">
        <v>1868</v>
      </c>
      <c r="AW196" s="84" t="s">
        <v>1869</v>
      </c>
      <c r="AX196" s="84" t="s">
        <v>1870</v>
      </c>
      <c r="AY196" s="84" t="s">
        <v>1871</v>
      </c>
      <c r="AZ196" s="84" t="s">
        <v>1872</v>
      </c>
      <c r="BA196" s="84" t="s">
        <v>1873</v>
      </c>
      <c r="BB196" s="84" t="s">
        <v>1874</v>
      </c>
      <c r="BC196" s="84" t="s">
        <v>1875</v>
      </c>
      <c r="BD196" s="84" t="s">
        <v>1876</v>
      </c>
      <c r="BE196" s="84" t="s">
        <v>1877</v>
      </c>
      <c r="BF196" s="84" t="s">
        <v>1878</v>
      </c>
      <c r="BG196" s="84" t="s">
        <v>1879</v>
      </c>
      <c r="BH196" s="84" t="s">
        <v>1880</v>
      </c>
      <c r="BI196" s="84" t="s">
        <v>1881</v>
      </c>
      <c r="BJ196" s="84" t="s">
        <v>1882</v>
      </c>
      <c r="BK196" s="84" t="s">
        <v>1883</v>
      </c>
      <c r="BL196" s="84" t="s">
        <v>1884</v>
      </c>
      <c r="BM196" s="84" t="s">
        <v>1885</v>
      </c>
      <c r="BN196" s="84" t="s">
        <v>1886</v>
      </c>
      <c r="BO196" s="84" t="s">
        <v>1887</v>
      </c>
      <c r="BP196" s="84" t="s">
        <v>1888</v>
      </c>
      <c r="BQ196" s="84" t="s">
        <v>1889</v>
      </c>
      <c r="BR196" s="68" t="str">
        <f t="shared" ref="BR196:BR259" si="249">IF(E196&lt;&gt;"",HYPERLINK(E196,"Pic"&amp;BR$2),"")</f>
        <v/>
      </c>
      <c r="BS196" s="68" t="str">
        <f t="shared" si="222"/>
        <v/>
      </c>
      <c r="BT196" s="68" t="str">
        <f t="shared" si="223"/>
        <v/>
      </c>
      <c r="BU196" s="68" t="str">
        <f t="shared" si="224"/>
        <v/>
      </c>
      <c r="BV196" s="68" t="str">
        <f t="shared" si="225"/>
        <v/>
      </c>
      <c r="BW196" s="68" t="str">
        <f t="shared" si="226"/>
        <v/>
      </c>
      <c r="BX196" s="68" t="str">
        <f t="shared" si="227"/>
        <v/>
      </c>
      <c r="BY196" s="68" t="str">
        <f t="shared" si="228"/>
        <v/>
      </c>
      <c r="BZ196" s="68" t="str">
        <f t="shared" si="229"/>
        <v/>
      </c>
      <c r="CA196" s="68" t="str">
        <f t="shared" si="230"/>
        <v/>
      </c>
      <c r="CB196" s="68" t="str">
        <f t="shared" si="231"/>
        <v/>
      </c>
      <c r="CC196" s="68" t="str">
        <f t="shared" si="232"/>
        <v/>
      </c>
      <c r="CD196" s="68" t="str">
        <f t="shared" si="233"/>
        <v/>
      </c>
      <c r="CE196" s="68" t="str">
        <f t="shared" si="234"/>
        <v/>
      </c>
      <c r="CF196" s="68" t="str">
        <f t="shared" si="235"/>
        <v/>
      </c>
      <c r="CG196" s="68" t="str">
        <f t="shared" si="236"/>
        <v/>
      </c>
      <c r="CH196" s="68" t="str">
        <f t="shared" si="237"/>
        <v/>
      </c>
      <c r="CI196" s="68" t="str">
        <f t="shared" si="238"/>
        <v/>
      </c>
      <c r="CJ196" s="68" t="str">
        <f t="shared" si="239"/>
        <v/>
      </c>
      <c r="CK196" s="68" t="str">
        <f t="shared" si="240"/>
        <v/>
      </c>
      <c r="CL196" s="68" t="str">
        <f t="shared" si="241"/>
        <v/>
      </c>
      <c r="CM196" s="68" t="str">
        <f t="shared" si="242"/>
        <v/>
      </c>
      <c r="CN196" s="68" t="str">
        <f t="shared" si="243"/>
        <v/>
      </c>
      <c r="CO196" s="68" t="str">
        <f t="shared" si="244"/>
        <v/>
      </c>
      <c r="CP196" s="68" t="str">
        <f t="shared" ref="CP196:CP259" si="250">E196</f>
        <v/>
      </c>
    </row>
    <row r="197" spans="3:94" x14ac:dyDescent="0.25">
      <c r="C197" s="82" t="str">
        <f t="shared" si="245"/>
        <v/>
      </c>
      <c r="D197" s="278"/>
      <c r="E197" s="82" t="str">
        <f t="shared" si="246"/>
        <v/>
      </c>
      <c r="F197" s="82" t="str">
        <f t="shared" si="199"/>
        <v/>
      </c>
      <c r="G197" s="82" t="str">
        <f t="shared" si="200"/>
        <v/>
      </c>
      <c r="H197" s="82" t="str">
        <f t="shared" si="201"/>
        <v/>
      </c>
      <c r="I197" s="82" t="str">
        <f t="shared" si="202"/>
        <v/>
      </c>
      <c r="J197" s="82" t="str">
        <f t="shared" si="203"/>
        <v/>
      </c>
      <c r="K197" s="82" t="str">
        <f t="shared" si="204"/>
        <v/>
      </c>
      <c r="L197" s="82" t="str">
        <f t="shared" si="205"/>
        <v/>
      </c>
      <c r="M197" s="82" t="str">
        <f t="shared" si="206"/>
        <v/>
      </c>
      <c r="N197" s="82" t="str">
        <f t="shared" si="207"/>
        <v/>
      </c>
      <c r="O197" s="82" t="str">
        <f t="shared" si="208"/>
        <v/>
      </c>
      <c r="P197" s="82" t="str">
        <f t="shared" si="209"/>
        <v/>
      </c>
      <c r="Q197" s="82" t="str">
        <f t="shared" si="210"/>
        <v/>
      </c>
      <c r="R197" s="82" t="str">
        <f t="shared" si="211"/>
        <v/>
      </c>
      <c r="S197" s="82" t="str">
        <f t="shared" si="212"/>
        <v/>
      </c>
      <c r="T197" s="82" t="str">
        <f t="shared" si="213"/>
        <v/>
      </c>
      <c r="U197" s="82" t="str">
        <f t="shared" si="214"/>
        <v/>
      </c>
      <c r="V197" s="82" t="str">
        <f t="shared" si="215"/>
        <v/>
      </c>
      <c r="W197" s="82" t="str">
        <f t="shared" si="216"/>
        <v/>
      </c>
      <c r="X197" s="82" t="str">
        <f t="shared" si="217"/>
        <v/>
      </c>
      <c r="Y197" s="82" t="str">
        <f t="shared" si="218"/>
        <v/>
      </c>
      <c r="Z197" s="82" t="str">
        <f t="shared" si="219"/>
        <v/>
      </c>
      <c r="AA197" s="82" t="str">
        <f t="shared" si="220"/>
        <v/>
      </c>
      <c r="AB197" s="82" t="str">
        <f t="shared" si="221"/>
        <v/>
      </c>
      <c r="AC197" s="83" t="str">
        <f t="shared" ref="AC197:AC260" si="251">"https://viking-pictures.s3.us-west-1.amazonaws.com/"&amp;$AC$1</f>
        <v>https://viking-pictures.s3.us-west-1.amazonaws.com/AA1188</v>
      </c>
      <c r="AD197" s="82" t="str">
        <f t="shared" ref="AD197:AD260" si="252">AP197</f>
        <v>0</v>
      </c>
      <c r="AE197" s="82">
        <f t="shared" si="247"/>
        <v>0</v>
      </c>
      <c r="AF197" s="82" t="str">
        <f t="shared" ref="AF197:AF260" si="253">SUBSTITUTE(AE197,"+","%2B")</f>
        <v>0</v>
      </c>
      <c r="AG197" s="82" t="str">
        <f t="shared" ref="AG197:AG260" si="254">SUBSTITUTE(AF197," ","+")</f>
        <v>0</v>
      </c>
      <c r="AH197" s="82" t="str">
        <f t="shared" ref="AH197:AH260" si="255">SUBSTITUTE(AG197,",","%2C")</f>
        <v>0</v>
      </c>
      <c r="AI197" s="82" t="str">
        <f t="shared" ref="AI197:AI260" si="256">SUBSTITUTE(AH197,";","%3B")</f>
        <v>0</v>
      </c>
      <c r="AJ197" s="82" t="str">
        <f t="shared" ref="AJ197:AJ260" si="257">SUBSTITUTE(AI197,":","%3A")</f>
        <v>0</v>
      </c>
      <c r="AK197" s="82" t="str">
        <f t="shared" ref="AK197:AK260" si="258">SUBSTITUTE(AJ197,"@","40%")</f>
        <v>0</v>
      </c>
      <c r="AL197" s="82" t="str">
        <f t="shared" ref="AL197:AL260" si="259">SUBSTITUTE(AK197,"&amp;","%26")</f>
        <v>0</v>
      </c>
      <c r="AM197" s="82" t="str">
        <f t="shared" ref="AM197:AM260" si="260">SUBSTITUTE(AL197,"=","%3D")</f>
        <v>0</v>
      </c>
      <c r="AN197" s="82" t="str">
        <f t="shared" si="248"/>
        <v>0</v>
      </c>
      <c r="AO197" s="82" t="str">
        <f t="shared" ref="AO197:AO260" si="261">SUBSTITUTE(AN197,"/","%2F")</f>
        <v>0</v>
      </c>
      <c r="AP197" s="82" t="str">
        <f t="shared" ref="AP197:AP260" si="262">SUBSTITUTE(AO197,"""","")</f>
        <v>0</v>
      </c>
      <c r="AQ197" s="84" t="s">
        <v>3199</v>
      </c>
      <c r="AR197" s="84" t="s">
        <v>1864</v>
      </c>
      <c r="AS197" s="84" t="s">
        <v>1865</v>
      </c>
      <c r="AT197" s="84" t="s">
        <v>1866</v>
      </c>
      <c r="AU197" s="84" t="s">
        <v>1867</v>
      </c>
      <c r="AV197" s="84" t="s">
        <v>1868</v>
      </c>
      <c r="AW197" s="84" t="s">
        <v>1869</v>
      </c>
      <c r="AX197" s="84" t="s">
        <v>1870</v>
      </c>
      <c r="AY197" s="84" t="s">
        <v>1871</v>
      </c>
      <c r="AZ197" s="84" t="s">
        <v>1872</v>
      </c>
      <c r="BA197" s="84" t="s">
        <v>1873</v>
      </c>
      <c r="BB197" s="84" t="s">
        <v>1874</v>
      </c>
      <c r="BC197" s="84" t="s">
        <v>1875</v>
      </c>
      <c r="BD197" s="84" t="s">
        <v>1876</v>
      </c>
      <c r="BE197" s="84" t="s">
        <v>1877</v>
      </c>
      <c r="BF197" s="84" t="s">
        <v>1878</v>
      </c>
      <c r="BG197" s="84" t="s">
        <v>1879</v>
      </c>
      <c r="BH197" s="84" t="s">
        <v>1880</v>
      </c>
      <c r="BI197" s="84" t="s">
        <v>1881</v>
      </c>
      <c r="BJ197" s="84" t="s">
        <v>1882</v>
      </c>
      <c r="BK197" s="84" t="s">
        <v>1883</v>
      </c>
      <c r="BL197" s="84" t="s">
        <v>1884</v>
      </c>
      <c r="BM197" s="84" t="s">
        <v>1885</v>
      </c>
      <c r="BN197" s="84" t="s">
        <v>1886</v>
      </c>
      <c r="BO197" s="84" t="s">
        <v>1887</v>
      </c>
      <c r="BP197" s="84" t="s">
        <v>1888</v>
      </c>
      <c r="BQ197" s="84" t="s">
        <v>1889</v>
      </c>
      <c r="BR197" s="68" t="str">
        <f t="shared" si="249"/>
        <v/>
      </c>
      <c r="BS197" s="68" t="str">
        <f t="shared" si="222"/>
        <v/>
      </c>
      <c r="BT197" s="68" t="str">
        <f t="shared" si="223"/>
        <v/>
      </c>
      <c r="BU197" s="68" t="str">
        <f t="shared" si="224"/>
        <v/>
      </c>
      <c r="BV197" s="68" t="str">
        <f t="shared" si="225"/>
        <v/>
      </c>
      <c r="BW197" s="68" t="str">
        <f t="shared" si="226"/>
        <v/>
      </c>
      <c r="BX197" s="68" t="str">
        <f t="shared" si="227"/>
        <v/>
      </c>
      <c r="BY197" s="68" t="str">
        <f t="shared" si="228"/>
        <v/>
      </c>
      <c r="BZ197" s="68" t="str">
        <f t="shared" si="229"/>
        <v/>
      </c>
      <c r="CA197" s="68" t="str">
        <f t="shared" si="230"/>
        <v/>
      </c>
      <c r="CB197" s="68" t="str">
        <f t="shared" si="231"/>
        <v/>
      </c>
      <c r="CC197" s="68" t="str">
        <f t="shared" si="232"/>
        <v/>
      </c>
      <c r="CD197" s="68" t="str">
        <f t="shared" si="233"/>
        <v/>
      </c>
      <c r="CE197" s="68" t="str">
        <f t="shared" si="234"/>
        <v/>
      </c>
      <c r="CF197" s="68" t="str">
        <f t="shared" si="235"/>
        <v/>
      </c>
      <c r="CG197" s="68" t="str">
        <f t="shared" si="236"/>
        <v/>
      </c>
      <c r="CH197" s="68" t="str">
        <f t="shared" si="237"/>
        <v/>
      </c>
      <c r="CI197" s="68" t="str">
        <f t="shared" si="238"/>
        <v/>
      </c>
      <c r="CJ197" s="68" t="str">
        <f t="shared" si="239"/>
        <v/>
      </c>
      <c r="CK197" s="68" t="str">
        <f t="shared" si="240"/>
        <v/>
      </c>
      <c r="CL197" s="68" t="str">
        <f t="shared" si="241"/>
        <v/>
      </c>
      <c r="CM197" s="68" t="str">
        <f t="shared" si="242"/>
        <v/>
      </c>
      <c r="CN197" s="68" t="str">
        <f t="shared" si="243"/>
        <v/>
      </c>
      <c r="CO197" s="68" t="str">
        <f t="shared" si="244"/>
        <v/>
      </c>
      <c r="CP197" s="68" t="str">
        <f t="shared" si="250"/>
        <v/>
      </c>
    </row>
    <row r="198" spans="3:94" x14ac:dyDescent="0.25">
      <c r="C198" s="82" t="str">
        <f t="shared" si="245"/>
        <v/>
      </c>
      <c r="D198" s="278"/>
      <c r="E198" s="82" t="str">
        <f t="shared" si="246"/>
        <v/>
      </c>
      <c r="F198" s="82" t="str">
        <f t="shared" si="199"/>
        <v/>
      </c>
      <c r="G198" s="82" t="str">
        <f t="shared" si="200"/>
        <v/>
      </c>
      <c r="H198" s="82" t="str">
        <f t="shared" si="201"/>
        <v/>
      </c>
      <c r="I198" s="82" t="str">
        <f t="shared" si="202"/>
        <v/>
      </c>
      <c r="J198" s="82" t="str">
        <f t="shared" si="203"/>
        <v/>
      </c>
      <c r="K198" s="82" t="str">
        <f t="shared" si="204"/>
        <v/>
      </c>
      <c r="L198" s="82" t="str">
        <f t="shared" si="205"/>
        <v/>
      </c>
      <c r="M198" s="82" t="str">
        <f t="shared" si="206"/>
        <v/>
      </c>
      <c r="N198" s="82" t="str">
        <f t="shared" si="207"/>
        <v/>
      </c>
      <c r="O198" s="82" t="str">
        <f t="shared" si="208"/>
        <v/>
      </c>
      <c r="P198" s="82" t="str">
        <f t="shared" si="209"/>
        <v/>
      </c>
      <c r="Q198" s="82" t="str">
        <f t="shared" si="210"/>
        <v/>
      </c>
      <c r="R198" s="82" t="str">
        <f t="shared" si="211"/>
        <v/>
      </c>
      <c r="S198" s="82" t="str">
        <f t="shared" si="212"/>
        <v/>
      </c>
      <c r="T198" s="82" t="str">
        <f t="shared" si="213"/>
        <v/>
      </c>
      <c r="U198" s="82" t="str">
        <f t="shared" si="214"/>
        <v/>
      </c>
      <c r="V198" s="82" t="str">
        <f t="shared" si="215"/>
        <v/>
      </c>
      <c r="W198" s="82" t="str">
        <f t="shared" si="216"/>
        <v/>
      </c>
      <c r="X198" s="82" t="str">
        <f t="shared" si="217"/>
        <v/>
      </c>
      <c r="Y198" s="82" t="str">
        <f t="shared" si="218"/>
        <v/>
      </c>
      <c r="Z198" s="82" t="str">
        <f t="shared" si="219"/>
        <v/>
      </c>
      <c r="AA198" s="82" t="str">
        <f t="shared" si="220"/>
        <v/>
      </c>
      <c r="AB198" s="82" t="str">
        <f t="shared" si="221"/>
        <v/>
      </c>
      <c r="AC198" s="83" t="str">
        <f t="shared" si="251"/>
        <v>https://viking-pictures.s3.us-west-1.amazonaws.com/AA1188</v>
      </c>
      <c r="AD198" s="82" t="str">
        <f t="shared" si="252"/>
        <v>0</v>
      </c>
      <c r="AE198" s="82">
        <f t="shared" si="247"/>
        <v>0</v>
      </c>
      <c r="AF198" s="82" t="str">
        <f t="shared" si="253"/>
        <v>0</v>
      </c>
      <c r="AG198" s="82" t="str">
        <f t="shared" si="254"/>
        <v>0</v>
      </c>
      <c r="AH198" s="82" t="str">
        <f t="shared" si="255"/>
        <v>0</v>
      </c>
      <c r="AI198" s="82" t="str">
        <f t="shared" si="256"/>
        <v>0</v>
      </c>
      <c r="AJ198" s="82" t="str">
        <f t="shared" si="257"/>
        <v>0</v>
      </c>
      <c r="AK198" s="82" t="str">
        <f t="shared" si="258"/>
        <v>0</v>
      </c>
      <c r="AL198" s="82" t="str">
        <f t="shared" si="259"/>
        <v>0</v>
      </c>
      <c r="AM198" s="82" t="str">
        <f t="shared" si="260"/>
        <v>0</v>
      </c>
      <c r="AN198" s="82" t="str">
        <f t="shared" si="248"/>
        <v>0</v>
      </c>
      <c r="AO198" s="82" t="str">
        <f t="shared" si="261"/>
        <v>0</v>
      </c>
      <c r="AP198" s="82" t="str">
        <f t="shared" si="262"/>
        <v>0</v>
      </c>
      <c r="AQ198" s="84" t="s">
        <v>3199</v>
      </c>
      <c r="AR198" s="84" t="s">
        <v>1864</v>
      </c>
      <c r="AS198" s="84" t="s">
        <v>1865</v>
      </c>
      <c r="AT198" s="84" t="s">
        <v>1866</v>
      </c>
      <c r="AU198" s="84" t="s">
        <v>1867</v>
      </c>
      <c r="AV198" s="84" t="s">
        <v>1868</v>
      </c>
      <c r="AW198" s="84" t="s">
        <v>1869</v>
      </c>
      <c r="AX198" s="84" t="s">
        <v>1870</v>
      </c>
      <c r="AY198" s="84" t="s">
        <v>1871</v>
      </c>
      <c r="AZ198" s="84" t="s">
        <v>1872</v>
      </c>
      <c r="BA198" s="84" t="s">
        <v>1873</v>
      </c>
      <c r="BB198" s="84" t="s">
        <v>1874</v>
      </c>
      <c r="BC198" s="84" t="s">
        <v>1875</v>
      </c>
      <c r="BD198" s="84" t="s">
        <v>1876</v>
      </c>
      <c r="BE198" s="84" t="s">
        <v>1877</v>
      </c>
      <c r="BF198" s="84" t="s">
        <v>1878</v>
      </c>
      <c r="BG198" s="84" t="s">
        <v>1879</v>
      </c>
      <c r="BH198" s="84" t="s">
        <v>1880</v>
      </c>
      <c r="BI198" s="84" t="s">
        <v>1881</v>
      </c>
      <c r="BJ198" s="84" t="s">
        <v>1882</v>
      </c>
      <c r="BK198" s="84" t="s">
        <v>1883</v>
      </c>
      <c r="BL198" s="84" t="s">
        <v>1884</v>
      </c>
      <c r="BM198" s="84" t="s">
        <v>1885</v>
      </c>
      <c r="BN198" s="84" t="s">
        <v>1886</v>
      </c>
      <c r="BO198" s="84" t="s">
        <v>1887</v>
      </c>
      <c r="BP198" s="84" t="s">
        <v>1888</v>
      </c>
      <c r="BQ198" s="84" t="s">
        <v>1889</v>
      </c>
      <c r="BR198" s="68" t="str">
        <f t="shared" si="249"/>
        <v/>
      </c>
      <c r="BS198" s="68" t="str">
        <f t="shared" si="222"/>
        <v/>
      </c>
      <c r="BT198" s="68" t="str">
        <f t="shared" si="223"/>
        <v/>
      </c>
      <c r="BU198" s="68" t="str">
        <f t="shared" si="224"/>
        <v/>
      </c>
      <c r="BV198" s="68" t="str">
        <f t="shared" si="225"/>
        <v/>
      </c>
      <c r="BW198" s="68" t="str">
        <f t="shared" si="226"/>
        <v/>
      </c>
      <c r="BX198" s="68" t="str">
        <f t="shared" si="227"/>
        <v/>
      </c>
      <c r="BY198" s="68" t="str">
        <f t="shared" si="228"/>
        <v/>
      </c>
      <c r="BZ198" s="68" t="str">
        <f t="shared" si="229"/>
        <v/>
      </c>
      <c r="CA198" s="68" t="str">
        <f t="shared" si="230"/>
        <v/>
      </c>
      <c r="CB198" s="68" t="str">
        <f t="shared" si="231"/>
        <v/>
      </c>
      <c r="CC198" s="68" t="str">
        <f t="shared" si="232"/>
        <v/>
      </c>
      <c r="CD198" s="68" t="str">
        <f t="shared" si="233"/>
        <v/>
      </c>
      <c r="CE198" s="68" t="str">
        <f t="shared" si="234"/>
        <v/>
      </c>
      <c r="CF198" s="68" t="str">
        <f t="shared" si="235"/>
        <v/>
      </c>
      <c r="CG198" s="68" t="str">
        <f t="shared" si="236"/>
        <v/>
      </c>
      <c r="CH198" s="68" t="str">
        <f t="shared" si="237"/>
        <v/>
      </c>
      <c r="CI198" s="68" t="str">
        <f t="shared" si="238"/>
        <v/>
      </c>
      <c r="CJ198" s="68" t="str">
        <f t="shared" si="239"/>
        <v/>
      </c>
      <c r="CK198" s="68" t="str">
        <f t="shared" si="240"/>
        <v/>
      </c>
      <c r="CL198" s="68" t="str">
        <f t="shared" si="241"/>
        <v/>
      </c>
      <c r="CM198" s="68" t="str">
        <f t="shared" si="242"/>
        <v/>
      </c>
      <c r="CN198" s="68" t="str">
        <f t="shared" si="243"/>
        <v/>
      </c>
      <c r="CO198" s="68" t="str">
        <f t="shared" si="244"/>
        <v/>
      </c>
      <c r="CP198" s="68" t="str">
        <f t="shared" si="250"/>
        <v/>
      </c>
    </row>
    <row r="199" spans="3:94" x14ac:dyDescent="0.25">
      <c r="C199" s="82" t="str">
        <f t="shared" si="245"/>
        <v/>
      </c>
      <c r="D199" s="278"/>
      <c r="E199" s="82" t="str">
        <f t="shared" si="246"/>
        <v/>
      </c>
      <c r="F199" s="82" t="str">
        <f t="shared" si="199"/>
        <v/>
      </c>
      <c r="G199" s="82" t="str">
        <f t="shared" si="200"/>
        <v/>
      </c>
      <c r="H199" s="82" t="str">
        <f t="shared" si="201"/>
        <v/>
      </c>
      <c r="I199" s="82" t="str">
        <f t="shared" si="202"/>
        <v/>
      </c>
      <c r="J199" s="82" t="str">
        <f t="shared" si="203"/>
        <v/>
      </c>
      <c r="K199" s="82" t="str">
        <f t="shared" si="204"/>
        <v/>
      </c>
      <c r="L199" s="82" t="str">
        <f t="shared" si="205"/>
        <v/>
      </c>
      <c r="M199" s="82" t="str">
        <f t="shared" si="206"/>
        <v/>
      </c>
      <c r="N199" s="82" t="str">
        <f t="shared" si="207"/>
        <v/>
      </c>
      <c r="O199" s="82" t="str">
        <f t="shared" si="208"/>
        <v/>
      </c>
      <c r="P199" s="82" t="str">
        <f t="shared" si="209"/>
        <v/>
      </c>
      <c r="Q199" s="82" t="str">
        <f t="shared" si="210"/>
        <v/>
      </c>
      <c r="R199" s="82" t="str">
        <f t="shared" si="211"/>
        <v/>
      </c>
      <c r="S199" s="82" t="str">
        <f t="shared" si="212"/>
        <v/>
      </c>
      <c r="T199" s="82" t="str">
        <f t="shared" si="213"/>
        <v/>
      </c>
      <c r="U199" s="82" t="str">
        <f t="shared" si="214"/>
        <v/>
      </c>
      <c r="V199" s="82" t="str">
        <f t="shared" si="215"/>
        <v/>
      </c>
      <c r="W199" s="82" t="str">
        <f t="shared" si="216"/>
        <v/>
      </c>
      <c r="X199" s="82" t="str">
        <f t="shared" si="217"/>
        <v/>
      </c>
      <c r="Y199" s="82" t="str">
        <f t="shared" si="218"/>
        <v/>
      </c>
      <c r="Z199" s="82" t="str">
        <f t="shared" si="219"/>
        <v/>
      </c>
      <c r="AA199" s="82" t="str">
        <f t="shared" si="220"/>
        <v/>
      </c>
      <c r="AB199" s="82" t="str">
        <f t="shared" si="221"/>
        <v/>
      </c>
      <c r="AC199" s="83" t="str">
        <f t="shared" si="251"/>
        <v>https://viking-pictures.s3.us-west-1.amazonaws.com/AA1188</v>
      </c>
      <c r="AD199" s="82" t="str">
        <f t="shared" si="252"/>
        <v>0</v>
      </c>
      <c r="AE199" s="82">
        <f t="shared" si="247"/>
        <v>0</v>
      </c>
      <c r="AF199" s="82" t="str">
        <f t="shared" si="253"/>
        <v>0</v>
      </c>
      <c r="AG199" s="82" t="str">
        <f t="shared" si="254"/>
        <v>0</v>
      </c>
      <c r="AH199" s="82" t="str">
        <f t="shared" si="255"/>
        <v>0</v>
      </c>
      <c r="AI199" s="82" t="str">
        <f t="shared" si="256"/>
        <v>0</v>
      </c>
      <c r="AJ199" s="82" t="str">
        <f t="shared" si="257"/>
        <v>0</v>
      </c>
      <c r="AK199" s="82" t="str">
        <f t="shared" si="258"/>
        <v>0</v>
      </c>
      <c r="AL199" s="82" t="str">
        <f t="shared" si="259"/>
        <v>0</v>
      </c>
      <c r="AM199" s="82" t="str">
        <f t="shared" si="260"/>
        <v>0</v>
      </c>
      <c r="AN199" s="82" t="str">
        <f t="shared" si="248"/>
        <v>0</v>
      </c>
      <c r="AO199" s="82" t="str">
        <f t="shared" si="261"/>
        <v>0</v>
      </c>
      <c r="AP199" s="82" t="str">
        <f t="shared" si="262"/>
        <v>0</v>
      </c>
      <c r="AQ199" s="84" t="s">
        <v>3199</v>
      </c>
      <c r="AR199" s="84" t="s">
        <v>1864</v>
      </c>
      <c r="AS199" s="84" t="s">
        <v>1865</v>
      </c>
      <c r="AT199" s="84" t="s">
        <v>1866</v>
      </c>
      <c r="AU199" s="84" t="s">
        <v>1867</v>
      </c>
      <c r="AV199" s="84" t="s">
        <v>1868</v>
      </c>
      <c r="AW199" s="84" t="s">
        <v>1869</v>
      </c>
      <c r="AX199" s="84" t="s">
        <v>1870</v>
      </c>
      <c r="AY199" s="84" t="s">
        <v>1871</v>
      </c>
      <c r="AZ199" s="84" t="s">
        <v>1872</v>
      </c>
      <c r="BA199" s="84" t="s">
        <v>1873</v>
      </c>
      <c r="BB199" s="84" t="s">
        <v>1874</v>
      </c>
      <c r="BC199" s="84" t="s">
        <v>1875</v>
      </c>
      <c r="BD199" s="84" t="s">
        <v>1876</v>
      </c>
      <c r="BE199" s="84" t="s">
        <v>1877</v>
      </c>
      <c r="BF199" s="84" t="s">
        <v>1878</v>
      </c>
      <c r="BG199" s="84" t="s">
        <v>1879</v>
      </c>
      <c r="BH199" s="84" t="s">
        <v>1880</v>
      </c>
      <c r="BI199" s="84" t="s">
        <v>1881</v>
      </c>
      <c r="BJ199" s="84" t="s">
        <v>1882</v>
      </c>
      <c r="BK199" s="84" t="s">
        <v>1883</v>
      </c>
      <c r="BL199" s="84" t="s">
        <v>1884</v>
      </c>
      <c r="BM199" s="84" t="s">
        <v>1885</v>
      </c>
      <c r="BN199" s="84" t="s">
        <v>1886</v>
      </c>
      <c r="BO199" s="84" t="s">
        <v>1887</v>
      </c>
      <c r="BP199" s="84" t="s">
        <v>1888</v>
      </c>
      <c r="BQ199" s="84" t="s">
        <v>1889</v>
      </c>
      <c r="BR199" s="68" t="str">
        <f t="shared" si="249"/>
        <v/>
      </c>
      <c r="BS199" s="68" t="str">
        <f t="shared" si="222"/>
        <v/>
      </c>
      <c r="BT199" s="68" t="str">
        <f t="shared" si="223"/>
        <v/>
      </c>
      <c r="BU199" s="68" t="str">
        <f t="shared" si="224"/>
        <v/>
      </c>
      <c r="BV199" s="68" t="str">
        <f t="shared" si="225"/>
        <v/>
      </c>
      <c r="BW199" s="68" t="str">
        <f t="shared" si="226"/>
        <v/>
      </c>
      <c r="BX199" s="68" t="str">
        <f t="shared" si="227"/>
        <v/>
      </c>
      <c r="BY199" s="68" t="str">
        <f t="shared" si="228"/>
        <v/>
      </c>
      <c r="BZ199" s="68" t="str">
        <f t="shared" si="229"/>
        <v/>
      </c>
      <c r="CA199" s="68" t="str">
        <f t="shared" si="230"/>
        <v/>
      </c>
      <c r="CB199" s="68" t="str">
        <f t="shared" si="231"/>
        <v/>
      </c>
      <c r="CC199" s="68" t="str">
        <f t="shared" si="232"/>
        <v/>
      </c>
      <c r="CD199" s="68" t="str">
        <f t="shared" si="233"/>
        <v/>
      </c>
      <c r="CE199" s="68" t="str">
        <f t="shared" si="234"/>
        <v/>
      </c>
      <c r="CF199" s="68" t="str">
        <f t="shared" si="235"/>
        <v/>
      </c>
      <c r="CG199" s="68" t="str">
        <f t="shared" si="236"/>
        <v/>
      </c>
      <c r="CH199" s="68" t="str">
        <f t="shared" si="237"/>
        <v/>
      </c>
      <c r="CI199" s="68" t="str">
        <f t="shared" si="238"/>
        <v/>
      </c>
      <c r="CJ199" s="68" t="str">
        <f t="shared" si="239"/>
        <v/>
      </c>
      <c r="CK199" s="68" t="str">
        <f t="shared" si="240"/>
        <v/>
      </c>
      <c r="CL199" s="68" t="str">
        <f t="shared" si="241"/>
        <v/>
      </c>
      <c r="CM199" s="68" t="str">
        <f t="shared" si="242"/>
        <v/>
      </c>
      <c r="CN199" s="68" t="str">
        <f t="shared" si="243"/>
        <v/>
      </c>
      <c r="CO199" s="68" t="str">
        <f t="shared" si="244"/>
        <v/>
      </c>
      <c r="CP199" s="68" t="str">
        <f t="shared" si="250"/>
        <v/>
      </c>
    </row>
    <row r="200" spans="3:94" x14ac:dyDescent="0.25">
      <c r="C200" s="82" t="str">
        <f t="shared" si="245"/>
        <v/>
      </c>
      <c r="D200" s="278"/>
      <c r="E200" s="82" t="str">
        <f t="shared" si="246"/>
        <v/>
      </c>
      <c r="F200" s="82" t="str">
        <f t="shared" si="199"/>
        <v/>
      </c>
      <c r="G200" s="82" t="str">
        <f t="shared" si="200"/>
        <v/>
      </c>
      <c r="H200" s="82" t="str">
        <f t="shared" si="201"/>
        <v/>
      </c>
      <c r="I200" s="82" t="str">
        <f t="shared" si="202"/>
        <v/>
      </c>
      <c r="J200" s="82" t="str">
        <f t="shared" si="203"/>
        <v/>
      </c>
      <c r="K200" s="82" t="str">
        <f t="shared" si="204"/>
        <v/>
      </c>
      <c r="L200" s="82" t="str">
        <f t="shared" si="205"/>
        <v/>
      </c>
      <c r="M200" s="82" t="str">
        <f t="shared" si="206"/>
        <v/>
      </c>
      <c r="N200" s="82" t="str">
        <f t="shared" si="207"/>
        <v/>
      </c>
      <c r="O200" s="82" t="str">
        <f t="shared" si="208"/>
        <v/>
      </c>
      <c r="P200" s="82" t="str">
        <f t="shared" si="209"/>
        <v/>
      </c>
      <c r="Q200" s="82" t="str">
        <f t="shared" si="210"/>
        <v/>
      </c>
      <c r="R200" s="82" t="str">
        <f t="shared" si="211"/>
        <v/>
      </c>
      <c r="S200" s="82" t="str">
        <f t="shared" si="212"/>
        <v/>
      </c>
      <c r="T200" s="82" t="str">
        <f t="shared" si="213"/>
        <v/>
      </c>
      <c r="U200" s="82" t="str">
        <f t="shared" si="214"/>
        <v/>
      </c>
      <c r="V200" s="82" t="str">
        <f t="shared" si="215"/>
        <v/>
      </c>
      <c r="W200" s="82" t="str">
        <f t="shared" si="216"/>
        <v/>
      </c>
      <c r="X200" s="82" t="str">
        <f t="shared" si="217"/>
        <v/>
      </c>
      <c r="Y200" s="82" t="str">
        <f t="shared" si="218"/>
        <v/>
      </c>
      <c r="Z200" s="82" t="str">
        <f t="shared" si="219"/>
        <v/>
      </c>
      <c r="AA200" s="82" t="str">
        <f t="shared" si="220"/>
        <v/>
      </c>
      <c r="AB200" s="82" t="str">
        <f t="shared" si="221"/>
        <v/>
      </c>
      <c r="AC200" s="83" t="str">
        <f t="shared" si="251"/>
        <v>https://viking-pictures.s3.us-west-1.amazonaws.com/AA1188</v>
      </c>
      <c r="AD200" s="82" t="str">
        <f t="shared" si="252"/>
        <v>0</v>
      </c>
      <c r="AE200" s="82">
        <f t="shared" si="247"/>
        <v>0</v>
      </c>
      <c r="AF200" s="82" t="str">
        <f t="shared" si="253"/>
        <v>0</v>
      </c>
      <c r="AG200" s="82" t="str">
        <f t="shared" si="254"/>
        <v>0</v>
      </c>
      <c r="AH200" s="82" t="str">
        <f t="shared" si="255"/>
        <v>0</v>
      </c>
      <c r="AI200" s="82" t="str">
        <f t="shared" si="256"/>
        <v>0</v>
      </c>
      <c r="AJ200" s="82" t="str">
        <f t="shared" si="257"/>
        <v>0</v>
      </c>
      <c r="AK200" s="82" t="str">
        <f t="shared" si="258"/>
        <v>0</v>
      </c>
      <c r="AL200" s="82" t="str">
        <f t="shared" si="259"/>
        <v>0</v>
      </c>
      <c r="AM200" s="82" t="str">
        <f t="shared" si="260"/>
        <v>0</v>
      </c>
      <c r="AN200" s="82" t="str">
        <f t="shared" si="248"/>
        <v>0</v>
      </c>
      <c r="AO200" s="82" t="str">
        <f t="shared" si="261"/>
        <v>0</v>
      </c>
      <c r="AP200" s="82" t="str">
        <f t="shared" si="262"/>
        <v>0</v>
      </c>
      <c r="AQ200" s="84" t="s">
        <v>3199</v>
      </c>
      <c r="AR200" s="84" t="s">
        <v>1864</v>
      </c>
      <c r="AS200" s="84" t="s">
        <v>1865</v>
      </c>
      <c r="AT200" s="84" t="s">
        <v>1866</v>
      </c>
      <c r="AU200" s="84" t="s">
        <v>1867</v>
      </c>
      <c r="AV200" s="84" t="s">
        <v>1868</v>
      </c>
      <c r="AW200" s="84" t="s">
        <v>1869</v>
      </c>
      <c r="AX200" s="84" t="s">
        <v>1870</v>
      </c>
      <c r="AY200" s="84" t="s">
        <v>1871</v>
      </c>
      <c r="AZ200" s="84" t="s">
        <v>1872</v>
      </c>
      <c r="BA200" s="84" t="s">
        <v>1873</v>
      </c>
      <c r="BB200" s="84" t="s">
        <v>1874</v>
      </c>
      <c r="BC200" s="84" t="s">
        <v>1875</v>
      </c>
      <c r="BD200" s="84" t="s">
        <v>1876</v>
      </c>
      <c r="BE200" s="84" t="s">
        <v>1877</v>
      </c>
      <c r="BF200" s="84" t="s">
        <v>1878</v>
      </c>
      <c r="BG200" s="84" t="s">
        <v>1879</v>
      </c>
      <c r="BH200" s="84" t="s">
        <v>1880</v>
      </c>
      <c r="BI200" s="84" t="s">
        <v>1881</v>
      </c>
      <c r="BJ200" s="84" t="s">
        <v>1882</v>
      </c>
      <c r="BK200" s="84" t="s">
        <v>1883</v>
      </c>
      <c r="BL200" s="84" t="s">
        <v>1884</v>
      </c>
      <c r="BM200" s="84" t="s">
        <v>1885</v>
      </c>
      <c r="BN200" s="84" t="s">
        <v>1886</v>
      </c>
      <c r="BO200" s="84" t="s">
        <v>1887</v>
      </c>
      <c r="BP200" s="84" t="s">
        <v>1888</v>
      </c>
      <c r="BQ200" s="84" t="s">
        <v>1889</v>
      </c>
      <c r="BR200" s="68" t="str">
        <f t="shared" si="249"/>
        <v/>
      </c>
      <c r="BS200" s="68" t="str">
        <f t="shared" si="222"/>
        <v/>
      </c>
      <c r="BT200" s="68" t="str">
        <f t="shared" si="223"/>
        <v/>
      </c>
      <c r="BU200" s="68" t="str">
        <f t="shared" si="224"/>
        <v/>
      </c>
      <c r="BV200" s="68" t="str">
        <f t="shared" si="225"/>
        <v/>
      </c>
      <c r="BW200" s="68" t="str">
        <f t="shared" si="226"/>
        <v/>
      </c>
      <c r="BX200" s="68" t="str">
        <f t="shared" si="227"/>
        <v/>
      </c>
      <c r="BY200" s="68" t="str">
        <f t="shared" si="228"/>
        <v/>
      </c>
      <c r="BZ200" s="68" t="str">
        <f t="shared" si="229"/>
        <v/>
      </c>
      <c r="CA200" s="68" t="str">
        <f t="shared" si="230"/>
        <v/>
      </c>
      <c r="CB200" s="68" t="str">
        <f t="shared" si="231"/>
        <v/>
      </c>
      <c r="CC200" s="68" t="str">
        <f t="shared" si="232"/>
        <v/>
      </c>
      <c r="CD200" s="68" t="str">
        <f t="shared" si="233"/>
        <v/>
      </c>
      <c r="CE200" s="68" t="str">
        <f t="shared" si="234"/>
        <v/>
      </c>
      <c r="CF200" s="68" t="str">
        <f t="shared" si="235"/>
        <v/>
      </c>
      <c r="CG200" s="68" t="str">
        <f t="shared" si="236"/>
        <v/>
      </c>
      <c r="CH200" s="68" t="str">
        <f t="shared" si="237"/>
        <v/>
      </c>
      <c r="CI200" s="68" t="str">
        <f t="shared" si="238"/>
        <v/>
      </c>
      <c r="CJ200" s="68" t="str">
        <f t="shared" si="239"/>
        <v/>
      </c>
      <c r="CK200" s="68" t="str">
        <f t="shared" si="240"/>
        <v/>
      </c>
      <c r="CL200" s="68" t="str">
        <f t="shared" si="241"/>
        <v/>
      </c>
      <c r="CM200" s="68" t="str">
        <f t="shared" si="242"/>
        <v/>
      </c>
      <c r="CN200" s="68" t="str">
        <f t="shared" si="243"/>
        <v/>
      </c>
      <c r="CO200" s="68" t="str">
        <f t="shared" si="244"/>
        <v/>
      </c>
      <c r="CP200" s="68" t="str">
        <f t="shared" si="250"/>
        <v/>
      </c>
    </row>
    <row r="201" spans="3:94" x14ac:dyDescent="0.25">
      <c r="C201" s="82" t="str">
        <f t="shared" si="245"/>
        <v/>
      </c>
      <c r="D201" s="278"/>
      <c r="E201" s="82" t="str">
        <f t="shared" si="246"/>
        <v/>
      </c>
      <c r="F201" s="82" t="str">
        <f t="shared" si="199"/>
        <v/>
      </c>
      <c r="G201" s="82" t="str">
        <f t="shared" si="200"/>
        <v/>
      </c>
      <c r="H201" s="82" t="str">
        <f t="shared" si="201"/>
        <v/>
      </c>
      <c r="I201" s="82" t="str">
        <f t="shared" si="202"/>
        <v/>
      </c>
      <c r="J201" s="82" t="str">
        <f t="shared" si="203"/>
        <v/>
      </c>
      <c r="K201" s="82" t="str">
        <f t="shared" si="204"/>
        <v/>
      </c>
      <c r="L201" s="82" t="str">
        <f t="shared" si="205"/>
        <v/>
      </c>
      <c r="M201" s="82" t="str">
        <f t="shared" si="206"/>
        <v/>
      </c>
      <c r="N201" s="82" t="str">
        <f t="shared" si="207"/>
        <v/>
      </c>
      <c r="O201" s="82" t="str">
        <f t="shared" si="208"/>
        <v/>
      </c>
      <c r="P201" s="82" t="str">
        <f t="shared" si="209"/>
        <v/>
      </c>
      <c r="Q201" s="82" t="str">
        <f t="shared" si="210"/>
        <v/>
      </c>
      <c r="R201" s="82" t="str">
        <f t="shared" si="211"/>
        <v/>
      </c>
      <c r="S201" s="82" t="str">
        <f t="shared" si="212"/>
        <v/>
      </c>
      <c r="T201" s="82" t="str">
        <f t="shared" si="213"/>
        <v/>
      </c>
      <c r="U201" s="82" t="str">
        <f t="shared" si="214"/>
        <v/>
      </c>
      <c r="V201" s="82" t="str">
        <f t="shared" si="215"/>
        <v/>
      </c>
      <c r="W201" s="82" t="str">
        <f t="shared" si="216"/>
        <v/>
      </c>
      <c r="X201" s="82" t="str">
        <f t="shared" si="217"/>
        <v/>
      </c>
      <c r="Y201" s="82" t="str">
        <f t="shared" si="218"/>
        <v/>
      </c>
      <c r="Z201" s="82" t="str">
        <f t="shared" si="219"/>
        <v/>
      </c>
      <c r="AA201" s="82" t="str">
        <f t="shared" si="220"/>
        <v/>
      </c>
      <c r="AB201" s="82" t="str">
        <f t="shared" si="221"/>
        <v/>
      </c>
      <c r="AC201" s="83" t="str">
        <f t="shared" si="251"/>
        <v>https://viking-pictures.s3.us-west-1.amazonaws.com/AA1188</v>
      </c>
      <c r="AD201" s="82" t="str">
        <f t="shared" si="252"/>
        <v>0</v>
      </c>
      <c r="AE201" s="82">
        <f t="shared" si="247"/>
        <v>0</v>
      </c>
      <c r="AF201" s="82" t="str">
        <f t="shared" si="253"/>
        <v>0</v>
      </c>
      <c r="AG201" s="82" t="str">
        <f t="shared" si="254"/>
        <v>0</v>
      </c>
      <c r="AH201" s="82" t="str">
        <f t="shared" si="255"/>
        <v>0</v>
      </c>
      <c r="AI201" s="82" t="str">
        <f t="shared" si="256"/>
        <v>0</v>
      </c>
      <c r="AJ201" s="82" t="str">
        <f t="shared" si="257"/>
        <v>0</v>
      </c>
      <c r="AK201" s="82" t="str">
        <f t="shared" si="258"/>
        <v>0</v>
      </c>
      <c r="AL201" s="82" t="str">
        <f t="shared" si="259"/>
        <v>0</v>
      </c>
      <c r="AM201" s="82" t="str">
        <f t="shared" si="260"/>
        <v>0</v>
      </c>
      <c r="AN201" s="82" t="str">
        <f t="shared" si="248"/>
        <v>0</v>
      </c>
      <c r="AO201" s="82" t="str">
        <f t="shared" si="261"/>
        <v>0</v>
      </c>
      <c r="AP201" s="82" t="str">
        <f t="shared" si="262"/>
        <v>0</v>
      </c>
      <c r="AQ201" s="84" t="s">
        <v>3199</v>
      </c>
      <c r="AR201" s="84" t="s">
        <v>1864</v>
      </c>
      <c r="AS201" s="84" t="s">
        <v>1865</v>
      </c>
      <c r="AT201" s="84" t="s">
        <v>1866</v>
      </c>
      <c r="AU201" s="84" t="s">
        <v>1867</v>
      </c>
      <c r="AV201" s="84" t="s">
        <v>1868</v>
      </c>
      <c r="AW201" s="84" t="s">
        <v>1869</v>
      </c>
      <c r="AX201" s="84" t="s">
        <v>1870</v>
      </c>
      <c r="AY201" s="84" t="s">
        <v>1871</v>
      </c>
      <c r="AZ201" s="84" t="s">
        <v>1872</v>
      </c>
      <c r="BA201" s="84" t="s">
        <v>1873</v>
      </c>
      <c r="BB201" s="84" t="s">
        <v>1874</v>
      </c>
      <c r="BC201" s="84" t="s">
        <v>1875</v>
      </c>
      <c r="BD201" s="84" t="s">
        <v>1876</v>
      </c>
      <c r="BE201" s="84" t="s">
        <v>1877</v>
      </c>
      <c r="BF201" s="84" t="s">
        <v>1878</v>
      </c>
      <c r="BG201" s="84" t="s">
        <v>1879</v>
      </c>
      <c r="BH201" s="84" t="s">
        <v>1880</v>
      </c>
      <c r="BI201" s="84" t="s">
        <v>1881</v>
      </c>
      <c r="BJ201" s="84" t="s">
        <v>1882</v>
      </c>
      <c r="BK201" s="84" t="s">
        <v>1883</v>
      </c>
      <c r="BL201" s="84" t="s">
        <v>1884</v>
      </c>
      <c r="BM201" s="84" t="s">
        <v>1885</v>
      </c>
      <c r="BN201" s="84" t="s">
        <v>1886</v>
      </c>
      <c r="BO201" s="84" t="s">
        <v>1887</v>
      </c>
      <c r="BP201" s="84" t="s">
        <v>1888</v>
      </c>
      <c r="BQ201" s="84" t="s">
        <v>1889</v>
      </c>
      <c r="BR201" s="68" t="str">
        <f t="shared" si="249"/>
        <v/>
      </c>
      <c r="BS201" s="68" t="str">
        <f t="shared" si="222"/>
        <v/>
      </c>
      <c r="BT201" s="68" t="str">
        <f t="shared" si="223"/>
        <v/>
      </c>
      <c r="BU201" s="68" t="str">
        <f t="shared" si="224"/>
        <v/>
      </c>
      <c r="BV201" s="68" t="str">
        <f t="shared" si="225"/>
        <v/>
      </c>
      <c r="BW201" s="68" t="str">
        <f t="shared" si="226"/>
        <v/>
      </c>
      <c r="BX201" s="68" t="str">
        <f t="shared" si="227"/>
        <v/>
      </c>
      <c r="BY201" s="68" t="str">
        <f t="shared" si="228"/>
        <v/>
      </c>
      <c r="BZ201" s="68" t="str">
        <f t="shared" si="229"/>
        <v/>
      </c>
      <c r="CA201" s="68" t="str">
        <f t="shared" si="230"/>
        <v/>
      </c>
      <c r="CB201" s="68" t="str">
        <f t="shared" si="231"/>
        <v/>
      </c>
      <c r="CC201" s="68" t="str">
        <f t="shared" si="232"/>
        <v/>
      </c>
      <c r="CD201" s="68" t="str">
        <f t="shared" si="233"/>
        <v/>
      </c>
      <c r="CE201" s="68" t="str">
        <f t="shared" si="234"/>
        <v/>
      </c>
      <c r="CF201" s="68" t="str">
        <f t="shared" si="235"/>
        <v/>
      </c>
      <c r="CG201" s="68" t="str">
        <f t="shared" si="236"/>
        <v/>
      </c>
      <c r="CH201" s="68" t="str">
        <f t="shared" si="237"/>
        <v/>
      </c>
      <c r="CI201" s="68" t="str">
        <f t="shared" si="238"/>
        <v/>
      </c>
      <c r="CJ201" s="68" t="str">
        <f t="shared" si="239"/>
        <v/>
      </c>
      <c r="CK201" s="68" t="str">
        <f t="shared" si="240"/>
        <v/>
      </c>
      <c r="CL201" s="68" t="str">
        <f t="shared" si="241"/>
        <v/>
      </c>
      <c r="CM201" s="68" t="str">
        <f t="shared" si="242"/>
        <v/>
      </c>
      <c r="CN201" s="68" t="str">
        <f t="shared" si="243"/>
        <v/>
      </c>
      <c r="CO201" s="68" t="str">
        <f t="shared" si="244"/>
        <v/>
      </c>
      <c r="CP201" s="68" t="str">
        <f t="shared" si="250"/>
        <v/>
      </c>
    </row>
    <row r="202" spans="3:94" x14ac:dyDescent="0.25">
      <c r="C202" s="82" t="str">
        <f t="shared" si="245"/>
        <v/>
      </c>
      <c r="D202" s="278"/>
      <c r="E202" s="82" t="str">
        <f t="shared" si="246"/>
        <v/>
      </c>
      <c r="F202" s="82" t="str">
        <f t="shared" si="199"/>
        <v/>
      </c>
      <c r="G202" s="82" t="str">
        <f t="shared" si="200"/>
        <v/>
      </c>
      <c r="H202" s="82" t="str">
        <f t="shared" si="201"/>
        <v/>
      </c>
      <c r="I202" s="82" t="str">
        <f t="shared" si="202"/>
        <v/>
      </c>
      <c r="J202" s="82" t="str">
        <f t="shared" si="203"/>
        <v/>
      </c>
      <c r="K202" s="82" t="str">
        <f t="shared" si="204"/>
        <v/>
      </c>
      <c r="L202" s="82" t="str">
        <f t="shared" si="205"/>
        <v/>
      </c>
      <c r="M202" s="82" t="str">
        <f t="shared" si="206"/>
        <v/>
      </c>
      <c r="N202" s="82" t="str">
        <f t="shared" si="207"/>
        <v/>
      </c>
      <c r="O202" s="82" t="str">
        <f t="shared" si="208"/>
        <v/>
      </c>
      <c r="P202" s="82" t="str">
        <f t="shared" si="209"/>
        <v/>
      </c>
      <c r="Q202" s="82" t="str">
        <f t="shared" si="210"/>
        <v/>
      </c>
      <c r="R202" s="82" t="str">
        <f t="shared" si="211"/>
        <v/>
      </c>
      <c r="S202" s="82" t="str">
        <f t="shared" si="212"/>
        <v/>
      </c>
      <c r="T202" s="82" t="str">
        <f t="shared" si="213"/>
        <v/>
      </c>
      <c r="U202" s="82" t="str">
        <f t="shared" si="214"/>
        <v/>
      </c>
      <c r="V202" s="82" t="str">
        <f t="shared" si="215"/>
        <v/>
      </c>
      <c r="W202" s="82" t="str">
        <f t="shared" si="216"/>
        <v/>
      </c>
      <c r="X202" s="82" t="str">
        <f t="shared" si="217"/>
        <v/>
      </c>
      <c r="Y202" s="82" t="str">
        <f t="shared" si="218"/>
        <v/>
      </c>
      <c r="Z202" s="82" t="str">
        <f t="shared" si="219"/>
        <v/>
      </c>
      <c r="AA202" s="82" t="str">
        <f t="shared" si="220"/>
        <v/>
      </c>
      <c r="AB202" s="82" t="str">
        <f t="shared" si="221"/>
        <v/>
      </c>
      <c r="AC202" s="83" t="str">
        <f t="shared" si="251"/>
        <v>https://viking-pictures.s3.us-west-1.amazonaws.com/AA1188</v>
      </c>
      <c r="AD202" s="82" t="str">
        <f t="shared" si="252"/>
        <v>0</v>
      </c>
      <c r="AE202" s="82">
        <f t="shared" si="247"/>
        <v>0</v>
      </c>
      <c r="AF202" s="82" t="str">
        <f t="shared" si="253"/>
        <v>0</v>
      </c>
      <c r="AG202" s="82" t="str">
        <f t="shared" si="254"/>
        <v>0</v>
      </c>
      <c r="AH202" s="82" t="str">
        <f t="shared" si="255"/>
        <v>0</v>
      </c>
      <c r="AI202" s="82" t="str">
        <f t="shared" si="256"/>
        <v>0</v>
      </c>
      <c r="AJ202" s="82" t="str">
        <f t="shared" si="257"/>
        <v>0</v>
      </c>
      <c r="AK202" s="82" t="str">
        <f t="shared" si="258"/>
        <v>0</v>
      </c>
      <c r="AL202" s="82" t="str">
        <f t="shared" si="259"/>
        <v>0</v>
      </c>
      <c r="AM202" s="82" t="str">
        <f t="shared" si="260"/>
        <v>0</v>
      </c>
      <c r="AN202" s="82" t="str">
        <f t="shared" si="248"/>
        <v>0</v>
      </c>
      <c r="AO202" s="82" t="str">
        <f t="shared" si="261"/>
        <v>0</v>
      </c>
      <c r="AP202" s="82" t="str">
        <f t="shared" si="262"/>
        <v>0</v>
      </c>
      <c r="AQ202" s="84" t="s">
        <v>3199</v>
      </c>
      <c r="AR202" s="84" t="s">
        <v>1864</v>
      </c>
      <c r="AS202" s="84" t="s">
        <v>1865</v>
      </c>
      <c r="AT202" s="84" t="s">
        <v>1866</v>
      </c>
      <c r="AU202" s="84" t="s">
        <v>1867</v>
      </c>
      <c r="AV202" s="84" t="s">
        <v>1868</v>
      </c>
      <c r="AW202" s="84" t="s">
        <v>1869</v>
      </c>
      <c r="AX202" s="84" t="s">
        <v>1870</v>
      </c>
      <c r="AY202" s="84" t="s">
        <v>1871</v>
      </c>
      <c r="AZ202" s="84" t="s">
        <v>1872</v>
      </c>
      <c r="BA202" s="84" t="s">
        <v>1873</v>
      </c>
      <c r="BB202" s="84" t="s">
        <v>1874</v>
      </c>
      <c r="BC202" s="84" t="s">
        <v>1875</v>
      </c>
      <c r="BD202" s="84" t="s">
        <v>1876</v>
      </c>
      <c r="BE202" s="84" t="s">
        <v>1877</v>
      </c>
      <c r="BF202" s="84" t="s">
        <v>1878</v>
      </c>
      <c r="BG202" s="84" t="s">
        <v>1879</v>
      </c>
      <c r="BH202" s="84" t="s">
        <v>1880</v>
      </c>
      <c r="BI202" s="84" t="s">
        <v>1881</v>
      </c>
      <c r="BJ202" s="84" t="s">
        <v>1882</v>
      </c>
      <c r="BK202" s="84" t="s">
        <v>1883</v>
      </c>
      <c r="BL202" s="84" t="s">
        <v>1884</v>
      </c>
      <c r="BM202" s="84" t="s">
        <v>1885</v>
      </c>
      <c r="BN202" s="84" t="s">
        <v>1886</v>
      </c>
      <c r="BO202" s="84" t="s">
        <v>1887</v>
      </c>
      <c r="BP202" s="84" t="s">
        <v>1888</v>
      </c>
      <c r="BQ202" s="84" t="s">
        <v>1889</v>
      </c>
      <c r="BR202" s="68" t="str">
        <f t="shared" si="249"/>
        <v/>
      </c>
      <c r="BS202" s="68" t="str">
        <f t="shared" si="222"/>
        <v/>
      </c>
      <c r="BT202" s="68" t="str">
        <f t="shared" si="223"/>
        <v/>
      </c>
      <c r="BU202" s="68" t="str">
        <f t="shared" si="224"/>
        <v/>
      </c>
      <c r="BV202" s="68" t="str">
        <f t="shared" si="225"/>
        <v/>
      </c>
      <c r="BW202" s="68" t="str">
        <f t="shared" si="226"/>
        <v/>
      </c>
      <c r="BX202" s="68" t="str">
        <f t="shared" si="227"/>
        <v/>
      </c>
      <c r="BY202" s="68" t="str">
        <f t="shared" si="228"/>
        <v/>
      </c>
      <c r="BZ202" s="68" t="str">
        <f t="shared" si="229"/>
        <v/>
      </c>
      <c r="CA202" s="68" t="str">
        <f t="shared" si="230"/>
        <v/>
      </c>
      <c r="CB202" s="68" t="str">
        <f t="shared" si="231"/>
        <v/>
      </c>
      <c r="CC202" s="68" t="str">
        <f t="shared" si="232"/>
        <v/>
      </c>
      <c r="CD202" s="68" t="str">
        <f t="shared" si="233"/>
        <v/>
      </c>
      <c r="CE202" s="68" t="str">
        <f t="shared" si="234"/>
        <v/>
      </c>
      <c r="CF202" s="68" t="str">
        <f t="shared" si="235"/>
        <v/>
      </c>
      <c r="CG202" s="68" t="str">
        <f t="shared" si="236"/>
        <v/>
      </c>
      <c r="CH202" s="68" t="str">
        <f t="shared" si="237"/>
        <v/>
      </c>
      <c r="CI202" s="68" t="str">
        <f t="shared" si="238"/>
        <v/>
      </c>
      <c r="CJ202" s="68" t="str">
        <f t="shared" si="239"/>
        <v/>
      </c>
      <c r="CK202" s="68" t="str">
        <f t="shared" si="240"/>
        <v/>
      </c>
      <c r="CL202" s="68" t="str">
        <f t="shared" si="241"/>
        <v/>
      </c>
      <c r="CM202" s="68" t="str">
        <f t="shared" si="242"/>
        <v/>
      </c>
      <c r="CN202" s="68" t="str">
        <f t="shared" si="243"/>
        <v/>
      </c>
      <c r="CO202" s="68" t="str">
        <f t="shared" si="244"/>
        <v/>
      </c>
      <c r="CP202" s="68" t="str">
        <f t="shared" si="250"/>
        <v/>
      </c>
    </row>
    <row r="203" spans="3:94" x14ac:dyDescent="0.25">
      <c r="C203" s="82" t="str">
        <f t="shared" si="245"/>
        <v/>
      </c>
      <c r="D203" s="278"/>
      <c r="E203" s="82" t="str">
        <f t="shared" si="246"/>
        <v/>
      </c>
      <c r="F203" s="82" t="str">
        <f t="shared" si="199"/>
        <v/>
      </c>
      <c r="G203" s="82" t="str">
        <f t="shared" si="200"/>
        <v/>
      </c>
      <c r="H203" s="82" t="str">
        <f t="shared" si="201"/>
        <v/>
      </c>
      <c r="I203" s="82" t="str">
        <f t="shared" si="202"/>
        <v/>
      </c>
      <c r="J203" s="82" t="str">
        <f t="shared" si="203"/>
        <v/>
      </c>
      <c r="K203" s="82" t="str">
        <f t="shared" si="204"/>
        <v/>
      </c>
      <c r="L203" s="82" t="str">
        <f t="shared" si="205"/>
        <v/>
      </c>
      <c r="M203" s="82" t="str">
        <f t="shared" si="206"/>
        <v/>
      </c>
      <c r="N203" s="82" t="str">
        <f t="shared" si="207"/>
        <v/>
      </c>
      <c r="O203" s="82" t="str">
        <f t="shared" si="208"/>
        <v/>
      </c>
      <c r="P203" s="82" t="str">
        <f t="shared" si="209"/>
        <v/>
      </c>
      <c r="Q203" s="82" t="str">
        <f t="shared" si="210"/>
        <v/>
      </c>
      <c r="R203" s="82" t="str">
        <f t="shared" si="211"/>
        <v/>
      </c>
      <c r="S203" s="82" t="str">
        <f t="shared" si="212"/>
        <v/>
      </c>
      <c r="T203" s="82" t="str">
        <f t="shared" si="213"/>
        <v/>
      </c>
      <c r="U203" s="82" t="str">
        <f t="shared" si="214"/>
        <v/>
      </c>
      <c r="V203" s="82" t="str">
        <f t="shared" si="215"/>
        <v/>
      </c>
      <c r="W203" s="82" t="str">
        <f t="shared" si="216"/>
        <v/>
      </c>
      <c r="X203" s="82" t="str">
        <f t="shared" si="217"/>
        <v/>
      </c>
      <c r="Y203" s="82" t="str">
        <f t="shared" si="218"/>
        <v/>
      </c>
      <c r="Z203" s="82" t="str">
        <f t="shared" si="219"/>
        <v/>
      </c>
      <c r="AA203" s="82" t="str">
        <f t="shared" si="220"/>
        <v/>
      </c>
      <c r="AB203" s="82" t="str">
        <f t="shared" si="221"/>
        <v/>
      </c>
      <c r="AC203" s="83" t="str">
        <f t="shared" si="251"/>
        <v>https://viking-pictures.s3.us-west-1.amazonaws.com/AA1188</v>
      </c>
      <c r="AD203" s="82" t="str">
        <f t="shared" si="252"/>
        <v>0</v>
      </c>
      <c r="AE203" s="82">
        <f t="shared" si="247"/>
        <v>0</v>
      </c>
      <c r="AF203" s="82" t="str">
        <f t="shared" si="253"/>
        <v>0</v>
      </c>
      <c r="AG203" s="82" t="str">
        <f t="shared" si="254"/>
        <v>0</v>
      </c>
      <c r="AH203" s="82" t="str">
        <f t="shared" si="255"/>
        <v>0</v>
      </c>
      <c r="AI203" s="82" t="str">
        <f t="shared" si="256"/>
        <v>0</v>
      </c>
      <c r="AJ203" s="82" t="str">
        <f t="shared" si="257"/>
        <v>0</v>
      </c>
      <c r="AK203" s="82" t="str">
        <f t="shared" si="258"/>
        <v>0</v>
      </c>
      <c r="AL203" s="82" t="str">
        <f t="shared" si="259"/>
        <v>0</v>
      </c>
      <c r="AM203" s="82" t="str">
        <f t="shared" si="260"/>
        <v>0</v>
      </c>
      <c r="AN203" s="82" t="str">
        <f t="shared" si="248"/>
        <v>0</v>
      </c>
      <c r="AO203" s="82" t="str">
        <f t="shared" si="261"/>
        <v>0</v>
      </c>
      <c r="AP203" s="82" t="str">
        <f t="shared" si="262"/>
        <v>0</v>
      </c>
      <c r="AQ203" s="84" t="s">
        <v>3199</v>
      </c>
      <c r="AR203" s="84" t="s">
        <v>1864</v>
      </c>
      <c r="AS203" s="84" t="s">
        <v>1865</v>
      </c>
      <c r="AT203" s="84" t="s">
        <v>1866</v>
      </c>
      <c r="AU203" s="84" t="s">
        <v>1867</v>
      </c>
      <c r="AV203" s="84" t="s">
        <v>1868</v>
      </c>
      <c r="AW203" s="84" t="s">
        <v>1869</v>
      </c>
      <c r="AX203" s="84" t="s">
        <v>1870</v>
      </c>
      <c r="AY203" s="84" t="s">
        <v>1871</v>
      </c>
      <c r="AZ203" s="84" t="s">
        <v>1872</v>
      </c>
      <c r="BA203" s="84" t="s">
        <v>1873</v>
      </c>
      <c r="BB203" s="84" t="s">
        <v>1874</v>
      </c>
      <c r="BC203" s="84" t="s">
        <v>1875</v>
      </c>
      <c r="BD203" s="84" t="s">
        <v>1876</v>
      </c>
      <c r="BE203" s="84" t="s">
        <v>1877</v>
      </c>
      <c r="BF203" s="84" t="s">
        <v>1878</v>
      </c>
      <c r="BG203" s="84" t="s">
        <v>1879</v>
      </c>
      <c r="BH203" s="84" t="s">
        <v>1880</v>
      </c>
      <c r="BI203" s="84" t="s">
        <v>1881</v>
      </c>
      <c r="BJ203" s="84" t="s">
        <v>1882</v>
      </c>
      <c r="BK203" s="84" t="s">
        <v>1883</v>
      </c>
      <c r="BL203" s="84" t="s">
        <v>1884</v>
      </c>
      <c r="BM203" s="84" t="s">
        <v>1885</v>
      </c>
      <c r="BN203" s="84" t="s">
        <v>1886</v>
      </c>
      <c r="BO203" s="84" t="s">
        <v>1887</v>
      </c>
      <c r="BP203" s="84" t="s">
        <v>1888</v>
      </c>
      <c r="BQ203" s="84" t="s">
        <v>1889</v>
      </c>
      <c r="BR203" s="68" t="str">
        <f t="shared" si="249"/>
        <v/>
      </c>
      <c r="BS203" s="68" t="str">
        <f t="shared" si="222"/>
        <v/>
      </c>
      <c r="BT203" s="68" t="str">
        <f t="shared" si="223"/>
        <v/>
      </c>
      <c r="BU203" s="68" t="str">
        <f t="shared" si="224"/>
        <v/>
      </c>
      <c r="BV203" s="68" t="str">
        <f t="shared" si="225"/>
        <v/>
      </c>
      <c r="BW203" s="68" t="str">
        <f t="shared" si="226"/>
        <v/>
      </c>
      <c r="BX203" s="68" t="str">
        <f t="shared" si="227"/>
        <v/>
      </c>
      <c r="BY203" s="68" t="str">
        <f t="shared" si="228"/>
        <v/>
      </c>
      <c r="BZ203" s="68" t="str">
        <f t="shared" si="229"/>
        <v/>
      </c>
      <c r="CA203" s="68" t="str">
        <f t="shared" si="230"/>
        <v/>
      </c>
      <c r="CB203" s="68" t="str">
        <f t="shared" si="231"/>
        <v/>
      </c>
      <c r="CC203" s="68" t="str">
        <f t="shared" si="232"/>
        <v/>
      </c>
      <c r="CD203" s="68" t="str">
        <f t="shared" si="233"/>
        <v/>
      </c>
      <c r="CE203" s="68" t="str">
        <f t="shared" si="234"/>
        <v/>
      </c>
      <c r="CF203" s="68" t="str">
        <f t="shared" si="235"/>
        <v/>
      </c>
      <c r="CG203" s="68" t="str">
        <f t="shared" si="236"/>
        <v/>
      </c>
      <c r="CH203" s="68" t="str">
        <f t="shared" si="237"/>
        <v/>
      </c>
      <c r="CI203" s="68" t="str">
        <f t="shared" si="238"/>
        <v/>
      </c>
      <c r="CJ203" s="68" t="str">
        <f t="shared" si="239"/>
        <v/>
      </c>
      <c r="CK203" s="68" t="str">
        <f t="shared" si="240"/>
        <v/>
      </c>
      <c r="CL203" s="68" t="str">
        <f t="shared" si="241"/>
        <v/>
      </c>
      <c r="CM203" s="68" t="str">
        <f t="shared" si="242"/>
        <v/>
      </c>
      <c r="CN203" s="68" t="str">
        <f t="shared" si="243"/>
        <v/>
      </c>
      <c r="CO203" s="68" t="str">
        <f t="shared" si="244"/>
        <v/>
      </c>
      <c r="CP203" s="68" t="str">
        <f t="shared" si="250"/>
        <v/>
      </c>
    </row>
    <row r="204" spans="3:94" x14ac:dyDescent="0.25">
      <c r="C204" s="82" t="str">
        <f t="shared" si="245"/>
        <v/>
      </c>
      <c r="D204" s="278"/>
      <c r="E204" s="82" t="str">
        <f t="shared" si="246"/>
        <v/>
      </c>
      <c r="F204" s="82" t="str">
        <f t="shared" si="199"/>
        <v/>
      </c>
      <c r="G204" s="82" t="str">
        <f t="shared" si="200"/>
        <v/>
      </c>
      <c r="H204" s="82" t="str">
        <f t="shared" si="201"/>
        <v/>
      </c>
      <c r="I204" s="82" t="str">
        <f t="shared" si="202"/>
        <v/>
      </c>
      <c r="J204" s="82" t="str">
        <f t="shared" si="203"/>
        <v/>
      </c>
      <c r="K204" s="82" t="str">
        <f t="shared" si="204"/>
        <v/>
      </c>
      <c r="L204" s="82" t="str">
        <f t="shared" si="205"/>
        <v/>
      </c>
      <c r="M204" s="82" t="str">
        <f t="shared" si="206"/>
        <v/>
      </c>
      <c r="N204" s="82" t="str">
        <f t="shared" si="207"/>
        <v/>
      </c>
      <c r="O204" s="82" t="str">
        <f t="shared" si="208"/>
        <v/>
      </c>
      <c r="P204" s="82" t="str">
        <f t="shared" si="209"/>
        <v/>
      </c>
      <c r="Q204" s="82" t="str">
        <f t="shared" si="210"/>
        <v/>
      </c>
      <c r="R204" s="82" t="str">
        <f t="shared" si="211"/>
        <v/>
      </c>
      <c r="S204" s="82" t="str">
        <f t="shared" si="212"/>
        <v/>
      </c>
      <c r="T204" s="82" t="str">
        <f t="shared" si="213"/>
        <v/>
      </c>
      <c r="U204" s="82" t="str">
        <f t="shared" si="214"/>
        <v/>
      </c>
      <c r="V204" s="82" t="str">
        <f t="shared" si="215"/>
        <v/>
      </c>
      <c r="W204" s="82" t="str">
        <f t="shared" si="216"/>
        <v/>
      </c>
      <c r="X204" s="82" t="str">
        <f t="shared" si="217"/>
        <v/>
      </c>
      <c r="Y204" s="82" t="str">
        <f t="shared" si="218"/>
        <v/>
      </c>
      <c r="Z204" s="82" t="str">
        <f t="shared" si="219"/>
        <v/>
      </c>
      <c r="AA204" s="82" t="str">
        <f t="shared" si="220"/>
        <v/>
      </c>
      <c r="AB204" s="82" t="str">
        <f t="shared" si="221"/>
        <v/>
      </c>
      <c r="AC204" s="83" t="str">
        <f t="shared" si="251"/>
        <v>https://viking-pictures.s3.us-west-1.amazonaws.com/AA1188</v>
      </c>
      <c r="AD204" s="82" t="str">
        <f t="shared" si="252"/>
        <v>0</v>
      </c>
      <c r="AE204" s="82">
        <f t="shared" si="247"/>
        <v>0</v>
      </c>
      <c r="AF204" s="82" t="str">
        <f t="shared" si="253"/>
        <v>0</v>
      </c>
      <c r="AG204" s="82" t="str">
        <f t="shared" si="254"/>
        <v>0</v>
      </c>
      <c r="AH204" s="82" t="str">
        <f t="shared" si="255"/>
        <v>0</v>
      </c>
      <c r="AI204" s="82" t="str">
        <f t="shared" si="256"/>
        <v>0</v>
      </c>
      <c r="AJ204" s="82" t="str">
        <f t="shared" si="257"/>
        <v>0</v>
      </c>
      <c r="AK204" s="82" t="str">
        <f t="shared" si="258"/>
        <v>0</v>
      </c>
      <c r="AL204" s="82" t="str">
        <f t="shared" si="259"/>
        <v>0</v>
      </c>
      <c r="AM204" s="82" t="str">
        <f t="shared" si="260"/>
        <v>0</v>
      </c>
      <c r="AN204" s="82" t="str">
        <f t="shared" si="248"/>
        <v>0</v>
      </c>
      <c r="AO204" s="82" t="str">
        <f t="shared" si="261"/>
        <v>0</v>
      </c>
      <c r="AP204" s="82" t="str">
        <f t="shared" si="262"/>
        <v>0</v>
      </c>
      <c r="AQ204" s="84" t="s">
        <v>3199</v>
      </c>
      <c r="AR204" s="84" t="s">
        <v>1864</v>
      </c>
      <c r="AS204" s="84" t="s">
        <v>1865</v>
      </c>
      <c r="AT204" s="84" t="s">
        <v>1866</v>
      </c>
      <c r="AU204" s="84" t="s">
        <v>1867</v>
      </c>
      <c r="AV204" s="84" t="s">
        <v>1868</v>
      </c>
      <c r="AW204" s="84" t="s">
        <v>1869</v>
      </c>
      <c r="AX204" s="84" t="s">
        <v>1870</v>
      </c>
      <c r="AY204" s="84" t="s">
        <v>1871</v>
      </c>
      <c r="AZ204" s="84" t="s">
        <v>1872</v>
      </c>
      <c r="BA204" s="84" t="s">
        <v>1873</v>
      </c>
      <c r="BB204" s="84" t="s">
        <v>1874</v>
      </c>
      <c r="BC204" s="84" t="s">
        <v>1875</v>
      </c>
      <c r="BD204" s="84" t="s">
        <v>1876</v>
      </c>
      <c r="BE204" s="84" t="s">
        <v>1877</v>
      </c>
      <c r="BF204" s="84" t="s">
        <v>1878</v>
      </c>
      <c r="BG204" s="84" t="s">
        <v>1879</v>
      </c>
      <c r="BH204" s="84" t="s">
        <v>1880</v>
      </c>
      <c r="BI204" s="84" t="s">
        <v>1881</v>
      </c>
      <c r="BJ204" s="84" t="s">
        <v>1882</v>
      </c>
      <c r="BK204" s="84" t="s">
        <v>1883</v>
      </c>
      <c r="BL204" s="84" t="s">
        <v>1884</v>
      </c>
      <c r="BM204" s="84" t="s">
        <v>1885</v>
      </c>
      <c r="BN204" s="84" t="s">
        <v>1886</v>
      </c>
      <c r="BO204" s="84" t="s">
        <v>1887</v>
      </c>
      <c r="BP204" s="84" t="s">
        <v>1888</v>
      </c>
      <c r="BQ204" s="84" t="s">
        <v>1889</v>
      </c>
      <c r="BR204" s="68" t="str">
        <f t="shared" si="249"/>
        <v/>
      </c>
      <c r="BS204" s="68" t="str">
        <f t="shared" si="222"/>
        <v/>
      </c>
      <c r="BT204" s="68" t="str">
        <f t="shared" si="223"/>
        <v/>
      </c>
      <c r="BU204" s="68" t="str">
        <f t="shared" si="224"/>
        <v/>
      </c>
      <c r="BV204" s="68" t="str">
        <f t="shared" si="225"/>
        <v/>
      </c>
      <c r="BW204" s="68" t="str">
        <f t="shared" si="226"/>
        <v/>
      </c>
      <c r="BX204" s="68" t="str">
        <f t="shared" si="227"/>
        <v/>
      </c>
      <c r="BY204" s="68" t="str">
        <f t="shared" si="228"/>
        <v/>
      </c>
      <c r="BZ204" s="68" t="str">
        <f t="shared" si="229"/>
        <v/>
      </c>
      <c r="CA204" s="68" t="str">
        <f t="shared" si="230"/>
        <v/>
      </c>
      <c r="CB204" s="68" t="str">
        <f t="shared" si="231"/>
        <v/>
      </c>
      <c r="CC204" s="68" t="str">
        <f t="shared" si="232"/>
        <v/>
      </c>
      <c r="CD204" s="68" t="str">
        <f t="shared" si="233"/>
        <v/>
      </c>
      <c r="CE204" s="68" t="str">
        <f t="shared" si="234"/>
        <v/>
      </c>
      <c r="CF204" s="68" t="str">
        <f t="shared" si="235"/>
        <v/>
      </c>
      <c r="CG204" s="68" t="str">
        <f t="shared" si="236"/>
        <v/>
      </c>
      <c r="CH204" s="68" t="str">
        <f t="shared" si="237"/>
        <v/>
      </c>
      <c r="CI204" s="68" t="str">
        <f t="shared" si="238"/>
        <v/>
      </c>
      <c r="CJ204" s="68" t="str">
        <f t="shared" si="239"/>
        <v/>
      </c>
      <c r="CK204" s="68" t="str">
        <f t="shared" si="240"/>
        <v/>
      </c>
      <c r="CL204" s="68" t="str">
        <f t="shared" si="241"/>
        <v/>
      </c>
      <c r="CM204" s="68" t="str">
        <f t="shared" si="242"/>
        <v/>
      </c>
      <c r="CN204" s="68" t="str">
        <f t="shared" si="243"/>
        <v/>
      </c>
      <c r="CO204" s="68" t="str">
        <f t="shared" si="244"/>
        <v/>
      </c>
      <c r="CP204" s="68" t="str">
        <f t="shared" si="250"/>
        <v/>
      </c>
    </row>
    <row r="205" spans="3:94" x14ac:dyDescent="0.25">
      <c r="C205" s="82" t="str">
        <f t="shared" si="245"/>
        <v/>
      </c>
      <c r="D205" s="278"/>
      <c r="E205" s="82" t="str">
        <f t="shared" si="246"/>
        <v/>
      </c>
      <c r="F205" s="82" t="str">
        <f t="shared" si="199"/>
        <v/>
      </c>
      <c r="G205" s="82" t="str">
        <f t="shared" si="200"/>
        <v/>
      </c>
      <c r="H205" s="82" t="str">
        <f t="shared" si="201"/>
        <v/>
      </c>
      <c r="I205" s="82" t="str">
        <f t="shared" si="202"/>
        <v/>
      </c>
      <c r="J205" s="82" t="str">
        <f t="shared" si="203"/>
        <v/>
      </c>
      <c r="K205" s="82" t="str">
        <f t="shared" si="204"/>
        <v/>
      </c>
      <c r="L205" s="82" t="str">
        <f t="shared" si="205"/>
        <v/>
      </c>
      <c r="M205" s="82" t="str">
        <f t="shared" si="206"/>
        <v/>
      </c>
      <c r="N205" s="82" t="str">
        <f t="shared" si="207"/>
        <v/>
      </c>
      <c r="O205" s="82" t="str">
        <f t="shared" si="208"/>
        <v/>
      </c>
      <c r="P205" s="82" t="str">
        <f t="shared" si="209"/>
        <v/>
      </c>
      <c r="Q205" s="82" t="str">
        <f t="shared" si="210"/>
        <v/>
      </c>
      <c r="R205" s="82" t="str">
        <f t="shared" si="211"/>
        <v/>
      </c>
      <c r="S205" s="82" t="str">
        <f t="shared" si="212"/>
        <v/>
      </c>
      <c r="T205" s="82" t="str">
        <f t="shared" si="213"/>
        <v/>
      </c>
      <c r="U205" s="82" t="str">
        <f t="shared" si="214"/>
        <v/>
      </c>
      <c r="V205" s="82" t="str">
        <f t="shared" si="215"/>
        <v/>
      </c>
      <c r="W205" s="82" t="str">
        <f t="shared" si="216"/>
        <v/>
      </c>
      <c r="X205" s="82" t="str">
        <f t="shared" si="217"/>
        <v/>
      </c>
      <c r="Y205" s="82" t="str">
        <f t="shared" si="218"/>
        <v/>
      </c>
      <c r="Z205" s="82" t="str">
        <f t="shared" si="219"/>
        <v/>
      </c>
      <c r="AA205" s="82" t="str">
        <f t="shared" si="220"/>
        <v/>
      </c>
      <c r="AB205" s="82" t="str">
        <f t="shared" si="221"/>
        <v/>
      </c>
      <c r="AC205" s="83" t="str">
        <f t="shared" si="251"/>
        <v>https://viking-pictures.s3.us-west-1.amazonaws.com/AA1188</v>
      </c>
      <c r="AD205" s="82" t="str">
        <f t="shared" si="252"/>
        <v>0</v>
      </c>
      <c r="AE205" s="82">
        <f t="shared" si="247"/>
        <v>0</v>
      </c>
      <c r="AF205" s="82" t="str">
        <f t="shared" si="253"/>
        <v>0</v>
      </c>
      <c r="AG205" s="82" t="str">
        <f t="shared" si="254"/>
        <v>0</v>
      </c>
      <c r="AH205" s="82" t="str">
        <f t="shared" si="255"/>
        <v>0</v>
      </c>
      <c r="AI205" s="82" t="str">
        <f t="shared" si="256"/>
        <v>0</v>
      </c>
      <c r="AJ205" s="82" t="str">
        <f t="shared" si="257"/>
        <v>0</v>
      </c>
      <c r="AK205" s="82" t="str">
        <f t="shared" si="258"/>
        <v>0</v>
      </c>
      <c r="AL205" s="82" t="str">
        <f t="shared" si="259"/>
        <v>0</v>
      </c>
      <c r="AM205" s="82" t="str">
        <f t="shared" si="260"/>
        <v>0</v>
      </c>
      <c r="AN205" s="82" t="str">
        <f t="shared" si="248"/>
        <v>0</v>
      </c>
      <c r="AO205" s="82" t="str">
        <f t="shared" si="261"/>
        <v>0</v>
      </c>
      <c r="AP205" s="82" t="str">
        <f t="shared" si="262"/>
        <v>0</v>
      </c>
      <c r="AQ205" s="84" t="s">
        <v>3199</v>
      </c>
      <c r="AR205" s="84" t="s">
        <v>1864</v>
      </c>
      <c r="AS205" s="84" t="s">
        <v>1865</v>
      </c>
      <c r="AT205" s="84" t="s">
        <v>1866</v>
      </c>
      <c r="AU205" s="84" t="s">
        <v>1867</v>
      </c>
      <c r="AV205" s="84" t="s">
        <v>1868</v>
      </c>
      <c r="AW205" s="84" t="s">
        <v>1869</v>
      </c>
      <c r="AX205" s="84" t="s">
        <v>1870</v>
      </c>
      <c r="AY205" s="84" t="s">
        <v>1871</v>
      </c>
      <c r="AZ205" s="84" t="s">
        <v>1872</v>
      </c>
      <c r="BA205" s="84" t="s">
        <v>1873</v>
      </c>
      <c r="BB205" s="84" t="s">
        <v>1874</v>
      </c>
      <c r="BC205" s="84" t="s">
        <v>1875</v>
      </c>
      <c r="BD205" s="84" t="s">
        <v>1876</v>
      </c>
      <c r="BE205" s="84" t="s">
        <v>1877</v>
      </c>
      <c r="BF205" s="84" t="s">
        <v>1878</v>
      </c>
      <c r="BG205" s="84" t="s">
        <v>1879</v>
      </c>
      <c r="BH205" s="84" t="s">
        <v>1880</v>
      </c>
      <c r="BI205" s="84" t="s">
        <v>1881</v>
      </c>
      <c r="BJ205" s="84" t="s">
        <v>1882</v>
      </c>
      <c r="BK205" s="84" t="s">
        <v>1883</v>
      </c>
      <c r="BL205" s="84" t="s">
        <v>1884</v>
      </c>
      <c r="BM205" s="84" t="s">
        <v>1885</v>
      </c>
      <c r="BN205" s="84" t="s">
        <v>1886</v>
      </c>
      <c r="BO205" s="84" t="s">
        <v>1887</v>
      </c>
      <c r="BP205" s="84" t="s">
        <v>1888</v>
      </c>
      <c r="BQ205" s="84" t="s">
        <v>1889</v>
      </c>
      <c r="BR205" s="68" t="str">
        <f t="shared" si="249"/>
        <v/>
      </c>
      <c r="BS205" s="68" t="str">
        <f t="shared" si="222"/>
        <v/>
      </c>
      <c r="BT205" s="68" t="str">
        <f t="shared" si="223"/>
        <v/>
      </c>
      <c r="BU205" s="68" t="str">
        <f t="shared" si="224"/>
        <v/>
      </c>
      <c r="BV205" s="68" t="str">
        <f t="shared" si="225"/>
        <v/>
      </c>
      <c r="BW205" s="68" t="str">
        <f t="shared" si="226"/>
        <v/>
      </c>
      <c r="BX205" s="68" t="str">
        <f t="shared" si="227"/>
        <v/>
      </c>
      <c r="BY205" s="68" t="str">
        <f t="shared" si="228"/>
        <v/>
      </c>
      <c r="BZ205" s="68" t="str">
        <f t="shared" si="229"/>
        <v/>
      </c>
      <c r="CA205" s="68" t="str">
        <f t="shared" si="230"/>
        <v/>
      </c>
      <c r="CB205" s="68" t="str">
        <f t="shared" si="231"/>
        <v/>
      </c>
      <c r="CC205" s="68" t="str">
        <f t="shared" si="232"/>
        <v/>
      </c>
      <c r="CD205" s="68" t="str">
        <f t="shared" si="233"/>
        <v/>
      </c>
      <c r="CE205" s="68" t="str">
        <f t="shared" si="234"/>
        <v/>
      </c>
      <c r="CF205" s="68" t="str">
        <f t="shared" si="235"/>
        <v/>
      </c>
      <c r="CG205" s="68" t="str">
        <f t="shared" si="236"/>
        <v/>
      </c>
      <c r="CH205" s="68" t="str">
        <f t="shared" si="237"/>
        <v/>
      </c>
      <c r="CI205" s="68" t="str">
        <f t="shared" si="238"/>
        <v/>
      </c>
      <c r="CJ205" s="68" t="str">
        <f t="shared" si="239"/>
        <v/>
      </c>
      <c r="CK205" s="68" t="str">
        <f t="shared" si="240"/>
        <v/>
      </c>
      <c r="CL205" s="68" t="str">
        <f t="shared" si="241"/>
        <v/>
      </c>
      <c r="CM205" s="68" t="str">
        <f t="shared" si="242"/>
        <v/>
      </c>
      <c r="CN205" s="68" t="str">
        <f t="shared" si="243"/>
        <v/>
      </c>
      <c r="CO205" s="68" t="str">
        <f t="shared" si="244"/>
        <v/>
      </c>
      <c r="CP205" s="68" t="str">
        <f t="shared" si="250"/>
        <v/>
      </c>
    </row>
    <row r="206" spans="3:94" x14ac:dyDescent="0.25">
      <c r="C206" s="82" t="str">
        <f t="shared" si="245"/>
        <v/>
      </c>
      <c r="D206" s="278"/>
      <c r="E206" s="82" t="str">
        <f t="shared" si="246"/>
        <v/>
      </c>
      <c r="F206" s="82" t="str">
        <f t="shared" si="199"/>
        <v/>
      </c>
      <c r="G206" s="82" t="str">
        <f t="shared" si="200"/>
        <v/>
      </c>
      <c r="H206" s="82" t="str">
        <f t="shared" si="201"/>
        <v/>
      </c>
      <c r="I206" s="82" t="str">
        <f t="shared" si="202"/>
        <v/>
      </c>
      <c r="J206" s="82" t="str">
        <f t="shared" si="203"/>
        <v/>
      </c>
      <c r="K206" s="82" t="str">
        <f t="shared" si="204"/>
        <v/>
      </c>
      <c r="L206" s="82" t="str">
        <f t="shared" si="205"/>
        <v/>
      </c>
      <c r="M206" s="82" t="str">
        <f t="shared" si="206"/>
        <v/>
      </c>
      <c r="N206" s="82" t="str">
        <f t="shared" si="207"/>
        <v/>
      </c>
      <c r="O206" s="82" t="str">
        <f t="shared" si="208"/>
        <v/>
      </c>
      <c r="P206" s="82" t="str">
        <f t="shared" si="209"/>
        <v/>
      </c>
      <c r="Q206" s="82" t="str">
        <f t="shared" si="210"/>
        <v/>
      </c>
      <c r="R206" s="82" t="str">
        <f t="shared" si="211"/>
        <v/>
      </c>
      <c r="S206" s="82" t="str">
        <f t="shared" si="212"/>
        <v/>
      </c>
      <c r="T206" s="82" t="str">
        <f t="shared" si="213"/>
        <v/>
      </c>
      <c r="U206" s="82" t="str">
        <f t="shared" si="214"/>
        <v/>
      </c>
      <c r="V206" s="82" t="str">
        <f t="shared" si="215"/>
        <v/>
      </c>
      <c r="W206" s="82" t="str">
        <f t="shared" si="216"/>
        <v/>
      </c>
      <c r="X206" s="82" t="str">
        <f t="shared" si="217"/>
        <v/>
      </c>
      <c r="Y206" s="82" t="str">
        <f t="shared" si="218"/>
        <v/>
      </c>
      <c r="Z206" s="82" t="str">
        <f t="shared" si="219"/>
        <v/>
      </c>
      <c r="AA206" s="82" t="str">
        <f t="shared" si="220"/>
        <v/>
      </c>
      <c r="AB206" s="82" t="str">
        <f t="shared" si="221"/>
        <v/>
      </c>
      <c r="AC206" s="83" t="str">
        <f t="shared" si="251"/>
        <v>https://viking-pictures.s3.us-west-1.amazonaws.com/AA1188</v>
      </c>
      <c r="AD206" s="82" t="str">
        <f t="shared" si="252"/>
        <v>0</v>
      </c>
      <c r="AE206" s="82">
        <f t="shared" si="247"/>
        <v>0</v>
      </c>
      <c r="AF206" s="82" t="str">
        <f t="shared" si="253"/>
        <v>0</v>
      </c>
      <c r="AG206" s="82" t="str">
        <f t="shared" si="254"/>
        <v>0</v>
      </c>
      <c r="AH206" s="82" t="str">
        <f t="shared" si="255"/>
        <v>0</v>
      </c>
      <c r="AI206" s="82" t="str">
        <f t="shared" si="256"/>
        <v>0</v>
      </c>
      <c r="AJ206" s="82" t="str">
        <f t="shared" si="257"/>
        <v>0</v>
      </c>
      <c r="AK206" s="82" t="str">
        <f t="shared" si="258"/>
        <v>0</v>
      </c>
      <c r="AL206" s="82" t="str">
        <f t="shared" si="259"/>
        <v>0</v>
      </c>
      <c r="AM206" s="82" t="str">
        <f t="shared" si="260"/>
        <v>0</v>
      </c>
      <c r="AN206" s="82" t="str">
        <f t="shared" si="248"/>
        <v>0</v>
      </c>
      <c r="AO206" s="82" t="str">
        <f t="shared" si="261"/>
        <v>0</v>
      </c>
      <c r="AP206" s="82" t="str">
        <f t="shared" si="262"/>
        <v>0</v>
      </c>
      <c r="AQ206" s="84" t="s">
        <v>3199</v>
      </c>
      <c r="AR206" s="84" t="s">
        <v>1864</v>
      </c>
      <c r="AS206" s="84" t="s">
        <v>1865</v>
      </c>
      <c r="AT206" s="84" t="s">
        <v>1866</v>
      </c>
      <c r="AU206" s="84" t="s">
        <v>1867</v>
      </c>
      <c r="AV206" s="84" t="s">
        <v>1868</v>
      </c>
      <c r="AW206" s="84" t="s">
        <v>1869</v>
      </c>
      <c r="AX206" s="84" t="s">
        <v>1870</v>
      </c>
      <c r="AY206" s="84" t="s">
        <v>1871</v>
      </c>
      <c r="AZ206" s="84" t="s">
        <v>1872</v>
      </c>
      <c r="BA206" s="84" t="s">
        <v>1873</v>
      </c>
      <c r="BB206" s="84" t="s">
        <v>1874</v>
      </c>
      <c r="BC206" s="84" t="s">
        <v>1875</v>
      </c>
      <c r="BD206" s="84" t="s">
        <v>1876</v>
      </c>
      <c r="BE206" s="84" t="s">
        <v>1877</v>
      </c>
      <c r="BF206" s="84" t="s">
        <v>1878</v>
      </c>
      <c r="BG206" s="84" t="s">
        <v>1879</v>
      </c>
      <c r="BH206" s="84" t="s">
        <v>1880</v>
      </c>
      <c r="BI206" s="84" t="s">
        <v>1881</v>
      </c>
      <c r="BJ206" s="84" t="s">
        <v>1882</v>
      </c>
      <c r="BK206" s="84" t="s">
        <v>1883</v>
      </c>
      <c r="BL206" s="84" t="s">
        <v>1884</v>
      </c>
      <c r="BM206" s="84" t="s">
        <v>1885</v>
      </c>
      <c r="BN206" s="84" t="s">
        <v>1886</v>
      </c>
      <c r="BO206" s="84" t="s">
        <v>1887</v>
      </c>
      <c r="BP206" s="84" t="s">
        <v>1888</v>
      </c>
      <c r="BQ206" s="84" t="s">
        <v>1889</v>
      </c>
      <c r="BR206" s="68" t="str">
        <f t="shared" si="249"/>
        <v/>
      </c>
      <c r="BS206" s="68" t="str">
        <f t="shared" si="222"/>
        <v/>
      </c>
      <c r="BT206" s="68" t="str">
        <f t="shared" si="223"/>
        <v/>
      </c>
      <c r="BU206" s="68" t="str">
        <f t="shared" si="224"/>
        <v/>
      </c>
      <c r="BV206" s="68" t="str">
        <f t="shared" si="225"/>
        <v/>
      </c>
      <c r="BW206" s="68" t="str">
        <f t="shared" si="226"/>
        <v/>
      </c>
      <c r="BX206" s="68" t="str">
        <f t="shared" si="227"/>
        <v/>
      </c>
      <c r="BY206" s="68" t="str">
        <f t="shared" si="228"/>
        <v/>
      </c>
      <c r="BZ206" s="68" t="str">
        <f t="shared" si="229"/>
        <v/>
      </c>
      <c r="CA206" s="68" t="str">
        <f t="shared" si="230"/>
        <v/>
      </c>
      <c r="CB206" s="68" t="str">
        <f t="shared" si="231"/>
        <v/>
      </c>
      <c r="CC206" s="68" t="str">
        <f t="shared" si="232"/>
        <v/>
      </c>
      <c r="CD206" s="68" t="str">
        <f t="shared" si="233"/>
        <v/>
      </c>
      <c r="CE206" s="68" t="str">
        <f t="shared" si="234"/>
        <v/>
      </c>
      <c r="CF206" s="68" t="str">
        <f t="shared" si="235"/>
        <v/>
      </c>
      <c r="CG206" s="68" t="str">
        <f t="shared" si="236"/>
        <v/>
      </c>
      <c r="CH206" s="68" t="str">
        <f t="shared" si="237"/>
        <v/>
      </c>
      <c r="CI206" s="68" t="str">
        <f t="shared" si="238"/>
        <v/>
      </c>
      <c r="CJ206" s="68" t="str">
        <f t="shared" si="239"/>
        <v/>
      </c>
      <c r="CK206" s="68" t="str">
        <f t="shared" si="240"/>
        <v/>
      </c>
      <c r="CL206" s="68" t="str">
        <f t="shared" si="241"/>
        <v/>
      </c>
      <c r="CM206" s="68" t="str">
        <f t="shared" si="242"/>
        <v/>
      </c>
      <c r="CN206" s="68" t="str">
        <f t="shared" si="243"/>
        <v/>
      </c>
      <c r="CO206" s="68" t="str">
        <f t="shared" si="244"/>
        <v/>
      </c>
      <c r="CP206" s="68" t="str">
        <f t="shared" si="250"/>
        <v/>
      </c>
    </row>
    <row r="207" spans="3:94" x14ac:dyDescent="0.25">
      <c r="C207" s="82" t="str">
        <f t="shared" si="245"/>
        <v/>
      </c>
      <c r="D207" s="278"/>
      <c r="E207" s="82" t="str">
        <f t="shared" si="246"/>
        <v/>
      </c>
      <c r="F207" s="82" t="str">
        <f t="shared" si="199"/>
        <v/>
      </c>
      <c r="G207" s="82" t="str">
        <f t="shared" si="200"/>
        <v/>
      </c>
      <c r="H207" s="82" t="str">
        <f t="shared" si="201"/>
        <v/>
      </c>
      <c r="I207" s="82" t="str">
        <f t="shared" si="202"/>
        <v/>
      </c>
      <c r="J207" s="82" t="str">
        <f t="shared" si="203"/>
        <v/>
      </c>
      <c r="K207" s="82" t="str">
        <f t="shared" si="204"/>
        <v/>
      </c>
      <c r="L207" s="82" t="str">
        <f t="shared" si="205"/>
        <v/>
      </c>
      <c r="M207" s="82" t="str">
        <f t="shared" si="206"/>
        <v/>
      </c>
      <c r="N207" s="82" t="str">
        <f t="shared" si="207"/>
        <v/>
      </c>
      <c r="O207" s="82" t="str">
        <f t="shared" si="208"/>
        <v/>
      </c>
      <c r="P207" s="82" t="str">
        <f t="shared" si="209"/>
        <v/>
      </c>
      <c r="Q207" s="82" t="str">
        <f t="shared" si="210"/>
        <v/>
      </c>
      <c r="R207" s="82" t="str">
        <f t="shared" si="211"/>
        <v/>
      </c>
      <c r="S207" s="82" t="str">
        <f t="shared" si="212"/>
        <v/>
      </c>
      <c r="T207" s="82" t="str">
        <f t="shared" si="213"/>
        <v/>
      </c>
      <c r="U207" s="82" t="str">
        <f t="shared" si="214"/>
        <v/>
      </c>
      <c r="V207" s="82" t="str">
        <f t="shared" si="215"/>
        <v/>
      </c>
      <c r="W207" s="82" t="str">
        <f t="shared" si="216"/>
        <v/>
      </c>
      <c r="X207" s="82" t="str">
        <f t="shared" si="217"/>
        <v/>
      </c>
      <c r="Y207" s="82" t="str">
        <f t="shared" si="218"/>
        <v/>
      </c>
      <c r="Z207" s="82" t="str">
        <f t="shared" si="219"/>
        <v/>
      </c>
      <c r="AA207" s="82" t="str">
        <f t="shared" si="220"/>
        <v/>
      </c>
      <c r="AB207" s="82" t="str">
        <f t="shared" si="221"/>
        <v/>
      </c>
      <c r="AC207" s="83" t="str">
        <f t="shared" si="251"/>
        <v>https://viking-pictures.s3.us-west-1.amazonaws.com/AA1188</v>
      </c>
      <c r="AD207" s="82" t="str">
        <f t="shared" si="252"/>
        <v>0</v>
      </c>
      <c r="AE207" s="82">
        <f t="shared" si="247"/>
        <v>0</v>
      </c>
      <c r="AF207" s="82" t="str">
        <f t="shared" si="253"/>
        <v>0</v>
      </c>
      <c r="AG207" s="82" t="str">
        <f t="shared" si="254"/>
        <v>0</v>
      </c>
      <c r="AH207" s="82" t="str">
        <f t="shared" si="255"/>
        <v>0</v>
      </c>
      <c r="AI207" s="82" t="str">
        <f t="shared" si="256"/>
        <v>0</v>
      </c>
      <c r="AJ207" s="82" t="str">
        <f t="shared" si="257"/>
        <v>0</v>
      </c>
      <c r="AK207" s="82" t="str">
        <f t="shared" si="258"/>
        <v>0</v>
      </c>
      <c r="AL207" s="82" t="str">
        <f t="shared" si="259"/>
        <v>0</v>
      </c>
      <c r="AM207" s="82" t="str">
        <f t="shared" si="260"/>
        <v>0</v>
      </c>
      <c r="AN207" s="82" t="str">
        <f t="shared" si="248"/>
        <v>0</v>
      </c>
      <c r="AO207" s="82" t="str">
        <f t="shared" si="261"/>
        <v>0</v>
      </c>
      <c r="AP207" s="82" t="str">
        <f t="shared" si="262"/>
        <v>0</v>
      </c>
      <c r="AQ207" s="84" t="s">
        <v>3199</v>
      </c>
      <c r="AR207" s="84" t="s">
        <v>1864</v>
      </c>
      <c r="AS207" s="84" t="s">
        <v>1865</v>
      </c>
      <c r="AT207" s="84" t="s">
        <v>1866</v>
      </c>
      <c r="AU207" s="84" t="s">
        <v>1867</v>
      </c>
      <c r="AV207" s="84" t="s">
        <v>1868</v>
      </c>
      <c r="AW207" s="84" t="s">
        <v>1869</v>
      </c>
      <c r="AX207" s="84" t="s">
        <v>1870</v>
      </c>
      <c r="AY207" s="84" t="s">
        <v>1871</v>
      </c>
      <c r="AZ207" s="84" t="s">
        <v>1872</v>
      </c>
      <c r="BA207" s="84" t="s">
        <v>1873</v>
      </c>
      <c r="BB207" s="84" t="s">
        <v>1874</v>
      </c>
      <c r="BC207" s="84" t="s">
        <v>1875</v>
      </c>
      <c r="BD207" s="84" t="s">
        <v>1876</v>
      </c>
      <c r="BE207" s="84" t="s">
        <v>1877</v>
      </c>
      <c r="BF207" s="84" t="s">
        <v>1878</v>
      </c>
      <c r="BG207" s="84" t="s">
        <v>1879</v>
      </c>
      <c r="BH207" s="84" t="s">
        <v>1880</v>
      </c>
      <c r="BI207" s="84" t="s">
        <v>1881</v>
      </c>
      <c r="BJ207" s="84" t="s">
        <v>1882</v>
      </c>
      <c r="BK207" s="84" t="s">
        <v>1883</v>
      </c>
      <c r="BL207" s="84" t="s">
        <v>1884</v>
      </c>
      <c r="BM207" s="84" t="s">
        <v>1885</v>
      </c>
      <c r="BN207" s="84" t="s">
        <v>1886</v>
      </c>
      <c r="BO207" s="84" t="s">
        <v>1887</v>
      </c>
      <c r="BP207" s="84" t="s">
        <v>1888</v>
      </c>
      <c r="BQ207" s="84" t="s">
        <v>1889</v>
      </c>
      <c r="BR207" s="68" t="str">
        <f t="shared" si="249"/>
        <v/>
      </c>
      <c r="BS207" s="68" t="str">
        <f t="shared" si="222"/>
        <v/>
      </c>
      <c r="BT207" s="68" t="str">
        <f t="shared" si="223"/>
        <v/>
      </c>
      <c r="BU207" s="68" t="str">
        <f t="shared" si="224"/>
        <v/>
      </c>
      <c r="BV207" s="68" t="str">
        <f t="shared" si="225"/>
        <v/>
      </c>
      <c r="BW207" s="68" t="str">
        <f t="shared" si="226"/>
        <v/>
      </c>
      <c r="BX207" s="68" t="str">
        <f t="shared" si="227"/>
        <v/>
      </c>
      <c r="BY207" s="68" t="str">
        <f t="shared" si="228"/>
        <v/>
      </c>
      <c r="BZ207" s="68" t="str">
        <f t="shared" si="229"/>
        <v/>
      </c>
      <c r="CA207" s="68" t="str">
        <f t="shared" si="230"/>
        <v/>
      </c>
      <c r="CB207" s="68" t="str">
        <f t="shared" si="231"/>
        <v/>
      </c>
      <c r="CC207" s="68" t="str">
        <f t="shared" si="232"/>
        <v/>
      </c>
      <c r="CD207" s="68" t="str">
        <f t="shared" si="233"/>
        <v/>
      </c>
      <c r="CE207" s="68" t="str">
        <f t="shared" si="234"/>
        <v/>
      </c>
      <c r="CF207" s="68" t="str">
        <f t="shared" si="235"/>
        <v/>
      </c>
      <c r="CG207" s="68" t="str">
        <f t="shared" si="236"/>
        <v/>
      </c>
      <c r="CH207" s="68" t="str">
        <f t="shared" si="237"/>
        <v/>
      </c>
      <c r="CI207" s="68" t="str">
        <f t="shared" si="238"/>
        <v/>
      </c>
      <c r="CJ207" s="68" t="str">
        <f t="shared" si="239"/>
        <v/>
      </c>
      <c r="CK207" s="68" t="str">
        <f t="shared" si="240"/>
        <v/>
      </c>
      <c r="CL207" s="68" t="str">
        <f t="shared" si="241"/>
        <v/>
      </c>
      <c r="CM207" s="68" t="str">
        <f t="shared" si="242"/>
        <v/>
      </c>
      <c r="CN207" s="68" t="str">
        <f t="shared" si="243"/>
        <v/>
      </c>
      <c r="CO207" s="68" t="str">
        <f t="shared" si="244"/>
        <v/>
      </c>
      <c r="CP207" s="68" t="str">
        <f t="shared" si="250"/>
        <v/>
      </c>
    </row>
    <row r="208" spans="3:94" x14ac:dyDescent="0.25">
      <c r="C208" s="82" t="str">
        <f t="shared" si="245"/>
        <v/>
      </c>
      <c r="D208" s="278"/>
      <c r="E208" s="82" t="str">
        <f t="shared" si="246"/>
        <v/>
      </c>
      <c r="F208" s="82" t="str">
        <f t="shared" si="199"/>
        <v/>
      </c>
      <c r="G208" s="82" t="str">
        <f t="shared" si="200"/>
        <v/>
      </c>
      <c r="H208" s="82" t="str">
        <f t="shared" si="201"/>
        <v/>
      </c>
      <c r="I208" s="82" t="str">
        <f t="shared" si="202"/>
        <v/>
      </c>
      <c r="J208" s="82" t="str">
        <f t="shared" si="203"/>
        <v/>
      </c>
      <c r="K208" s="82" t="str">
        <f t="shared" si="204"/>
        <v/>
      </c>
      <c r="L208" s="82" t="str">
        <f t="shared" si="205"/>
        <v/>
      </c>
      <c r="M208" s="82" t="str">
        <f t="shared" si="206"/>
        <v/>
      </c>
      <c r="N208" s="82" t="str">
        <f t="shared" si="207"/>
        <v/>
      </c>
      <c r="O208" s="82" t="str">
        <f t="shared" si="208"/>
        <v/>
      </c>
      <c r="P208" s="82" t="str">
        <f t="shared" si="209"/>
        <v/>
      </c>
      <c r="Q208" s="82" t="str">
        <f t="shared" si="210"/>
        <v/>
      </c>
      <c r="R208" s="82" t="str">
        <f t="shared" si="211"/>
        <v/>
      </c>
      <c r="S208" s="82" t="str">
        <f t="shared" si="212"/>
        <v/>
      </c>
      <c r="T208" s="82" t="str">
        <f t="shared" si="213"/>
        <v/>
      </c>
      <c r="U208" s="82" t="str">
        <f t="shared" si="214"/>
        <v/>
      </c>
      <c r="V208" s="82" t="str">
        <f t="shared" si="215"/>
        <v/>
      </c>
      <c r="W208" s="82" t="str">
        <f t="shared" si="216"/>
        <v/>
      </c>
      <c r="X208" s="82" t="str">
        <f t="shared" si="217"/>
        <v/>
      </c>
      <c r="Y208" s="82" t="str">
        <f t="shared" si="218"/>
        <v/>
      </c>
      <c r="Z208" s="82" t="str">
        <f t="shared" si="219"/>
        <v/>
      </c>
      <c r="AA208" s="82" t="str">
        <f t="shared" si="220"/>
        <v/>
      </c>
      <c r="AB208" s="82" t="str">
        <f t="shared" si="221"/>
        <v/>
      </c>
      <c r="AC208" s="83" t="str">
        <f t="shared" si="251"/>
        <v>https://viking-pictures.s3.us-west-1.amazonaws.com/AA1188</v>
      </c>
      <c r="AD208" s="82" t="str">
        <f t="shared" si="252"/>
        <v>0</v>
      </c>
      <c r="AE208" s="82">
        <f t="shared" si="247"/>
        <v>0</v>
      </c>
      <c r="AF208" s="82" t="str">
        <f t="shared" si="253"/>
        <v>0</v>
      </c>
      <c r="AG208" s="82" t="str">
        <f t="shared" si="254"/>
        <v>0</v>
      </c>
      <c r="AH208" s="82" t="str">
        <f t="shared" si="255"/>
        <v>0</v>
      </c>
      <c r="AI208" s="82" t="str">
        <f t="shared" si="256"/>
        <v>0</v>
      </c>
      <c r="AJ208" s="82" t="str">
        <f t="shared" si="257"/>
        <v>0</v>
      </c>
      <c r="AK208" s="82" t="str">
        <f t="shared" si="258"/>
        <v>0</v>
      </c>
      <c r="AL208" s="82" t="str">
        <f t="shared" si="259"/>
        <v>0</v>
      </c>
      <c r="AM208" s="82" t="str">
        <f t="shared" si="260"/>
        <v>0</v>
      </c>
      <c r="AN208" s="82" t="str">
        <f t="shared" si="248"/>
        <v>0</v>
      </c>
      <c r="AO208" s="82" t="str">
        <f t="shared" si="261"/>
        <v>0</v>
      </c>
      <c r="AP208" s="82" t="str">
        <f t="shared" si="262"/>
        <v>0</v>
      </c>
      <c r="AQ208" s="84" t="s">
        <v>3199</v>
      </c>
      <c r="AR208" s="84" t="s">
        <v>1864</v>
      </c>
      <c r="AS208" s="84" t="s">
        <v>1865</v>
      </c>
      <c r="AT208" s="84" t="s">
        <v>1866</v>
      </c>
      <c r="AU208" s="84" t="s">
        <v>1867</v>
      </c>
      <c r="AV208" s="84" t="s">
        <v>1868</v>
      </c>
      <c r="AW208" s="84" t="s">
        <v>1869</v>
      </c>
      <c r="AX208" s="84" t="s">
        <v>1870</v>
      </c>
      <c r="AY208" s="84" t="s">
        <v>1871</v>
      </c>
      <c r="AZ208" s="84" t="s">
        <v>1872</v>
      </c>
      <c r="BA208" s="84" t="s">
        <v>1873</v>
      </c>
      <c r="BB208" s="84" t="s">
        <v>1874</v>
      </c>
      <c r="BC208" s="84" t="s">
        <v>1875</v>
      </c>
      <c r="BD208" s="84" t="s">
        <v>1876</v>
      </c>
      <c r="BE208" s="84" t="s">
        <v>1877</v>
      </c>
      <c r="BF208" s="84" t="s">
        <v>1878</v>
      </c>
      <c r="BG208" s="84" t="s">
        <v>1879</v>
      </c>
      <c r="BH208" s="84" t="s">
        <v>1880</v>
      </c>
      <c r="BI208" s="84" t="s">
        <v>1881</v>
      </c>
      <c r="BJ208" s="84" t="s">
        <v>1882</v>
      </c>
      <c r="BK208" s="84" t="s">
        <v>1883</v>
      </c>
      <c r="BL208" s="84" t="s">
        <v>1884</v>
      </c>
      <c r="BM208" s="84" t="s">
        <v>1885</v>
      </c>
      <c r="BN208" s="84" t="s">
        <v>1886</v>
      </c>
      <c r="BO208" s="84" t="s">
        <v>1887</v>
      </c>
      <c r="BP208" s="84" t="s">
        <v>1888</v>
      </c>
      <c r="BQ208" s="84" t="s">
        <v>1889</v>
      </c>
      <c r="BR208" s="68" t="str">
        <f t="shared" si="249"/>
        <v/>
      </c>
      <c r="BS208" s="68" t="str">
        <f t="shared" si="222"/>
        <v/>
      </c>
      <c r="BT208" s="68" t="str">
        <f t="shared" si="223"/>
        <v/>
      </c>
      <c r="BU208" s="68" t="str">
        <f t="shared" si="224"/>
        <v/>
      </c>
      <c r="BV208" s="68" t="str">
        <f t="shared" si="225"/>
        <v/>
      </c>
      <c r="BW208" s="68" t="str">
        <f t="shared" si="226"/>
        <v/>
      </c>
      <c r="BX208" s="68" t="str">
        <f t="shared" si="227"/>
        <v/>
      </c>
      <c r="BY208" s="68" t="str">
        <f t="shared" si="228"/>
        <v/>
      </c>
      <c r="BZ208" s="68" t="str">
        <f t="shared" si="229"/>
        <v/>
      </c>
      <c r="CA208" s="68" t="str">
        <f t="shared" si="230"/>
        <v/>
      </c>
      <c r="CB208" s="68" t="str">
        <f t="shared" si="231"/>
        <v/>
      </c>
      <c r="CC208" s="68" t="str">
        <f t="shared" si="232"/>
        <v/>
      </c>
      <c r="CD208" s="68" t="str">
        <f t="shared" si="233"/>
        <v/>
      </c>
      <c r="CE208" s="68" t="str">
        <f t="shared" si="234"/>
        <v/>
      </c>
      <c r="CF208" s="68" t="str">
        <f t="shared" si="235"/>
        <v/>
      </c>
      <c r="CG208" s="68" t="str">
        <f t="shared" si="236"/>
        <v/>
      </c>
      <c r="CH208" s="68" t="str">
        <f t="shared" si="237"/>
        <v/>
      </c>
      <c r="CI208" s="68" t="str">
        <f t="shared" si="238"/>
        <v/>
      </c>
      <c r="CJ208" s="68" t="str">
        <f t="shared" si="239"/>
        <v/>
      </c>
      <c r="CK208" s="68" t="str">
        <f t="shared" si="240"/>
        <v/>
      </c>
      <c r="CL208" s="68" t="str">
        <f t="shared" si="241"/>
        <v/>
      </c>
      <c r="CM208" s="68" t="str">
        <f t="shared" si="242"/>
        <v/>
      </c>
      <c r="CN208" s="68" t="str">
        <f t="shared" si="243"/>
        <v/>
      </c>
      <c r="CO208" s="68" t="str">
        <f t="shared" si="244"/>
        <v/>
      </c>
      <c r="CP208" s="68" t="str">
        <f t="shared" si="250"/>
        <v/>
      </c>
    </row>
    <row r="209" spans="3:94" x14ac:dyDescent="0.25">
      <c r="C209" s="82" t="str">
        <f t="shared" si="245"/>
        <v/>
      </c>
      <c r="D209" s="278"/>
      <c r="E209" s="82" t="str">
        <f t="shared" si="246"/>
        <v/>
      </c>
      <c r="F209" s="82" t="str">
        <f t="shared" si="199"/>
        <v/>
      </c>
      <c r="G209" s="82" t="str">
        <f t="shared" si="200"/>
        <v/>
      </c>
      <c r="H209" s="82" t="str">
        <f t="shared" si="201"/>
        <v/>
      </c>
      <c r="I209" s="82" t="str">
        <f t="shared" si="202"/>
        <v/>
      </c>
      <c r="J209" s="82" t="str">
        <f t="shared" si="203"/>
        <v/>
      </c>
      <c r="K209" s="82" t="str">
        <f t="shared" si="204"/>
        <v/>
      </c>
      <c r="L209" s="82" t="str">
        <f t="shared" si="205"/>
        <v/>
      </c>
      <c r="M209" s="82" t="str">
        <f t="shared" si="206"/>
        <v/>
      </c>
      <c r="N209" s="82" t="str">
        <f t="shared" si="207"/>
        <v/>
      </c>
      <c r="O209" s="82" t="str">
        <f t="shared" si="208"/>
        <v/>
      </c>
      <c r="P209" s="82" t="str">
        <f t="shared" si="209"/>
        <v/>
      </c>
      <c r="Q209" s="82" t="str">
        <f t="shared" si="210"/>
        <v/>
      </c>
      <c r="R209" s="82" t="str">
        <f t="shared" si="211"/>
        <v/>
      </c>
      <c r="S209" s="82" t="str">
        <f t="shared" si="212"/>
        <v/>
      </c>
      <c r="T209" s="82" t="str">
        <f t="shared" si="213"/>
        <v/>
      </c>
      <c r="U209" s="82" t="str">
        <f t="shared" si="214"/>
        <v/>
      </c>
      <c r="V209" s="82" t="str">
        <f t="shared" si="215"/>
        <v/>
      </c>
      <c r="W209" s="82" t="str">
        <f t="shared" si="216"/>
        <v/>
      </c>
      <c r="X209" s="82" t="str">
        <f t="shared" si="217"/>
        <v/>
      </c>
      <c r="Y209" s="82" t="str">
        <f t="shared" si="218"/>
        <v/>
      </c>
      <c r="Z209" s="82" t="str">
        <f t="shared" si="219"/>
        <v/>
      </c>
      <c r="AA209" s="82" t="str">
        <f t="shared" si="220"/>
        <v/>
      </c>
      <c r="AB209" s="82" t="str">
        <f t="shared" si="221"/>
        <v/>
      </c>
      <c r="AC209" s="83" t="str">
        <f t="shared" si="251"/>
        <v>https://viking-pictures.s3.us-west-1.amazonaws.com/AA1188</v>
      </c>
      <c r="AD209" s="82" t="str">
        <f t="shared" si="252"/>
        <v>0</v>
      </c>
      <c r="AE209" s="82">
        <f t="shared" si="247"/>
        <v>0</v>
      </c>
      <c r="AF209" s="82" t="str">
        <f t="shared" si="253"/>
        <v>0</v>
      </c>
      <c r="AG209" s="82" t="str">
        <f t="shared" si="254"/>
        <v>0</v>
      </c>
      <c r="AH209" s="82" t="str">
        <f t="shared" si="255"/>
        <v>0</v>
      </c>
      <c r="AI209" s="82" t="str">
        <f t="shared" si="256"/>
        <v>0</v>
      </c>
      <c r="AJ209" s="82" t="str">
        <f t="shared" si="257"/>
        <v>0</v>
      </c>
      <c r="AK209" s="82" t="str">
        <f t="shared" si="258"/>
        <v>0</v>
      </c>
      <c r="AL209" s="82" t="str">
        <f t="shared" si="259"/>
        <v>0</v>
      </c>
      <c r="AM209" s="82" t="str">
        <f t="shared" si="260"/>
        <v>0</v>
      </c>
      <c r="AN209" s="82" t="str">
        <f t="shared" si="248"/>
        <v>0</v>
      </c>
      <c r="AO209" s="82" t="str">
        <f t="shared" si="261"/>
        <v>0</v>
      </c>
      <c r="AP209" s="82" t="str">
        <f t="shared" si="262"/>
        <v>0</v>
      </c>
      <c r="AQ209" s="84" t="s">
        <v>3199</v>
      </c>
      <c r="AR209" s="84" t="s">
        <v>1864</v>
      </c>
      <c r="AS209" s="84" t="s">
        <v>1865</v>
      </c>
      <c r="AT209" s="84" t="s">
        <v>1866</v>
      </c>
      <c r="AU209" s="84" t="s">
        <v>1867</v>
      </c>
      <c r="AV209" s="84" t="s">
        <v>1868</v>
      </c>
      <c r="AW209" s="84" t="s">
        <v>1869</v>
      </c>
      <c r="AX209" s="84" t="s">
        <v>1870</v>
      </c>
      <c r="AY209" s="84" t="s">
        <v>1871</v>
      </c>
      <c r="AZ209" s="84" t="s">
        <v>1872</v>
      </c>
      <c r="BA209" s="84" t="s">
        <v>1873</v>
      </c>
      <c r="BB209" s="84" t="s">
        <v>1874</v>
      </c>
      <c r="BC209" s="84" t="s">
        <v>1875</v>
      </c>
      <c r="BD209" s="84" t="s">
        <v>1876</v>
      </c>
      <c r="BE209" s="84" t="s">
        <v>1877</v>
      </c>
      <c r="BF209" s="84" t="s">
        <v>1878</v>
      </c>
      <c r="BG209" s="84" t="s">
        <v>1879</v>
      </c>
      <c r="BH209" s="84" t="s">
        <v>1880</v>
      </c>
      <c r="BI209" s="84" t="s">
        <v>1881</v>
      </c>
      <c r="BJ209" s="84" t="s">
        <v>1882</v>
      </c>
      <c r="BK209" s="84" t="s">
        <v>1883</v>
      </c>
      <c r="BL209" s="84" t="s">
        <v>1884</v>
      </c>
      <c r="BM209" s="84" t="s">
        <v>1885</v>
      </c>
      <c r="BN209" s="84" t="s">
        <v>1886</v>
      </c>
      <c r="BO209" s="84" t="s">
        <v>1887</v>
      </c>
      <c r="BP209" s="84" t="s">
        <v>1888</v>
      </c>
      <c r="BQ209" s="84" t="s">
        <v>1889</v>
      </c>
      <c r="BR209" s="68" t="str">
        <f t="shared" si="249"/>
        <v/>
      </c>
      <c r="BS209" s="68" t="str">
        <f t="shared" si="222"/>
        <v/>
      </c>
      <c r="BT209" s="68" t="str">
        <f t="shared" si="223"/>
        <v/>
      </c>
      <c r="BU209" s="68" t="str">
        <f t="shared" si="224"/>
        <v/>
      </c>
      <c r="BV209" s="68" t="str">
        <f t="shared" si="225"/>
        <v/>
      </c>
      <c r="BW209" s="68" t="str">
        <f t="shared" si="226"/>
        <v/>
      </c>
      <c r="BX209" s="68" t="str">
        <f t="shared" si="227"/>
        <v/>
      </c>
      <c r="BY209" s="68" t="str">
        <f t="shared" si="228"/>
        <v/>
      </c>
      <c r="BZ209" s="68" t="str">
        <f t="shared" si="229"/>
        <v/>
      </c>
      <c r="CA209" s="68" t="str">
        <f t="shared" si="230"/>
        <v/>
      </c>
      <c r="CB209" s="68" t="str">
        <f t="shared" si="231"/>
        <v/>
      </c>
      <c r="CC209" s="68" t="str">
        <f t="shared" si="232"/>
        <v/>
      </c>
      <c r="CD209" s="68" t="str">
        <f t="shared" si="233"/>
        <v/>
      </c>
      <c r="CE209" s="68" t="str">
        <f t="shared" si="234"/>
        <v/>
      </c>
      <c r="CF209" s="68" t="str">
        <f t="shared" si="235"/>
        <v/>
      </c>
      <c r="CG209" s="68" t="str">
        <f t="shared" si="236"/>
        <v/>
      </c>
      <c r="CH209" s="68" t="str">
        <f t="shared" si="237"/>
        <v/>
      </c>
      <c r="CI209" s="68" t="str">
        <f t="shared" si="238"/>
        <v/>
      </c>
      <c r="CJ209" s="68" t="str">
        <f t="shared" si="239"/>
        <v/>
      </c>
      <c r="CK209" s="68" t="str">
        <f t="shared" si="240"/>
        <v/>
      </c>
      <c r="CL209" s="68" t="str">
        <f t="shared" si="241"/>
        <v/>
      </c>
      <c r="CM209" s="68" t="str">
        <f t="shared" si="242"/>
        <v/>
      </c>
      <c r="CN209" s="68" t="str">
        <f t="shared" si="243"/>
        <v/>
      </c>
      <c r="CO209" s="68" t="str">
        <f t="shared" si="244"/>
        <v/>
      </c>
      <c r="CP209" s="68" t="str">
        <f t="shared" si="250"/>
        <v/>
      </c>
    </row>
    <row r="210" spans="3:94" x14ac:dyDescent="0.25">
      <c r="C210" s="82" t="str">
        <f t="shared" si="245"/>
        <v/>
      </c>
      <c r="D210" s="278"/>
      <c r="E210" s="82" t="str">
        <f t="shared" si="246"/>
        <v/>
      </c>
      <c r="F210" s="82" t="str">
        <f t="shared" si="199"/>
        <v/>
      </c>
      <c r="G210" s="82" t="str">
        <f t="shared" si="200"/>
        <v/>
      </c>
      <c r="H210" s="82" t="str">
        <f t="shared" si="201"/>
        <v/>
      </c>
      <c r="I210" s="82" t="str">
        <f t="shared" si="202"/>
        <v/>
      </c>
      <c r="J210" s="82" t="str">
        <f t="shared" si="203"/>
        <v/>
      </c>
      <c r="K210" s="82" t="str">
        <f t="shared" si="204"/>
        <v/>
      </c>
      <c r="L210" s="82" t="str">
        <f t="shared" si="205"/>
        <v/>
      </c>
      <c r="M210" s="82" t="str">
        <f t="shared" si="206"/>
        <v/>
      </c>
      <c r="N210" s="82" t="str">
        <f t="shared" si="207"/>
        <v/>
      </c>
      <c r="O210" s="82" t="str">
        <f t="shared" si="208"/>
        <v/>
      </c>
      <c r="P210" s="82" t="str">
        <f t="shared" si="209"/>
        <v/>
      </c>
      <c r="Q210" s="82" t="str">
        <f t="shared" si="210"/>
        <v/>
      </c>
      <c r="R210" s="82" t="str">
        <f t="shared" si="211"/>
        <v/>
      </c>
      <c r="S210" s="82" t="str">
        <f t="shared" si="212"/>
        <v/>
      </c>
      <c r="T210" s="82" t="str">
        <f t="shared" si="213"/>
        <v/>
      </c>
      <c r="U210" s="82" t="str">
        <f t="shared" si="214"/>
        <v/>
      </c>
      <c r="V210" s="82" t="str">
        <f t="shared" si="215"/>
        <v/>
      </c>
      <c r="W210" s="82" t="str">
        <f t="shared" si="216"/>
        <v/>
      </c>
      <c r="X210" s="82" t="str">
        <f t="shared" si="217"/>
        <v/>
      </c>
      <c r="Y210" s="82" t="str">
        <f t="shared" si="218"/>
        <v/>
      </c>
      <c r="Z210" s="82" t="str">
        <f t="shared" si="219"/>
        <v/>
      </c>
      <c r="AA210" s="82" t="str">
        <f t="shared" si="220"/>
        <v/>
      </c>
      <c r="AB210" s="82" t="str">
        <f t="shared" si="221"/>
        <v/>
      </c>
      <c r="AC210" s="83" t="str">
        <f t="shared" si="251"/>
        <v>https://viking-pictures.s3.us-west-1.amazonaws.com/AA1188</v>
      </c>
      <c r="AD210" s="82" t="str">
        <f t="shared" si="252"/>
        <v>0</v>
      </c>
      <c r="AE210" s="82">
        <f t="shared" si="247"/>
        <v>0</v>
      </c>
      <c r="AF210" s="82" t="str">
        <f t="shared" si="253"/>
        <v>0</v>
      </c>
      <c r="AG210" s="82" t="str">
        <f t="shared" si="254"/>
        <v>0</v>
      </c>
      <c r="AH210" s="82" t="str">
        <f t="shared" si="255"/>
        <v>0</v>
      </c>
      <c r="AI210" s="82" t="str">
        <f t="shared" si="256"/>
        <v>0</v>
      </c>
      <c r="AJ210" s="82" t="str">
        <f t="shared" si="257"/>
        <v>0</v>
      </c>
      <c r="AK210" s="82" t="str">
        <f t="shared" si="258"/>
        <v>0</v>
      </c>
      <c r="AL210" s="82" t="str">
        <f t="shared" si="259"/>
        <v>0</v>
      </c>
      <c r="AM210" s="82" t="str">
        <f t="shared" si="260"/>
        <v>0</v>
      </c>
      <c r="AN210" s="82" t="str">
        <f t="shared" si="248"/>
        <v>0</v>
      </c>
      <c r="AO210" s="82" t="str">
        <f t="shared" si="261"/>
        <v>0</v>
      </c>
      <c r="AP210" s="82" t="str">
        <f t="shared" si="262"/>
        <v>0</v>
      </c>
      <c r="AQ210" s="84" t="s">
        <v>3199</v>
      </c>
      <c r="AR210" s="84" t="s">
        <v>1864</v>
      </c>
      <c r="AS210" s="84" t="s">
        <v>1865</v>
      </c>
      <c r="AT210" s="84" t="s">
        <v>1866</v>
      </c>
      <c r="AU210" s="84" t="s">
        <v>1867</v>
      </c>
      <c r="AV210" s="84" t="s">
        <v>1868</v>
      </c>
      <c r="AW210" s="84" t="s">
        <v>1869</v>
      </c>
      <c r="AX210" s="84" t="s">
        <v>1870</v>
      </c>
      <c r="AY210" s="84" t="s">
        <v>1871</v>
      </c>
      <c r="AZ210" s="84" t="s">
        <v>1872</v>
      </c>
      <c r="BA210" s="84" t="s">
        <v>1873</v>
      </c>
      <c r="BB210" s="84" t="s">
        <v>1874</v>
      </c>
      <c r="BC210" s="84" t="s">
        <v>1875</v>
      </c>
      <c r="BD210" s="84" t="s">
        <v>1876</v>
      </c>
      <c r="BE210" s="84" t="s">
        <v>1877</v>
      </c>
      <c r="BF210" s="84" t="s">
        <v>1878</v>
      </c>
      <c r="BG210" s="84" t="s">
        <v>1879</v>
      </c>
      <c r="BH210" s="84" t="s">
        <v>1880</v>
      </c>
      <c r="BI210" s="84" t="s">
        <v>1881</v>
      </c>
      <c r="BJ210" s="84" t="s">
        <v>1882</v>
      </c>
      <c r="BK210" s="84" t="s">
        <v>1883</v>
      </c>
      <c r="BL210" s="84" t="s">
        <v>1884</v>
      </c>
      <c r="BM210" s="84" t="s">
        <v>1885</v>
      </c>
      <c r="BN210" s="84" t="s">
        <v>1886</v>
      </c>
      <c r="BO210" s="84" t="s">
        <v>1887</v>
      </c>
      <c r="BP210" s="84" t="s">
        <v>1888</v>
      </c>
      <c r="BQ210" s="84" t="s">
        <v>1889</v>
      </c>
      <c r="BR210" s="68" t="str">
        <f t="shared" si="249"/>
        <v/>
      </c>
      <c r="BS210" s="68" t="str">
        <f t="shared" si="222"/>
        <v/>
      </c>
      <c r="BT210" s="68" t="str">
        <f t="shared" si="223"/>
        <v/>
      </c>
      <c r="BU210" s="68" t="str">
        <f t="shared" si="224"/>
        <v/>
      </c>
      <c r="BV210" s="68" t="str">
        <f t="shared" si="225"/>
        <v/>
      </c>
      <c r="BW210" s="68" t="str">
        <f t="shared" si="226"/>
        <v/>
      </c>
      <c r="BX210" s="68" t="str">
        <f t="shared" si="227"/>
        <v/>
      </c>
      <c r="BY210" s="68" t="str">
        <f t="shared" si="228"/>
        <v/>
      </c>
      <c r="BZ210" s="68" t="str">
        <f t="shared" si="229"/>
        <v/>
      </c>
      <c r="CA210" s="68" t="str">
        <f t="shared" si="230"/>
        <v/>
      </c>
      <c r="CB210" s="68" t="str">
        <f t="shared" si="231"/>
        <v/>
      </c>
      <c r="CC210" s="68" t="str">
        <f t="shared" si="232"/>
        <v/>
      </c>
      <c r="CD210" s="68" t="str">
        <f t="shared" si="233"/>
        <v/>
      </c>
      <c r="CE210" s="68" t="str">
        <f t="shared" si="234"/>
        <v/>
      </c>
      <c r="CF210" s="68" t="str">
        <f t="shared" si="235"/>
        <v/>
      </c>
      <c r="CG210" s="68" t="str">
        <f t="shared" si="236"/>
        <v/>
      </c>
      <c r="CH210" s="68" t="str">
        <f t="shared" si="237"/>
        <v/>
      </c>
      <c r="CI210" s="68" t="str">
        <f t="shared" si="238"/>
        <v/>
      </c>
      <c r="CJ210" s="68" t="str">
        <f t="shared" si="239"/>
        <v/>
      </c>
      <c r="CK210" s="68" t="str">
        <f t="shared" si="240"/>
        <v/>
      </c>
      <c r="CL210" s="68" t="str">
        <f t="shared" si="241"/>
        <v/>
      </c>
      <c r="CM210" s="68" t="str">
        <f t="shared" si="242"/>
        <v/>
      </c>
      <c r="CN210" s="68" t="str">
        <f t="shared" si="243"/>
        <v/>
      </c>
      <c r="CO210" s="68" t="str">
        <f t="shared" si="244"/>
        <v/>
      </c>
      <c r="CP210" s="68" t="str">
        <f t="shared" si="250"/>
        <v/>
      </c>
    </row>
    <row r="211" spans="3:94" x14ac:dyDescent="0.25">
      <c r="C211" s="82" t="str">
        <f t="shared" si="245"/>
        <v/>
      </c>
      <c r="D211" s="278"/>
      <c r="E211" s="82" t="str">
        <f t="shared" si="246"/>
        <v/>
      </c>
      <c r="F211" s="82" t="str">
        <f t="shared" si="199"/>
        <v/>
      </c>
      <c r="G211" s="82" t="str">
        <f t="shared" si="200"/>
        <v/>
      </c>
      <c r="H211" s="82" t="str">
        <f t="shared" si="201"/>
        <v/>
      </c>
      <c r="I211" s="82" t="str">
        <f t="shared" si="202"/>
        <v/>
      </c>
      <c r="J211" s="82" t="str">
        <f t="shared" si="203"/>
        <v/>
      </c>
      <c r="K211" s="82" t="str">
        <f t="shared" si="204"/>
        <v/>
      </c>
      <c r="L211" s="82" t="str">
        <f t="shared" si="205"/>
        <v/>
      </c>
      <c r="M211" s="82" t="str">
        <f t="shared" si="206"/>
        <v/>
      </c>
      <c r="N211" s="82" t="str">
        <f t="shared" si="207"/>
        <v/>
      </c>
      <c r="O211" s="82" t="str">
        <f t="shared" si="208"/>
        <v/>
      </c>
      <c r="P211" s="82" t="str">
        <f t="shared" si="209"/>
        <v/>
      </c>
      <c r="Q211" s="82" t="str">
        <f t="shared" si="210"/>
        <v/>
      </c>
      <c r="R211" s="82" t="str">
        <f t="shared" si="211"/>
        <v/>
      </c>
      <c r="S211" s="82" t="str">
        <f t="shared" si="212"/>
        <v/>
      </c>
      <c r="T211" s="82" t="str">
        <f t="shared" si="213"/>
        <v/>
      </c>
      <c r="U211" s="82" t="str">
        <f t="shared" si="214"/>
        <v/>
      </c>
      <c r="V211" s="82" t="str">
        <f t="shared" si="215"/>
        <v/>
      </c>
      <c r="W211" s="82" t="str">
        <f t="shared" si="216"/>
        <v/>
      </c>
      <c r="X211" s="82" t="str">
        <f t="shared" si="217"/>
        <v/>
      </c>
      <c r="Y211" s="82" t="str">
        <f t="shared" si="218"/>
        <v/>
      </c>
      <c r="Z211" s="82" t="str">
        <f t="shared" si="219"/>
        <v/>
      </c>
      <c r="AA211" s="82" t="str">
        <f t="shared" si="220"/>
        <v/>
      </c>
      <c r="AB211" s="82" t="str">
        <f t="shared" si="221"/>
        <v/>
      </c>
      <c r="AC211" s="83" t="str">
        <f t="shared" si="251"/>
        <v>https://viking-pictures.s3.us-west-1.amazonaws.com/AA1188</v>
      </c>
      <c r="AD211" s="82" t="str">
        <f t="shared" si="252"/>
        <v>0</v>
      </c>
      <c r="AE211" s="82">
        <f t="shared" si="247"/>
        <v>0</v>
      </c>
      <c r="AF211" s="82" t="str">
        <f t="shared" si="253"/>
        <v>0</v>
      </c>
      <c r="AG211" s="82" t="str">
        <f t="shared" si="254"/>
        <v>0</v>
      </c>
      <c r="AH211" s="82" t="str">
        <f t="shared" si="255"/>
        <v>0</v>
      </c>
      <c r="AI211" s="82" t="str">
        <f t="shared" si="256"/>
        <v>0</v>
      </c>
      <c r="AJ211" s="82" t="str">
        <f t="shared" si="257"/>
        <v>0</v>
      </c>
      <c r="AK211" s="82" t="str">
        <f t="shared" si="258"/>
        <v>0</v>
      </c>
      <c r="AL211" s="82" t="str">
        <f t="shared" si="259"/>
        <v>0</v>
      </c>
      <c r="AM211" s="82" t="str">
        <f t="shared" si="260"/>
        <v>0</v>
      </c>
      <c r="AN211" s="82" t="str">
        <f t="shared" si="248"/>
        <v>0</v>
      </c>
      <c r="AO211" s="82" t="str">
        <f t="shared" si="261"/>
        <v>0</v>
      </c>
      <c r="AP211" s="82" t="str">
        <f t="shared" si="262"/>
        <v>0</v>
      </c>
      <c r="AQ211" s="84" t="s">
        <v>3199</v>
      </c>
      <c r="AR211" s="84" t="s">
        <v>1864</v>
      </c>
      <c r="AS211" s="84" t="s">
        <v>1865</v>
      </c>
      <c r="AT211" s="84" t="s">
        <v>1866</v>
      </c>
      <c r="AU211" s="84" t="s">
        <v>1867</v>
      </c>
      <c r="AV211" s="84" t="s">
        <v>1868</v>
      </c>
      <c r="AW211" s="84" t="s">
        <v>1869</v>
      </c>
      <c r="AX211" s="84" t="s">
        <v>1870</v>
      </c>
      <c r="AY211" s="84" t="s">
        <v>1871</v>
      </c>
      <c r="AZ211" s="84" t="s">
        <v>1872</v>
      </c>
      <c r="BA211" s="84" t="s">
        <v>1873</v>
      </c>
      <c r="BB211" s="84" t="s">
        <v>1874</v>
      </c>
      <c r="BC211" s="84" t="s">
        <v>1875</v>
      </c>
      <c r="BD211" s="84" t="s">
        <v>1876</v>
      </c>
      <c r="BE211" s="84" t="s">
        <v>1877</v>
      </c>
      <c r="BF211" s="84" t="s">
        <v>1878</v>
      </c>
      <c r="BG211" s="84" t="s">
        <v>1879</v>
      </c>
      <c r="BH211" s="84" t="s">
        <v>1880</v>
      </c>
      <c r="BI211" s="84" t="s">
        <v>1881</v>
      </c>
      <c r="BJ211" s="84" t="s">
        <v>1882</v>
      </c>
      <c r="BK211" s="84" t="s">
        <v>1883</v>
      </c>
      <c r="BL211" s="84" t="s">
        <v>1884</v>
      </c>
      <c r="BM211" s="84" t="s">
        <v>1885</v>
      </c>
      <c r="BN211" s="84" t="s">
        <v>1886</v>
      </c>
      <c r="BO211" s="84" t="s">
        <v>1887</v>
      </c>
      <c r="BP211" s="84" t="s">
        <v>1888</v>
      </c>
      <c r="BQ211" s="84" t="s">
        <v>1889</v>
      </c>
      <c r="BR211" s="68" t="str">
        <f t="shared" si="249"/>
        <v/>
      </c>
      <c r="BS211" s="68" t="str">
        <f t="shared" si="222"/>
        <v/>
      </c>
      <c r="BT211" s="68" t="str">
        <f t="shared" si="223"/>
        <v/>
      </c>
      <c r="BU211" s="68" t="str">
        <f t="shared" si="224"/>
        <v/>
      </c>
      <c r="BV211" s="68" t="str">
        <f t="shared" si="225"/>
        <v/>
      </c>
      <c r="BW211" s="68" t="str">
        <f t="shared" si="226"/>
        <v/>
      </c>
      <c r="BX211" s="68" t="str">
        <f t="shared" si="227"/>
        <v/>
      </c>
      <c r="BY211" s="68" t="str">
        <f t="shared" si="228"/>
        <v/>
      </c>
      <c r="BZ211" s="68" t="str">
        <f t="shared" si="229"/>
        <v/>
      </c>
      <c r="CA211" s="68" t="str">
        <f t="shared" si="230"/>
        <v/>
      </c>
      <c r="CB211" s="68" t="str">
        <f t="shared" si="231"/>
        <v/>
      </c>
      <c r="CC211" s="68" t="str">
        <f t="shared" si="232"/>
        <v/>
      </c>
      <c r="CD211" s="68" t="str">
        <f t="shared" si="233"/>
        <v/>
      </c>
      <c r="CE211" s="68" t="str">
        <f t="shared" si="234"/>
        <v/>
      </c>
      <c r="CF211" s="68" t="str">
        <f t="shared" si="235"/>
        <v/>
      </c>
      <c r="CG211" s="68" t="str">
        <f t="shared" si="236"/>
        <v/>
      </c>
      <c r="CH211" s="68" t="str">
        <f t="shared" si="237"/>
        <v/>
      </c>
      <c r="CI211" s="68" t="str">
        <f t="shared" si="238"/>
        <v/>
      </c>
      <c r="CJ211" s="68" t="str">
        <f t="shared" si="239"/>
        <v/>
      </c>
      <c r="CK211" s="68" t="str">
        <f t="shared" si="240"/>
        <v/>
      </c>
      <c r="CL211" s="68" t="str">
        <f t="shared" si="241"/>
        <v/>
      </c>
      <c r="CM211" s="68" t="str">
        <f t="shared" si="242"/>
        <v/>
      </c>
      <c r="CN211" s="68" t="str">
        <f t="shared" si="243"/>
        <v/>
      </c>
      <c r="CO211" s="68" t="str">
        <f t="shared" si="244"/>
        <v/>
      </c>
      <c r="CP211" s="68" t="str">
        <f t="shared" si="250"/>
        <v/>
      </c>
    </row>
    <row r="212" spans="3:94" x14ac:dyDescent="0.25">
      <c r="C212" s="82" t="str">
        <f t="shared" si="245"/>
        <v/>
      </c>
      <c r="D212" s="278"/>
      <c r="E212" s="82" t="str">
        <f t="shared" si="246"/>
        <v/>
      </c>
      <c r="F212" s="82" t="str">
        <f t="shared" si="199"/>
        <v/>
      </c>
      <c r="G212" s="82" t="str">
        <f t="shared" si="200"/>
        <v/>
      </c>
      <c r="H212" s="82" t="str">
        <f t="shared" si="201"/>
        <v/>
      </c>
      <c r="I212" s="82" t="str">
        <f t="shared" si="202"/>
        <v/>
      </c>
      <c r="J212" s="82" t="str">
        <f t="shared" si="203"/>
        <v/>
      </c>
      <c r="K212" s="82" t="str">
        <f t="shared" si="204"/>
        <v/>
      </c>
      <c r="L212" s="82" t="str">
        <f t="shared" si="205"/>
        <v/>
      </c>
      <c r="M212" s="82" t="str">
        <f t="shared" si="206"/>
        <v/>
      </c>
      <c r="N212" s="82" t="str">
        <f t="shared" si="207"/>
        <v/>
      </c>
      <c r="O212" s="82" t="str">
        <f t="shared" si="208"/>
        <v/>
      </c>
      <c r="P212" s="82" t="str">
        <f t="shared" si="209"/>
        <v/>
      </c>
      <c r="Q212" s="82" t="str">
        <f t="shared" si="210"/>
        <v/>
      </c>
      <c r="R212" s="82" t="str">
        <f t="shared" si="211"/>
        <v/>
      </c>
      <c r="S212" s="82" t="str">
        <f t="shared" si="212"/>
        <v/>
      </c>
      <c r="T212" s="82" t="str">
        <f t="shared" si="213"/>
        <v/>
      </c>
      <c r="U212" s="82" t="str">
        <f t="shared" si="214"/>
        <v/>
      </c>
      <c r="V212" s="82" t="str">
        <f t="shared" si="215"/>
        <v/>
      </c>
      <c r="W212" s="82" t="str">
        <f t="shared" si="216"/>
        <v/>
      </c>
      <c r="X212" s="82" t="str">
        <f t="shared" si="217"/>
        <v/>
      </c>
      <c r="Y212" s="82" t="str">
        <f t="shared" si="218"/>
        <v/>
      </c>
      <c r="Z212" s="82" t="str">
        <f t="shared" si="219"/>
        <v/>
      </c>
      <c r="AA212" s="82" t="str">
        <f t="shared" si="220"/>
        <v/>
      </c>
      <c r="AB212" s="82" t="str">
        <f t="shared" si="221"/>
        <v/>
      </c>
      <c r="AC212" s="83" t="str">
        <f t="shared" si="251"/>
        <v>https://viking-pictures.s3.us-west-1.amazonaws.com/AA1188</v>
      </c>
      <c r="AD212" s="82" t="str">
        <f t="shared" si="252"/>
        <v>0</v>
      </c>
      <c r="AE212" s="82">
        <f t="shared" si="247"/>
        <v>0</v>
      </c>
      <c r="AF212" s="82" t="str">
        <f t="shared" si="253"/>
        <v>0</v>
      </c>
      <c r="AG212" s="82" t="str">
        <f t="shared" si="254"/>
        <v>0</v>
      </c>
      <c r="AH212" s="82" t="str">
        <f t="shared" si="255"/>
        <v>0</v>
      </c>
      <c r="AI212" s="82" t="str">
        <f t="shared" si="256"/>
        <v>0</v>
      </c>
      <c r="AJ212" s="82" t="str">
        <f t="shared" si="257"/>
        <v>0</v>
      </c>
      <c r="AK212" s="82" t="str">
        <f t="shared" si="258"/>
        <v>0</v>
      </c>
      <c r="AL212" s="82" t="str">
        <f t="shared" si="259"/>
        <v>0</v>
      </c>
      <c r="AM212" s="82" t="str">
        <f t="shared" si="260"/>
        <v>0</v>
      </c>
      <c r="AN212" s="82" t="str">
        <f t="shared" si="248"/>
        <v>0</v>
      </c>
      <c r="AO212" s="82" t="str">
        <f t="shared" si="261"/>
        <v>0</v>
      </c>
      <c r="AP212" s="82" t="str">
        <f t="shared" si="262"/>
        <v>0</v>
      </c>
      <c r="AQ212" s="84" t="s">
        <v>3199</v>
      </c>
      <c r="AR212" s="84" t="s">
        <v>1864</v>
      </c>
      <c r="AS212" s="84" t="s">
        <v>1865</v>
      </c>
      <c r="AT212" s="84" t="s">
        <v>1866</v>
      </c>
      <c r="AU212" s="84" t="s">
        <v>1867</v>
      </c>
      <c r="AV212" s="84" t="s">
        <v>1868</v>
      </c>
      <c r="AW212" s="84" t="s">
        <v>1869</v>
      </c>
      <c r="AX212" s="84" t="s">
        <v>1870</v>
      </c>
      <c r="AY212" s="84" t="s">
        <v>1871</v>
      </c>
      <c r="AZ212" s="84" t="s">
        <v>1872</v>
      </c>
      <c r="BA212" s="84" t="s">
        <v>1873</v>
      </c>
      <c r="BB212" s="84" t="s">
        <v>1874</v>
      </c>
      <c r="BC212" s="84" t="s">
        <v>1875</v>
      </c>
      <c r="BD212" s="84" t="s">
        <v>1876</v>
      </c>
      <c r="BE212" s="84" t="s">
        <v>1877</v>
      </c>
      <c r="BF212" s="84" t="s">
        <v>1878</v>
      </c>
      <c r="BG212" s="84" t="s">
        <v>1879</v>
      </c>
      <c r="BH212" s="84" t="s">
        <v>1880</v>
      </c>
      <c r="BI212" s="84" t="s">
        <v>1881</v>
      </c>
      <c r="BJ212" s="84" t="s">
        <v>1882</v>
      </c>
      <c r="BK212" s="84" t="s">
        <v>1883</v>
      </c>
      <c r="BL212" s="84" t="s">
        <v>1884</v>
      </c>
      <c r="BM212" s="84" t="s">
        <v>1885</v>
      </c>
      <c r="BN212" s="84" t="s">
        <v>1886</v>
      </c>
      <c r="BO212" s="84" t="s">
        <v>1887</v>
      </c>
      <c r="BP212" s="84" t="s">
        <v>1888</v>
      </c>
      <c r="BQ212" s="84" t="s">
        <v>1889</v>
      </c>
      <c r="BR212" s="68" t="str">
        <f t="shared" si="249"/>
        <v/>
      </c>
      <c r="BS212" s="68" t="str">
        <f t="shared" si="222"/>
        <v/>
      </c>
      <c r="BT212" s="68" t="str">
        <f t="shared" si="223"/>
        <v/>
      </c>
      <c r="BU212" s="68" t="str">
        <f t="shared" si="224"/>
        <v/>
      </c>
      <c r="BV212" s="68" t="str">
        <f t="shared" si="225"/>
        <v/>
      </c>
      <c r="BW212" s="68" t="str">
        <f t="shared" si="226"/>
        <v/>
      </c>
      <c r="BX212" s="68" t="str">
        <f t="shared" si="227"/>
        <v/>
      </c>
      <c r="BY212" s="68" t="str">
        <f t="shared" si="228"/>
        <v/>
      </c>
      <c r="BZ212" s="68" t="str">
        <f t="shared" si="229"/>
        <v/>
      </c>
      <c r="CA212" s="68" t="str">
        <f t="shared" si="230"/>
        <v/>
      </c>
      <c r="CB212" s="68" t="str">
        <f t="shared" si="231"/>
        <v/>
      </c>
      <c r="CC212" s="68" t="str">
        <f t="shared" si="232"/>
        <v/>
      </c>
      <c r="CD212" s="68" t="str">
        <f t="shared" si="233"/>
        <v/>
      </c>
      <c r="CE212" s="68" t="str">
        <f t="shared" si="234"/>
        <v/>
      </c>
      <c r="CF212" s="68" t="str">
        <f t="shared" si="235"/>
        <v/>
      </c>
      <c r="CG212" s="68" t="str">
        <f t="shared" si="236"/>
        <v/>
      </c>
      <c r="CH212" s="68" t="str">
        <f t="shared" si="237"/>
        <v/>
      </c>
      <c r="CI212" s="68" t="str">
        <f t="shared" si="238"/>
        <v/>
      </c>
      <c r="CJ212" s="68" t="str">
        <f t="shared" si="239"/>
        <v/>
      </c>
      <c r="CK212" s="68" t="str">
        <f t="shared" si="240"/>
        <v/>
      </c>
      <c r="CL212" s="68" t="str">
        <f t="shared" si="241"/>
        <v/>
      </c>
      <c r="CM212" s="68" t="str">
        <f t="shared" si="242"/>
        <v/>
      </c>
      <c r="CN212" s="68" t="str">
        <f t="shared" si="243"/>
        <v/>
      </c>
      <c r="CO212" s="68" t="str">
        <f t="shared" si="244"/>
        <v/>
      </c>
      <c r="CP212" s="68" t="str">
        <f t="shared" si="250"/>
        <v/>
      </c>
    </row>
    <row r="213" spans="3:94" x14ac:dyDescent="0.25">
      <c r="C213" s="82" t="str">
        <f t="shared" si="245"/>
        <v/>
      </c>
      <c r="D213" s="278"/>
      <c r="E213" s="82" t="str">
        <f t="shared" si="246"/>
        <v/>
      </c>
      <c r="F213" s="82" t="str">
        <f t="shared" si="199"/>
        <v/>
      </c>
      <c r="G213" s="82" t="str">
        <f t="shared" si="200"/>
        <v/>
      </c>
      <c r="H213" s="82" t="str">
        <f t="shared" si="201"/>
        <v/>
      </c>
      <c r="I213" s="82" t="str">
        <f t="shared" si="202"/>
        <v/>
      </c>
      <c r="J213" s="82" t="str">
        <f t="shared" si="203"/>
        <v/>
      </c>
      <c r="K213" s="82" t="str">
        <f t="shared" si="204"/>
        <v/>
      </c>
      <c r="L213" s="82" t="str">
        <f t="shared" si="205"/>
        <v/>
      </c>
      <c r="M213" s="82" t="str">
        <f t="shared" si="206"/>
        <v/>
      </c>
      <c r="N213" s="82" t="str">
        <f t="shared" si="207"/>
        <v/>
      </c>
      <c r="O213" s="82" t="str">
        <f t="shared" si="208"/>
        <v/>
      </c>
      <c r="P213" s="82" t="str">
        <f t="shared" si="209"/>
        <v/>
      </c>
      <c r="Q213" s="82" t="str">
        <f t="shared" si="210"/>
        <v/>
      </c>
      <c r="R213" s="82" t="str">
        <f t="shared" si="211"/>
        <v/>
      </c>
      <c r="S213" s="82" t="str">
        <f t="shared" si="212"/>
        <v/>
      </c>
      <c r="T213" s="82" t="str">
        <f t="shared" si="213"/>
        <v/>
      </c>
      <c r="U213" s="82" t="str">
        <f t="shared" si="214"/>
        <v/>
      </c>
      <c r="V213" s="82" t="str">
        <f t="shared" si="215"/>
        <v/>
      </c>
      <c r="W213" s="82" t="str">
        <f t="shared" si="216"/>
        <v/>
      </c>
      <c r="X213" s="82" t="str">
        <f t="shared" si="217"/>
        <v/>
      </c>
      <c r="Y213" s="82" t="str">
        <f t="shared" si="218"/>
        <v/>
      </c>
      <c r="Z213" s="82" t="str">
        <f t="shared" si="219"/>
        <v/>
      </c>
      <c r="AA213" s="82" t="str">
        <f t="shared" si="220"/>
        <v/>
      </c>
      <c r="AB213" s="82" t="str">
        <f t="shared" si="221"/>
        <v/>
      </c>
      <c r="AC213" s="83" t="str">
        <f t="shared" si="251"/>
        <v>https://viking-pictures.s3.us-west-1.amazonaws.com/AA1188</v>
      </c>
      <c r="AD213" s="82" t="str">
        <f t="shared" si="252"/>
        <v>0</v>
      </c>
      <c r="AE213" s="82">
        <f t="shared" si="247"/>
        <v>0</v>
      </c>
      <c r="AF213" s="82" t="str">
        <f t="shared" si="253"/>
        <v>0</v>
      </c>
      <c r="AG213" s="82" t="str">
        <f t="shared" si="254"/>
        <v>0</v>
      </c>
      <c r="AH213" s="82" t="str">
        <f t="shared" si="255"/>
        <v>0</v>
      </c>
      <c r="AI213" s="82" t="str">
        <f t="shared" si="256"/>
        <v>0</v>
      </c>
      <c r="AJ213" s="82" t="str">
        <f t="shared" si="257"/>
        <v>0</v>
      </c>
      <c r="AK213" s="82" t="str">
        <f t="shared" si="258"/>
        <v>0</v>
      </c>
      <c r="AL213" s="82" t="str">
        <f t="shared" si="259"/>
        <v>0</v>
      </c>
      <c r="AM213" s="82" t="str">
        <f t="shared" si="260"/>
        <v>0</v>
      </c>
      <c r="AN213" s="82" t="str">
        <f t="shared" si="248"/>
        <v>0</v>
      </c>
      <c r="AO213" s="82" t="str">
        <f t="shared" si="261"/>
        <v>0</v>
      </c>
      <c r="AP213" s="82" t="str">
        <f t="shared" si="262"/>
        <v>0</v>
      </c>
      <c r="AQ213" s="84" t="s">
        <v>3199</v>
      </c>
      <c r="AR213" s="84" t="s">
        <v>1864</v>
      </c>
      <c r="AS213" s="84" t="s">
        <v>1865</v>
      </c>
      <c r="AT213" s="84" t="s">
        <v>1866</v>
      </c>
      <c r="AU213" s="84" t="s">
        <v>1867</v>
      </c>
      <c r="AV213" s="84" t="s">
        <v>1868</v>
      </c>
      <c r="AW213" s="84" t="s">
        <v>1869</v>
      </c>
      <c r="AX213" s="84" t="s">
        <v>1870</v>
      </c>
      <c r="AY213" s="84" t="s">
        <v>1871</v>
      </c>
      <c r="AZ213" s="84" t="s">
        <v>1872</v>
      </c>
      <c r="BA213" s="84" t="s">
        <v>1873</v>
      </c>
      <c r="BB213" s="84" t="s">
        <v>1874</v>
      </c>
      <c r="BC213" s="84" t="s">
        <v>1875</v>
      </c>
      <c r="BD213" s="84" t="s">
        <v>1876</v>
      </c>
      <c r="BE213" s="84" t="s">
        <v>1877</v>
      </c>
      <c r="BF213" s="84" t="s">
        <v>1878</v>
      </c>
      <c r="BG213" s="84" t="s">
        <v>1879</v>
      </c>
      <c r="BH213" s="84" t="s">
        <v>1880</v>
      </c>
      <c r="BI213" s="84" t="s">
        <v>1881</v>
      </c>
      <c r="BJ213" s="84" t="s">
        <v>1882</v>
      </c>
      <c r="BK213" s="84" t="s">
        <v>1883</v>
      </c>
      <c r="BL213" s="84" t="s">
        <v>1884</v>
      </c>
      <c r="BM213" s="84" t="s">
        <v>1885</v>
      </c>
      <c r="BN213" s="84" t="s">
        <v>1886</v>
      </c>
      <c r="BO213" s="84" t="s">
        <v>1887</v>
      </c>
      <c r="BP213" s="84" t="s">
        <v>1888</v>
      </c>
      <c r="BQ213" s="84" t="s">
        <v>1889</v>
      </c>
      <c r="BR213" s="68" t="str">
        <f t="shared" si="249"/>
        <v/>
      </c>
      <c r="BS213" s="68" t="str">
        <f t="shared" si="222"/>
        <v/>
      </c>
      <c r="BT213" s="68" t="str">
        <f t="shared" si="223"/>
        <v/>
      </c>
      <c r="BU213" s="68" t="str">
        <f t="shared" si="224"/>
        <v/>
      </c>
      <c r="BV213" s="68" t="str">
        <f t="shared" si="225"/>
        <v/>
      </c>
      <c r="BW213" s="68" t="str">
        <f t="shared" si="226"/>
        <v/>
      </c>
      <c r="BX213" s="68" t="str">
        <f t="shared" si="227"/>
        <v/>
      </c>
      <c r="BY213" s="68" t="str">
        <f t="shared" si="228"/>
        <v/>
      </c>
      <c r="BZ213" s="68" t="str">
        <f t="shared" si="229"/>
        <v/>
      </c>
      <c r="CA213" s="68" t="str">
        <f t="shared" si="230"/>
        <v/>
      </c>
      <c r="CB213" s="68" t="str">
        <f t="shared" si="231"/>
        <v/>
      </c>
      <c r="CC213" s="68" t="str">
        <f t="shared" si="232"/>
        <v/>
      </c>
      <c r="CD213" s="68" t="str">
        <f t="shared" si="233"/>
        <v/>
      </c>
      <c r="CE213" s="68" t="str">
        <f t="shared" si="234"/>
        <v/>
      </c>
      <c r="CF213" s="68" t="str">
        <f t="shared" si="235"/>
        <v/>
      </c>
      <c r="CG213" s="68" t="str">
        <f t="shared" si="236"/>
        <v/>
      </c>
      <c r="CH213" s="68" t="str">
        <f t="shared" si="237"/>
        <v/>
      </c>
      <c r="CI213" s="68" t="str">
        <f t="shared" si="238"/>
        <v/>
      </c>
      <c r="CJ213" s="68" t="str">
        <f t="shared" si="239"/>
        <v/>
      </c>
      <c r="CK213" s="68" t="str">
        <f t="shared" si="240"/>
        <v/>
      </c>
      <c r="CL213" s="68" t="str">
        <f t="shared" si="241"/>
        <v/>
      </c>
      <c r="CM213" s="68" t="str">
        <f t="shared" si="242"/>
        <v/>
      </c>
      <c r="CN213" s="68" t="str">
        <f t="shared" si="243"/>
        <v/>
      </c>
      <c r="CO213" s="68" t="str">
        <f t="shared" si="244"/>
        <v/>
      </c>
      <c r="CP213" s="68" t="str">
        <f t="shared" si="250"/>
        <v/>
      </c>
    </row>
    <row r="214" spans="3:94" x14ac:dyDescent="0.25">
      <c r="C214" s="82" t="str">
        <f t="shared" si="245"/>
        <v/>
      </c>
      <c r="D214" s="278"/>
      <c r="E214" s="82" t="str">
        <f t="shared" si="246"/>
        <v/>
      </c>
      <c r="F214" s="82" t="str">
        <f t="shared" si="199"/>
        <v/>
      </c>
      <c r="G214" s="82" t="str">
        <f t="shared" si="200"/>
        <v/>
      </c>
      <c r="H214" s="82" t="str">
        <f t="shared" si="201"/>
        <v/>
      </c>
      <c r="I214" s="82" t="str">
        <f t="shared" si="202"/>
        <v/>
      </c>
      <c r="J214" s="82" t="str">
        <f t="shared" si="203"/>
        <v/>
      </c>
      <c r="K214" s="82" t="str">
        <f t="shared" si="204"/>
        <v/>
      </c>
      <c r="L214" s="82" t="str">
        <f t="shared" si="205"/>
        <v/>
      </c>
      <c r="M214" s="82" t="str">
        <f t="shared" si="206"/>
        <v/>
      </c>
      <c r="N214" s="82" t="str">
        <f t="shared" si="207"/>
        <v/>
      </c>
      <c r="O214" s="82" t="str">
        <f t="shared" si="208"/>
        <v/>
      </c>
      <c r="P214" s="82" t="str">
        <f t="shared" si="209"/>
        <v/>
      </c>
      <c r="Q214" s="82" t="str">
        <f t="shared" si="210"/>
        <v/>
      </c>
      <c r="R214" s="82" t="str">
        <f t="shared" si="211"/>
        <v/>
      </c>
      <c r="S214" s="82" t="str">
        <f t="shared" si="212"/>
        <v/>
      </c>
      <c r="T214" s="82" t="str">
        <f t="shared" si="213"/>
        <v/>
      </c>
      <c r="U214" s="82" t="str">
        <f t="shared" si="214"/>
        <v/>
      </c>
      <c r="V214" s="82" t="str">
        <f t="shared" si="215"/>
        <v/>
      </c>
      <c r="W214" s="82" t="str">
        <f t="shared" si="216"/>
        <v/>
      </c>
      <c r="X214" s="82" t="str">
        <f t="shared" si="217"/>
        <v/>
      </c>
      <c r="Y214" s="82" t="str">
        <f t="shared" si="218"/>
        <v/>
      </c>
      <c r="Z214" s="82" t="str">
        <f t="shared" si="219"/>
        <v/>
      </c>
      <c r="AA214" s="82" t="str">
        <f t="shared" si="220"/>
        <v/>
      </c>
      <c r="AB214" s="82" t="str">
        <f t="shared" si="221"/>
        <v/>
      </c>
      <c r="AC214" s="83" t="str">
        <f t="shared" si="251"/>
        <v>https://viking-pictures.s3.us-west-1.amazonaws.com/AA1188</v>
      </c>
      <c r="AD214" s="82" t="str">
        <f t="shared" si="252"/>
        <v>0</v>
      </c>
      <c r="AE214" s="82">
        <f t="shared" si="247"/>
        <v>0</v>
      </c>
      <c r="AF214" s="82" t="str">
        <f t="shared" si="253"/>
        <v>0</v>
      </c>
      <c r="AG214" s="82" t="str">
        <f t="shared" si="254"/>
        <v>0</v>
      </c>
      <c r="AH214" s="82" t="str">
        <f t="shared" si="255"/>
        <v>0</v>
      </c>
      <c r="AI214" s="82" t="str">
        <f t="shared" si="256"/>
        <v>0</v>
      </c>
      <c r="AJ214" s="82" t="str">
        <f t="shared" si="257"/>
        <v>0</v>
      </c>
      <c r="AK214" s="82" t="str">
        <f t="shared" si="258"/>
        <v>0</v>
      </c>
      <c r="AL214" s="82" t="str">
        <f t="shared" si="259"/>
        <v>0</v>
      </c>
      <c r="AM214" s="82" t="str">
        <f t="shared" si="260"/>
        <v>0</v>
      </c>
      <c r="AN214" s="82" t="str">
        <f t="shared" si="248"/>
        <v>0</v>
      </c>
      <c r="AO214" s="82" t="str">
        <f t="shared" si="261"/>
        <v>0</v>
      </c>
      <c r="AP214" s="82" t="str">
        <f t="shared" si="262"/>
        <v>0</v>
      </c>
      <c r="AQ214" s="84" t="s">
        <v>3199</v>
      </c>
      <c r="AR214" s="84" t="s">
        <v>1864</v>
      </c>
      <c r="AS214" s="84" t="s">
        <v>1865</v>
      </c>
      <c r="AT214" s="84" t="s">
        <v>1866</v>
      </c>
      <c r="AU214" s="84" t="s">
        <v>1867</v>
      </c>
      <c r="AV214" s="84" t="s">
        <v>1868</v>
      </c>
      <c r="AW214" s="84" t="s">
        <v>1869</v>
      </c>
      <c r="AX214" s="84" t="s">
        <v>1870</v>
      </c>
      <c r="AY214" s="84" t="s">
        <v>1871</v>
      </c>
      <c r="AZ214" s="84" t="s">
        <v>1872</v>
      </c>
      <c r="BA214" s="84" t="s">
        <v>1873</v>
      </c>
      <c r="BB214" s="84" t="s">
        <v>1874</v>
      </c>
      <c r="BC214" s="84" t="s">
        <v>1875</v>
      </c>
      <c r="BD214" s="84" t="s">
        <v>1876</v>
      </c>
      <c r="BE214" s="84" t="s">
        <v>1877</v>
      </c>
      <c r="BF214" s="84" t="s">
        <v>1878</v>
      </c>
      <c r="BG214" s="84" t="s">
        <v>1879</v>
      </c>
      <c r="BH214" s="84" t="s">
        <v>1880</v>
      </c>
      <c r="BI214" s="84" t="s">
        <v>1881</v>
      </c>
      <c r="BJ214" s="84" t="s">
        <v>1882</v>
      </c>
      <c r="BK214" s="84" t="s">
        <v>1883</v>
      </c>
      <c r="BL214" s="84" t="s">
        <v>1884</v>
      </c>
      <c r="BM214" s="84" t="s">
        <v>1885</v>
      </c>
      <c r="BN214" s="84" t="s">
        <v>1886</v>
      </c>
      <c r="BO214" s="84" t="s">
        <v>1887</v>
      </c>
      <c r="BP214" s="84" t="s">
        <v>1888</v>
      </c>
      <c r="BQ214" s="84" t="s">
        <v>1889</v>
      </c>
      <c r="BR214" s="68" t="str">
        <f t="shared" si="249"/>
        <v/>
      </c>
      <c r="BS214" s="68" t="str">
        <f t="shared" si="222"/>
        <v/>
      </c>
      <c r="BT214" s="68" t="str">
        <f t="shared" si="223"/>
        <v/>
      </c>
      <c r="BU214" s="68" t="str">
        <f t="shared" si="224"/>
        <v/>
      </c>
      <c r="BV214" s="68" t="str">
        <f t="shared" si="225"/>
        <v/>
      </c>
      <c r="BW214" s="68" t="str">
        <f t="shared" si="226"/>
        <v/>
      </c>
      <c r="BX214" s="68" t="str">
        <f t="shared" si="227"/>
        <v/>
      </c>
      <c r="BY214" s="68" t="str">
        <f t="shared" si="228"/>
        <v/>
      </c>
      <c r="BZ214" s="68" t="str">
        <f t="shared" si="229"/>
        <v/>
      </c>
      <c r="CA214" s="68" t="str">
        <f t="shared" si="230"/>
        <v/>
      </c>
      <c r="CB214" s="68" t="str">
        <f t="shared" si="231"/>
        <v/>
      </c>
      <c r="CC214" s="68" t="str">
        <f t="shared" si="232"/>
        <v/>
      </c>
      <c r="CD214" s="68" t="str">
        <f t="shared" si="233"/>
        <v/>
      </c>
      <c r="CE214" s="68" t="str">
        <f t="shared" si="234"/>
        <v/>
      </c>
      <c r="CF214" s="68" t="str">
        <f t="shared" si="235"/>
        <v/>
      </c>
      <c r="CG214" s="68" t="str">
        <f t="shared" si="236"/>
        <v/>
      </c>
      <c r="CH214" s="68" t="str">
        <f t="shared" si="237"/>
        <v/>
      </c>
      <c r="CI214" s="68" t="str">
        <f t="shared" si="238"/>
        <v/>
      </c>
      <c r="CJ214" s="68" t="str">
        <f t="shared" si="239"/>
        <v/>
      </c>
      <c r="CK214" s="68" t="str">
        <f t="shared" si="240"/>
        <v/>
      </c>
      <c r="CL214" s="68" t="str">
        <f t="shared" si="241"/>
        <v/>
      </c>
      <c r="CM214" s="68" t="str">
        <f t="shared" si="242"/>
        <v/>
      </c>
      <c r="CN214" s="68" t="str">
        <f t="shared" si="243"/>
        <v/>
      </c>
      <c r="CO214" s="68" t="str">
        <f t="shared" si="244"/>
        <v/>
      </c>
      <c r="CP214" s="68" t="str">
        <f t="shared" si="250"/>
        <v/>
      </c>
    </row>
    <row r="215" spans="3:94" x14ac:dyDescent="0.25">
      <c r="C215" s="82" t="str">
        <f t="shared" si="245"/>
        <v/>
      </c>
      <c r="D215" s="278"/>
      <c r="E215" s="82" t="str">
        <f t="shared" si="246"/>
        <v/>
      </c>
      <c r="F215" s="82" t="str">
        <f t="shared" si="199"/>
        <v/>
      </c>
      <c r="G215" s="82" t="str">
        <f t="shared" si="200"/>
        <v/>
      </c>
      <c r="H215" s="82" t="str">
        <f t="shared" si="201"/>
        <v/>
      </c>
      <c r="I215" s="82" t="str">
        <f t="shared" si="202"/>
        <v/>
      </c>
      <c r="J215" s="82" t="str">
        <f t="shared" si="203"/>
        <v/>
      </c>
      <c r="K215" s="82" t="str">
        <f t="shared" si="204"/>
        <v/>
      </c>
      <c r="L215" s="82" t="str">
        <f t="shared" si="205"/>
        <v/>
      </c>
      <c r="M215" s="82" t="str">
        <f t="shared" si="206"/>
        <v/>
      </c>
      <c r="N215" s="82" t="str">
        <f t="shared" si="207"/>
        <v/>
      </c>
      <c r="O215" s="82" t="str">
        <f t="shared" si="208"/>
        <v/>
      </c>
      <c r="P215" s="82" t="str">
        <f t="shared" si="209"/>
        <v/>
      </c>
      <c r="Q215" s="82" t="str">
        <f t="shared" si="210"/>
        <v/>
      </c>
      <c r="R215" s="82" t="str">
        <f t="shared" si="211"/>
        <v/>
      </c>
      <c r="S215" s="82" t="str">
        <f t="shared" si="212"/>
        <v/>
      </c>
      <c r="T215" s="82" t="str">
        <f t="shared" si="213"/>
        <v/>
      </c>
      <c r="U215" s="82" t="str">
        <f t="shared" si="214"/>
        <v/>
      </c>
      <c r="V215" s="82" t="str">
        <f t="shared" si="215"/>
        <v/>
      </c>
      <c r="W215" s="82" t="str">
        <f t="shared" si="216"/>
        <v/>
      </c>
      <c r="X215" s="82" t="str">
        <f t="shared" si="217"/>
        <v/>
      </c>
      <c r="Y215" s="82" t="str">
        <f t="shared" si="218"/>
        <v/>
      </c>
      <c r="Z215" s="82" t="str">
        <f t="shared" si="219"/>
        <v/>
      </c>
      <c r="AA215" s="82" t="str">
        <f t="shared" si="220"/>
        <v/>
      </c>
      <c r="AB215" s="82" t="str">
        <f t="shared" si="221"/>
        <v/>
      </c>
      <c r="AC215" s="83" t="str">
        <f t="shared" si="251"/>
        <v>https://viking-pictures.s3.us-west-1.amazonaws.com/AA1188</v>
      </c>
      <c r="AD215" s="82" t="str">
        <f t="shared" si="252"/>
        <v>0</v>
      </c>
      <c r="AE215" s="82">
        <f t="shared" si="247"/>
        <v>0</v>
      </c>
      <c r="AF215" s="82" t="str">
        <f t="shared" si="253"/>
        <v>0</v>
      </c>
      <c r="AG215" s="82" t="str">
        <f t="shared" si="254"/>
        <v>0</v>
      </c>
      <c r="AH215" s="82" t="str">
        <f t="shared" si="255"/>
        <v>0</v>
      </c>
      <c r="AI215" s="82" t="str">
        <f t="shared" si="256"/>
        <v>0</v>
      </c>
      <c r="AJ215" s="82" t="str">
        <f t="shared" si="257"/>
        <v>0</v>
      </c>
      <c r="AK215" s="82" t="str">
        <f t="shared" si="258"/>
        <v>0</v>
      </c>
      <c r="AL215" s="82" t="str">
        <f t="shared" si="259"/>
        <v>0</v>
      </c>
      <c r="AM215" s="82" t="str">
        <f t="shared" si="260"/>
        <v>0</v>
      </c>
      <c r="AN215" s="82" t="str">
        <f t="shared" si="248"/>
        <v>0</v>
      </c>
      <c r="AO215" s="82" t="str">
        <f t="shared" si="261"/>
        <v>0</v>
      </c>
      <c r="AP215" s="82" t="str">
        <f t="shared" si="262"/>
        <v>0</v>
      </c>
      <c r="AQ215" s="84" t="s">
        <v>3199</v>
      </c>
      <c r="AR215" s="84" t="s">
        <v>1864</v>
      </c>
      <c r="AS215" s="84" t="s">
        <v>1865</v>
      </c>
      <c r="AT215" s="84" t="s">
        <v>1866</v>
      </c>
      <c r="AU215" s="84" t="s">
        <v>1867</v>
      </c>
      <c r="AV215" s="84" t="s">
        <v>1868</v>
      </c>
      <c r="AW215" s="84" t="s">
        <v>1869</v>
      </c>
      <c r="AX215" s="84" t="s">
        <v>1870</v>
      </c>
      <c r="AY215" s="84" t="s">
        <v>1871</v>
      </c>
      <c r="AZ215" s="84" t="s">
        <v>1872</v>
      </c>
      <c r="BA215" s="84" t="s">
        <v>1873</v>
      </c>
      <c r="BB215" s="84" t="s">
        <v>1874</v>
      </c>
      <c r="BC215" s="84" t="s">
        <v>1875</v>
      </c>
      <c r="BD215" s="84" t="s">
        <v>1876</v>
      </c>
      <c r="BE215" s="84" t="s">
        <v>1877</v>
      </c>
      <c r="BF215" s="84" t="s">
        <v>1878</v>
      </c>
      <c r="BG215" s="84" t="s">
        <v>1879</v>
      </c>
      <c r="BH215" s="84" t="s">
        <v>1880</v>
      </c>
      <c r="BI215" s="84" t="s">
        <v>1881</v>
      </c>
      <c r="BJ215" s="84" t="s">
        <v>1882</v>
      </c>
      <c r="BK215" s="84" t="s">
        <v>1883</v>
      </c>
      <c r="BL215" s="84" t="s">
        <v>1884</v>
      </c>
      <c r="BM215" s="84" t="s">
        <v>1885</v>
      </c>
      <c r="BN215" s="84" t="s">
        <v>1886</v>
      </c>
      <c r="BO215" s="84" t="s">
        <v>1887</v>
      </c>
      <c r="BP215" s="84" t="s">
        <v>1888</v>
      </c>
      <c r="BQ215" s="84" t="s">
        <v>1889</v>
      </c>
      <c r="BR215" s="68" t="str">
        <f t="shared" si="249"/>
        <v/>
      </c>
      <c r="BS215" s="68" t="str">
        <f t="shared" si="222"/>
        <v/>
      </c>
      <c r="BT215" s="68" t="str">
        <f t="shared" si="223"/>
        <v/>
      </c>
      <c r="BU215" s="68" t="str">
        <f t="shared" si="224"/>
        <v/>
      </c>
      <c r="BV215" s="68" t="str">
        <f t="shared" si="225"/>
        <v/>
      </c>
      <c r="BW215" s="68" t="str">
        <f t="shared" si="226"/>
        <v/>
      </c>
      <c r="BX215" s="68" t="str">
        <f t="shared" si="227"/>
        <v/>
      </c>
      <c r="BY215" s="68" t="str">
        <f t="shared" si="228"/>
        <v/>
      </c>
      <c r="BZ215" s="68" t="str">
        <f t="shared" si="229"/>
        <v/>
      </c>
      <c r="CA215" s="68" t="str">
        <f t="shared" si="230"/>
        <v/>
      </c>
      <c r="CB215" s="68" t="str">
        <f t="shared" si="231"/>
        <v/>
      </c>
      <c r="CC215" s="68" t="str">
        <f t="shared" si="232"/>
        <v/>
      </c>
      <c r="CD215" s="68" t="str">
        <f t="shared" si="233"/>
        <v/>
      </c>
      <c r="CE215" s="68" t="str">
        <f t="shared" si="234"/>
        <v/>
      </c>
      <c r="CF215" s="68" t="str">
        <f t="shared" si="235"/>
        <v/>
      </c>
      <c r="CG215" s="68" t="str">
        <f t="shared" si="236"/>
        <v/>
      </c>
      <c r="CH215" s="68" t="str">
        <f t="shared" si="237"/>
        <v/>
      </c>
      <c r="CI215" s="68" t="str">
        <f t="shared" si="238"/>
        <v/>
      </c>
      <c r="CJ215" s="68" t="str">
        <f t="shared" si="239"/>
        <v/>
      </c>
      <c r="CK215" s="68" t="str">
        <f t="shared" si="240"/>
        <v/>
      </c>
      <c r="CL215" s="68" t="str">
        <f t="shared" si="241"/>
        <v/>
      </c>
      <c r="CM215" s="68" t="str">
        <f t="shared" si="242"/>
        <v/>
      </c>
      <c r="CN215" s="68" t="str">
        <f t="shared" si="243"/>
        <v/>
      </c>
      <c r="CO215" s="68" t="str">
        <f t="shared" si="244"/>
        <v/>
      </c>
      <c r="CP215" s="68" t="str">
        <f t="shared" si="250"/>
        <v/>
      </c>
    </row>
    <row r="216" spans="3:94" x14ac:dyDescent="0.25">
      <c r="C216" s="82" t="str">
        <f t="shared" si="245"/>
        <v/>
      </c>
      <c r="D216" s="278"/>
      <c r="E216" s="82" t="str">
        <f t="shared" si="246"/>
        <v/>
      </c>
      <c r="F216" s="82" t="str">
        <f t="shared" si="199"/>
        <v/>
      </c>
      <c r="G216" s="82" t="str">
        <f t="shared" si="200"/>
        <v/>
      </c>
      <c r="H216" s="82" t="str">
        <f t="shared" si="201"/>
        <v/>
      </c>
      <c r="I216" s="82" t="str">
        <f t="shared" si="202"/>
        <v/>
      </c>
      <c r="J216" s="82" t="str">
        <f t="shared" si="203"/>
        <v/>
      </c>
      <c r="K216" s="82" t="str">
        <f t="shared" si="204"/>
        <v/>
      </c>
      <c r="L216" s="82" t="str">
        <f t="shared" si="205"/>
        <v/>
      </c>
      <c r="M216" s="82" t="str">
        <f t="shared" si="206"/>
        <v/>
      </c>
      <c r="N216" s="82" t="str">
        <f t="shared" si="207"/>
        <v/>
      </c>
      <c r="O216" s="82" t="str">
        <f t="shared" si="208"/>
        <v/>
      </c>
      <c r="P216" s="82" t="str">
        <f t="shared" si="209"/>
        <v/>
      </c>
      <c r="Q216" s="82" t="str">
        <f t="shared" si="210"/>
        <v/>
      </c>
      <c r="R216" s="82" t="str">
        <f t="shared" si="211"/>
        <v/>
      </c>
      <c r="S216" s="82" t="str">
        <f t="shared" si="212"/>
        <v/>
      </c>
      <c r="T216" s="82" t="str">
        <f t="shared" si="213"/>
        <v/>
      </c>
      <c r="U216" s="82" t="str">
        <f t="shared" si="214"/>
        <v/>
      </c>
      <c r="V216" s="82" t="str">
        <f t="shared" si="215"/>
        <v/>
      </c>
      <c r="W216" s="82" t="str">
        <f t="shared" si="216"/>
        <v/>
      </c>
      <c r="X216" s="82" t="str">
        <f t="shared" si="217"/>
        <v/>
      </c>
      <c r="Y216" s="82" t="str">
        <f t="shared" si="218"/>
        <v/>
      </c>
      <c r="Z216" s="82" t="str">
        <f t="shared" si="219"/>
        <v/>
      </c>
      <c r="AA216" s="82" t="str">
        <f t="shared" si="220"/>
        <v/>
      </c>
      <c r="AB216" s="82" t="str">
        <f t="shared" si="221"/>
        <v/>
      </c>
      <c r="AC216" s="83" t="str">
        <f t="shared" si="251"/>
        <v>https://viking-pictures.s3.us-west-1.amazonaws.com/AA1188</v>
      </c>
      <c r="AD216" s="82" t="str">
        <f t="shared" si="252"/>
        <v>0</v>
      </c>
      <c r="AE216" s="82">
        <f t="shared" si="247"/>
        <v>0</v>
      </c>
      <c r="AF216" s="82" t="str">
        <f t="shared" si="253"/>
        <v>0</v>
      </c>
      <c r="AG216" s="82" t="str">
        <f t="shared" si="254"/>
        <v>0</v>
      </c>
      <c r="AH216" s="82" t="str">
        <f t="shared" si="255"/>
        <v>0</v>
      </c>
      <c r="AI216" s="82" t="str">
        <f t="shared" si="256"/>
        <v>0</v>
      </c>
      <c r="AJ216" s="82" t="str">
        <f t="shared" si="257"/>
        <v>0</v>
      </c>
      <c r="AK216" s="82" t="str">
        <f t="shared" si="258"/>
        <v>0</v>
      </c>
      <c r="AL216" s="82" t="str">
        <f t="shared" si="259"/>
        <v>0</v>
      </c>
      <c r="AM216" s="82" t="str">
        <f t="shared" si="260"/>
        <v>0</v>
      </c>
      <c r="AN216" s="82" t="str">
        <f t="shared" si="248"/>
        <v>0</v>
      </c>
      <c r="AO216" s="82" t="str">
        <f t="shared" si="261"/>
        <v>0</v>
      </c>
      <c r="AP216" s="82" t="str">
        <f t="shared" si="262"/>
        <v>0</v>
      </c>
      <c r="AQ216" s="84" t="s">
        <v>3199</v>
      </c>
      <c r="AR216" s="84" t="s">
        <v>1864</v>
      </c>
      <c r="AS216" s="84" t="s">
        <v>1865</v>
      </c>
      <c r="AT216" s="84" t="s">
        <v>1866</v>
      </c>
      <c r="AU216" s="84" t="s">
        <v>1867</v>
      </c>
      <c r="AV216" s="84" t="s">
        <v>1868</v>
      </c>
      <c r="AW216" s="84" t="s">
        <v>1869</v>
      </c>
      <c r="AX216" s="84" t="s">
        <v>1870</v>
      </c>
      <c r="AY216" s="84" t="s">
        <v>1871</v>
      </c>
      <c r="AZ216" s="84" t="s">
        <v>1872</v>
      </c>
      <c r="BA216" s="84" t="s">
        <v>1873</v>
      </c>
      <c r="BB216" s="84" t="s">
        <v>1874</v>
      </c>
      <c r="BC216" s="84" t="s">
        <v>1875</v>
      </c>
      <c r="BD216" s="84" t="s">
        <v>1876</v>
      </c>
      <c r="BE216" s="84" t="s">
        <v>1877</v>
      </c>
      <c r="BF216" s="84" t="s">
        <v>1878</v>
      </c>
      <c r="BG216" s="84" t="s">
        <v>1879</v>
      </c>
      <c r="BH216" s="84" t="s">
        <v>1880</v>
      </c>
      <c r="BI216" s="84" t="s">
        <v>1881</v>
      </c>
      <c r="BJ216" s="84" t="s">
        <v>1882</v>
      </c>
      <c r="BK216" s="84" t="s">
        <v>1883</v>
      </c>
      <c r="BL216" s="84" t="s">
        <v>1884</v>
      </c>
      <c r="BM216" s="84" t="s">
        <v>1885</v>
      </c>
      <c r="BN216" s="84" t="s">
        <v>1886</v>
      </c>
      <c r="BO216" s="84" t="s">
        <v>1887</v>
      </c>
      <c r="BP216" s="84" t="s">
        <v>1888</v>
      </c>
      <c r="BQ216" s="84" t="s">
        <v>1889</v>
      </c>
      <c r="BR216" s="68" t="str">
        <f t="shared" si="249"/>
        <v/>
      </c>
      <c r="BS216" s="68" t="str">
        <f t="shared" si="222"/>
        <v/>
      </c>
      <c r="BT216" s="68" t="str">
        <f t="shared" si="223"/>
        <v/>
      </c>
      <c r="BU216" s="68" t="str">
        <f t="shared" si="224"/>
        <v/>
      </c>
      <c r="BV216" s="68" t="str">
        <f t="shared" si="225"/>
        <v/>
      </c>
      <c r="BW216" s="68" t="str">
        <f t="shared" si="226"/>
        <v/>
      </c>
      <c r="BX216" s="68" t="str">
        <f t="shared" si="227"/>
        <v/>
      </c>
      <c r="BY216" s="68" t="str">
        <f t="shared" si="228"/>
        <v/>
      </c>
      <c r="BZ216" s="68" t="str">
        <f t="shared" si="229"/>
        <v/>
      </c>
      <c r="CA216" s="68" t="str">
        <f t="shared" si="230"/>
        <v/>
      </c>
      <c r="CB216" s="68" t="str">
        <f t="shared" si="231"/>
        <v/>
      </c>
      <c r="CC216" s="68" t="str">
        <f t="shared" si="232"/>
        <v/>
      </c>
      <c r="CD216" s="68" t="str">
        <f t="shared" si="233"/>
        <v/>
      </c>
      <c r="CE216" s="68" t="str">
        <f t="shared" si="234"/>
        <v/>
      </c>
      <c r="CF216" s="68" t="str">
        <f t="shared" si="235"/>
        <v/>
      </c>
      <c r="CG216" s="68" t="str">
        <f t="shared" si="236"/>
        <v/>
      </c>
      <c r="CH216" s="68" t="str">
        <f t="shared" si="237"/>
        <v/>
      </c>
      <c r="CI216" s="68" t="str">
        <f t="shared" si="238"/>
        <v/>
      </c>
      <c r="CJ216" s="68" t="str">
        <f t="shared" si="239"/>
        <v/>
      </c>
      <c r="CK216" s="68" t="str">
        <f t="shared" si="240"/>
        <v/>
      </c>
      <c r="CL216" s="68" t="str">
        <f t="shared" si="241"/>
        <v/>
      </c>
      <c r="CM216" s="68" t="str">
        <f t="shared" si="242"/>
        <v/>
      </c>
      <c r="CN216" s="68" t="str">
        <f t="shared" si="243"/>
        <v/>
      </c>
      <c r="CO216" s="68" t="str">
        <f t="shared" si="244"/>
        <v/>
      </c>
      <c r="CP216" s="68" t="str">
        <f t="shared" si="250"/>
        <v/>
      </c>
    </row>
    <row r="217" spans="3:94" x14ac:dyDescent="0.25">
      <c r="C217" s="82" t="str">
        <f t="shared" si="245"/>
        <v/>
      </c>
      <c r="D217" s="278"/>
      <c r="E217" s="82" t="str">
        <f t="shared" si="246"/>
        <v/>
      </c>
      <c r="F217" s="82" t="str">
        <f t="shared" si="199"/>
        <v/>
      </c>
      <c r="G217" s="82" t="str">
        <f t="shared" si="200"/>
        <v/>
      </c>
      <c r="H217" s="82" t="str">
        <f t="shared" si="201"/>
        <v/>
      </c>
      <c r="I217" s="82" t="str">
        <f t="shared" si="202"/>
        <v/>
      </c>
      <c r="J217" s="82" t="str">
        <f t="shared" si="203"/>
        <v/>
      </c>
      <c r="K217" s="82" t="str">
        <f t="shared" si="204"/>
        <v/>
      </c>
      <c r="L217" s="82" t="str">
        <f t="shared" si="205"/>
        <v/>
      </c>
      <c r="M217" s="82" t="str">
        <f t="shared" si="206"/>
        <v/>
      </c>
      <c r="N217" s="82" t="str">
        <f t="shared" si="207"/>
        <v/>
      </c>
      <c r="O217" s="82" t="str">
        <f t="shared" si="208"/>
        <v/>
      </c>
      <c r="P217" s="82" t="str">
        <f t="shared" si="209"/>
        <v/>
      </c>
      <c r="Q217" s="82" t="str">
        <f t="shared" si="210"/>
        <v/>
      </c>
      <c r="R217" s="82" t="str">
        <f t="shared" si="211"/>
        <v/>
      </c>
      <c r="S217" s="82" t="str">
        <f t="shared" si="212"/>
        <v/>
      </c>
      <c r="T217" s="82" t="str">
        <f t="shared" si="213"/>
        <v/>
      </c>
      <c r="U217" s="82" t="str">
        <f t="shared" si="214"/>
        <v/>
      </c>
      <c r="V217" s="82" t="str">
        <f t="shared" si="215"/>
        <v/>
      </c>
      <c r="W217" s="82" t="str">
        <f t="shared" si="216"/>
        <v/>
      </c>
      <c r="X217" s="82" t="str">
        <f t="shared" si="217"/>
        <v/>
      </c>
      <c r="Y217" s="82" t="str">
        <f t="shared" si="218"/>
        <v/>
      </c>
      <c r="Z217" s="82" t="str">
        <f t="shared" si="219"/>
        <v/>
      </c>
      <c r="AA217" s="82" t="str">
        <f t="shared" si="220"/>
        <v/>
      </c>
      <c r="AB217" s="82" t="str">
        <f t="shared" si="221"/>
        <v/>
      </c>
      <c r="AC217" s="83" t="str">
        <f t="shared" si="251"/>
        <v>https://viking-pictures.s3.us-west-1.amazonaws.com/AA1188</v>
      </c>
      <c r="AD217" s="82" t="str">
        <f t="shared" si="252"/>
        <v>0</v>
      </c>
      <c r="AE217" s="82">
        <f t="shared" si="247"/>
        <v>0</v>
      </c>
      <c r="AF217" s="82" t="str">
        <f t="shared" si="253"/>
        <v>0</v>
      </c>
      <c r="AG217" s="82" t="str">
        <f t="shared" si="254"/>
        <v>0</v>
      </c>
      <c r="AH217" s="82" t="str">
        <f t="shared" si="255"/>
        <v>0</v>
      </c>
      <c r="AI217" s="82" t="str">
        <f t="shared" si="256"/>
        <v>0</v>
      </c>
      <c r="AJ217" s="82" t="str">
        <f t="shared" si="257"/>
        <v>0</v>
      </c>
      <c r="AK217" s="82" t="str">
        <f t="shared" si="258"/>
        <v>0</v>
      </c>
      <c r="AL217" s="82" t="str">
        <f t="shared" si="259"/>
        <v>0</v>
      </c>
      <c r="AM217" s="82" t="str">
        <f t="shared" si="260"/>
        <v>0</v>
      </c>
      <c r="AN217" s="82" t="str">
        <f t="shared" si="248"/>
        <v>0</v>
      </c>
      <c r="AO217" s="82" t="str">
        <f t="shared" si="261"/>
        <v>0</v>
      </c>
      <c r="AP217" s="82" t="str">
        <f t="shared" si="262"/>
        <v>0</v>
      </c>
      <c r="AQ217" s="84" t="s">
        <v>3199</v>
      </c>
      <c r="AR217" s="84" t="s">
        <v>1864</v>
      </c>
      <c r="AS217" s="84" t="s">
        <v>1865</v>
      </c>
      <c r="AT217" s="84" t="s">
        <v>1866</v>
      </c>
      <c r="AU217" s="84" t="s">
        <v>1867</v>
      </c>
      <c r="AV217" s="84" t="s">
        <v>1868</v>
      </c>
      <c r="AW217" s="84" t="s">
        <v>1869</v>
      </c>
      <c r="AX217" s="84" t="s">
        <v>1870</v>
      </c>
      <c r="AY217" s="84" t="s">
        <v>1871</v>
      </c>
      <c r="AZ217" s="84" t="s">
        <v>1872</v>
      </c>
      <c r="BA217" s="84" t="s">
        <v>1873</v>
      </c>
      <c r="BB217" s="84" t="s">
        <v>1874</v>
      </c>
      <c r="BC217" s="84" t="s">
        <v>1875</v>
      </c>
      <c r="BD217" s="84" t="s">
        <v>1876</v>
      </c>
      <c r="BE217" s="84" t="s">
        <v>1877</v>
      </c>
      <c r="BF217" s="84" t="s">
        <v>1878</v>
      </c>
      <c r="BG217" s="84" t="s">
        <v>1879</v>
      </c>
      <c r="BH217" s="84" t="s">
        <v>1880</v>
      </c>
      <c r="BI217" s="84" t="s">
        <v>1881</v>
      </c>
      <c r="BJ217" s="84" t="s">
        <v>1882</v>
      </c>
      <c r="BK217" s="84" t="s">
        <v>1883</v>
      </c>
      <c r="BL217" s="84" t="s">
        <v>1884</v>
      </c>
      <c r="BM217" s="84" t="s">
        <v>1885</v>
      </c>
      <c r="BN217" s="84" t="s">
        <v>1886</v>
      </c>
      <c r="BO217" s="84" t="s">
        <v>1887</v>
      </c>
      <c r="BP217" s="84" t="s">
        <v>1888</v>
      </c>
      <c r="BQ217" s="84" t="s">
        <v>1889</v>
      </c>
      <c r="BR217" s="68" t="str">
        <f t="shared" si="249"/>
        <v/>
      </c>
      <c r="BS217" s="68" t="str">
        <f t="shared" si="222"/>
        <v/>
      </c>
      <c r="BT217" s="68" t="str">
        <f t="shared" si="223"/>
        <v/>
      </c>
      <c r="BU217" s="68" t="str">
        <f t="shared" si="224"/>
        <v/>
      </c>
      <c r="BV217" s="68" t="str">
        <f t="shared" si="225"/>
        <v/>
      </c>
      <c r="BW217" s="68" t="str">
        <f t="shared" si="226"/>
        <v/>
      </c>
      <c r="BX217" s="68" t="str">
        <f t="shared" si="227"/>
        <v/>
      </c>
      <c r="BY217" s="68" t="str">
        <f t="shared" si="228"/>
        <v/>
      </c>
      <c r="BZ217" s="68" t="str">
        <f t="shared" si="229"/>
        <v/>
      </c>
      <c r="CA217" s="68" t="str">
        <f t="shared" si="230"/>
        <v/>
      </c>
      <c r="CB217" s="68" t="str">
        <f t="shared" si="231"/>
        <v/>
      </c>
      <c r="CC217" s="68" t="str">
        <f t="shared" si="232"/>
        <v/>
      </c>
      <c r="CD217" s="68" t="str">
        <f t="shared" si="233"/>
        <v/>
      </c>
      <c r="CE217" s="68" t="str">
        <f t="shared" si="234"/>
        <v/>
      </c>
      <c r="CF217" s="68" t="str">
        <f t="shared" si="235"/>
        <v/>
      </c>
      <c r="CG217" s="68" t="str">
        <f t="shared" si="236"/>
        <v/>
      </c>
      <c r="CH217" s="68" t="str">
        <f t="shared" si="237"/>
        <v/>
      </c>
      <c r="CI217" s="68" t="str">
        <f t="shared" si="238"/>
        <v/>
      </c>
      <c r="CJ217" s="68" t="str">
        <f t="shared" si="239"/>
        <v/>
      </c>
      <c r="CK217" s="68" t="str">
        <f t="shared" si="240"/>
        <v/>
      </c>
      <c r="CL217" s="68" t="str">
        <f t="shared" si="241"/>
        <v/>
      </c>
      <c r="CM217" s="68" t="str">
        <f t="shared" si="242"/>
        <v/>
      </c>
      <c r="CN217" s="68" t="str">
        <f t="shared" si="243"/>
        <v/>
      </c>
      <c r="CO217" s="68" t="str">
        <f t="shared" si="244"/>
        <v/>
      </c>
      <c r="CP217" s="68" t="str">
        <f t="shared" si="250"/>
        <v/>
      </c>
    </row>
    <row r="218" spans="3:94" x14ac:dyDescent="0.25">
      <c r="C218" s="82" t="str">
        <f t="shared" si="245"/>
        <v/>
      </c>
      <c r="D218" s="278"/>
      <c r="E218" s="82" t="str">
        <f t="shared" si="246"/>
        <v/>
      </c>
      <c r="F218" s="82" t="str">
        <f t="shared" si="199"/>
        <v/>
      </c>
      <c r="G218" s="82" t="str">
        <f t="shared" si="200"/>
        <v/>
      </c>
      <c r="H218" s="82" t="str">
        <f t="shared" si="201"/>
        <v/>
      </c>
      <c r="I218" s="82" t="str">
        <f t="shared" si="202"/>
        <v/>
      </c>
      <c r="J218" s="82" t="str">
        <f t="shared" si="203"/>
        <v/>
      </c>
      <c r="K218" s="82" t="str">
        <f t="shared" si="204"/>
        <v/>
      </c>
      <c r="L218" s="82" t="str">
        <f t="shared" si="205"/>
        <v/>
      </c>
      <c r="M218" s="82" t="str">
        <f t="shared" si="206"/>
        <v/>
      </c>
      <c r="N218" s="82" t="str">
        <f t="shared" si="207"/>
        <v/>
      </c>
      <c r="O218" s="82" t="str">
        <f t="shared" si="208"/>
        <v/>
      </c>
      <c r="P218" s="82" t="str">
        <f t="shared" si="209"/>
        <v/>
      </c>
      <c r="Q218" s="82" t="str">
        <f t="shared" si="210"/>
        <v/>
      </c>
      <c r="R218" s="82" t="str">
        <f t="shared" si="211"/>
        <v/>
      </c>
      <c r="S218" s="82" t="str">
        <f t="shared" si="212"/>
        <v/>
      </c>
      <c r="T218" s="82" t="str">
        <f t="shared" si="213"/>
        <v/>
      </c>
      <c r="U218" s="82" t="str">
        <f t="shared" si="214"/>
        <v/>
      </c>
      <c r="V218" s="82" t="str">
        <f t="shared" si="215"/>
        <v/>
      </c>
      <c r="W218" s="82" t="str">
        <f t="shared" si="216"/>
        <v/>
      </c>
      <c r="X218" s="82" t="str">
        <f t="shared" si="217"/>
        <v/>
      </c>
      <c r="Y218" s="82" t="str">
        <f t="shared" si="218"/>
        <v/>
      </c>
      <c r="Z218" s="82" t="str">
        <f t="shared" si="219"/>
        <v/>
      </c>
      <c r="AA218" s="82" t="str">
        <f t="shared" si="220"/>
        <v/>
      </c>
      <c r="AB218" s="82" t="str">
        <f t="shared" si="221"/>
        <v/>
      </c>
      <c r="AC218" s="83" t="str">
        <f t="shared" si="251"/>
        <v>https://viking-pictures.s3.us-west-1.amazonaws.com/AA1188</v>
      </c>
      <c r="AD218" s="82" t="str">
        <f t="shared" si="252"/>
        <v>0</v>
      </c>
      <c r="AE218" s="82">
        <f t="shared" si="247"/>
        <v>0</v>
      </c>
      <c r="AF218" s="82" t="str">
        <f t="shared" si="253"/>
        <v>0</v>
      </c>
      <c r="AG218" s="82" t="str">
        <f t="shared" si="254"/>
        <v>0</v>
      </c>
      <c r="AH218" s="82" t="str">
        <f t="shared" si="255"/>
        <v>0</v>
      </c>
      <c r="AI218" s="82" t="str">
        <f t="shared" si="256"/>
        <v>0</v>
      </c>
      <c r="AJ218" s="82" t="str">
        <f t="shared" si="257"/>
        <v>0</v>
      </c>
      <c r="AK218" s="82" t="str">
        <f t="shared" si="258"/>
        <v>0</v>
      </c>
      <c r="AL218" s="82" t="str">
        <f t="shared" si="259"/>
        <v>0</v>
      </c>
      <c r="AM218" s="82" t="str">
        <f t="shared" si="260"/>
        <v>0</v>
      </c>
      <c r="AN218" s="82" t="str">
        <f t="shared" si="248"/>
        <v>0</v>
      </c>
      <c r="AO218" s="82" t="str">
        <f t="shared" si="261"/>
        <v>0</v>
      </c>
      <c r="AP218" s="82" t="str">
        <f t="shared" si="262"/>
        <v>0</v>
      </c>
      <c r="AQ218" s="84" t="s">
        <v>3199</v>
      </c>
      <c r="AR218" s="84" t="s">
        <v>1864</v>
      </c>
      <c r="AS218" s="84" t="s">
        <v>1865</v>
      </c>
      <c r="AT218" s="84" t="s">
        <v>1866</v>
      </c>
      <c r="AU218" s="84" t="s">
        <v>1867</v>
      </c>
      <c r="AV218" s="84" t="s">
        <v>1868</v>
      </c>
      <c r="AW218" s="84" t="s">
        <v>1869</v>
      </c>
      <c r="AX218" s="84" t="s">
        <v>1870</v>
      </c>
      <c r="AY218" s="84" t="s">
        <v>1871</v>
      </c>
      <c r="AZ218" s="84" t="s">
        <v>1872</v>
      </c>
      <c r="BA218" s="84" t="s">
        <v>1873</v>
      </c>
      <c r="BB218" s="84" t="s">
        <v>1874</v>
      </c>
      <c r="BC218" s="84" t="s">
        <v>1875</v>
      </c>
      <c r="BD218" s="84" t="s">
        <v>1876</v>
      </c>
      <c r="BE218" s="84" t="s">
        <v>1877</v>
      </c>
      <c r="BF218" s="84" t="s">
        <v>1878</v>
      </c>
      <c r="BG218" s="84" t="s">
        <v>1879</v>
      </c>
      <c r="BH218" s="84" t="s">
        <v>1880</v>
      </c>
      <c r="BI218" s="84" t="s">
        <v>1881</v>
      </c>
      <c r="BJ218" s="84" t="s">
        <v>1882</v>
      </c>
      <c r="BK218" s="84" t="s">
        <v>1883</v>
      </c>
      <c r="BL218" s="84" t="s">
        <v>1884</v>
      </c>
      <c r="BM218" s="84" t="s">
        <v>1885</v>
      </c>
      <c r="BN218" s="84" t="s">
        <v>1886</v>
      </c>
      <c r="BO218" s="84" t="s">
        <v>1887</v>
      </c>
      <c r="BP218" s="84" t="s">
        <v>1888</v>
      </c>
      <c r="BQ218" s="84" t="s">
        <v>1889</v>
      </c>
      <c r="BR218" s="68" t="str">
        <f t="shared" si="249"/>
        <v/>
      </c>
      <c r="BS218" s="68" t="str">
        <f t="shared" si="222"/>
        <v/>
      </c>
      <c r="BT218" s="68" t="str">
        <f t="shared" si="223"/>
        <v/>
      </c>
      <c r="BU218" s="68" t="str">
        <f t="shared" si="224"/>
        <v/>
      </c>
      <c r="BV218" s="68" t="str">
        <f t="shared" si="225"/>
        <v/>
      </c>
      <c r="BW218" s="68" t="str">
        <f t="shared" si="226"/>
        <v/>
      </c>
      <c r="BX218" s="68" t="str">
        <f t="shared" si="227"/>
        <v/>
      </c>
      <c r="BY218" s="68" t="str">
        <f t="shared" si="228"/>
        <v/>
      </c>
      <c r="BZ218" s="68" t="str">
        <f t="shared" si="229"/>
        <v/>
      </c>
      <c r="CA218" s="68" t="str">
        <f t="shared" si="230"/>
        <v/>
      </c>
      <c r="CB218" s="68" t="str">
        <f t="shared" si="231"/>
        <v/>
      </c>
      <c r="CC218" s="68" t="str">
        <f t="shared" si="232"/>
        <v/>
      </c>
      <c r="CD218" s="68" t="str">
        <f t="shared" si="233"/>
        <v/>
      </c>
      <c r="CE218" s="68" t="str">
        <f t="shared" si="234"/>
        <v/>
      </c>
      <c r="CF218" s="68" t="str">
        <f t="shared" si="235"/>
        <v/>
      </c>
      <c r="CG218" s="68" t="str">
        <f t="shared" si="236"/>
        <v/>
      </c>
      <c r="CH218" s="68" t="str">
        <f t="shared" si="237"/>
        <v/>
      </c>
      <c r="CI218" s="68" t="str">
        <f t="shared" si="238"/>
        <v/>
      </c>
      <c r="CJ218" s="68" t="str">
        <f t="shared" si="239"/>
        <v/>
      </c>
      <c r="CK218" s="68" t="str">
        <f t="shared" si="240"/>
        <v/>
      </c>
      <c r="CL218" s="68" t="str">
        <f t="shared" si="241"/>
        <v/>
      </c>
      <c r="CM218" s="68" t="str">
        <f t="shared" si="242"/>
        <v/>
      </c>
      <c r="CN218" s="68" t="str">
        <f t="shared" si="243"/>
        <v/>
      </c>
      <c r="CO218" s="68" t="str">
        <f t="shared" si="244"/>
        <v/>
      </c>
      <c r="CP218" s="68" t="str">
        <f t="shared" si="250"/>
        <v/>
      </c>
    </row>
    <row r="219" spans="3:94" x14ac:dyDescent="0.25">
      <c r="C219" s="82" t="str">
        <f t="shared" si="245"/>
        <v/>
      </c>
      <c r="D219" s="278"/>
      <c r="E219" s="82" t="str">
        <f t="shared" si="246"/>
        <v/>
      </c>
      <c r="F219" s="82" t="str">
        <f t="shared" si="199"/>
        <v/>
      </c>
      <c r="G219" s="82" t="str">
        <f t="shared" si="200"/>
        <v/>
      </c>
      <c r="H219" s="82" t="str">
        <f t="shared" si="201"/>
        <v/>
      </c>
      <c r="I219" s="82" t="str">
        <f t="shared" si="202"/>
        <v/>
      </c>
      <c r="J219" s="82" t="str">
        <f t="shared" si="203"/>
        <v/>
      </c>
      <c r="K219" s="82" t="str">
        <f t="shared" si="204"/>
        <v/>
      </c>
      <c r="L219" s="82" t="str">
        <f t="shared" si="205"/>
        <v/>
      </c>
      <c r="M219" s="82" t="str">
        <f t="shared" si="206"/>
        <v/>
      </c>
      <c r="N219" s="82" t="str">
        <f t="shared" si="207"/>
        <v/>
      </c>
      <c r="O219" s="82" t="str">
        <f t="shared" si="208"/>
        <v/>
      </c>
      <c r="P219" s="82" t="str">
        <f t="shared" si="209"/>
        <v/>
      </c>
      <c r="Q219" s="82" t="str">
        <f t="shared" si="210"/>
        <v/>
      </c>
      <c r="R219" s="82" t="str">
        <f t="shared" si="211"/>
        <v/>
      </c>
      <c r="S219" s="82" t="str">
        <f t="shared" si="212"/>
        <v/>
      </c>
      <c r="T219" s="82" t="str">
        <f t="shared" si="213"/>
        <v/>
      </c>
      <c r="U219" s="82" t="str">
        <f t="shared" si="214"/>
        <v/>
      </c>
      <c r="V219" s="82" t="str">
        <f t="shared" si="215"/>
        <v/>
      </c>
      <c r="W219" s="82" t="str">
        <f t="shared" si="216"/>
        <v/>
      </c>
      <c r="X219" s="82" t="str">
        <f t="shared" si="217"/>
        <v/>
      </c>
      <c r="Y219" s="82" t="str">
        <f t="shared" si="218"/>
        <v/>
      </c>
      <c r="Z219" s="82" t="str">
        <f t="shared" si="219"/>
        <v/>
      </c>
      <c r="AA219" s="82" t="str">
        <f t="shared" si="220"/>
        <v/>
      </c>
      <c r="AB219" s="82" t="str">
        <f t="shared" si="221"/>
        <v/>
      </c>
      <c r="AC219" s="83" t="str">
        <f t="shared" si="251"/>
        <v>https://viking-pictures.s3.us-west-1.amazonaws.com/AA1188</v>
      </c>
      <c r="AD219" s="82" t="str">
        <f t="shared" si="252"/>
        <v>0</v>
      </c>
      <c r="AE219" s="82">
        <f t="shared" si="247"/>
        <v>0</v>
      </c>
      <c r="AF219" s="82" t="str">
        <f t="shared" si="253"/>
        <v>0</v>
      </c>
      <c r="AG219" s="82" t="str">
        <f t="shared" si="254"/>
        <v>0</v>
      </c>
      <c r="AH219" s="82" t="str">
        <f t="shared" si="255"/>
        <v>0</v>
      </c>
      <c r="AI219" s="82" t="str">
        <f t="shared" si="256"/>
        <v>0</v>
      </c>
      <c r="AJ219" s="82" t="str">
        <f t="shared" si="257"/>
        <v>0</v>
      </c>
      <c r="AK219" s="82" t="str">
        <f t="shared" si="258"/>
        <v>0</v>
      </c>
      <c r="AL219" s="82" t="str">
        <f t="shared" si="259"/>
        <v>0</v>
      </c>
      <c r="AM219" s="82" t="str">
        <f t="shared" si="260"/>
        <v>0</v>
      </c>
      <c r="AN219" s="82" t="str">
        <f t="shared" si="248"/>
        <v>0</v>
      </c>
      <c r="AO219" s="82" t="str">
        <f t="shared" si="261"/>
        <v>0</v>
      </c>
      <c r="AP219" s="82" t="str">
        <f t="shared" si="262"/>
        <v>0</v>
      </c>
      <c r="AQ219" s="84" t="s">
        <v>3199</v>
      </c>
      <c r="AR219" s="84" t="s">
        <v>1864</v>
      </c>
      <c r="AS219" s="84" t="s">
        <v>1865</v>
      </c>
      <c r="AT219" s="84" t="s">
        <v>1866</v>
      </c>
      <c r="AU219" s="84" t="s">
        <v>1867</v>
      </c>
      <c r="AV219" s="84" t="s">
        <v>1868</v>
      </c>
      <c r="AW219" s="84" t="s">
        <v>1869</v>
      </c>
      <c r="AX219" s="84" t="s">
        <v>1870</v>
      </c>
      <c r="AY219" s="84" t="s">
        <v>1871</v>
      </c>
      <c r="AZ219" s="84" t="s">
        <v>1872</v>
      </c>
      <c r="BA219" s="84" t="s">
        <v>1873</v>
      </c>
      <c r="BB219" s="84" t="s">
        <v>1874</v>
      </c>
      <c r="BC219" s="84" t="s">
        <v>1875</v>
      </c>
      <c r="BD219" s="84" t="s">
        <v>1876</v>
      </c>
      <c r="BE219" s="84" t="s">
        <v>1877</v>
      </c>
      <c r="BF219" s="84" t="s">
        <v>1878</v>
      </c>
      <c r="BG219" s="84" t="s">
        <v>1879</v>
      </c>
      <c r="BH219" s="84" t="s">
        <v>1880</v>
      </c>
      <c r="BI219" s="84" t="s">
        <v>1881</v>
      </c>
      <c r="BJ219" s="84" t="s">
        <v>1882</v>
      </c>
      <c r="BK219" s="84" t="s">
        <v>1883</v>
      </c>
      <c r="BL219" s="84" t="s">
        <v>1884</v>
      </c>
      <c r="BM219" s="84" t="s">
        <v>1885</v>
      </c>
      <c r="BN219" s="84" t="s">
        <v>1886</v>
      </c>
      <c r="BO219" s="84" t="s">
        <v>1887</v>
      </c>
      <c r="BP219" s="84" t="s">
        <v>1888</v>
      </c>
      <c r="BQ219" s="84" t="s">
        <v>1889</v>
      </c>
      <c r="BR219" s="68" t="str">
        <f t="shared" si="249"/>
        <v/>
      </c>
      <c r="BS219" s="68" t="str">
        <f t="shared" si="222"/>
        <v/>
      </c>
      <c r="BT219" s="68" t="str">
        <f t="shared" si="223"/>
        <v/>
      </c>
      <c r="BU219" s="68" t="str">
        <f t="shared" si="224"/>
        <v/>
      </c>
      <c r="BV219" s="68" t="str">
        <f t="shared" si="225"/>
        <v/>
      </c>
      <c r="BW219" s="68" t="str">
        <f t="shared" si="226"/>
        <v/>
      </c>
      <c r="BX219" s="68" t="str">
        <f t="shared" si="227"/>
        <v/>
      </c>
      <c r="BY219" s="68" t="str">
        <f t="shared" si="228"/>
        <v/>
      </c>
      <c r="BZ219" s="68" t="str">
        <f t="shared" si="229"/>
        <v/>
      </c>
      <c r="CA219" s="68" t="str">
        <f t="shared" si="230"/>
        <v/>
      </c>
      <c r="CB219" s="68" t="str">
        <f t="shared" si="231"/>
        <v/>
      </c>
      <c r="CC219" s="68" t="str">
        <f t="shared" si="232"/>
        <v/>
      </c>
      <c r="CD219" s="68" t="str">
        <f t="shared" si="233"/>
        <v/>
      </c>
      <c r="CE219" s="68" t="str">
        <f t="shared" si="234"/>
        <v/>
      </c>
      <c r="CF219" s="68" t="str">
        <f t="shared" si="235"/>
        <v/>
      </c>
      <c r="CG219" s="68" t="str">
        <f t="shared" si="236"/>
        <v/>
      </c>
      <c r="CH219" s="68" t="str">
        <f t="shared" si="237"/>
        <v/>
      </c>
      <c r="CI219" s="68" t="str">
        <f t="shared" si="238"/>
        <v/>
      </c>
      <c r="CJ219" s="68" t="str">
        <f t="shared" si="239"/>
        <v/>
      </c>
      <c r="CK219" s="68" t="str">
        <f t="shared" si="240"/>
        <v/>
      </c>
      <c r="CL219" s="68" t="str">
        <f t="shared" si="241"/>
        <v/>
      </c>
      <c r="CM219" s="68" t="str">
        <f t="shared" si="242"/>
        <v/>
      </c>
      <c r="CN219" s="68" t="str">
        <f t="shared" si="243"/>
        <v/>
      </c>
      <c r="CO219" s="68" t="str">
        <f t="shared" si="244"/>
        <v/>
      </c>
      <c r="CP219" s="68" t="str">
        <f t="shared" si="250"/>
        <v/>
      </c>
    </row>
    <row r="220" spans="3:94" x14ac:dyDescent="0.25">
      <c r="C220" s="82" t="str">
        <f t="shared" si="245"/>
        <v/>
      </c>
      <c r="D220" s="278"/>
      <c r="E220" s="82" t="str">
        <f t="shared" si="246"/>
        <v/>
      </c>
      <c r="F220" s="82" t="str">
        <f t="shared" si="199"/>
        <v/>
      </c>
      <c r="G220" s="82" t="str">
        <f t="shared" si="200"/>
        <v/>
      </c>
      <c r="H220" s="82" t="str">
        <f t="shared" si="201"/>
        <v/>
      </c>
      <c r="I220" s="82" t="str">
        <f t="shared" si="202"/>
        <v/>
      </c>
      <c r="J220" s="82" t="str">
        <f t="shared" si="203"/>
        <v/>
      </c>
      <c r="K220" s="82" t="str">
        <f t="shared" si="204"/>
        <v/>
      </c>
      <c r="L220" s="82" t="str">
        <f t="shared" si="205"/>
        <v/>
      </c>
      <c r="M220" s="82" t="str">
        <f t="shared" si="206"/>
        <v/>
      </c>
      <c r="N220" s="82" t="str">
        <f t="shared" si="207"/>
        <v/>
      </c>
      <c r="O220" s="82" t="str">
        <f t="shared" si="208"/>
        <v/>
      </c>
      <c r="P220" s="82" t="str">
        <f t="shared" si="209"/>
        <v/>
      </c>
      <c r="Q220" s="82" t="str">
        <f t="shared" si="210"/>
        <v/>
      </c>
      <c r="R220" s="82" t="str">
        <f t="shared" si="211"/>
        <v/>
      </c>
      <c r="S220" s="82" t="str">
        <f t="shared" si="212"/>
        <v/>
      </c>
      <c r="T220" s="82" t="str">
        <f t="shared" si="213"/>
        <v/>
      </c>
      <c r="U220" s="82" t="str">
        <f t="shared" si="214"/>
        <v/>
      </c>
      <c r="V220" s="82" t="str">
        <f t="shared" si="215"/>
        <v/>
      </c>
      <c r="W220" s="82" t="str">
        <f t="shared" si="216"/>
        <v/>
      </c>
      <c r="X220" s="82" t="str">
        <f t="shared" si="217"/>
        <v/>
      </c>
      <c r="Y220" s="82" t="str">
        <f t="shared" si="218"/>
        <v/>
      </c>
      <c r="Z220" s="82" t="str">
        <f t="shared" si="219"/>
        <v/>
      </c>
      <c r="AA220" s="82" t="str">
        <f t="shared" si="220"/>
        <v/>
      </c>
      <c r="AB220" s="82" t="str">
        <f t="shared" si="221"/>
        <v/>
      </c>
      <c r="AC220" s="83" t="str">
        <f t="shared" si="251"/>
        <v>https://viking-pictures.s3.us-west-1.amazonaws.com/AA1188</v>
      </c>
      <c r="AD220" s="82" t="str">
        <f t="shared" si="252"/>
        <v>0</v>
      </c>
      <c r="AE220" s="82">
        <f t="shared" si="247"/>
        <v>0</v>
      </c>
      <c r="AF220" s="82" t="str">
        <f t="shared" si="253"/>
        <v>0</v>
      </c>
      <c r="AG220" s="82" t="str">
        <f t="shared" si="254"/>
        <v>0</v>
      </c>
      <c r="AH220" s="82" t="str">
        <f t="shared" si="255"/>
        <v>0</v>
      </c>
      <c r="AI220" s="82" t="str">
        <f t="shared" si="256"/>
        <v>0</v>
      </c>
      <c r="AJ220" s="82" t="str">
        <f t="shared" si="257"/>
        <v>0</v>
      </c>
      <c r="AK220" s="82" t="str">
        <f t="shared" si="258"/>
        <v>0</v>
      </c>
      <c r="AL220" s="82" t="str">
        <f t="shared" si="259"/>
        <v>0</v>
      </c>
      <c r="AM220" s="82" t="str">
        <f t="shared" si="260"/>
        <v>0</v>
      </c>
      <c r="AN220" s="82" t="str">
        <f t="shared" si="248"/>
        <v>0</v>
      </c>
      <c r="AO220" s="82" t="str">
        <f t="shared" si="261"/>
        <v>0</v>
      </c>
      <c r="AP220" s="82" t="str">
        <f t="shared" si="262"/>
        <v>0</v>
      </c>
      <c r="AQ220" s="84" t="s">
        <v>3199</v>
      </c>
      <c r="AR220" s="84" t="s">
        <v>1864</v>
      </c>
      <c r="AS220" s="84" t="s">
        <v>1865</v>
      </c>
      <c r="AT220" s="84" t="s">
        <v>1866</v>
      </c>
      <c r="AU220" s="84" t="s">
        <v>1867</v>
      </c>
      <c r="AV220" s="84" t="s">
        <v>1868</v>
      </c>
      <c r="AW220" s="84" t="s">
        <v>1869</v>
      </c>
      <c r="AX220" s="84" t="s">
        <v>1870</v>
      </c>
      <c r="AY220" s="84" t="s">
        <v>1871</v>
      </c>
      <c r="AZ220" s="84" t="s">
        <v>1872</v>
      </c>
      <c r="BA220" s="84" t="s">
        <v>1873</v>
      </c>
      <c r="BB220" s="84" t="s">
        <v>1874</v>
      </c>
      <c r="BC220" s="84" t="s">
        <v>1875</v>
      </c>
      <c r="BD220" s="84" t="s">
        <v>1876</v>
      </c>
      <c r="BE220" s="84" t="s">
        <v>1877</v>
      </c>
      <c r="BF220" s="84" t="s">
        <v>1878</v>
      </c>
      <c r="BG220" s="84" t="s">
        <v>1879</v>
      </c>
      <c r="BH220" s="84" t="s">
        <v>1880</v>
      </c>
      <c r="BI220" s="84" t="s">
        <v>1881</v>
      </c>
      <c r="BJ220" s="84" t="s">
        <v>1882</v>
      </c>
      <c r="BK220" s="84" t="s">
        <v>1883</v>
      </c>
      <c r="BL220" s="84" t="s">
        <v>1884</v>
      </c>
      <c r="BM220" s="84" t="s">
        <v>1885</v>
      </c>
      <c r="BN220" s="84" t="s">
        <v>1886</v>
      </c>
      <c r="BO220" s="84" t="s">
        <v>1887</v>
      </c>
      <c r="BP220" s="84" t="s">
        <v>1888</v>
      </c>
      <c r="BQ220" s="84" t="s">
        <v>1889</v>
      </c>
      <c r="BR220" s="68" t="str">
        <f t="shared" si="249"/>
        <v/>
      </c>
      <c r="BS220" s="68" t="str">
        <f t="shared" si="222"/>
        <v/>
      </c>
      <c r="BT220" s="68" t="str">
        <f t="shared" si="223"/>
        <v/>
      </c>
      <c r="BU220" s="68" t="str">
        <f t="shared" si="224"/>
        <v/>
      </c>
      <c r="BV220" s="68" t="str">
        <f t="shared" si="225"/>
        <v/>
      </c>
      <c r="BW220" s="68" t="str">
        <f t="shared" si="226"/>
        <v/>
      </c>
      <c r="BX220" s="68" t="str">
        <f t="shared" si="227"/>
        <v/>
      </c>
      <c r="BY220" s="68" t="str">
        <f t="shared" si="228"/>
        <v/>
      </c>
      <c r="BZ220" s="68" t="str">
        <f t="shared" si="229"/>
        <v/>
      </c>
      <c r="CA220" s="68" t="str">
        <f t="shared" si="230"/>
        <v/>
      </c>
      <c r="CB220" s="68" t="str">
        <f t="shared" si="231"/>
        <v/>
      </c>
      <c r="CC220" s="68" t="str">
        <f t="shared" si="232"/>
        <v/>
      </c>
      <c r="CD220" s="68" t="str">
        <f t="shared" si="233"/>
        <v/>
      </c>
      <c r="CE220" s="68" t="str">
        <f t="shared" si="234"/>
        <v/>
      </c>
      <c r="CF220" s="68" t="str">
        <f t="shared" si="235"/>
        <v/>
      </c>
      <c r="CG220" s="68" t="str">
        <f t="shared" si="236"/>
        <v/>
      </c>
      <c r="CH220" s="68" t="str">
        <f t="shared" si="237"/>
        <v/>
      </c>
      <c r="CI220" s="68" t="str">
        <f t="shared" si="238"/>
        <v/>
      </c>
      <c r="CJ220" s="68" t="str">
        <f t="shared" si="239"/>
        <v/>
      </c>
      <c r="CK220" s="68" t="str">
        <f t="shared" si="240"/>
        <v/>
      </c>
      <c r="CL220" s="68" t="str">
        <f t="shared" si="241"/>
        <v/>
      </c>
      <c r="CM220" s="68" t="str">
        <f t="shared" si="242"/>
        <v/>
      </c>
      <c r="CN220" s="68" t="str">
        <f t="shared" si="243"/>
        <v/>
      </c>
      <c r="CO220" s="68" t="str">
        <f t="shared" si="244"/>
        <v/>
      </c>
      <c r="CP220" s="68" t="str">
        <f t="shared" si="250"/>
        <v/>
      </c>
    </row>
    <row r="221" spans="3:94" x14ac:dyDescent="0.25">
      <c r="C221" s="82" t="str">
        <f t="shared" si="245"/>
        <v/>
      </c>
      <c r="D221" s="278"/>
      <c r="E221" s="82" t="str">
        <f t="shared" si="246"/>
        <v/>
      </c>
      <c r="F221" s="82" t="str">
        <f t="shared" si="199"/>
        <v/>
      </c>
      <c r="G221" s="82" t="str">
        <f t="shared" si="200"/>
        <v/>
      </c>
      <c r="H221" s="82" t="str">
        <f t="shared" si="201"/>
        <v/>
      </c>
      <c r="I221" s="82" t="str">
        <f t="shared" si="202"/>
        <v/>
      </c>
      <c r="J221" s="82" t="str">
        <f t="shared" si="203"/>
        <v/>
      </c>
      <c r="K221" s="82" t="str">
        <f t="shared" si="204"/>
        <v/>
      </c>
      <c r="L221" s="82" t="str">
        <f t="shared" si="205"/>
        <v/>
      </c>
      <c r="M221" s="82" t="str">
        <f t="shared" si="206"/>
        <v/>
      </c>
      <c r="N221" s="82" t="str">
        <f t="shared" si="207"/>
        <v/>
      </c>
      <c r="O221" s="82" t="str">
        <f t="shared" si="208"/>
        <v/>
      </c>
      <c r="P221" s="82" t="str">
        <f t="shared" si="209"/>
        <v/>
      </c>
      <c r="Q221" s="82" t="str">
        <f t="shared" si="210"/>
        <v/>
      </c>
      <c r="R221" s="82" t="str">
        <f t="shared" si="211"/>
        <v/>
      </c>
      <c r="S221" s="82" t="str">
        <f t="shared" si="212"/>
        <v/>
      </c>
      <c r="T221" s="82" t="str">
        <f t="shared" si="213"/>
        <v/>
      </c>
      <c r="U221" s="82" t="str">
        <f t="shared" si="214"/>
        <v/>
      </c>
      <c r="V221" s="82" t="str">
        <f t="shared" si="215"/>
        <v/>
      </c>
      <c r="W221" s="82" t="str">
        <f t="shared" si="216"/>
        <v/>
      </c>
      <c r="X221" s="82" t="str">
        <f t="shared" si="217"/>
        <v/>
      </c>
      <c r="Y221" s="82" t="str">
        <f t="shared" si="218"/>
        <v/>
      </c>
      <c r="Z221" s="82" t="str">
        <f t="shared" si="219"/>
        <v/>
      </c>
      <c r="AA221" s="82" t="str">
        <f t="shared" si="220"/>
        <v/>
      </c>
      <c r="AB221" s="82" t="str">
        <f t="shared" si="221"/>
        <v/>
      </c>
      <c r="AC221" s="83" t="str">
        <f t="shared" si="251"/>
        <v>https://viking-pictures.s3.us-west-1.amazonaws.com/AA1188</v>
      </c>
      <c r="AD221" s="82" t="str">
        <f t="shared" si="252"/>
        <v>0</v>
      </c>
      <c r="AE221" s="82">
        <f t="shared" si="247"/>
        <v>0</v>
      </c>
      <c r="AF221" s="82" t="str">
        <f t="shared" si="253"/>
        <v>0</v>
      </c>
      <c r="AG221" s="82" t="str">
        <f t="shared" si="254"/>
        <v>0</v>
      </c>
      <c r="AH221" s="82" t="str">
        <f t="shared" si="255"/>
        <v>0</v>
      </c>
      <c r="AI221" s="82" t="str">
        <f t="shared" si="256"/>
        <v>0</v>
      </c>
      <c r="AJ221" s="82" t="str">
        <f t="shared" si="257"/>
        <v>0</v>
      </c>
      <c r="AK221" s="82" t="str">
        <f t="shared" si="258"/>
        <v>0</v>
      </c>
      <c r="AL221" s="82" t="str">
        <f t="shared" si="259"/>
        <v>0</v>
      </c>
      <c r="AM221" s="82" t="str">
        <f t="shared" si="260"/>
        <v>0</v>
      </c>
      <c r="AN221" s="82" t="str">
        <f t="shared" si="248"/>
        <v>0</v>
      </c>
      <c r="AO221" s="82" t="str">
        <f t="shared" si="261"/>
        <v>0</v>
      </c>
      <c r="AP221" s="82" t="str">
        <f t="shared" si="262"/>
        <v>0</v>
      </c>
      <c r="AQ221" s="84" t="s">
        <v>3199</v>
      </c>
      <c r="AR221" s="84" t="s">
        <v>1864</v>
      </c>
      <c r="AS221" s="84" t="s">
        <v>1865</v>
      </c>
      <c r="AT221" s="84" t="s">
        <v>1866</v>
      </c>
      <c r="AU221" s="84" t="s">
        <v>1867</v>
      </c>
      <c r="AV221" s="84" t="s">
        <v>1868</v>
      </c>
      <c r="AW221" s="84" t="s">
        <v>1869</v>
      </c>
      <c r="AX221" s="84" t="s">
        <v>1870</v>
      </c>
      <c r="AY221" s="84" t="s">
        <v>1871</v>
      </c>
      <c r="AZ221" s="84" t="s">
        <v>1872</v>
      </c>
      <c r="BA221" s="84" t="s">
        <v>1873</v>
      </c>
      <c r="BB221" s="84" t="s">
        <v>1874</v>
      </c>
      <c r="BC221" s="84" t="s">
        <v>1875</v>
      </c>
      <c r="BD221" s="84" t="s">
        <v>1876</v>
      </c>
      <c r="BE221" s="84" t="s">
        <v>1877</v>
      </c>
      <c r="BF221" s="84" t="s">
        <v>1878</v>
      </c>
      <c r="BG221" s="84" t="s">
        <v>1879</v>
      </c>
      <c r="BH221" s="84" t="s">
        <v>1880</v>
      </c>
      <c r="BI221" s="84" t="s">
        <v>1881</v>
      </c>
      <c r="BJ221" s="84" t="s">
        <v>1882</v>
      </c>
      <c r="BK221" s="84" t="s">
        <v>1883</v>
      </c>
      <c r="BL221" s="84" t="s">
        <v>1884</v>
      </c>
      <c r="BM221" s="84" t="s">
        <v>1885</v>
      </c>
      <c r="BN221" s="84" t="s">
        <v>1886</v>
      </c>
      <c r="BO221" s="84" t="s">
        <v>1887</v>
      </c>
      <c r="BP221" s="84" t="s">
        <v>1888</v>
      </c>
      <c r="BQ221" s="84" t="s">
        <v>1889</v>
      </c>
      <c r="BR221" s="68" t="str">
        <f t="shared" si="249"/>
        <v/>
      </c>
      <c r="BS221" s="68" t="str">
        <f t="shared" si="222"/>
        <v/>
      </c>
      <c r="BT221" s="68" t="str">
        <f t="shared" si="223"/>
        <v/>
      </c>
      <c r="BU221" s="68" t="str">
        <f t="shared" si="224"/>
        <v/>
      </c>
      <c r="BV221" s="68" t="str">
        <f t="shared" si="225"/>
        <v/>
      </c>
      <c r="BW221" s="68" t="str">
        <f t="shared" si="226"/>
        <v/>
      </c>
      <c r="BX221" s="68" t="str">
        <f t="shared" si="227"/>
        <v/>
      </c>
      <c r="BY221" s="68" t="str">
        <f t="shared" si="228"/>
        <v/>
      </c>
      <c r="BZ221" s="68" t="str">
        <f t="shared" si="229"/>
        <v/>
      </c>
      <c r="CA221" s="68" t="str">
        <f t="shared" si="230"/>
        <v/>
      </c>
      <c r="CB221" s="68" t="str">
        <f t="shared" si="231"/>
        <v/>
      </c>
      <c r="CC221" s="68" t="str">
        <f t="shared" si="232"/>
        <v/>
      </c>
      <c r="CD221" s="68" t="str">
        <f t="shared" si="233"/>
        <v/>
      </c>
      <c r="CE221" s="68" t="str">
        <f t="shared" si="234"/>
        <v/>
      </c>
      <c r="CF221" s="68" t="str">
        <f t="shared" si="235"/>
        <v/>
      </c>
      <c r="CG221" s="68" t="str">
        <f t="shared" si="236"/>
        <v/>
      </c>
      <c r="CH221" s="68" t="str">
        <f t="shared" si="237"/>
        <v/>
      </c>
      <c r="CI221" s="68" t="str">
        <f t="shared" si="238"/>
        <v/>
      </c>
      <c r="CJ221" s="68" t="str">
        <f t="shared" si="239"/>
        <v/>
      </c>
      <c r="CK221" s="68" t="str">
        <f t="shared" si="240"/>
        <v/>
      </c>
      <c r="CL221" s="68" t="str">
        <f t="shared" si="241"/>
        <v/>
      </c>
      <c r="CM221" s="68" t="str">
        <f t="shared" si="242"/>
        <v/>
      </c>
      <c r="CN221" s="68" t="str">
        <f t="shared" si="243"/>
        <v/>
      </c>
      <c r="CO221" s="68" t="str">
        <f t="shared" si="244"/>
        <v/>
      </c>
      <c r="CP221" s="68" t="str">
        <f t="shared" si="250"/>
        <v/>
      </c>
    </row>
    <row r="222" spans="3:94" x14ac:dyDescent="0.25">
      <c r="C222" s="82" t="str">
        <f t="shared" si="245"/>
        <v/>
      </c>
      <c r="D222" s="278"/>
      <c r="E222" s="82" t="str">
        <f t="shared" si="246"/>
        <v/>
      </c>
      <c r="F222" s="82" t="str">
        <f t="shared" si="199"/>
        <v/>
      </c>
      <c r="G222" s="82" t="str">
        <f t="shared" si="200"/>
        <v/>
      </c>
      <c r="H222" s="82" t="str">
        <f t="shared" si="201"/>
        <v/>
      </c>
      <c r="I222" s="82" t="str">
        <f t="shared" si="202"/>
        <v/>
      </c>
      <c r="J222" s="82" t="str">
        <f t="shared" si="203"/>
        <v/>
      </c>
      <c r="K222" s="82" t="str">
        <f t="shared" si="204"/>
        <v/>
      </c>
      <c r="L222" s="82" t="str">
        <f t="shared" si="205"/>
        <v/>
      </c>
      <c r="M222" s="82" t="str">
        <f t="shared" si="206"/>
        <v/>
      </c>
      <c r="N222" s="82" t="str">
        <f t="shared" si="207"/>
        <v/>
      </c>
      <c r="O222" s="82" t="str">
        <f t="shared" si="208"/>
        <v/>
      </c>
      <c r="P222" s="82" t="str">
        <f t="shared" si="209"/>
        <v/>
      </c>
      <c r="Q222" s="82" t="str">
        <f t="shared" si="210"/>
        <v/>
      </c>
      <c r="R222" s="82" t="str">
        <f t="shared" si="211"/>
        <v/>
      </c>
      <c r="S222" s="82" t="str">
        <f t="shared" si="212"/>
        <v/>
      </c>
      <c r="T222" s="82" t="str">
        <f t="shared" si="213"/>
        <v/>
      </c>
      <c r="U222" s="82" t="str">
        <f t="shared" si="214"/>
        <v/>
      </c>
      <c r="V222" s="82" t="str">
        <f t="shared" si="215"/>
        <v/>
      </c>
      <c r="W222" s="82" t="str">
        <f t="shared" si="216"/>
        <v/>
      </c>
      <c r="X222" s="82" t="str">
        <f t="shared" si="217"/>
        <v/>
      </c>
      <c r="Y222" s="82" t="str">
        <f t="shared" si="218"/>
        <v/>
      </c>
      <c r="Z222" s="82" t="str">
        <f t="shared" si="219"/>
        <v/>
      </c>
      <c r="AA222" s="82" t="str">
        <f t="shared" si="220"/>
        <v/>
      </c>
      <c r="AB222" s="82" t="str">
        <f t="shared" si="221"/>
        <v/>
      </c>
      <c r="AC222" s="83" t="str">
        <f t="shared" si="251"/>
        <v>https://viking-pictures.s3.us-west-1.amazonaws.com/AA1188</v>
      </c>
      <c r="AD222" s="82" t="str">
        <f t="shared" si="252"/>
        <v>0</v>
      </c>
      <c r="AE222" s="82">
        <f t="shared" si="247"/>
        <v>0</v>
      </c>
      <c r="AF222" s="82" t="str">
        <f t="shared" si="253"/>
        <v>0</v>
      </c>
      <c r="AG222" s="82" t="str">
        <f t="shared" si="254"/>
        <v>0</v>
      </c>
      <c r="AH222" s="82" t="str">
        <f t="shared" si="255"/>
        <v>0</v>
      </c>
      <c r="AI222" s="82" t="str">
        <f t="shared" si="256"/>
        <v>0</v>
      </c>
      <c r="AJ222" s="82" t="str">
        <f t="shared" si="257"/>
        <v>0</v>
      </c>
      <c r="AK222" s="82" t="str">
        <f t="shared" si="258"/>
        <v>0</v>
      </c>
      <c r="AL222" s="82" t="str">
        <f t="shared" si="259"/>
        <v>0</v>
      </c>
      <c r="AM222" s="82" t="str">
        <f t="shared" si="260"/>
        <v>0</v>
      </c>
      <c r="AN222" s="82" t="str">
        <f t="shared" si="248"/>
        <v>0</v>
      </c>
      <c r="AO222" s="82" t="str">
        <f t="shared" si="261"/>
        <v>0</v>
      </c>
      <c r="AP222" s="82" t="str">
        <f t="shared" si="262"/>
        <v>0</v>
      </c>
      <c r="AQ222" s="84" t="s">
        <v>3199</v>
      </c>
      <c r="AR222" s="84" t="s">
        <v>1864</v>
      </c>
      <c r="AS222" s="84" t="s">
        <v>1865</v>
      </c>
      <c r="AT222" s="84" t="s">
        <v>1866</v>
      </c>
      <c r="AU222" s="84" t="s">
        <v>1867</v>
      </c>
      <c r="AV222" s="84" t="s">
        <v>1868</v>
      </c>
      <c r="AW222" s="84" t="s">
        <v>1869</v>
      </c>
      <c r="AX222" s="84" t="s">
        <v>1870</v>
      </c>
      <c r="AY222" s="84" t="s">
        <v>1871</v>
      </c>
      <c r="AZ222" s="84" t="s">
        <v>1872</v>
      </c>
      <c r="BA222" s="84" t="s">
        <v>1873</v>
      </c>
      <c r="BB222" s="84" t="s">
        <v>1874</v>
      </c>
      <c r="BC222" s="84" t="s">
        <v>1875</v>
      </c>
      <c r="BD222" s="84" t="s">
        <v>1876</v>
      </c>
      <c r="BE222" s="84" t="s">
        <v>1877</v>
      </c>
      <c r="BF222" s="84" t="s">
        <v>1878</v>
      </c>
      <c r="BG222" s="84" t="s">
        <v>1879</v>
      </c>
      <c r="BH222" s="84" t="s">
        <v>1880</v>
      </c>
      <c r="BI222" s="84" t="s">
        <v>1881</v>
      </c>
      <c r="BJ222" s="84" t="s">
        <v>1882</v>
      </c>
      <c r="BK222" s="84" t="s">
        <v>1883</v>
      </c>
      <c r="BL222" s="84" t="s">
        <v>1884</v>
      </c>
      <c r="BM222" s="84" t="s">
        <v>1885</v>
      </c>
      <c r="BN222" s="84" t="s">
        <v>1886</v>
      </c>
      <c r="BO222" s="84" t="s">
        <v>1887</v>
      </c>
      <c r="BP222" s="84" t="s">
        <v>1888</v>
      </c>
      <c r="BQ222" s="84" t="s">
        <v>1889</v>
      </c>
      <c r="BR222" s="68" t="str">
        <f t="shared" si="249"/>
        <v/>
      </c>
      <c r="BS222" s="68" t="str">
        <f t="shared" si="222"/>
        <v/>
      </c>
      <c r="BT222" s="68" t="str">
        <f t="shared" si="223"/>
        <v/>
      </c>
      <c r="BU222" s="68" t="str">
        <f t="shared" si="224"/>
        <v/>
      </c>
      <c r="BV222" s="68" t="str">
        <f t="shared" si="225"/>
        <v/>
      </c>
      <c r="BW222" s="68" t="str">
        <f t="shared" si="226"/>
        <v/>
      </c>
      <c r="BX222" s="68" t="str">
        <f t="shared" si="227"/>
        <v/>
      </c>
      <c r="BY222" s="68" t="str">
        <f t="shared" si="228"/>
        <v/>
      </c>
      <c r="BZ222" s="68" t="str">
        <f t="shared" si="229"/>
        <v/>
      </c>
      <c r="CA222" s="68" t="str">
        <f t="shared" si="230"/>
        <v/>
      </c>
      <c r="CB222" s="68" t="str">
        <f t="shared" si="231"/>
        <v/>
      </c>
      <c r="CC222" s="68" t="str">
        <f t="shared" si="232"/>
        <v/>
      </c>
      <c r="CD222" s="68" t="str">
        <f t="shared" si="233"/>
        <v/>
      </c>
      <c r="CE222" s="68" t="str">
        <f t="shared" si="234"/>
        <v/>
      </c>
      <c r="CF222" s="68" t="str">
        <f t="shared" si="235"/>
        <v/>
      </c>
      <c r="CG222" s="68" t="str">
        <f t="shared" si="236"/>
        <v/>
      </c>
      <c r="CH222" s="68" t="str">
        <f t="shared" si="237"/>
        <v/>
      </c>
      <c r="CI222" s="68" t="str">
        <f t="shared" si="238"/>
        <v/>
      </c>
      <c r="CJ222" s="68" t="str">
        <f t="shared" si="239"/>
        <v/>
      </c>
      <c r="CK222" s="68" t="str">
        <f t="shared" si="240"/>
        <v/>
      </c>
      <c r="CL222" s="68" t="str">
        <f t="shared" si="241"/>
        <v/>
      </c>
      <c r="CM222" s="68" t="str">
        <f t="shared" si="242"/>
        <v/>
      </c>
      <c r="CN222" s="68" t="str">
        <f t="shared" si="243"/>
        <v/>
      </c>
      <c r="CO222" s="68" t="str">
        <f t="shared" si="244"/>
        <v/>
      </c>
      <c r="CP222" s="68" t="str">
        <f t="shared" si="250"/>
        <v/>
      </c>
    </row>
    <row r="223" spans="3:94" x14ac:dyDescent="0.25">
      <c r="C223" s="82" t="str">
        <f t="shared" si="245"/>
        <v/>
      </c>
      <c r="D223" s="278"/>
      <c r="E223" s="82" t="str">
        <f t="shared" si="246"/>
        <v/>
      </c>
      <c r="F223" s="82" t="str">
        <f t="shared" si="199"/>
        <v/>
      </c>
      <c r="G223" s="82" t="str">
        <f t="shared" si="200"/>
        <v/>
      </c>
      <c r="H223" s="82" t="str">
        <f t="shared" si="201"/>
        <v/>
      </c>
      <c r="I223" s="82" t="str">
        <f t="shared" si="202"/>
        <v/>
      </c>
      <c r="J223" s="82" t="str">
        <f t="shared" si="203"/>
        <v/>
      </c>
      <c r="K223" s="82" t="str">
        <f t="shared" si="204"/>
        <v/>
      </c>
      <c r="L223" s="82" t="str">
        <f t="shared" si="205"/>
        <v/>
      </c>
      <c r="M223" s="82" t="str">
        <f t="shared" si="206"/>
        <v/>
      </c>
      <c r="N223" s="82" t="str">
        <f t="shared" si="207"/>
        <v/>
      </c>
      <c r="O223" s="82" t="str">
        <f t="shared" si="208"/>
        <v/>
      </c>
      <c r="P223" s="82" t="str">
        <f t="shared" si="209"/>
        <v/>
      </c>
      <c r="Q223" s="82" t="str">
        <f t="shared" si="210"/>
        <v/>
      </c>
      <c r="R223" s="82" t="str">
        <f t="shared" si="211"/>
        <v/>
      </c>
      <c r="S223" s="82" t="str">
        <f t="shared" si="212"/>
        <v/>
      </c>
      <c r="T223" s="82" t="str">
        <f t="shared" si="213"/>
        <v/>
      </c>
      <c r="U223" s="82" t="str">
        <f t="shared" si="214"/>
        <v/>
      </c>
      <c r="V223" s="82" t="str">
        <f t="shared" si="215"/>
        <v/>
      </c>
      <c r="W223" s="82" t="str">
        <f t="shared" si="216"/>
        <v/>
      </c>
      <c r="X223" s="82" t="str">
        <f t="shared" si="217"/>
        <v/>
      </c>
      <c r="Y223" s="82" t="str">
        <f t="shared" si="218"/>
        <v/>
      </c>
      <c r="Z223" s="82" t="str">
        <f t="shared" si="219"/>
        <v/>
      </c>
      <c r="AA223" s="82" t="str">
        <f t="shared" si="220"/>
        <v/>
      </c>
      <c r="AB223" s="82" t="str">
        <f t="shared" si="221"/>
        <v/>
      </c>
      <c r="AC223" s="83" t="str">
        <f t="shared" si="251"/>
        <v>https://viking-pictures.s3.us-west-1.amazonaws.com/AA1188</v>
      </c>
      <c r="AD223" s="82" t="str">
        <f t="shared" si="252"/>
        <v>0</v>
      </c>
      <c r="AE223" s="82">
        <f t="shared" si="247"/>
        <v>0</v>
      </c>
      <c r="AF223" s="82" t="str">
        <f t="shared" si="253"/>
        <v>0</v>
      </c>
      <c r="AG223" s="82" t="str">
        <f t="shared" si="254"/>
        <v>0</v>
      </c>
      <c r="AH223" s="82" t="str">
        <f t="shared" si="255"/>
        <v>0</v>
      </c>
      <c r="AI223" s="82" t="str">
        <f t="shared" si="256"/>
        <v>0</v>
      </c>
      <c r="AJ223" s="82" t="str">
        <f t="shared" si="257"/>
        <v>0</v>
      </c>
      <c r="AK223" s="82" t="str">
        <f t="shared" si="258"/>
        <v>0</v>
      </c>
      <c r="AL223" s="82" t="str">
        <f t="shared" si="259"/>
        <v>0</v>
      </c>
      <c r="AM223" s="82" t="str">
        <f t="shared" si="260"/>
        <v>0</v>
      </c>
      <c r="AN223" s="82" t="str">
        <f t="shared" si="248"/>
        <v>0</v>
      </c>
      <c r="AO223" s="82" t="str">
        <f t="shared" si="261"/>
        <v>0</v>
      </c>
      <c r="AP223" s="82" t="str">
        <f t="shared" si="262"/>
        <v>0</v>
      </c>
      <c r="AQ223" s="84" t="s">
        <v>3199</v>
      </c>
      <c r="AR223" s="84" t="s">
        <v>1864</v>
      </c>
      <c r="AS223" s="84" t="s">
        <v>1865</v>
      </c>
      <c r="AT223" s="84" t="s">
        <v>1866</v>
      </c>
      <c r="AU223" s="84" t="s">
        <v>1867</v>
      </c>
      <c r="AV223" s="84" t="s">
        <v>1868</v>
      </c>
      <c r="AW223" s="84" t="s">
        <v>1869</v>
      </c>
      <c r="AX223" s="84" t="s">
        <v>1870</v>
      </c>
      <c r="AY223" s="84" t="s">
        <v>1871</v>
      </c>
      <c r="AZ223" s="84" t="s">
        <v>1872</v>
      </c>
      <c r="BA223" s="84" t="s">
        <v>1873</v>
      </c>
      <c r="BB223" s="84" t="s">
        <v>1874</v>
      </c>
      <c r="BC223" s="84" t="s">
        <v>1875</v>
      </c>
      <c r="BD223" s="84" t="s">
        <v>1876</v>
      </c>
      <c r="BE223" s="84" t="s">
        <v>1877</v>
      </c>
      <c r="BF223" s="84" t="s">
        <v>1878</v>
      </c>
      <c r="BG223" s="84" t="s">
        <v>1879</v>
      </c>
      <c r="BH223" s="84" t="s">
        <v>1880</v>
      </c>
      <c r="BI223" s="84" t="s">
        <v>1881</v>
      </c>
      <c r="BJ223" s="84" t="s">
        <v>1882</v>
      </c>
      <c r="BK223" s="84" t="s">
        <v>1883</v>
      </c>
      <c r="BL223" s="84" t="s">
        <v>1884</v>
      </c>
      <c r="BM223" s="84" t="s">
        <v>1885</v>
      </c>
      <c r="BN223" s="84" t="s">
        <v>1886</v>
      </c>
      <c r="BO223" s="84" t="s">
        <v>1887</v>
      </c>
      <c r="BP223" s="84" t="s">
        <v>1888</v>
      </c>
      <c r="BQ223" s="84" t="s">
        <v>1889</v>
      </c>
      <c r="BR223" s="68" t="str">
        <f t="shared" si="249"/>
        <v/>
      </c>
      <c r="BS223" s="68" t="str">
        <f t="shared" si="222"/>
        <v/>
      </c>
      <c r="BT223" s="68" t="str">
        <f t="shared" si="223"/>
        <v/>
      </c>
      <c r="BU223" s="68" t="str">
        <f t="shared" si="224"/>
        <v/>
      </c>
      <c r="BV223" s="68" t="str">
        <f t="shared" si="225"/>
        <v/>
      </c>
      <c r="BW223" s="68" t="str">
        <f t="shared" si="226"/>
        <v/>
      </c>
      <c r="BX223" s="68" t="str">
        <f t="shared" si="227"/>
        <v/>
      </c>
      <c r="BY223" s="68" t="str">
        <f t="shared" si="228"/>
        <v/>
      </c>
      <c r="BZ223" s="68" t="str">
        <f t="shared" si="229"/>
        <v/>
      </c>
      <c r="CA223" s="68" t="str">
        <f t="shared" si="230"/>
        <v/>
      </c>
      <c r="CB223" s="68" t="str">
        <f t="shared" si="231"/>
        <v/>
      </c>
      <c r="CC223" s="68" t="str">
        <f t="shared" si="232"/>
        <v/>
      </c>
      <c r="CD223" s="68" t="str">
        <f t="shared" si="233"/>
        <v/>
      </c>
      <c r="CE223" s="68" t="str">
        <f t="shared" si="234"/>
        <v/>
      </c>
      <c r="CF223" s="68" t="str">
        <f t="shared" si="235"/>
        <v/>
      </c>
      <c r="CG223" s="68" t="str">
        <f t="shared" si="236"/>
        <v/>
      </c>
      <c r="CH223" s="68" t="str">
        <f t="shared" si="237"/>
        <v/>
      </c>
      <c r="CI223" s="68" t="str">
        <f t="shared" si="238"/>
        <v/>
      </c>
      <c r="CJ223" s="68" t="str">
        <f t="shared" si="239"/>
        <v/>
      </c>
      <c r="CK223" s="68" t="str">
        <f t="shared" si="240"/>
        <v/>
      </c>
      <c r="CL223" s="68" t="str">
        <f t="shared" si="241"/>
        <v/>
      </c>
      <c r="CM223" s="68" t="str">
        <f t="shared" si="242"/>
        <v/>
      </c>
      <c r="CN223" s="68" t="str">
        <f t="shared" si="243"/>
        <v/>
      </c>
      <c r="CO223" s="68" t="str">
        <f t="shared" si="244"/>
        <v/>
      </c>
      <c r="CP223" s="68" t="str">
        <f t="shared" si="250"/>
        <v/>
      </c>
    </row>
    <row r="224" spans="3:94" x14ac:dyDescent="0.25">
      <c r="C224" s="82" t="str">
        <f t="shared" si="245"/>
        <v/>
      </c>
      <c r="D224" s="278"/>
      <c r="E224" s="82" t="str">
        <f t="shared" si="246"/>
        <v/>
      </c>
      <c r="F224" s="82" t="str">
        <f t="shared" si="199"/>
        <v/>
      </c>
      <c r="G224" s="82" t="str">
        <f t="shared" si="200"/>
        <v/>
      </c>
      <c r="H224" s="82" t="str">
        <f t="shared" si="201"/>
        <v/>
      </c>
      <c r="I224" s="82" t="str">
        <f t="shared" si="202"/>
        <v/>
      </c>
      <c r="J224" s="82" t="str">
        <f t="shared" si="203"/>
        <v/>
      </c>
      <c r="K224" s="82" t="str">
        <f t="shared" si="204"/>
        <v/>
      </c>
      <c r="L224" s="82" t="str">
        <f t="shared" si="205"/>
        <v/>
      </c>
      <c r="M224" s="82" t="str">
        <f t="shared" si="206"/>
        <v/>
      </c>
      <c r="N224" s="82" t="str">
        <f t="shared" si="207"/>
        <v/>
      </c>
      <c r="O224" s="82" t="str">
        <f t="shared" si="208"/>
        <v/>
      </c>
      <c r="P224" s="82" t="str">
        <f t="shared" si="209"/>
        <v/>
      </c>
      <c r="Q224" s="82" t="str">
        <f t="shared" si="210"/>
        <v/>
      </c>
      <c r="R224" s="82" t="str">
        <f t="shared" si="211"/>
        <v/>
      </c>
      <c r="S224" s="82" t="str">
        <f t="shared" si="212"/>
        <v/>
      </c>
      <c r="T224" s="82" t="str">
        <f t="shared" si="213"/>
        <v/>
      </c>
      <c r="U224" s="82" t="str">
        <f t="shared" si="214"/>
        <v/>
      </c>
      <c r="V224" s="82" t="str">
        <f t="shared" si="215"/>
        <v/>
      </c>
      <c r="W224" s="82" t="str">
        <f t="shared" si="216"/>
        <v/>
      </c>
      <c r="X224" s="82" t="str">
        <f t="shared" si="217"/>
        <v/>
      </c>
      <c r="Y224" s="82" t="str">
        <f t="shared" si="218"/>
        <v/>
      </c>
      <c r="Z224" s="82" t="str">
        <f t="shared" si="219"/>
        <v/>
      </c>
      <c r="AA224" s="82" t="str">
        <f t="shared" si="220"/>
        <v/>
      </c>
      <c r="AB224" s="82" t="str">
        <f t="shared" si="221"/>
        <v/>
      </c>
      <c r="AC224" s="83" t="str">
        <f t="shared" si="251"/>
        <v>https://viking-pictures.s3.us-west-1.amazonaws.com/AA1188</v>
      </c>
      <c r="AD224" s="82" t="str">
        <f t="shared" si="252"/>
        <v>0</v>
      </c>
      <c r="AE224" s="82">
        <f t="shared" si="247"/>
        <v>0</v>
      </c>
      <c r="AF224" s="82" t="str">
        <f t="shared" si="253"/>
        <v>0</v>
      </c>
      <c r="AG224" s="82" t="str">
        <f t="shared" si="254"/>
        <v>0</v>
      </c>
      <c r="AH224" s="82" t="str">
        <f t="shared" si="255"/>
        <v>0</v>
      </c>
      <c r="AI224" s="82" t="str">
        <f t="shared" si="256"/>
        <v>0</v>
      </c>
      <c r="AJ224" s="82" t="str">
        <f t="shared" si="257"/>
        <v>0</v>
      </c>
      <c r="AK224" s="82" t="str">
        <f t="shared" si="258"/>
        <v>0</v>
      </c>
      <c r="AL224" s="82" t="str">
        <f t="shared" si="259"/>
        <v>0</v>
      </c>
      <c r="AM224" s="82" t="str">
        <f t="shared" si="260"/>
        <v>0</v>
      </c>
      <c r="AN224" s="82" t="str">
        <f t="shared" si="248"/>
        <v>0</v>
      </c>
      <c r="AO224" s="82" t="str">
        <f t="shared" si="261"/>
        <v>0</v>
      </c>
      <c r="AP224" s="82" t="str">
        <f t="shared" si="262"/>
        <v>0</v>
      </c>
      <c r="AQ224" s="84" t="s">
        <v>3199</v>
      </c>
      <c r="AR224" s="84" t="s">
        <v>1864</v>
      </c>
      <c r="AS224" s="84" t="s">
        <v>1865</v>
      </c>
      <c r="AT224" s="84" t="s">
        <v>1866</v>
      </c>
      <c r="AU224" s="84" t="s">
        <v>1867</v>
      </c>
      <c r="AV224" s="84" t="s">
        <v>1868</v>
      </c>
      <c r="AW224" s="84" t="s">
        <v>1869</v>
      </c>
      <c r="AX224" s="84" t="s">
        <v>1870</v>
      </c>
      <c r="AY224" s="84" t="s">
        <v>1871</v>
      </c>
      <c r="AZ224" s="84" t="s">
        <v>1872</v>
      </c>
      <c r="BA224" s="84" t="s">
        <v>1873</v>
      </c>
      <c r="BB224" s="84" t="s">
        <v>1874</v>
      </c>
      <c r="BC224" s="84" t="s">
        <v>1875</v>
      </c>
      <c r="BD224" s="84" t="s">
        <v>1876</v>
      </c>
      <c r="BE224" s="84" t="s">
        <v>1877</v>
      </c>
      <c r="BF224" s="84" t="s">
        <v>1878</v>
      </c>
      <c r="BG224" s="84" t="s">
        <v>1879</v>
      </c>
      <c r="BH224" s="84" t="s">
        <v>1880</v>
      </c>
      <c r="BI224" s="84" t="s">
        <v>1881</v>
      </c>
      <c r="BJ224" s="84" t="s">
        <v>1882</v>
      </c>
      <c r="BK224" s="84" t="s">
        <v>1883</v>
      </c>
      <c r="BL224" s="84" t="s">
        <v>1884</v>
      </c>
      <c r="BM224" s="84" t="s">
        <v>1885</v>
      </c>
      <c r="BN224" s="84" t="s">
        <v>1886</v>
      </c>
      <c r="BO224" s="84" t="s">
        <v>1887</v>
      </c>
      <c r="BP224" s="84" t="s">
        <v>1888</v>
      </c>
      <c r="BQ224" s="84" t="s">
        <v>1889</v>
      </c>
      <c r="BR224" s="68" t="str">
        <f t="shared" si="249"/>
        <v/>
      </c>
      <c r="BS224" s="68" t="str">
        <f t="shared" si="222"/>
        <v/>
      </c>
      <c r="BT224" s="68" t="str">
        <f t="shared" si="223"/>
        <v/>
      </c>
      <c r="BU224" s="68" t="str">
        <f t="shared" si="224"/>
        <v/>
      </c>
      <c r="BV224" s="68" t="str">
        <f t="shared" si="225"/>
        <v/>
      </c>
      <c r="BW224" s="68" t="str">
        <f t="shared" si="226"/>
        <v/>
      </c>
      <c r="BX224" s="68" t="str">
        <f t="shared" si="227"/>
        <v/>
      </c>
      <c r="BY224" s="68" t="str">
        <f t="shared" si="228"/>
        <v/>
      </c>
      <c r="BZ224" s="68" t="str">
        <f t="shared" si="229"/>
        <v/>
      </c>
      <c r="CA224" s="68" t="str">
        <f t="shared" si="230"/>
        <v/>
      </c>
      <c r="CB224" s="68" t="str">
        <f t="shared" si="231"/>
        <v/>
      </c>
      <c r="CC224" s="68" t="str">
        <f t="shared" si="232"/>
        <v/>
      </c>
      <c r="CD224" s="68" t="str">
        <f t="shared" si="233"/>
        <v/>
      </c>
      <c r="CE224" s="68" t="str">
        <f t="shared" si="234"/>
        <v/>
      </c>
      <c r="CF224" s="68" t="str">
        <f t="shared" si="235"/>
        <v/>
      </c>
      <c r="CG224" s="68" t="str">
        <f t="shared" si="236"/>
        <v/>
      </c>
      <c r="CH224" s="68" t="str">
        <f t="shared" si="237"/>
        <v/>
      </c>
      <c r="CI224" s="68" t="str">
        <f t="shared" si="238"/>
        <v/>
      </c>
      <c r="CJ224" s="68" t="str">
        <f t="shared" si="239"/>
        <v/>
      </c>
      <c r="CK224" s="68" t="str">
        <f t="shared" si="240"/>
        <v/>
      </c>
      <c r="CL224" s="68" t="str">
        <f t="shared" si="241"/>
        <v/>
      </c>
      <c r="CM224" s="68" t="str">
        <f t="shared" si="242"/>
        <v/>
      </c>
      <c r="CN224" s="68" t="str">
        <f t="shared" si="243"/>
        <v/>
      </c>
      <c r="CO224" s="68" t="str">
        <f t="shared" si="244"/>
        <v/>
      </c>
      <c r="CP224" s="68" t="str">
        <f t="shared" si="250"/>
        <v/>
      </c>
    </row>
    <row r="225" spans="3:94" x14ac:dyDescent="0.25">
      <c r="C225" s="82" t="str">
        <f t="shared" si="245"/>
        <v/>
      </c>
      <c r="D225" s="278"/>
      <c r="E225" s="82" t="str">
        <f t="shared" si="246"/>
        <v/>
      </c>
      <c r="F225" s="82" t="str">
        <f t="shared" si="199"/>
        <v/>
      </c>
      <c r="G225" s="82" t="str">
        <f t="shared" si="200"/>
        <v/>
      </c>
      <c r="H225" s="82" t="str">
        <f t="shared" si="201"/>
        <v/>
      </c>
      <c r="I225" s="82" t="str">
        <f t="shared" si="202"/>
        <v/>
      </c>
      <c r="J225" s="82" t="str">
        <f t="shared" si="203"/>
        <v/>
      </c>
      <c r="K225" s="82" t="str">
        <f t="shared" si="204"/>
        <v/>
      </c>
      <c r="L225" s="82" t="str">
        <f t="shared" si="205"/>
        <v/>
      </c>
      <c r="M225" s="82" t="str">
        <f t="shared" si="206"/>
        <v/>
      </c>
      <c r="N225" s="82" t="str">
        <f t="shared" si="207"/>
        <v/>
      </c>
      <c r="O225" s="82" t="str">
        <f t="shared" si="208"/>
        <v/>
      </c>
      <c r="P225" s="82" t="str">
        <f t="shared" si="209"/>
        <v/>
      </c>
      <c r="Q225" s="82" t="str">
        <f t="shared" si="210"/>
        <v/>
      </c>
      <c r="R225" s="82" t="str">
        <f t="shared" si="211"/>
        <v/>
      </c>
      <c r="S225" s="82" t="str">
        <f t="shared" si="212"/>
        <v/>
      </c>
      <c r="T225" s="82" t="str">
        <f t="shared" si="213"/>
        <v/>
      </c>
      <c r="U225" s="82" t="str">
        <f t="shared" si="214"/>
        <v/>
      </c>
      <c r="V225" s="82" t="str">
        <f t="shared" si="215"/>
        <v/>
      </c>
      <c r="W225" s="82" t="str">
        <f t="shared" si="216"/>
        <v/>
      </c>
      <c r="X225" s="82" t="str">
        <f t="shared" si="217"/>
        <v/>
      </c>
      <c r="Y225" s="82" t="str">
        <f t="shared" si="218"/>
        <v/>
      </c>
      <c r="Z225" s="82" t="str">
        <f t="shared" si="219"/>
        <v/>
      </c>
      <c r="AA225" s="82" t="str">
        <f t="shared" si="220"/>
        <v/>
      </c>
      <c r="AB225" s="82" t="str">
        <f t="shared" si="221"/>
        <v/>
      </c>
      <c r="AC225" s="83" t="str">
        <f t="shared" si="251"/>
        <v>https://viking-pictures.s3.us-west-1.amazonaws.com/AA1188</v>
      </c>
      <c r="AD225" s="82" t="str">
        <f t="shared" si="252"/>
        <v>0</v>
      </c>
      <c r="AE225" s="82">
        <f t="shared" si="247"/>
        <v>0</v>
      </c>
      <c r="AF225" s="82" t="str">
        <f t="shared" si="253"/>
        <v>0</v>
      </c>
      <c r="AG225" s="82" t="str">
        <f t="shared" si="254"/>
        <v>0</v>
      </c>
      <c r="AH225" s="82" t="str">
        <f t="shared" si="255"/>
        <v>0</v>
      </c>
      <c r="AI225" s="82" t="str">
        <f t="shared" si="256"/>
        <v>0</v>
      </c>
      <c r="AJ225" s="82" t="str">
        <f t="shared" si="257"/>
        <v>0</v>
      </c>
      <c r="AK225" s="82" t="str">
        <f t="shared" si="258"/>
        <v>0</v>
      </c>
      <c r="AL225" s="82" t="str">
        <f t="shared" si="259"/>
        <v>0</v>
      </c>
      <c r="AM225" s="82" t="str">
        <f t="shared" si="260"/>
        <v>0</v>
      </c>
      <c r="AN225" s="82" t="str">
        <f t="shared" si="248"/>
        <v>0</v>
      </c>
      <c r="AO225" s="82" t="str">
        <f t="shared" si="261"/>
        <v>0</v>
      </c>
      <c r="AP225" s="82" t="str">
        <f t="shared" si="262"/>
        <v>0</v>
      </c>
      <c r="AQ225" s="84" t="s">
        <v>3199</v>
      </c>
      <c r="AR225" s="84" t="s">
        <v>1864</v>
      </c>
      <c r="AS225" s="84" t="s">
        <v>1865</v>
      </c>
      <c r="AT225" s="84" t="s">
        <v>1866</v>
      </c>
      <c r="AU225" s="84" t="s">
        <v>1867</v>
      </c>
      <c r="AV225" s="84" t="s">
        <v>1868</v>
      </c>
      <c r="AW225" s="84" t="s">
        <v>1869</v>
      </c>
      <c r="AX225" s="84" t="s">
        <v>1870</v>
      </c>
      <c r="AY225" s="84" t="s">
        <v>1871</v>
      </c>
      <c r="AZ225" s="84" t="s">
        <v>1872</v>
      </c>
      <c r="BA225" s="84" t="s">
        <v>1873</v>
      </c>
      <c r="BB225" s="84" t="s">
        <v>1874</v>
      </c>
      <c r="BC225" s="84" t="s">
        <v>1875</v>
      </c>
      <c r="BD225" s="84" t="s">
        <v>1876</v>
      </c>
      <c r="BE225" s="84" t="s">
        <v>1877</v>
      </c>
      <c r="BF225" s="84" t="s">
        <v>1878</v>
      </c>
      <c r="BG225" s="84" t="s">
        <v>1879</v>
      </c>
      <c r="BH225" s="84" t="s">
        <v>1880</v>
      </c>
      <c r="BI225" s="84" t="s">
        <v>1881</v>
      </c>
      <c r="BJ225" s="84" t="s">
        <v>1882</v>
      </c>
      <c r="BK225" s="84" t="s">
        <v>1883</v>
      </c>
      <c r="BL225" s="84" t="s">
        <v>1884</v>
      </c>
      <c r="BM225" s="84" t="s">
        <v>1885</v>
      </c>
      <c r="BN225" s="84" t="s">
        <v>1886</v>
      </c>
      <c r="BO225" s="84" t="s">
        <v>1887</v>
      </c>
      <c r="BP225" s="84" t="s">
        <v>1888</v>
      </c>
      <c r="BQ225" s="84" t="s">
        <v>1889</v>
      </c>
      <c r="BR225" s="68" t="str">
        <f t="shared" si="249"/>
        <v/>
      </c>
      <c r="BS225" s="68" t="str">
        <f t="shared" si="222"/>
        <v/>
      </c>
      <c r="BT225" s="68" t="str">
        <f t="shared" si="223"/>
        <v/>
      </c>
      <c r="BU225" s="68" t="str">
        <f t="shared" si="224"/>
        <v/>
      </c>
      <c r="BV225" s="68" t="str">
        <f t="shared" si="225"/>
        <v/>
      </c>
      <c r="BW225" s="68" t="str">
        <f t="shared" si="226"/>
        <v/>
      </c>
      <c r="BX225" s="68" t="str">
        <f t="shared" si="227"/>
        <v/>
      </c>
      <c r="BY225" s="68" t="str">
        <f t="shared" si="228"/>
        <v/>
      </c>
      <c r="BZ225" s="68" t="str">
        <f t="shared" si="229"/>
        <v/>
      </c>
      <c r="CA225" s="68" t="str">
        <f t="shared" si="230"/>
        <v/>
      </c>
      <c r="CB225" s="68" t="str">
        <f t="shared" si="231"/>
        <v/>
      </c>
      <c r="CC225" s="68" t="str">
        <f t="shared" si="232"/>
        <v/>
      </c>
      <c r="CD225" s="68" t="str">
        <f t="shared" si="233"/>
        <v/>
      </c>
      <c r="CE225" s="68" t="str">
        <f t="shared" si="234"/>
        <v/>
      </c>
      <c r="CF225" s="68" t="str">
        <f t="shared" si="235"/>
        <v/>
      </c>
      <c r="CG225" s="68" t="str">
        <f t="shared" si="236"/>
        <v/>
      </c>
      <c r="CH225" s="68" t="str">
        <f t="shared" si="237"/>
        <v/>
      </c>
      <c r="CI225" s="68" t="str">
        <f t="shared" si="238"/>
        <v/>
      </c>
      <c r="CJ225" s="68" t="str">
        <f t="shared" si="239"/>
        <v/>
      </c>
      <c r="CK225" s="68" t="str">
        <f t="shared" si="240"/>
        <v/>
      </c>
      <c r="CL225" s="68" t="str">
        <f t="shared" si="241"/>
        <v/>
      </c>
      <c r="CM225" s="68" t="str">
        <f t="shared" si="242"/>
        <v/>
      </c>
      <c r="CN225" s="68" t="str">
        <f t="shared" si="243"/>
        <v/>
      </c>
      <c r="CO225" s="68" t="str">
        <f t="shared" si="244"/>
        <v/>
      </c>
      <c r="CP225" s="68" t="str">
        <f t="shared" si="250"/>
        <v/>
      </c>
    </row>
    <row r="226" spans="3:94" x14ac:dyDescent="0.25">
      <c r="C226" s="82" t="str">
        <f t="shared" si="245"/>
        <v/>
      </c>
      <c r="D226" s="278"/>
      <c r="E226" s="82" t="str">
        <f t="shared" si="246"/>
        <v/>
      </c>
      <c r="F226" s="82" t="str">
        <f t="shared" si="199"/>
        <v/>
      </c>
      <c r="G226" s="82" t="str">
        <f t="shared" si="200"/>
        <v/>
      </c>
      <c r="H226" s="82" t="str">
        <f t="shared" si="201"/>
        <v/>
      </c>
      <c r="I226" s="82" t="str">
        <f t="shared" si="202"/>
        <v/>
      </c>
      <c r="J226" s="82" t="str">
        <f t="shared" si="203"/>
        <v/>
      </c>
      <c r="K226" s="82" t="str">
        <f t="shared" si="204"/>
        <v/>
      </c>
      <c r="L226" s="82" t="str">
        <f t="shared" si="205"/>
        <v/>
      </c>
      <c r="M226" s="82" t="str">
        <f t="shared" si="206"/>
        <v/>
      </c>
      <c r="N226" s="82" t="str">
        <f t="shared" si="207"/>
        <v/>
      </c>
      <c r="O226" s="82" t="str">
        <f t="shared" si="208"/>
        <v/>
      </c>
      <c r="P226" s="82" t="str">
        <f t="shared" si="209"/>
        <v/>
      </c>
      <c r="Q226" s="82" t="str">
        <f t="shared" si="210"/>
        <v/>
      </c>
      <c r="R226" s="82" t="str">
        <f t="shared" si="211"/>
        <v/>
      </c>
      <c r="S226" s="82" t="str">
        <f t="shared" si="212"/>
        <v/>
      </c>
      <c r="T226" s="82" t="str">
        <f t="shared" si="213"/>
        <v/>
      </c>
      <c r="U226" s="82" t="str">
        <f t="shared" si="214"/>
        <v/>
      </c>
      <c r="V226" s="82" t="str">
        <f t="shared" si="215"/>
        <v/>
      </c>
      <c r="W226" s="82" t="str">
        <f t="shared" si="216"/>
        <v/>
      </c>
      <c r="X226" s="82" t="str">
        <f t="shared" si="217"/>
        <v/>
      </c>
      <c r="Y226" s="82" t="str">
        <f t="shared" si="218"/>
        <v/>
      </c>
      <c r="Z226" s="82" t="str">
        <f t="shared" si="219"/>
        <v/>
      </c>
      <c r="AA226" s="82" t="str">
        <f t="shared" si="220"/>
        <v/>
      </c>
      <c r="AB226" s="82" t="str">
        <f t="shared" si="221"/>
        <v/>
      </c>
      <c r="AC226" s="83" t="str">
        <f t="shared" si="251"/>
        <v>https://viking-pictures.s3.us-west-1.amazonaws.com/AA1188</v>
      </c>
      <c r="AD226" s="82" t="str">
        <f t="shared" si="252"/>
        <v>0</v>
      </c>
      <c r="AE226" s="82">
        <f t="shared" si="247"/>
        <v>0</v>
      </c>
      <c r="AF226" s="82" t="str">
        <f t="shared" si="253"/>
        <v>0</v>
      </c>
      <c r="AG226" s="82" t="str">
        <f t="shared" si="254"/>
        <v>0</v>
      </c>
      <c r="AH226" s="82" t="str">
        <f t="shared" si="255"/>
        <v>0</v>
      </c>
      <c r="AI226" s="82" t="str">
        <f t="shared" si="256"/>
        <v>0</v>
      </c>
      <c r="AJ226" s="82" t="str">
        <f t="shared" si="257"/>
        <v>0</v>
      </c>
      <c r="AK226" s="82" t="str">
        <f t="shared" si="258"/>
        <v>0</v>
      </c>
      <c r="AL226" s="82" t="str">
        <f t="shared" si="259"/>
        <v>0</v>
      </c>
      <c r="AM226" s="82" t="str">
        <f t="shared" si="260"/>
        <v>0</v>
      </c>
      <c r="AN226" s="82" t="str">
        <f t="shared" si="248"/>
        <v>0</v>
      </c>
      <c r="AO226" s="82" t="str">
        <f t="shared" si="261"/>
        <v>0</v>
      </c>
      <c r="AP226" s="82" t="str">
        <f t="shared" si="262"/>
        <v>0</v>
      </c>
      <c r="AQ226" s="84" t="s">
        <v>3199</v>
      </c>
      <c r="AR226" s="84" t="s">
        <v>1864</v>
      </c>
      <c r="AS226" s="84" t="s">
        <v>1865</v>
      </c>
      <c r="AT226" s="84" t="s">
        <v>1866</v>
      </c>
      <c r="AU226" s="84" t="s">
        <v>1867</v>
      </c>
      <c r="AV226" s="84" t="s">
        <v>1868</v>
      </c>
      <c r="AW226" s="84" t="s">
        <v>1869</v>
      </c>
      <c r="AX226" s="84" t="s">
        <v>1870</v>
      </c>
      <c r="AY226" s="84" t="s">
        <v>1871</v>
      </c>
      <c r="AZ226" s="84" t="s">
        <v>1872</v>
      </c>
      <c r="BA226" s="84" t="s">
        <v>1873</v>
      </c>
      <c r="BB226" s="84" t="s">
        <v>1874</v>
      </c>
      <c r="BC226" s="84" t="s">
        <v>1875</v>
      </c>
      <c r="BD226" s="84" t="s">
        <v>1876</v>
      </c>
      <c r="BE226" s="84" t="s">
        <v>1877</v>
      </c>
      <c r="BF226" s="84" t="s">
        <v>1878</v>
      </c>
      <c r="BG226" s="84" t="s">
        <v>1879</v>
      </c>
      <c r="BH226" s="84" t="s">
        <v>1880</v>
      </c>
      <c r="BI226" s="84" t="s">
        <v>1881</v>
      </c>
      <c r="BJ226" s="84" t="s">
        <v>1882</v>
      </c>
      <c r="BK226" s="84" t="s">
        <v>1883</v>
      </c>
      <c r="BL226" s="84" t="s">
        <v>1884</v>
      </c>
      <c r="BM226" s="84" t="s">
        <v>1885</v>
      </c>
      <c r="BN226" s="84" t="s">
        <v>1886</v>
      </c>
      <c r="BO226" s="84" t="s">
        <v>1887</v>
      </c>
      <c r="BP226" s="84" t="s">
        <v>1888</v>
      </c>
      <c r="BQ226" s="84" t="s">
        <v>1889</v>
      </c>
      <c r="BR226" s="68" t="str">
        <f t="shared" si="249"/>
        <v/>
      </c>
      <c r="BS226" s="68" t="str">
        <f t="shared" si="222"/>
        <v/>
      </c>
      <c r="BT226" s="68" t="str">
        <f t="shared" si="223"/>
        <v/>
      </c>
      <c r="BU226" s="68" t="str">
        <f t="shared" si="224"/>
        <v/>
      </c>
      <c r="BV226" s="68" t="str">
        <f t="shared" si="225"/>
        <v/>
      </c>
      <c r="BW226" s="68" t="str">
        <f t="shared" si="226"/>
        <v/>
      </c>
      <c r="BX226" s="68" t="str">
        <f t="shared" si="227"/>
        <v/>
      </c>
      <c r="BY226" s="68" t="str">
        <f t="shared" si="228"/>
        <v/>
      </c>
      <c r="BZ226" s="68" t="str">
        <f t="shared" si="229"/>
        <v/>
      </c>
      <c r="CA226" s="68" t="str">
        <f t="shared" si="230"/>
        <v/>
      </c>
      <c r="CB226" s="68" t="str">
        <f t="shared" si="231"/>
        <v/>
      </c>
      <c r="CC226" s="68" t="str">
        <f t="shared" si="232"/>
        <v/>
      </c>
      <c r="CD226" s="68" t="str">
        <f t="shared" si="233"/>
        <v/>
      </c>
      <c r="CE226" s="68" t="str">
        <f t="shared" si="234"/>
        <v/>
      </c>
      <c r="CF226" s="68" t="str">
        <f t="shared" si="235"/>
        <v/>
      </c>
      <c r="CG226" s="68" t="str">
        <f t="shared" si="236"/>
        <v/>
      </c>
      <c r="CH226" s="68" t="str">
        <f t="shared" si="237"/>
        <v/>
      </c>
      <c r="CI226" s="68" t="str">
        <f t="shared" si="238"/>
        <v/>
      </c>
      <c r="CJ226" s="68" t="str">
        <f t="shared" si="239"/>
        <v/>
      </c>
      <c r="CK226" s="68" t="str">
        <f t="shared" si="240"/>
        <v/>
      </c>
      <c r="CL226" s="68" t="str">
        <f t="shared" si="241"/>
        <v/>
      </c>
      <c r="CM226" s="68" t="str">
        <f t="shared" si="242"/>
        <v/>
      </c>
      <c r="CN226" s="68" t="str">
        <f t="shared" si="243"/>
        <v/>
      </c>
      <c r="CO226" s="68" t="str">
        <f t="shared" si="244"/>
        <v/>
      </c>
      <c r="CP226" s="68" t="str">
        <f t="shared" si="250"/>
        <v/>
      </c>
    </row>
    <row r="227" spans="3:94" x14ac:dyDescent="0.25">
      <c r="C227" s="82" t="str">
        <f t="shared" si="245"/>
        <v/>
      </c>
      <c r="D227" s="278"/>
      <c r="E227" s="82" t="str">
        <f t="shared" si="246"/>
        <v/>
      </c>
      <c r="F227" s="82" t="str">
        <f t="shared" si="199"/>
        <v/>
      </c>
      <c r="G227" s="82" t="str">
        <f t="shared" si="200"/>
        <v/>
      </c>
      <c r="H227" s="82" t="str">
        <f t="shared" si="201"/>
        <v/>
      </c>
      <c r="I227" s="82" t="str">
        <f t="shared" si="202"/>
        <v/>
      </c>
      <c r="J227" s="82" t="str">
        <f t="shared" si="203"/>
        <v/>
      </c>
      <c r="K227" s="82" t="str">
        <f t="shared" si="204"/>
        <v/>
      </c>
      <c r="L227" s="82" t="str">
        <f t="shared" si="205"/>
        <v/>
      </c>
      <c r="M227" s="82" t="str">
        <f t="shared" si="206"/>
        <v/>
      </c>
      <c r="N227" s="82" t="str">
        <f t="shared" si="207"/>
        <v/>
      </c>
      <c r="O227" s="82" t="str">
        <f t="shared" si="208"/>
        <v/>
      </c>
      <c r="P227" s="82" t="str">
        <f t="shared" si="209"/>
        <v/>
      </c>
      <c r="Q227" s="82" t="str">
        <f t="shared" si="210"/>
        <v/>
      </c>
      <c r="R227" s="82" t="str">
        <f t="shared" si="211"/>
        <v/>
      </c>
      <c r="S227" s="82" t="str">
        <f t="shared" si="212"/>
        <v/>
      </c>
      <c r="T227" s="82" t="str">
        <f t="shared" si="213"/>
        <v/>
      </c>
      <c r="U227" s="82" t="str">
        <f t="shared" si="214"/>
        <v/>
      </c>
      <c r="V227" s="82" t="str">
        <f t="shared" si="215"/>
        <v/>
      </c>
      <c r="W227" s="82" t="str">
        <f t="shared" si="216"/>
        <v/>
      </c>
      <c r="X227" s="82" t="str">
        <f t="shared" si="217"/>
        <v/>
      </c>
      <c r="Y227" s="82" t="str">
        <f t="shared" si="218"/>
        <v/>
      </c>
      <c r="Z227" s="82" t="str">
        <f t="shared" si="219"/>
        <v/>
      </c>
      <c r="AA227" s="82" t="str">
        <f t="shared" si="220"/>
        <v/>
      </c>
      <c r="AB227" s="82" t="str">
        <f t="shared" si="221"/>
        <v/>
      </c>
      <c r="AC227" s="83" t="str">
        <f t="shared" si="251"/>
        <v>https://viking-pictures.s3.us-west-1.amazonaws.com/AA1188</v>
      </c>
      <c r="AD227" s="82" t="str">
        <f t="shared" si="252"/>
        <v>0</v>
      </c>
      <c r="AE227" s="82">
        <f t="shared" si="247"/>
        <v>0</v>
      </c>
      <c r="AF227" s="82" t="str">
        <f t="shared" si="253"/>
        <v>0</v>
      </c>
      <c r="AG227" s="82" t="str">
        <f t="shared" si="254"/>
        <v>0</v>
      </c>
      <c r="AH227" s="82" t="str">
        <f t="shared" si="255"/>
        <v>0</v>
      </c>
      <c r="AI227" s="82" t="str">
        <f t="shared" si="256"/>
        <v>0</v>
      </c>
      <c r="AJ227" s="82" t="str">
        <f t="shared" si="257"/>
        <v>0</v>
      </c>
      <c r="AK227" s="82" t="str">
        <f t="shared" si="258"/>
        <v>0</v>
      </c>
      <c r="AL227" s="82" t="str">
        <f t="shared" si="259"/>
        <v>0</v>
      </c>
      <c r="AM227" s="82" t="str">
        <f t="shared" si="260"/>
        <v>0</v>
      </c>
      <c r="AN227" s="82" t="str">
        <f t="shared" si="248"/>
        <v>0</v>
      </c>
      <c r="AO227" s="82" t="str">
        <f t="shared" si="261"/>
        <v>0</v>
      </c>
      <c r="AP227" s="82" t="str">
        <f t="shared" si="262"/>
        <v>0</v>
      </c>
      <c r="AQ227" s="84" t="s">
        <v>3199</v>
      </c>
      <c r="AR227" s="84" t="s">
        <v>1864</v>
      </c>
      <c r="AS227" s="84" t="s">
        <v>1865</v>
      </c>
      <c r="AT227" s="84" t="s">
        <v>1866</v>
      </c>
      <c r="AU227" s="84" t="s">
        <v>1867</v>
      </c>
      <c r="AV227" s="84" t="s">
        <v>1868</v>
      </c>
      <c r="AW227" s="84" t="s">
        <v>1869</v>
      </c>
      <c r="AX227" s="84" t="s">
        <v>1870</v>
      </c>
      <c r="AY227" s="84" t="s">
        <v>1871</v>
      </c>
      <c r="AZ227" s="84" t="s">
        <v>1872</v>
      </c>
      <c r="BA227" s="84" t="s">
        <v>1873</v>
      </c>
      <c r="BB227" s="84" t="s">
        <v>1874</v>
      </c>
      <c r="BC227" s="84" t="s">
        <v>1875</v>
      </c>
      <c r="BD227" s="84" t="s">
        <v>1876</v>
      </c>
      <c r="BE227" s="84" t="s">
        <v>1877</v>
      </c>
      <c r="BF227" s="84" t="s">
        <v>1878</v>
      </c>
      <c r="BG227" s="84" t="s">
        <v>1879</v>
      </c>
      <c r="BH227" s="84" t="s">
        <v>1880</v>
      </c>
      <c r="BI227" s="84" t="s">
        <v>1881</v>
      </c>
      <c r="BJ227" s="84" t="s">
        <v>1882</v>
      </c>
      <c r="BK227" s="84" t="s">
        <v>1883</v>
      </c>
      <c r="BL227" s="84" t="s">
        <v>1884</v>
      </c>
      <c r="BM227" s="84" t="s">
        <v>1885</v>
      </c>
      <c r="BN227" s="84" t="s">
        <v>1886</v>
      </c>
      <c r="BO227" s="84" t="s">
        <v>1887</v>
      </c>
      <c r="BP227" s="84" t="s">
        <v>1888</v>
      </c>
      <c r="BQ227" s="84" t="s">
        <v>1889</v>
      </c>
      <c r="BR227" s="68" t="str">
        <f t="shared" si="249"/>
        <v/>
      </c>
      <c r="BS227" s="68" t="str">
        <f t="shared" si="222"/>
        <v/>
      </c>
      <c r="BT227" s="68" t="str">
        <f t="shared" si="223"/>
        <v/>
      </c>
      <c r="BU227" s="68" t="str">
        <f t="shared" si="224"/>
        <v/>
      </c>
      <c r="BV227" s="68" t="str">
        <f t="shared" si="225"/>
        <v/>
      </c>
      <c r="BW227" s="68" t="str">
        <f t="shared" si="226"/>
        <v/>
      </c>
      <c r="BX227" s="68" t="str">
        <f t="shared" si="227"/>
        <v/>
      </c>
      <c r="BY227" s="68" t="str">
        <f t="shared" si="228"/>
        <v/>
      </c>
      <c r="BZ227" s="68" t="str">
        <f t="shared" si="229"/>
        <v/>
      </c>
      <c r="CA227" s="68" t="str">
        <f t="shared" si="230"/>
        <v/>
      </c>
      <c r="CB227" s="68" t="str">
        <f t="shared" si="231"/>
        <v/>
      </c>
      <c r="CC227" s="68" t="str">
        <f t="shared" si="232"/>
        <v/>
      </c>
      <c r="CD227" s="68" t="str">
        <f t="shared" si="233"/>
        <v/>
      </c>
      <c r="CE227" s="68" t="str">
        <f t="shared" si="234"/>
        <v/>
      </c>
      <c r="CF227" s="68" t="str">
        <f t="shared" si="235"/>
        <v/>
      </c>
      <c r="CG227" s="68" t="str">
        <f t="shared" si="236"/>
        <v/>
      </c>
      <c r="CH227" s="68" t="str">
        <f t="shared" si="237"/>
        <v/>
      </c>
      <c r="CI227" s="68" t="str">
        <f t="shared" si="238"/>
        <v/>
      </c>
      <c r="CJ227" s="68" t="str">
        <f t="shared" si="239"/>
        <v/>
      </c>
      <c r="CK227" s="68" t="str">
        <f t="shared" si="240"/>
        <v/>
      </c>
      <c r="CL227" s="68" t="str">
        <f t="shared" si="241"/>
        <v/>
      </c>
      <c r="CM227" s="68" t="str">
        <f t="shared" si="242"/>
        <v/>
      </c>
      <c r="CN227" s="68" t="str">
        <f t="shared" si="243"/>
        <v/>
      </c>
      <c r="CO227" s="68" t="str">
        <f t="shared" si="244"/>
        <v/>
      </c>
      <c r="CP227" s="68" t="str">
        <f t="shared" si="250"/>
        <v/>
      </c>
    </row>
    <row r="228" spans="3:94" x14ac:dyDescent="0.25">
      <c r="C228" s="82" t="str">
        <f t="shared" si="245"/>
        <v/>
      </c>
      <c r="D228" s="278"/>
      <c r="E228" s="82" t="str">
        <f t="shared" si="246"/>
        <v/>
      </c>
      <c r="F228" s="82" t="str">
        <f t="shared" si="199"/>
        <v/>
      </c>
      <c r="G228" s="82" t="str">
        <f t="shared" si="200"/>
        <v/>
      </c>
      <c r="H228" s="82" t="str">
        <f t="shared" si="201"/>
        <v/>
      </c>
      <c r="I228" s="82" t="str">
        <f t="shared" si="202"/>
        <v/>
      </c>
      <c r="J228" s="82" t="str">
        <f t="shared" si="203"/>
        <v/>
      </c>
      <c r="K228" s="82" t="str">
        <f t="shared" si="204"/>
        <v/>
      </c>
      <c r="L228" s="82" t="str">
        <f t="shared" si="205"/>
        <v/>
      </c>
      <c r="M228" s="82" t="str">
        <f t="shared" si="206"/>
        <v/>
      </c>
      <c r="N228" s="82" t="str">
        <f t="shared" si="207"/>
        <v/>
      </c>
      <c r="O228" s="82" t="str">
        <f t="shared" si="208"/>
        <v/>
      </c>
      <c r="P228" s="82" t="str">
        <f t="shared" si="209"/>
        <v/>
      </c>
      <c r="Q228" s="82" t="str">
        <f t="shared" si="210"/>
        <v/>
      </c>
      <c r="R228" s="82" t="str">
        <f t="shared" si="211"/>
        <v/>
      </c>
      <c r="S228" s="82" t="str">
        <f t="shared" si="212"/>
        <v/>
      </c>
      <c r="T228" s="82" t="str">
        <f t="shared" si="213"/>
        <v/>
      </c>
      <c r="U228" s="82" t="str">
        <f t="shared" si="214"/>
        <v/>
      </c>
      <c r="V228" s="82" t="str">
        <f t="shared" si="215"/>
        <v/>
      </c>
      <c r="W228" s="82" t="str">
        <f t="shared" si="216"/>
        <v/>
      </c>
      <c r="X228" s="82" t="str">
        <f t="shared" si="217"/>
        <v/>
      </c>
      <c r="Y228" s="82" t="str">
        <f t="shared" si="218"/>
        <v/>
      </c>
      <c r="Z228" s="82" t="str">
        <f t="shared" si="219"/>
        <v/>
      </c>
      <c r="AA228" s="82" t="str">
        <f t="shared" si="220"/>
        <v/>
      </c>
      <c r="AB228" s="82" t="str">
        <f t="shared" si="221"/>
        <v/>
      </c>
      <c r="AC228" s="83" t="str">
        <f t="shared" si="251"/>
        <v>https://viking-pictures.s3.us-west-1.amazonaws.com/AA1188</v>
      </c>
      <c r="AD228" s="82" t="str">
        <f t="shared" si="252"/>
        <v>0</v>
      </c>
      <c r="AE228" s="82">
        <f t="shared" si="247"/>
        <v>0</v>
      </c>
      <c r="AF228" s="82" t="str">
        <f t="shared" si="253"/>
        <v>0</v>
      </c>
      <c r="AG228" s="82" t="str">
        <f t="shared" si="254"/>
        <v>0</v>
      </c>
      <c r="AH228" s="82" t="str">
        <f t="shared" si="255"/>
        <v>0</v>
      </c>
      <c r="AI228" s="82" t="str">
        <f t="shared" si="256"/>
        <v>0</v>
      </c>
      <c r="AJ228" s="82" t="str">
        <f t="shared" si="257"/>
        <v>0</v>
      </c>
      <c r="AK228" s="82" t="str">
        <f t="shared" si="258"/>
        <v>0</v>
      </c>
      <c r="AL228" s="82" t="str">
        <f t="shared" si="259"/>
        <v>0</v>
      </c>
      <c r="AM228" s="82" t="str">
        <f t="shared" si="260"/>
        <v>0</v>
      </c>
      <c r="AN228" s="82" t="str">
        <f t="shared" si="248"/>
        <v>0</v>
      </c>
      <c r="AO228" s="82" t="str">
        <f t="shared" si="261"/>
        <v>0</v>
      </c>
      <c r="AP228" s="82" t="str">
        <f t="shared" si="262"/>
        <v>0</v>
      </c>
      <c r="AQ228" s="84" t="s">
        <v>3199</v>
      </c>
      <c r="AR228" s="84" t="s">
        <v>1864</v>
      </c>
      <c r="AS228" s="84" t="s">
        <v>1865</v>
      </c>
      <c r="AT228" s="84" t="s">
        <v>1866</v>
      </c>
      <c r="AU228" s="84" t="s">
        <v>1867</v>
      </c>
      <c r="AV228" s="84" t="s">
        <v>1868</v>
      </c>
      <c r="AW228" s="84" t="s">
        <v>1869</v>
      </c>
      <c r="AX228" s="84" t="s">
        <v>1870</v>
      </c>
      <c r="AY228" s="84" t="s">
        <v>1871</v>
      </c>
      <c r="AZ228" s="84" t="s">
        <v>1872</v>
      </c>
      <c r="BA228" s="84" t="s">
        <v>1873</v>
      </c>
      <c r="BB228" s="84" t="s">
        <v>1874</v>
      </c>
      <c r="BC228" s="84" t="s">
        <v>1875</v>
      </c>
      <c r="BD228" s="84" t="s">
        <v>1876</v>
      </c>
      <c r="BE228" s="84" t="s">
        <v>1877</v>
      </c>
      <c r="BF228" s="84" t="s">
        <v>1878</v>
      </c>
      <c r="BG228" s="84" t="s">
        <v>1879</v>
      </c>
      <c r="BH228" s="84" t="s">
        <v>1880</v>
      </c>
      <c r="BI228" s="84" t="s">
        <v>1881</v>
      </c>
      <c r="BJ228" s="84" t="s">
        <v>1882</v>
      </c>
      <c r="BK228" s="84" t="s">
        <v>1883</v>
      </c>
      <c r="BL228" s="84" t="s">
        <v>1884</v>
      </c>
      <c r="BM228" s="84" t="s">
        <v>1885</v>
      </c>
      <c r="BN228" s="84" t="s">
        <v>1886</v>
      </c>
      <c r="BO228" s="84" t="s">
        <v>1887</v>
      </c>
      <c r="BP228" s="84" t="s">
        <v>1888</v>
      </c>
      <c r="BQ228" s="84" t="s">
        <v>1889</v>
      </c>
      <c r="BR228" s="68" t="str">
        <f t="shared" si="249"/>
        <v/>
      </c>
      <c r="BS228" s="68" t="str">
        <f t="shared" si="222"/>
        <v/>
      </c>
      <c r="BT228" s="68" t="str">
        <f t="shared" si="223"/>
        <v/>
      </c>
      <c r="BU228" s="68" t="str">
        <f t="shared" si="224"/>
        <v/>
      </c>
      <c r="BV228" s="68" t="str">
        <f t="shared" si="225"/>
        <v/>
      </c>
      <c r="BW228" s="68" t="str">
        <f t="shared" si="226"/>
        <v/>
      </c>
      <c r="BX228" s="68" t="str">
        <f t="shared" si="227"/>
        <v/>
      </c>
      <c r="BY228" s="68" t="str">
        <f t="shared" si="228"/>
        <v/>
      </c>
      <c r="BZ228" s="68" t="str">
        <f t="shared" si="229"/>
        <v/>
      </c>
      <c r="CA228" s="68" t="str">
        <f t="shared" si="230"/>
        <v/>
      </c>
      <c r="CB228" s="68" t="str">
        <f t="shared" si="231"/>
        <v/>
      </c>
      <c r="CC228" s="68" t="str">
        <f t="shared" si="232"/>
        <v/>
      </c>
      <c r="CD228" s="68" t="str">
        <f t="shared" si="233"/>
        <v/>
      </c>
      <c r="CE228" s="68" t="str">
        <f t="shared" si="234"/>
        <v/>
      </c>
      <c r="CF228" s="68" t="str">
        <f t="shared" si="235"/>
        <v/>
      </c>
      <c r="CG228" s="68" t="str">
        <f t="shared" si="236"/>
        <v/>
      </c>
      <c r="CH228" s="68" t="str">
        <f t="shared" si="237"/>
        <v/>
      </c>
      <c r="CI228" s="68" t="str">
        <f t="shared" si="238"/>
        <v/>
      </c>
      <c r="CJ228" s="68" t="str">
        <f t="shared" si="239"/>
        <v/>
      </c>
      <c r="CK228" s="68" t="str">
        <f t="shared" si="240"/>
        <v/>
      </c>
      <c r="CL228" s="68" t="str">
        <f t="shared" si="241"/>
        <v/>
      </c>
      <c r="CM228" s="68" t="str">
        <f t="shared" si="242"/>
        <v/>
      </c>
      <c r="CN228" s="68" t="str">
        <f t="shared" si="243"/>
        <v/>
      </c>
      <c r="CO228" s="68" t="str">
        <f t="shared" si="244"/>
        <v/>
      </c>
      <c r="CP228" s="68" t="str">
        <f t="shared" si="250"/>
        <v/>
      </c>
    </row>
    <row r="229" spans="3:94" x14ac:dyDescent="0.25">
      <c r="C229" s="82" t="str">
        <f t="shared" si="245"/>
        <v/>
      </c>
      <c r="D229" s="278"/>
      <c r="E229" s="82" t="str">
        <f t="shared" si="246"/>
        <v/>
      </c>
      <c r="F229" s="82" t="str">
        <f t="shared" si="199"/>
        <v/>
      </c>
      <c r="G229" s="82" t="str">
        <f t="shared" si="200"/>
        <v/>
      </c>
      <c r="H229" s="82" t="str">
        <f t="shared" si="201"/>
        <v/>
      </c>
      <c r="I229" s="82" t="str">
        <f t="shared" si="202"/>
        <v/>
      </c>
      <c r="J229" s="82" t="str">
        <f t="shared" si="203"/>
        <v/>
      </c>
      <c r="K229" s="82" t="str">
        <f t="shared" si="204"/>
        <v/>
      </c>
      <c r="L229" s="82" t="str">
        <f t="shared" si="205"/>
        <v/>
      </c>
      <c r="M229" s="82" t="str">
        <f t="shared" si="206"/>
        <v/>
      </c>
      <c r="N229" s="82" t="str">
        <f t="shared" si="207"/>
        <v/>
      </c>
      <c r="O229" s="82" t="str">
        <f t="shared" si="208"/>
        <v/>
      </c>
      <c r="P229" s="82" t="str">
        <f t="shared" si="209"/>
        <v/>
      </c>
      <c r="Q229" s="82" t="str">
        <f t="shared" si="210"/>
        <v/>
      </c>
      <c r="R229" s="82" t="str">
        <f t="shared" si="211"/>
        <v/>
      </c>
      <c r="S229" s="82" t="str">
        <f t="shared" si="212"/>
        <v/>
      </c>
      <c r="T229" s="82" t="str">
        <f t="shared" si="213"/>
        <v/>
      </c>
      <c r="U229" s="82" t="str">
        <f t="shared" si="214"/>
        <v/>
      </c>
      <c r="V229" s="82" t="str">
        <f t="shared" si="215"/>
        <v/>
      </c>
      <c r="W229" s="82" t="str">
        <f t="shared" si="216"/>
        <v/>
      </c>
      <c r="X229" s="82" t="str">
        <f t="shared" si="217"/>
        <v/>
      </c>
      <c r="Y229" s="82" t="str">
        <f t="shared" si="218"/>
        <v/>
      </c>
      <c r="Z229" s="82" t="str">
        <f t="shared" si="219"/>
        <v/>
      </c>
      <c r="AA229" s="82" t="str">
        <f t="shared" si="220"/>
        <v/>
      </c>
      <c r="AB229" s="82" t="str">
        <f t="shared" si="221"/>
        <v/>
      </c>
      <c r="AC229" s="83" t="str">
        <f t="shared" si="251"/>
        <v>https://viking-pictures.s3.us-west-1.amazonaws.com/AA1188</v>
      </c>
      <c r="AD229" s="82" t="str">
        <f t="shared" si="252"/>
        <v>0</v>
      </c>
      <c r="AE229" s="82">
        <f t="shared" si="247"/>
        <v>0</v>
      </c>
      <c r="AF229" s="82" t="str">
        <f t="shared" si="253"/>
        <v>0</v>
      </c>
      <c r="AG229" s="82" t="str">
        <f t="shared" si="254"/>
        <v>0</v>
      </c>
      <c r="AH229" s="82" t="str">
        <f t="shared" si="255"/>
        <v>0</v>
      </c>
      <c r="AI229" s="82" t="str">
        <f t="shared" si="256"/>
        <v>0</v>
      </c>
      <c r="AJ229" s="82" t="str">
        <f t="shared" si="257"/>
        <v>0</v>
      </c>
      <c r="AK229" s="82" t="str">
        <f t="shared" si="258"/>
        <v>0</v>
      </c>
      <c r="AL229" s="82" t="str">
        <f t="shared" si="259"/>
        <v>0</v>
      </c>
      <c r="AM229" s="82" t="str">
        <f t="shared" si="260"/>
        <v>0</v>
      </c>
      <c r="AN229" s="82" t="str">
        <f t="shared" si="248"/>
        <v>0</v>
      </c>
      <c r="AO229" s="82" t="str">
        <f t="shared" si="261"/>
        <v>0</v>
      </c>
      <c r="AP229" s="82" t="str">
        <f t="shared" si="262"/>
        <v>0</v>
      </c>
      <c r="AQ229" s="84" t="s">
        <v>3199</v>
      </c>
      <c r="AR229" s="84" t="s">
        <v>1864</v>
      </c>
      <c r="AS229" s="84" t="s">
        <v>1865</v>
      </c>
      <c r="AT229" s="84" t="s">
        <v>1866</v>
      </c>
      <c r="AU229" s="84" t="s">
        <v>1867</v>
      </c>
      <c r="AV229" s="84" t="s">
        <v>1868</v>
      </c>
      <c r="AW229" s="84" t="s">
        <v>1869</v>
      </c>
      <c r="AX229" s="84" t="s">
        <v>1870</v>
      </c>
      <c r="AY229" s="84" t="s">
        <v>1871</v>
      </c>
      <c r="AZ229" s="84" t="s">
        <v>1872</v>
      </c>
      <c r="BA229" s="84" t="s">
        <v>1873</v>
      </c>
      <c r="BB229" s="84" t="s">
        <v>1874</v>
      </c>
      <c r="BC229" s="84" t="s">
        <v>1875</v>
      </c>
      <c r="BD229" s="84" t="s">
        <v>1876</v>
      </c>
      <c r="BE229" s="84" t="s">
        <v>1877</v>
      </c>
      <c r="BF229" s="84" t="s">
        <v>1878</v>
      </c>
      <c r="BG229" s="84" t="s">
        <v>1879</v>
      </c>
      <c r="BH229" s="84" t="s">
        <v>1880</v>
      </c>
      <c r="BI229" s="84" t="s">
        <v>1881</v>
      </c>
      <c r="BJ229" s="84" t="s">
        <v>1882</v>
      </c>
      <c r="BK229" s="84" t="s">
        <v>1883</v>
      </c>
      <c r="BL229" s="84" t="s">
        <v>1884</v>
      </c>
      <c r="BM229" s="84" t="s">
        <v>1885</v>
      </c>
      <c r="BN229" s="84" t="s">
        <v>1886</v>
      </c>
      <c r="BO229" s="84" t="s">
        <v>1887</v>
      </c>
      <c r="BP229" s="84" t="s">
        <v>1888</v>
      </c>
      <c r="BQ229" s="84" t="s">
        <v>1889</v>
      </c>
      <c r="BR229" s="68" t="str">
        <f t="shared" si="249"/>
        <v/>
      </c>
      <c r="BS229" s="68" t="str">
        <f t="shared" si="222"/>
        <v/>
      </c>
      <c r="BT229" s="68" t="str">
        <f t="shared" si="223"/>
        <v/>
      </c>
      <c r="BU229" s="68" t="str">
        <f t="shared" si="224"/>
        <v/>
      </c>
      <c r="BV229" s="68" t="str">
        <f t="shared" si="225"/>
        <v/>
      </c>
      <c r="BW229" s="68" t="str">
        <f t="shared" si="226"/>
        <v/>
      </c>
      <c r="BX229" s="68" t="str">
        <f t="shared" si="227"/>
        <v/>
      </c>
      <c r="BY229" s="68" t="str">
        <f t="shared" si="228"/>
        <v/>
      </c>
      <c r="BZ229" s="68" t="str">
        <f t="shared" si="229"/>
        <v/>
      </c>
      <c r="CA229" s="68" t="str">
        <f t="shared" si="230"/>
        <v/>
      </c>
      <c r="CB229" s="68" t="str">
        <f t="shared" si="231"/>
        <v/>
      </c>
      <c r="CC229" s="68" t="str">
        <f t="shared" si="232"/>
        <v/>
      </c>
      <c r="CD229" s="68" t="str">
        <f t="shared" si="233"/>
        <v/>
      </c>
      <c r="CE229" s="68" t="str">
        <f t="shared" si="234"/>
        <v/>
      </c>
      <c r="CF229" s="68" t="str">
        <f t="shared" si="235"/>
        <v/>
      </c>
      <c r="CG229" s="68" t="str">
        <f t="shared" si="236"/>
        <v/>
      </c>
      <c r="CH229" s="68" t="str">
        <f t="shared" si="237"/>
        <v/>
      </c>
      <c r="CI229" s="68" t="str">
        <f t="shared" si="238"/>
        <v/>
      </c>
      <c r="CJ229" s="68" t="str">
        <f t="shared" si="239"/>
        <v/>
      </c>
      <c r="CK229" s="68" t="str">
        <f t="shared" si="240"/>
        <v/>
      </c>
      <c r="CL229" s="68" t="str">
        <f t="shared" si="241"/>
        <v/>
      </c>
      <c r="CM229" s="68" t="str">
        <f t="shared" si="242"/>
        <v/>
      </c>
      <c r="CN229" s="68" t="str">
        <f t="shared" si="243"/>
        <v/>
      </c>
      <c r="CO229" s="68" t="str">
        <f t="shared" si="244"/>
        <v/>
      </c>
      <c r="CP229" s="68" t="str">
        <f t="shared" si="250"/>
        <v/>
      </c>
    </row>
    <row r="230" spans="3:94" x14ac:dyDescent="0.25">
      <c r="C230" s="82" t="str">
        <f t="shared" si="245"/>
        <v/>
      </c>
      <c r="D230" s="278"/>
      <c r="E230" s="82" t="str">
        <f t="shared" si="246"/>
        <v/>
      </c>
      <c r="F230" s="82" t="str">
        <f t="shared" si="199"/>
        <v/>
      </c>
      <c r="G230" s="82" t="str">
        <f t="shared" si="200"/>
        <v/>
      </c>
      <c r="H230" s="82" t="str">
        <f t="shared" si="201"/>
        <v/>
      </c>
      <c r="I230" s="82" t="str">
        <f t="shared" si="202"/>
        <v/>
      </c>
      <c r="J230" s="82" t="str">
        <f t="shared" si="203"/>
        <v/>
      </c>
      <c r="K230" s="82" t="str">
        <f t="shared" si="204"/>
        <v/>
      </c>
      <c r="L230" s="82" t="str">
        <f t="shared" si="205"/>
        <v/>
      </c>
      <c r="M230" s="82" t="str">
        <f t="shared" si="206"/>
        <v/>
      </c>
      <c r="N230" s="82" t="str">
        <f t="shared" si="207"/>
        <v/>
      </c>
      <c r="O230" s="82" t="str">
        <f t="shared" si="208"/>
        <v/>
      </c>
      <c r="P230" s="82" t="str">
        <f t="shared" si="209"/>
        <v/>
      </c>
      <c r="Q230" s="82" t="str">
        <f t="shared" si="210"/>
        <v/>
      </c>
      <c r="R230" s="82" t="str">
        <f t="shared" si="211"/>
        <v/>
      </c>
      <c r="S230" s="82" t="str">
        <f t="shared" si="212"/>
        <v/>
      </c>
      <c r="T230" s="82" t="str">
        <f t="shared" si="213"/>
        <v/>
      </c>
      <c r="U230" s="82" t="str">
        <f t="shared" si="214"/>
        <v/>
      </c>
      <c r="V230" s="82" t="str">
        <f t="shared" si="215"/>
        <v/>
      </c>
      <c r="W230" s="82" t="str">
        <f t="shared" si="216"/>
        <v/>
      </c>
      <c r="X230" s="82" t="str">
        <f t="shared" si="217"/>
        <v/>
      </c>
      <c r="Y230" s="82" t="str">
        <f t="shared" si="218"/>
        <v/>
      </c>
      <c r="Z230" s="82" t="str">
        <f t="shared" si="219"/>
        <v/>
      </c>
      <c r="AA230" s="82" t="str">
        <f t="shared" si="220"/>
        <v/>
      </c>
      <c r="AB230" s="82" t="str">
        <f t="shared" si="221"/>
        <v/>
      </c>
      <c r="AC230" s="83" t="str">
        <f t="shared" si="251"/>
        <v>https://viking-pictures.s3.us-west-1.amazonaws.com/AA1188</v>
      </c>
      <c r="AD230" s="82" t="str">
        <f t="shared" si="252"/>
        <v>0</v>
      </c>
      <c r="AE230" s="82">
        <f t="shared" si="247"/>
        <v>0</v>
      </c>
      <c r="AF230" s="82" t="str">
        <f t="shared" si="253"/>
        <v>0</v>
      </c>
      <c r="AG230" s="82" t="str">
        <f t="shared" si="254"/>
        <v>0</v>
      </c>
      <c r="AH230" s="82" t="str">
        <f t="shared" si="255"/>
        <v>0</v>
      </c>
      <c r="AI230" s="82" t="str">
        <f t="shared" si="256"/>
        <v>0</v>
      </c>
      <c r="AJ230" s="82" t="str">
        <f t="shared" si="257"/>
        <v>0</v>
      </c>
      <c r="AK230" s="82" t="str">
        <f t="shared" si="258"/>
        <v>0</v>
      </c>
      <c r="AL230" s="82" t="str">
        <f t="shared" si="259"/>
        <v>0</v>
      </c>
      <c r="AM230" s="82" t="str">
        <f t="shared" si="260"/>
        <v>0</v>
      </c>
      <c r="AN230" s="82" t="str">
        <f t="shared" si="248"/>
        <v>0</v>
      </c>
      <c r="AO230" s="82" t="str">
        <f t="shared" si="261"/>
        <v>0</v>
      </c>
      <c r="AP230" s="82" t="str">
        <f t="shared" si="262"/>
        <v>0</v>
      </c>
      <c r="AQ230" s="84" t="s">
        <v>3199</v>
      </c>
      <c r="AR230" s="84" t="s">
        <v>1864</v>
      </c>
      <c r="AS230" s="84" t="s">
        <v>1865</v>
      </c>
      <c r="AT230" s="84" t="s">
        <v>1866</v>
      </c>
      <c r="AU230" s="84" t="s">
        <v>1867</v>
      </c>
      <c r="AV230" s="84" t="s">
        <v>1868</v>
      </c>
      <c r="AW230" s="84" t="s">
        <v>1869</v>
      </c>
      <c r="AX230" s="84" t="s">
        <v>1870</v>
      </c>
      <c r="AY230" s="84" t="s">
        <v>1871</v>
      </c>
      <c r="AZ230" s="84" t="s">
        <v>1872</v>
      </c>
      <c r="BA230" s="84" t="s">
        <v>1873</v>
      </c>
      <c r="BB230" s="84" t="s">
        <v>1874</v>
      </c>
      <c r="BC230" s="84" t="s">
        <v>1875</v>
      </c>
      <c r="BD230" s="84" t="s">
        <v>1876</v>
      </c>
      <c r="BE230" s="84" t="s">
        <v>1877</v>
      </c>
      <c r="BF230" s="84" t="s">
        <v>1878</v>
      </c>
      <c r="BG230" s="84" t="s">
        <v>1879</v>
      </c>
      <c r="BH230" s="84" t="s">
        <v>1880</v>
      </c>
      <c r="BI230" s="84" t="s">
        <v>1881</v>
      </c>
      <c r="BJ230" s="84" t="s">
        <v>1882</v>
      </c>
      <c r="BK230" s="84" t="s">
        <v>1883</v>
      </c>
      <c r="BL230" s="84" t="s">
        <v>1884</v>
      </c>
      <c r="BM230" s="84" t="s">
        <v>1885</v>
      </c>
      <c r="BN230" s="84" t="s">
        <v>1886</v>
      </c>
      <c r="BO230" s="84" t="s">
        <v>1887</v>
      </c>
      <c r="BP230" s="84" t="s">
        <v>1888</v>
      </c>
      <c r="BQ230" s="84" t="s">
        <v>1889</v>
      </c>
      <c r="BR230" s="68" t="str">
        <f t="shared" si="249"/>
        <v/>
      </c>
      <c r="BS230" s="68" t="str">
        <f t="shared" si="222"/>
        <v/>
      </c>
      <c r="BT230" s="68" t="str">
        <f t="shared" si="223"/>
        <v/>
      </c>
      <c r="BU230" s="68" t="str">
        <f t="shared" si="224"/>
        <v/>
      </c>
      <c r="BV230" s="68" t="str">
        <f t="shared" si="225"/>
        <v/>
      </c>
      <c r="BW230" s="68" t="str">
        <f t="shared" si="226"/>
        <v/>
      </c>
      <c r="BX230" s="68" t="str">
        <f t="shared" si="227"/>
        <v/>
      </c>
      <c r="BY230" s="68" t="str">
        <f t="shared" si="228"/>
        <v/>
      </c>
      <c r="BZ230" s="68" t="str">
        <f t="shared" si="229"/>
        <v/>
      </c>
      <c r="CA230" s="68" t="str">
        <f t="shared" si="230"/>
        <v/>
      </c>
      <c r="CB230" s="68" t="str">
        <f t="shared" si="231"/>
        <v/>
      </c>
      <c r="CC230" s="68" t="str">
        <f t="shared" si="232"/>
        <v/>
      </c>
      <c r="CD230" s="68" t="str">
        <f t="shared" si="233"/>
        <v/>
      </c>
      <c r="CE230" s="68" t="str">
        <f t="shared" si="234"/>
        <v/>
      </c>
      <c r="CF230" s="68" t="str">
        <f t="shared" si="235"/>
        <v/>
      </c>
      <c r="CG230" s="68" t="str">
        <f t="shared" si="236"/>
        <v/>
      </c>
      <c r="CH230" s="68" t="str">
        <f t="shared" si="237"/>
        <v/>
      </c>
      <c r="CI230" s="68" t="str">
        <f t="shared" si="238"/>
        <v/>
      </c>
      <c r="CJ230" s="68" t="str">
        <f t="shared" si="239"/>
        <v/>
      </c>
      <c r="CK230" s="68" t="str">
        <f t="shared" si="240"/>
        <v/>
      </c>
      <c r="CL230" s="68" t="str">
        <f t="shared" si="241"/>
        <v/>
      </c>
      <c r="CM230" s="68" t="str">
        <f t="shared" si="242"/>
        <v/>
      </c>
      <c r="CN230" s="68" t="str">
        <f t="shared" si="243"/>
        <v/>
      </c>
      <c r="CO230" s="68" t="str">
        <f t="shared" si="244"/>
        <v/>
      </c>
      <c r="CP230" s="68" t="str">
        <f t="shared" si="250"/>
        <v/>
      </c>
    </row>
    <row r="231" spans="3:94" x14ac:dyDescent="0.25">
      <c r="C231" s="82" t="str">
        <f t="shared" si="245"/>
        <v/>
      </c>
      <c r="D231" s="278"/>
      <c r="E231" s="82" t="str">
        <f t="shared" si="246"/>
        <v/>
      </c>
      <c r="F231" s="82" t="str">
        <f t="shared" si="199"/>
        <v/>
      </c>
      <c r="G231" s="82" t="str">
        <f t="shared" si="200"/>
        <v/>
      </c>
      <c r="H231" s="82" t="str">
        <f t="shared" si="201"/>
        <v/>
      </c>
      <c r="I231" s="82" t="str">
        <f t="shared" si="202"/>
        <v/>
      </c>
      <c r="J231" s="82" t="str">
        <f t="shared" si="203"/>
        <v/>
      </c>
      <c r="K231" s="82" t="str">
        <f t="shared" si="204"/>
        <v/>
      </c>
      <c r="L231" s="82" t="str">
        <f t="shared" si="205"/>
        <v/>
      </c>
      <c r="M231" s="82" t="str">
        <f t="shared" si="206"/>
        <v/>
      </c>
      <c r="N231" s="82" t="str">
        <f t="shared" si="207"/>
        <v/>
      </c>
      <c r="O231" s="82" t="str">
        <f t="shared" si="208"/>
        <v/>
      </c>
      <c r="P231" s="82" t="str">
        <f t="shared" si="209"/>
        <v/>
      </c>
      <c r="Q231" s="82" t="str">
        <f t="shared" si="210"/>
        <v/>
      </c>
      <c r="R231" s="82" t="str">
        <f t="shared" si="211"/>
        <v/>
      </c>
      <c r="S231" s="82" t="str">
        <f t="shared" si="212"/>
        <v/>
      </c>
      <c r="T231" s="82" t="str">
        <f t="shared" si="213"/>
        <v/>
      </c>
      <c r="U231" s="82" t="str">
        <f t="shared" si="214"/>
        <v/>
      </c>
      <c r="V231" s="82" t="str">
        <f t="shared" si="215"/>
        <v/>
      </c>
      <c r="W231" s="82" t="str">
        <f t="shared" si="216"/>
        <v/>
      </c>
      <c r="X231" s="82" t="str">
        <f t="shared" si="217"/>
        <v/>
      </c>
      <c r="Y231" s="82" t="str">
        <f t="shared" si="218"/>
        <v/>
      </c>
      <c r="Z231" s="82" t="str">
        <f t="shared" si="219"/>
        <v/>
      </c>
      <c r="AA231" s="82" t="str">
        <f t="shared" si="220"/>
        <v/>
      </c>
      <c r="AB231" s="82" t="str">
        <f t="shared" si="221"/>
        <v/>
      </c>
      <c r="AC231" s="83" t="str">
        <f t="shared" si="251"/>
        <v>https://viking-pictures.s3.us-west-1.amazonaws.com/AA1188</v>
      </c>
      <c r="AD231" s="82" t="str">
        <f t="shared" si="252"/>
        <v>0</v>
      </c>
      <c r="AE231" s="82">
        <f t="shared" si="247"/>
        <v>0</v>
      </c>
      <c r="AF231" s="82" t="str">
        <f t="shared" si="253"/>
        <v>0</v>
      </c>
      <c r="AG231" s="82" t="str">
        <f t="shared" si="254"/>
        <v>0</v>
      </c>
      <c r="AH231" s="82" t="str">
        <f t="shared" si="255"/>
        <v>0</v>
      </c>
      <c r="AI231" s="82" t="str">
        <f t="shared" si="256"/>
        <v>0</v>
      </c>
      <c r="AJ231" s="82" t="str">
        <f t="shared" si="257"/>
        <v>0</v>
      </c>
      <c r="AK231" s="82" t="str">
        <f t="shared" si="258"/>
        <v>0</v>
      </c>
      <c r="AL231" s="82" t="str">
        <f t="shared" si="259"/>
        <v>0</v>
      </c>
      <c r="AM231" s="82" t="str">
        <f t="shared" si="260"/>
        <v>0</v>
      </c>
      <c r="AN231" s="82" t="str">
        <f t="shared" si="248"/>
        <v>0</v>
      </c>
      <c r="AO231" s="82" t="str">
        <f t="shared" si="261"/>
        <v>0</v>
      </c>
      <c r="AP231" s="82" t="str">
        <f t="shared" si="262"/>
        <v>0</v>
      </c>
      <c r="AQ231" s="84" t="s">
        <v>3199</v>
      </c>
      <c r="AR231" s="84" t="s">
        <v>1864</v>
      </c>
      <c r="AS231" s="84" t="s">
        <v>1865</v>
      </c>
      <c r="AT231" s="84" t="s">
        <v>1866</v>
      </c>
      <c r="AU231" s="84" t="s">
        <v>1867</v>
      </c>
      <c r="AV231" s="84" t="s">
        <v>1868</v>
      </c>
      <c r="AW231" s="84" t="s">
        <v>1869</v>
      </c>
      <c r="AX231" s="84" t="s">
        <v>1870</v>
      </c>
      <c r="AY231" s="84" t="s">
        <v>1871</v>
      </c>
      <c r="AZ231" s="84" t="s">
        <v>1872</v>
      </c>
      <c r="BA231" s="84" t="s">
        <v>1873</v>
      </c>
      <c r="BB231" s="84" t="s">
        <v>1874</v>
      </c>
      <c r="BC231" s="84" t="s">
        <v>1875</v>
      </c>
      <c r="BD231" s="84" t="s">
        <v>1876</v>
      </c>
      <c r="BE231" s="84" t="s">
        <v>1877</v>
      </c>
      <c r="BF231" s="84" t="s">
        <v>1878</v>
      </c>
      <c r="BG231" s="84" t="s">
        <v>1879</v>
      </c>
      <c r="BH231" s="84" t="s">
        <v>1880</v>
      </c>
      <c r="BI231" s="84" t="s">
        <v>1881</v>
      </c>
      <c r="BJ231" s="84" t="s">
        <v>1882</v>
      </c>
      <c r="BK231" s="84" t="s">
        <v>1883</v>
      </c>
      <c r="BL231" s="84" t="s">
        <v>1884</v>
      </c>
      <c r="BM231" s="84" t="s">
        <v>1885</v>
      </c>
      <c r="BN231" s="84" t="s">
        <v>1886</v>
      </c>
      <c r="BO231" s="84" t="s">
        <v>1887</v>
      </c>
      <c r="BP231" s="84" t="s">
        <v>1888</v>
      </c>
      <c r="BQ231" s="84" t="s">
        <v>1889</v>
      </c>
      <c r="BR231" s="68" t="str">
        <f t="shared" si="249"/>
        <v/>
      </c>
      <c r="BS231" s="68" t="str">
        <f t="shared" si="222"/>
        <v/>
      </c>
      <c r="BT231" s="68" t="str">
        <f t="shared" si="223"/>
        <v/>
      </c>
      <c r="BU231" s="68" t="str">
        <f t="shared" si="224"/>
        <v/>
      </c>
      <c r="BV231" s="68" t="str">
        <f t="shared" si="225"/>
        <v/>
      </c>
      <c r="BW231" s="68" t="str">
        <f t="shared" si="226"/>
        <v/>
      </c>
      <c r="BX231" s="68" t="str">
        <f t="shared" si="227"/>
        <v/>
      </c>
      <c r="BY231" s="68" t="str">
        <f t="shared" si="228"/>
        <v/>
      </c>
      <c r="BZ231" s="68" t="str">
        <f t="shared" si="229"/>
        <v/>
      </c>
      <c r="CA231" s="68" t="str">
        <f t="shared" si="230"/>
        <v/>
      </c>
      <c r="CB231" s="68" t="str">
        <f t="shared" si="231"/>
        <v/>
      </c>
      <c r="CC231" s="68" t="str">
        <f t="shared" si="232"/>
        <v/>
      </c>
      <c r="CD231" s="68" t="str">
        <f t="shared" si="233"/>
        <v/>
      </c>
      <c r="CE231" s="68" t="str">
        <f t="shared" si="234"/>
        <v/>
      </c>
      <c r="CF231" s="68" t="str">
        <f t="shared" si="235"/>
        <v/>
      </c>
      <c r="CG231" s="68" t="str">
        <f t="shared" si="236"/>
        <v/>
      </c>
      <c r="CH231" s="68" t="str">
        <f t="shared" si="237"/>
        <v/>
      </c>
      <c r="CI231" s="68" t="str">
        <f t="shared" si="238"/>
        <v/>
      </c>
      <c r="CJ231" s="68" t="str">
        <f t="shared" si="239"/>
        <v/>
      </c>
      <c r="CK231" s="68" t="str">
        <f t="shared" si="240"/>
        <v/>
      </c>
      <c r="CL231" s="68" t="str">
        <f t="shared" si="241"/>
        <v/>
      </c>
      <c r="CM231" s="68" t="str">
        <f t="shared" si="242"/>
        <v/>
      </c>
      <c r="CN231" s="68" t="str">
        <f t="shared" si="243"/>
        <v/>
      </c>
      <c r="CO231" s="68" t="str">
        <f t="shared" si="244"/>
        <v/>
      </c>
      <c r="CP231" s="68" t="str">
        <f t="shared" si="250"/>
        <v/>
      </c>
    </row>
    <row r="232" spans="3:94" x14ac:dyDescent="0.25">
      <c r="C232" s="82" t="str">
        <f t="shared" si="245"/>
        <v/>
      </c>
      <c r="D232" s="278"/>
      <c r="E232" s="82" t="str">
        <f t="shared" si="246"/>
        <v/>
      </c>
      <c r="F232" s="82" t="str">
        <f t="shared" si="199"/>
        <v/>
      </c>
      <c r="G232" s="82" t="str">
        <f t="shared" si="200"/>
        <v/>
      </c>
      <c r="H232" s="82" t="str">
        <f t="shared" si="201"/>
        <v/>
      </c>
      <c r="I232" s="82" t="str">
        <f t="shared" si="202"/>
        <v/>
      </c>
      <c r="J232" s="82" t="str">
        <f t="shared" si="203"/>
        <v/>
      </c>
      <c r="K232" s="82" t="str">
        <f t="shared" si="204"/>
        <v/>
      </c>
      <c r="L232" s="82" t="str">
        <f t="shared" si="205"/>
        <v/>
      </c>
      <c r="M232" s="82" t="str">
        <f t="shared" si="206"/>
        <v/>
      </c>
      <c r="N232" s="82" t="str">
        <f t="shared" si="207"/>
        <v/>
      </c>
      <c r="O232" s="82" t="str">
        <f t="shared" si="208"/>
        <v/>
      </c>
      <c r="P232" s="82" t="str">
        <f t="shared" si="209"/>
        <v/>
      </c>
      <c r="Q232" s="82" t="str">
        <f t="shared" si="210"/>
        <v/>
      </c>
      <c r="R232" s="82" t="str">
        <f t="shared" si="211"/>
        <v/>
      </c>
      <c r="S232" s="82" t="str">
        <f t="shared" si="212"/>
        <v/>
      </c>
      <c r="T232" s="82" t="str">
        <f t="shared" si="213"/>
        <v/>
      </c>
      <c r="U232" s="82" t="str">
        <f t="shared" si="214"/>
        <v/>
      </c>
      <c r="V232" s="82" t="str">
        <f t="shared" si="215"/>
        <v/>
      </c>
      <c r="W232" s="82" t="str">
        <f t="shared" si="216"/>
        <v/>
      </c>
      <c r="X232" s="82" t="str">
        <f t="shared" si="217"/>
        <v/>
      </c>
      <c r="Y232" s="82" t="str">
        <f t="shared" si="218"/>
        <v/>
      </c>
      <c r="Z232" s="82" t="str">
        <f t="shared" si="219"/>
        <v/>
      </c>
      <c r="AA232" s="82" t="str">
        <f t="shared" si="220"/>
        <v/>
      </c>
      <c r="AB232" s="82" t="str">
        <f t="shared" si="221"/>
        <v/>
      </c>
      <c r="AC232" s="83" t="str">
        <f t="shared" si="251"/>
        <v>https://viking-pictures.s3.us-west-1.amazonaws.com/AA1188</v>
      </c>
      <c r="AD232" s="82" t="str">
        <f t="shared" si="252"/>
        <v>0</v>
      </c>
      <c r="AE232" s="82">
        <f t="shared" si="247"/>
        <v>0</v>
      </c>
      <c r="AF232" s="82" t="str">
        <f t="shared" si="253"/>
        <v>0</v>
      </c>
      <c r="AG232" s="82" t="str">
        <f t="shared" si="254"/>
        <v>0</v>
      </c>
      <c r="AH232" s="82" t="str">
        <f t="shared" si="255"/>
        <v>0</v>
      </c>
      <c r="AI232" s="82" t="str">
        <f t="shared" si="256"/>
        <v>0</v>
      </c>
      <c r="AJ232" s="82" t="str">
        <f t="shared" si="257"/>
        <v>0</v>
      </c>
      <c r="AK232" s="82" t="str">
        <f t="shared" si="258"/>
        <v>0</v>
      </c>
      <c r="AL232" s="82" t="str">
        <f t="shared" si="259"/>
        <v>0</v>
      </c>
      <c r="AM232" s="82" t="str">
        <f t="shared" si="260"/>
        <v>0</v>
      </c>
      <c r="AN232" s="82" t="str">
        <f t="shared" si="248"/>
        <v>0</v>
      </c>
      <c r="AO232" s="82" t="str">
        <f t="shared" si="261"/>
        <v>0</v>
      </c>
      <c r="AP232" s="82" t="str">
        <f t="shared" si="262"/>
        <v>0</v>
      </c>
      <c r="AQ232" s="84" t="s">
        <v>3199</v>
      </c>
      <c r="AR232" s="84" t="s">
        <v>1864</v>
      </c>
      <c r="AS232" s="84" t="s">
        <v>1865</v>
      </c>
      <c r="AT232" s="84" t="s">
        <v>1866</v>
      </c>
      <c r="AU232" s="84" t="s">
        <v>1867</v>
      </c>
      <c r="AV232" s="84" t="s">
        <v>1868</v>
      </c>
      <c r="AW232" s="84" t="s">
        <v>1869</v>
      </c>
      <c r="AX232" s="84" t="s">
        <v>1870</v>
      </c>
      <c r="AY232" s="84" t="s">
        <v>1871</v>
      </c>
      <c r="AZ232" s="84" t="s">
        <v>1872</v>
      </c>
      <c r="BA232" s="84" t="s">
        <v>1873</v>
      </c>
      <c r="BB232" s="84" t="s">
        <v>1874</v>
      </c>
      <c r="BC232" s="84" t="s">
        <v>1875</v>
      </c>
      <c r="BD232" s="84" t="s">
        <v>1876</v>
      </c>
      <c r="BE232" s="84" t="s">
        <v>1877</v>
      </c>
      <c r="BF232" s="84" t="s">
        <v>1878</v>
      </c>
      <c r="BG232" s="84" t="s">
        <v>1879</v>
      </c>
      <c r="BH232" s="84" t="s">
        <v>1880</v>
      </c>
      <c r="BI232" s="84" t="s">
        <v>1881</v>
      </c>
      <c r="BJ232" s="84" t="s">
        <v>1882</v>
      </c>
      <c r="BK232" s="84" t="s">
        <v>1883</v>
      </c>
      <c r="BL232" s="84" t="s">
        <v>1884</v>
      </c>
      <c r="BM232" s="84" t="s">
        <v>1885</v>
      </c>
      <c r="BN232" s="84" t="s">
        <v>1886</v>
      </c>
      <c r="BO232" s="84" t="s">
        <v>1887</v>
      </c>
      <c r="BP232" s="84" t="s">
        <v>1888</v>
      </c>
      <c r="BQ232" s="84" t="s">
        <v>1889</v>
      </c>
      <c r="BR232" s="68" t="str">
        <f t="shared" si="249"/>
        <v/>
      </c>
      <c r="BS232" s="68" t="str">
        <f t="shared" si="222"/>
        <v/>
      </c>
      <c r="BT232" s="68" t="str">
        <f t="shared" si="223"/>
        <v/>
      </c>
      <c r="BU232" s="68" t="str">
        <f t="shared" si="224"/>
        <v/>
      </c>
      <c r="BV232" s="68" t="str">
        <f t="shared" si="225"/>
        <v/>
      </c>
      <c r="BW232" s="68" t="str">
        <f t="shared" si="226"/>
        <v/>
      </c>
      <c r="BX232" s="68" t="str">
        <f t="shared" si="227"/>
        <v/>
      </c>
      <c r="BY232" s="68" t="str">
        <f t="shared" si="228"/>
        <v/>
      </c>
      <c r="BZ232" s="68" t="str">
        <f t="shared" si="229"/>
        <v/>
      </c>
      <c r="CA232" s="68" t="str">
        <f t="shared" si="230"/>
        <v/>
      </c>
      <c r="CB232" s="68" t="str">
        <f t="shared" si="231"/>
        <v/>
      </c>
      <c r="CC232" s="68" t="str">
        <f t="shared" si="232"/>
        <v/>
      </c>
      <c r="CD232" s="68" t="str">
        <f t="shared" si="233"/>
        <v/>
      </c>
      <c r="CE232" s="68" t="str">
        <f t="shared" si="234"/>
        <v/>
      </c>
      <c r="CF232" s="68" t="str">
        <f t="shared" si="235"/>
        <v/>
      </c>
      <c r="CG232" s="68" t="str">
        <f t="shared" si="236"/>
        <v/>
      </c>
      <c r="CH232" s="68" t="str">
        <f t="shared" si="237"/>
        <v/>
      </c>
      <c r="CI232" s="68" t="str">
        <f t="shared" si="238"/>
        <v/>
      </c>
      <c r="CJ232" s="68" t="str">
        <f t="shared" si="239"/>
        <v/>
      </c>
      <c r="CK232" s="68" t="str">
        <f t="shared" si="240"/>
        <v/>
      </c>
      <c r="CL232" s="68" t="str">
        <f t="shared" si="241"/>
        <v/>
      </c>
      <c r="CM232" s="68" t="str">
        <f t="shared" si="242"/>
        <v/>
      </c>
      <c r="CN232" s="68" t="str">
        <f t="shared" si="243"/>
        <v/>
      </c>
      <c r="CO232" s="68" t="str">
        <f t="shared" si="244"/>
        <v/>
      </c>
      <c r="CP232" s="68" t="str">
        <f t="shared" si="250"/>
        <v/>
      </c>
    </row>
    <row r="233" spans="3:94" x14ac:dyDescent="0.25">
      <c r="C233" s="82" t="str">
        <f t="shared" si="245"/>
        <v/>
      </c>
      <c r="D233" s="278"/>
      <c r="E233" s="82" t="str">
        <f t="shared" si="246"/>
        <v/>
      </c>
      <c r="F233" s="82" t="str">
        <f t="shared" si="199"/>
        <v/>
      </c>
      <c r="G233" s="82" t="str">
        <f t="shared" si="200"/>
        <v/>
      </c>
      <c r="H233" s="82" t="str">
        <f t="shared" si="201"/>
        <v/>
      </c>
      <c r="I233" s="82" t="str">
        <f t="shared" si="202"/>
        <v/>
      </c>
      <c r="J233" s="82" t="str">
        <f t="shared" si="203"/>
        <v/>
      </c>
      <c r="K233" s="82" t="str">
        <f t="shared" si="204"/>
        <v/>
      </c>
      <c r="L233" s="82" t="str">
        <f t="shared" si="205"/>
        <v/>
      </c>
      <c r="M233" s="82" t="str">
        <f t="shared" si="206"/>
        <v/>
      </c>
      <c r="N233" s="82" t="str">
        <f t="shared" si="207"/>
        <v/>
      </c>
      <c r="O233" s="82" t="str">
        <f t="shared" si="208"/>
        <v/>
      </c>
      <c r="P233" s="82" t="str">
        <f t="shared" si="209"/>
        <v/>
      </c>
      <c r="Q233" s="82" t="str">
        <f t="shared" si="210"/>
        <v/>
      </c>
      <c r="R233" s="82" t="str">
        <f t="shared" si="211"/>
        <v/>
      </c>
      <c r="S233" s="82" t="str">
        <f t="shared" si="212"/>
        <v/>
      </c>
      <c r="T233" s="82" t="str">
        <f t="shared" si="213"/>
        <v/>
      </c>
      <c r="U233" s="82" t="str">
        <f t="shared" si="214"/>
        <v/>
      </c>
      <c r="V233" s="82" t="str">
        <f t="shared" si="215"/>
        <v/>
      </c>
      <c r="W233" s="82" t="str">
        <f t="shared" si="216"/>
        <v/>
      </c>
      <c r="X233" s="82" t="str">
        <f t="shared" si="217"/>
        <v/>
      </c>
      <c r="Y233" s="82" t="str">
        <f t="shared" si="218"/>
        <v/>
      </c>
      <c r="Z233" s="82" t="str">
        <f t="shared" si="219"/>
        <v/>
      </c>
      <c r="AA233" s="82" t="str">
        <f t="shared" si="220"/>
        <v/>
      </c>
      <c r="AB233" s="82" t="str">
        <f t="shared" si="221"/>
        <v/>
      </c>
      <c r="AC233" s="83" t="str">
        <f t="shared" si="251"/>
        <v>https://viking-pictures.s3.us-west-1.amazonaws.com/AA1188</v>
      </c>
      <c r="AD233" s="82" t="str">
        <f t="shared" si="252"/>
        <v>0</v>
      </c>
      <c r="AE233" s="82">
        <f t="shared" si="247"/>
        <v>0</v>
      </c>
      <c r="AF233" s="82" t="str">
        <f t="shared" si="253"/>
        <v>0</v>
      </c>
      <c r="AG233" s="82" t="str">
        <f t="shared" si="254"/>
        <v>0</v>
      </c>
      <c r="AH233" s="82" t="str">
        <f t="shared" si="255"/>
        <v>0</v>
      </c>
      <c r="AI233" s="82" t="str">
        <f t="shared" si="256"/>
        <v>0</v>
      </c>
      <c r="AJ233" s="82" t="str">
        <f t="shared" si="257"/>
        <v>0</v>
      </c>
      <c r="AK233" s="82" t="str">
        <f t="shared" si="258"/>
        <v>0</v>
      </c>
      <c r="AL233" s="82" t="str">
        <f t="shared" si="259"/>
        <v>0</v>
      </c>
      <c r="AM233" s="82" t="str">
        <f t="shared" si="260"/>
        <v>0</v>
      </c>
      <c r="AN233" s="82" t="str">
        <f t="shared" si="248"/>
        <v>0</v>
      </c>
      <c r="AO233" s="82" t="str">
        <f t="shared" si="261"/>
        <v>0</v>
      </c>
      <c r="AP233" s="82" t="str">
        <f t="shared" si="262"/>
        <v>0</v>
      </c>
      <c r="AQ233" s="84" t="s">
        <v>3199</v>
      </c>
      <c r="AR233" s="84" t="s">
        <v>1864</v>
      </c>
      <c r="AS233" s="84" t="s">
        <v>1865</v>
      </c>
      <c r="AT233" s="84" t="s">
        <v>1866</v>
      </c>
      <c r="AU233" s="84" t="s">
        <v>1867</v>
      </c>
      <c r="AV233" s="84" t="s">
        <v>1868</v>
      </c>
      <c r="AW233" s="84" t="s">
        <v>1869</v>
      </c>
      <c r="AX233" s="84" t="s">
        <v>1870</v>
      </c>
      <c r="AY233" s="84" t="s">
        <v>1871</v>
      </c>
      <c r="AZ233" s="84" t="s">
        <v>1872</v>
      </c>
      <c r="BA233" s="84" t="s">
        <v>1873</v>
      </c>
      <c r="BB233" s="84" t="s">
        <v>1874</v>
      </c>
      <c r="BC233" s="84" t="s">
        <v>1875</v>
      </c>
      <c r="BD233" s="84" t="s">
        <v>1876</v>
      </c>
      <c r="BE233" s="84" t="s">
        <v>1877</v>
      </c>
      <c r="BF233" s="84" t="s">
        <v>1878</v>
      </c>
      <c r="BG233" s="84" t="s">
        <v>1879</v>
      </c>
      <c r="BH233" s="84" t="s">
        <v>1880</v>
      </c>
      <c r="BI233" s="84" t="s">
        <v>1881</v>
      </c>
      <c r="BJ233" s="84" t="s">
        <v>1882</v>
      </c>
      <c r="BK233" s="84" t="s">
        <v>1883</v>
      </c>
      <c r="BL233" s="84" t="s">
        <v>1884</v>
      </c>
      <c r="BM233" s="84" t="s">
        <v>1885</v>
      </c>
      <c r="BN233" s="84" t="s">
        <v>1886</v>
      </c>
      <c r="BO233" s="84" t="s">
        <v>1887</v>
      </c>
      <c r="BP233" s="84" t="s">
        <v>1888</v>
      </c>
      <c r="BQ233" s="84" t="s">
        <v>1889</v>
      </c>
      <c r="BR233" s="68" t="str">
        <f t="shared" si="249"/>
        <v/>
      </c>
      <c r="BS233" s="68" t="str">
        <f t="shared" si="222"/>
        <v/>
      </c>
      <c r="BT233" s="68" t="str">
        <f t="shared" si="223"/>
        <v/>
      </c>
      <c r="BU233" s="68" t="str">
        <f t="shared" si="224"/>
        <v/>
      </c>
      <c r="BV233" s="68" t="str">
        <f t="shared" si="225"/>
        <v/>
      </c>
      <c r="BW233" s="68" t="str">
        <f t="shared" si="226"/>
        <v/>
      </c>
      <c r="BX233" s="68" t="str">
        <f t="shared" si="227"/>
        <v/>
      </c>
      <c r="BY233" s="68" t="str">
        <f t="shared" si="228"/>
        <v/>
      </c>
      <c r="BZ233" s="68" t="str">
        <f t="shared" si="229"/>
        <v/>
      </c>
      <c r="CA233" s="68" t="str">
        <f t="shared" si="230"/>
        <v/>
      </c>
      <c r="CB233" s="68" t="str">
        <f t="shared" si="231"/>
        <v/>
      </c>
      <c r="CC233" s="68" t="str">
        <f t="shared" si="232"/>
        <v/>
      </c>
      <c r="CD233" s="68" t="str">
        <f t="shared" si="233"/>
        <v/>
      </c>
      <c r="CE233" s="68" t="str">
        <f t="shared" si="234"/>
        <v/>
      </c>
      <c r="CF233" s="68" t="str">
        <f t="shared" si="235"/>
        <v/>
      </c>
      <c r="CG233" s="68" t="str">
        <f t="shared" si="236"/>
        <v/>
      </c>
      <c r="CH233" s="68" t="str">
        <f t="shared" si="237"/>
        <v/>
      </c>
      <c r="CI233" s="68" t="str">
        <f t="shared" si="238"/>
        <v/>
      </c>
      <c r="CJ233" s="68" t="str">
        <f t="shared" si="239"/>
        <v/>
      </c>
      <c r="CK233" s="68" t="str">
        <f t="shared" si="240"/>
        <v/>
      </c>
      <c r="CL233" s="68" t="str">
        <f t="shared" si="241"/>
        <v/>
      </c>
      <c r="CM233" s="68" t="str">
        <f t="shared" si="242"/>
        <v/>
      </c>
      <c r="CN233" s="68" t="str">
        <f t="shared" si="243"/>
        <v/>
      </c>
      <c r="CO233" s="68" t="str">
        <f t="shared" si="244"/>
        <v/>
      </c>
      <c r="CP233" s="68" t="str">
        <f t="shared" si="250"/>
        <v/>
      </c>
    </row>
    <row r="234" spans="3:94" x14ac:dyDescent="0.25">
      <c r="C234" s="82" t="str">
        <f t="shared" si="245"/>
        <v/>
      </c>
      <c r="D234" s="278"/>
      <c r="E234" s="82" t="str">
        <f t="shared" si="246"/>
        <v/>
      </c>
      <c r="F234" s="82" t="str">
        <f t="shared" si="199"/>
        <v/>
      </c>
      <c r="G234" s="82" t="str">
        <f t="shared" si="200"/>
        <v/>
      </c>
      <c r="H234" s="82" t="str">
        <f t="shared" si="201"/>
        <v/>
      </c>
      <c r="I234" s="82" t="str">
        <f t="shared" si="202"/>
        <v/>
      </c>
      <c r="J234" s="82" t="str">
        <f t="shared" si="203"/>
        <v/>
      </c>
      <c r="K234" s="82" t="str">
        <f t="shared" si="204"/>
        <v/>
      </c>
      <c r="L234" s="82" t="str">
        <f t="shared" si="205"/>
        <v/>
      </c>
      <c r="M234" s="82" t="str">
        <f t="shared" si="206"/>
        <v/>
      </c>
      <c r="N234" s="82" t="str">
        <f t="shared" si="207"/>
        <v/>
      </c>
      <c r="O234" s="82" t="str">
        <f t="shared" si="208"/>
        <v/>
      </c>
      <c r="P234" s="82" t="str">
        <f t="shared" si="209"/>
        <v/>
      </c>
      <c r="Q234" s="82" t="str">
        <f t="shared" si="210"/>
        <v/>
      </c>
      <c r="R234" s="82" t="str">
        <f t="shared" si="211"/>
        <v/>
      </c>
      <c r="S234" s="82" t="str">
        <f t="shared" si="212"/>
        <v/>
      </c>
      <c r="T234" s="82" t="str">
        <f t="shared" si="213"/>
        <v/>
      </c>
      <c r="U234" s="82" t="str">
        <f t="shared" si="214"/>
        <v/>
      </c>
      <c r="V234" s="82" t="str">
        <f t="shared" si="215"/>
        <v/>
      </c>
      <c r="W234" s="82" t="str">
        <f t="shared" si="216"/>
        <v/>
      </c>
      <c r="X234" s="82" t="str">
        <f t="shared" si="217"/>
        <v/>
      </c>
      <c r="Y234" s="82" t="str">
        <f t="shared" si="218"/>
        <v/>
      </c>
      <c r="Z234" s="82" t="str">
        <f t="shared" si="219"/>
        <v/>
      </c>
      <c r="AA234" s="82" t="str">
        <f t="shared" si="220"/>
        <v/>
      </c>
      <c r="AB234" s="82" t="str">
        <f t="shared" si="221"/>
        <v/>
      </c>
      <c r="AC234" s="83" t="str">
        <f t="shared" si="251"/>
        <v>https://viking-pictures.s3.us-west-1.amazonaws.com/AA1188</v>
      </c>
      <c r="AD234" s="82" t="str">
        <f t="shared" si="252"/>
        <v>0</v>
      </c>
      <c r="AE234" s="82">
        <f t="shared" si="247"/>
        <v>0</v>
      </c>
      <c r="AF234" s="82" t="str">
        <f t="shared" si="253"/>
        <v>0</v>
      </c>
      <c r="AG234" s="82" t="str">
        <f t="shared" si="254"/>
        <v>0</v>
      </c>
      <c r="AH234" s="82" t="str">
        <f t="shared" si="255"/>
        <v>0</v>
      </c>
      <c r="AI234" s="82" t="str">
        <f t="shared" si="256"/>
        <v>0</v>
      </c>
      <c r="AJ234" s="82" t="str">
        <f t="shared" si="257"/>
        <v>0</v>
      </c>
      <c r="AK234" s="82" t="str">
        <f t="shared" si="258"/>
        <v>0</v>
      </c>
      <c r="AL234" s="82" t="str">
        <f t="shared" si="259"/>
        <v>0</v>
      </c>
      <c r="AM234" s="82" t="str">
        <f t="shared" si="260"/>
        <v>0</v>
      </c>
      <c r="AN234" s="82" t="str">
        <f t="shared" si="248"/>
        <v>0</v>
      </c>
      <c r="AO234" s="82" t="str">
        <f t="shared" si="261"/>
        <v>0</v>
      </c>
      <c r="AP234" s="82" t="str">
        <f t="shared" si="262"/>
        <v>0</v>
      </c>
      <c r="AQ234" s="84" t="s">
        <v>3199</v>
      </c>
      <c r="AR234" s="84" t="s">
        <v>1864</v>
      </c>
      <c r="AS234" s="84" t="s">
        <v>1865</v>
      </c>
      <c r="AT234" s="84" t="s">
        <v>1866</v>
      </c>
      <c r="AU234" s="84" t="s">
        <v>1867</v>
      </c>
      <c r="AV234" s="84" t="s">
        <v>1868</v>
      </c>
      <c r="AW234" s="84" t="s">
        <v>1869</v>
      </c>
      <c r="AX234" s="84" t="s">
        <v>1870</v>
      </c>
      <c r="AY234" s="84" t="s">
        <v>1871</v>
      </c>
      <c r="AZ234" s="84" t="s">
        <v>1872</v>
      </c>
      <c r="BA234" s="84" t="s">
        <v>1873</v>
      </c>
      <c r="BB234" s="84" t="s">
        <v>1874</v>
      </c>
      <c r="BC234" s="84" t="s">
        <v>1875</v>
      </c>
      <c r="BD234" s="84" t="s">
        <v>1876</v>
      </c>
      <c r="BE234" s="84" t="s">
        <v>1877</v>
      </c>
      <c r="BF234" s="84" t="s">
        <v>1878</v>
      </c>
      <c r="BG234" s="84" t="s">
        <v>1879</v>
      </c>
      <c r="BH234" s="84" t="s">
        <v>1880</v>
      </c>
      <c r="BI234" s="84" t="s">
        <v>1881</v>
      </c>
      <c r="BJ234" s="84" t="s">
        <v>1882</v>
      </c>
      <c r="BK234" s="84" t="s">
        <v>1883</v>
      </c>
      <c r="BL234" s="84" t="s">
        <v>1884</v>
      </c>
      <c r="BM234" s="84" t="s">
        <v>1885</v>
      </c>
      <c r="BN234" s="84" t="s">
        <v>1886</v>
      </c>
      <c r="BO234" s="84" t="s">
        <v>1887</v>
      </c>
      <c r="BP234" s="84" t="s">
        <v>1888</v>
      </c>
      <c r="BQ234" s="84" t="s">
        <v>1889</v>
      </c>
      <c r="BR234" s="68" t="str">
        <f t="shared" si="249"/>
        <v/>
      </c>
      <c r="BS234" s="68" t="str">
        <f t="shared" si="222"/>
        <v/>
      </c>
      <c r="BT234" s="68" t="str">
        <f t="shared" si="223"/>
        <v/>
      </c>
      <c r="BU234" s="68" t="str">
        <f t="shared" si="224"/>
        <v/>
      </c>
      <c r="BV234" s="68" t="str">
        <f t="shared" si="225"/>
        <v/>
      </c>
      <c r="BW234" s="68" t="str">
        <f t="shared" si="226"/>
        <v/>
      </c>
      <c r="BX234" s="68" t="str">
        <f t="shared" si="227"/>
        <v/>
      </c>
      <c r="BY234" s="68" t="str">
        <f t="shared" si="228"/>
        <v/>
      </c>
      <c r="BZ234" s="68" t="str">
        <f t="shared" si="229"/>
        <v/>
      </c>
      <c r="CA234" s="68" t="str">
        <f t="shared" si="230"/>
        <v/>
      </c>
      <c r="CB234" s="68" t="str">
        <f t="shared" si="231"/>
        <v/>
      </c>
      <c r="CC234" s="68" t="str">
        <f t="shared" si="232"/>
        <v/>
      </c>
      <c r="CD234" s="68" t="str">
        <f t="shared" si="233"/>
        <v/>
      </c>
      <c r="CE234" s="68" t="str">
        <f t="shared" si="234"/>
        <v/>
      </c>
      <c r="CF234" s="68" t="str">
        <f t="shared" si="235"/>
        <v/>
      </c>
      <c r="CG234" s="68" t="str">
        <f t="shared" si="236"/>
        <v/>
      </c>
      <c r="CH234" s="68" t="str">
        <f t="shared" si="237"/>
        <v/>
      </c>
      <c r="CI234" s="68" t="str">
        <f t="shared" si="238"/>
        <v/>
      </c>
      <c r="CJ234" s="68" t="str">
        <f t="shared" si="239"/>
        <v/>
      </c>
      <c r="CK234" s="68" t="str">
        <f t="shared" si="240"/>
        <v/>
      </c>
      <c r="CL234" s="68" t="str">
        <f t="shared" si="241"/>
        <v/>
      </c>
      <c r="CM234" s="68" t="str">
        <f t="shared" si="242"/>
        <v/>
      </c>
      <c r="CN234" s="68" t="str">
        <f t="shared" si="243"/>
        <v/>
      </c>
      <c r="CO234" s="68" t="str">
        <f t="shared" si="244"/>
        <v/>
      </c>
      <c r="CP234" s="68" t="str">
        <f t="shared" si="250"/>
        <v/>
      </c>
    </row>
    <row r="235" spans="3:94" x14ac:dyDescent="0.25">
      <c r="C235" s="82" t="str">
        <f t="shared" si="245"/>
        <v/>
      </c>
      <c r="D235" s="278"/>
      <c r="E235" s="82" t="str">
        <f t="shared" si="246"/>
        <v/>
      </c>
      <c r="F235" s="82" t="str">
        <f t="shared" si="199"/>
        <v/>
      </c>
      <c r="G235" s="82" t="str">
        <f t="shared" si="200"/>
        <v/>
      </c>
      <c r="H235" s="82" t="str">
        <f t="shared" si="201"/>
        <v/>
      </c>
      <c r="I235" s="82" t="str">
        <f t="shared" si="202"/>
        <v/>
      </c>
      <c r="J235" s="82" t="str">
        <f t="shared" si="203"/>
        <v/>
      </c>
      <c r="K235" s="82" t="str">
        <f t="shared" si="204"/>
        <v/>
      </c>
      <c r="L235" s="82" t="str">
        <f t="shared" si="205"/>
        <v/>
      </c>
      <c r="M235" s="82" t="str">
        <f t="shared" si="206"/>
        <v/>
      </c>
      <c r="N235" s="82" t="str">
        <f t="shared" si="207"/>
        <v/>
      </c>
      <c r="O235" s="82" t="str">
        <f t="shared" si="208"/>
        <v/>
      </c>
      <c r="P235" s="82" t="str">
        <f t="shared" si="209"/>
        <v/>
      </c>
      <c r="Q235" s="82" t="str">
        <f t="shared" si="210"/>
        <v/>
      </c>
      <c r="R235" s="82" t="str">
        <f t="shared" si="211"/>
        <v/>
      </c>
      <c r="S235" s="82" t="str">
        <f t="shared" si="212"/>
        <v/>
      </c>
      <c r="T235" s="82" t="str">
        <f t="shared" si="213"/>
        <v/>
      </c>
      <c r="U235" s="82" t="str">
        <f t="shared" si="214"/>
        <v/>
      </c>
      <c r="V235" s="82" t="str">
        <f t="shared" si="215"/>
        <v/>
      </c>
      <c r="W235" s="82" t="str">
        <f t="shared" si="216"/>
        <v/>
      </c>
      <c r="X235" s="82" t="str">
        <f t="shared" si="217"/>
        <v/>
      </c>
      <c r="Y235" s="82" t="str">
        <f t="shared" si="218"/>
        <v/>
      </c>
      <c r="Z235" s="82" t="str">
        <f t="shared" si="219"/>
        <v/>
      </c>
      <c r="AA235" s="82" t="str">
        <f t="shared" si="220"/>
        <v/>
      </c>
      <c r="AB235" s="82" t="str">
        <f t="shared" si="221"/>
        <v/>
      </c>
      <c r="AC235" s="83" t="str">
        <f t="shared" si="251"/>
        <v>https://viking-pictures.s3.us-west-1.amazonaws.com/AA1188</v>
      </c>
      <c r="AD235" s="82" t="str">
        <f t="shared" si="252"/>
        <v>0</v>
      </c>
      <c r="AE235" s="82">
        <f t="shared" si="247"/>
        <v>0</v>
      </c>
      <c r="AF235" s="82" t="str">
        <f t="shared" si="253"/>
        <v>0</v>
      </c>
      <c r="AG235" s="82" t="str">
        <f t="shared" si="254"/>
        <v>0</v>
      </c>
      <c r="AH235" s="82" t="str">
        <f t="shared" si="255"/>
        <v>0</v>
      </c>
      <c r="AI235" s="82" t="str">
        <f t="shared" si="256"/>
        <v>0</v>
      </c>
      <c r="AJ235" s="82" t="str">
        <f t="shared" si="257"/>
        <v>0</v>
      </c>
      <c r="AK235" s="82" t="str">
        <f t="shared" si="258"/>
        <v>0</v>
      </c>
      <c r="AL235" s="82" t="str">
        <f t="shared" si="259"/>
        <v>0</v>
      </c>
      <c r="AM235" s="82" t="str">
        <f t="shared" si="260"/>
        <v>0</v>
      </c>
      <c r="AN235" s="82" t="str">
        <f t="shared" si="248"/>
        <v>0</v>
      </c>
      <c r="AO235" s="82" t="str">
        <f t="shared" si="261"/>
        <v>0</v>
      </c>
      <c r="AP235" s="82" t="str">
        <f t="shared" si="262"/>
        <v>0</v>
      </c>
      <c r="AQ235" s="84" t="s">
        <v>3199</v>
      </c>
      <c r="AR235" s="84" t="s">
        <v>1864</v>
      </c>
      <c r="AS235" s="84" t="s">
        <v>1865</v>
      </c>
      <c r="AT235" s="84" t="s">
        <v>1866</v>
      </c>
      <c r="AU235" s="84" t="s">
        <v>1867</v>
      </c>
      <c r="AV235" s="84" t="s">
        <v>1868</v>
      </c>
      <c r="AW235" s="84" t="s">
        <v>1869</v>
      </c>
      <c r="AX235" s="84" t="s">
        <v>1870</v>
      </c>
      <c r="AY235" s="84" t="s">
        <v>1871</v>
      </c>
      <c r="AZ235" s="84" t="s">
        <v>1872</v>
      </c>
      <c r="BA235" s="84" t="s">
        <v>1873</v>
      </c>
      <c r="BB235" s="84" t="s">
        <v>1874</v>
      </c>
      <c r="BC235" s="84" t="s">
        <v>1875</v>
      </c>
      <c r="BD235" s="84" t="s">
        <v>1876</v>
      </c>
      <c r="BE235" s="84" t="s">
        <v>1877</v>
      </c>
      <c r="BF235" s="84" t="s">
        <v>1878</v>
      </c>
      <c r="BG235" s="84" t="s">
        <v>1879</v>
      </c>
      <c r="BH235" s="84" t="s">
        <v>1880</v>
      </c>
      <c r="BI235" s="84" t="s">
        <v>1881</v>
      </c>
      <c r="BJ235" s="84" t="s">
        <v>1882</v>
      </c>
      <c r="BK235" s="84" t="s">
        <v>1883</v>
      </c>
      <c r="BL235" s="84" t="s">
        <v>1884</v>
      </c>
      <c r="BM235" s="84" t="s">
        <v>1885</v>
      </c>
      <c r="BN235" s="84" t="s">
        <v>1886</v>
      </c>
      <c r="BO235" s="84" t="s">
        <v>1887</v>
      </c>
      <c r="BP235" s="84" t="s">
        <v>1888</v>
      </c>
      <c r="BQ235" s="84" t="s">
        <v>1889</v>
      </c>
      <c r="BR235" s="68" t="str">
        <f t="shared" si="249"/>
        <v/>
      </c>
      <c r="BS235" s="68" t="str">
        <f t="shared" si="222"/>
        <v/>
      </c>
      <c r="BT235" s="68" t="str">
        <f t="shared" si="223"/>
        <v/>
      </c>
      <c r="BU235" s="68" t="str">
        <f t="shared" si="224"/>
        <v/>
      </c>
      <c r="BV235" s="68" t="str">
        <f t="shared" si="225"/>
        <v/>
      </c>
      <c r="BW235" s="68" t="str">
        <f t="shared" si="226"/>
        <v/>
      </c>
      <c r="BX235" s="68" t="str">
        <f t="shared" si="227"/>
        <v/>
      </c>
      <c r="BY235" s="68" t="str">
        <f t="shared" si="228"/>
        <v/>
      </c>
      <c r="BZ235" s="68" t="str">
        <f t="shared" si="229"/>
        <v/>
      </c>
      <c r="CA235" s="68" t="str">
        <f t="shared" si="230"/>
        <v/>
      </c>
      <c r="CB235" s="68" t="str">
        <f t="shared" si="231"/>
        <v/>
      </c>
      <c r="CC235" s="68" t="str">
        <f t="shared" si="232"/>
        <v/>
      </c>
      <c r="CD235" s="68" t="str">
        <f t="shared" si="233"/>
        <v/>
      </c>
      <c r="CE235" s="68" t="str">
        <f t="shared" si="234"/>
        <v/>
      </c>
      <c r="CF235" s="68" t="str">
        <f t="shared" si="235"/>
        <v/>
      </c>
      <c r="CG235" s="68" t="str">
        <f t="shared" si="236"/>
        <v/>
      </c>
      <c r="CH235" s="68" t="str">
        <f t="shared" si="237"/>
        <v/>
      </c>
      <c r="CI235" s="68" t="str">
        <f t="shared" si="238"/>
        <v/>
      </c>
      <c r="CJ235" s="68" t="str">
        <f t="shared" si="239"/>
        <v/>
      </c>
      <c r="CK235" s="68" t="str">
        <f t="shared" si="240"/>
        <v/>
      </c>
      <c r="CL235" s="68" t="str">
        <f t="shared" si="241"/>
        <v/>
      </c>
      <c r="CM235" s="68" t="str">
        <f t="shared" si="242"/>
        <v/>
      </c>
      <c r="CN235" s="68" t="str">
        <f t="shared" si="243"/>
        <v/>
      </c>
      <c r="CO235" s="68" t="str">
        <f t="shared" si="244"/>
        <v/>
      </c>
      <c r="CP235" s="68" t="str">
        <f t="shared" si="250"/>
        <v/>
      </c>
    </row>
    <row r="236" spans="3:94" x14ac:dyDescent="0.25">
      <c r="C236" s="82" t="str">
        <f t="shared" si="245"/>
        <v/>
      </c>
      <c r="D236" s="278"/>
      <c r="E236" s="82" t="str">
        <f t="shared" si="246"/>
        <v/>
      </c>
      <c r="F236" s="82" t="str">
        <f t="shared" si="199"/>
        <v/>
      </c>
      <c r="G236" s="82" t="str">
        <f t="shared" si="200"/>
        <v/>
      </c>
      <c r="H236" s="82" t="str">
        <f t="shared" si="201"/>
        <v/>
      </c>
      <c r="I236" s="82" t="str">
        <f t="shared" si="202"/>
        <v/>
      </c>
      <c r="J236" s="82" t="str">
        <f t="shared" si="203"/>
        <v/>
      </c>
      <c r="K236" s="82" t="str">
        <f t="shared" si="204"/>
        <v/>
      </c>
      <c r="L236" s="82" t="str">
        <f t="shared" si="205"/>
        <v/>
      </c>
      <c r="M236" s="82" t="str">
        <f t="shared" si="206"/>
        <v/>
      </c>
      <c r="N236" s="82" t="str">
        <f t="shared" si="207"/>
        <v/>
      </c>
      <c r="O236" s="82" t="str">
        <f t="shared" si="208"/>
        <v/>
      </c>
      <c r="P236" s="82" t="str">
        <f t="shared" si="209"/>
        <v/>
      </c>
      <c r="Q236" s="82" t="str">
        <f t="shared" si="210"/>
        <v/>
      </c>
      <c r="R236" s="82" t="str">
        <f t="shared" si="211"/>
        <v/>
      </c>
      <c r="S236" s="82" t="str">
        <f t="shared" si="212"/>
        <v/>
      </c>
      <c r="T236" s="82" t="str">
        <f t="shared" si="213"/>
        <v/>
      </c>
      <c r="U236" s="82" t="str">
        <f t="shared" si="214"/>
        <v/>
      </c>
      <c r="V236" s="82" t="str">
        <f t="shared" si="215"/>
        <v/>
      </c>
      <c r="W236" s="82" t="str">
        <f t="shared" si="216"/>
        <v/>
      </c>
      <c r="X236" s="82" t="str">
        <f t="shared" si="217"/>
        <v/>
      </c>
      <c r="Y236" s="82" t="str">
        <f t="shared" si="218"/>
        <v/>
      </c>
      <c r="Z236" s="82" t="str">
        <f t="shared" si="219"/>
        <v/>
      </c>
      <c r="AA236" s="82" t="str">
        <f t="shared" si="220"/>
        <v/>
      </c>
      <c r="AB236" s="82" t="str">
        <f t="shared" si="221"/>
        <v/>
      </c>
      <c r="AC236" s="83" t="str">
        <f t="shared" si="251"/>
        <v>https://viking-pictures.s3.us-west-1.amazonaws.com/AA1188</v>
      </c>
      <c r="AD236" s="82" t="str">
        <f t="shared" si="252"/>
        <v>0</v>
      </c>
      <c r="AE236" s="82">
        <f t="shared" si="247"/>
        <v>0</v>
      </c>
      <c r="AF236" s="82" t="str">
        <f t="shared" si="253"/>
        <v>0</v>
      </c>
      <c r="AG236" s="82" t="str">
        <f t="shared" si="254"/>
        <v>0</v>
      </c>
      <c r="AH236" s="82" t="str">
        <f t="shared" si="255"/>
        <v>0</v>
      </c>
      <c r="AI236" s="82" t="str">
        <f t="shared" si="256"/>
        <v>0</v>
      </c>
      <c r="AJ236" s="82" t="str">
        <f t="shared" si="257"/>
        <v>0</v>
      </c>
      <c r="AK236" s="82" t="str">
        <f t="shared" si="258"/>
        <v>0</v>
      </c>
      <c r="AL236" s="82" t="str">
        <f t="shared" si="259"/>
        <v>0</v>
      </c>
      <c r="AM236" s="82" t="str">
        <f t="shared" si="260"/>
        <v>0</v>
      </c>
      <c r="AN236" s="82" t="str">
        <f t="shared" si="248"/>
        <v>0</v>
      </c>
      <c r="AO236" s="82" t="str">
        <f t="shared" si="261"/>
        <v>0</v>
      </c>
      <c r="AP236" s="82" t="str">
        <f t="shared" si="262"/>
        <v>0</v>
      </c>
      <c r="AQ236" s="84" t="s">
        <v>3199</v>
      </c>
      <c r="AR236" s="84" t="s">
        <v>1864</v>
      </c>
      <c r="AS236" s="84" t="s">
        <v>1865</v>
      </c>
      <c r="AT236" s="84" t="s">
        <v>1866</v>
      </c>
      <c r="AU236" s="84" t="s">
        <v>1867</v>
      </c>
      <c r="AV236" s="84" t="s">
        <v>1868</v>
      </c>
      <c r="AW236" s="84" t="s">
        <v>1869</v>
      </c>
      <c r="AX236" s="84" t="s">
        <v>1870</v>
      </c>
      <c r="AY236" s="84" t="s">
        <v>1871</v>
      </c>
      <c r="AZ236" s="84" t="s">
        <v>1872</v>
      </c>
      <c r="BA236" s="84" t="s">
        <v>1873</v>
      </c>
      <c r="BB236" s="84" t="s">
        <v>1874</v>
      </c>
      <c r="BC236" s="84" t="s">
        <v>1875</v>
      </c>
      <c r="BD236" s="84" t="s">
        <v>1876</v>
      </c>
      <c r="BE236" s="84" t="s">
        <v>1877</v>
      </c>
      <c r="BF236" s="84" t="s">
        <v>1878</v>
      </c>
      <c r="BG236" s="84" t="s">
        <v>1879</v>
      </c>
      <c r="BH236" s="84" t="s">
        <v>1880</v>
      </c>
      <c r="BI236" s="84" t="s">
        <v>1881</v>
      </c>
      <c r="BJ236" s="84" t="s">
        <v>1882</v>
      </c>
      <c r="BK236" s="84" t="s">
        <v>1883</v>
      </c>
      <c r="BL236" s="84" t="s">
        <v>1884</v>
      </c>
      <c r="BM236" s="84" t="s">
        <v>1885</v>
      </c>
      <c r="BN236" s="84" t="s">
        <v>1886</v>
      </c>
      <c r="BO236" s="84" t="s">
        <v>1887</v>
      </c>
      <c r="BP236" s="84" t="s">
        <v>1888</v>
      </c>
      <c r="BQ236" s="84" t="s">
        <v>1889</v>
      </c>
      <c r="BR236" s="68" t="str">
        <f t="shared" si="249"/>
        <v/>
      </c>
      <c r="BS236" s="68" t="str">
        <f t="shared" si="222"/>
        <v/>
      </c>
      <c r="BT236" s="68" t="str">
        <f t="shared" si="223"/>
        <v/>
      </c>
      <c r="BU236" s="68" t="str">
        <f t="shared" si="224"/>
        <v/>
      </c>
      <c r="BV236" s="68" t="str">
        <f t="shared" si="225"/>
        <v/>
      </c>
      <c r="BW236" s="68" t="str">
        <f t="shared" si="226"/>
        <v/>
      </c>
      <c r="BX236" s="68" t="str">
        <f t="shared" si="227"/>
        <v/>
      </c>
      <c r="BY236" s="68" t="str">
        <f t="shared" si="228"/>
        <v/>
      </c>
      <c r="BZ236" s="68" t="str">
        <f t="shared" si="229"/>
        <v/>
      </c>
      <c r="CA236" s="68" t="str">
        <f t="shared" si="230"/>
        <v/>
      </c>
      <c r="CB236" s="68" t="str">
        <f t="shared" si="231"/>
        <v/>
      </c>
      <c r="CC236" s="68" t="str">
        <f t="shared" si="232"/>
        <v/>
      </c>
      <c r="CD236" s="68" t="str">
        <f t="shared" si="233"/>
        <v/>
      </c>
      <c r="CE236" s="68" t="str">
        <f t="shared" si="234"/>
        <v/>
      </c>
      <c r="CF236" s="68" t="str">
        <f t="shared" si="235"/>
        <v/>
      </c>
      <c r="CG236" s="68" t="str">
        <f t="shared" si="236"/>
        <v/>
      </c>
      <c r="CH236" s="68" t="str">
        <f t="shared" si="237"/>
        <v/>
      </c>
      <c r="CI236" s="68" t="str">
        <f t="shared" si="238"/>
        <v/>
      </c>
      <c r="CJ236" s="68" t="str">
        <f t="shared" si="239"/>
        <v/>
      </c>
      <c r="CK236" s="68" t="str">
        <f t="shared" si="240"/>
        <v/>
      </c>
      <c r="CL236" s="68" t="str">
        <f t="shared" si="241"/>
        <v/>
      </c>
      <c r="CM236" s="68" t="str">
        <f t="shared" si="242"/>
        <v/>
      </c>
      <c r="CN236" s="68" t="str">
        <f t="shared" si="243"/>
        <v/>
      </c>
      <c r="CO236" s="68" t="str">
        <f t="shared" si="244"/>
        <v/>
      </c>
      <c r="CP236" s="68" t="str">
        <f t="shared" si="250"/>
        <v/>
      </c>
    </row>
    <row r="237" spans="3:94" x14ac:dyDescent="0.25">
      <c r="C237" s="82" t="str">
        <f t="shared" si="245"/>
        <v/>
      </c>
      <c r="D237" s="278"/>
      <c r="E237" s="82" t="str">
        <f t="shared" si="246"/>
        <v/>
      </c>
      <c r="F237" s="82" t="str">
        <f t="shared" si="199"/>
        <v/>
      </c>
      <c r="G237" s="82" t="str">
        <f t="shared" si="200"/>
        <v/>
      </c>
      <c r="H237" s="82" t="str">
        <f t="shared" si="201"/>
        <v/>
      </c>
      <c r="I237" s="82" t="str">
        <f t="shared" si="202"/>
        <v/>
      </c>
      <c r="J237" s="82" t="str">
        <f t="shared" si="203"/>
        <v/>
      </c>
      <c r="K237" s="82" t="str">
        <f t="shared" si="204"/>
        <v/>
      </c>
      <c r="L237" s="82" t="str">
        <f t="shared" si="205"/>
        <v/>
      </c>
      <c r="M237" s="82" t="str">
        <f t="shared" si="206"/>
        <v/>
      </c>
      <c r="N237" s="82" t="str">
        <f t="shared" si="207"/>
        <v/>
      </c>
      <c r="O237" s="82" t="str">
        <f t="shared" si="208"/>
        <v/>
      </c>
      <c r="P237" s="82" t="str">
        <f t="shared" si="209"/>
        <v/>
      </c>
      <c r="Q237" s="82" t="str">
        <f t="shared" si="210"/>
        <v/>
      </c>
      <c r="R237" s="82" t="str">
        <f t="shared" si="211"/>
        <v/>
      </c>
      <c r="S237" s="82" t="str">
        <f t="shared" si="212"/>
        <v/>
      </c>
      <c r="T237" s="82" t="str">
        <f t="shared" si="213"/>
        <v/>
      </c>
      <c r="U237" s="82" t="str">
        <f t="shared" si="214"/>
        <v/>
      </c>
      <c r="V237" s="82" t="str">
        <f t="shared" si="215"/>
        <v/>
      </c>
      <c r="W237" s="82" t="str">
        <f t="shared" si="216"/>
        <v/>
      </c>
      <c r="X237" s="82" t="str">
        <f t="shared" si="217"/>
        <v/>
      </c>
      <c r="Y237" s="82" t="str">
        <f t="shared" si="218"/>
        <v/>
      </c>
      <c r="Z237" s="82" t="str">
        <f t="shared" si="219"/>
        <v/>
      </c>
      <c r="AA237" s="82" t="str">
        <f t="shared" si="220"/>
        <v/>
      </c>
      <c r="AB237" s="82" t="str">
        <f t="shared" si="221"/>
        <v/>
      </c>
      <c r="AC237" s="83" t="str">
        <f t="shared" si="251"/>
        <v>https://viking-pictures.s3.us-west-1.amazonaws.com/AA1188</v>
      </c>
      <c r="AD237" s="82" t="str">
        <f t="shared" si="252"/>
        <v>0</v>
      </c>
      <c r="AE237" s="82">
        <f t="shared" si="247"/>
        <v>0</v>
      </c>
      <c r="AF237" s="82" t="str">
        <f t="shared" si="253"/>
        <v>0</v>
      </c>
      <c r="AG237" s="82" t="str">
        <f t="shared" si="254"/>
        <v>0</v>
      </c>
      <c r="AH237" s="82" t="str">
        <f t="shared" si="255"/>
        <v>0</v>
      </c>
      <c r="AI237" s="82" t="str">
        <f t="shared" si="256"/>
        <v>0</v>
      </c>
      <c r="AJ237" s="82" t="str">
        <f t="shared" si="257"/>
        <v>0</v>
      </c>
      <c r="AK237" s="82" t="str">
        <f t="shared" si="258"/>
        <v>0</v>
      </c>
      <c r="AL237" s="82" t="str">
        <f t="shared" si="259"/>
        <v>0</v>
      </c>
      <c r="AM237" s="82" t="str">
        <f t="shared" si="260"/>
        <v>0</v>
      </c>
      <c r="AN237" s="82" t="str">
        <f t="shared" si="248"/>
        <v>0</v>
      </c>
      <c r="AO237" s="82" t="str">
        <f t="shared" si="261"/>
        <v>0</v>
      </c>
      <c r="AP237" s="82" t="str">
        <f t="shared" si="262"/>
        <v>0</v>
      </c>
      <c r="AQ237" s="84" t="s">
        <v>3199</v>
      </c>
      <c r="AR237" s="84" t="s">
        <v>1864</v>
      </c>
      <c r="AS237" s="84" t="s">
        <v>1865</v>
      </c>
      <c r="AT237" s="84" t="s">
        <v>1866</v>
      </c>
      <c r="AU237" s="84" t="s">
        <v>1867</v>
      </c>
      <c r="AV237" s="84" t="s">
        <v>1868</v>
      </c>
      <c r="AW237" s="84" t="s">
        <v>1869</v>
      </c>
      <c r="AX237" s="84" t="s">
        <v>1870</v>
      </c>
      <c r="AY237" s="84" t="s">
        <v>1871</v>
      </c>
      <c r="AZ237" s="84" t="s">
        <v>1872</v>
      </c>
      <c r="BA237" s="84" t="s">
        <v>1873</v>
      </c>
      <c r="BB237" s="84" t="s">
        <v>1874</v>
      </c>
      <c r="BC237" s="84" t="s">
        <v>1875</v>
      </c>
      <c r="BD237" s="84" t="s">
        <v>1876</v>
      </c>
      <c r="BE237" s="84" t="s">
        <v>1877</v>
      </c>
      <c r="BF237" s="84" t="s">
        <v>1878</v>
      </c>
      <c r="BG237" s="84" t="s">
        <v>1879</v>
      </c>
      <c r="BH237" s="84" t="s">
        <v>1880</v>
      </c>
      <c r="BI237" s="84" t="s">
        <v>1881</v>
      </c>
      <c r="BJ237" s="84" t="s">
        <v>1882</v>
      </c>
      <c r="BK237" s="84" t="s">
        <v>1883</v>
      </c>
      <c r="BL237" s="84" t="s">
        <v>1884</v>
      </c>
      <c r="BM237" s="84" t="s">
        <v>1885</v>
      </c>
      <c r="BN237" s="84" t="s">
        <v>1886</v>
      </c>
      <c r="BO237" s="84" t="s">
        <v>1887</v>
      </c>
      <c r="BP237" s="84" t="s">
        <v>1888</v>
      </c>
      <c r="BQ237" s="84" t="s">
        <v>1889</v>
      </c>
      <c r="BR237" s="68" t="str">
        <f t="shared" si="249"/>
        <v/>
      </c>
      <c r="BS237" s="68" t="str">
        <f t="shared" si="222"/>
        <v/>
      </c>
      <c r="BT237" s="68" t="str">
        <f t="shared" si="223"/>
        <v/>
      </c>
      <c r="BU237" s="68" t="str">
        <f t="shared" si="224"/>
        <v/>
      </c>
      <c r="BV237" s="68" t="str">
        <f t="shared" si="225"/>
        <v/>
      </c>
      <c r="BW237" s="68" t="str">
        <f t="shared" si="226"/>
        <v/>
      </c>
      <c r="BX237" s="68" t="str">
        <f t="shared" si="227"/>
        <v/>
      </c>
      <c r="BY237" s="68" t="str">
        <f t="shared" si="228"/>
        <v/>
      </c>
      <c r="BZ237" s="68" t="str">
        <f t="shared" si="229"/>
        <v/>
      </c>
      <c r="CA237" s="68" t="str">
        <f t="shared" si="230"/>
        <v/>
      </c>
      <c r="CB237" s="68" t="str">
        <f t="shared" si="231"/>
        <v/>
      </c>
      <c r="CC237" s="68" t="str">
        <f t="shared" si="232"/>
        <v/>
      </c>
      <c r="CD237" s="68" t="str">
        <f t="shared" si="233"/>
        <v/>
      </c>
      <c r="CE237" s="68" t="str">
        <f t="shared" si="234"/>
        <v/>
      </c>
      <c r="CF237" s="68" t="str">
        <f t="shared" si="235"/>
        <v/>
      </c>
      <c r="CG237" s="68" t="str">
        <f t="shared" si="236"/>
        <v/>
      </c>
      <c r="CH237" s="68" t="str">
        <f t="shared" si="237"/>
        <v/>
      </c>
      <c r="CI237" s="68" t="str">
        <f t="shared" si="238"/>
        <v/>
      </c>
      <c r="CJ237" s="68" t="str">
        <f t="shared" si="239"/>
        <v/>
      </c>
      <c r="CK237" s="68" t="str">
        <f t="shared" si="240"/>
        <v/>
      </c>
      <c r="CL237" s="68" t="str">
        <f t="shared" si="241"/>
        <v/>
      </c>
      <c r="CM237" s="68" t="str">
        <f t="shared" si="242"/>
        <v/>
      </c>
      <c r="CN237" s="68" t="str">
        <f t="shared" si="243"/>
        <v/>
      </c>
      <c r="CO237" s="68" t="str">
        <f t="shared" si="244"/>
        <v/>
      </c>
      <c r="CP237" s="68" t="str">
        <f t="shared" si="250"/>
        <v/>
      </c>
    </row>
    <row r="238" spans="3:94" x14ac:dyDescent="0.25">
      <c r="C238" s="82" t="str">
        <f t="shared" si="245"/>
        <v/>
      </c>
      <c r="D238" s="278"/>
      <c r="E238" s="82" t="str">
        <f t="shared" si="246"/>
        <v/>
      </c>
      <c r="F238" s="82" t="str">
        <f t="shared" si="199"/>
        <v/>
      </c>
      <c r="G238" s="82" t="str">
        <f t="shared" si="200"/>
        <v/>
      </c>
      <c r="H238" s="82" t="str">
        <f t="shared" si="201"/>
        <v/>
      </c>
      <c r="I238" s="82" t="str">
        <f t="shared" si="202"/>
        <v/>
      </c>
      <c r="J238" s="82" t="str">
        <f t="shared" si="203"/>
        <v/>
      </c>
      <c r="K238" s="82" t="str">
        <f t="shared" si="204"/>
        <v/>
      </c>
      <c r="L238" s="82" t="str">
        <f t="shared" si="205"/>
        <v/>
      </c>
      <c r="M238" s="82" t="str">
        <f t="shared" si="206"/>
        <v/>
      </c>
      <c r="N238" s="82" t="str">
        <f t="shared" si="207"/>
        <v/>
      </c>
      <c r="O238" s="82" t="str">
        <f t="shared" si="208"/>
        <v/>
      </c>
      <c r="P238" s="82" t="str">
        <f t="shared" si="209"/>
        <v/>
      </c>
      <c r="Q238" s="82" t="str">
        <f t="shared" si="210"/>
        <v/>
      </c>
      <c r="R238" s="82" t="str">
        <f t="shared" si="211"/>
        <v/>
      </c>
      <c r="S238" s="82" t="str">
        <f t="shared" si="212"/>
        <v/>
      </c>
      <c r="T238" s="82" t="str">
        <f t="shared" si="213"/>
        <v/>
      </c>
      <c r="U238" s="82" t="str">
        <f t="shared" si="214"/>
        <v/>
      </c>
      <c r="V238" s="82" t="str">
        <f t="shared" si="215"/>
        <v/>
      </c>
      <c r="W238" s="82" t="str">
        <f t="shared" si="216"/>
        <v/>
      </c>
      <c r="X238" s="82" t="str">
        <f t="shared" si="217"/>
        <v/>
      </c>
      <c r="Y238" s="82" t="str">
        <f t="shared" si="218"/>
        <v/>
      </c>
      <c r="Z238" s="82" t="str">
        <f t="shared" si="219"/>
        <v/>
      </c>
      <c r="AA238" s="82" t="str">
        <f t="shared" si="220"/>
        <v/>
      </c>
      <c r="AB238" s="82" t="str">
        <f t="shared" si="221"/>
        <v/>
      </c>
      <c r="AC238" s="83" t="str">
        <f t="shared" si="251"/>
        <v>https://viking-pictures.s3.us-west-1.amazonaws.com/AA1188</v>
      </c>
      <c r="AD238" s="82" t="str">
        <f t="shared" si="252"/>
        <v>0</v>
      </c>
      <c r="AE238" s="82">
        <f t="shared" si="247"/>
        <v>0</v>
      </c>
      <c r="AF238" s="82" t="str">
        <f t="shared" si="253"/>
        <v>0</v>
      </c>
      <c r="AG238" s="82" t="str">
        <f t="shared" si="254"/>
        <v>0</v>
      </c>
      <c r="AH238" s="82" t="str">
        <f t="shared" si="255"/>
        <v>0</v>
      </c>
      <c r="AI238" s="82" t="str">
        <f t="shared" si="256"/>
        <v>0</v>
      </c>
      <c r="AJ238" s="82" t="str">
        <f t="shared" si="257"/>
        <v>0</v>
      </c>
      <c r="AK238" s="82" t="str">
        <f t="shared" si="258"/>
        <v>0</v>
      </c>
      <c r="AL238" s="82" t="str">
        <f t="shared" si="259"/>
        <v>0</v>
      </c>
      <c r="AM238" s="82" t="str">
        <f t="shared" si="260"/>
        <v>0</v>
      </c>
      <c r="AN238" s="82" t="str">
        <f t="shared" si="248"/>
        <v>0</v>
      </c>
      <c r="AO238" s="82" t="str">
        <f t="shared" si="261"/>
        <v>0</v>
      </c>
      <c r="AP238" s="82" t="str">
        <f t="shared" si="262"/>
        <v>0</v>
      </c>
      <c r="AQ238" s="84" t="s">
        <v>3199</v>
      </c>
      <c r="AR238" s="84" t="s">
        <v>1864</v>
      </c>
      <c r="AS238" s="84" t="s">
        <v>1865</v>
      </c>
      <c r="AT238" s="84" t="s">
        <v>1866</v>
      </c>
      <c r="AU238" s="84" t="s">
        <v>1867</v>
      </c>
      <c r="AV238" s="84" t="s">
        <v>1868</v>
      </c>
      <c r="AW238" s="84" t="s">
        <v>1869</v>
      </c>
      <c r="AX238" s="84" t="s">
        <v>1870</v>
      </c>
      <c r="AY238" s="84" t="s">
        <v>1871</v>
      </c>
      <c r="AZ238" s="84" t="s">
        <v>1872</v>
      </c>
      <c r="BA238" s="84" t="s">
        <v>1873</v>
      </c>
      <c r="BB238" s="84" t="s">
        <v>1874</v>
      </c>
      <c r="BC238" s="84" t="s">
        <v>1875</v>
      </c>
      <c r="BD238" s="84" t="s">
        <v>1876</v>
      </c>
      <c r="BE238" s="84" t="s">
        <v>1877</v>
      </c>
      <c r="BF238" s="84" t="s">
        <v>1878</v>
      </c>
      <c r="BG238" s="84" t="s">
        <v>1879</v>
      </c>
      <c r="BH238" s="84" t="s">
        <v>1880</v>
      </c>
      <c r="BI238" s="84" t="s">
        <v>1881</v>
      </c>
      <c r="BJ238" s="84" t="s">
        <v>1882</v>
      </c>
      <c r="BK238" s="84" t="s">
        <v>1883</v>
      </c>
      <c r="BL238" s="84" t="s">
        <v>1884</v>
      </c>
      <c r="BM238" s="84" t="s">
        <v>1885</v>
      </c>
      <c r="BN238" s="84" t="s">
        <v>1886</v>
      </c>
      <c r="BO238" s="84" t="s">
        <v>1887</v>
      </c>
      <c r="BP238" s="84" t="s">
        <v>1888</v>
      </c>
      <c r="BQ238" s="84" t="s">
        <v>1889</v>
      </c>
      <c r="BR238" s="68" t="str">
        <f t="shared" si="249"/>
        <v/>
      </c>
      <c r="BS238" s="68" t="str">
        <f t="shared" si="222"/>
        <v/>
      </c>
      <c r="BT238" s="68" t="str">
        <f t="shared" si="223"/>
        <v/>
      </c>
      <c r="BU238" s="68" t="str">
        <f t="shared" si="224"/>
        <v/>
      </c>
      <c r="BV238" s="68" t="str">
        <f t="shared" si="225"/>
        <v/>
      </c>
      <c r="BW238" s="68" t="str">
        <f t="shared" si="226"/>
        <v/>
      </c>
      <c r="BX238" s="68" t="str">
        <f t="shared" si="227"/>
        <v/>
      </c>
      <c r="BY238" s="68" t="str">
        <f t="shared" si="228"/>
        <v/>
      </c>
      <c r="BZ238" s="68" t="str">
        <f t="shared" si="229"/>
        <v/>
      </c>
      <c r="CA238" s="68" t="str">
        <f t="shared" si="230"/>
        <v/>
      </c>
      <c r="CB238" s="68" t="str">
        <f t="shared" si="231"/>
        <v/>
      </c>
      <c r="CC238" s="68" t="str">
        <f t="shared" si="232"/>
        <v/>
      </c>
      <c r="CD238" s="68" t="str">
        <f t="shared" si="233"/>
        <v/>
      </c>
      <c r="CE238" s="68" t="str">
        <f t="shared" si="234"/>
        <v/>
      </c>
      <c r="CF238" s="68" t="str">
        <f t="shared" si="235"/>
        <v/>
      </c>
      <c r="CG238" s="68" t="str">
        <f t="shared" si="236"/>
        <v/>
      </c>
      <c r="CH238" s="68" t="str">
        <f t="shared" si="237"/>
        <v/>
      </c>
      <c r="CI238" s="68" t="str">
        <f t="shared" si="238"/>
        <v/>
      </c>
      <c r="CJ238" s="68" t="str">
        <f t="shared" si="239"/>
        <v/>
      </c>
      <c r="CK238" s="68" t="str">
        <f t="shared" si="240"/>
        <v/>
      </c>
      <c r="CL238" s="68" t="str">
        <f t="shared" si="241"/>
        <v/>
      </c>
      <c r="CM238" s="68" t="str">
        <f t="shared" si="242"/>
        <v/>
      </c>
      <c r="CN238" s="68" t="str">
        <f t="shared" si="243"/>
        <v/>
      </c>
      <c r="CO238" s="68" t="str">
        <f t="shared" si="244"/>
        <v/>
      </c>
      <c r="CP238" s="68" t="str">
        <f t="shared" si="250"/>
        <v/>
      </c>
    </row>
    <row r="239" spans="3:94" x14ac:dyDescent="0.25">
      <c r="C239" s="82" t="str">
        <f t="shared" si="245"/>
        <v/>
      </c>
      <c r="D239" s="278"/>
      <c r="E239" s="82" t="str">
        <f t="shared" si="246"/>
        <v/>
      </c>
      <c r="F239" s="82" t="str">
        <f t="shared" si="199"/>
        <v/>
      </c>
      <c r="G239" s="82" t="str">
        <f t="shared" si="200"/>
        <v/>
      </c>
      <c r="H239" s="82" t="str">
        <f t="shared" si="201"/>
        <v/>
      </c>
      <c r="I239" s="82" t="str">
        <f t="shared" si="202"/>
        <v/>
      </c>
      <c r="J239" s="82" t="str">
        <f t="shared" si="203"/>
        <v/>
      </c>
      <c r="K239" s="82" t="str">
        <f t="shared" si="204"/>
        <v/>
      </c>
      <c r="L239" s="82" t="str">
        <f t="shared" si="205"/>
        <v/>
      </c>
      <c r="M239" s="82" t="str">
        <f t="shared" si="206"/>
        <v/>
      </c>
      <c r="N239" s="82" t="str">
        <f t="shared" si="207"/>
        <v/>
      </c>
      <c r="O239" s="82" t="str">
        <f t="shared" si="208"/>
        <v/>
      </c>
      <c r="P239" s="82" t="str">
        <f t="shared" si="209"/>
        <v/>
      </c>
      <c r="Q239" s="82" t="str">
        <f t="shared" si="210"/>
        <v/>
      </c>
      <c r="R239" s="82" t="str">
        <f t="shared" si="211"/>
        <v/>
      </c>
      <c r="S239" s="82" t="str">
        <f t="shared" si="212"/>
        <v/>
      </c>
      <c r="T239" s="82" t="str">
        <f t="shared" si="213"/>
        <v/>
      </c>
      <c r="U239" s="82" t="str">
        <f t="shared" si="214"/>
        <v/>
      </c>
      <c r="V239" s="82" t="str">
        <f t="shared" si="215"/>
        <v/>
      </c>
      <c r="W239" s="82" t="str">
        <f t="shared" si="216"/>
        <v/>
      </c>
      <c r="X239" s="82" t="str">
        <f t="shared" si="217"/>
        <v/>
      </c>
      <c r="Y239" s="82" t="str">
        <f t="shared" si="218"/>
        <v/>
      </c>
      <c r="Z239" s="82" t="str">
        <f t="shared" si="219"/>
        <v/>
      </c>
      <c r="AA239" s="82" t="str">
        <f t="shared" si="220"/>
        <v/>
      </c>
      <c r="AB239" s="82" t="str">
        <f t="shared" si="221"/>
        <v/>
      </c>
      <c r="AC239" s="83" t="str">
        <f t="shared" si="251"/>
        <v>https://viking-pictures.s3.us-west-1.amazonaws.com/AA1188</v>
      </c>
      <c r="AD239" s="82" t="str">
        <f t="shared" si="252"/>
        <v>0</v>
      </c>
      <c r="AE239" s="82">
        <f t="shared" si="247"/>
        <v>0</v>
      </c>
      <c r="AF239" s="82" t="str">
        <f t="shared" si="253"/>
        <v>0</v>
      </c>
      <c r="AG239" s="82" t="str">
        <f t="shared" si="254"/>
        <v>0</v>
      </c>
      <c r="AH239" s="82" t="str">
        <f t="shared" si="255"/>
        <v>0</v>
      </c>
      <c r="AI239" s="82" t="str">
        <f t="shared" si="256"/>
        <v>0</v>
      </c>
      <c r="AJ239" s="82" t="str">
        <f t="shared" si="257"/>
        <v>0</v>
      </c>
      <c r="AK239" s="82" t="str">
        <f t="shared" si="258"/>
        <v>0</v>
      </c>
      <c r="AL239" s="82" t="str">
        <f t="shared" si="259"/>
        <v>0</v>
      </c>
      <c r="AM239" s="82" t="str">
        <f t="shared" si="260"/>
        <v>0</v>
      </c>
      <c r="AN239" s="82" t="str">
        <f t="shared" si="248"/>
        <v>0</v>
      </c>
      <c r="AO239" s="82" t="str">
        <f t="shared" si="261"/>
        <v>0</v>
      </c>
      <c r="AP239" s="82" t="str">
        <f t="shared" si="262"/>
        <v>0</v>
      </c>
      <c r="AQ239" s="84" t="s">
        <v>3199</v>
      </c>
      <c r="AR239" s="84" t="s">
        <v>1864</v>
      </c>
      <c r="AS239" s="84" t="s">
        <v>1865</v>
      </c>
      <c r="AT239" s="84" t="s">
        <v>1866</v>
      </c>
      <c r="AU239" s="84" t="s">
        <v>1867</v>
      </c>
      <c r="AV239" s="84" t="s">
        <v>1868</v>
      </c>
      <c r="AW239" s="84" t="s">
        <v>1869</v>
      </c>
      <c r="AX239" s="84" t="s">
        <v>1870</v>
      </c>
      <c r="AY239" s="84" t="s">
        <v>1871</v>
      </c>
      <c r="AZ239" s="84" t="s">
        <v>1872</v>
      </c>
      <c r="BA239" s="84" t="s">
        <v>1873</v>
      </c>
      <c r="BB239" s="84" t="s">
        <v>1874</v>
      </c>
      <c r="BC239" s="84" t="s">
        <v>1875</v>
      </c>
      <c r="BD239" s="84" t="s">
        <v>1876</v>
      </c>
      <c r="BE239" s="84" t="s">
        <v>1877</v>
      </c>
      <c r="BF239" s="84" t="s">
        <v>1878</v>
      </c>
      <c r="BG239" s="84" t="s">
        <v>1879</v>
      </c>
      <c r="BH239" s="84" t="s">
        <v>1880</v>
      </c>
      <c r="BI239" s="84" t="s">
        <v>1881</v>
      </c>
      <c r="BJ239" s="84" t="s">
        <v>1882</v>
      </c>
      <c r="BK239" s="84" t="s">
        <v>1883</v>
      </c>
      <c r="BL239" s="84" t="s">
        <v>1884</v>
      </c>
      <c r="BM239" s="84" t="s">
        <v>1885</v>
      </c>
      <c r="BN239" s="84" t="s">
        <v>1886</v>
      </c>
      <c r="BO239" s="84" t="s">
        <v>1887</v>
      </c>
      <c r="BP239" s="84" t="s">
        <v>1888</v>
      </c>
      <c r="BQ239" s="84" t="s">
        <v>1889</v>
      </c>
      <c r="BR239" s="68" t="str">
        <f t="shared" si="249"/>
        <v/>
      </c>
      <c r="BS239" s="68" t="str">
        <f t="shared" si="222"/>
        <v/>
      </c>
      <c r="BT239" s="68" t="str">
        <f t="shared" si="223"/>
        <v/>
      </c>
      <c r="BU239" s="68" t="str">
        <f t="shared" si="224"/>
        <v/>
      </c>
      <c r="BV239" s="68" t="str">
        <f t="shared" si="225"/>
        <v/>
      </c>
      <c r="BW239" s="68" t="str">
        <f t="shared" si="226"/>
        <v/>
      </c>
      <c r="BX239" s="68" t="str">
        <f t="shared" si="227"/>
        <v/>
      </c>
      <c r="BY239" s="68" t="str">
        <f t="shared" si="228"/>
        <v/>
      </c>
      <c r="BZ239" s="68" t="str">
        <f t="shared" si="229"/>
        <v/>
      </c>
      <c r="CA239" s="68" t="str">
        <f t="shared" si="230"/>
        <v/>
      </c>
      <c r="CB239" s="68" t="str">
        <f t="shared" si="231"/>
        <v/>
      </c>
      <c r="CC239" s="68" t="str">
        <f t="shared" si="232"/>
        <v/>
      </c>
      <c r="CD239" s="68" t="str">
        <f t="shared" si="233"/>
        <v/>
      </c>
      <c r="CE239" s="68" t="str">
        <f t="shared" si="234"/>
        <v/>
      </c>
      <c r="CF239" s="68" t="str">
        <f t="shared" si="235"/>
        <v/>
      </c>
      <c r="CG239" s="68" t="str">
        <f t="shared" si="236"/>
        <v/>
      </c>
      <c r="CH239" s="68" t="str">
        <f t="shared" si="237"/>
        <v/>
      </c>
      <c r="CI239" s="68" t="str">
        <f t="shared" si="238"/>
        <v/>
      </c>
      <c r="CJ239" s="68" t="str">
        <f t="shared" si="239"/>
        <v/>
      </c>
      <c r="CK239" s="68" t="str">
        <f t="shared" si="240"/>
        <v/>
      </c>
      <c r="CL239" s="68" t="str">
        <f t="shared" si="241"/>
        <v/>
      </c>
      <c r="CM239" s="68" t="str">
        <f t="shared" si="242"/>
        <v/>
      </c>
      <c r="CN239" s="68" t="str">
        <f t="shared" si="243"/>
        <v/>
      </c>
      <c r="CO239" s="68" t="str">
        <f t="shared" si="244"/>
        <v/>
      </c>
      <c r="CP239" s="68" t="str">
        <f t="shared" si="250"/>
        <v/>
      </c>
    </row>
    <row r="240" spans="3:94" x14ac:dyDescent="0.25">
      <c r="C240" s="82" t="str">
        <f t="shared" si="245"/>
        <v/>
      </c>
      <c r="D240" s="278"/>
      <c r="E240" s="82" t="str">
        <f t="shared" si="246"/>
        <v/>
      </c>
      <c r="F240" s="82" t="str">
        <f t="shared" si="199"/>
        <v/>
      </c>
      <c r="G240" s="82" t="str">
        <f t="shared" si="200"/>
        <v/>
      </c>
      <c r="H240" s="82" t="str">
        <f t="shared" si="201"/>
        <v/>
      </c>
      <c r="I240" s="82" t="str">
        <f t="shared" si="202"/>
        <v/>
      </c>
      <c r="J240" s="82" t="str">
        <f t="shared" si="203"/>
        <v/>
      </c>
      <c r="K240" s="82" t="str">
        <f t="shared" si="204"/>
        <v/>
      </c>
      <c r="L240" s="82" t="str">
        <f t="shared" si="205"/>
        <v/>
      </c>
      <c r="M240" s="82" t="str">
        <f t="shared" si="206"/>
        <v/>
      </c>
      <c r="N240" s="82" t="str">
        <f t="shared" si="207"/>
        <v/>
      </c>
      <c r="O240" s="82" t="str">
        <f t="shared" si="208"/>
        <v/>
      </c>
      <c r="P240" s="82" t="str">
        <f t="shared" si="209"/>
        <v/>
      </c>
      <c r="Q240" s="82" t="str">
        <f t="shared" si="210"/>
        <v/>
      </c>
      <c r="R240" s="82" t="str">
        <f t="shared" si="211"/>
        <v/>
      </c>
      <c r="S240" s="82" t="str">
        <f t="shared" si="212"/>
        <v/>
      </c>
      <c r="T240" s="82" t="str">
        <f t="shared" si="213"/>
        <v/>
      </c>
      <c r="U240" s="82" t="str">
        <f t="shared" si="214"/>
        <v/>
      </c>
      <c r="V240" s="82" t="str">
        <f t="shared" si="215"/>
        <v/>
      </c>
      <c r="W240" s="82" t="str">
        <f t="shared" si="216"/>
        <v/>
      </c>
      <c r="X240" s="82" t="str">
        <f t="shared" si="217"/>
        <v/>
      </c>
      <c r="Y240" s="82" t="str">
        <f t="shared" si="218"/>
        <v/>
      </c>
      <c r="Z240" s="82" t="str">
        <f t="shared" si="219"/>
        <v/>
      </c>
      <c r="AA240" s="82" t="str">
        <f t="shared" si="220"/>
        <v/>
      </c>
      <c r="AB240" s="82" t="str">
        <f t="shared" si="221"/>
        <v/>
      </c>
      <c r="AC240" s="83" t="str">
        <f t="shared" si="251"/>
        <v>https://viking-pictures.s3.us-west-1.amazonaws.com/AA1188</v>
      </c>
      <c r="AD240" s="82" t="str">
        <f t="shared" si="252"/>
        <v>0</v>
      </c>
      <c r="AE240" s="82">
        <f t="shared" si="247"/>
        <v>0</v>
      </c>
      <c r="AF240" s="82" t="str">
        <f t="shared" si="253"/>
        <v>0</v>
      </c>
      <c r="AG240" s="82" t="str">
        <f t="shared" si="254"/>
        <v>0</v>
      </c>
      <c r="AH240" s="82" t="str">
        <f t="shared" si="255"/>
        <v>0</v>
      </c>
      <c r="AI240" s="82" t="str">
        <f t="shared" si="256"/>
        <v>0</v>
      </c>
      <c r="AJ240" s="82" t="str">
        <f t="shared" si="257"/>
        <v>0</v>
      </c>
      <c r="AK240" s="82" t="str">
        <f t="shared" si="258"/>
        <v>0</v>
      </c>
      <c r="AL240" s="82" t="str">
        <f t="shared" si="259"/>
        <v>0</v>
      </c>
      <c r="AM240" s="82" t="str">
        <f t="shared" si="260"/>
        <v>0</v>
      </c>
      <c r="AN240" s="82" t="str">
        <f t="shared" si="248"/>
        <v>0</v>
      </c>
      <c r="AO240" s="82" t="str">
        <f t="shared" si="261"/>
        <v>0</v>
      </c>
      <c r="AP240" s="82" t="str">
        <f t="shared" si="262"/>
        <v>0</v>
      </c>
      <c r="AQ240" s="84" t="s">
        <v>3199</v>
      </c>
      <c r="AR240" s="84" t="s">
        <v>1864</v>
      </c>
      <c r="AS240" s="84" t="s">
        <v>1865</v>
      </c>
      <c r="AT240" s="84" t="s">
        <v>1866</v>
      </c>
      <c r="AU240" s="84" t="s">
        <v>1867</v>
      </c>
      <c r="AV240" s="84" t="s">
        <v>1868</v>
      </c>
      <c r="AW240" s="84" t="s">
        <v>1869</v>
      </c>
      <c r="AX240" s="84" t="s">
        <v>1870</v>
      </c>
      <c r="AY240" s="84" t="s">
        <v>1871</v>
      </c>
      <c r="AZ240" s="84" t="s">
        <v>1872</v>
      </c>
      <c r="BA240" s="84" t="s">
        <v>1873</v>
      </c>
      <c r="BB240" s="84" t="s">
        <v>1874</v>
      </c>
      <c r="BC240" s="84" t="s">
        <v>1875</v>
      </c>
      <c r="BD240" s="84" t="s">
        <v>1876</v>
      </c>
      <c r="BE240" s="84" t="s">
        <v>1877</v>
      </c>
      <c r="BF240" s="84" t="s">
        <v>1878</v>
      </c>
      <c r="BG240" s="84" t="s">
        <v>1879</v>
      </c>
      <c r="BH240" s="84" t="s">
        <v>1880</v>
      </c>
      <c r="BI240" s="84" t="s">
        <v>1881</v>
      </c>
      <c r="BJ240" s="84" t="s">
        <v>1882</v>
      </c>
      <c r="BK240" s="84" t="s">
        <v>1883</v>
      </c>
      <c r="BL240" s="84" t="s">
        <v>1884</v>
      </c>
      <c r="BM240" s="84" t="s">
        <v>1885</v>
      </c>
      <c r="BN240" s="84" t="s">
        <v>1886</v>
      </c>
      <c r="BO240" s="84" t="s">
        <v>1887</v>
      </c>
      <c r="BP240" s="84" t="s">
        <v>1888</v>
      </c>
      <c r="BQ240" s="84" t="s">
        <v>1889</v>
      </c>
      <c r="BR240" s="68" t="str">
        <f t="shared" si="249"/>
        <v/>
      </c>
      <c r="BS240" s="68" t="str">
        <f t="shared" si="222"/>
        <v/>
      </c>
      <c r="BT240" s="68" t="str">
        <f t="shared" si="223"/>
        <v/>
      </c>
      <c r="BU240" s="68" t="str">
        <f t="shared" si="224"/>
        <v/>
      </c>
      <c r="BV240" s="68" t="str">
        <f t="shared" si="225"/>
        <v/>
      </c>
      <c r="BW240" s="68" t="str">
        <f t="shared" si="226"/>
        <v/>
      </c>
      <c r="BX240" s="68" t="str">
        <f t="shared" si="227"/>
        <v/>
      </c>
      <c r="BY240" s="68" t="str">
        <f t="shared" si="228"/>
        <v/>
      </c>
      <c r="BZ240" s="68" t="str">
        <f t="shared" si="229"/>
        <v/>
      </c>
      <c r="CA240" s="68" t="str">
        <f t="shared" si="230"/>
        <v/>
      </c>
      <c r="CB240" s="68" t="str">
        <f t="shared" si="231"/>
        <v/>
      </c>
      <c r="CC240" s="68" t="str">
        <f t="shared" si="232"/>
        <v/>
      </c>
      <c r="CD240" s="68" t="str">
        <f t="shared" si="233"/>
        <v/>
      </c>
      <c r="CE240" s="68" t="str">
        <f t="shared" si="234"/>
        <v/>
      </c>
      <c r="CF240" s="68" t="str">
        <f t="shared" si="235"/>
        <v/>
      </c>
      <c r="CG240" s="68" t="str">
        <f t="shared" si="236"/>
        <v/>
      </c>
      <c r="CH240" s="68" t="str">
        <f t="shared" si="237"/>
        <v/>
      </c>
      <c r="CI240" s="68" t="str">
        <f t="shared" si="238"/>
        <v/>
      </c>
      <c r="CJ240" s="68" t="str">
        <f t="shared" si="239"/>
        <v/>
      </c>
      <c r="CK240" s="68" t="str">
        <f t="shared" si="240"/>
        <v/>
      </c>
      <c r="CL240" s="68" t="str">
        <f t="shared" si="241"/>
        <v/>
      </c>
      <c r="CM240" s="68" t="str">
        <f t="shared" si="242"/>
        <v/>
      </c>
      <c r="CN240" s="68" t="str">
        <f t="shared" si="243"/>
        <v/>
      </c>
      <c r="CO240" s="68" t="str">
        <f t="shared" si="244"/>
        <v/>
      </c>
      <c r="CP240" s="68" t="str">
        <f t="shared" si="250"/>
        <v/>
      </c>
    </row>
    <row r="241" spans="3:94" x14ac:dyDescent="0.25">
      <c r="C241" s="82" t="str">
        <f t="shared" si="245"/>
        <v/>
      </c>
      <c r="D241" s="278"/>
      <c r="E241" s="82" t="str">
        <f t="shared" si="246"/>
        <v/>
      </c>
      <c r="F241" s="82" t="str">
        <f t="shared" si="199"/>
        <v/>
      </c>
      <c r="G241" s="82" t="str">
        <f t="shared" si="200"/>
        <v/>
      </c>
      <c r="H241" s="82" t="str">
        <f t="shared" si="201"/>
        <v/>
      </c>
      <c r="I241" s="82" t="str">
        <f t="shared" si="202"/>
        <v/>
      </c>
      <c r="J241" s="82" t="str">
        <f t="shared" si="203"/>
        <v/>
      </c>
      <c r="K241" s="82" t="str">
        <f t="shared" si="204"/>
        <v/>
      </c>
      <c r="L241" s="82" t="str">
        <f t="shared" si="205"/>
        <v/>
      </c>
      <c r="M241" s="82" t="str">
        <f t="shared" si="206"/>
        <v/>
      </c>
      <c r="N241" s="82" t="str">
        <f t="shared" si="207"/>
        <v/>
      </c>
      <c r="O241" s="82" t="str">
        <f t="shared" si="208"/>
        <v/>
      </c>
      <c r="P241" s="82" t="str">
        <f t="shared" si="209"/>
        <v/>
      </c>
      <c r="Q241" s="82" t="str">
        <f t="shared" si="210"/>
        <v/>
      </c>
      <c r="R241" s="82" t="str">
        <f t="shared" si="211"/>
        <v/>
      </c>
      <c r="S241" s="82" t="str">
        <f t="shared" si="212"/>
        <v/>
      </c>
      <c r="T241" s="82" t="str">
        <f t="shared" si="213"/>
        <v/>
      </c>
      <c r="U241" s="82" t="str">
        <f t="shared" si="214"/>
        <v/>
      </c>
      <c r="V241" s="82" t="str">
        <f t="shared" si="215"/>
        <v/>
      </c>
      <c r="W241" s="82" t="str">
        <f t="shared" si="216"/>
        <v/>
      </c>
      <c r="X241" s="82" t="str">
        <f t="shared" si="217"/>
        <v/>
      </c>
      <c r="Y241" s="82" t="str">
        <f t="shared" si="218"/>
        <v/>
      </c>
      <c r="Z241" s="82" t="str">
        <f t="shared" si="219"/>
        <v/>
      </c>
      <c r="AA241" s="82" t="str">
        <f t="shared" si="220"/>
        <v/>
      </c>
      <c r="AB241" s="82" t="str">
        <f t="shared" si="221"/>
        <v/>
      </c>
      <c r="AC241" s="83" t="str">
        <f t="shared" si="251"/>
        <v>https://viking-pictures.s3.us-west-1.amazonaws.com/AA1188</v>
      </c>
      <c r="AD241" s="82" t="str">
        <f t="shared" si="252"/>
        <v>0</v>
      </c>
      <c r="AE241" s="82">
        <f t="shared" si="247"/>
        <v>0</v>
      </c>
      <c r="AF241" s="82" t="str">
        <f t="shared" si="253"/>
        <v>0</v>
      </c>
      <c r="AG241" s="82" t="str">
        <f t="shared" si="254"/>
        <v>0</v>
      </c>
      <c r="AH241" s="82" t="str">
        <f t="shared" si="255"/>
        <v>0</v>
      </c>
      <c r="AI241" s="82" t="str">
        <f t="shared" si="256"/>
        <v>0</v>
      </c>
      <c r="AJ241" s="82" t="str">
        <f t="shared" si="257"/>
        <v>0</v>
      </c>
      <c r="AK241" s="82" t="str">
        <f t="shared" si="258"/>
        <v>0</v>
      </c>
      <c r="AL241" s="82" t="str">
        <f t="shared" si="259"/>
        <v>0</v>
      </c>
      <c r="AM241" s="82" t="str">
        <f t="shared" si="260"/>
        <v>0</v>
      </c>
      <c r="AN241" s="82" t="str">
        <f t="shared" si="248"/>
        <v>0</v>
      </c>
      <c r="AO241" s="82" t="str">
        <f t="shared" si="261"/>
        <v>0</v>
      </c>
      <c r="AP241" s="82" t="str">
        <f t="shared" si="262"/>
        <v>0</v>
      </c>
      <c r="AQ241" s="84" t="s">
        <v>3199</v>
      </c>
      <c r="AR241" s="84" t="s">
        <v>1864</v>
      </c>
      <c r="AS241" s="84" t="s">
        <v>1865</v>
      </c>
      <c r="AT241" s="84" t="s">
        <v>1866</v>
      </c>
      <c r="AU241" s="84" t="s">
        <v>1867</v>
      </c>
      <c r="AV241" s="84" t="s">
        <v>1868</v>
      </c>
      <c r="AW241" s="84" t="s">
        <v>1869</v>
      </c>
      <c r="AX241" s="84" t="s">
        <v>1870</v>
      </c>
      <c r="AY241" s="84" t="s">
        <v>1871</v>
      </c>
      <c r="AZ241" s="84" t="s">
        <v>1872</v>
      </c>
      <c r="BA241" s="84" t="s">
        <v>1873</v>
      </c>
      <c r="BB241" s="84" t="s">
        <v>1874</v>
      </c>
      <c r="BC241" s="84" t="s">
        <v>1875</v>
      </c>
      <c r="BD241" s="84" t="s">
        <v>1876</v>
      </c>
      <c r="BE241" s="84" t="s">
        <v>1877</v>
      </c>
      <c r="BF241" s="84" t="s">
        <v>1878</v>
      </c>
      <c r="BG241" s="84" t="s">
        <v>1879</v>
      </c>
      <c r="BH241" s="84" t="s">
        <v>1880</v>
      </c>
      <c r="BI241" s="84" t="s">
        <v>1881</v>
      </c>
      <c r="BJ241" s="84" t="s">
        <v>1882</v>
      </c>
      <c r="BK241" s="84" t="s">
        <v>1883</v>
      </c>
      <c r="BL241" s="84" t="s">
        <v>1884</v>
      </c>
      <c r="BM241" s="84" t="s">
        <v>1885</v>
      </c>
      <c r="BN241" s="84" t="s">
        <v>1886</v>
      </c>
      <c r="BO241" s="84" t="s">
        <v>1887</v>
      </c>
      <c r="BP241" s="84" t="s">
        <v>1888</v>
      </c>
      <c r="BQ241" s="84" t="s">
        <v>1889</v>
      </c>
      <c r="BR241" s="68" t="str">
        <f t="shared" si="249"/>
        <v/>
      </c>
      <c r="BS241" s="68" t="str">
        <f t="shared" si="222"/>
        <v/>
      </c>
      <c r="BT241" s="68" t="str">
        <f t="shared" si="223"/>
        <v/>
      </c>
      <c r="BU241" s="68" t="str">
        <f t="shared" si="224"/>
        <v/>
      </c>
      <c r="BV241" s="68" t="str">
        <f t="shared" si="225"/>
        <v/>
      </c>
      <c r="BW241" s="68" t="str">
        <f t="shared" si="226"/>
        <v/>
      </c>
      <c r="BX241" s="68" t="str">
        <f t="shared" si="227"/>
        <v/>
      </c>
      <c r="BY241" s="68" t="str">
        <f t="shared" si="228"/>
        <v/>
      </c>
      <c r="BZ241" s="68" t="str">
        <f t="shared" si="229"/>
        <v/>
      </c>
      <c r="CA241" s="68" t="str">
        <f t="shared" si="230"/>
        <v/>
      </c>
      <c r="CB241" s="68" t="str">
        <f t="shared" si="231"/>
        <v/>
      </c>
      <c r="CC241" s="68" t="str">
        <f t="shared" si="232"/>
        <v/>
      </c>
      <c r="CD241" s="68" t="str">
        <f t="shared" si="233"/>
        <v/>
      </c>
      <c r="CE241" s="68" t="str">
        <f t="shared" si="234"/>
        <v/>
      </c>
      <c r="CF241" s="68" t="str">
        <f t="shared" si="235"/>
        <v/>
      </c>
      <c r="CG241" s="68" t="str">
        <f t="shared" si="236"/>
        <v/>
      </c>
      <c r="CH241" s="68" t="str">
        <f t="shared" si="237"/>
        <v/>
      </c>
      <c r="CI241" s="68" t="str">
        <f t="shared" si="238"/>
        <v/>
      </c>
      <c r="CJ241" s="68" t="str">
        <f t="shared" si="239"/>
        <v/>
      </c>
      <c r="CK241" s="68" t="str">
        <f t="shared" si="240"/>
        <v/>
      </c>
      <c r="CL241" s="68" t="str">
        <f t="shared" si="241"/>
        <v/>
      </c>
      <c r="CM241" s="68" t="str">
        <f t="shared" si="242"/>
        <v/>
      </c>
      <c r="CN241" s="68" t="str">
        <f t="shared" si="243"/>
        <v/>
      </c>
      <c r="CO241" s="68" t="str">
        <f t="shared" si="244"/>
        <v/>
      </c>
      <c r="CP241" s="68" t="str">
        <f t="shared" si="250"/>
        <v/>
      </c>
    </row>
    <row r="242" spans="3:94" x14ac:dyDescent="0.25">
      <c r="C242" s="82" t="str">
        <f t="shared" si="245"/>
        <v/>
      </c>
      <c r="D242" s="278"/>
      <c r="E242" s="82" t="str">
        <f t="shared" si="246"/>
        <v/>
      </c>
      <c r="F242" s="82" t="str">
        <f t="shared" si="199"/>
        <v/>
      </c>
      <c r="G242" s="82" t="str">
        <f t="shared" si="200"/>
        <v/>
      </c>
      <c r="H242" s="82" t="str">
        <f t="shared" si="201"/>
        <v/>
      </c>
      <c r="I242" s="82" t="str">
        <f t="shared" si="202"/>
        <v/>
      </c>
      <c r="J242" s="82" t="str">
        <f t="shared" si="203"/>
        <v/>
      </c>
      <c r="K242" s="82" t="str">
        <f t="shared" si="204"/>
        <v/>
      </c>
      <c r="L242" s="82" t="str">
        <f t="shared" si="205"/>
        <v/>
      </c>
      <c r="M242" s="82" t="str">
        <f t="shared" si="206"/>
        <v/>
      </c>
      <c r="N242" s="82" t="str">
        <f t="shared" si="207"/>
        <v/>
      </c>
      <c r="O242" s="82" t="str">
        <f t="shared" si="208"/>
        <v/>
      </c>
      <c r="P242" s="82" t="str">
        <f t="shared" si="209"/>
        <v/>
      </c>
      <c r="Q242" s="82" t="str">
        <f t="shared" si="210"/>
        <v/>
      </c>
      <c r="R242" s="82" t="str">
        <f t="shared" si="211"/>
        <v/>
      </c>
      <c r="S242" s="82" t="str">
        <f t="shared" si="212"/>
        <v/>
      </c>
      <c r="T242" s="82" t="str">
        <f t="shared" si="213"/>
        <v/>
      </c>
      <c r="U242" s="82" t="str">
        <f t="shared" si="214"/>
        <v/>
      </c>
      <c r="V242" s="82" t="str">
        <f t="shared" si="215"/>
        <v/>
      </c>
      <c r="W242" s="82" t="str">
        <f t="shared" si="216"/>
        <v/>
      </c>
      <c r="X242" s="82" t="str">
        <f t="shared" si="217"/>
        <v/>
      </c>
      <c r="Y242" s="82" t="str">
        <f t="shared" si="218"/>
        <v/>
      </c>
      <c r="Z242" s="82" t="str">
        <f t="shared" si="219"/>
        <v/>
      </c>
      <c r="AA242" s="82" t="str">
        <f t="shared" si="220"/>
        <v/>
      </c>
      <c r="AB242" s="82" t="str">
        <f t="shared" si="221"/>
        <v/>
      </c>
      <c r="AC242" s="83" t="str">
        <f t="shared" si="251"/>
        <v>https://viking-pictures.s3.us-west-1.amazonaws.com/AA1188</v>
      </c>
      <c r="AD242" s="82" t="str">
        <f t="shared" si="252"/>
        <v>0</v>
      </c>
      <c r="AE242" s="82">
        <f t="shared" si="247"/>
        <v>0</v>
      </c>
      <c r="AF242" s="82" t="str">
        <f t="shared" si="253"/>
        <v>0</v>
      </c>
      <c r="AG242" s="82" t="str">
        <f t="shared" si="254"/>
        <v>0</v>
      </c>
      <c r="AH242" s="82" t="str">
        <f t="shared" si="255"/>
        <v>0</v>
      </c>
      <c r="AI242" s="82" t="str">
        <f t="shared" si="256"/>
        <v>0</v>
      </c>
      <c r="AJ242" s="82" t="str">
        <f t="shared" si="257"/>
        <v>0</v>
      </c>
      <c r="AK242" s="82" t="str">
        <f t="shared" si="258"/>
        <v>0</v>
      </c>
      <c r="AL242" s="82" t="str">
        <f t="shared" si="259"/>
        <v>0</v>
      </c>
      <c r="AM242" s="82" t="str">
        <f t="shared" si="260"/>
        <v>0</v>
      </c>
      <c r="AN242" s="82" t="str">
        <f t="shared" si="248"/>
        <v>0</v>
      </c>
      <c r="AO242" s="82" t="str">
        <f t="shared" si="261"/>
        <v>0</v>
      </c>
      <c r="AP242" s="82" t="str">
        <f t="shared" si="262"/>
        <v>0</v>
      </c>
      <c r="AQ242" s="84" t="s">
        <v>3199</v>
      </c>
      <c r="AR242" s="84" t="s">
        <v>1864</v>
      </c>
      <c r="AS242" s="84" t="s">
        <v>1865</v>
      </c>
      <c r="AT242" s="84" t="s">
        <v>1866</v>
      </c>
      <c r="AU242" s="84" t="s">
        <v>1867</v>
      </c>
      <c r="AV242" s="84" t="s">
        <v>1868</v>
      </c>
      <c r="AW242" s="84" t="s">
        <v>1869</v>
      </c>
      <c r="AX242" s="84" t="s">
        <v>1870</v>
      </c>
      <c r="AY242" s="84" t="s">
        <v>1871</v>
      </c>
      <c r="AZ242" s="84" t="s">
        <v>1872</v>
      </c>
      <c r="BA242" s="84" t="s">
        <v>1873</v>
      </c>
      <c r="BB242" s="84" t="s">
        <v>1874</v>
      </c>
      <c r="BC242" s="84" t="s">
        <v>1875</v>
      </c>
      <c r="BD242" s="84" t="s">
        <v>1876</v>
      </c>
      <c r="BE242" s="84" t="s">
        <v>1877</v>
      </c>
      <c r="BF242" s="84" t="s">
        <v>1878</v>
      </c>
      <c r="BG242" s="84" t="s">
        <v>1879</v>
      </c>
      <c r="BH242" s="84" t="s">
        <v>1880</v>
      </c>
      <c r="BI242" s="84" t="s">
        <v>1881</v>
      </c>
      <c r="BJ242" s="84" t="s">
        <v>1882</v>
      </c>
      <c r="BK242" s="84" t="s">
        <v>1883</v>
      </c>
      <c r="BL242" s="84" t="s">
        <v>1884</v>
      </c>
      <c r="BM242" s="84" t="s">
        <v>1885</v>
      </c>
      <c r="BN242" s="84" t="s">
        <v>1886</v>
      </c>
      <c r="BO242" s="84" t="s">
        <v>1887</v>
      </c>
      <c r="BP242" s="84" t="s">
        <v>1888</v>
      </c>
      <c r="BQ242" s="84" t="s">
        <v>1889</v>
      </c>
      <c r="BR242" s="68" t="str">
        <f t="shared" si="249"/>
        <v/>
      </c>
      <c r="BS242" s="68" t="str">
        <f t="shared" si="222"/>
        <v/>
      </c>
      <c r="BT242" s="68" t="str">
        <f t="shared" si="223"/>
        <v/>
      </c>
      <c r="BU242" s="68" t="str">
        <f t="shared" si="224"/>
        <v/>
      </c>
      <c r="BV242" s="68" t="str">
        <f t="shared" si="225"/>
        <v/>
      </c>
      <c r="BW242" s="68" t="str">
        <f t="shared" si="226"/>
        <v/>
      </c>
      <c r="BX242" s="68" t="str">
        <f t="shared" si="227"/>
        <v/>
      </c>
      <c r="BY242" s="68" t="str">
        <f t="shared" si="228"/>
        <v/>
      </c>
      <c r="BZ242" s="68" t="str">
        <f t="shared" si="229"/>
        <v/>
      </c>
      <c r="CA242" s="68" t="str">
        <f t="shared" si="230"/>
        <v/>
      </c>
      <c r="CB242" s="68" t="str">
        <f t="shared" si="231"/>
        <v/>
      </c>
      <c r="CC242" s="68" t="str">
        <f t="shared" si="232"/>
        <v/>
      </c>
      <c r="CD242" s="68" t="str">
        <f t="shared" si="233"/>
        <v/>
      </c>
      <c r="CE242" s="68" t="str">
        <f t="shared" si="234"/>
        <v/>
      </c>
      <c r="CF242" s="68" t="str">
        <f t="shared" si="235"/>
        <v/>
      </c>
      <c r="CG242" s="68" t="str">
        <f t="shared" si="236"/>
        <v/>
      </c>
      <c r="CH242" s="68" t="str">
        <f t="shared" si="237"/>
        <v/>
      </c>
      <c r="CI242" s="68" t="str">
        <f t="shared" si="238"/>
        <v/>
      </c>
      <c r="CJ242" s="68" t="str">
        <f t="shared" si="239"/>
        <v/>
      </c>
      <c r="CK242" s="68" t="str">
        <f t="shared" si="240"/>
        <v/>
      </c>
      <c r="CL242" s="68" t="str">
        <f t="shared" si="241"/>
        <v/>
      </c>
      <c r="CM242" s="68" t="str">
        <f t="shared" si="242"/>
        <v/>
      </c>
      <c r="CN242" s="68" t="str">
        <f t="shared" si="243"/>
        <v/>
      </c>
      <c r="CO242" s="68" t="str">
        <f t="shared" si="244"/>
        <v/>
      </c>
      <c r="CP242" s="68" t="str">
        <f t="shared" si="250"/>
        <v/>
      </c>
    </row>
    <row r="243" spans="3:94" x14ac:dyDescent="0.25">
      <c r="C243" s="82" t="str">
        <f t="shared" si="245"/>
        <v/>
      </c>
      <c r="D243" s="278"/>
      <c r="E243" s="82" t="str">
        <f t="shared" si="246"/>
        <v/>
      </c>
      <c r="F243" s="82" t="str">
        <f t="shared" si="199"/>
        <v/>
      </c>
      <c r="G243" s="82" t="str">
        <f t="shared" si="200"/>
        <v/>
      </c>
      <c r="H243" s="82" t="str">
        <f t="shared" si="201"/>
        <v/>
      </c>
      <c r="I243" s="82" t="str">
        <f t="shared" si="202"/>
        <v/>
      </c>
      <c r="J243" s="82" t="str">
        <f t="shared" si="203"/>
        <v/>
      </c>
      <c r="K243" s="82" t="str">
        <f t="shared" si="204"/>
        <v/>
      </c>
      <c r="L243" s="82" t="str">
        <f t="shared" si="205"/>
        <v/>
      </c>
      <c r="M243" s="82" t="str">
        <f t="shared" si="206"/>
        <v/>
      </c>
      <c r="N243" s="82" t="str">
        <f t="shared" si="207"/>
        <v/>
      </c>
      <c r="O243" s="82" t="str">
        <f t="shared" si="208"/>
        <v/>
      </c>
      <c r="P243" s="82" t="str">
        <f t="shared" si="209"/>
        <v/>
      </c>
      <c r="Q243" s="82" t="str">
        <f t="shared" si="210"/>
        <v/>
      </c>
      <c r="R243" s="82" t="str">
        <f t="shared" si="211"/>
        <v/>
      </c>
      <c r="S243" s="82" t="str">
        <f t="shared" si="212"/>
        <v/>
      </c>
      <c r="T243" s="82" t="str">
        <f t="shared" si="213"/>
        <v/>
      </c>
      <c r="U243" s="82" t="str">
        <f t="shared" si="214"/>
        <v/>
      </c>
      <c r="V243" s="82" t="str">
        <f t="shared" si="215"/>
        <v/>
      </c>
      <c r="W243" s="82" t="str">
        <f t="shared" si="216"/>
        <v/>
      </c>
      <c r="X243" s="82" t="str">
        <f t="shared" si="217"/>
        <v/>
      </c>
      <c r="Y243" s="82" t="str">
        <f t="shared" si="218"/>
        <v/>
      </c>
      <c r="Z243" s="82" t="str">
        <f t="shared" si="219"/>
        <v/>
      </c>
      <c r="AA243" s="82" t="str">
        <f t="shared" si="220"/>
        <v/>
      </c>
      <c r="AB243" s="82" t="str">
        <f t="shared" si="221"/>
        <v/>
      </c>
      <c r="AC243" s="83" t="str">
        <f t="shared" si="251"/>
        <v>https://viking-pictures.s3.us-west-1.amazonaws.com/AA1188</v>
      </c>
      <c r="AD243" s="82" t="str">
        <f t="shared" si="252"/>
        <v>0</v>
      </c>
      <c r="AE243" s="82">
        <f t="shared" si="247"/>
        <v>0</v>
      </c>
      <c r="AF243" s="82" t="str">
        <f t="shared" si="253"/>
        <v>0</v>
      </c>
      <c r="AG243" s="82" t="str">
        <f t="shared" si="254"/>
        <v>0</v>
      </c>
      <c r="AH243" s="82" t="str">
        <f t="shared" si="255"/>
        <v>0</v>
      </c>
      <c r="AI243" s="82" t="str">
        <f t="shared" si="256"/>
        <v>0</v>
      </c>
      <c r="AJ243" s="82" t="str">
        <f t="shared" si="257"/>
        <v>0</v>
      </c>
      <c r="AK243" s="82" t="str">
        <f t="shared" si="258"/>
        <v>0</v>
      </c>
      <c r="AL243" s="82" t="str">
        <f t="shared" si="259"/>
        <v>0</v>
      </c>
      <c r="AM243" s="82" t="str">
        <f t="shared" si="260"/>
        <v>0</v>
      </c>
      <c r="AN243" s="82" t="str">
        <f t="shared" si="248"/>
        <v>0</v>
      </c>
      <c r="AO243" s="82" t="str">
        <f t="shared" si="261"/>
        <v>0</v>
      </c>
      <c r="AP243" s="82" t="str">
        <f t="shared" si="262"/>
        <v>0</v>
      </c>
      <c r="AQ243" s="84" t="s">
        <v>3199</v>
      </c>
      <c r="AR243" s="84" t="s">
        <v>1864</v>
      </c>
      <c r="AS243" s="84" t="s">
        <v>1865</v>
      </c>
      <c r="AT243" s="84" t="s">
        <v>1866</v>
      </c>
      <c r="AU243" s="84" t="s">
        <v>1867</v>
      </c>
      <c r="AV243" s="84" t="s">
        <v>1868</v>
      </c>
      <c r="AW243" s="84" t="s">
        <v>1869</v>
      </c>
      <c r="AX243" s="84" t="s">
        <v>1870</v>
      </c>
      <c r="AY243" s="84" t="s">
        <v>1871</v>
      </c>
      <c r="AZ243" s="84" t="s">
        <v>1872</v>
      </c>
      <c r="BA243" s="84" t="s">
        <v>1873</v>
      </c>
      <c r="BB243" s="84" t="s">
        <v>1874</v>
      </c>
      <c r="BC243" s="84" t="s">
        <v>1875</v>
      </c>
      <c r="BD243" s="84" t="s">
        <v>1876</v>
      </c>
      <c r="BE243" s="84" t="s">
        <v>1877</v>
      </c>
      <c r="BF243" s="84" t="s">
        <v>1878</v>
      </c>
      <c r="BG243" s="84" t="s">
        <v>1879</v>
      </c>
      <c r="BH243" s="84" t="s">
        <v>1880</v>
      </c>
      <c r="BI243" s="84" t="s">
        <v>1881</v>
      </c>
      <c r="BJ243" s="84" t="s">
        <v>1882</v>
      </c>
      <c r="BK243" s="84" t="s">
        <v>1883</v>
      </c>
      <c r="BL243" s="84" t="s">
        <v>1884</v>
      </c>
      <c r="BM243" s="84" t="s">
        <v>1885</v>
      </c>
      <c r="BN243" s="84" t="s">
        <v>1886</v>
      </c>
      <c r="BO243" s="84" t="s">
        <v>1887</v>
      </c>
      <c r="BP243" s="84" t="s">
        <v>1888</v>
      </c>
      <c r="BQ243" s="84" t="s">
        <v>1889</v>
      </c>
      <c r="BR243" s="68" t="str">
        <f t="shared" si="249"/>
        <v/>
      </c>
      <c r="BS243" s="68" t="str">
        <f t="shared" si="222"/>
        <v/>
      </c>
      <c r="BT243" s="68" t="str">
        <f t="shared" si="223"/>
        <v/>
      </c>
      <c r="BU243" s="68" t="str">
        <f t="shared" si="224"/>
        <v/>
      </c>
      <c r="BV243" s="68" t="str">
        <f t="shared" si="225"/>
        <v/>
      </c>
      <c r="BW243" s="68" t="str">
        <f t="shared" si="226"/>
        <v/>
      </c>
      <c r="BX243" s="68" t="str">
        <f t="shared" si="227"/>
        <v/>
      </c>
      <c r="BY243" s="68" t="str">
        <f t="shared" si="228"/>
        <v/>
      </c>
      <c r="BZ243" s="68" t="str">
        <f t="shared" si="229"/>
        <v/>
      </c>
      <c r="CA243" s="68" t="str">
        <f t="shared" si="230"/>
        <v/>
      </c>
      <c r="CB243" s="68" t="str">
        <f t="shared" si="231"/>
        <v/>
      </c>
      <c r="CC243" s="68" t="str">
        <f t="shared" si="232"/>
        <v/>
      </c>
      <c r="CD243" s="68" t="str">
        <f t="shared" si="233"/>
        <v/>
      </c>
      <c r="CE243" s="68" t="str">
        <f t="shared" si="234"/>
        <v/>
      </c>
      <c r="CF243" s="68" t="str">
        <f t="shared" si="235"/>
        <v/>
      </c>
      <c r="CG243" s="68" t="str">
        <f t="shared" si="236"/>
        <v/>
      </c>
      <c r="CH243" s="68" t="str">
        <f t="shared" si="237"/>
        <v/>
      </c>
      <c r="CI243" s="68" t="str">
        <f t="shared" si="238"/>
        <v/>
      </c>
      <c r="CJ243" s="68" t="str">
        <f t="shared" si="239"/>
        <v/>
      </c>
      <c r="CK243" s="68" t="str">
        <f t="shared" si="240"/>
        <v/>
      </c>
      <c r="CL243" s="68" t="str">
        <f t="shared" si="241"/>
        <v/>
      </c>
      <c r="CM243" s="68" t="str">
        <f t="shared" si="242"/>
        <v/>
      </c>
      <c r="CN243" s="68" t="str">
        <f t="shared" si="243"/>
        <v/>
      </c>
      <c r="CO243" s="68" t="str">
        <f t="shared" si="244"/>
        <v/>
      </c>
      <c r="CP243" s="68" t="str">
        <f t="shared" si="250"/>
        <v/>
      </c>
    </row>
    <row r="244" spans="3:94" x14ac:dyDescent="0.25">
      <c r="C244" s="82" t="str">
        <f t="shared" si="245"/>
        <v/>
      </c>
      <c r="D244" s="278"/>
      <c r="E244" s="82" t="str">
        <f t="shared" si="246"/>
        <v/>
      </c>
      <c r="F244" s="82" t="str">
        <f t="shared" si="199"/>
        <v/>
      </c>
      <c r="G244" s="82" t="str">
        <f t="shared" si="200"/>
        <v/>
      </c>
      <c r="H244" s="82" t="str">
        <f t="shared" si="201"/>
        <v/>
      </c>
      <c r="I244" s="82" t="str">
        <f t="shared" si="202"/>
        <v/>
      </c>
      <c r="J244" s="82" t="str">
        <f t="shared" si="203"/>
        <v/>
      </c>
      <c r="K244" s="82" t="str">
        <f t="shared" si="204"/>
        <v/>
      </c>
      <c r="L244" s="82" t="str">
        <f t="shared" si="205"/>
        <v/>
      </c>
      <c r="M244" s="82" t="str">
        <f t="shared" si="206"/>
        <v/>
      </c>
      <c r="N244" s="82" t="str">
        <f t="shared" si="207"/>
        <v/>
      </c>
      <c r="O244" s="82" t="str">
        <f t="shared" si="208"/>
        <v/>
      </c>
      <c r="P244" s="82" t="str">
        <f t="shared" si="209"/>
        <v/>
      </c>
      <c r="Q244" s="82" t="str">
        <f t="shared" si="210"/>
        <v/>
      </c>
      <c r="R244" s="82" t="str">
        <f t="shared" si="211"/>
        <v/>
      </c>
      <c r="S244" s="82" t="str">
        <f t="shared" si="212"/>
        <v/>
      </c>
      <c r="T244" s="82" t="str">
        <f t="shared" si="213"/>
        <v/>
      </c>
      <c r="U244" s="82" t="str">
        <f t="shared" si="214"/>
        <v/>
      </c>
      <c r="V244" s="82" t="str">
        <f t="shared" si="215"/>
        <v/>
      </c>
      <c r="W244" s="82" t="str">
        <f t="shared" si="216"/>
        <v/>
      </c>
      <c r="X244" s="82" t="str">
        <f t="shared" si="217"/>
        <v/>
      </c>
      <c r="Y244" s="82" t="str">
        <f t="shared" si="218"/>
        <v/>
      </c>
      <c r="Z244" s="82" t="str">
        <f t="shared" si="219"/>
        <v/>
      </c>
      <c r="AA244" s="82" t="str">
        <f t="shared" si="220"/>
        <v/>
      </c>
      <c r="AB244" s="82" t="str">
        <f t="shared" si="221"/>
        <v/>
      </c>
      <c r="AC244" s="83" t="str">
        <f t="shared" si="251"/>
        <v>https://viking-pictures.s3.us-west-1.amazonaws.com/AA1188</v>
      </c>
      <c r="AD244" s="82" t="str">
        <f t="shared" si="252"/>
        <v>0</v>
      </c>
      <c r="AE244" s="82">
        <f t="shared" si="247"/>
        <v>0</v>
      </c>
      <c r="AF244" s="82" t="str">
        <f t="shared" si="253"/>
        <v>0</v>
      </c>
      <c r="AG244" s="82" t="str">
        <f t="shared" si="254"/>
        <v>0</v>
      </c>
      <c r="AH244" s="82" t="str">
        <f t="shared" si="255"/>
        <v>0</v>
      </c>
      <c r="AI244" s="82" t="str">
        <f t="shared" si="256"/>
        <v>0</v>
      </c>
      <c r="AJ244" s="82" t="str">
        <f t="shared" si="257"/>
        <v>0</v>
      </c>
      <c r="AK244" s="82" t="str">
        <f t="shared" si="258"/>
        <v>0</v>
      </c>
      <c r="AL244" s="82" t="str">
        <f t="shared" si="259"/>
        <v>0</v>
      </c>
      <c r="AM244" s="82" t="str">
        <f t="shared" si="260"/>
        <v>0</v>
      </c>
      <c r="AN244" s="82" t="str">
        <f t="shared" si="248"/>
        <v>0</v>
      </c>
      <c r="AO244" s="82" t="str">
        <f t="shared" si="261"/>
        <v>0</v>
      </c>
      <c r="AP244" s="82" t="str">
        <f t="shared" si="262"/>
        <v>0</v>
      </c>
      <c r="AQ244" s="84" t="s">
        <v>3199</v>
      </c>
      <c r="AR244" s="84" t="s">
        <v>1864</v>
      </c>
      <c r="AS244" s="84" t="s">
        <v>1865</v>
      </c>
      <c r="AT244" s="84" t="s">
        <v>1866</v>
      </c>
      <c r="AU244" s="84" t="s">
        <v>1867</v>
      </c>
      <c r="AV244" s="84" t="s">
        <v>1868</v>
      </c>
      <c r="AW244" s="84" t="s">
        <v>1869</v>
      </c>
      <c r="AX244" s="84" t="s">
        <v>1870</v>
      </c>
      <c r="AY244" s="84" t="s">
        <v>1871</v>
      </c>
      <c r="AZ244" s="84" t="s">
        <v>1872</v>
      </c>
      <c r="BA244" s="84" t="s">
        <v>1873</v>
      </c>
      <c r="BB244" s="84" t="s">
        <v>1874</v>
      </c>
      <c r="BC244" s="84" t="s">
        <v>1875</v>
      </c>
      <c r="BD244" s="84" t="s">
        <v>1876</v>
      </c>
      <c r="BE244" s="84" t="s">
        <v>1877</v>
      </c>
      <c r="BF244" s="84" t="s">
        <v>1878</v>
      </c>
      <c r="BG244" s="84" t="s">
        <v>1879</v>
      </c>
      <c r="BH244" s="84" t="s">
        <v>1880</v>
      </c>
      <c r="BI244" s="84" t="s">
        <v>1881</v>
      </c>
      <c r="BJ244" s="84" t="s">
        <v>1882</v>
      </c>
      <c r="BK244" s="84" t="s">
        <v>1883</v>
      </c>
      <c r="BL244" s="84" t="s">
        <v>1884</v>
      </c>
      <c r="BM244" s="84" t="s">
        <v>1885</v>
      </c>
      <c r="BN244" s="84" t="s">
        <v>1886</v>
      </c>
      <c r="BO244" s="84" t="s">
        <v>1887</v>
      </c>
      <c r="BP244" s="84" t="s">
        <v>1888</v>
      </c>
      <c r="BQ244" s="84" t="s">
        <v>1889</v>
      </c>
      <c r="BR244" s="68" t="str">
        <f t="shared" si="249"/>
        <v/>
      </c>
      <c r="BS244" s="68" t="str">
        <f t="shared" si="222"/>
        <v/>
      </c>
      <c r="BT244" s="68" t="str">
        <f t="shared" si="223"/>
        <v/>
      </c>
      <c r="BU244" s="68" t="str">
        <f t="shared" si="224"/>
        <v/>
      </c>
      <c r="BV244" s="68" t="str">
        <f t="shared" si="225"/>
        <v/>
      </c>
      <c r="BW244" s="68" t="str">
        <f t="shared" si="226"/>
        <v/>
      </c>
      <c r="BX244" s="68" t="str">
        <f t="shared" si="227"/>
        <v/>
      </c>
      <c r="BY244" s="68" t="str">
        <f t="shared" si="228"/>
        <v/>
      </c>
      <c r="BZ244" s="68" t="str">
        <f t="shared" si="229"/>
        <v/>
      </c>
      <c r="CA244" s="68" t="str">
        <f t="shared" si="230"/>
        <v/>
      </c>
      <c r="CB244" s="68" t="str">
        <f t="shared" si="231"/>
        <v/>
      </c>
      <c r="CC244" s="68" t="str">
        <f t="shared" si="232"/>
        <v/>
      </c>
      <c r="CD244" s="68" t="str">
        <f t="shared" si="233"/>
        <v/>
      </c>
      <c r="CE244" s="68" t="str">
        <f t="shared" si="234"/>
        <v/>
      </c>
      <c r="CF244" s="68" t="str">
        <f t="shared" si="235"/>
        <v/>
      </c>
      <c r="CG244" s="68" t="str">
        <f t="shared" si="236"/>
        <v/>
      </c>
      <c r="CH244" s="68" t="str">
        <f t="shared" si="237"/>
        <v/>
      </c>
      <c r="CI244" s="68" t="str">
        <f t="shared" si="238"/>
        <v/>
      </c>
      <c r="CJ244" s="68" t="str">
        <f t="shared" si="239"/>
        <v/>
      </c>
      <c r="CK244" s="68" t="str">
        <f t="shared" si="240"/>
        <v/>
      </c>
      <c r="CL244" s="68" t="str">
        <f t="shared" si="241"/>
        <v/>
      </c>
      <c r="CM244" s="68" t="str">
        <f t="shared" si="242"/>
        <v/>
      </c>
      <c r="CN244" s="68" t="str">
        <f t="shared" si="243"/>
        <v/>
      </c>
      <c r="CO244" s="68" t="str">
        <f t="shared" si="244"/>
        <v/>
      </c>
      <c r="CP244" s="68" t="str">
        <f t="shared" si="250"/>
        <v/>
      </c>
    </row>
    <row r="245" spans="3:94" x14ac:dyDescent="0.25">
      <c r="C245" s="82" t="str">
        <f t="shared" si="245"/>
        <v/>
      </c>
      <c r="D245" s="278"/>
      <c r="E245" s="82" t="str">
        <f t="shared" si="246"/>
        <v/>
      </c>
      <c r="F245" s="82" t="str">
        <f t="shared" si="199"/>
        <v/>
      </c>
      <c r="G245" s="82" t="str">
        <f t="shared" si="200"/>
        <v/>
      </c>
      <c r="H245" s="82" t="str">
        <f t="shared" si="201"/>
        <v/>
      </c>
      <c r="I245" s="82" t="str">
        <f t="shared" si="202"/>
        <v/>
      </c>
      <c r="J245" s="82" t="str">
        <f t="shared" si="203"/>
        <v/>
      </c>
      <c r="K245" s="82" t="str">
        <f t="shared" si="204"/>
        <v/>
      </c>
      <c r="L245" s="82" t="str">
        <f t="shared" si="205"/>
        <v/>
      </c>
      <c r="M245" s="82" t="str">
        <f t="shared" si="206"/>
        <v/>
      </c>
      <c r="N245" s="82" t="str">
        <f t="shared" si="207"/>
        <v/>
      </c>
      <c r="O245" s="82" t="str">
        <f t="shared" si="208"/>
        <v/>
      </c>
      <c r="P245" s="82" t="str">
        <f t="shared" si="209"/>
        <v/>
      </c>
      <c r="Q245" s="82" t="str">
        <f t="shared" si="210"/>
        <v/>
      </c>
      <c r="R245" s="82" t="str">
        <f t="shared" si="211"/>
        <v/>
      </c>
      <c r="S245" s="82" t="str">
        <f t="shared" si="212"/>
        <v/>
      </c>
      <c r="T245" s="82" t="str">
        <f t="shared" si="213"/>
        <v/>
      </c>
      <c r="U245" s="82" t="str">
        <f t="shared" si="214"/>
        <v/>
      </c>
      <c r="V245" s="82" t="str">
        <f t="shared" si="215"/>
        <v/>
      </c>
      <c r="W245" s="82" t="str">
        <f t="shared" si="216"/>
        <v/>
      </c>
      <c r="X245" s="82" t="str">
        <f t="shared" si="217"/>
        <v/>
      </c>
      <c r="Y245" s="82" t="str">
        <f t="shared" si="218"/>
        <v/>
      </c>
      <c r="Z245" s="82" t="str">
        <f t="shared" si="219"/>
        <v/>
      </c>
      <c r="AA245" s="82" t="str">
        <f t="shared" si="220"/>
        <v/>
      </c>
      <c r="AB245" s="82" t="str">
        <f t="shared" si="221"/>
        <v/>
      </c>
      <c r="AC245" s="83" t="str">
        <f t="shared" si="251"/>
        <v>https://viking-pictures.s3.us-west-1.amazonaws.com/AA1188</v>
      </c>
      <c r="AD245" s="82" t="str">
        <f t="shared" si="252"/>
        <v>0</v>
      </c>
      <c r="AE245" s="82">
        <f t="shared" si="247"/>
        <v>0</v>
      </c>
      <c r="AF245" s="82" t="str">
        <f t="shared" si="253"/>
        <v>0</v>
      </c>
      <c r="AG245" s="82" t="str">
        <f t="shared" si="254"/>
        <v>0</v>
      </c>
      <c r="AH245" s="82" t="str">
        <f t="shared" si="255"/>
        <v>0</v>
      </c>
      <c r="AI245" s="82" t="str">
        <f t="shared" si="256"/>
        <v>0</v>
      </c>
      <c r="AJ245" s="82" t="str">
        <f t="shared" si="257"/>
        <v>0</v>
      </c>
      <c r="AK245" s="82" t="str">
        <f t="shared" si="258"/>
        <v>0</v>
      </c>
      <c r="AL245" s="82" t="str">
        <f t="shared" si="259"/>
        <v>0</v>
      </c>
      <c r="AM245" s="82" t="str">
        <f t="shared" si="260"/>
        <v>0</v>
      </c>
      <c r="AN245" s="82" t="str">
        <f t="shared" si="248"/>
        <v>0</v>
      </c>
      <c r="AO245" s="82" t="str">
        <f t="shared" si="261"/>
        <v>0</v>
      </c>
      <c r="AP245" s="82" t="str">
        <f t="shared" si="262"/>
        <v>0</v>
      </c>
      <c r="AQ245" s="84" t="s">
        <v>3199</v>
      </c>
      <c r="AR245" s="84" t="s">
        <v>1864</v>
      </c>
      <c r="AS245" s="84" t="s">
        <v>1865</v>
      </c>
      <c r="AT245" s="84" t="s">
        <v>1866</v>
      </c>
      <c r="AU245" s="84" t="s">
        <v>1867</v>
      </c>
      <c r="AV245" s="84" t="s">
        <v>1868</v>
      </c>
      <c r="AW245" s="84" t="s">
        <v>1869</v>
      </c>
      <c r="AX245" s="84" t="s">
        <v>1870</v>
      </c>
      <c r="AY245" s="84" t="s">
        <v>1871</v>
      </c>
      <c r="AZ245" s="84" t="s">
        <v>1872</v>
      </c>
      <c r="BA245" s="84" t="s">
        <v>1873</v>
      </c>
      <c r="BB245" s="84" t="s">
        <v>1874</v>
      </c>
      <c r="BC245" s="84" t="s">
        <v>1875</v>
      </c>
      <c r="BD245" s="84" t="s">
        <v>1876</v>
      </c>
      <c r="BE245" s="84" t="s">
        <v>1877</v>
      </c>
      <c r="BF245" s="84" t="s">
        <v>1878</v>
      </c>
      <c r="BG245" s="84" t="s">
        <v>1879</v>
      </c>
      <c r="BH245" s="84" t="s">
        <v>1880</v>
      </c>
      <c r="BI245" s="84" t="s">
        <v>1881</v>
      </c>
      <c r="BJ245" s="84" t="s">
        <v>1882</v>
      </c>
      <c r="BK245" s="84" t="s">
        <v>1883</v>
      </c>
      <c r="BL245" s="84" t="s">
        <v>1884</v>
      </c>
      <c r="BM245" s="84" t="s">
        <v>1885</v>
      </c>
      <c r="BN245" s="84" t="s">
        <v>1886</v>
      </c>
      <c r="BO245" s="84" t="s">
        <v>1887</v>
      </c>
      <c r="BP245" s="84" t="s">
        <v>1888</v>
      </c>
      <c r="BQ245" s="84" t="s">
        <v>1889</v>
      </c>
      <c r="BR245" s="68" t="str">
        <f t="shared" si="249"/>
        <v/>
      </c>
      <c r="BS245" s="68" t="str">
        <f t="shared" si="222"/>
        <v/>
      </c>
      <c r="BT245" s="68" t="str">
        <f t="shared" si="223"/>
        <v/>
      </c>
      <c r="BU245" s="68" t="str">
        <f t="shared" si="224"/>
        <v/>
      </c>
      <c r="BV245" s="68" t="str">
        <f t="shared" si="225"/>
        <v/>
      </c>
      <c r="BW245" s="68" t="str">
        <f t="shared" si="226"/>
        <v/>
      </c>
      <c r="BX245" s="68" t="str">
        <f t="shared" si="227"/>
        <v/>
      </c>
      <c r="BY245" s="68" t="str">
        <f t="shared" si="228"/>
        <v/>
      </c>
      <c r="BZ245" s="68" t="str">
        <f t="shared" si="229"/>
        <v/>
      </c>
      <c r="CA245" s="68" t="str">
        <f t="shared" si="230"/>
        <v/>
      </c>
      <c r="CB245" s="68" t="str">
        <f t="shared" si="231"/>
        <v/>
      </c>
      <c r="CC245" s="68" t="str">
        <f t="shared" si="232"/>
        <v/>
      </c>
      <c r="CD245" s="68" t="str">
        <f t="shared" si="233"/>
        <v/>
      </c>
      <c r="CE245" s="68" t="str">
        <f t="shared" si="234"/>
        <v/>
      </c>
      <c r="CF245" s="68" t="str">
        <f t="shared" si="235"/>
        <v/>
      </c>
      <c r="CG245" s="68" t="str">
        <f t="shared" si="236"/>
        <v/>
      </c>
      <c r="CH245" s="68" t="str">
        <f t="shared" si="237"/>
        <v/>
      </c>
      <c r="CI245" s="68" t="str">
        <f t="shared" si="238"/>
        <v/>
      </c>
      <c r="CJ245" s="68" t="str">
        <f t="shared" si="239"/>
        <v/>
      </c>
      <c r="CK245" s="68" t="str">
        <f t="shared" si="240"/>
        <v/>
      </c>
      <c r="CL245" s="68" t="str">
        <f t="shared" si="241"/>
        <v/>
      </c>
      <c r="CM245" s="68" t="str">
        <f t="shared" si="242"/>
        <v/>
      </c>
      <c r="CN245" s="68" t="str">
        <f t="shared" si="243"/>
        <v/>
      </c>
      <c r="CO245" s="68" t="str">
        <f t="shared" si="244"/>
        <v/>
      </c>
      <c r="CP245" s="68" t="str">
        <f t="shared" si="250"/>
        <v/>
      </c>
    </row>
    <row r="246" spans="3:94" x14ac:dyDescent="0.25">
      <c r="C246" s="82" t="str">
        <f t="shared" si="245"/>
        <v/>
      </c>
      <c r="D246" s="278"/>
      <c r="E246" s="82" t="str">
        <f t="shared" si="246"/>
        <v/>
      </c>
      <c r="F246" s="82" t="str">
        <f t="shared" si="199"/>
        <v/>
      </c>
      <c r="G246" s="82" t="str">
        <f t="shared" si="200"/>
        <v/>
      </c>
      <c r="H246" s="82" t="str">
        <f t="shared" si="201"/>
        <v/>
      </c>
      <c r="I246" s="82" t="str">
        <f t="shared" si="202"/>
        <v/>
      </c>
      <c r="J246" s="82" t="str">
        <f t="shared" si="203"/>
        <v/>
      </c>
      <c r="K246" s="82" t="str">
        <f t="shared" si="204"/>
        <v/>
      </c>
      <c r="L246" s="82" t="str">
        <f t="shared" si="205"/>
        <v/>
      </c>
      <c r="M246" s="82" t="str">
        <f t="shared" si="206"/>
        <v/>
      </c>
      <c r="N246" s="82" t="str">
        <f t="shared" si="207"/>
        <v/>
      </c>
      <c r="O246" s="82" t="str">
        <f t="shared" si="208"/>
        <v/>
      </c>
      <c r="P246" s="82" t="str">
        <f t="shared" si="209"/>
        <v/>
      </c>
      <c r="Q246" s="82" t="str">
        <f t="shared" si="210"/>
        <v/>
      </c>
      <c r="R246" s="82" t="str">
        <f t="shared" si="211"/>
        <v/>
      </c>
      <c r="S246" s="82" t="str">
        <f t="shared" si="212"/>
        <v/>
      </c>
      <c r="T246" s="82" t="str">
        <f t="shared" si="213"/>
        <v/>
      </c>
      <c r="U246" s="82" t="str">
        <f t="shared" si="214"/>
        <v/>
      </c>
      <c r="V246" s="82" t="str">
        <f t="shared" si="215"/>
        <v/>
      </c>
      <c r="W246" s="82" t="str">
        <f t="shared" si="216"/>
        <v/>
      </c>
      <c r="X246" s="82" t="str">
        <f t="shared" si="217"/>
        <v/>
      </c>
      <c r="Y246" s="82" t="str">
        <f t="shared" si="218"/>
        <v/>
      </c>
      <c r="Z246" s="82" t="str">
        <f t="shared" si="219"/>
        <v/>
      </c>
      <c r="AA246" s="82" t="str">
        <f t="shared" si="220"/>
        <v/>
      </c>
      <c r="AB246" s="82" t="str">
        <f t="shared" si="221"/>
        <v/>
      </c>
      <c r="AC246" s="83" t="str">
        <f t="shared" si="251"/>
        <v>https://viking-pictures.s3.us-west-1.amazonaws.com/AA1188</v>
      </c>
      <c r="AD246" s="82" t="str">
        <f t="shared" si="252"/>
        <v>0</v>
      </c>
      <c r="AE246" s="82">
        <f t="shared" si="247"/>
        <v>0</v>
      </c>
      <c r="AF246" s="82" t="str">
        <f t="shared" si="253"/>
        <v>0</v>
      </c>
      <c r="AG246" s="82" t="str">
        <f t="shared" si="254"/>
        <v>0</v>
      </c>
      <c r="AH246" s="82" t="str">
        <f t="shared" si="255"/>
        <v>0</v>
      </c>
      <c r="AI246" s="82" t="str">
        <f t="shared" si="256"/>
        <v>0</v>
      </c>
      <c r="AJ246" s="82" t="str">
        <f t="shared" si="257"/>
        <v>0</v>
      </c>
      <c r="AK246" s="82" t="str">
        <f t="shared" si="258"/>
        <v>0</v>
      </c>
      <c r="AL246" s="82" t="str">
        <f t="shared" si="259"/>
        <v>0</v>
      </c>
      <c r="AM246" s="82" t="str">
        <f t="shared" si="260"/>
        <v>0</v>
      </c>
      <c r="AN246" s="82" t="str">
        <f t="shared" si="248"/>
        <v>0</v>
      </c>
      <c r="AO246" s="82" t="str">
        <f t="shared" si="261"/>
        <v>0</v>
      </c>
      <c r="AP246" s="82" t="str">
        <f t="shared" si="262"/>
        <v>0</v>
      </c>
      <c r="AQ246" s="84" t="s">
        <v>3199</v>
      </c>
      <c r="AR246" s="84" t="s">
        <v>1864</v>
      </c>
      <c r="AS246" s="84" t="s">
        <v>1865</v>
      </c>
      <c r="AT246" s="84" t="s">
        <v>1866</v>
      </c>
      <c r="AU246" s="84" t="s">
        <v>1867</v>
      </c>
      <c r="AV246" s="84" t="s">
        <v>1868</v>
      </c>
      <c r="AW246" s="84" t="s">
        <v>1869</v>
      </c>
      <c r="AX246" s="84" t="s">
        <v>1870</v>
      </c>
      <c r="AY246" s="84" t="s">
        <v>1871</v>
      </c>
      <c r="AZ246" s="84" t="s">
        <v>1872</v>
      </c>
      <c r="BA246" s="84" t="s">
        <v>1873</v>
      </c>
      <c r="BB246" s="84" t="s">
        <v>1874</v>
      </c>
      <c r="BC246" s="84" t="s">
        <v>1875</v>
      </c>
      <c r="BD246" s="84" t="s">
        <v>1876</v>
      </c>
      <c r="BE246" s="84" t="s">
        <v>1877</v>
      </c>
      <c r="BF246" s="84" t="s">
        <v>1878</v>
      </c>
      <c r="BG246" s="84" t="s">
        <v>1879</v>
      </c>
      <c r="BH246" s="84" t="s">
        <v>1880</v>
      </c>
      <c r="BI246" s="84" t="s">
        <v>1881</v>
      </c>
      <c r="BJ246" s="84" t="s">
        <v>1882</v>
      </c>
      <c r="BK246" s="84" t="s">
        <v>1883</v>
      </c>
      <c r="BL246" s="84" t="s">
        <v>1884</v>
      </c>
      <c r="BM246" s="84" t="s">
        <v>1885</v>
      </c>
      <c r="BN246" s="84" t="s">
        <v>1886</v>
      </c>
      <c r="BO246" s="84" t="s">
        <v>1887</v>
      </c>
      <c r="BP246" s="84" t="s">
        <v>1888</v>
      </c>
      <c r="BQ246" s="84" t="s">
        <v>1889</v>
      </c>
      <c r="BR246" s="68" t="str">
        <f t="shared" si="249"/>
        <v/>
      </c>
      <c r="BS246" s="68" t="str">
        <f t="shared" si="222"/>
        <v/>
      </c>
      <c r="BT246" s="68" t="str">
        <f t="shared" si="223"/>
        <v/>
      </c>
      <c r="BU246" s="68" t="str">
        <f t="shared" si="224"/>
        <v/>
      </c>
      <c r="BV246" s="68" t="str">
        <f t="shared" si="225"/>
        <v/>
      </c>
      <c r="BW246" s="68" t="str">
        <f t="shared" si="226"/>
        <v/>
      </c>
      <c r="BX246" s="68" t="str">
        <f t="shared" si="227"/>
        <v/>
      </c>
      <c r="BY246" s="68" t="str">
        <f t="shared" si="228"/>
        <v/>
      </c>
      <c r="BZ246" s="68" t="str">
        <f t="shared" si="229"/>
        <v/>
      </c>
      <c r="CA246" s="68" t="str">
        <f t="shared" si="230"/>
        <v/>
      </c>
      <c r="CB246" s="68" t="str">
        <f t="shared" si="231"/>
        <v/>
      </c>
      <c r="CC246" s="68" t="str">
        <f t="shared" si="232"/>
        <v/>
      </c>
      <c r="CD246" s="68" t="str">
        <f t="shared" si="233"/>
        <v/>
      </c>
      <c r="CE246" s="68" t="str">
        <f t="shared" si="234"/>
        <v/>
      </c>
      <c r="CF246" s="68" t="str">
        <f t="shared" si="235"/>
        <v/>
      </c>
      <c r="CG246" s="68" t="str">
        <f t="shared" si="236"/>
        <v/>
      </c>
      <c r="CH246" s="68" t="str">
        <f t="shared" si="237"/>
        <v/>
      </c>
      <c r="CI246" s="68" t="str">
        <f t="shared" si="238"/>
        <v/>
      </c>
      <c r="CJ246" s="68" t="str">
        <f t="shared" si="239"/>
        <v/>
      </c>
      <c r="CK246" s="68" t="str">
        <f t="shared" si="240"/>
        <v/>
      </c>
      <c r="CL246" s="68" t="str">
        <f t="shared" si="241"/>
        <v/>
      </c>
      <c r="CM246" s="68" t="str">
        <f t="shared" si="242"/>
        <v/>
      </c>
      <c r="CN246" s="68" t="str">
        <f t="shared" si="243"/>
        <v/>
      </c>
      <c r="CO246" s="68" t="str">
        <f t="shared" si="244"/>
        <v/>
      </c>
      <c r="CP246" s="68" t="str">
        <f t="shared" si="250"/>
        <v/>
      </c>
    </row>
    <row r="247" spans="3:94" x14ac:dyDescent="0.25">
      <c r="C247" s="82" t="str">
        <f t="shared" si="245"/>
        <v/>
      </c>
      <c r="D247" s="278"/>
      <c r="E247" s="82" t="str">
        <f t="shared" si="246"/>
        <v/>
      </c>
      <c r="F247" s="82" t="str">
        <f t="shared" si="199"/>
        <v/>
      </c>
      <c r="G247" s="82" t="str">
        <f t="shared" si="200"/>
        <v/>
      </c>
      <c r="H247" s="82" t="str">
        <f t="shared" si="201"/>
        <v/>
      </c>
      <c r="I247" s="82" t="str">
        <f t="shared" si="202"/>
        <v/>
      </c>
      <c r="J247" s="82" t="str">
        <f t="shared" si="203"/>
        <v/>
      </c>
      <c r="K247" s="82" t="str">
        <f t="shared" si="204"/>
        <v/>
      </c>
      <c r="L247" s="82" t="str">
        <f t="shared" si="205"/>
        <v/>
      </c>
      <c r="M247" s="82" t="str">
        <f t="shared" si="206"/>
        <v/>
      </c>
      <c r="N247" s="82" t="str">
        <f t="shared" si="207"/>
        <v/>
      </c>
      <c r="O247" s="82" t="str">
        <f t="shared" si="208"/>
        <v/>
      </c>
      <c r="P247" s="82" t="str">
        <f t="shared" si="209"/>
        <v/>
      </c>
      <c r="Q247" s="82" t="str">
        <f t="shared" si="210"/>
        <v/>
      </c>
      <c r="R247" s="82" t="str">
        <f t="shared" si="211"/>
        <v/>
      </c>
      <c r="S247" s="82" t="str">
        <f t="shared" si="212"/>
        <v/>
      </c>
      <c r="T247" s="82" t="str">
        <f t="shared" si="213"/>
        <v/>
      </c>
      <c r="U247" s="82" t="str">
        <f t="shared" si="214"/>
        <v/>
      </c>
      <c r="V247" s="82" t="str">
        <f t="shared" si="215"/>
        <v/>
      </c>
      <c r="W247" s="82" t="str">
        <f t="shared" si="216"/>
        <v/>
      </c>
      <c r="X247" s="82" t="str">
        <f t="shared" si="217"/>
        <v/>
      </c>
      <c r="Y247" s="82" t="str">
        <f t="shared" si="218"/>
        <v/>
      </c>
      <c r="Z247" s="82" t="str">
        <f t="shared" si="219"/>
        <v/>
      </c>
      <c r="AA247" s="82" t="str">
        <f t="shared" si="220"/>
        <v/>
      </c>
      <c r="AB247" s="82" t="str">
        <f t="shared" si="221"/>
        <v/>
      </c>
      <c r="AC247" s="83" t="str">
        <f t="shared" si="251"/>
        <v>https://viking-pictures.s3.us-west-1.amazonaws.com/AA1188</v>
      </c>
      <c r="AD247" s="82" t="str">
        <f t="shared" si="252"/>
        <v>0</v>
      </c>
      <c r="AE247" s="82">
        <f t="shared" si="247"/>
        <v>0</v>
      </c>
      <c r="AF247" s="82" t="str">
        <f t="shared" si="253"/>
        <v>0</v>
      </c>
      <c r="AG247" s="82" t="str">
        <f t="shared" si="254"/>
        <v>0</v>
      </c>
      <c r="AH247" s="82" t="str">
        <f t="shared" si="255"/>
        <v>0</v>
      </c>
      <c r="AI247" s="82" t="str">
        <f t="shared" si="256"/>
        <v>0</v>
      </c>
      <c r="AJ247" s="82" t="str">
        <f t="shared" si="257"/>
        <v>0</v>
      </c>
      <c r="AK247" s="82" t="str">
        <f t="shared" si="258"/>
        <v>0</v>
      </c>
      <c r="AL247" s="82" t="str">
        <f t="shared" si="259"/>
        <v>0</v>
      </c>
      <c r="AM247" s="82" t="str">
        <f t="shared" si="260"/>
        <v>0</v>
      </c>
      <c r="AN247" s="82" t="str">
        <f t="shared" si="248"/>
        <v>0</v>
      </c>
      <c r="AO247" s="82" t="str">
        <f t="shared" si="261"/>
        <v>0</v>
      </c>
      <c r="AP247" s="82" t="str">
        <f t="shared" si="262"/>
        <v>0</v>
      </c>
      <c r="AQ247" s="84" t="s">
        <v>3199</v>
      </c>
      <c r="AR247" s="84" t="s">
        <v>1864</v>
      </c>
      <c r="AS247" s="84" t="s">
        <v>1865</v>
      </c>
      <c r="AT247" s="84" t="s">
        <v>1866</v>
      </c>
      <c r="AU247" s="84" t="s">
        <v>1867</v>
      </c>
      <c r="AV247" s="84" t="s">
        <v>1868</v>
      </c>
      <c r="AW247" s="84" t="s">
        <v>1869</v>
      </c>
      <c r="AX247" s="84" t="s">
        <v>1870</v>
      </c>
      <c r="AY247" s="84" t="s">
        <v>1871</v>
      </c>
      <c r="AZ247" s="84" t="s">
        <v>1872</v>
      </c>
      <c r="BA247" s="84" t="s">
        <v>1873</v>
      </c>
      <c r="BB247" s="84" t="s">
        <v>1874</v>
      </c>
      <c r="BC247" s="84" t="s">
        <v>1875</v>
      </c>
      <c r="BD247" s="84" t="s">
        <v>1876</v>
      </c>
      <c r="BE247" s="84" t="s">
        <v>1877</v>
      </c>
      <c r="BF247" s="84" t="s">
        <v>1878</v>
      </c>
      <c r="BG247" s="84" t="s">
        <v>1879</v>
      </c>
      <c r="BH247" s="84" t="s">
        <v>1880</v>
      </c>
      <c r="BI247" s="84" t="s">
        <v>1881</v>
      </c>
      <c r="BJ247" s="84" t="s">
        <v>1882</v>
      </c>
      <c r="BK247" s="84" t="s">
        <v>1883</v>
      </c>
      <c r="BL247" s="84" t="s">
        <v>1884</v>
      </c>
      <c r="BM247" s="84" t="s">
        <v>1885</v>
      </c>
      <c r="BN247" s="84" t="s">
        <v>1886</v>
      </c>
      <c r="BO247" s="84" t="s">
        <v>1887</v>
      </c>
      <c r="BP247" s="84" t="s">
        <v>1888</v>
      </c>
      <c r="BQ247" s="84" t="s">
        <v>1889</v>
      </c>
      <c r="BR247" s="68" t="str">
        <f t="shared" si="249"/>
        <v/>
      </c>
      <c r="BS247" s="68" t="str">
        <f t="shared" si="222"/>
        <v/>
      </c>
      <c r="BT247" s="68" t="str">
        <f t="shared" si="223"/>
        <v/>
      </c>
      <c r="BU247" s="68" t="str">
        <f t="shared" si="224"/>
        <v/>
      </c>
      <c r="BV247" s="68" t="str">
        <f t="shared" si="225"/>
        <v/>
      </c>
      <c r="BW247" s="68" t="str">
        <f t="shared" si="226"/>
        <v/>
      </c>
      <c r="BX247" s="68" t="str">
        <f t="shared" si="227"/>
        <v/>
      </c>
      <c r="BY247" s="68" t="str">
        <f t="shared" si="228"/>
        <v/>
      </c>
      <c r="BZ247" s="68" t="str">
        <f t="shared" si="229"/>
        <v/>
      </c>
      <c r="CA247" s="68" t="str">
        <f t="shared" si="230"/>
        <v/>
      </c>
      <c r="CB247" s="68" t="str">
        <f t="shared" si="231"/>
        <v/>
      </c>
      <c r="CC247" s="68" t="str">
        <f t="shared" si="232"/>
        <v/>
      </c>
      <c r="CD247" s="68" t="str">
        <f t="shared" si="233"/>
        <v/>
      </c>
      <c r="CE247" s="68" t="str">
        <f t="shared" si="234"/>
        <v/>
      </c>
      <c r="CF247" s="68" t="str">
        <f t="shared" si="235"/>
        <v/>
      </c>
      <c r="CG247" s="68" t="str">
        <f t="shared" si="236"/>
        <v/>
      </c>
      <c r="CH247" s="68" t="str">
        <f t="shared" si="237"/>
        <v/>
      </c>
      <c r="CI247" s="68" t="str">
        <f t="shared" si="238"/>
        <v/>
      </c>
      <c r="CJ247" s="68" t="str">
        <f t="shared" si="239"/>
        <v/>
      </c>
      <c r="CK247" s="68" t="str">
        <f t="shared" si="240"/>
        <v/>
      </c>
      <c r="CL247" s="68" t="str">
        <f t="shared" si="241"/>
        <v/>
      </c>
      <c r="CM247" s="68" t="str">
        <f t="shared" si="242"/>
        <v/>
      </c>
      <c r="CN247" s="68" t="str">
        <f t="shared" si="243"/>
        <v/>
      </c>
      <c r="CO247" s="68" t="str">
        <f t="shared" si="244"/>
        <v/>
      </c>
      <c r="CP247" s="68" t="str">
        <f t="shared" si="250"/>
        <v/>
      </c>
    </row>
    <row r="248" spans="3:94" x14ac:dyDescent="0.25">
      <c r="C248" s="82" t="str">
        <f t="shared" si="245"/>
        <v/>
      </c>
      <c r="D248" s="278"/>
      <c r="E248" s="82" t="str">
        <f t="shared" si="246"/>
        <v/>
      </c>
      <c r="F248" s="82" t="str">
        <f t="shared" si="199"/>
        <v/>
      </c>
      <c r="G248" s="82" t="str">
        <f t="shared" si="200"/>
        <v/>
      </c>
      <c r="H248" s="82" t="str">
        <f t="shared" si="201"/>
        <v/>
      </c>
      <c r="I248" s="82" t="str">
        <f t="shared" si="202"/>
        <v/>
      </c>
      <c r="J248" s="82" t="str">
        <f t="shared" si="203"/>
        <v/>
      </c>
      <c r="K248" s="82" t="str">
        <f t="shared" si="204"/>
        <v/>
      </c>
      <c r="L248" s="82" t="str">
        <f t="shared" si="205"/>
        <v/>
      </c>
      <c r="M248" s="82" t="str">
        <f t="shared" si="206"/>
        <v/>
      </c>
      <c r="N248" s="82" t="str">
        <f t="shared" si="207"/>
        <v/>
      </c>
      <c r="O248" s="82" t="str">
        <f t="shared" si="208"/>
        <v/>
      </c>
      <c r="P248" s="82" t="str">
        <f t="shared" si="209"/>
        <v/>
      </c>
      <c r="Q248" s="82" t="str">
        <f t="shared" si="210"/>
        <v/>
      </c>
      <c r="R248" s="82" t="str">
        <f t="shared" si="211"/>
        <v/>
      </c>
      <c r="S248" s="82" t="str">
        <f t="shared" si="212"/>
        <v/>
      </c>
      <c r="T248" s="82" t="str">
        <f t="shared" si="213"/>
        <v/>
      </c>
      <c r="U248" s="82" t="str">
        <f t="shared" si="214"/>
        <v/>
      </c>
      <c r="V248" s="82" t="str">
        <f t="shared" si="215"/>
        <v/>
      </c>
      <c r="W248" s="82" t="str">
        <f t="shared" si="216"/>
        <v/>
      </c>
      <c r="X248" s="82" t="str">
        <f t="shared" si="217"/>
        <v/>
      </c>
      <c r="Y248" s="82" t="str">
        <f t="shared" si="218"/>
        <v/>
      </c>
      <c r="Z248" s="82" t="str">
        <f t="shared" si="219"/>
        <v/>
      </c>
      <c r="AA248" s="82" t="str">
        <f t="shared" si="220"/>
        <v/>
      </c>
      <c r="AB248" s="82" t="str">
        <f t="shared" si="221"/>
        <v/>
      </c>
      <c r="AC248" s="83" t="str">
        <f t="shared" si="251"/>
        <v>https://viking-pictures.s3.us-west-1.amazonaws.com/AA1188</v>
      </c>
      <c r="AD248" s="82" t="str">
        <f t="shared" si="252"/>
        <v>0</v>
      </c>
      <c r="AE248" s="82">
        <f t="shared" si="247"/>
        <v>0</v>
      </c>
      <c r="AF248" s="82" t="str">
        <f t="shared" si="253"/>
        <v>0</v>
      </c>
      <c r="AG248" s="82" t="str">
        <f t="shared" si="254"/>
        <v>0</v>
      </c>
      <c r="AH248" s="82" t="str">
        <f t="shared" si="255"/>
        <v>0</v>
      </c>
      <c r="AI248" s="82" t="str">
        <f t="shared" si="256"/>
        <v>0</v>
      </c>
      <c r="AJ248" s="82" t="str">
        <f t="shared" si="257"/>
        <v>0</v>
      </c>
      <c r="AK248" s="82" t="str">
        <f t="shared" si="258"/>
        <v>0</v>
      </c>
      <c r="AL248" s="82" t="str">
        <f t="shared" si="259"/>
        <v>0</v>
      </c>
      <c r="AM248" s="82" t="str">
        <f t="shared" si="260"/>
        <v>0</v>
      </c>
      <c r="AN248" s="82" t="str">
        <f t="shared" si="248"/>
        <v>0</v>
      </c>
      <c r="AO248" s="82" t="str">
        <f t="shared" si="261"/>
        <v>0</v>
      </c>
      <c r="AP248" s="82" t="str">
        <f t="shared" si="262"/>
        <v>0</v>
      </c>
      <c r="AQ248" s="84" t="s">
        <v>3199</v>
      </c>
      <c r="AR248" s="84" t="s">
        <v>1864</v>
      </c>
      <c r="AS248" s="84" t="s">
        <v>1865</v>
      </c>
      <c r="AT248" s="84" t="s">
        <v>1866</v>
      </c>
      <c r="AU248" s="84" t="s">
        <v>1867</v>
      </c>
      <c r="AV248" s="84" t="s">
        <v>1868</v>
      </c>
      <c r="AW248" s="84" t="s">
        <v>1869</v>
      </c>
      <c r="AX248" s="84" t="s">
        <v>1870</v>
      </c>
      <c r="AY248" s="84" t="s">
        <v>1871</v>
      </c>
      <c r="AZ248" s="84" t="s">
        <v>1872</v>
      </c>
      <c r="BA248" s="84" t="s">
        <v>1873</v>
      </c>
      <c r="BB248" s="84" t="s">
        <v>1874</v>
      </c>
      <c r="BC248" s="84" t="s">
        <v>1875</v>
      </c>
      <c r="BD248" s="84" t="s">
        <v>1876</v>
      </c>
      <c r="BE248" s="84" t="s">
        <v>1877</v>
      </c>
      <c r="BF248" s="84" t="s">
        <v>1878</v>
      </c>
      <c r="BG248" s="84" t="s">
        <v>1879</v>
      </c>
      <c r="BH248" s="84" t="s">
        <v>1880</v>
      </c>
      <c r="BI248" s="84" t="s">
        <v>1881</v>
      </c>
      <c r="BJ248" s="84" t="s">
        <v>1882</v>
      </c>
      <c r="BK248" s="84" t="s">
        <v>1883</v>
      </c>
      <c r="BL248" s="84" t="s">
        <v>1884</v>
      </c>
      <c r="BM248" s="84" t="s">
        <v>1885</v>
      </c>
      <c r="BN248" s="84" t="s">
        <v>1886</v>
      </c>
      <c r="BO248" s="84" t="s">
        <v>1887</v>
      </c>
      <c r="BP248" s="84" t="s">
        <v>1888</v>
      </c>
      <c r="BQ248" s="84" t="s">
        <v>1889</v>
      </c>
      <c r="BR248" s="68" t="str">
        <f t="shared" si="249"/>
        <v/>
      </c>
      <c r="BS248" s="68" t="str">
        <f t="shared" si="222"/>
        <v/>
      </c>
      <c r="BT248" s="68" t="str">
        <f t="shared" si="223"/>
        <v/>
      </c>
      <c r="BU248" s="68" t="str">
        <f t="shared" si="224"/>
        <v/>
      </c>
      <c r="BV248" s="68" t="str">
        <f t="shared" si="225"/>
        <v/>
      </c>
      <c r="BW248" s="68" t="str">
        <f t="shared" si="226"/>
        <v/>
      </c>
      <c r="BX248" s="68" t="str">
        <f t="shared" si="227"/>
        <v/>
      </c>
      <c r="BY248" s="68" t="str">
        <f t="shared" si="228"/>
        <v/>
      </c>
      <c r="BZ248" s="68" t="str">
        <f t="shared" si="229"/>
        <v/>
      </c>
      <c r="CA248" s="68" t="str">
        <f t="shared" si="230"/>
        <v/>
      </c>
      <c r="CB248" s="68" t="str">
        <f t="shared" si="231"/>
        <v/>
      </c>
      <c r="CC248" s="68" t="str">
        <f t="shared" si="232"/>
        <v/>
      </c>
      <c r="CD248" s="68" t="str">
        <f t="shared" si="233"/>
        <v/>
      </c>
      <c r="CE248" s="68" t="str">
        <f t="shared" si="234"/>
        <v/>
      </c>
      <c r="CF248" s="68" t="str">
        <f t="shared" si="235"/>
        <v/>
      </c>
      <c r="CG248" s="68" t="str">
        <f t="shared" si="236"/>
        <v/>
      </c>
      <c r="CH248" s="68" t="str">
        <f t="shared" si="237"/>
        <v/>
      </c>
      <c r="CI248" s="68" t="str">
        <f t="shared" si="238"/>
        <v/>
      </c>
      <c r="CJ248" s="68" t="str">
        <f t="shared" si="239"/>
        <v/>
      </c>
      <c r="CK248" s="68" t="str">
        <f t="shared" si="240"/>
        <v/>
      </c>
      <c r="CL248" s="68" t="str">
        <f t="shared" si="241"/>
        <v/>
      </c>
      <c r="CM248" s="68" t="str">
        <f t="shared" si="242"/>
        <v/>
      </c>
      <c r="CN248" s="68" t="str">
        <f t="shared" si="243"/>
        <v/>
      </c>
      <c r="CO248" s="68" t="str">
        <f t="shared" si="244"/>
        <v/>
      </c>
      <c r="CP248" s="68" t="str">
        <f t="shared" si="250"/>
        <v/>
      </c>
    </row>
    <row r="249" spans="3:94" x14ac:dyDescent="0.25">
      <c r="C249" s="82" t="str">
        <f t="shared" si="245"/>
        <v/>
      </c>
      <c r="D249" s="278"/>
      <c r="E249" s="82" t="str">
        <f t="shared" si="246"/>
        <v/>
      </c>
      <c r="F249" s="82" t="str">
        <f t="shared" si="199"/>
        <v/>
      </c>
      <c r="G249" s="82" t="str">
        <f t="shared" si="200"/>
        <v/>
      </c>
      <c r="H249" s="82" t="str">
        <f t="shared" si="201"/>
        <v/>
      </c>
      <c r="I249" s="82" t="str">
        <f t="shared" si="202"/>
        <v/>
      </c>
      <c r="J249" s="82" t="str">
        <f t="shared" si="203"/>
        <v/>
      </c>
      <c r="K249" s="82" t="str">
        <f t="shared" si="204"/>
        <v/>
      </c>
      <c r="L249" s="82" t="str">
        <f t="shared" si="205"/>
        <v/>
      </c>
      <c r="M249" s="82" t="str">
        <f t="shared" si="206"/>
        <v/>
      </c>
      <c r="N249" s="82" t="str">
        <f t="shared" si="207"/>
        <v/>
      </c>
      <c r="O249" s="82" t="str">
        <f t="shared" si="208"/>
        <v/>
      </c>
      <c r="P249" s="82" t="str">
        <f t="shared" si="209"/>
        <v/>
      </c>
      <c r="Q249" s="82" t="str">
        <f t="shared" si="210"/>
        <v/>
      </c>
      <c r="R249" s="82" t="str">
        <f t="shared" si="211"/>
        <v/>
      </c>
      <c r="S249" s="82" t="str">
        <f t="shared" si="212"/>
        <v/>
      </c>
      <c r="T249" s="82" t="str">
        <f t="shared" si="213"/>
        <v/>
      </c>
      <c r="U249" s="82" t="str">
        <f t="shared" si="214"/>
        <v/>
      </c>
      <c r="V249" s="82" t="str">
        <f t="shared" si="215"/>
        <v/>
      </c>
      <c r="W249" s="82" t="str">
        <f t="shared" si="216"/>
        <v/>
      </c>
      <c r="X249" s="82" t="str">
        <f t="shared" si="217"/>
        <v/>
      </c>
      <c r="Y249" s="82" t="str">
        <f t="shared" si="218"/>
        <v/>
      </c>
      <c r="Z249" s="82" t="str">
        <f t="shared" si="219"/>
        <v/>
      </c>
      <c r="AA249" s="82" t="str">
        <f t="shared" si="220"/>
        <v/>
      </c>
      <c r="AB249" s="82" t="str">
        <f t="shared" si="221"/>
        <v/>
      </c>
      <c r="AC249" s="83" t="str">
        <f t="shared" si="251"/>
        <v>https://viking-pictures.s3.us-west-1.amazonaws.com/AA1188</v>
      </c>
      <c r="AD249" s="82" t="str">
        <f t="shared" si="252"/>
        <v>0</v>
      </c>
      <c r="AE249" s="82">
        <f t="shared" si="247"/>
        <v>0</v>
      </c>
      <c r="AF249" s="82" t="str">
        <f t="shared" si="253"/>
        <v>0</v>
      </c>
      <c r="AG249" s="82" t="str">
        <f t="shared" si="254"/>
        <v>0</v>
      </c>
      <c r="AH249" s="82" t="str">
        <f t="shared" si="255"/>
        <v>0</v>
      </c>
      <c r="AI249" s="82" t="str">
        <f t="shared" si="256"/>
        <v>0</v>
      </c>
      <c r="AJ249" s="82" t="str">
        <f t="shared" si="257"/>
        <v>0</v>
      </c>
      <c r="AK249" s="82" t="str">
        <f t="shared" si="258"/>
        <v>0</v>
      </c>
      <c r="AL249" s="82" t="str">
        <f t="shared" si="259"/>
        <v>0</v>
      </c>
      <c r="AM249" s="82" t="str">
        <f t="shared" si="260"/>
        <v>0</v>
      </c>
      <c r="AN249" s="82" t="str">
        <f t="shared" si="248"/>
        <v>0</v>
      </c>
      <c r="AO249" s="82" t="str">
        <f t="shared" si="261"/>
        <v>0</v>
      </c>
      <c r="AP249" s="82" t="str">
        <f t="shared" si="262"/>
        <v>0</v>
      </c>
      <c r="AQ249" s="84" t="s">
        <v>3199</v>
      </c>
      <c r="AR249" s="84" t="s">
        <v>1864</v>
      </c>
      <c r="AS249" s="84" t="s">
        <v>1865</v>
      </c>
      <c r="AT249" s="84" t="s">
        <v>1866</v>
      </c>
      <c r="AU249" s="84" t="s">
        <v>1867</v>
      </c>
      <c r="AV249" s="84" t="s">
        <v>1868</v>
      </c>
      <c r="AW249" s="84" t="s">
        <v>1869</v>
      </c>
      <c r="AX249" s="84" t="s">
        <v>1870</v>
      </c>
      <c r="AY249" s="84" t="s">
        <v>1871</v>
      </c>
      <c r="AZ249" s="84" t="s">
        <v>1872</v>
      </c>
      <c r="BA249" s="84" t="s">
        <v>1873</v>
      </c>
      <c r="BB249" s="84" t="s">
        <v>1874</v>
      </c>
      <c r="BC249" s="84" t="s">
        <v>1875</v>
      </c>
      <c r="BD249" s="84" t="s">
        <v>1876</v>
      </c>
      <c r="BE249" s="84" t="s">
        <v>1877</v>
      </c>
      <c r="BF249" s="84" t="s">
        <v>1878</v>
      </c>
      <c r="BG249" s="84" t="s">
        <v>1879</v>
      </c>
      <c r="BH249" s="84" t="s">
        <v>1880</v>
      </c>
      <c r="BI249" s="84" t="s">
        <v>1881</v>
      </c>
      <c r="BJ249" s="84" t="s">
        <v>1882</v>
      </c>
      <c r="BK249" s="84" t="s">
        <v>1883</v>
      </c>
      <c r="BL249" s="84" t="s">
        <v>1884</v>
      </c>
      <c r="BM249" s="84" t="s">
        <v>1885</v>
      </c>
      <c r="BN249" s="84" t="s">
        <v>1886</v>
      </c>
      <c r="BO249" s="84" t="s">
        <v>1887</v>
      </c>
      <c r="BP249" s="84" t="s">
        <v>1888</v>
      </c>
      <c r="BQ249" s="84" t="s">
        <v>1889</v>
      </c>
      <c r="BR249" s="68" t="str">
        <f t="shared" si="249"/>
        <v/>
      </c>
      <c r="BS249" s="68" t="str">
        <f t="shared" si="222"/>
        <v/>
      </c>
      <c r="BT249" s="68" t="str">
        <f t="shared" si="223"/>
        <v/>
      </c>
      <c r="BU249" s="68" t="str">
        <f t="shared" si="224"/>
        <v/>
      </c>
      <c r="BV249" s="68" t="str">
        <f t="shared" si="225"/>
        <v/>
      </c>
      <c r="BW249" s="68" t="str">
        <f t="shared" si="226"/>
        <v/>
      </c>
      <c r="BX249" s="68" t="str">
        <f t="shared" si="227"/>
        <v/>
      </c>
      <c r="BY249" s="68" t="str">
        <f t="shared" si="228"/>
        <v/>
      </c>
      <c r="BZ249" s="68" t="str">
        <f t="shared" si="229"/>
        <v/>
      </c>
      <c r="CA249" s="68" t="str">
        <f t="shared" si="230"/>
        <v/>
      </c>
      <c r="CB249" s="68" t="str">
        <f t="shared" si="231"/>
        <v/>
      </c>
      <c r="CC249" s="68" t="str">
        <f t="shared" si="232"/>
        <v/>
      </c>
      <c r="CD249" s="68" t="str">
        <f t="shared" si="233"/>
        <v/>
      </c>
      <c r="CE249" s="68" t="str">
        <f t="shared" si="234"/>
        <v/>
      </c>
      <c r="CF249" s="68" t="str">
        <f t="shared" si="235"/>
        <v/>
      </c>
      <c r="CG249" s="68" t="str">
        <f t="shared" si="236"/>
        <v/>
      </c>
      <c r="CH249" s="68" t="str">
        <f t="shared" si="237"/>
        <v/>
      </c>
      <c r="CI249" s="68" t="str">
        <f t="shared" si="238"/>
        <v/>
      </c>
      <c r="CJ249" s="68" t="str">
        <f t="shared" si="239"/>
        <v/>
      </c>
      <c r="CK249" s="68" t="str">
        <f t="shared" si="240"/>
        <v/>
      </c>
      <c r="CL249" s="68" t="str">
        <f t="shared" si="241"/>
        <v/>
      </c>
      <c r="CM249" s="68" t="str">
        <f t="shared" si="242"/>
        <v/>
      </c>
      <c r="CN249" s="68" t="str">
        <f t="shared" si="243"/>
        <v/>
      </c>
      <c r="CO249" s="68" t="str">
        <f t="shared" si="244"/>
        <v/>
      </c>
      <c r="CP249" s="68" t="str">
        <f t="shared" si="250"/>
        <v/>
      </c>
    </row>
    <row r="250" spans="3:94" x14ac:dyDescent="0.25">
      <c r="C250" s="82" t="str">
        <f t="shared" si="245"/>
        <v/>
      </c>
      <c r="D250" s="278"/>
      <c r="E250" s="82" t="str">
        <f t="shared" si="246"/>
        <v/>
      </c>
      <c r="F250" s="82" t="str">
        <f t="shared" si="199"/>
        <v/>
      </c>
      <c r="G250" s="82" t="str">
        <f t="shared" si="200"/>
        <v/>
      </c>
      <c r="H250" s="82" t="str">
        <f t="shared" si="201"/>
        <v/>
      </c>
      <c r="I250" s="82" t="str">
        <f t="shared" si="202"/>
        <v/>
      </c>
      <c r="J250" s="82" t="str">
        <f t="shared" si="203"/>
        <v/>
      </c>
      <c r="K250" s="82" t="str">
        <f t="shared" si="204"/>
        <v/>
      </c>
      <c r="L250" s="82" t="str">
        <f t="shared" si="205"/>
        <v/>
      </c>
      <c r="M250" s="82" t="str">
        <f t="shared" si="206"/>
        <v/>
      </c>
      <c r="N250" s="82" t="str">
        <f t="shared" si="207"/>
        <v/>
      </c>
      <c r="O250" s="82" t="str">
        <f t="shared" si="208"/>
        <v/>
      </c>
      <c r="P250" s="82" t="str">
        <f t="shared" si="209"/>
        <v/>
      </c>
      <c r="Q250" s="82" t="str">
        <f t="shared" si="210"/>
        <v/>
      </c>
      <c r="R250" s="82" t="str">
        <f t="shared" si="211"/>
        <v/>
      </c>
      <c r="S250" s="82" t="str">
        <f t="shared" si="212"/>
        <v/>
      </c>
      <c r="T250" s="82" t="str">
        <f t="shared" si="213"/>
        <v/>
      </c>
      <c r="U250" s="82" t="str">
        <f t="shared" si="214"/>
        <v/>
      </c>
      <c r="V250" s="82" t="str">
        <f t="shared" si="215"/>
        <v/>
      </c>
      <c r="W250" s="82" t="str">
        <f t="shared" si="216"/>
        <v/>
      </c>
      <c r="X250" s="82" t="str">
        <f t="shared" si="217"/>
        <v/>
      </c>
      <c r="Y250" s="82" t="str">
        <f t="shared" si="218"/>
        <v/>
      </c>
      <c r="Z250" s="82" t="str">
        <f t="shared" si="219"/>
        <v/>
      </c>
      <c r="AA250" s="82" t="str">
        <f t="shared" si="220"/>
        <v/>
      </c>
      <c r="AB250" s="82" t="str">
        <f t="shared" si="221"/>
        <v/>
      </c>
      <c r="AC250" s="83" t="str">
        <f t="shared" si="251"/>
        <v>https://viking-pictures.s3.us-west-1.amazonaws.com/AA1188</v>
      </c>
      <c r="AD250" s="82" t="str">
        <f t="shared" si="252"/>
        <v>0</v>
      </c>
      <c r="AE250" s="82">
        <f t="shared" si="247"/>
        <v>0</v>
      </c>
      <c r="AF250" s="82" t="str">
        <f t="shared" si="253"/>
        <v>0</v>
      </c>
      <c r="AG250" s="82" t="str">
        <f t="shared" si="254"/>
        <v>0</v>
      </c>
      <c r="AH250" s="82" t="str">
        <f t="shared" si="255"/>
        <v>0</v>
      </c>
      <c r="AI250" s="82" t="str">
        <f t="shared" si="256"/>
        <v>0</v>
      </c>
      <c r="AJ250" s="82" t="str">
        <f t="shared" si="257"/>
        <v>0</v>
      </c>
      <c r="AK250" s="82" t="str">
        <f t="shared" si="258"/>
        <v>0</v>
      </c>
      <c r="AL250" s="82" t="str">
        <f t="shared" si="259"/>
        <v>0</v>
      </c>
      <c r="AM250" s="82" t="str">
        <f t="shared" si="260"/>
        <v>0</v>
      </c>
      <c r="AN250" s="82" t="str">
        <f t="shared" si="248"/>
        <v>0</v>
      </c>
      <c r="AO250" s="82" t="str">
        <f t="shared" si="261"/>
        <v>0</v>
      </c>
      <c r="AP250" s="82" t="str">
        <f t="shared" si="262"/>
        <v>0</v>
      </c>
      <c r="AQ250" s="84" t="s">
        <v>3199</v>
      </c>
      <c r="AR250" s="84" t="s">
        <v>1864</v>
      </c>
      <c r="AS250" s="84" t="s">
        <v>1865</v>
      </c>
      <c r="AT250" s="84" t="s">
        <v>1866</v>
      </c>
      <c r="AU250" s="84" t="s">
        <v>1867</v>
      </c>
      <c r="AV250" s="84" t="s">
        <v>1868</v>
      </c>
      <c r="AW250" s="84" t="s">
        <v>1869</v>
      </c>
      <c r="AX250" s="84" t="s">
        <v>1870</v>
      </c>
      <c r="AY250" s="84" t="s">
        <v>1871</v>
      </c>
      <c r="AZ250" s="84" t="s">
        <v>1872</v>
      </c>
      <c r="BA250" s="84" t="s">
        <v>1873</v>
      </c>
      <c r="BB250" s="84" t="s">
        <v>1874</v>
      </c>
      <c r="BC250" s="84" t="s">
        <v>1875</v>
      </c>
      <c r="BD250" s="84" t="s">
        <v>1876</v>
      </c>
      <c r="BE250" s="84" t="s">
        <v>1877</v>
      </c>
      <c r="BF250" s="84" t="s">
        <v>1878</v>
      </c>
      <c r="BG250" s="84" t="s">
        <v>1879</v>
      </c>
      <c r="BH250" s="84" t="s">
        <v>1880</v>
      </c>
      <c r="BI250" s="84" t="s">
        <v>1881</v>
      </c>
      <c r="BJ250" s="84" t="s">
        <v>1882</v>
      </c>
      <c r="BK250" s="84" t="s">
        <v>1883</v>
      </c>
      <c r="BL250" s="84" t="s">
        <v>1884</v>
      </c>
      <c r="BM250" s="84" t="s">
        <v>1885</v>
      </c>
      <c r="BN250" s="84" t="s">
        <v>1886</v>
      </c>
      <c r="BO250" s="84" t="s">
        <v>1887</v>
      </c>
      <c r="BP250" s="84" t="s">
        <v>1888</v>
      </c>
      <c r="BQ250" s="84" t="s">
        <v>1889</v>
      </c>
      <c r="BR250" s="68" t="str">
        <f t="shared" si="249"/>
        <v/>
      </c>
      <c r="BS250" s="68" t="str">
        <f t="shared" si="222"/>
        <v/>
      </c>
      <c r="BT250" s="68" t="str">
        <f t="shared" si="223"/>
        <v/>
      </c>
      <c r="BU250" s="68" t="str">
        <f t="shared" si="224"/>
        <v/>
      </c>
      <c r="BV250" s="68" t="str">
        <f t="shared" si="225"/>
        <v/>
      </c>
      <c r="BW250" s="68" t="str">
        <f t="shared" si="226"/>
        <v/>
      </c>
      <c r="BX250" s="68" t="str">
        <f t="shared" si="227"/>
        <v/>
      </c>
      <c r="BY250" s="68" t="str">
        <f t="shared" si="228"/>
        <v/>
      </c>
      <c r="BZ250" s="68" t="str">
        <f t="shared" si="229"/>
        <v/>
      </c>
      <c r="CA250" s="68" t="str">
        <f t="shared" si="230"/>
        <v/>
      </c>
      <c r="CB250" s="68" t="str">
        <f t="shared" si="231"/>
        <v/>
      </c>
      <c r="CC250" s="68" t="str">
        <f t="shared" si="232"/>
        <v/>
      </c>
      <c r="CD250" s="68" t="str">
        <f t="shared" si="233"/>
        <v/>
      </c>
      <c r="CE250" s="68" t="str">
        <f t="shared" si="234"/>
        <v/>
      </c>
      <c r="CF250" s="68" t="str">
        <f t="shared" si="235"/>
        <v/>
      </c>
      <c r="CG250" s="68" t="str">
        <f t="shared" si="236"/>
        <v/>
      </c>
      <c r="CH250" s="68" t="str">
        <f t="shared" si="237"/>
        <v/>
      </c>
      <c r="CI250" s="68" t="str">
        <f t="shared" si="238"/>
        <v/>
      </c>
      <c r="CJ250" s="68" t="str">
        <f t="shared" si="239"/>
        <v/>
      </c>
      <c r="CK250" s="68" t="str">
        <f t="shared" si="240"/>
        <v/>
      </c>
      <c r="CL250" s="68" t="str">
        <f t="shared" si="241"/>
        <v/>
      </c>
      <c r="CM250" s="68" t="str">
        <f t="shared" si="242"/>
        <v/>
      </c>
      <c r="CN250" s="68" t="str">
        <f t="shared" si="243"/>
        <v/>
      </c>
      <c r="CO250" s="68" t="str">
        <f t="shared" si="244"/>
        <v/>
      </c>
      <c r="CP250" s="68" t="str">
        <f t="shared" si="250"/>
        <v/>
      </c>
    </row>
    <row r="251" spans="3:94" x14ac:dyDescent="0.25">
      <c r="C251" s="82" t="str">
        <f t="shared" si="245"/>
        <v/>
      </c>
      <c r="D251" s="278"/>
      <c r="E251" s="82" t="str">
        <f t="shared" si="246"/>
        <v/>
      </c>
      <c r="F251" s="82" t="str">
        <f t="shared" si="199"/>
        <v/>
      </c>
      <c r="G251" s="82" t="str">
        <f t="shared" si="200"/>
        <v/>
      </c>
      <c r="H251" s="82" t="str">
        <f t="shared" si="201"/>
        <v/>
      </c>
      <c r="I251" s="82" t="str">
        <f t="shared" si="202"/>
        <v/>
      </c>
      <c r="J251" s="82" t="str">
        <f t="shared" si="203"/>
        <v/>
      </c>
      <c r="K251" s="82" t="str">
        <f t="shared" si="204"/>
        <v/>
      </c>
      <c r="L251" s="82" t="str">
        <f t="shared" si="205"/>
        <v/>
      </c>
      <c r="M251" s="82" t="str">
        <f t="shared" si="206"/>
        <v/>
      </c>
      <c r="N251" s="82" t="str">
        <f t="shared" si="207"/>
        <v/>
      </c>
      <c r="O251" s="82" t="str">
        <f t="shared" si="208"/>
        <v/>
      </c>
      <c r="P251" s="82" t="str">
        <f t="shared" si="209"/>
        <v/>
      </c>
      <c r="Q251" s="82" t="str">
        <f t="shared" si="210"/>
        <v/>
      </c>
      <c r="R251" s="82" t="str">
        <f t="shared" si="211"/>
        <v/>
      </c>
      <c r="S251" s="82" t="str">
        <f t="shared" si="212"/>
        <v/>
      </c>
      <c r="T251" s="82" t="str">
        <f t="shared" si="213"/>
        <v/>
      </c>
      <c r="U251" s="82" t="str">
        <f t="shared" si="214"/>
        <v/>
      </c>
      <c r="V251" s="82" t="str">
        <f t="shared" si="215"/>
        <v/>
      </c>
      <c r="W251" s="82" t="str">
        <f t="shared" si="216"/>
        <v/>
      </c>
      <c r="X251" s="82" t="str">
        <f t="shared" si="217"/>
        <v/>
      </c>
      <c r="Y251" s="82" t="str">
        <f t="shared" si="218"/>
        <v/>
      </c>
      <c r="Z251" s="82" t="str">
        <f t="shared" si="219"/>
        <v/>
      </c>
      <c r="AA251" s="82" t="str">
        <f t="shared" si="220"/>
        <v/>
      </c>
      <c r="AB251" s="82" t="str">
        <f t="shared" si="221"/>
        <v/>
      </c>
      <c r="AC251" s="83" t="str">
        <f t="shared" si="251"/>
        <v>https://viking-pictures.s3.us-west-1.amazonaws.com/AA1188</v>
      </c>
      <c r="AD251" s="82" t="str">
        <f t="shared" si="252"/>
        <v>0</v>
      </c>
      <c r="AE251" s="82">
        <f t="shared" si="247"/>
        <v>0</v>
      </c>
      <c r="AF251" s="82" t="str">
        <f t="shared" si="253"/>
        <v>0</v>
      </c>
      <c r="AG251" s="82" t="str">
        <f t="shared" si="254"/>
        <v>0</v>
      </c>
      <c r="AH251" s="82" t="str">
        <f t="shared" si="255"/>
        <v>0</v>
      </c>
      <c r="AI251" s="82" t="str">
        <f t="shared" si="256"/>
        <v>0</v>
      </c>
      <c r="AJ251" s="82" t="str">
        <f t="shared" si="257"/>
        <v>0</v>
      </c>
      <c r="AK251" s="82" t="str">
        <f t="shared" si="258"/>
        <v>0</v>
      </c>
      <c r="AL251" s="82" t="str">
        <f t="shared" si="259"/>
        <v>0</v>
      </c>
      <c r="AM251" s="82" t="str">
        <f t="shared" si="260"/>
        <v>0</v>
      </c>
      <c r="AN251" s="82" t="str">
        <f t="shared" si="248"/>
        <v>0</v>
      </c>
      <c r="AO251" s="82" t="str">
        <f t="shared" si="261"/>
        <v>0</v>
      </c>
      <c r="AP251" s="82" t="str">
        <f t="shared" si="262"/>
        <v>0</v>
      </c>
      <c r="AQ251" s="84" t="s">
        <v>3199</v>
      </c>
      <c r="AR251" s="84" t="s">
        <v>1864</v>
      </c>
      <c r="AS251" s="84" t="s">
        <v>1865</v>
      </c>
      <c r="AT251" s="84" t="s">
        <v>1866</v>
      </c>
      <c r="AU251" s="84" t="s">
        <v>1867</v>
      </c>
      <c r="AV251" s="84" t="s">
        <v>1868</v>
      </c>
      <c r="AW251" s="84" t="s">
        <v>1869</v>
      </c>
      <c r="AX251" s="84" t="s">
        <v>1870</v>
      </c>
      <c r="AY251" s="84" t="s">
        <v>1871</v>
      </c>
      <c r="AZ251" s="84" t="s">
        <v>1872</v>
      </c>
      <c r="BA251" s="84" t="s">
        <v>1873</v>
      </c>
      <c r="BB251" s="84" t="s">
        <v>1874</v>
      </c>
      <c r="BC251" s="84" t="s">
        <v>1875</v>
      </c>
      <c r="BD251" s="84" t="s">
        <v>1876</v>
      </c>
      <c r="BE251" s="84" t="s">
        <v>1877</v>
      </c>
      <c r="BF251" s="84" t="s">
        <v>1878</v>
      </c>
      <c r="BG251" s="84" t="s">
        <v>1879</v>
      </c>
      <c r="BH251" s="84" t="s">
        <v>1880</v>
      </c>
      <c r="BI251" s="84" t="s">
        <v>1881</v>
      </c>
      <c r="BJ251" s="84" t="s">
        <v>1882</v>
      </c>
      <c r="BK251" s="84" t="s">
        <v>1883</v>
      </c>
      <c r="BL251" s="84" t="s">
        <v>1884</v>
      </c>
      <c r="BM251" s="84" t="s">
        <v>1885</v>
      </c>
      <c r="BN251" s="84" t="s">
        <v>1886</v>
      </c>
      <c r="BO251" s="84" t="s">
        <v>1887</v>
      </c>
      <c r="BP251" s="84" t="s">
        <v>1888</v>
      </c>
      <c r="BQ251" s="84" t="s">
        <v>1889</v>
      </c>
      <c r="BR251" s="68" t="str">
        <f t="shared" si="249"/>
        <v/>
      </c>
      <c r="BS251" s="68" t="str">
        <f t="shared" si="222"/>
        <v/>
      </c>
      <c r="BT251" s="68" t="str">
        <f t="shared" si="223"/>
        <v/>
      </c>
      <c r="BU251" s="68" t="str">
        <f t="shared" si="224"/>
        <v/>
      </c>
      <c r="BV251" s="68" t="str">
        <f t="shared" si="225"/>
        <v/>
      </c>
      <c r="BW251" s="68" t="str">
        <f t="shared" si="226"/>
        <v/>
      </c>
      <c r="BX251" s="68" t="str">
        <f t="shared" si="227"/>
        <v/>
      </c>
      <c r="BY251" s="68" t="str">
        <f t="shared" si="228"/>
        <v/>
      </c>
      <c r="BZ251" s="68" t="str">
        <f t="shared" si="229"/>
        <v/>
      </c>
      <c r="CA251" s="68" t="str">
        <f t="shared" si="230"/>
        <v/>
      </c>
      <c r="CB251" s="68" t="str">
        <f t="shared" si="231"/>
        <v/>
      </c>
      <c r="CC251" s="68" t="str">
        <f t="shared" si="232"/>
        <v/>
      </c>
      <c r="CD251" s="68" t="str">
        <f t="shared" si="233"/>
        <v/>
      </c>
      <c r="CE251" s="68" t="str">
        <f t="shared" si="234"/>
        <v/>
      </c>
      <c r="CF251" s="68" t="str">
        <f t="shared" si="235"/>
        <v/>
      </c>
      <c r="CG251" s="68" t="str">
        <f t="shared" si="236"/>
        <v/>
      </c>
      <c r="CH251" s="68" t="str">
        <f t="shared" si="237"/>
        <v/>
      </c>
      <c r="CI251" s="68" t="str">
        <f t="shared" si="238"/>
        <v/>
      </c>
      <c r="CJ251" s="68" t="str">
        <f t="shared" si="239"/>
        <v/>
      </c>
      <c r="CK251" s="68" t="str">
        <f t="shared" si="240"/>
        <v/>
      </c>
      <c r="CL251" s="68" t="str">
        <f t="shared" si="241"/>
        <v/>
      </c>
      <c r="CM251" s="68" t="str">
        <f t="shared" si="242"/>
        <v/>
      </c>
      <c r="CN251" s="68" t="str">
        <f t="shared" si="243"/>
        <v/>
      </c>
      <c r="CO251" s="68" t="str">
        <f t="shared" si="244"/>
        <v/>
      </c>
      <c r="CP251" s="68" t="str">
        <f t="shared" si="250"/>
        <v/>
      </c>
    </row>
    <row r="252" spans="3:94" x14ac:dyDescent="0.25">
      <c r="C252" s="82" t="str">
        <f t="shared" si="245"/>
        <v/>
      </c>
      <c r="D252" s="278"/>
      <c r="E252" s="82" t="str">
        <f t="shared" si="246"/>
        <v/>
      </c>
      <c r="F252" s="82" t="str">
        <f t="shared" si="199"/>
        <v/>
      </c>
      <c r="G252" s="82" t="str">
        <f t="shared" si="200"/>
        <v/>
      </c>
      <c r="H252" s="82" t="str">
        <f t="shared" si="201"/>
        <v/>
      </c>
      <c r="I252" s="82" t="str">
        <f t="shared" si="202"/>
        <v/>
      </c>
      <c r="J252" s="82" t="str">
        <f t="shared" si="203"/>
        <v/>
      </c>
      <c r="K252" s="82" t="str">
        <f t="shared" si="204"/>
        <v/>
      </c>
      <c r="L252" s="82" t="str">
        <f t="shared" si="205"/>
        <v/>
      </c>
      <c r="M252" s="82" t="str">
        <f t="shared" si="206"/>
        <v/>
      </c>
      <c r="N252" s="82" t="str">
        <f t="shared" si="207"/>
        <v/>
      </c>
      <c r="O252" s="82" t="str">
        <f t="shared" si="208"/>
        <v/>
      </c>
      <c r="P252" s="82" t="str">
        <f t="shared" si="209"/>
        <v/>
      </c>
      <c r="Q252" s="82" t="str">
        <f t="shared" si="210"/>
        <v/>
      </c>
      <c r="R252" s="82" t="str">
        <f t="shared" si="211"/>
        <v/>
      </c>
      <c r="S252" s="82" t="str">
        <f t="shared" si="212"/>
        <v/>
      </c>
      <c r="T252" s="82" t="str">
        <f t="shared" si="213"/>
        <v/>
      </c>
      <c r="U252" s="82" t="str">
        <f t="shared" si="214"/>
        <v/>
      </c>
      <c r="V252" s="82" t="str">
        <f t="shared" si="215"/>
        <v/>
      </c>
      <c r="W252" s="82" t="str">
        <f t="shared" si="216"/>
        <v/>
      </c>
      <c r="X252" s="82" t="str">
        <f t="shared" si="217"/>
        <v/>
      </c>
      <c r="Y252" s="82" t="str">
        <f t="shared" si="218"/>
        <v/>
      </c>
      <c r="Z252" s="82" t="str">
        <f t="shared" si="219"/>
        <v/>
      </c>
      <c r="AA252" s="82" t="str">
        <f t="shared" si="220"/>
        <v/>
      </c>
      <c r="AB252" s="82" t="str">
        <f t="shared" si="221"/>
        <v/>
      </c>
      <c r="AC252" s="83" t="str">
        <f t="shared" si="251"/>
        <v>https://viking-pictures.s3.us-west-1.amazonaws.com/AA1188</v>
      </c>
      <c r="AD252" s="82" t="str">
        <f t="shared" si="252"/>
        <v>0</v>
      </c>
      <c r="AE252" s="82">
        <f t="shared" si="247"/>
        <v>0</v>
      </c>
      <c r="AF252" s="82" t="str">
        <f t="shared" si="253"/>
        <v>0</v>
      </c>
      <c r="AG252" s="82" t="str">
        <f t="shared" si="254"/>
        <v>0</v>
      </c>
      <c r="AH252" s="82" t="str">
        <f t="shared" si="255"/>
        <v>0</v>
      </c>
      <c r="AI252" s="82" t="str">
        <f t="shared" si="256"/>
        <v>0</v>
      </c>
      <c r="AJ252" s="82" t="str">
        <f t="shared" si="257"/>
        <v>0</v>
      </c>
      <c r="AK252" s="82" t="str">
        <f t="shared" si="258"/>
        <v>0</v>
      </c>
      <c r="AL252" s="82" t="str">
        <f t="shared" si="259"/>
        <v>0</v>
      </c>
      <c r="AM252" s="82" t="str">
        <f t="shared" si="260"/>
        <v>0</v>
      </c>
      <c r="AN252" s="82" t="str">
        <f t="shared" si="248"/>
        <v>0</v>
      </c>
      <c r="AO252" s="82" t="str">
        <f t="shared" si="261"/>
        <v>0</v>
      </c>
      <c r="AP252" s="82" t="str">
        <f t="shared" si="262"/>
        <v>0</v>
      </c>
      <c r="AQ252" s="84" t="s">
        <v>3199</v>
      </c>
      <c r="AR252" s="84" t="s">
        <v>1864</v>
      </c>
      <c r="AS252" s="84" t="s">
        <v>1865</v>
      </c>
      <c r="AT252" s="84" t="s">
        <v>1866</v>
      </c>
      <c r="AU252" s="84" t="s">
        <v>1867</v>
      </c>
      <c r="AV252" s="84" t="s">
        <v>1868</v>
      </c>
      <c r="AW252" s="84" t="s">
        <v>1869</v>
      </c>
      <c r="AX252" s="84" t="s">
        <v>1870</v>
      </c>
      <c r="AY252" s="84" t="s">
        <v>1871</v>
      </c>
      <c r="AZ252" s="84" t="s">
        <v>1872</v>
      </c>
      <c r="BA252" s="84" t="s">
        <v>1873</v>
      </c>
      <c r="BB252" s="84" t="s">
        <v>1874</v>
      </c>
      <c r="BC252" s="84" t="s">
        <v>1875</v>
      </c>
      <c r="BD252" s="84" t="s">
        <v>1876</v>
      </c>
      <c r="BE252" s="84" t="s">
        <v>1877</v>
      </c>
      <c r="BF252" s="84" t="s">
        <v>1878</v>
      </c>
      <c r="BG252" s="84" t="s">
        <v>1879</v>
      </c>
      <c r="BH252" s="84" t="s">
        <v>1880</v>
      </c>
      <c r="BI252" s="84" t="s">
        <v>1881</v>
      </c>
      <c r="BJ252" s="84" t="s">
        <v>1882</v>
      </c>
      <c r="BK252" s="84" t="s">
        <v>1883</v>
      </c>
      <c r="BL252" s="84" t="s">
        <v>1884</v>
      </c>
      <c r="BM252" s="84" t="s">
        <v>1885</v>
      </c>
      <c r="BN252" s="84" t="s">
        <v>1886</v>
      </c>
      <c r="BO252" s="84" t="s">
        <v>1887</v>
      </c>
      <c r="BP252" s="84" t="s">
        <v>1888</v>
      </c>
      <c r="BQ252" s="84" t="s">
        <v>1889</v>
      </c>
      <c r="BR252" s="68" t="str">
        <f t="shared" si="249"/>
        <v/>
      </c>
      <c r="BS252" s="68" t="str">
        <f t="shared" si="222"/>
        <v/>
      </c>
      <c r="BT252" s="68" t="str">
        <f t="shared" si="223"/>
        <v/>
      </c>
      <c r="BU252" s="68" t="str">
        <f t="shared" si="224"/>
        <v/>
      </c>
      <c r="BV252" s="68" t="str">
        <f t="shared" si="225"/>
        <v/>
      </c>
      <c r="BW252" s="68" t="str">
        <f t="shared" si="226"/>
        <v/>
      </c>
      <c r="BX252" s="68" t="str">
        <f t="shared" si="227"/>
        <v/>
      </c>
      <c r="BY252" s="68" t="str">
        <f t="shared" si="228"/>
        <v/>
      </c>
      <c r="BZ252" s="68" t="str">
        <f t="shared" si="229"/>
        <v/>
      </c>
      <c r="CA252" s="68" t="str">
        <f t="shared" si="230"/>
        <v/>
      </c>
      <c r="CB252" s="68" t="str">
        <f t="shared" si="231"/>
        <v/>
      </c>
      <c r="CC252" s="68" t="str">
        <f t="shared" si="232"/>
        <v/>
      </c>
      <c r="CD252" s="68" t="str">
        <f t="shared" si="233"/>
        <v/>
      </c>
      <c r="CE252" s="68" t="str">
        <f t="shared" si="234"/>
        <v/>
      </c>
      <c r="CF252" s="68" t="str">
        <f t="shared" si="235"/>
        <v/>
      </c>
      <c r="CG252" s="68" t="str">
        <f t="shared" si="236"/>
        <v/>
      </c>
      <c r="CH252" s="68" t="str">
        <f t="shared" si="237"/>
        <v/>
      </c>
      <c r="CI252" s="68" t="str">
        <f t="shared" si="238"/>
        <v/>
      </c>
      <c r="CJ252" s="68" t="str">
        <f t="shared" si="239"/>
        <v/>
      </c>
      <c r="CK252" s="68" t="str">
        <f t="shared" si="240"/>
        <v/>
      </c>
      <c r="CL252" s="68" t="str">
        <f t="shared" si="241"/>
        <v/>
      </c>
      <c r="CM252" s="68" t="str">
        <f t="shared" si="242"/>
        <v/>
      </c>
      <c r="CN252" s="68" t="str">
        <f t="shared" si="243"/>
        <v/>
      </c>
      <c r="CO252" s="68" t="str">
        <f t="shared" si="244"/>
        <v/>
      </c>
      <c r="CP252" s="68" t="str">
        <f t="shared" si="250"/>
        <v/>
      </c>
    </row>
    <row r="253" spans="3:94" x14ac:dyDescent="0.25">
      <c r="C253" s="82" t="str">
        <f t="shared" si="245"/>
        <v/>
      </c>
      <c r="D253" s="278"/>
      <c r="E253" s="82" t="str">
        <f t="shared" si="246"/>
        <v/>
      </c>
      <c r="F253" s="82" t="str">
        <f t="shared" si="199"/>
        <v/>
      </c>
      <c r="G253" s="82" t="str">
        <f t="shared" si="200"/>
        <v/>
      </c>
      <c r="H253" s="82" t="str">
        <f t="shared" si="201"/>
        <v/>
      </c>
      <c r="I253" s="82" t="str">
        <f t="shared" si="202"/>
        <v/>
      </c>
      <c r="J253" s="82" t="str">
        <f t="shared" si="203"/>
        <v/>
      </c>
      <c r="K253" s="82" t="str">
        <f t="shared" si="204"/>
        <v/>
      </c>
      <c r="L253" s="82" t="str">
        <f t="shared" si="205"/>
        <v/>
      </c>
      <c r="M253" s="82" t="str">
        <f t="shared" si="206"/>
        <v/>
      </c>
      <c r="N253" s="82" t="str">
        <f t="shared" si="207"/>
        <v/>
      </c>
      <c r="O253" s="82" t="str">
        <f t="shared" si="208"/>
        <v/>
      </c>
      <c r="P253" s="82" t="str">
        <f t="shared" si="209"/>
        <v/>
      </c>
      <c r="Q253" s="82" t="str">
        <f t="shared" si="210"/>
        <v/>
      </c>
      <c r="R253" s="82" t="str">
        <f t="shared" si="211"/>
        <v/>
      </c>
      <c r="S253" s="82" t="str">
        <f t="shared" si="212"/>
        <v/>
      </c>
      <c r="T253" s="82" t="str">
        <f t="shared" si="213"/>
        <v/>
      </c>
      <c r="U253" s="82" t="str">
        <f t="shared" si="214"/>
        <v/>
      </c>
      <c r="V253" s="82" t="str">
        <f t="shared" si="215"/>
        <v/>
      </c>
      <c r="W253" s="82" t="str">
        <f t="shared" si="216"/>
        <v/>
      </c>
      <c r="X253" s="82" t="str">
        <f t="shared" si="217"/>
        <v/>
      </c>
      <c r="Y253" s="82" t="str">
        <f t="shared" si="218"/>
        <v/>
      </c>
      <c r="Z253" s="82" t="str">
        <f t="shared" si="219"/>
        <v/>
      </c>
      <c r="AA253" s="82" t="str">
        <f t="shared" si="220"/>
        <v/>
      </c>
      <c r="AB253" s="82" t="str">
        <f t="shared" si="221"/>
        <v/>
      </c>
      <c r="AC253" s="83" t="str">
        <f t="shared" si="251"/>
        <v>https://viking-pictures.s3.us-west-1.amazonaws.com/AA1188</v>
      </c>
      <c r="AD253" s="82" t="str">
        <f t="shared" si="252"/>
        <v>0</v>
      </c>
      <c r="AE253" s="82">
        <f t="shared" si="247"/>
        <v>0</v>
      </c>
      <c r="AF253" s="82" t="str">
        <f t="shared" si="253"/>
        <v>0</v>
      </c>
      <c r="AG253" s="82" t="str">
        <f t="shared" si="254"/>
        <v>0</v>
      </c>
      <c r="AH253" s="82" t="str">
        <f t="shared" si="255"/>
        <v>0</v>
      </c>
      <c r="AI253" s="82" t="str">
        <f t="shared" si="256"/>
        <v>0</v>
      </c>
      <c r="AJ253" s="82" t="str">
        <f t="shared" si="257"/>
        <v>0</v>
      </c>
      <c r="AK253" s="82" t="str">
        <f t="shared" si="258"/>
        <v>0</v>
      </c>
      <c r="AL253" s="82" t="str">
        <f t="shared" si="259"/>
        <v>0</v>
      </c>
      <c r="AM253" s="82" t="str">
        <f t="shared" si="260"/>
        <v>0</v>
      </c>
      <c r="AN253" s="82" t="str">
        <f t="shared" si="248"/>
        <v>0</v>
      </c>
      <c r="AO253" s="82" t="str">
        <f t="shared" si="261"/>
        <v>0</v>
      </c>
      <c r="AP253" s="82" t="str">
        <f t="shared" si="262"/>
        <v>0</v>
      </c>
      <c r="AQ253" s="84" t="s">
        <v>3199</v>
      </c>
      <c r="AR253" s="84" t="s">
        <v>1864</v>
      </c>
      <c r="AS253" s="84" t="s">
        <v>1865</v>
      </c>
      <c r="AT253" s="84" t="s">
        <v>1866</v>
      </c>
      <c r="AU253" s="84" t="s">
        <v>1867</v>
      </c>
      <c r="AV253" s="84" t="s">
        <v>1868</v>
      </c>
      <c r="AW253" s="84" t="s">
        <v>1869</v>
      </c>
      <c r="AX253" s="84" t="s">
        <v>1870</v>
      </c>
      <c r="AY253" s="84" t="s">
        <v>1871</v>
      </c>
      <c r="AZ253" s="84" t="s">
        <v>1872</v>
      </c>
      <c r="BA253" s="84" t="s">
        <v>1873</v>
      </c>
      <c r="BB253" s="84" t="s">
        <v>1874</v>
      </c>
      <c r="BC253" s="84" t="s">
        <v>1875</v>
      </c>
      <c r="BD253" s="84" t="s">
        <v>1876</v>
      </c>
      <c r="BE253" s="84" t="s">
        <v>1877</v>
      </c>
      <c r="BF253" s="84" t="s">
        <v>1878</v>
      </c>
      <c r="BG253" s="84" t="s">
        <v>1879</v>
      </c>
      <c r="BH253" s="84" t="s">
        <v>1880</v>
      </c>
      <c r="BI253" s="84" t="s">
        <v>1881</v>
      </c>
      <c r="BJ253" s="84" t="s">
        <v>1882</v>
      </c>
      <c r="BK253" s="84" t="s">
        <v>1883</v>
      </c>
      <c r="BL253" s="84" t="s">
        <v>1884</v>
      </c>
      <c r="BM253" s="84" t="s">
        <v>1885</v>
      </c>
      <c r="BN253" s="84" t="s">
        <v>1886</v>
      </c>
      <c r="BO253" s="84" t="s">
        <v>1887</v>
      </c>
      <c r="BP253" s="84" t="s">
        <v>1888</v>
      </c>
      <c r="BQ253" s="84" t="s">
        <v>1889</v>
      </c>
      <c r="BR253" s="68" t="str">
        <f t="shared" si="249"/>
        <v/>
      </c>
      <c r="BS253" s="68" t="str">
        <f t="shared" si="222"/>
        <v/>
      </c>
      <c r="BT253" s="68" t="str">
        <f t="shared" si="223"/>
        <v/>
      </c>
      <c r="BU253" s="68" t="str">
        <f t="shared" si="224"/>
        <v/>
      </c>
      <c r="BV253" s="68" t="str">
        <f t="shared" si="225"/>
        <v/>
      </c>
      <c r="BW253" s="68" t="str">
        <f t="shared" si="226"/>
        <v/>
      </c>
      <c r="BX253" s="68" t="str">
        <f t="shared" si="227"/>
        <v/>
      </c>
      <c r="BY253" s="68" t="str">
        <f t="shared" si="228"/>
        <v/>
      </c>
      <c r="BZ253" s="68" t="str">
        <f t="shared" si="229"/>
        <v/>
      </c>
      <c r="CA253" s="68" t="str">
        <f t="shared" si="230"/>
        <v/>
      </c>
      <c r="CB253" s="68" t="str">
        <f t="shared" si="231"/>
        <v/>
      </c>
      <c r="CC253" s="68" t="str">
        <f t="shared" si="232"/>
        <v/>
      </c>
      <c r="CD253" s="68" t="str">
        <f t="shared" si="233"/>
        <v/>
      </c>
      <c r="CE253" s="68" t="str">
        <f t="shared" si="234"/>
        <v/>
      </c>
      <c r="CF253" s="68" t="str">
        <f t="shared" si="235"/>
        <v/>
      </c>
      <c r="CG253" s="68" t="str">
        <f t="shared" si="236"/>
        <v/>
      </c>
      <c r="CH253" s="68" t="str">
        <f t="shared" si="237"/>
        <v/>
      </c>
      <c r="CI253" s="68" t="str">
        <f t="shared" si="238"/>
        <v/>
      </c>
      <c r="CJ253" s="68" t="str">
        <f t="shared" si="239"/>
        <v/>
      </c>
      <c r="CK253" s="68" t="str">
        <f t="shared" si="240"/>
        <v/>
      </c>
      <c r="CL253" s="68" t="str">
        <f t="shared" si="241"/>
        <v/>
      </c>
      <c r="CM253" s="68" t="str">
        <f t="shared" si="242"/>
        <v/>
      </c>
      <c r="CN253" s="68" t="str">
        <f t="shared" si="243"/>
        <v/>
      </c>
      <c r="CO253" s="68" t="str">
        <f t="shared" si="244"/>
        <v/>
      </c>
      <c r="CP253" s="68" t="str">
        <f t="shared" si="250"/>
        <v/>
      </c>
    </row>
    <row r="254" spans="3:94" x14ac:dyDescent="0.25">
      <c r="C254" s="82" t="str">
        <f t="shared" si="245"/>
        <v/>
      </c>
      <c r="D254" s="278"/>
      <c r="E254" s="82" t="str">
        <f t="shared" si="246"/>
        <v/>
      </c>
      <c r="F254" s="82" t="str">
        <f t="shared" si="199"/>
        <v/>
      </c>
      <c r="G254" s="82" t="str">
        <f t="shared" si="200"/>
        <v/>
      </c>
      <c r="H254" s="82" t="str">
        <f t="shared" si="201"/>
        <v/>
      </c>
      <c r="I254" s="82" t="str">
        <f t="shared" si="202"/>
        <v/>
      </c>
      <c r="J254" s="82" t="str">
        <f t="shared" si="203"/>
        <v/>
      </c>
      <c r="K254" s="82" t="str">
        <f t="shared" si="204"/>
        <v/>
      </c>
      <c r="L254" s="82" t="str">
        <f t="shared" si="205"/>
        <v/>
      </c>
      <c r="M254" s="82" t="str">
        <f t="shared" si="206"/>
        <v/>
      </c>
      <c r="N254" s="82" t="str">
        <f t="shared" si="207"/>
        <v/>
      </c>
      <c r="O254" s="82" t="str">
        <f t="shared" si="208"/>
        <v/>
      </c>
      <c r="P254" s="82" t="str">
        <f t="shared" si="209"/>
        <v/>
      </c>
      <c r="Q254" s="82" t="str">
        <f t="shared" si="210"/>
        <v/>
      </c>
      <c r="R254" s="82" t="str">
        <f t="shared" si="211"/>
        <v/>
      </c>
      <c r="S254" s="82" t="str">
        <f t="shared" si="212"/>
        <v/>
      </c>
      <c r="T254" s="82" t="str">
        <f t="shared" si="213"/>
        <v/>
      </c>
      <c r="U254" s="82" t="str">
        <f t="shared" si="214"/>
        <v/>
      </c>
      <c r="V254" s="82" t="str">
        <f t="shared" si="215"/>
        <v/>
      </c>
      <c r="W254" s="82" t="str">
        <f t="shared" si="216"/>
        <v/>
      </c>
      <c r="X254" s="82" t="str">
        <f t="shared" si="217"/>
        <v/>
      </c>
      <c r="Y254" s="82" t="str">
        <f t="shared" si="218"/>
        <v/>
      </c>
      <c r="Z254" s="82" t="str">
        <f t="shared" si="219"/>
        <v/>
      </c>
      <c r="AA254" s="82" t="str">
        <f t="shared" si="220"/>
        <v/>
      </c>
      <c r="AB254" s="82" t="str">
        <f t="shared" si="221"/>
        <v/>
      </c>
      <c r="AC254" s="83" t="str">
        <f t="shared" si="251"/>
        <v>https://viking-pictures.s3.us-west-1.amazonaws.com/AA1188</v>
      </c>
      <c r="AD254" s="82" t="str">
        <f t="shared" si="252"/>
        <v>0</v>
      </c>
      <c r="AE254" s="82">
        <f t="shared" si="247"/>
        <v>0</v>
      </c>
      <c r="AF254" s="82" t="str">
        <f t="shared" si="253"/>
        <v>0</v>
      </c>
      <c r="AG254" s="82" t="str">
        <f t="shared" si="254"/>
        <v>0</v>
      </c>
      <c r="AH254" s="82" t="str">
        <f t="shared" si="255"/>
        <v>0</v>
      </c>
      <c r="AI254" s="82" t="str">
        <f t="shared" si="256"/>
        <v>0</v>
      </c>
      <c r="AJ254" s="82" t="str">
        <f t="shared" si="257"/>
        <v>0</v>
      </c>
      <c r="AK254" s="82" t="str">
        <f t="shared" si="258"/>
        <v>0</v>
      </c>
      <c r="AL254" s="82" t="str">
        <f t="shared" si="259"/>
        <v>0</v>
      </c>
      <c r="AM254" s="82" t="str">
        <f t="shared" si="260"/>
        <v>0</v>
      </c>
      <c r="AN254" s="82" t="str">
        <f t="shared" si="248"/>
        <v>0</v>
      </c>
      <c r="AO254" s="82" t="str">
        <f t="shared" si="261"/>
        <v>0</v>
      </c>
      <c r="AP254" s="82" t="str">
        <f t="shared" si="262"/>
        <v>0</v>
      </c>
      <c r="AQ254" s="84" t="s">
        <v>3199</v>
      </c>
      <c r="AR254" s="84" t="s">
        <v>1864</v>
      </c>
      <c r="AS254" s="84" t="s">
        <v>1865</v>
      </c>
      <c r="AT254" s="84" t="s">
        <v>1866</v>
      </c>
      <c r="AU254" s="84" t="s">
        <v>1867</v>
      </c>
      <c r="AV254" s="84" t="s">
        <v>1868</v>
      </c>
      <c r="AW254" s="84" t="s">
        <v>1869</v>
      </c>
      <c r="AX254" s="84" t="s">
        <v>1870</v>
      </c>
      <c r="AY254" s="84" t="s">
        <v>1871</v>
      </c>
      <c r="AZ254" s="84" t="s">
        <v>1872</v>
      </c>
      <c r="BA254" s="84" t="s">
        <v>1873</v>
      </c>
      <c r="BB254" s="84" t="s">
        <v>1874</v>
      </c>
      <c r="BC254" s="84" t="s">
        <v>1875</v>
      </c>
      <c r="BD254" s="84" t="s">
        <v>1876</v>
      </c>
      <c r="BE254" s="84" t="s">
        <v>1877</v>
      </c>
      <c r="BF254" s="84" t="s">
        <v>1878</v>
      </c>
      <c r="BG254" s="84" t="s">
        <v>1879</v>
      </c>
      <c r="BH254" s="84" t="s">
        <v>1880</v>
      </c>
      <c r="BI254" s="84" t="s">
        <v>1881</v>
      </c>
      <c r="BJ254" s="84" t="s">
        <v>1882</v>
      </c>
      <c r="BK254" s="84" t="s">
        <v>1883</v>
      </c>
      <c r="BL254" s="84" t="s">
        <v>1884</v>
      </c>
      <c r="BM254" s="84" t="s">
        <v>1885</v>
      </c>
      <c r="BN254" s="84" t="s">
        <v>1886</v>
      </c>
      <c r="BO254" s="84" t="s">
        <v>1887</v>
      </c>
      <c r="BP254" s="84" t="s">
        <v>1888</v>
      </c>
      <c r="BQ254" s="84" t="s">
        <v>1889</v>
      </c>
      <c r="BR254" s="68" t="str">
        <f t="shared" si="249"/>
        <v/>
      </c>
      <c r="BS254" s="68" t="str">
        <f t="shared" si="222"/>
        <v/>
      </c>
      <c r="BT254" s="68" t="str">
        <f t="shared" si="223"/>
        <v/>
      </c>
      <c r="BU254" s="68" t="str">
        <f t="shared" si="224"/>
        <v/>
      </c>
      <c r="BV254" s="68" t="str">
        <f t="shared" si="225"/>
        <v/>
      </c>
      <c r="BW254" s="68" t="str">
        <f t="shared" si="226"/>
        <v/>
      </c>
      <c r="BX254" s="68" t="str">
        <f t="shared" si="227"/>
        <v/>
      </c>
      <c r="BY254" s="68" t="str">
        <f t="shared" si="228"/>
        <v/>
      </c>
      <c r="BZ254" s="68" t="str">
        <f t="shared" si="229"/>
        <v/>
      </c>
      <c r="CA254" s="68" t="str">
        <f t="shared" si="230"/>
        <v/>
      </c>
      <c r="CB254" s="68" t="str">
        <f t="shared" si="231"/>
        <v/>
      </c>
      <c r="CC254" s="68" t="str">
        <f t="shared" si="232"/>
        <v/>
      </c>
      <c r="CD254" s="68" t="str">
        <f t="shared" si="233"/>
        <v/>
      </c>
      <c r="CE254" s="68" t="str">
        <f t="shared" si="234"/>
        <v/>
      </c>
      <c r="CF254" s="68" t="str">
        <f t="shared" si="235"/>
        <v/>
      </c>
      <c r="CG254" s="68" t="str">
        <f t="shared" si="236"/>
        <v/>
      </c>
      <c r="CH254" s="68" t="str">
        <f t="shared" si="237"/>
        <v/>
      </c>
      <c r="CI254" s="68" t="str">
        <f t="shared" si="238"/>
        <v/>
      </c>
      <c r="CJ254" s="68" t="str">
        <f t="shared" si="239"/>
        <v/>
      </c>
      <c r="CK254" s="68" t="str">
        <f t="shared" si="240"/>
        <v/>
      </c>
      <c r="CL254" s="68" t="str">
        <f t="shared" si="241"/>
        <v/>
      </c>
      <c r="CM254" s="68" t="str">
        <f t="shared" si="242"/>
        <v/>
      </c>
      <c r="CN254" s="68" t="str">
        <f t="shared" si="243"/>
        <v/>
      </c>
      <c r="CO254" s="68" t="str">
        <f t="shared" si="244"/>
        <v/>
      </c>
      <c r="CP254" s="68" t="str">
        <f t="shared" si="250"/>
        <v/>
      </c>
    </row>
    <row r="255" spans="3:94" x14ac:dyDescent="0.25">
      <c r="C255" s="82" t="str">
        <f t="shared" si="245"/>
        <v/>
      </c>
      <c r="D255" s="278"/>
      <c r="E255" s="82" t="str">
        <f t="shared" si="246"/>
        <v/>
      </c>
      <c r="F255" s="82" t="str">
        <f t="shared" si="199"/>
        <v/>
      </c>
      <c r="G255" s="82" t="str">
        <f t="shared" si="200"/>
        <v/>
      </c>
      <c r="H255" s="82" t="str">
        <f t="shared" si="201"/>
        <v/>
      </c>
      <c r="I255" s="82" t="str">
        <f t="shared" si="202"/>
        <v/>
      </c>
      <c r="J255" s="82" t="str">
        <f t="shared" si="203"/>
        <v/>
      </c>
      <c r="K255" s="82" t="str">
        <f t="shared" si="204"/>
        <v/>
      </c>
      <c r="L255" s="82" t="str">
        <f t="shared" si="205"/>
        <v/>
      </c>
      <c r="M255" s="82" t="str">
        <f t="shared" si="206"/>
        <v/>
      </c>
      <c r="N255" s="82" t="str">
        <f t="shared" si="207"/>
        <v/>
      </c>
      <c r="O255" s="82" t="str">
        <f t="shared" si="208"/>
        <v/>
      </c>
      <c r="P255" s="82" t="str">
        <f t="shared" si="209"/>
        <v/>
      </c>
      <c r="Q255" s="82" t="str">
        <f t="shared" si="210"/>
        <v/>
      </c>
      <c r="R255" s="82" t="str">
        <f t="shared" si="211"/>
        <v/>
      </c>
      <c r="S255" s="82" t="str">
        <f t="shared" si="212"/>
        <v/>
      </c>
      <c r="T255" s="82" t="str">
        <f t="shared" si="213"/>
        <v/>
      </c>
      <c r="U255" s="82" t="str">
        <f t="shared" si="214"/>
        <v/>
      </c>
      <c r="V255" s="82" t="str">
        <f t="shared" si="215"/>
        <v/>
      </c>
      <c r="W255" s="82" t="str">
        <f t="shared" si="216"/>
        <v/>
      </c>
      <c r="X255" s="82" t="str">
        <f t="shared" si="217"/>
        <v/>
      </c>
      <c r="Y255" s="82" t="str">
        <f t="shared" si="218"/>
        <v/>
      </c>
      <c r="Z255" s="82" t="str">
        <f t="shared" si="219"/>
        <v/>
      </c>
      <c r="AA255" s="82" t="str">
        <f t="shared" si="220"/>
        <v/>
      </c>
      <c r="AB255" s="82" t="str">
        <f t="shared" si="221"/>
        <v/>
      </c>
      <c r="AC255" s="83" t="str">
        <f t="shared" si="251"/>
        <v>https://viking-pictures.s3.us-west-1.amazonaws.com/AA1188</v>
      </c>
      <c r="AD255" s="82" t="str">
        <f t="shared" si="252"/>
        <v>0</v>
      </c>
      <c r="AE255" s="82">
        <f t="shared" si="247"/>
        <v>0</v>
      </c>
      <c r="AF255" s="82" t="str">
        <f t="shared" si="253"/>
        <v>0</v>
      </c>
      <c r="AG255" s="82" t="str">
        <f t="shared" si="254"/>
        <v>0</v>
      </c>
      <c r="AH255" s="82" t="str">
        <f t="shared" si="255"/>
        <v>0</v>
      </c>
      <c r="AI255" s="82" t="str">
        <f t="shared" si="256"/>
        <v>0</v>
      </c>
      <c r="AJ255" s="82" t="str">
        <f t="shared" si="257"/>
        <v>0</v>
      </c>
      <c r="AK255" s="82" t="str">
        <f t="shared" si="258"/>
        <v>0</v>
      </c>
      <c r="AL255" s="82" t="str">
        <f t="shared" si="259"/>
        <v>0</v>
      </c>
      <c r="AM255" s="82" t="str">
        <f t="shared" si="260"/>
        <v>0</v>
      </c>
      <c r="AN255" s="82" t="str">
        <f t="shared" si="248"/>
        <v>0</v>
      </c>
      <c r="AO255" s="82" t="str">
        <f t="shared" si="261"/>
        <v>0</v>
      </c>
      <c r="AP255" s="82" t="str">
        <f t="shared" si="262"/>
        <v>0</v>
      </c>
      <c r="AQ255" s="84" t="s">
        <v>3199</v>
      </c>
      <c r="AR255" s="84" t="s">
        <v>1864</v>
      </c>
      <c r="AS255" s="84" t="s">
        <v>1865</v>
      </c>
      <c r="AT255" s="84" t="s">
        <v>1866</v>
      </c>
      <c r="AU255" s="84" t="s">
        <v>1867</v>
      </c>
      <c r="AV255" s="84" t="s">
        <v>1868</v>
      </c>
      <c r="AW255" s="84" t="s">
        <v>1869</v>
      </c>
      <c r="AX255" s="84" t="s">
        <v>1870</v>
      </c>
      <c r="AY255" s="84" t="s">
        <v>1871</v>
      </c>
      <c r="AZ255" s="84" t="s">
        <v>1872</v>
      </c>
      <c r="BA255" s="84" t="s">
        <v>1873</v>
      </c>
      <c r="BB255" s="84" t="s">
        <v>1874</v>
      </c>
      <c r="BC255" s="84" t="s">
        <v>1875</v>
      </c>
      <c r="BD255" s="84" t="s">
        <v>1876</v>
      </c>
      <c r="BE255" s="84" t="s">
        <v>1877</v>
      </c>
      <c r="BF255" s="84" t="s">
        <v>1878</v>
      </c>
      <c r="BG255" s="84" t="s">
        <v>1879</v>
      </c>
      <c r="BH255" s="84" t="s">
        <v>1880</v>
      </c>
      <c r="BI255" s="84" t="s">
        <v>1881</v>
      </c>
      <c r="BJ255" s="84" t="s">
        <v>1882</v>
      </c>
      <c r="BK255" s="84" t="s">
        <v>1883</v>
      </c>
      <c r="BL255" s="84" t="s">
        <v>1884</v>
      </c>
      <c r="BM255" s="84" t="s">
        <v>1885</v>
      </c>
      <c r="BN255" s="84" t="s">
        <v>1886</v>
      </c>
      <c r="BO255" s="84" t="s">
        <v>1887</v>
      </c>
      <c r="BP255" s="84" t="s">
        <v>1888</v>
      </c>
      <c r="BQ255" s="84" t="s">
        <v>1889</v>
      </c>
      <c r="BR255" s="68" t="str">
        <f t="shared" si="249"/>
        <v/>
      </c>
      <c r="BS255" s="68" t="str">
        <f t="shared" si="222"/>
        <v/>
      </c>
      <c r="BT255" s="68" t="str">
        <f t="shared" si="223"/>
        <v/>
      </c>
      <c r="BU255" s="68" t="str">
        <f t="shared" si="224"/>
        <v/>
      </c>
      <c r="BV255" s="68" t="str">
        <f t="shared" si="225"/>
        <v/>
      </c>
      <c r="BW255" s="68" t="str">
        <f t="shared" si="226"/>
        <v/>
      </c>
      <c r="BX255" s="68" t="str">
        <f t="shared" si="227"/>
        <v/>
      </c>
      <c r="BY255" s="68" t="str">
        <f t="shared" si="228"/>
        <v/>
      </c>
      <c r="BZ255" s="68" t="str">
        <f t="shared" si="229"/>
        <v/>
      </c>
      <c r="CA255" s="68" t="str">
        <f t="shared" si="230"/>
        <v/>
      </c>
      <c r="CB255" s="68" t="str">
        <f t="shared" si="231"/>
        <v/>
      </c>
      <c r="CC255" s="68" t="str">
        <f t="shared" si="232"/>
        <v/>
      </c>
      <c r="CD255" s="68" t="str">
        <f t="shared" si="233"/>
        <v/>
      </c>
      <c r="CE255" s="68" t="str">
        <f t="shared" si="234"/>
        <v/>
      </c>
      <c r="CF255" s="68" t="str">
        <f t="shared" si="235"/>
        <v/>
      </c>
      <c r="CG255" s="68" t="str">
        <f t="shared" si="236"/>
        <v/>
      </c>
      <c r="CH255" s="68" t="str">
        <f t="shared" si="237"/>
        <v/>
      </c>
      <c r="CI255" s="68" t="str">
        <f t="shared" si="238"/>
        <v/>
      </c>
      <c r="CJ255" s="68" t="str">
        <f t="shared" si="239"/>
        <v/>
      </c>
      <c r="CK255" s="68" t="str">
        <f t="shared" si="240"/>
        <v/>
      </c>
      <c r="CL255" s="68" t="str">
        <f t="shared" si="241"/>
        <v/>
      </c>
      <c r="CM255" s="68" t="str">
        <f t="shared" si="242"/>
        <v/>
      </c>
      <c r="CN255" s="68" t="str">
        <f t="shared" si="243"/>
        <v/>
      </c>
      <c r="CO255" s="68" t="str">
        <f t="shared" si="244"/>
        <v/>
      </c>
      <c r="CP255" s="68" t="str">
        <f t="shared" si="250"/>
        <v/>
      </c>
    </row>
    <row r="256" spans="3:94" x14ac:dyDescent="0.25">
      <c r="C256" s="82" t="str">
        <f t="shared" si="245"/>
        <v/>
      </c>
      <c r="D256" s="278"/>
      <c r="E256" s="82" t="str">
        <f t="shared" si="246"/>
        <v/>
      </c>
      <c r="F256" s="82" t="str">
        <f t="shared" si="199"/>
        <v/>
      </c>
      <c r="G256" s="82" t="str">
        <f t="shared" si="200"/>
        <v/>
      </c>
      <c r="H256" s="82" t="str">
        <f t="shared" si="201"/>
        <v/>
      </c>
      <c r="I256" s="82" t="str">
        <f t="shared" si="202"/>
        <v/>
      </c>
      <c r="J256" s="82" t="str">
        <f t="shared" si="203"/>
        <v/>
      </c>
      <c r="K256" s="82" t="str">
        <f t="shared" si="204"/>
        <v/>
      </c>
      <c r="L256" s="82" t="str">
        <f t="shared" si="205"/>
        <v/>
      </c>
      <c r="M256" s="82" t="str">
        <f t="shared" si="206"/>
        <v/>
      </c>
      <c r="N256" s="82" t="str">
        <f t="shared" si="207"/>
        <v/>
      </c>
      <c r="O256" s="82" t="str">
        <f t="shared" si="208"/>
        <v/>
      </c>
      <c r="P256" s="82" t="str">
        <f t="shared" si="209"/>
        <v/>
      </c>
      <c r="Q256" s="82" t="str">
        <f t="shared" si="210"/>
        <v/>
      </c>
      <c r="R256" s="82" t="str">
        <f t="shared" si="211"/>
        <v/>
      </c>
      <c r="S256" s="82" t="str">
        <f t="shared" si="212"/>
        <v/>
      </c>
      <c r="T256" s="82" t="str">
        <f t="shared" si="213"/>
        <v/>
      </c>
      <c r="U256" s="82" t="str">
        <f t="shared" si="214"/>
        <v/>
      </c>
      <c r="V256" s="82" t="str">
        <f t="shared" si="215"/>
        <v/>
      </c>
      <c r="W256" s="82" t="str">
        <f t="shared" si="216"/>
        <v/>
      </c>
      <c r="X256" s="82" t="str">
        <f t="shared" si="217"/>
        <v/>
      </c>
      <c r="Y256" s="82" t="str">
        <f t="shared" si="218"/>
        <v/>
      </c>
      <c r="Z256" s="82" t="str">
        <f t="shared" si="219"/>
        <v/>
      </c>
      <c r="AA256" s="82" t="str">
        <f t="shared" si="220"/>
        <v/>
      </c>
      <c r="AB256" s="82" t="str">
        <f t="shared" si="221"/>
        <v/>
      </c>
      <c r="AC256" s="83" t="str">
        <f t="shared" si="251"/>
        <v>https://viking-pictures.s3.us-west-1.amazonaws.com/AA1188</v>
      </c>
      <c r="AD256" s="82" t="str">
        <f t="shared" si="252"/>
        <v>0</v>
      </c>
      <c r="AE256" s="82">
        <f t="shared" si="247"/>
        <v>0</v>
      </c>
      <c r="AF256" s="82" t="str">
        <f t="shared" si="253"/>
        <v>0</v>
      </c>
      <c r="AG256" s="82" t="str">
        <f t="shared" si="254"/>
        <v>0</v>
      </c>
      <c r="AH256" s="82" t="str">
        <f t="shared" si="255"/>
        <v>0</v>
      </c>
      <c r="AI256" s="82" t="str">
        <f t="shared" si="256"/>
        <v>0</v>
      </c>
      <c r="AJ256" s="82" t="str">
        <f t="shared" si="257"/>
        <v>0</v>
      </c>
      <c r="AK256" s="82" t="str">
        <f t="shared" si="258"/>
        <v>0</v>
      </c>
      <c r="AL256" s="82" t="str">
        <f t="shared" si="259"/>
        <v>0</v>
      </c>
      <c r="AM256" s="82" t="str">
        <f t="shared" si="260"/>
        <v>0</v>
      </c>
      <c r="AN256" s="82" t="str">
        <f t="shared" si="248"/>
        <v>0</v>
      </c>
      <c r="AO256" s="82" t="str">
        <f t="shared" si="261"/>
        <v>0</v>
      </c>
      <c r="AP256" s="82" t="str">
        <f t="shared" si="262"/>
        <v>0</v>
      </c>
      <c r="AQ256" s="84" t="s">
        <v>3199</v>
      </c>
      <c r="AR256" s="84" t="s">
        <v>1864</v>
      </c>
      <c r="AS256" s="84" t="s">
        <v>1865</v>
      </c>
      <c r="AT256" s="84" t="s">
        <v>1866</v>
      </c>
      <c r="AU256" s="84" t="s">
        <v>1867</v>
      </c>
      <c r="AV256" s="84" t="s">
        <v>1868</v>
      </c>
      <c r="AW256" s="84" t="s">
        <v>1869</v>
      </c>
      <c r="AX256" s="84" t="s">
        <v>1870</v>
      </c>
      <c r="AY256" s="84" t="s">
        <v>1871</v>
      </c>
      <c r="AZ256" s="84" t="s">
        <v>1872</v>
      </c>
      <c r="BA256" s="84" t="s">
        <v>1873</v>
      </c>
      <c r="BB256" s="84" t="s">
        <v>1874</v>
      </c>
      <c r="BC256" s="84" t="s">
        <v>1875</v>
      </c>
      <c r="BD256" s="84" t="s">
        <v>1876</v>
      </c>
      <c r="BE256" s="84" t="s">
        <v>1877</v>
      </c>
      <c r="BF256" s="84" t="s">
        <v>1878</v>
      </c>
      <c r="BG256" s="84" t="s">
        <v>1879</v>
      </c>
      <c r="BH256" s="84" t="s">
        <v>1880</v>
      </c>
      <c r="BI256" s="84" t="s">
        <v>1881</v>
      </c>
      <c r="BJ256" s="84" t="s">
        <v>1882</v>
      </c>
      <c r="BK256" s="84" t="s">
        <v>1883</v>
      </c>
      <c r="BL256" s="84" t="s">
        <v>1884</v>
      </c>
      <c r="BM256" s="84" t="s">
        <v>1885</v>
      </c>
      <c r="BN256" s="84" t="s">
        <v>1886</v>
      </c>
      <c r="BO256" s="84" t="s">
        <v>1887</v>
      </c>
      <c r="BP256" s="84" t="s">
        <v>1888</v>
      </c>
      <c r="BQ256" s="84" t="s">
        <v>1889</v>
      </c>
      <c r="BR256" s="68" t="str">
        <f t="shared" si="249"/>
        <v/>
      </c>
      <c r="BS256" s="68" t="str">
        <f t="shared" si="222"/>
        <v/>
      </c>
      <c r="BT256" s="68" t="str">
        <f t="shared" si="223"/>
        <v/>
      </c>
      <c r="BU256" s="68" t="str">
        <f t="shared" si="224"/>
        <v/>
      </c>
      <c r="BV256" s="68" t="str">
        <f t="shared" si="225"/>
        <v/>
      </c>
      <c r="BW256" s="68" t="str">
        <f t="shared" si="226"/>
        <v/>
      </c>
      <c r="BX256" s="68" t="str">
        <f t="shared" si="227"/>
        <v/>
      </c>
      <c r="BY256" s="68" t="str">
        <f t="shared" si="228"/>
        <v/>
      </c>
      <c r="BZ256" s="68" t="str">
        <f t="shared" si="229"/>
        <v/>
      </c>
      <c r="CA256" s="68" t="str">
        <f t="shared" si="230"/>
        <v/>
      </c>
      <c r="CB256" s="68" t="str">
        <f t="shared" si="231"/>
        <v/>
      </c>
      <c r="CC256" s="68" t="str">
        <f t="shared" si="232"/>
        <v/>
      </c>
      <c r="CD256" s="68" t="str">
        <f t="shared" si="233"/>
        <v/>
      </c>
      <c r="CE256" s="68" t="str">
        <f t="shared" si="234"/>
        <v/>
      </c>
      <c r="CF256" s="68" t="str">
        <f t="shared" si="235"/>
        <v/>
      </c>
      <c r="CG256" s="68" t="str">
        <f t="shared" si="236"/>
        <v/>
      </c>
      <c r="CH256" s="68" t="str">
        <f t="shared" si="237"/>
        <v/>
      </c>
      <c r="CI256" s="68" t="str">
        <f t="shared" si="238"/>
        <v/>
      </c>
      <c r="CJ256" s="68" t="str">
        <f t="shared" si="239"/>
        <v/>
      </c>
      <c r="CK256" s="68" t="str">
        <f t="shared" si="240"/>
        <v/>
      </c>
      <c r="CL256" s="68" t="str">
        <f t="shared" si="241"/>
        <v/>
      </c>
      <c r="CM256" s="68" t="str">
        <f t="shared" si="242"/>
        <v/>
      </c>
      <c r="CN256" s="68" t="str">
        <f t="shared" si="243"/>
        <v/>
      </c>
      <c r="CO256" s="68" t="str">
        <f t="shared" si="244"/>
        <v/>
      </c>
      <c r="CP256" s="68" t="str">
        <f t="shared" si="250"/>
        <v/>
      </c>
    </row>
    <row r="257" spans="3:94" x14ac:dyDescent="0.25">
      <c r="C257" s="82" t="str">
        <f t="shared" si="245"/>
        <v/>
      </c>
      <c r="D257" s="278"/>
      <c r="E257" s="82" t="str">
        <f t="shared" si="246"/>
        <v/>
      </c>
      <c r="F257" s="82" t="str">
        <f t="shared" si="199"/>
        <v/>
      </c>
      <c r="G257" s="82" t="str">
        <f t="shared" si="200"/>
        <v/>
      </c>
      <c r="H257" s="82" t="str">
        <f t="shared" si="201"/>
        <v/>
      </c>
      <c r="I257" s="82" t="str">
        <f t="shared" si="202"/>
        <v/>
      </c>
      <c r="J257" s="82" t="str">
        <f t="shared" si="203"/>
        <v/>
      </c>
      <c r="K257" s="82" t="str">
        <f t="shared" si="204"/>
        <v/>
      </c>
      <c r="L257" s="82" t="str">
        <f t="shared" si="205"/>
        <v/>
      </c>
      <c r="M257" s="82" t="str">
        <f t="shared" si="206"/>
        <v/>
      </c>
      <c r="N257" s="82" t="str">
        <f t="shared" si="207"/>
        <v/>
      </c>
      <c r="O257" s="82" t="str">
        <f t="shared" si="208"/>
        <v/>
      </c>
      <c r="P257" s="82" t="str">
        <f t="shared" si="209"/>
        <v/>
      </c>
      <c r="Q257" s="82" t="str">
        <f t="shared" si="210"/>
        <v/>
      </c>
      <c r="R257" s="82" t="str">
        <f t="shared" si="211"/>
        <v/>
      </c>
      <c r="S257" s="82" t="str">
        <f t="shared" si="212"/>
        <v/>
      </c>
      <c r="T257" s="82" t="str">
        <f t="shared" si="213"/>
        <v/>
      </c>
      <c r="U257" s="82" t="str">
        <f t="shared" si="214"/>
        <v/>
      </c>
      <c r="V257" s="82" t="str">
        <f t="shared" si="215"/>
        <v/>
      </c>
      <c r="W257" s="82" t="str">
        <f t="shared" si="216"/>
        <v/>
      </c>
      <c r="X257" s="82" t="str">
        <f t="shared" si="217"/>
        <v/>
      </c>
      <c r="Y257" s="82" t="str">
        <f t="shared" si="218"/>
        <v/>
      </c>
      <c r="Z257" s="82" t="str">
        <f t="shared" si="219"/>
        <v/>
      </c>
      <c r="AA257" s="82" t="str">
        <f t="shared" si="220"/>
        <v/>
      </c>
      <c r="AB257" s="82" t="str">
        <f t="shared" si="221"/>
        <v/>
      </c>
      <c r="AC257" s="83" t="str">
        <f t="shared" si="251"/>
        <v>https://viking-pictures.s3.us-west-1.amazonaws.com/AA1188</v>
      </c>
      <c r="AD257" s="82" t="str">
        <f t="shared" si="252"/>
        <v>0</v>
      </c>
      <c r="AE257" s="82">
        <f t="shared" si="247"/>
        <v>0</v>
      </c>
      <c r="AF257" s="82" t="str">
        <f t="shared" si="253"/>
        <v>0</v>
      </c>
      <c r="AG257" s="82" t="str">
        <f t="shared" si="254"/>
        <v>0</v>
      </c>
      <c r="AH257" s="82" t="str">
        <f t="shared" si="255"/>
        <v>0</v>
      </c>
      <c r="AI257" s="82" t="str">
        <f t="shared" si="256"/>
        <v>0</v>
      </c>
      <c r="AJ257" s="82" t="str">
        <f t="shared" si="257"/>
        <v>0</v>
      </c>
      <c r="AK257" s="82" t="str">
        <f t="shared" si="258"/>
        <v>0</v>
      </c>
      <c r="AL257" s="82" t="str">
        <f t="shared" si="259"/>
        <v>0</v>
      </c>
      <c r="AM257" s="82" t="str">
        <f t="shared" si="260"/>
        <v>0</v>
      </c>
      <c r="AN257" s="82" t="str">
        <f t="shared" si="248"/>
        <v>0</v>
      </c>
      <c r="AO257" s="82" t="str">
        <f t="shared" si="261"/>
        <v>0</v>
      </c>
      <c r="AP257" s="82" t="str">
        <f t="shared" si="262"/>
        <v>0</v>
      </c>
      <c r="AQ257" s="84" t="s">
        <v>3199</v>
      </c>
      <c r="AR257" s="84" t="s">
        <v>1864</v>
      </c>
      <c r="AS257" s="84" t="s">
        <v>1865</v>
      </c>
      <c r="AT257" s="84" t="s">
        <v>1866</v>
      </c>
      <c r="AU257" s="84" t="s">
        <v>1867</v>
      </c>
      <c r="AV257" s="84" t="s">
        <v>1868</v>
      </c>
      <c r="AW257" s="84" t="s">
        <v>1869</v>
      </c>
      <c r="AX257" s="84" t="s">
        <v>1870</v>
      </c>
      <c r="AY257" s="84" t="s">
        <v>1871</v>
      </c>
      <c r="AZ257" s="84" t="s">
        <v>1872</v>
      </c>
      <c r="BA257" s="84" t="s">
        <v>1873</v>
      </c>
      <c r="BB257" s="84" t="s">
        <v>1874</v>
      </c>
      <c r="BC257" s="84" t="s">
        <v>1875</v>
      </c>
      <c r="BD257" s="84" t="s">
        <v>1876</v>
      </c>
      <c r="BE257" s="84" t="s">
        <v>1877</v>
      </c>
      <c r="BF257" s="84" t="s">
        <v>1878</v>
      </c>
      <c r="BG257" s="84" t="s">
        <v>1879</v>
      </c>
      <c r="BH257" s="84" t="s">
        <v>1880</v>
      </c>
      <c r="BI257" s="84" t="s">
        <v>1881</v>
      </c>
      <c r="BJ257" s="84" t="s">
        <v>1882</v>
      </c>
      <c r="BK257" s="84" t="s">
        <v>1883</v>
      </c>
      <c r="BL257" s="84" t="s">
        <v>1884</v>
      </c>
      <c r="BM257" s="84" t="s">
        <v>1885</v>
      </c>
      <c r="BN257" s="84" t="s">
        <v>1886</v>
      </c>
      <c r="BO257" s="84" t="s">
        <v>1887</v>
      </c>
      <c r="BP257" s="84" t="s">
        <v>1888</v>
      </c>
      <c r="BQ257" s="84" t="s">
        <v>1889</v>
      </c>
      <c r="BR257" s="68" t="str">
        <f t="shared" si="249"/>
        <v/>
      </c>
      <c r="BS257" s="68" t="str">
        <f t="shared" si="222"/>
        <v/>
      </c>
      <c r="BT257" s="68" t="str">
        <f t="shared" si="223"/>
        <v/>
      </c>
      <c r="BU257" s="68" t="str">
        <f t="shared" si="224"/>
        <v/>
      </c>
      <c r="BV257" s="68" t="str">
        <f t="shared" si="225"/>
        <v/>
      </c>
      <c r="BW257" s="68" t="str">
        <f t="shared" si="226"/>
        <v/>
      </c>
      <c r="BX257" s="68" t="str">
        <f t="shared" si="227"/>
        <v/>
      </c>
      <c r="BY257" s="68" t="str">
        <f t="shared" si="228"/>
        <v/>
      </c>
      <c r="BZ257" s="68" t="str">
        <f t="shared" si="229"/>
        <v/>
      </c>
      <c r="CA257" s="68" t="str">
        <f t="shared" si="230"/>
        <v/>
      </c>
      <c r="CB257" s="68" t="str">
        <f t="shared" si="231"/>
        <v/>
      </c>
      <c r="CC257" s="68" t="str">
        <f t="shared" si="232"/>
        <v/>
      </c>
      <c r="CD257" s="68" t="str">
        <f t="shared" si="233"/>
        <v/>
      </c>
      <c r="CE257" s="68" t="str">
        <f t="shared" si="234"/>
        <v/>
      </c>
      <c r="CF257" s="68" t="str">
        <f t="shared" si="235"/>
        <v/>
      </c>
      <c r="CG257" s="68" t="str">
        <f t="shared" si="236"/>
        <v/>
      </c>
      <c r="CH257" s="68" t="str">
        <f t="shared" si="237"/>
        <v/>
      </c>
      <c r="CI257" s="68" t="str">
        <f t="shared" si="238"/>
        <v/>
      </c>
      <c r="CJ257" s="68" t="str">
        <f t="shared" si="239"/>
        <v/>
      </c>
      <c r="CK257" s="68" t="str">
        <f t="shared" si="240"/>
        <v/>
      </c>
      <c r="CL257" s="68" t="str">
        <f t="shared" si="241"/>
        <v/>
      </c>
      <c r="CM257" s="68" t="str">
        <f t="shared" si="242"/>
        <v/>
      </c>
      <c r="CN257" s="68" t="str">
        <f t="shared" si="243"/>
        <v/>
      </c>
      <c r="CO257" s="68" t="str">
        <f t="shared" si="244"/>
        <v/>
      </c>
      <c r="CP257" s="68" t="str">
        <f t="shared" si="250"/>
        <v/>
      </c>
    </row>
    <row r="258" spans="3:94" x14ac:dyDescent="0.25">
      <c r="C258" s="82" t="str">
        <f t="shared" si="245"/>
        <v/>
      </c>
      <c r="D258" s="278"/>
      <c r="E258" s="82" t="str">
        <f t="shared" si="246"/>
        <v/>
      </c>
      <c r="F258" s="82" t="str">
        <f t="shared" si="199"/>
        <v/>
      </c>
      <c r="G258" s="82" t="str">
        <f t="shared" si="200"/>
        <v/>
      </c>
      <c r="H258" s="82" t="str">
        <f t="shared" si="201"/>
        <v/>
      </c>
      <c r="I258" s="82" t="str">
        <f t="shared" si="202"/>
        <v/>
      </c>
      <c r="J258" s="82" t="str">
        <f t="shared" si="203"/>
        <v/>
      </c>
      <c r="K258" s="82" t="str">
        <f t="shared" si="204"/>
        <v/>
      </c>
      <c r="L258" s="82" t="str">
        <f t="shared" si="205"/>
        <v/>
      </c>
      <c r="M258" s="82" t="str">
        <f t="shared" si="206"/>
        <v/>
      </c>
      <c r="N258" s="82" t="str">
        <f t="shared" si="207"/>
        <v/>
      </c>
      <c r="O258" s="82" t="str">
        <f t="shared" si="208"/>
        <v/>
      </c>
      <c r="P258" s="82" t="str">
        <f t="shared" si="209"/>
        <v/>
      </c>
      <c r="Q258" s="82" t="str">
        <f t="shared" si="210"/>
        <v/>
      </c>
      <c r="R258" s="82" t="str">
        <f t="shared" si="211"/>
        <v/>
      </c>
      <c r="S258" s="82" t="str">
        <f t="shared" si="212"/>
        <v/>
      </c>
      <c r="T258" s="82" t="str">
        <f t="shared" si="213"/>
        <v/>
      </c>
      <c r="U258" s="82" t="str">
        <f t="shared" si="214"/>
        <v/>
      </c>
      <c r="V258" s="82" t="str">
        <f t="shared" si="215"/>
        <v/>
      </c>
      <c r="W258" s="82" t="str">
        <f t="shared" si="216"/>
        <v/>
      </c>
      <c r="X258" s="82" t="str">
        <f t="shared" si="217"/>
        <v/>
      </c>
      <c r="Y258" s="82" t="str">
        <f t="shared" si="218"/>
        <v/>
      </c>
      <c r="Z258" s="82" t="str">
        <f t="shared" si="219"/>
        <v/>
      </c>
      <c r="AA258" s="82" t="str">
        <f t="shared" si="220"/>
        <v/>
      </c>
      <c r="AB258" s="82" t="str">
        <f t="shared" si="221"/>
        <v/>
      </c>
      <c r="AC258" s="83" t="str">
        <f t="shared" si="251"/>
        <v>https://viking-pictures.s3.us-west-1.amazonaws.com/AA1188</v>
      </c>
      <c r="AD258" s="82" t="str">
        <f t="shared" si="252"/>
        <v>0</v>
      </c>
      <c r="AE258" s="82">
        <f t="shared" si="247"/>
        <v>0</v>
      </c>
      <c r="AF258" s="82" t="str">
        <f t="shared" si="253"/>
        <v>0</v>
      </c>
      <c r="AG258" s="82" t="str">
        <f t="shared" si="254"/>
        <v>0</v>
      </c>
      <c r="AH258" s="82" t="str">
        <f t="shared" si="255"/>
        <v>0</v>
      </c>
      <c r="AI258" s="82" t="str">
        <f t="shared" si="256"/>
        <v>0</v>
      </c>
      <c r="AJ258" s="82" t="str">
        <f t="shared" si="257"/>
        <v>0</v>
      </c>
      <c r="AK258" s="82" t="str">
        <f t="shared" si="258"/>
        <v>0</v>
      </c>
      <c r="AL258" s="82" t="str">
        <f t="shared" si="259"/>
        <v>0</v>
      </c>
      <c r="AM258" s="82" t="str">
        <f t="shared" si="260"/>
        <v>0</v>
      </c>
      <c r="AN258" s="82" t="str">
        <f t="shared" si="248"/>
        <v>0</v>
      </c>
      <c r="AO258" s="82" t="str">
        <f t="shared" si="261"/>
        <v>0</v>
      </c>
      <c r="AP258" s="82" t="str">
        <f t="shared" si="262"/>
        <v>0</v>
      </c>
      <c r="AQ258" s="84" t="s">
        <v>3199</v>
      </c>
      <c r="AR258" s="84" t="s">
        <v>1864</v>
      </c>
      <c r="AS258" s="84" t="s">
        <v>1865</v>
      </c>
      <c r="AT258" s="84" t="s">
        <v>1866</v>
      </c>
      <c r="AU258" s="84" t="s">
        <v>1867</v>
      </c>
      <c r="AV258" s="84" t="s">
        <v>1868</v>
      </c>
      <c r="AW258" s="84" t="s">
        <v>1869</v>
      </c>
      <c r="AX258" s="84" t="s">
        <v>1870</v>
      </c>
      <c r="AY258" s="84" t="s">
        <v>1871</v>
      </c>
      <c r="AZ258" s="84" t="s">
        <v>1872</v>
      </c>
      <c r="BA258" s="84" t="s">
        <v>1873</v>
      </c>
      <c r="BB258" s="84" t="s">
        <v>1874</v>
      </c>
      <c r="BC258" s="84" t="s">
        <v>1875</v>
      </c>
      <c r="BD258" s="84" t="s">
        <v>1876</v>
      </c>
      <c r="BE258" s="84" t="s">
        <v>1877</v>
      </c>
      <c r="BF258" s="84" t="s">
        <v>1878</v>
      </c>
      <c r="BG258" s="84" t="s">
        <v>1879</v>
      </c>
      <c r="BH258" s="84" t="s">
        <v>1880</v>
      </c>
      <c r="BI258" s="84" t="s">
        <v>1881</v>
      </c>
      <c r="BJ258" s="84" t="s">
        <v>1882</v>
      </c>
      <c r="BK258" s="84" t="s">
        <v>1883</v>
      </c>
      <c r="BL258" s="84" t="s">
        <v>1884</v>
      </c>
      <c r="BM258" s="84" t="s">
        <v>1885</v>
      </c>
      <c r="BN258" s="84" t="s">
        <v>1886</v>
      </c>
      <c r="BO258" s="84" t="s">
        <v>1887</v>
      </c>
      <c r="BP258" s="84" t="s">
        <v>1888</v>
      </c>
      <c r="BQ258" s="84" t="s">
        <v>1889</v>
      </c>
      <c r="BR258" s="68" t="str">
        <f t="shared" si="249"/>
        <v/>
      </c>
      <c r="BS258" s="68" t="str">
        <f t="shared" si="222"/>
        <v/>
      </c>
      <c r="BT258" s="68" t="str">
        <f t="shared" si="223"/>
        <v/>
      </c>
      <c r="BU258" s="68" t="str">
        <f t="shared" si="224"/>
        <v/>
      </c>
      <c r="BV258" s="68" t="str">
        <f t="shared" si="225"/>
        <v/>
      </c>
      <c r="BW258" s="68" t="str">
        <f t="shared" si="226"/>
        <v/>
      </c>
      <c r="BX258" s="68" t="str">
        <f t="shared" si="227"/>
        <v/>
      </c>
      <c r="BY258" s="68" t="str">
        <f t="shared" si="228"/>
        <v/>
      </c>
      <c r="BZ258" s="68" t="str">
        <f t="shared" si="229"/>
        <v/>
      </c>
      <c r="CA258" s="68" t="str">
        <f t="shared" si="230"/>
        <v/>
      </c>
      <c r="CB258" s="68" t="str">
        <f t="shared" si="231"/>
        <v/>
      </c>
      <c r="CC258" s="68" t="str">
        <f t="shared" si="232"/>
        <v/>
      </c>
      <c r="CD258" s="68" t="str">
        <f t="shared" si="233"/>
        <v/>
      </c>
      <c r="CE258" s="68" t="str">
        <f t="shared" si="234"/>
        <v/>
      </c>
      <c r="CF258" s="68" t="str">
        <f t="shared" si="235"/>
        <v/>
      </c>
      <c r="CG258" s="68" t="str">
        <f t="shared" si="236"/>
        <v/>
      </c>
      <c r="CH258" s="68" t="str">
        <f t="shared" si="237"/>
        <v/>
      </c>
      <c r="CI258" s="68" t="str">
        <f t="shared" si="238"/>
        <v/>
      </c>
      <c r="CJ258" s="68" t="str">
        <f t="shared" si="239"/>
        <v/>
      </c>
      <c r="CK258" s="68" t="str">
        <f t="shared" si="240"/>
        <v/>
      </c>
      <c r="CL258" s="68" t="str">
        <f t="shared" si="241"/>
        <v/>
      </c>
      <c r="CM258" s="68" t="str">
        <f t="shared" si="242"/>
        <v/>
      </c>
      <c r="CN258" s="68" t="str">
        <f t="shared" si="243"/>
        <v/>
      </c>
      <c r="CO258" s="68" t="str">
        <f t="shared" si="244"/>
        <v/>
      </c>
      <c r="CP258" s="68" t="str">
        <f t="shared" si="250"/>
        <v/>
      </c>
    </row>
    <row r="259" spans="3:94" x14ac:dyDescent="0.25">
      <c r="C259" s="82" t="str">
        <f t="shared" si="245"/>
        <v/>
      </c>
      <c r="D259" s="278"/>
      <c r="E259" s="82" t="str">
        <f t="shared" si="246"/>
        <v/>
      </c>
      <c r="F259" s="82" t="str">
        <f t="shared" ref="F259:F322" si="263">IF($D259&gt;=F$1,CONCATENATE($AC259,$AQ259,$AD259,$AR259,AT259,$BQ259),"")</f>
        <v/>
      </c>
      <c r="G259" s="82" t="str">
        <f t="shared" ref="G259:G322" si="264">IF($D259&gt;=G$1,CONCATENATE($AC259,$AQ259,$AD259,$AR259,AU259,$BQ259),"")</f>
        <v/>
      </c>
      <c r="H259" s="82" t="str">
        <f t="shared" ref="H259:H322" si="265">IF($D259&gt;=H$1,CONCATENATE($AC259,$AQ259,$AD259,$AR259,AV259,$BQ259),"")</f>
        <v/>
      </c>
      <c r="I259" s="82" t="str">
        <f t="shared" ref="I259:I322" si="266">IF($D259&gt;=I$1,CONCATENATE($AC259,$AQ259,$AD259,$AR259,AW259,$BQ259),"")</f>
        <v/>
      </c>
      <c r="J259" s="82" t="str">
        <f t="shared" ref="J259:J322" si="267">IF($D259&gt;=J$1,CONCATENATE($AC259,$AQ259,$AD259,$AR259,AX259,$BQ259),"")</f>
        <v/>
      </c>
      <c r="K259" s="82" t="str">
        <f t="shared" ref="K259:K322" si="268">IF($D259&gt;=K$1,CONCATENATE($AC259,$AQ259,$AD259,$AR259,AY259,$BQ259),"")</f>
        <v/>
      </c>
      <c r="L259" s="82" t="str">
        <f t="shared" ref="L259:L322" si="269">IF($D259&gt;=L$1,CONCATENATE($AC259,$AQ259,$AD259,$AR259,AZ259,$BQ259),"")</f>
        <v/>
      </c>
      <c r="M259" s="82" t="str">
        <f t="shared" ref="M259:M322" si="270">IF($D259&gt;=M$1,CONCATENATE($AC259,$AQ259,$AD259,$AR259,BA259,$BQ259),"")</f>
        <v/>
      </c>
      <c r="N259" s="82" t="str">
        <f t="shared" ref="N259:N322" si="271">IF($D259&gt;=N$1,CONCATENATE($AC259,$AQ259,$AD259,$AR259,BB259,$BQ259),"")</f>
        <v/>
      </c>
      <c r="O259" s="82" t="str">
        <f t="shared" ref="O259:O322" si="272">IF($D259&gt;=O$1,CONCATENATE($AC259,$AQ259,$AD259,$AR259,BC259,$BQ259),"")</f>
        <v/>
      </c>
      <c r="P259" s="82" t="str">
        <f t="shared" ref="P259:P322" si="273">IF($D259&gt;=P$1,CONCATENATE($AC259,$AQ259,$AD259,$AR259,BD259,$BQ259),"")</f>
        <v/>
      </c>
      <c r="Q259" s="82" t="str">
        <f t="shared" ref="Q259:Q322" si="274">IF($D259&gt;=Q$1,CONCATENATE($AC259,$AQ259,$AD259,$AR259,BE259,$BQ259),"")</f>
        <v/>
      </c>
      <c r="R259" s="82" t="str">
        <f t="shared" ref="R259:R322" si="275">IF($D259&gt;=R$1,CONCATENATE($AC259,$AQ259,$AD259,$AR259,BF259,$BQ259),"")</f>
        <v/>
      </c>
      <c r="S259" s="82" t="str">
        <f t="shared" ref="S259:S322" si="276">IF($D259&gt;=S$1,CONCATENATE($AC259,$AQ259,$AD259,$AR259,BG259,$BQ259),"")</f>
        <v/>
      </c>
      <c r="T259" s="82" t="str">
        <f t="shared" ref="T259:T322" si="277">IF($D259&gt;=T$1,CONCATENATE($AC259,$AQ259,$AD259,$AR259,BH259,$BQ259),"")</f>
        <v/>
      </c>
      <c r="U259" s="82" t="str">
        <f t="shared" ref="U259:U322" si="278">IF($D259&gt;=U$1,CONCATENATE($AC259,$AQ259,$AD259,$AR259,BI259,$BQ259),"")</f>
        <v/>
      </c>
      <c r="V259" s="82" t="str">
        <f t="shared" ref="V259:V322" si="279">IF($D259&gt;=V$1,CONCATENATE($AC259,$AQ259,$AD259,$AR259,BJ259,$BQ259),"")</f>
        <v/>
      </c>
      <c r="W259" s="82" t="str">
        <f t="shared" ref="W259:W322" si="280">IF($D259&gt;=W$1,CONCATENATE($AC259,$AQ259,$AD259,$AR259,BK259,$BQ259),"")</f>
        <v/>
      </c>
      <c r="X259" s="82" t="str">
        <f t="shared" ref="X259:X322" si="281">IF($D259&gt;=X$1,CONCATENATE($AC259,$AQ259,$AD259,$AR259,BL259,$BQ259),"")</f>
        <v/>
      </c>
      <c r="Y259" s="82" t="str">
        <f t="shared" ref="Y259:Y322" si="282">IF($D259&gt;=Y$1,CONCATENATE($AC259,$AQ259,$AD259,$AR259,BM259,$BQ259),"")</f>
        <v/>
      </c>
      <c r="Z259" s="82" t="str">
        <f t="shared" ref="Z259:Z322" si="283">IF($D259&gt;=Z$1,CONCATENATE($AC259,$AQ259,$AD259,$AR259,BN259,$BQ259),"")</f>
        <v/>
      </c>
      <c r="AA259" s="82" t="str">
        <f t="shared" ref="AA259:AA322" si="284">IF($D259&gt;=AA$1,CONCATENATE($AC259,$AQ259,$AD259,$AR259,BO259,$BQ259),"")</f>
        <v/>
      </c>
      <c r="AB259" s="82" t="str">
        <f t="shared" ref="AB259:AB322" si="285">IF($D259&gt;=AB$1,CONCATENATE($AC259,$AQ259,$AD259,$AR259,BP259,$BQ259),"")</f>
        <v/>
      </c>
      <c r="AC259" s="83" t="str">
        <f t="shared" si="251"/>
        <v>https://viking-pictures.s3.us-west-1.amazonaws.com/AA1188</v>
      </c>
      <c r="AD259" s="82" t="str">
        <f t="shared" si="252"/>
        <v>0</v>
      </c>
      <c r="AE259" s="82">
        <f t="shared" si="247"/>
        <v>0</v>
      </c>
      <c r="AF259" s="82" t="str">
        <f t="shared" si="253"/>
        <v>0</v>
      </c>
      <c r="AG259" s="82" t="str">
        <f t="shared" si="254"/>
        <v>0</v>
      </c>
      <c r="AH259" s="82" t="str">
        <f t="shared" si="255"/>
        <v>0</v>
      </c>
      <c r="AI259" s="82" t="str">
        <f t="shared" si="256"/>
        <v>0</v>
      </c>
      <c r="AJ259" s="82" t="str">
        <f t="shared" si="257"/>
        <v>0</v>
      </c>
      <c r="AK259" s="82" t="str">
        <f t="shared" si="258"/>
        <v>0</v>
      </c>
      <c r="AL259" s="82" t="str">
        <f t="shared" si="259"/>
        <v>0</v>
      </c>
      <c r="AM259" s="82" t="str">
        <f t="shared" si="260"/>
        <v>0</v>
      </c>
      <c r="AN259" s="82" t="str">
        <f t="shared" si="248"/>
        <v>0</v>
      </c>
      <c r="AO259" s="82" t="str">
        <f t="shared" si="261"/>
        <v>0</v>
      </c>
      <c r="AP259" s="82" t="str">
        <f t="shared" si="262"/>
        <v>0</v>
      </c>
      <c r="AQ259" s="84" t="s">
        <v>3199</v>
      </c>
      <c r="AR259" s="84" t="s">
        <v>1864</v>
      </c>
      <c r="AS259" s="84" t="s">
        <v>1865</v>
      </c>
      <c r="AT259" s="84" t="s">
        <v>1866</v>
      </c>
      <c r="AU259" s="84" t="s">
        <v>1867</v>
      </c>
      <c r="AV259" s="84" t="s">
        <v>1868</v>
      </c>
      <c r="AW259" s="84" t="s">
        <v>1869</v>
      </c>
      <c r="AX259" s="84" t="s">
        <v>1870</v>
      </c>
      <c r="AY259" s="84" t="s">
        <v>1871</v>
      </c>
      <c r="AZ259" s="84" t="s">
        <v>1872</v>
      </c>
      <c r="BA259" s="84" t="s">
        <v>1873</v>
      </c>
      <c r="BB259" s="84" t="s">
        <v>1874</v>
      </c>
      <c r="BC259" s="84" t="s">
        <v>1875</v>
      </c>
      <c r="BD259" s="84" t="s">
        <v>1876</v>
      </c>
      <c r="BE259" s="84" t="s">
        <v>1877</v>
      </c>
      <c r="BF259" s="84" t="s">
        <v>1878</v>
      </c>
      <c r="BG259" s="84" t="s">
        <v>1879</v>
      </c>
      <c r="BH259" s="84" t="s">
        <v>1880</v>
      </c>
      <c r="BI259" s="84" t="s">
        <v>1881</v>
      </c>
      <c r="BJ259" s="84" t="s">
        <v>1882</v>
      </c>
      <c r="BK259" s="84" t="s">
        <v>1883</v>
      </c>
      <c r="BL259" s="84" t="s">
        <v>1884</v>
      </c>
      <c r="BM259" s="84" t="s">
        <v>1885</v>
      </c>
      <c r="BN259" s="84" t="s">
        <v>1886</v>
      </c>
      <c r="BO259" s="84" t="s">
        <v>1887</v>
      </c>
      <c r="BP259" s="84" t="s">
        <v>1888</v>
      </c>
      <c r="BQ259" s="84" t="s">
        <v>1889</v>
      </c>
      <c r="BR259" s="68" t="str">
        <f t="shared" si="249"/>
        <v/>
      </c>
      <c r="BS259" s="68" t="str">
        <f t="shared" ref="BS259:BS322" si="286">IF(F259&lt;&gt;"",HYPERLINK(F259,"Pic"&amp;BS$2),"")</f>
        <v/>
      </c>
      <c r="BT259" s="68" t="str">
        <f t="shared" ref="BT259:BT322" si="287">IF(G259&lt;&gt;"",HYPERLINK(G259,"Pic"&amp;BT$2),"")</f>
        <v/>
      </c>
      <c r="BU259" s="68" t="str">
        <f t="shared" ref="BU259:BU322" si="288">IF(H259&lt;&gt;"",HYPERLINK(H259,"Pic"&amp;BU$2),"")</f>
        <v/>
      </c>
      <c r="BV259" s="68" t="str">
        <f t="shared" ref="BV259:BV322" si="289">IF(I259&lt;&gt;"",HYPERLINK(I259,"Pic"&amp;BV$2),"")</f>
        <v/>
      </c>
      <c r="BW259" s="68" t="str">
        <f t="shared" ref="BW259:BW322" si="290">IF(J259&lt;&gt;"",HYPERLINK(J259,"Pic"&amp;BW$2),"")</f>
        <v/>
      </c>
      <c r="BX259" s="68" t="str">
        <f t="shared" ref="BX259:BX322" si="291">IF(K259&lt;&gt;"",HYPERLINK(K259,"Pic"&amp;BX$2),"")</f>
        <v/>
      </c>
      <c r="BY259" s="68" t="str">
        <f t="shared" ref="BY259:BY322" si="292">IF(L259&lt;&gt;"",HYPERLINK(L259,"Pic"&amp;BY$2),"")</f>
        <v/>
      </c>
      <c r="BZ259" s="68" t="str">
        <f t="shared" ref="BZ259:BZ322" si="293">IF(M259&lt;&gt;"",HYPERLINK(M259,"Pic"&amp;BZ$2),"")</f>
        <v/>
      </c>
      <c r="CA259" s="68" t="str">
        <f t="shared" ref="CA259:CA322" si="294">IF(N259&lt;&gt;"",HYPERLINK(N259,"Pic"&amp;CA$2),"")</f>
        <v/>
      </c>
      <c r="CB259" s="68" t="str">
        <f t="shared" ref="CB259:CB322" si="295">IF(O259&lt;&gt;"",HYPERLINK(O259,"Pic"&amp;CB$2),"")</f>
        <v/>
      </c>
      <c r="CC259" s="68" t="str">
        <f t="shared" ref="CC259:CC322" si="296">IF(P259&lt;&gt;"",HYPERLINK(P259,"Pic"&amp;CC$2),"")</f>
        <v/>
      </c>
      <c r="CD259" s="68" t="str">
        <f t="shared" ref="CD259:CD322" si="297">IF(Q259&lt;&gt;"",HYPERLINK(Q259,"Pic"&amp;CD$2),"")</f>
        <v/>
      </c>
      <c r="CE259" s="68" t="str">
        <f t="shared" ref="CE259:CE322" si="298">IF(R259&lt;&gt;"",HYPERLINK(R259,"Pic"&amp;CE$2),"")</f>
        <v/>
      </c>
      <c r="CF259" s="68" t="str">
        <f t="shared" ref="CF259:CF322" si="299">IF(S259&lt;&gt;"",HYPERLINK(S259,"Pic"&amp;CF$2),"")</f>
        <v/>
      </c>
      <c r="CG259" s="68" t="str">
        <f t="shared" ref="CG259:CG322" si="300">IF(T259&lt;&gt;"",HYPERLINK(T259,"Pic"&amp;CG$2),"")</f>
        <v/>
      </c>
      <c r="CH259" s="68" t="str">
        <f t="shared" ref="CH259:CH322" si="301">IF(U259&lt;&gt;"",HYPERLINK(U259,"Pic"&amp;CH$2),"")</f>
        <v/>
      </c>
      <c r="CI259" s="68" t="str">
        <f t="shared" ref="CI259:CI322" si="302">IF(V259&lt;&gt;"",HYPERLINK(V259,"Pic"&amp;CI$2),"")</f>
        <v/>
      </c>
      <c r="CJ259" s="68" t="str">
        <f t="shared" ref="CJ259:CJ322" si="303">IF(W259&lt;&gt;"",HYPERLINK(W259,"Pic"&amp;CJ$2),"")</f>
        <v/>
      </c>
      <c r="CK259" s="68" t="str">
        <f t="shared" ref="CK259:CK322" si="304">IF(X259&lt;&gt;"",HYPERLINK(X259,"Pic"&amp;CK$2),"")</f>
        <v/>
      </c>
      <c r="CL259" s="68" t="str">
        <f t="shared" ref="CL259:CL322" si="305">IF(Y259&lt;&gt;"",HYPERLINK(Y259,"Pic"&amp;CL$2),"")</f>
        <v/>
      </c>
      <c r="CM259" s="68" t="str">
        <f t="shared" ref="CM259:CM322" si="306">IF(Z259&lt;&gt;"",HYPERLINK(Z259,"Pic"&amp;CM$2),"")</f>
        <v/>
      </c>
      <c r="CN259" s="68" t="str">
        <f t="shared" ref="CN259:CN322" si="307">IF(AA259&lt;&gt;"",HYPERLINK(AA259,"Pic"&amp;CN$2),"")</f>
        <v/>
      </c>
      <c r="CO259" s="68" t="str">
        <f t="shared" ref="CO259:CO322" si="308">IF(AB259&lt;&gt;"",HYPERLINK(AB259,"Pic"&amp;CO$2),"")</f>
        <v/>
      </c>
      <c r="CP259" s="68" t="str">
        <f t="shared" si="250"/>
        <v/>
      </c>
    </row>
    <row r="260" spans="3:94" x14ac:dyDescent="0.25">
      <c r="C260" s="82" t="str">
        <f t="shared" ref="C260:C323" si="309">_xlfn.TEXTJOIN("|",TRUE,CU260:DR260)</f>
        <v/>
      </c>
      <c r="D260" s="278"/>
      <c r="E260" s="82" t="str">
        <f t="shared" ref="E260:E323" si="310">IF($D260&gt;=E$1,CONCATENATE($AC260,$AQ260,$AD260,$AR260,AS260,$BQ260),"")</f>
        <v/>
      </c>
      <c r="F260" s="82" t="str">
        <f t="shared" si="263"/>
        <v/>
      </c>
      <c r="G260" s="82" t="str">
        <f t="shared" si="264"/>
        <v/>
      </c>
      <c r="H260" s="82" t="str">
        <f t="shared" si="265"/>
        <v/>
      </c>
      <c r="I260" s="82" t="str">
        <f t="shared" si="266"/>
        <v/>
      </c>
      <c r="J260" s="82" t="str">
        <f t="shared" si="267"/>
        <v/>
      </c>
      <c r="K260" s="82" t="str">
        <f t="shared" si="268"/>
        <v/>
      </c>
      <c r="L260" s="82" t="str">
        <f t="shared" si="269"/>
        <v/>
      </c>
      <c r="M260" s="82" t="str">
        <f t="shared" si="270"/>
        <v/>
      </c>
      <c r="N260" s="82" t="str">
        <f t="shared" si="271"/>
        <v/>
      </c>
      <c r="O260" s="82" t="str">
        <f t="shared" si="272"/>
        <v/>
      </c>
      <c r="P260" s="82" t="str">
        <f t="shared" si="273"/>
        <v/>
      </c>
      <c r="Q260" s="82" t="str">
        <f t="shared" si="274"/>
        <v/>
      </c>
      <c r="R260" s="82" t="str">
        <f t="shared" si="275"/>
        <v/>
      </c>
      <c r="S260" s="82" t="str">
        <f t="shared" si="276"/>
        <v/>
      </c>
      <c r="T260" s="82" t="str">
        <f t="shared" si="277"/>
        <v/>
      </c>
      <c r="U260" s="82" t="str">
        <f t="shared" si="278"/>
        <v/>
      </c>
      <c r="V260" s="82" t="str">
        <f t="shared" si="279"/>
        <v/>
      </c>
      <c r="W260" s="82" t="str">
        <f t="shared" si="280"/>
        <v/>
      </c>
      <c r="X260" s="82" t="str">
        <f t="shared" si="281"/>
        <v/>
      </c>
      <c r="Y260" s="82" t="str">
        <f t="shared" si="282"/>
        <v/>
      </c>
      <c r="Z260" s="82" t="str">
        <f t="shared" si="283"/>
        <v/>
      </c>
      <c r="AA260" s="82" t="str">
        <f t="shared" si="284"/>
        <v/>
      </c>
      <c r="AB260" s="82" t="str">
        <f t="shared" si="285"/>
        <v/>
      </c>
      <c r="AC260" s="83" t="str">
        <f t="shared" si="251"/>
        <v>https://viking-pictures.s3.us-west-1.amazonaws.com/AA1188</v>
      </c>
      <c r="AD260" s="82" t="str">
        <f t="shared" si="252"/>
        <v>0</v>
      </c>
      <c r="AE260" s="82">
        <f t="shared" ref="AE260:AE323" si="311">A260</f>
        <v>0</v>
      </c>
      <c r="AF260" s="82" t="str">
        <f t="shared" si="253"/>
        <v>0</v>
      </c>
      <c r="AG260" s="82" t="str">
        <f t="shared" si="254"/>
        <v>0</v>
      </c>
      <c r="AH260" s="82" t="str">
        <f t="shared" si="255"/>
        <v>0</v>
      </c>
      <c r="AI260" s="82" t="str">
        <f t="shared" si="256"/>
        <v>0</v>
      </c>
      <c r="AJ260" s="82" t="str">
        <f t="shared" si="257"/>
        <v>0</v>
      </c>
      <c r="AK260" s="82" t="str">
        <f t="shared" si="258"/>
        <v>0</v>
      </c>
      <c r="AL260" s="82" t="str">
        <f t="shared" si="259"/>
        <v>0</v>
      </c>
      <c r="AM260" s="82" t="str">
        <f t="shared" si="260"/>
        <v>0</v>
      </c>
      <c r="AN260" s="82" t="str">
        <f t="shared" ref="AN260:AN302" si="312">SUBSTITUTE(AM260,"?","%3F")</f>
        <v>0</v>
      </c>
      <c r="AO260" s="82" t="str">
        <f t="shared" si="261"/>
        <v>0</v>
      </c>
      <c r="AP260" s="82" t="str">
        <f t="shared" si="262"/>
        <v>0</v>
      </c>
      <c r="AQ260" s="84" t="s">
        <v>3199</v>
      </c>
      <c r="AR260" s="84" t="s">
        <v>1864</v>
      </c>
      <c r="AS260" s="84" t="s">
        <v>1865</v>
      </c>
      <c r="AT260" s="84" t="s">
        <v>1866</v>
      </c>
      <c r="AU260" s="84" t="s">
        <v>1867</v>
      </c>
      <c r="AV260" s="84" t="s">
        <v>1868</v>
      </c>
      <c r="AW260" s="84" t="s">
        <v>1869</v>
      </c>
      <c r="AX260" s="84" t="s">
        <v>1870</v>
      </c>
      <c r="AY260" s="84" t="s">
        <v>1871</v>
      </c>
      <c r="AZ260" s="84" t="s">
        <v>1872</v>
      </c>
      <c r="BA260" s="84" t="s">
        <v>1873</v>
      </c>
      <c r="BB260" s="84" t="s">
        <v>1874</v>
      </c>
      <c r="BC260" s="84" t="s">
        <v>1875</v>
      </c>
      <c r="BD260" s="84" t="s">
        <v>1876</v>
      </c>
      <c r="BE260" s="84" t="s">
        <v>1877</v>
      </c>
      <c r="BF260" s="84" t="s">
        <v>1878</v>
      </c>
      <c r="BG260" s="84" t="s">
        <v>1879</v>
      </c>
      <c r="BH260" s="84" t="s">
        <v>1880</v>
      </c>
      <c r="BI260" s="84" t="s">
        <v>1881</v>
      </c>
      <c r="BJ260" s="84" t="s">
        <v>1882</v>
      </c>
      <c r="BK260" s="84" t="s">
        <v>1883</v>
      </c>
      <c r="BL260" s="84" t="s">
        <v>1884</v>
      </c>
      <c r="BM260" s="84" t="s">
        <v>1885</v>
      </c>
      <c r="BN260" s="84" t="s">
        <v>1886</v>
      </c>
      <c r="BO260" s="84" t="s">
        <v>1887</v>
      </c>
      <c r="BP260" s="84" t="s">
        <v>1888</v>
      </c>
      <c r="BQ260" s="84" t="s">
        <v>1889</v>
      </c>
      <c r="BR260" s="68" t="str">
        <f t="shared" ref="BR260:BR323" si="313">IF(E260&lt;&gt;"",HYPERLINK(E260,"Pic"&amp;BR$2),"")</f>
        <v/>
      </c>
      <c r="BS260" s="68" t="str">
        <f t="shared" si="286"/>
        <v/>
      </c>
      <c r="BT260" s="68" t="str">
        <f t="shared" si="287"/>
        <v/>
      </c>
      <c r="BU260" s="68" t="str">
        <f t="shared" si="288"/>
        <v/>
      </c>
      <c r="BV260" s="68" t="str">
        <f t="shared" si="289"/>
        <v/>
      </c>
      <c r="BW260" s="68" t="str">
        <f t="shared" si="290"/>
        <v/>
      </c>
      <c r="BX260" s="68" t="str">
        <f t="shared" si="291"/>
        <v/>
      </c>
      <c r="BY260" s="68" t="str">
        <f t="shared" si="292"/>
        <v/>
      </c>
      <c r="BZ260" s="68" t="str">
        <f t="shared" si="293"/>
        <v/>
      </c>
      <c r="CA260" s="68" t="str">
        <f t="shared" si="294"/>
        <v/>
      </c>
      <c r="CB260" s="68" t="str">
        <f t="shared" si="295"/>
        <v/>
      </c>
      <c r="CC260" s="68" t="str">
        <f t="shared" si="296"/>
        <v/>
      </c>
      <c r="CD260" s="68" t="str">
        <f t="shared" si="297"/>
        <v/>
      </c>
      <c r="CE260" s="68" t="str">
        <f t="shared" si="298"/>
        <v/>
      </c>
      <c r="CF260" s="68" t="str">
        <f t="shared" si="299"/>
        <v/>
      </c>
      <c r="CG260" s="68" t="str">
        <f t="shared" si="300"/>
        <v/>
      </c>
      <c r="CH260" s="68" t="str">
        <f t="shared" si="301"/>
        <v/>
      </c>
      <c r="CI260" s="68" t="str">
        <f t="shared" si="302"/>
        <v/>
      </c>
      <c r="CJ260" s="68" t="str">
        <f t="shared" si="303"/>
        <v/>
      </c>
      <c r="CK260" s="68" t="str">
        <f t="shared" si="304"/>
        <v/>
      </c>
      <c r="CL260" s="68" t="str">
        <f t="shared" si="305"/>
        <v/>
      </c>
      <c r="CM260" s="68" t="str">
        <f t="shared" si="306"/>
        <v/>
      </c>
      <c r="CN260" s="68" t="str">
        <f t="shared" si="307"/>
        <v/>
      </c>
      <c r="CO260" s="68" t="str">
        <f t="shared" si="308"/>
        <v/>
      </c>
      <c r="CP260" s="68" t="str">
        <f t="shared" ref="CP260:CP323" si="314">E260</f>
        <v/>
      </c>
    </row>
    <row r="261" spans="3:94" x14ac:dyDescent="0.25">
      <c r="C261" s="82" t="str">
        <f t="shared" si="309"/>
        <v/>
      </c>
      <c r="D261" s="278"/>
      <c r="E261" s="82" t="str">
        <f t="shared" si="310"/>
        <v/>
      </c>
      <c r="F261" s="82" t="str">
        <f t="shared" si="263"/>
        <v/>
      </c>
      <c r="G261" s="82" t="str">
        <f t="shared" si="264"/>
        <v/>
      </c>
      <c r="H261" s="82" t="str">
        <f t="shared" si="265"/>
        <v/>
      </c>
      <c r="I261" s="82" t="str">
        <f t="shared" si="266"/>
        <v/>
      </c>
      <c r="J261" s="82" t="str">
        <f t="shared" si="267"/>
        <v/>
      </c>
      <c r="K261" s="82" t="str">
        <f t="shared" si="268"/>
        <v/>
      </c>
      <c r="L261" s="82" t="str">
        <f t="shared" si="269"/>
        <v/>
      </c>
      <c r="M261" s="82" t="str">
        <f t="shared" si="270"/>
        <v/>
      </c>
      <c r="N261" s="82" t="str">
        <f t="shared" si="271"/>
        <v/>
      </c>
      <c r="O261" s="82" t="str">
        <f t="shared" si="272"/>
        <v/>
      </c>
      <c r="P261" s="82" t="str">
        <f t="shared" si="273"/>
        <v/>
      </c>
      <c r="Q261" s="82" t="str">
        <f t="shared" si="274"/>
        <v/>
      </c>
      <c r="R261" s="82" t="str">
        <f t="shared" si="275"/>
        <v/>
      </c>
      <c r="S261" s="82" t="str">
        <f t="shared" si="276"/>
        <v/>
      </c>
      <c r="T261" s="82" t="str">
        <f t="shared" si="277"/>
        <v/>
      </c>
      <c r="U261" s="82" t="str">
        <f t="shared" si="278"/>
        <v/>
      </c>
      <c r="V261" s="82" t="str">
        <f t="shared" si="279"/>
        <v/>
      </c>
      <c r="W261" s="82" t="str">
        <f t="shared" si="280"/>
        <v/>
      </c>
      <c r="X261" s="82" t="str">
        <f t="shared" si="281"/>
        <v/>
      </c>
      <c r="Y261" s="82" t="str">
        <f t="shared" si="282"/>
        <v/>
      </c>
      <c r="Z261" s="82" t="str">
        <f t="shared" si="283"/>
        <v/>
      </c>
      <c r="AA261" s="82" t="str">
        <f t="shared" si="284"/>
        <v/>
      </c>
      <c r="AB261" s="82" t="str">
        <f t="shared" si="285"/>
        <v/>
      </c>
      <c r="AC261" s="83" t="str">
        <f t="shared" ref="AC261:AC324" si="315">"https://viking-pictures.s3.us-west-1.amazonaws.com/"&amp;$AC$1</f>
        <v>https://viking-pictures.s3.us-west-1.amazonaws.com/AA1188</v>
      </c>
      <c r="AD261" s="82" t="str">
        <f t="shared" ref="AD261:AD302" si="316">AP261</f>
        <v>0</v>
      </c>
      <c r="AE261" s="82">
        <f t="shared" si="311"/>
        <v>0</v>
      </c>
      <c r="AF261" s="82" t="str">
        <f t="shared" ref="AF261:AF302" si="317">SUBSTITUTE(AE261,"+","%2B")</f>
        <v>0</v>
      </c>
      <c r="AG261" s="82" t="str">
        <f t="shared" ref="AG261:AG302" si="318">SUBSTITUTE(AF261," ","+")</f>
        <v>0</v>
      </c>
      <c r="AH261" s="82" t="str">
        <f t="shared" ref="AH261:AH302" si="319">SUBSTITUTE(AG261,",","%2C")</f>
        <v>0</v>
      </c>
      <c r="AI261" s="82" t="str">
        <f t="shared" ref="AI261:AI302" si="320">SUBSTITUTE(AH261,";","%3B")</f>
        <v>0</v>
      </c>
      <c r="AJ261" s="82" t="str">
        <f t="shared" ref="AJ261:AJ302" si="321">SUBSTITUTE(AI261,":","%3A")</f>
        <v>0</v>
      </c>
      <c r="AK261" s="82" t="str">
        <f t="shared" ref="AK261:AK302" si="322">SUBSTITUTE(AJ261,"@","40%")</f>
        <v>0</v>
      </c>
      <c r="AL261" s="82" t="str">
        <f t="shared" ref="AL261:AL302" si="323">SUBSTITUTE(AK261,"&amp;","%26")</f>
        <v>0</v>
      </c>
      <c r="AM261" s="82" t="str">
        <f t="shared" ref="AM261:AM302" si="324">SUBSTITUTE(AL261,"=","%3D")</f>
        <v>0</v>
      </c>
      <c r="AN261" s="82" t="str">
        <f t="shared" si="312"/>
        <v>0</v>
      </c>
      <c r="AO261" s="82" t="str">
        <f t="shared" ref="AO261:AO302" si="325">SUBSTITUTE(AN261,"/","%2F")</f>
        <v>0</v>
      </c>
      <c r="AP261" s="82" t="str">
        <f t="shared" ref="AP261:AP302" si="326">SUBSTITUTE(AO261,"""","")</f>
        <v>0</v>
      </c>
      <c r="AQ261" s="84" t="s">
        <v>3199</v>
      </c>
      <c r="AR261" s="84" t="s">
        <v>1864</v>
      </c>
      <c r="AS261" s="84" t="s">
        <v>1865</v>
      </c>
      <c r="AT261" s="84" t="s">
        <v>1866</v>
      </c>
      <c r="AU261" s="84" t="s">
        <v>1867</v>
      </c>
      <c r="AV261" s="84" t="s">
        <v>1868</v>
      </c>
      <c r="AW261" s="84" t="s">
        <v>1869</v>
      </c>
      <c r="AX261" s="84" t="s">
        <v>1870</v>
      </c>
      <c r="AY261" s="84" t="s">
        <v>1871</v>
      </c>
      <c r="AZ261" s="84" t="s">
        <v>1872</v>
      </c>
      <c r="BA261" s="84" t="s">
        <v>1873</v>
      </c>
      <c r="BB261" s="84" t="s">
        <v>1874</v>
      </c>
      <c r="BC261" s="84" t="s">
        <v>1875</v>
      </c>
      <c r="BD261" s="84" t="s">
        <v>1876</v>
      </c>
      <c r="BE261" s="84" t="s">
        <v>1877</v>
      </c>
      <c r="BF261" s="84" t="s">
        <v>1878</v>
      </c>
      <c r="BG261" s="84" t="s">
        <v>1879</v>
      </c>
      <c r="BH261" s="84" t="s">
        <v>1880</v>
      </c>
      <c r="BI261" s="84" t="s">
        <v>1881</v>
      </c>
      <c r="BJ261" s="84" t="s">
        <v>1882</v>
      </c>
      <c r="BK261" s="84" t="s">
        <v>1883</v>
      </c>
      <c r="BL261" s="84" t="s">
        <v>1884</v>
      </c>
      <c r="BM261" s="84" t="s">
        <v>1885</v>
      </c>
      <c r="BN261" s="84" t="s">
        <v>1886</v>
      </c>
      <c r="BO261" s="84" t="s">
        <v>1887</v>
      </c>
      <c r="BP261" s="84" t="s">
        <v>1888</v>
      </c>
      <c r="BQ261" s="84" t="s">
        <v>1889</v>
      </c>
      <c r="BR261" s="68" t="str">
        <f t="shared" si="313"/>
        <v/>
      </c>
      <c r="BS261" s="68" t="str">
        <f t="shared" si="286"/>
        <v/>
      </c>
      <c r="BT261" s="68" t="str">
        <f t="shared" si="287"/>
        <v/>
      </c>
      <c r="BU261" s="68" t="str">
        <f t="shared" si="288"/>
        <v/>
      </c>
      <c r="BV261" s="68" t="str">
        <f t="shared" si="289"/>
        <v/>
      </c>
      <c r="BW261" s="68" t="str">
        <f t="shared" si="290"/>
        <v/>
      </c>
      <c r="BX261" s="68" t="str">
        <f t="shared" si="291"/>
        <v/>
      </c>
      <c r="BY261" s="68" t="str">
        <f t="shared" si="292"/>
        <v/>
      </c>
      <c r="BZ261" s="68" t="str">
        <f t="shared" si="293"/>
        <v/>
      </c>
      <c r="CA261" s="68" t="str">
        <f t="shared" si="294"/>
        <v/>
      </c>
      <c r="CB261" s="68" t="str">
        <f t="shared" si="295"/>
        <v/>
      </c>
      <c r="CC261" s="68" t="str">
        <f t="shared" si="296"/>
        <v/>
      </c>
      <c r="CD261" s="68" t="str">
        <f t="shared" si="297"/>
        <v/>
      </c>
      <c r="CE261" s="68" t="str">
        <f t="shared" si="298"/>
        <v/>
      </c>
      <c r="CF261" s="68" t="str">
        <f t="shared" si="299"/>
        <v/>
      </c>
      <c r="CG261" s="68" t="str">
        <f t="shared" si="300"/>
        <v/>
      </c>
      <c r="CH261" s="68" t="str">
        <f t="shared" si="301"/>
        <v/>
      </c>
      <c r="CI261" s="68" t="str">
        <f t="shared" si="302"/>
        <v/>
      </c>
      <c r="CJ261" s="68" t="str">
        <f t="shared" si="303"/>
        <v/>
      </c>
      <c r="CK261" s="68" t="str">
        <f t="shared" si="304"/>
        <v/>
      </c>
      <c r="CL261" s="68" t="str">
        <f t="shared" si="305"/>
        <v/>
      </c>
      <c r="CM261" s="68" t="str">
        <f t="shared" si="306"/>
        <v/>
      </c>
      <c r="CN261" s="68" t="str">
        <f t="shared" si="307"/>
        <v/>
      </c>
      <c r="CO261" s="68" t="str">
        <f t="shared" si="308"/>
        <v/>
      </c>
      <c r="CP261" s="68" t="str">
        <f t="shared" si="314"/>
        <v/>
      </c>
    </row>
    <row r="262" spans="3:94" x14ac:dyDescent="0.25">
      <c r="C262" s="82" t="str">
        <f t="shared" si="309"/>
        <v/>
      </c>
      <c r="D262" s="278"/>
      <c r="E262" s="82" t="str">
        <f t="shared" si="310"/>
        <v/>
      </c>
      <c r="F262" s="82" t="str">
        <f t="shared" si="263"/>
        <v/>
      </c>
      <c r="G262" s="82" t="str">
        <f t="shared" si="264"/>
        <v/>
      </c>
      <c r="H262" s="82" t="str">
        <f t="shared" si="265"/>
        <v/>
      </c>
      <c r="I262" s="82" t="str">
        <f t="shared" si="266"/>
        <v/>
      </c>
      <c r="J262" s="82" t="str">
        <f t="shared" si="267"/>
        <v/>
      </c>
      <c r="K262" s="82" t="str">
        <f t="shared" si="268"/>
        <v/>
      </c>
      <c r="L262" s="82" t="str">
        <f t="shared" si="269"/>
        <v/>
      </c>
      <c r="M262" s="82" t="str">
        <f t="shared" si="270"/>
        <v/>
      </c>
      <c r="N262" s="82" t="str">
        <f t="shared" si="271"/>
        <v/>
      </c>
      <c r="O262" s="82" t="str">
        <f t="shared" si="272"/>
        <v/>
      </c>
      <c r="P262" s="82" t="str">
        <f t="shared" si="273"/>
        <v/>
      </c>
      <c r="Q262" s="82" t="str">
        <f t="shared" si="274"/>
        <v/>
      </c>
      <c r="R262" s="82" t="str">
        <f t="shared" si="275"/>
        <v/>
      </c>
      <c r="S262" s="82" t="str">
        <f t="shared" si="276"/>
        <v/>
      </c>
      <c r="T262" s="82" t="str">
        <f t="shared" si="277"/>
        <v/>
      </c>
      <c r="U262" s="82" t="str">
        <f t="shared" si="278"/>
        <v/>
      </c>
      <c r="V262" s="82" t="str">
        <f t="shared" si="279"/>
        <v/>
      </c>
      <c r="W262" s="82" t="str">
        <f t="shared" si="280"/>
        <v/>
      </c>
      <c r="X262" s="82" t="str">
        <f t="shared" si="281"/>
        <v/>
      </c>
      <c r="Y262" s="82" t="str">
        <f t="shared" si="282"/>
        <v/>
      </c>
      <c r="Z262" s="82" t="str">
        <f t="shared" si="283"/>
        <v/>
      </c>
      <c r="AA262" s="82" t="str">
        <f t="shared" si="284"/>
        <v/>
      </c>
      <c r="AB262" s="82" t="str">
        <f t="shared" si="285"/>
        <v/>
      </c>
      <c r="AC262" s="83" t="str">
        <f t="shared" si="315"/>
        <v>https://viking-pictures.s3.us-west-1.amazonaws.com/AA1188</v>
      </c>
      <c r="AD262" s="82" t="str">
        <f t="shared" si="316"/>
        <v>0</v>
      </c>
      <c r="AE262" s="82">
        <f t="shared" si="311"/>
        <v>0</v>
      </c>
      <c r="AF262" s="82" t="str">
        <f t="shared" si="317"/>
        <v>0</v>
      </c>
      <c r="AG262" s="82" t="str">
        <f t="shared" si="318"/>
        <v>0</v>
      </c>
      <c r="AH262" s="82" t="str">
        <f t="shared" si="319"/>
        <v>0</v>
      </c>
      <c r="AI262" s="82" t="str">
        <f t="shared" si="320"/>
        <v>0</v>
      </c>
      <c r="AJ262" s="82" t="str">
        <f t="shared" si="321"/>
        <v>0</v>
      </c>
      <c r="AK262" s="82" t="str">
        <f t="shared" si="322"/>
        <v>0</v>
      </c>
      <c r="AL262" s="82" t="str">
        <f t="shared" si="323"/>
        <v>0</v>
      </c>
      <c r="AM262" s="82" t="str">
        <f t="shared" si="324"/>
        <v>0</v>
      </c>
      <c r="AN262" s="82" t="str">
        <f t="shared" si="312"/>
        <v>0</v>
      </c>
      <c r="AO262" s="82" t="str">
        <f t="shared" si="325"/>
        <v>0</v>
      </c>
      <c r="AP262" s="82" t="str">
        <f t="shared" si="326"/>
        <v>0</v>
      </c>
      <c r="AQ262" s="84" t="s">
        <v>3199</v>
      </c>
      <c r="AR262" s="84" t="s">
        <v>1864</v>
      </c>
      <c r="AS262" s="84" t="s">
        <v>1865</v>
      </c>
      <c r="AT262" s="84" t="s">
        <v>1866</v>
      </c>
      <c r="AU262" s="84" t="s">
        <v>1867</v>
      </c>
      <c r="AV262" s="84" t="s">
        <v>1868</v>
      </c>
      <c r="AW262" s="84" t="s">
        <v>1869</v>
      </c>
      <c r="AX262" s="84" t="s">
        <v>1870</v>
      </c>
      <c r="AY262" s="84" t="s">
        <v>1871</v>
      </c>
      <c r="AZ262" s="84" t="s">
        <v>1872</v>
      </c>
      <c r="BA262" s="84" t="s">
        <v>1873</v>
      </c>
      <c r="BB262" s="84" t="s">
        <v>1874</v>
      </c>
      <c r="BC262" s="84" t="s">
        <v>1875</v>
      </c>
      <c r="BD262" s="84" t="s">
        <v>1876</v>
      </c>
      <c r="BE262" s="84" t="s">
        <v>1877</v>
      </c>
      <c r="BF262" s="84" t="s">
        <v>1878</v>
      </c>
      <c r="BG262" s="84" t="s">
        <v>1879</v>
      </c>
      <c r="BH262" s="84" t="s">
        <v>1880</v>
      </c>
      <c r="BI262" s="84" t="s">
        <v>1881</v>
      </c>
      <c r="BJ262" s="84" t="s">
        <v>1882</v>
      </c>
      <c r="BK262" s="84" t="s">
        <v>1883</v>
      </c>
      <c r="BL262" s="84" t="s">
        <v>1884</v>
      </c>
      <c r="BM262" s="84" t="s">
        <v>1885</v>
      </c>
      <c r="BN262" s="84" t="s">
        <v>1886</v>
      </c>
      <c r="BO262" s="84" t="s">
        <v>1887</v>
      </c>
      <c r="BP262" s="84" t="s">
        <v>1888</v>
      </c>
      <c r="BQ262" s="84" t="s">
        <v>1889</v>
      </c>
      <c r="BR262" s="68" t="str">
        <f t="shared" si="313"/>
        <v/>
      </c>
      <c r="BS262" s="68" t="str">
        <f t="shared" si="286"/>
        <v/>
      </c>
      <c r="BT262" s="68" t="str">
        <f t="shared" si="287"/>
        <v/>
      </c>
      <c r="BU262" s="68" t="str">
        <f t="shared" si="288"/>
        <v/>
      </c>
      <c r="BV262" s="68" t="str">
        <f t="shared" si="289"/>
        <v/>
      </c>
      <c r="BW262" s="68" t="str">
        <f t="shared" si="290"/>
        <v/>
      </c>
      <c r="BX262" s="68" t="str">
        <f t="shared" si="291"/>
        <v/>
      </c>
      <c r="BY262" s="68" t="str">
        <f t="shared" si="292"/>
        <v/>
      </c>
      <c r="BZ262" s="68" t="str">
        <f t="shared" si="293"/>
        <v/>
      </c>
      <c r="CA262" s="68" t="str">
        <f t="shared" si="294"/>
        <v/>
      </c>
      <c r="CB262" s="68" t="str">
        <f t="shared" si="295"/>
        <v/>
      </c>
      <c r="CC262" s="68" t="str">
        <f t="shared" si="296"/>
        <v/>
      </c>
      <c r="CD262" s="68" t="str">
        <f t="shared" si="297"/>
        <v/>
      </c>
      <c r="CE262" s="68" t="str">
        <f t="shared" si="298"/>
        <v/>
      </c>
      <c r="CF262" s="68" t="str">
        <f t="shared" si="299"/>
        <v/>
      </c>
      <c r="CG262" s="68" t="str">
        <f t="shared" si="300"/>
        <v/>
      </c>
      <c r="CH262" s="68" t="str">
        <f t="shared" si="301"/>
        <v/>
      </c>
      <c r="CI262" s="68" t="str">
        <f t="shared" si="302"/>
        <v/>
      </c>
      <c r="CJ262" s="68" t="str">
        <f t="shared" si="303"/>
        <v/>
      </c>
      <c r="CK262" s="68" t="str">
        <f t="shared" si="304"/>
        <v/>
      </c>
      <c r="CL262" s="68" t="str">
        <f t="shared" si="305"/>
        <v/>
      </c>
      <c r="CM262" s="68" t="str">
        <f t="shared" si="306"/>
        <v/>
      </c>
      <c r="CN262" s="68" t="str">
        <f t="shared" si="307"/>
        <v/>
      </c>
      <c r="CO262" s="68" t="str">
        <f t="shared" si="308"/>
        <v/>
      </c>
      <c r="CP262" s="68" t="str">
        <f t="shared" si="314"/>
        <v/>
      </c>
    </row>
    <row r="263" spans="3:94" x14ac:dyDescent="0.25">
      <c r="C263" s="82" t="str">
        <f t="shared" si="309"/>
        <v/>
      </c>
      <c r="D263" s="278"/>
      <c r="E263" s="82" t="str">
        <f t="shared" si="310"/>
        <v/>
      </c>
      <c r="F263" s="82" t="str">
        <f t="shared" si="263"/>
        <v/>
      </c>
      <c r="G263" s="82" t="str">
        <f t="shared" si="264"/>
        <v/>
      </c>
      <c r="H263" s="82" t="str">
        <f t="shared" si="265"/>
        <v/>
      </c>
      <c r="I263" s="82" t="str">
        <f t="shared" si="266"/>
        <v/>
      </c>
      <c r="J263" s="82" t="str">
        <f t="shared" si="267"/>
        <v/>
      </c>
      <c r="K263" s="82" t="str">
        <f t="shared" si="268"/>
        <v/>
      </c>
      <c r="L263" s="82" t="str">
        <f t="shared" si="269"/>
        <v/>
      </c>
      <c r="M263" s="82" t="str">
        <f t="shared" si="270"/>
        <v/>
      </c>
      <c r="N263" s="82" t="str">
        <f t="shared" si="271"/>
        <v/>
      </c>
      <c r="O263" s="82" t="str">
        <f t="shared" si="272"/>
        <v/>
      </c>
      <c r="P263" s="82" t="str">
        <f t="shared" si="273"/>
        <v/>
      </c>
      <c r="Q263" s="82" t="str">
        <f t="shared" si="274"/>
        <v/>
      </c>
      <c r="R263" s="82" t="str">
        <f t="shared" si="275"/>
        <v/>
      </c>
      <c r="S263" s="82" t="str">
        <f t="shared" si="276"/>
        <v/>
      </c>
      <c r="T263" s="82" t="str">
        <f t="shared" si="277"/>
        <v/>
      </c>
      <c r="U263" s="82" t="str">
        <f t="shared" si="278"/>
        <v/>
      </c>
      <c r="V263" s="82" t="str">
        <f t="shared" si="279"/>
        <v/>
      </c>
      <c r="W263" s="82" t="str">
        <f t="shared" si="280"/>
        <v/>
      </c>
      <c r="X263" s="82" t="str">
        <f t="shared" si="281"/>
        <v/>
      </c>
      <c r="Y263" s="82" t="str">
        <f t="shared" si="282"/>
        <v/>
      </c>
      <c r="Z263" s="82" t="str">
        <f t="shared" si="283"/>
        <v/>
      </c>
      <c r="AA263" s="82" t="str">
        <f t="shared" si="284"/>
        <v/>
      </c>
      <c r="AB263" s="82" t="str">
        <f t="shared" si="285"/>
        <v/>
      </c>
      <c r="AC263" s="83" t="str">
        <f t="shared" si="315"/>
        <v>https://viking-pictures.s3.us-west-1.amazonaws.com/AA1188</v>
      </c>
      <c r="AD263" s="82" t="str">
        <f t="shared" si="316"/>
        <v>0</v>
      </c>
      <c r="AE263" s="82">
        <f t="shared" si="311"/>
        <v>0</v>
      </c>
      <c r="AF263" s="82" t="str">
        <f t="shared" si="317"/>
        <v>0</v>
      </c>
      <c r="AG263" s="82" t="str">
        <f t="shared" si="318"/>
        <v>0</v>
      </c>
      <c r="AH263" s="82" t="str">
        <f t="shared" si="319"/>
        <v>0</v>
      </c>
      <c r="AI263" s="82" t="str">
        <f t="shared" si="320"/>
        <v>0</v>
      </c>
      <c r="AJ263" s="82" t="str">
        <f t="shared" si="321"/>
        <v>0</v>
      </c>
      <c r="AK263" s="82" t="str">
        <f t="shared" si="322"/>
        <v>0</v>
      </c>
      <c r="AL263" s="82" t="str">
        <f t="shared" si="323"/>
        <v>0</v>
      </c>
      <c r="AM263" s="82" t="str">
        <f t="shared" si="324"/>
        <v>0</v>
      </c>
      <c r="AN263" s="82" t="str">
        <f t="shared" si="312"/>
        <v>0</v>
      </c>
      <c r="AO263" s="82" t="str">
        <f t="shared" si="325"/>
        <v>0</v>
      </c>
      <c r="AP263" s="82" t="str">
        <f t="shared" si="326"/>
        <v>0</v>
      </c>
      <c r="AQ263" s="84" t="s">
        <v>3199</v>
      </c>
      <c r="AR263" s="84" t="s">
        <v>1864</v>
      </c>
      <c r="AS263" s="84" t="s">
        <v>1865</v>
      </c>
      <c r="AT263" s="84" t="s">
        <v>1866</v>
      </c>
      <c r="AU263" s="84" t="s">
        <v>1867</v>
      </c>
      <c r="AV263" s="84" t="s">
        <v>1868</v>
      </c>
      <c r="AW263" s="84" t="s">
        <v>1869</v>
      </c>
      <c r="AX263" s="84" t="s">
        <v>1870</v>
      </c>
      <c r="AY263" s="84" t="s">
        <v>1871</v>
      </c>
      <c r="AZ263" s="84" t="s">
        <v>1872</v>
      </c>
      <c r="BA263" s="84" t="s">
        <v>1873</v>
      </c>
      <c r="BB263" s="84" t="s">
        <v>1874</v>
      </c>
      <c r="BC263" s="84" t="s">
        <v>1875</v>
      </c>
      <c r="BD263" s="84" t="s">
        <v>1876</v>
      </c>
      <c r="BE263" s="84" t="s">
        <v>1877</v>
      </c>
      <c r="BF263" s="84" t="s">
        <v>1878</v>
      </c>
      <c r="BG263" s="84" t="s">
        <v>1879</v>
      </c>
      <c r="BH263" s="84" t="s">
        <v>1880</v>
      </c>
      <c r="BI263" s="84" t="s">
        <v>1881</v>
      </c>
      <c r="BJ263" s="84" t="s">
        <v>1882</v>
      </c>
      <c r="BK263" s="84" t="s">
        <v>1883</v>
      </c>
      <c r="BL263" s="84" t="s">
        <v>1884</v>
      </c>
      <c r="BM263" s="84" t="s">
        <v>1885</v>
      </c>
      <c r="BN263" s="84" t="s">
        <v>1886</v>
      </c>
      <c r="BO263" s="84" t="s">
        <v>1887</v>
      </c>
      <c r="BP263" s="84" t="s">
        <v>1888</v>
      </c>
      <c r="BQ263" s="84" t="s">
        <v>1889</v>
      </c>
      <c r="BR263" s="68" t="str">
        <f t="shared" si="313"/>
        <v/>
      </c>
      <c r="BS263" s="68" t="str">
        <f t="shared" si="286"/>
        <v/>
      </c>
      <c r="BT263" s="68" t="str">
        <f t="shared" si="287"/>
        <v/>
      </c>
      <c r="BU263" s="68" t="str">
        <f t="shared" si="288"/>
        <v/>
      </c>
      <c r="BV263" s="68" t="str">
        <f t="shared" si="289"/>
        <v/>
      </c>
      <c r="BW263" s="68" t="str">
        <f t="shared" si="290"/>
        <v/>
      </c>
      <c r="BX263" s="68" t="str">
        <f t="shared" si="291"/>
        <v/>
      </c>
      <c r="BY263" s="68" t="str">
        <f t="shared" si="292"/>
        <v/>
      </c>
      <c r="BZ263" s="68" t="str">
        <f t="shared" si="293"/>
        <v/>
      </c>
      <c r="CA263" s="68" t="str">
        <f t="shared" si="294"/>
        <v/>
      </c>
      <c r="CB263" s="68" t="str">
        <f t="shared" si="295"/>
        <v/>
      </c>
      <c r="CC263" s="68" t="str">
        <f t="shared" si="296"/>
        <v/>
      </c>
      <c r="CD263" s="68" t="str">
        <f t="shared" si="297"/>
        <v/>
      </c>
      <c r="CE263" s="68" t="str">
        <f t="shared" si="298"/>
        <v/>
      </c>
      <c r="CF263" s="68" t="str">
        <f t="shared" si="299"/>
        <v/>
      </c>
      <c r="CG263" s="68" t="str">
        <f t="shared" si="300"/>
        <v/>
      </c>
      <c r="CH263" s="68" t="str">
        <f t="shared" si="301"/>
        <v/>
      </c>
      <c r="CI263" s="68" t="str">
        <f t="shared" si="302"/>
        <v/>
      </c>
      <c r="CJ263" s="68" t="str">
        <f t="shared" si="303"/>
        <v/>
      </c>
      <c r="CK263" s="68" t="str">
        <f t="shared" si="304"/>
        <v/>
      </c>
      <c r="CL263" s="68" t="str">
        <f t="shared" si="305"/>
        <v/>
      </c>
      <c r="CM263" s="68" t="str">
        <f t="shared" si="306"/>
        <v/>
      </c>
      <c r="CN263" s="68" t="str">
        <f t="shared" si="307"/>
        <v/>
      </c>
      <c r="CO263" s="68" t="str">
        <f t="shared" si="308"/>
        <v/>
      </c>
      <c r="CP263" s="68" t="str">
        <f t="shared" si="314"/>
        <v/>
      </c>
    </row>
    <row r="264" spans="3:94" x14ac:dyDescent="0.25">
      <c r="C264" s="82" t="str">
        <f t="shared" si="309"/>
        <v/>
      </c>
      <c r="D264" s="278"/>
      <c r="E264" s="82" t="str">
        <f t="shared" si="310"/>
        <v/>
      </c>
      <c r="F264" s="82" t="str">
        <f t="shared" si="263"/>
        <v/>
      </c>
      <c r="G264" s="82" t="str">
        <f t="shared" si="264"/>
        <v/>
      </c>
      <c r="H264" s="82" t="str">
        <f t="shared" si="265"/>
        <v/>
      </c>
      <c r="I264" s="82" t="str">
        <f t="shared" si="266"/>
        <v/>
      </c>
      <c r="J264" s="82" t="str">
        <f t="shared" si="267"/>
        <v/>
      </c>
      <c r="K264" s="82" t="str">
        <f t="shared" si="268"/>
        <v/>
      </c>
      <c r="L264" s="82" t="str">
        <f t="shared" si="269"/>
        <v/>
      </c>
      <c r="M264" s="82" t="str">
        <f t="shared" si="270"/>
        <v/>
      </c>
      <c r="N264" s="82" t="str">
        <f t="shared" si="271"/>
        <v/>
      </c>
      <c r="O264" s="82" t="str">
        <f t="shared" si="272"/>
        <v/>
      </c>
      <c r="P264" s="82" t="str">
        <f t="shared" si="273"/>
        <v/>
      </c>
      <c r="Q264" s="82" t="str">
        <f t="shared" si="274"/>
        <v/>
      </c>
      <c r="R264" s="82" t="str">
        <f t="shared" si="275"/>
        <v/>
      </c>
      <c r="S264" s="82" t="str">
        <f t="shared" si="276"/>
        <v/>
      </c>
      <c r="T264" s="82" t="str">
        <f t="shared" si="277"/>
        <v/>
      </c>
      <c r="U264" s="82" t="str">
        <f t="shared" si="278"/>
        <v/>
      </c>
      <c r="V264" s="82" t="str">
        <f t="shared" si="279"/>
        <v/>
      </c>
      <c r="W264" s="82" t="str">
        <f t="shared" si="280"/>
        <v/>
      </c>
      <c r="X264" s="82" t="str">
        <f t="shared" si="281"/>
        <v/>
      </c>
      <c r="Y264" s="82" t="str">
        <f t="shared" si="282"/>
        <v/>
      </c>
      <c r="Z264" s="82" t="str">
        <f t="shared" si="283"/>
        <v/>
      </c>
      <c r="AA264" s="82" t="str">
        <f t="shared" si="284"/>
        <v/>
      </c>
      <c r="AB264" s="82" t="str">
        <f t="shared" si="285"/>
        <v/>
      </c>
      <c r="AC264" s="83" t="str">
        <f t="shared" si="315"/>
        <v>https://viking-pictures.s3.us-west-1.amazonaws.com/AA1188</v>
      </c>
      <c r="AD264" s="82" t="str">
        <f t="shared" si="316"/>
        <v>0</v>
      </c>
      <c r="AE264" s="82">
        <f t="shared" si="311"/>
        <v>0</v>
      </c>
      <c r="AF264" s="82" t="str">
        <f t="shared" si="317"/>
        <v>0</v>
      </c>
      <c r="AG264" s="82" t="str">
        <f t="shared" si="318"/>
        <v>0</v>
      </c>
      <c r="AH264" s="82" t="str">
        <f t="shared" si="319"/>
        <v>0</v>
      </c>
      <c r="AI264" s="82" t="str">
        <f t="shared" si="320"/>
        <v>0</v>
      </c>
      <c r="AJ264" s="82" t="str">
        <f t="shared" si="321"/>
        <v>0</v>
      </c>
      <c r="AK264" s="82" t="str">
        <f t="shared" si="322"/>
        <v>0</v>
      </c>
      <c r="AL264" s="82" t="str">
        <f t="shared" si="323"/>
        <v>0</v>
      </c>
      <c r="AM264" s="82" t="str">
        <f t="shared" si="324"/>
        <v>0</v>
      </c>
      <c r="AN264" s="82" t="str">
        <f t="shared" si="312"/>
        <v>0</v>
      </c>
      <c r="AO264" s="82" t="str">
        <f t="shared" si="325"/>
        <v>0</v>
      </c>
      <c r="AP264" s="82" t="str">
        <f t="shared" si="326"/>
        <v>0</v>
      </c>
      <c r="AQ264" s="84" t="s">
        <v>3199</v>
      </c>
      <c r="AR264" s="84" t="s">
        <v>1864</v>
      </c>
      <c r="AS264" s="84" t="s">
        <v>1865</v>
      </c>
      <c r="AT264" s="84" t="s">
        <v>1866</v>
      </c>
      <c r="AU264" s="84" t="s">
        <v>1867</v>
      </c>
      <c r="AV264" s="84" t="s">
        <v>1868</v>
      </c>
      <c r="AW264" s="84" t="s">
        <v>1869</v>
      </c>
      <c r="AX264" s="84" t="s">
        <v>1870</v>
      </c>
      <c r="AY264" s="84" t="s">
        <v>1871</v>
      </c>
      <c r="AZ264" s="84" t="s">
        <v>1872</v>
      </c>
      <c r="BA264" s="84" t="s">
        <v>1873</v>
      </c>
      <c r="BB264" s="84" t="s">
        <v>1874</v>
      </c>
      <c r="BC264" s="84" t="s">
        <v>1875</v>
      </c>
      <c r="BD264" s="84" t="s">
        <v>1876</v>
      </c>
      <c r="BE264" s="84" t="s">
        <v>1877</v>
      </c>
      <c r="BF264" s="84" t="s">
        <v>1878</v>
      </c>
      <c r="BG264" s="84" t="s">
        <v>1879</v>
      </c>
      <c r="BH264" s="84" t="s">
        <v>1880</v>
      </c>
      <c r="BI264" s="84" t="s">
        <v>1881</v>
      </c>
      <c r="BJ264" s="84" t="s">
        <v>1882</v>
      </c>
      <c r="BK264" s="84" t="s">
        <v>1883</v>
      </c>
      <c r="BL264" s="84" t="s">
        <v>1884</v>
      </c>
      <c r="BM264" s="84" t="s">
        <v>1885</v>
      </c>
      <c r="BN264" s="84" t="s">
        <v>1886</v>
      </c>
      <c r="BO264" s="84" t="s">
        <v>1887</v>
      </c>
      <c r="BP264" s="84" t="s">
        <v>1888</v>
      </c>
      <c r="BQ264" s="84" t="s">
        <v>1889</v>
      </c>
      <c r="BR264" s="68" t="str">
        <f t="shared" si="313"/>
        <v/>
      </c>
      <c r="BS264" s="68" t="str">
        <f t="shared" si="286"/>
        <v/>
      </c>
      <c r="BT264" s="68" t="str">
        <f t="shared" si="287"/>
        <v/>
      </c>
      <c r="BU264" s="68" t="str">
        <f t="shared" si="288"/>
        <v/>
      </c>
      <c r="BV264" s="68" t="str">
        <f t="shared" si="289"/>
        <v/>
      </c>
      <c r="BW264" s="68" t="str">
        <f t="shared" si="290"/>
        <v/>
      </c>
      <c r="BX264" s="68" t="str">
        <f t="shared" si="291"/>
        <v/>
      </c>
      <c r="BY264" s="68" t="str">
        <f t="shared" si="292"/>
        <v/>
      </c>
      <c r="BZ264" s="68" t="str">
        <f t="shared" si="293"/>
        <v/>
      </c>
      <c r="CA264" s="68" t="str">
        <f t="shared" si="294"/>
        <v/>
      </c>
      <c r="CB264" s="68" t="str">
        <f t="shared" si="295"/>
        <v/>
      </c>
      <c r="CC264" s="68" t="str">
        <f t="shared" si="296"/>
        <v/>
      </c>
      <c r="CD264" s="68" t="str">
        <f t="shared" si="297"/>
        <v/>
      </c>
      <c r="CE264" s="68" t="str">
        <f t="shared" si="298"/>
        <v/>
      </c>
      <c r="CF264" s="68" t="str">
        <f t="shared" si="299"/>
        <v/>
      </c>
      <c r="CG264" s="68" t="str">
        <f t="shared" si="300"/>
        <v/>
      </c>
      <c r="CH264" s="68" t="str">
        <f t="shared" si="301"/>
        <v/>
      </c>
      <c r="CI264" s="68" t="str">
        <f t="shared" si="302"/>
        <v/>
      </c>
      <c r="CJ264" s="68" t="str">
        <f t="shared" si="303"/>
        <v/>
      </c>
      <c r="CK264" s="68" t="str">
        <f t="shared" si="304"/>
        <v/>
      </c>
      <c r="CL264" s="68" t="str">
        <f t="shared" si="305"/>
        <v/>
      </c>
      <c r="CM264" s="68" t="str">
        <f t="shared" si="306"/>
        <v/>
      </c>
      <c r="CN264" s="68" t="str">
        <f t="shared" si="307"/>
        <v/>
      </c>
      <c r="CO264" s="68" t="str">
        <f t="shared" si="308"/>
        <v/>
      </c>
      <c r="CP264" s="68" t="str">
        <f t="shared" si="314"/>
        <v/>
      </c>
    </row>
    <row r="265" spans="3:94" x14ac:dyDescent="0.25">
      <c r="C265" s="82" t="str">
        <f t="shared" si="309"/>
        <v/>
      </c>
      <c r="D265" s="278"/>
      <c r="E265" s="82" t="str">
        <f t="shared" si="310"/>
        <v/>
      </c>
      <c r="F265" s="82" t="str">
        <f t="shared" si="263"/>
        <v/>
      </c>
      <c r="G265" s="82" t="str">
        <f t="shared" si="264"/>
        <v/>
      </c>
      <c r="H265" s="82" t="str">
        <f t="shared" si="265"/>
        <v/>
      </c>
      <c r="I265" s="82" t="str">
        <f t="shared" si="266"/>
        <v/>
      </c>
      <c r="J265" s="82" t="str">
        <f t="shared" si="267"/>
        <v/>
      </c>
      <c r="K265" s="82" t="str">
        <f t="shared" si="268"/>
        <v/>
      </c>
      <c r="L265" s="82" t="str">
        <f t="shared" si="269"/>
        <v/>
      </c>
      <c r="M265" s="82" t="str">
        <f t="shared" si="270"/>
        <v/>
      </c>
      <c r="N265" s="82" t="str">
        <f t="shared" si="271"/>
        <v/>
      </c>
      <c r="O265" s="82" t="str">
        <f t="shared" si="272"/>
        <v/>
      </c>
      <c r="P265" s="82" t="str">
        <f t="shared" si="273"/>
        <v/>
      </c>
      <c r="Q265" s="82" t="str">
        <f t="shared" si="274"/>
        <v/>
      </c>
      <c r="R265" s="82" t="str">
        <f t="shared" si="275"/>
        <v/>
      </c>
      <c r="S265" s="82" t="str">
        <f t="shared" si="276"/>
        <v/>
      </c>
      <c r="T265" s="82" t="str">
        <f t="shared" si="277"/>
        <v/>
      </c>
      <c r="U265" s="82" t="str">
        <f t="shared" si="278"/>
        <v/>
      </c>
      <c r="V265" s="82" t="str">
        <f t="shared" si="279"/>
        <v/>
      </c>
      <c r="W265" s="82" t="str">
        <f t="shared" si="280"/>
        <v/>
      </c>
      <c r="X265" s="82" t="str">
        <f t="shared" si="281"/>
        <v/>
      </c>
      <c r="Y265" s="82" t="str">
        <f t="shared" si="282"/>
        <v/>
      </c>
      <c r="Z265" s="82" t="str">
        <f t="shared" si="283"/>
        <v/>
      </c>
      <c r="AA265" s="82" t="str">
        <f t="shared" si="284"/>
        <v/>
      </c>
      <c r="AB265" s="82" t="str">
        <f t="shared" si="285"/>
        <v/>
      </c>
      <c r="AC265" s="83" t="str">
        <f t="shared" si="315"/>
        <v>https://viking-pictures.s3.us-west-1.amazonaws.com/AA1188</v>
      </c>
      <c r="AD265" s="82" t="str">
        <f t="shared" si="316"/>
        <v>0</v>
      </c>
      <c r="AE265" s="82">
        <f t="shared" si="311"/>
        <v>0</v>
      </c>
      <c r="AF265" s="82" t="str">
        <f t="shared" si="317"/>
        <v>0</v>
      </c>
      <c r="AG265" s="82" t="str">
        <f t="shared" si="318"/>
        <v>0</v>
      </c>
      <c r="AH265" s="82" t="str">
        <f t="shared" si="319"/>
        <v>0</v>
      </c>
      <c r="AI265" s="82" t="str">
        <f t="shared" si="320"/>
        <v>0</v>
      </c>
      <c r="AJ265" s="82" t="str">
        <f t="shared" si="321"/>
        <v>0</v>
      </c>
      <c r="AK265" s="82" t="str">
        <f t="shared" si="322"/>
        <v>0</v>
      </c>
      <c r="AL265" s="82" t="str">
        <f t="shared" si="323"/>
        <v>0</v>
      </c>
      <c r="AM265" s="82" t="str">
        <f t="shared" si="324"/>
        <v>0</v>
      </c>
      <c r="AN265" s="82" t="str">
        <f t="shared" si="312"/>
        <v>0</v>
      </c>
      <c r="AO265" s="82" t="str">
        <f t="shared" si="325"/>
        <v>0</v>
      </c>
      <c r="AP265" s="82" t="str">
        <f t="shared" si="326"/>
        <v>0</v>
      </c>
      <c r="AQ265" s="84" t="s">
        <v>3199</v>
      </c>
      <c r="AR265" s="84" t="s">
        <v>1864</v>
      </c>
      <c r="AS265" s="84" t="s">
        <v>1865</v>
      </c>
      <c r="AT265" s="84" t="s">
        <v>1866</v>
      </c>
      <c r="AU265" s="84" t="s">
        <v>1867</v>
      </c>
      <c r="AV265" s="84" t="s">
        <v>1868</v>
      </c>
      <c r="AW265" s="84" t="s">
        <v>1869</v>
      </c>
      <c r="AX265" s="84" t="s">
        <v>1870</v>
      </c>
      <c r="AY265" s="84" t="s">
        <v>1871</v>
      </c>
      <c r="AZ265" s="84" t="s">
        <v>1872</v>
      </c>
      <c r="BA265" s="84" t="s">
        <v>1873</v>
      </c>
      <c r="BB265" s="84" t="s">
        <v>1874</v>
      </c>
      <c r="BC265" s="84" t="s">
        <v>1875</v>
      </c>
      <c r="BD265" s="84" t="s">
        <v>1876</v>
      </c>
      <c r="BE265" s="84" t="s">
        <v>1877</v>
      </c>
      <c r="BF265" s="84" t="s">
        <v>1878</v>
      </c>
      <c r="BG265" s="84" t="s">
        <v>1879</v>
      </c>
      <c r="BH265" s="84" t="s">
        <v>1880</v>
      </c>
      <c r="BI265" s="84" t="s">
        <v>1881</v>
      </c>
      <c r="BJ265" s="84" t="s">
        <v>1882</v>
      </c>
      <c r="BK265" s="84" t="s">
        <v>1883</v>
      </c>
      <c r="BL265" s="84" t="s">
        <v>1884</v>
      </c>
      <c r="BM265" s="84" t="s">
        <v>1885</v>
      </c>
      <c r="BN265" s="84" t="s">
        <v>1886</v>
      </c>
      <c r="BO265" s="84" t="s">
        <v>1887</v>
      </c>
      <c r="BP265" s="84" t="s">
        <v>1888</v>
      </c>
      <c r="BQ265" s="84" t="s">
        <v>1889</v>
      </c>
      <c r="BR265" s="68" t="str">
        <f t="shared" si="313"/>
        <v/>
      </c>
      <c r="BS265" s="68" t="str">
        <f t="shared" si="286"/>
        <v/>
      </c>
      <c r="BT265" s="68" t="str">
        <f t="shared" si="287"/>
        <v/>
      </c>
      <c r="BU265" s="68" t="str">
        <f t="shared" si="288"/>
        <v/>
      </c>
      <c r="BV265" s="68" t="str">
        <f t="shared" si="289"/>
        <v/>
      </c>
      <c r="BW265" s="68" t="str">
        <f t="shared" si="290"/>
        <v/>
      </c>
      <c r="BX265" s="68" t="str">
        <f t="shared" si="291"/>
        <v/>
      </c>
      <c r="BY265" s="68" t="str">
        <f t="shared" si="292"/>
        <v/>
      </c>
      <c r="BZ265" s="68" t="str">
        <f t="shared" si="293"/>
        <v/>
      </c>
      <c r="CA265" s="68" t="str">
        <f t="shared" si="294"/>
        <v/>
      </c>
      <c r="CB265" s="68" t="str">
        <f t="shared" si="295"/>
        <v/>
      </c>
      <c r="CC265" s="68" t="str">
        <f t="shared" si="296"/>
        <v/>
      </c>
      <c r="CD265" s="68" t="str">
        <f t="shared" si="297"/>
        <v/>
      </c>
      <c r="CE265" s="68" t="str">
        <f t="shared" si="298"/>
        <v/>
      </c>
      <c r="CF265" s="68" t="str">
        <f t="shared" si="299"/>
        <v/>
      </c>
      <c r="CG265" s="68" t="str">
        <f t="shared" si="300"/>
        <v/>
      </c>
      <c r="CH265" s="68" t="str">
        <f t="shared" si="301"/>
        <v/>
      </c>
      <c r="CI265" s="68" t="str">
        <f t="shared" si="302"/>
        <v/>
      </c>
      <c r="CJ265" s="68" t="str">
        <f t="shared" si="303"/>
        <v/>
      </c>
      <c r="CK265" s="68" t="str">
        <f t="shared" si="304"/>
        <v/>
      </c>
      <c r="CL265" s="68" t="str">
        <f t="shared" si="305"/>
        <v/>
      </c>
      <c r="CM265" s="68" t="str">
        <f t="shared" si="306"/>
        <v/>
      </c>
      <c r="CN265" s="68" t="str">
        <f t="shared" si="307"/>
        <v/>
      </c>
      <c r="CO265" s="68" t="str">
        <f t="shared" si="308"/>
        <v/>
      </c>
      <c r="CP265" s="68" t="str">
        <f t="shared" si="314"/>
        <v/>
      </c>
    </row>
    <row r="266" spans="3:94" x14ac:dyDescent="0.25">
      <c r="C266" s="82" t="str">
        <f t="shared" si="309"/>
        <v/>
      </c>
      <c r="D266" s="278"/>
      <c r="E266" s="82" t="str">
        <f t="shared" si="310"/>
        <v/>
      </c>
      <c r="F266" s="82" t="str">
        <f t="shared" si="263"/>
        <v/>
      </c>
      <c r="G266" s="82" t="str">
        <f t="shared" si="264"/>
        <v/>
      </c>
      <c r="H266" s="82" t="str">
        <f t="shared" si="265"/>
        <v/>
      </c>
      <c r="I266" s="82" t="str">
        <f t="shared" si="266"/>
        <v/>
      </c>
      <c r="J266" s="82" t="str">
        <f t="shared" si="267"/>
        <v/>
      </c>
      <c r="K266" s="82" t="str">
        <f t="shared" si="268"/>
        <v/>
      </c>
      <c r="L266" s="82" t="str">
        <f t="shared" si="269"/>
        <v/>
      </c>
      <c r="M266" s="82" t="str">
        <f t="shared" si="270"/>
        <v/>
      </c>
      <c r="N266" s="82" t="str">
        <f t="shared" si="271"/>
        <v/>
      </c>
      <c r="O266" s="82" t="str">
        <f t="shared" si="272"/>
        <v/>
      </c>
      <c r="P266" s="82" t="str">
        <f t="shared" si="273"/>
        <v/>
      </c>
      <c r="Q266" s="82" t="str">
        <f t="shared" si="274"/>
        <v/>
      </c>
      <c r="R266" s="82" t="str">
        <f t="shared" si="275"/>
        <v/>
      </c>
      <c r="S266" s="82" t="str">
        <f t="shared" si="276"/>
        <v/>
      </c>
      <c r="T266" s="82" t="str">
        <f t="shared" si="277"/>
        <v/>
      </c>
      <c r="U266" s="82" t="str">
        <f t="shared" si="278"/>
        <v/>
      </c>
      <c r="V266" s="82" t="str">
        <f t="shared" si="279"/>
        <v/>
      </c>
      <c r="W266" s="82" t="str">
        <f t="shared" si="280"/>
        <v/>
      </c>
      <c r="X266" s="82" t="str">
        <f t="shared" si="281"/>
        <v/>
      </c>
      <c r="Y266" s="82" t="str">
        <f t="shared" si="282"/>
        <v/>
      </c>
      <c r="Z266" s="82" t="str">
        <f t="shared" si="283"/>
        <v/>
      </c>
      <c r="AA266" s="82" t="str">
        <f t="shared" si="284"/>
        <v/>
      </c>
      <c r="AB266" s="82" t="str">
        <f t="shared" si="285"/>
        <v/>
      </c>
      <c r="AC266" s="83" t="str">
        <f t="shared" si="315"/>
        <v>https://viking-pictures.s3.us-west-1.amazonaws.com/AA1188</v>
      </c>
      <c r="AD266" s="82" t="str">
        <f t="shared" si="316"/>
        <v>0</v>
      </c>
      <c r="AE266" s="82">
        <f t="shared" si="311"/>
        <v>0</v>
      </c>
      <c r="AF266" s="82" t="str">
        <f t="shared" si="317"/>
        <v>0</v>
      </c>
      <c r="AG266" s="82" t="str">
        <f t="shared" si="318"/>
        <v>0</v>
      </c>
      <c r="AH266" s="82" t="str">
        <f t="shared" si="319"/>
        <v>0</v>
      </c>
      <c r="AI266" s="82" t="str">
        <f t="shared" si="320"/>
        <v>0</v>
      </c>
      <c r="AJ266" s="82" t="str">
        <f t="shared" si="321"/>
        <v>0</v>
      </c>
      <c r="AK266" s="82" t="str">
        <f t="shared" si="322"/>
        <v>0</v>
      </c>
      <c r="AL266" s="82" t="str">
        <f t="shared" si="323"/>
        <v>0</v>
      </c>
      <c r="AM266" s="82" t="str">
        <f t="shared" si="324"/>
        <v>0</v>
      </c>
      <c r="AN266" s="82" t="str">
        <f t="shared" si="312"/>
        <v>0</v>
      </c>
      <c r="AO266" s="82" t="str">
        <f t="shared" si="325"/>
        <v>0</v>
      </c>
      <c r="AP266" s="82" t="str">
        <f t="shared" si="326"/>
        <v>0</v>
      </c>
      <c r="AQ266" s="84" t="s">
        <v>3199</v>
      </c>
      <c r="AR266" s="84" t="s">
        <v>1864</v>
      </c>
      <c r="AS266" s="84" t="s">
        <v>1865</v>
      </c>
      <c r="AT266" s="84" t="s">
        <v>1866</v>
      </c>
      <c r="AU266" s="84" t="s">
        <v>1867</v>
      </c>
      <c r="AV266" s="84" t="s">
        <v>1868</v>
      </c>
      <c r="AW266" s="84" t="s">
        <v>1869</v>
      </c>
      <c r="AX266" s="84" t="s">
        <v>1870</v>
      </c>
      <c r="AY266" s="84" t="s">
        <v>1871</v>
      </c>
      <c r="AZ266" s="84" t="s">
        <v>1872</v>
      </c>
      <c r="BA266" s="84" t="s">
        <v>1873</v>
      </c>
      <c r="BB266" s="84" t="s">
        <v>1874</v>
      </c>
      <c r="BC266" s="84" t="s">
        <v>1875</v>
      </c>
      <c r="BD266" s="84" t="s">
        <v>1876</v>
      </c>
      <c r="BE266" s="84" t="s">
        <v>1877</v>
      </c>
      <c r="BF266" s="84" t="s">
        <v>1878</v>
      </c>
      <c r="BG266" s="84" t="s">
        <v>1879</v>
      </c>
      <c r="BH266" s="84" t="s">
        <v>1880</v>
      </c>
      <c r="BI266" s="84" t="s">
        <v>1881</v>
      </c>
      <c r="BJ266" s="84" t="s">
        <v>1882</v>
      </c>
      <c r="BK266" s="84" t="s">
        <v>1883</v>
      </c>
      <c r="BL266" s="84" t="s">
        <v>1884</v>
      </c>
      <c r="BM266" s="84" t="s">
        <v>1885</v>
      </c>
      <c r="BN266" s="84" t="s">
        <v>1886</v>
      </c>
      <c r="BO266" s="84" t="s">
        <v>1887</v>
      </c>
      <c r="BP266" s="84" t="s">
        <v>1888</v>
      </c>
      <c r="BQ266" s="84" t="s">
        <v>1889</v>
      </c>
      <c r="BR266" s="68" t="str">
        <f t="shared" si="313"/>
        <v/>
      </c>
      <c r="BS266" s="68" t="str">
        <f t="shared" si="286"/>
        <v/>
      </c>
      <c r="BT266" s="68" t="str">
        <f t="shared" si="287"/>
        <v/>
      </c>
      <c r="BU266" s="68" t="str">
        <f t="shared" si="288"/>
        <v/>
      </c>
      <c r="BV266" s="68" t="str">
        <f t="shared" si="289"/>
        <v/>
      </c>
      <c r="BW266" s="68" t="str">
        <f t="shared" si="290"/>
        <v/>
      </c>
      <c r="BX266" s="68" t="str">
        <f t="shared" si="291"/>
        <v/>
      </c>
      <c r="BY266" s="68" t="str">
        <f t="shared" si="292"/>
        <v/>
      </c>
      <c r="BZ266" s="68" t="str">
        <f t="shared" si="293"/>
        <v/>
      </c>
      <c r="CA266" s="68" t="str">
        <f t="shared" si="294"/>
        <v/>
      </c>
      <c r="CB266" s="68" t="str">
        <f t="shared" si="295"/>
        <v/>
      </c>
      <c r="CC266" s="68" t="str">
        <f t="shared" si="296"/>
        <v/>
      </c>
      <c r="CD266" s="68" t="str">
        <f t="shared" si="297"/>
        <v/>
      </c>
      <c r="CE266" s="68" t="str">
        <f t="shared" si="298"/>
        <v/>
      </c>
      <c r="CF266" s="68" t="str">
        <f t="shared" si="299"/>
        <v/>
      </c>
      <c r="CG266" s="68" t="str">
        <f t="shared" si="300"/>
        <v/>
      </c>
      <c r="CH266" s="68" t="str">
        <f t="shared" si="301"/>
        <v/>
      </c>
      <c r="CI266" s="68" t="str">
        <f t="shared" si="302"/>
        <v/>
      </c>
      <c r="CJ266" s="68" t="str">
        <f t="shared" si="303"/>
        <v/>
      </c>
      <c r="CK266" s="68" t="str">
        <f t="shared" si="304"/>
        <v/>
      </c>
      <c r="CL266" s="68" t="str">
        <f t="shared" si="305"/>
        <v/>
      </c>
      <c r="CM266" s="68" t="str">
        <f t="shared" si="306"/>
        <v/>
      </c>
      <c r="CN266" s="68" t="str">
        <f t="shared" si="307"/>
        <v/>
      </c>
      <c r="CO266" s="68" t="str">
        <f t="shared" si="308"/>
        <v/>
      </c>
      <c r="CP266" s="68" t="str">
        <f t="shared" si="314"/>
        <v/>
      </c>
    </row>
    <row r="267" spans="3:94" x14ac:dyDescent="0.25">
      <c r="C267" s="82" t="str">
        <f t="shared" si="309"/>
        <v/>
      </c>
      <c r="D267" s="278"/>
      <c r="E267" s="82" t="str">
        <f t="shared" si="310"/>
        <v/>
      </c>
      <c r="F267" s="82" t="str">
        <f t="shared" si="263"/>
        <v/>
      </c>
      <c r="G267" s="82" t="str">
        <f t="shared" si="264"/>
        <v/>
      </c>
      <c r="H267" s="82" t="str">
        <f t="shared" si="265"/>
        <v/>
      </c>
      <c r="I267" s="82" t="str">
        <f t="shared" si="266"/>
        <v/>
      </c>
      <c r="J267" s="82" t="str">
        <f t="shared" si="267"/>
        <v/>
      </c>
      <c r="K267" s="82" t="str">
        <f t="shared" si="268"/>
        <v/>
      </c>
      <c r="L267" s="82" t="str">
        <f t="shared" si="269"/>
        <v/>
      </c>
      <c r="M267" s="82" t="str">
        <f t="shared" si="270"/>
        <v/>
      </c>
      <c r="N267" s="82" t="str">
        <f t="shared" si="271"/>
        <v/>
      </c>
      <c r="O267" s="82" t="str">
        <f t="shared" si="272"/>
        <v/>
      </c>
      <c r="P267" s="82" t="str">
        <f t="shared" si="273"/>
        <v/>
      </c>
      <c r="Q267" s="82" t="str">
        <f t="shared" si="274"/>
        <v/>
      </c>
      <c r="R267" s="82" t="str">
        <f t="shared" si="275"/>
        <v/>
      </c>
      <c r="S267" s="82" t="str">
        <f t="shared" si="276"/>
        <v/>
      </c>
      <c r="T267" s="82" t="str">
        <f t="shared" si="277"/>
        <v/>
      </c>
      <c r="U267" s="82" t="str">
        <f t="shared" si="278"/>
        <v/>
      </c>
      <c r="V267" s="82" t="str">
        <f t="shared" si="279"/>
        <v/>
      </c>
      <c r="W267" s="82" t="str">
        <f t="shared" si="280"/>
        <v/>
      </c>
      <c r="X267" s="82" t="str">
        <f t="shared" si="281"/>
        <v/>
      </c>
      <c r="Y267" s="82" t="str">
        <f t="shared" si="282"/>
        <v/>
      </c>
      <c r="Z267" s="82" t="str">
        <f t="shared" si="283"/>
        <v/>
      </c>
      <c r="AA267" s="82" t="str">
        <f t="shared" si="284"/>
        <v/>
      </c>
      <c r="AB267" s="82" t="str">
        <f t="shared" si="285"/>
        <v/>
      </c>
      <c r="AC267" s="83" t="str">
        <f t="shared" si="315"/>
        <v>https://viking-pictures.s3.us-west-1.amazonaws.com/AA1188</v>
      </c>
      <c r="AD267" s="82" t="str">
        <f t="shared" si="316"/>
        <v>0</v>
      </c>
      <c r="AE267" s="82">
        <f t="shared" si="311"/>
        <v>0</v>
      </c>
      <c r="AF267" s="82" t="str">
        <f t="shared" si="317"/>
        <v>0</v>
      </c>
      <c r="AG267" s="82" t="str">
        <f t="shared" si="318"/>
        <v>0</v>
      </c>
      <c r="AH267" s="82" t="str">
        <f t="shared" si="319"/>
        <v>0</v>
      </c>
      <c r="AI267" s="82" t="str">
        <f t="shared" si="320"/>
        <v>0</v>
      </c>
      <c r="AJ267" s="82" t="str">
        <f t="shared" si="321"/>
        <v>0</v>
      </c>
      <c r="AK267" s="82" t="str">
        <f t="shared" si="322"/>
        <v>0</v>
      </c>
      <c r="AL267" s="82" t="str">
        <f t="shared" si="323"/>
        <v>0</v>
      </c>
      <c r="AM267" s="82" t="str">
        <f t="shared" si="324"/>
        <v>0</v>
      </c>
      <c r="AN267" s="82" t="str">
        <f t="shared" si="312"/>
        <v>0</v>
      </c>
      <c r="AO267" s="82" t="str">
        <f t="shared" si="325"/>
        <v>0</v>
      </c>
      <c r="AP267" s="82" t="str">
        <f t="shared" si="326"/>
        <v>0</v>
      </c>
      <c r="AQ267" s="84" t="s">
        <v>3199</v>
      </c>
      <c r="AR267" s="84" t="s">
        <v>1864</v>
      </c>
      <c r="AS267" s="84" t="s">
        <v>1865</v>
      </c>
      <c r="AT267" s="84" t="s">
        <v>1866</v>
      </c>
      <c r="AU267" s="84" t="s">
        <v>1867</v>
      </c>
      <c r="AV267" s="84" t="s">
        <v>1868</v>
      </c>
      <c r="AW267" s="84" t="s">
        <v>1869</v>
      </c>
      <c r="AX267" s="84" t="s">
        <v>1870</v>
      </c>
      <c r="AY267" s="84" t="s">
        <v>1871</v>
      </c>
      <c r="AZ267" s="84" t="s">
        <v>1872</v>
      </c>
      <c r="BA267" s="84" t="s">
        <v>1873</v>
      </c>
      <c r="BB267" s="84" t="s">
        <v>1874</v>
      </c>
      <c r="BC267" s="84" t="s">
        <v>1875</v>
      </c>
      <c r="BD267" s="84" t="s">
        <v>1876</v>
      </c>
      <c r="BE267" s="84" t="s">
        <v>1877</v>
      </c>
      <c r="BF267" s="84" t="s">
        <v>1878</v>
      </c>
      <c r="BG267" s="84" t="s">
        <v>1879</v>
      </c>
      <c r="BH267" s="84" t="s">
        <v>1880</v>
      </c>
      <c r="BI267" s="84" t="s">
        <v>1881</v>
      </c>
      <c r="BJ267" s="84" t="s">
        <v>1882</v>
      </c>
      <c r="BK267" s="84" t="s">
        <v>1883</v>
      </c>
      <c r="BL267" s="84" t="s">
        <v>1884</v>
      </c>
      <c r="BM267" s="84" t="s">
        <v>1885</v>
      </c>
      <c r="BN267" s="84" t="s">
        <v>1886</v>
      </c>
      <c r="BO267" s="84" t="s">
        <v>1887</v>
      </c>
      <c r="BP267" s="84" t="s">
        <v>1888</v>
      </c>
      <c r="BQ267" s="84" t="s">
        <v>1889</v>
      </c>
      <c r="BR267" s="68" t="str">
        <f t="shared" si="313"/>
        <v/>
      </c>
      <c r="BS267" s="68" t="str">
        <f t="shared" si="286"/>
        <v/>
      </c>
      <c r="BT267" s="68" t="str">
        <f t="shared" si="287"/>
        <v/>
      </c>
      <c r="BU267" s="68" t="str">
        <f t="shared" si="288"/>
        <v/>
      </c>
      <c r="BV267" s="68" t="str">
        <f t="shared" si="289"/>
        <v/>
      </c>
      <c r="BW267" s="68" t="str">
        <f t="shared" si="290"/>
        <v/>
      </c>
      <c r="BX267" s="68" t="str">
        <f t="shared" si="291"/>
        <v/>
      </c>
      <c r="BY267" s="68" t="str">
        <f t="shared" si="292"/>
        <v/>
      </c>
      <c r="BZ267" s="68" t="str">
        <f t="shared" si="293"/>
        <v/>
      </c>
      <c r="CA267" s="68" t="str">
        <f t="shared" si="294"/>
        <v/>
      </c>
      <c r="CB267" s="68" t="str">
        <f t="shared" si="295"/>
        <v/>
      </c>
      <c r="CC267" s="68" t="str">
        <f t="shared" si="296"/>
        <v/>
      </c>
      <c r="CD267" s="68" t="str">
        <f t="shared" si="297"/>
        <v/>
      </c>
      <c r="CE267" s="68" t="str">
        <f t="shared" si="298"/>
        <v/>
      </c>
      <c r="CF267" s="68" t="str">
        <f t="shared" si="299"/>
        <v/>
      </c>
      <c r="CG267" s="68" t="str">
        <f t="shared" si="300"/>
        <v/>
      </c>
      <c r="CH267" s="68" t="str">
        <f t="shared" si="301"/>
        <v/>
      </c>
      <c r="CI267" s="68" t="str">
        <f t="shared" si="302"/>
        <v/>
      </c>
      <c r="CJ267" s="68" t="str">
        <f t="shared" si="303"/>
        <v/>
      </c>
      <c r="CK267" s="68" t="str">
        <f t="shared" si="304"/>
        <v/>
      </c>
      <c r="CL267" s="68" t="str">
        <f t="shared" si="305"/>
        <v/>
      </c>
      <c r="CM267" s="68" t="str">
        <f t="shared" si="306"/>
        <v/>
      </c>
      <c r="CN267" s="68" t="str">
        <f t="shared" si="307"/>
        <v/>
      </c>
      <c r="CO267" s="68" t="str">
        <f t="shared" si="308"/>
        <v/>
      </c>
      <c r="CP267" s="68" t="str">
        <f t="shared" si="314"/>
        <v/>
      </c>
    </row>
    <row r="268" spans="3:94" x14ac:dyDescent="0.25">
      <c r="C268" s="82" t="str">
        <f t="shared" si="309"/>
        <v/>
      </c>
      <c r="D268" s="278"/>
      <c r="E268" s="82" t="str">
        <f t="shared" si="310"/>
        <v/>
      </c>
      <c r="F268" s="82" t="str">
        <f t="shared" si="263"/>
        <v/>
      </c>
      <c r="G268" s="82" t="str">
        <f t="shared" si="264"/>
        <v/>
      </c>
      <c r="H268" s="82" t="str">
        <f t="shared" si="265"/>
        <v/>
      </c>
      <c r="I268" s="82" t="str">
        <f t="shared" si="266"/>
        <v/>
      </c>
      <c r="J268" s="82" t="str">
        <f t="shared" si="267"/>
        <v/>
      </c>
      <c r="K268" s="82" t="str">
        <f t="shared" si="268"/>
        <v/>
      </c>
      <c r="L268" s="82" t="str">
        <f t="shared" si="269"/>
        <v/>
      </c>
      <c r="M268" s="82" t="str">
        <f t="shared" si="270"/>
        <v/>
      </c>
      <c r="N268" s="82" t="str">
        <f t="shared" si="271"/>
        <v/>
      </c>
      <c r="O268" s="82" t="str">
        <f t="shared" si="272"/>
        <v/>
      </c>
      <c r="P268" s="82" t="str">
        <f t="shared" si="273"/>
        <v/>
      </c>
      <c r="Q268" s="82" t="str">
        <f t="shared" si="274"/>
        <v/>
      </c>
      <c r="R268" s="82" t="str">
        <f t="shared" si="275"/>
        <v/>
      </c>
      <c r="S268" s="82" t="str">
        <f t="shared" si="276"/>
        <v/>
      </c>
      <c r="T268" s="82" t="str">
        <f t="shared" si="277"/>
        <v/>
      </c>
      <c r="U268" s="82" t="str">
        <f t="shared" si="278"/>
        <v/>
      </c>
      <c r="V268" s="82" t="str">
        <f t="shared" si="279"/>
        <v/>
      </c>
      <c r="W268" s="82" t="str">
        <f t="shared" si="280"/>
        <v/>
      </c>
      <c r="X268" s="82" t="str">
        <f t="shared" si="281"/>
        <v/>
      </c>
      <c r="Y268" s="82" t="str">
        <f t="shared" si="282"/>
        <v/>
      </c>
      <c r="Z268" s="82" t="str">
        <f t="shared" si="283"/>
        <v/>
      </c>
      <c r="AA268" s="82" t="str">
        <f t="shared" si="284"/>
        <v/>
      </c>
      <c r="AB268" s="82" t="str">
        <f t="shared" si="285"/>
        <v/>
      </c>
      <c r="AC268" s="83" t="str">
        <f t="shared" si="315"/>
        <v>https://viking-pictures.s3.us-west-1.amazonaws.com/AA1188</v>
      </c>
      <c r="AD268" s="82" t="str">
        <f t="shared" si="316"/>
        <v>0</v>
      </c>
      <c r="AE268" s="82">
        <f t="shared" si="311"/>
        <v>0</v>
      </c>
      <c r="AF268" s="82" t="str">
        <f t="shared" si="317"/>
        <v>0</v>
      </c>
      <c r="AG268" s="82" t="str">
        <f t="shared" si="318"/>
        <v>0</v>
      </c>
      <c r="AH268" s="82" t="str">
        <f t="shared" si="319"/>
        <v>0</v>
      </c>
      <c r="AI268" s="82" t="str">
        <f t="shared" si="320"/>
        <v>0</v>
      </c>
      <c r="AJ268" s="82" t="str">
        <f t="shared" si="321"/>
        <v>0</v>
      </c>
      <c r="AK268" s="82" t="str">
        <f t="shared" si="322"/>
        <v>0</v>
      </c>
      <c r="AL268" s="82" t="str">
        <f t="shared" si="323"/>
        <v>0</v>
      </c>
      <c r="AM268" s="82" t="str">
        <f t="shared" si="324"/>
        <v>0</v>
      </c>
      <c r="AN268" s="82" t="str">
        <f t="shared" si="312"/>
        <v>0</v>
      </c>
      <c r="AO268" s="82" t="str">
        <f t="shared" si="325"/>
        <v>0</v>
      </c>
      <c r="AP268" s="82" t="str">
        <f t="shared" si="326"/>
        <v>0</v>
      </c>
      <c r="AQ268" s="84" t="s">
        <v>3199</v>
      </c>
      <c r="AR268" s="84" t="s">
        <v>1864</v>
      </c>
      <c r="AS268" s="84" t="s">
        <v>1865</v>
      </c>
      <c r="AT268" s="84" t="s">
        <v>1866</v>
      </c>
      <c r="AU268" s="84" t="s">
        <v>1867</v>
      </c>
      <c r="AV268" s="84" t="s">
        <v>1868</v>
      </c>
      <c r="AW268" s="84" t="s">
        <v>1869</v>
      </c>
      <c r="AX268" s="84" t="s">
        <v>1870</v>
      </c>
      <c r="AY268" s="84" t="s">
        <v>1871</v>
      </c>
      <c r="AZ268" s="84" t="s">
        <v>1872</v>
      </c>
      <c r="BA268" s="84" t="s">
        <v>1873</v>
      </c>
      <c r="BB268" s="84" t="s">
        <v>1874</v>
      </c>
      <c r="BC268" s="84" t="s">
        <v>1875</v>
      </c>
      <c r="BD268" s="84" t="s">
        <v>1876</v>
      </c>
      <c r="BE268" s="84" t="s">
        <v>1877</v>
      </c>
      <c r="BF268" s="84" t="s">
        <v>1878</v>
      </c>
      <c r="BG268" s="84" t="s">
        <v>1879</v>
      </c>
      <c r="BH268" s="84" t="s">
        <v>1880</v>
      </c>
      <c r="BI268" s="84" t="s">
        <v>1881</v>
      </c>
      <c r="BJ268" s="84" t="s">
        <v>1882</v>
      </c>
      <c r="BK268" s="84" t="s">
        <v>1883</v>
      </c>
      <c r="BL268" s="84" t="s">
        <v>1884</v>
      </c>
      <c r="BM268" s="84" t="s">
        <v>1885</v>
      </c>
      <c r="BN268" s="84" t="s">
        <v>1886</v>
      </c>
      <c r="BO268" s="84" t="s">
        <v>1887</v>
      </c>
      <c r="BP268" s="84" t="s">
        <v>1888</v>
      </c>
      <c r="BQ268" s="84" t="s">
        <v>1889</v>
      </c>
      <c r="BR268" s="68" t="str">
        <f t="shared" si="313"/>
        <v/>
      </c>
      <c r="BS268" s="68" t="str">
        <f t="shared" si="286"/>
        <v/>
      </c>
      <c r="BT268" s="68" t="str">
        <f t="shared" si="287"/>
        <v/>
      </c>
      <c r="BU268" s="68" t="str">
        <f t="shared" si="288"/>
        <v/>
      </c>
      <c r="BV268" s="68" t="str">
        <f t="shared" si="289"/>
        <v/>
      </c>
      <c r="BW268" s="68" t="str">
        <f t="shared" si="290"/>
        <v/>
      </c>
      <c r="BX268" s="68" t="str">
        <f t="shared" si="291"/>
        <v/>
      </c>
      <c r="BY268" s="68" t="str">
        <f t="shared" si="292"/>
        <v/>
      </c>
      <c r="BZ268" s="68" t="str">
        <f t="shared" si="293"/>
        <v/>
      </c>
      <c r="CA268" s="68" t="str">
        <f t="shared" si="294"/>
        <v/>
      </c>
      <c r="CB268" s="68" t="str">
        <f t="shared" si="295"/>
        <v/>
      </c>
      <c r="CC268" s="68" t="str">
        <f t="shared" si="296"/>
        <v/>
      </c>
      <c r="CD268" s="68" t="str">
        <f t="shared" si="297"/>
        <v/>
      </c>
      <c r="CE268" s="68" t="str">
        <f t="shared" si="298"/>
        <v/>
      </c>
      <c r="CF268" s="68" t="str">
        <f t="shared" si="299"/>
        <v/>
      </c>
      <c r="CG268" s="68" t="str">
        <f t="shared" si="300"/>
        <v/>
      </c>
      <c r="CH268" s="68" t="str">
        <f t="shared" si="301"/>
        <v/>
      </c>
      <c r="CI268" s="68" t="str">
        <f t="shared" si="302"/>
        <v/>
      </c>
      <c r="CJ268" s="68" t="str">
        <f t="shared" si="303"/>
        <v/>
      </c>
      <c r="CK268" s="68" t="str">
        <f t="shared" si="304"/>
        <v/>
      </c>
      <c r="CL268" s="68" t="str">
        <f t="shared" si="305"/>
        <v/>
      </c>
      <c r="CM268" s="68" t="str">
        <f t="shared" si="306"/>
        <v/>
      </c>
      <c r="CN268" s="68" t="str">
        <f t="shared" si="307"/>
        <v/>
      </c>
      <c r="CO268" s="68" t="str">
        <f t="shared" si="308"/>
        <v/>
      </c>
      <c r="CP268" s="68" t="str">
        <f t="shared" si="314"/>
        <v/>
      </c>
    </row>
    <row r="269" spans="3:94" x14ac:dyDescent="0.25">
      <c r="C269" s="82" t="str">
        <f t="shared" si="309"/>
        <v/>
      </c>
      <c r="D269" s="278"/>
      <c r="E269" s="82" t="str">
        <f t="shared" si="310"/>
        <v/>
      </c>
      <c r="F269" s="82" t="str">
        <f t="shared" si="263"/>
        <v/>
      </c>
      <c r="G269" s="82" t="str">
        <f t="shared" si="264"/>
        <v/>
      </c>
      <c r="H269" s="82" t="str">
        <f t="shared" si="265"/>
        <v/>
      </c>
      <c r="I269" s="82" t="str">
        <f t="shared" si="266"/>
        <v/>
      </c>
      <c r="J269" s="82" t="str">
        <f t="shared" si="267"/>
        <v/>
      </c>
      <c r="K269" s="82" t="str">
        <f t="shared" si="268"/>
        <v/>
      </c>
      <c r="L269" s="82" t="str">
        <f t="shared" si="269"/>
        <v/>
      </c>
      <c r="M269" s="82" t="str">
        <f t="shared" si="270"/>
        <v/>
      </c>
      <c r="N269" s="82" t="str">
        <f t="shared" si="271"/>
        <v/>
      </c>
      <c r="O269" s="82" t="str">
        <f t="shared" si="272"/>
        <v/>
      </c>
      <c r="P269" s="82" t="str">
        <f t="shared" si="273"/>
        <v/>
      </c>
      <c r="Q269" s="82" t="str">
        <f t="shared" si="274"/>
        <v/>
      </c>
      <c r="R269" s="82" t="str">
        <f t="shared" si="275"/>
        <v/>
      </c>
      <c r="S269" s="82" t="str">
        <f t="shared" si="276"/>
        <v/>
      </c>
      <c r="T269" s="82" t="str">
        <f t="shared" si="277"/>
        <v/>
      </c>
      <c r="U269" s="82" t="str">
        <f t="shared" si="278"/>
        <v/>
      </c>
      <c r="V269" s="82" t="str">
        <f t="shared" si="279"/>
        <v/>
      </c>
      <c r="W269" s="82" t="str">
        <f t="shared" si="280"/>
        <v/>
      </c>
      <c r="X269" s="82" t="str">
        <f t="shared" si="281"/>
        <v/>
      </c>
      <c r="Y269" s="82" t="str">
        <f t="shared" si="282"/>
        <v/>
      </c>
      <c r="Z269" s="82" t="str">
        <f t="shared" si="283"/>
        <v/>
      </c>
      <c r="AA269" s="82" t="str">
        <f t="shared" si="284"/>
        <v/>
      </c>
      <c r="AB269" s="82" t="str">
        <f t="shared" si="285"/>
        <v/>
      </c>
      <c r="AC269" s="83" t="str">
        <f t="shared" si="315"/>
        <v>https://viking-pictures.s3.us-west-1.amazonaws.com/AA1188</v>
      </c>
      <c r="AD269" s="82" t="str">
        <f t="shared" si="316"/>
        <v>0</v>
      </c>
      <c r="AE269" s="82">
        <f t="shared" si="311"/>
        <v>0</v>
      </c>
      <c r="AF269" s="82" t="str">
        <f t="shared" si="317"/>
        <v>0</v>
      </c>
      <c r="AG269" s="82" t="str">
        <f t="shared" si="318"/>
        <v>0</v>
      </c>
      <c r="AH269" s="82" t="str">
        <f t="shared" si="319"/>
        <v>0</v>
      </c>
      <c r="AI269" s="82" t="str">
        <f t="shared" si="320"/>
        <v>0</v>
      </c>
      <c r="AJ269" s="82" t="str">
        <f t="shared" si="321"/>
        <v>0</v>
      </c>
      <c r="AK269" s="82" t="str">
        <f t="shared" si="322"/>
        <v>0</v>
      </c>
      <c r="AL269" s="82" t="str">
        <f t="shared" si="323"/>
        <v>0</v>
      </c>
      <c r="AM269" s="82" t="str">
        <f t="shared" si="324"/>
        <v>0</v>
      </c>
      <c r="AN269" s="82" t="str">
        <f t="shared" si="312"/>
        <v>0</v>
      </c>
      <c r="AO269" s="82" t="str">
        <f t="shared" si="325"/>
        <v>0</v>
      </c>
      <c r="AP269" s="82" t="str">
        <f t="shared" si="326"/>
        <v>0</v>
      </c>
      <c r="AQ269" s="84" t="s">
        <v>3199</v>
      </c>
      <c r="AR269" s="84" t="s">
        <v>1864</v>
      </c>
      <c r="AS269" s="84" t="s">
        <v>1865</v>
      </c>
      <c r="AT269" s="84" t="s">
        <v>1866</v>
      </c>
      <c r="AU269" s="84" t="s">
        <v>1867</v>
      </c>
      <c r="AV269" s="84" t="s">
        <v>1868</v>
      </c>
      <c r="AW269" s="84" t="s">
        <v>1869</v>
      </c>
      <c r="AX269" s="84" t="s">
        <v>1870</v>
      </c>
      <c r="AY269" s="84" t="s">
        <v>1871</v>
      </c>
      <c r="AZ269" s="84" t="s">
        <v>1872</v>
      </c>
      <c r="BA269" s="84" t="s">
        <v>1873</v>
      </c>
      <c r="BB269" s="84" t="s">
        <v>1874</v>
      </c>
      <c r="BC269" s="84" t="s">
        <v>1875</v>
      </c>
      <c r="BD269" s="84" t="s">
        <v>1876</v>
      </c>
      <c r="BE269" s="84" t="s">
        <v>1877</v>
      </c>
      <c r="BF269" s="84" t="s">
        <v>1878</v>
      </c>
      <c r="BG269" s="84" t="s">
        <v>1879</v>
      </c>
      <c r="BH269" s="84" t="s">
        <v>1880</v>
      </c>
      <c r="BI269" s="84" t="s">
        <v>1881</v>
      </c>
      <c r="BJ269" s="84" t="s">
        <v>1882</v>
      </c>
      <c r="BK269" s="84" t="s">
        <v>1883</v>
      </c>
      <c r="BL269" s="84" t="s">
        <v>1884</v>
      </c>
      <c r="BM269" s="84" t="s">
        <v>1885</v>
      </c>
      <c r="BN269" s="84" t="s">
        <v>1886</v>
      </c>
      <c r="BO269" s="84" t="s">
        <v>1887</v>
      </c>
      <c r="BP269" s="84" t="s">
        <v>1888</v>
      </c>
      <c r="BQ269" s="84" t="s">
        <v>1889</v>
      </c>
      <c r="BR269" s="68" t="str">
        <f t="shared" si="313"/>
        <v/>
      </c>
      <c r="BS269" s="68" t="str">
        <f t="shared" si="286"/>
        <v/>
      </c>
      <c r="BT269" s="68" t="str">
        <f t="shared" si="287"/>
        <v/>
      </c>
      <c r="BU269" s="68" t="str">
        <f t="shared" si="288"/>
        <v/>
      </c>
      <c r="BV269" s="68" t="str">
        <f t="shared" si="289"/>
        <v/>
      </c>
      <c r="BW269" s="68" t="str">
        <f t="shared" si="290"/>
        <v/>
      </c>
      <c r="BX269" s="68" t="str">
        <f t="shared" si="291"/>
        <v/>
      </c>
      <c r="BY269" s="68" t="str">
        <f t="shared" si="292"/>
        <v/>
      </c>
      <c r="BZ269" s="68" t="str">
        <f t="shared" si="293"/>
        <v/>
      </c>
      <c r="CA269" s="68" t="str">
        <f t="shared" si="294"/>
        <v/>
      </c>
      <c r="CB269" s="68" t="str">
        <f t="shared" si="295"/>
        <v/>
      </c>
      <c r="CC269" s="68" t="str">
        <f t="shared" si="296"/>
        <v/>
      </c>
      <c r="CD269" s="68" t="str">
        <f t="shared" si="297"/>
        <v/>
      </c>
      <c r="CE269" s="68" t="str">
        <f t="shared" si="298"/>
        <v/>
      </c>
      <c r="CF269" s="68" t="str">
        <f t="shared" si="299"/>
        <v/>
      </c>
      <c r="CG269" s="68" t="str">
        <f t="shared" si="300"/>
        <v/>
      </c>
      <c r="CH269" s="68" t="str">
        <f t="shared" si="301"/>
        <v/>
      </c>
      <c r="CI269" s="68" t="str">
        <f t="shared" si="302"/>
        <v/>
      </c>
      <c r="CJ269" s="68" t="str">
        <f t="shared" si="303"/>
        <v/>
      </c>
      <c r="CK269" s="68" t="str">
        <f t="shared" si="304"/>
        <v/>
      </c>
      <c r="CL269" s="68" t="str">
        <f t="shared" si="305"/>
        <v/>
      </c>
      <c r="CM269" s="68" t="str">
        <f t="shared" si="306"/>
        <v/>
      </c>
      <c r="CN269" s="68" t="str">
        <f t="shared" si="307"/>
        <v/>
      </c>
      <c r="CO269" s="68" t="str">
        <f t="shared" si="308"/>
        <v/>
      </c>
      <c r="CP269" s="68" t="str">
        <f t="shared" si="314"/>
        <v/>
      </c>
    </row>
    <row r="270" spans="3:94" x14ac:dyDescent="0.25">
      <c r="C270" s="82" t="str">
        <f t="shared" si="309"/>
        <v/>
      </c>
      <c r="D270" s="278"/>
      <c r="E270" s="82" t="str">
        <f t="shared" si="310"/>
        <v/>
      </c>
      <c r="F270" s="82" t="str">
        <f t="shared" si="263"/>
        <v/>
      </c>
      <c r="G270" s="82" t="str">
        <f t="shared" si="264"/>
        <v/>
      </c>
      <c r="H270" s="82" t="str">
        <f t="shared" si="265"/>
        <v/>
      </c>
      <c r="I270" s="82" t="str">
        <f t="shared" si="266"/>
        <v/>
      </c>
      <c r="J270" s="82" t="str">
        <f t="shared" si="267"/>
        <v/>
      </c>
      <c r="K270" s="82" t="str">
        <f t="shared" si="268"/>
        <v/>
      </c>
      <c r="L270" s="82" t="str">
        <f t="shared" si="269"/>
        <v/>
      </c>
      <c r="M270" s="82" t="str">
        <f t="shared" si="270"/>
        <v/>
      </c>
      <c r="N270" s="82" t="str">
        <f t="shared" si="271"/>
        <v/>
      </c>
      <c r="O270" s="82" t="str">
        <f t="shared" si="272"/>
        <v/>
      </c>
      <c r="P270" s="82" t="str">
        <f t="shared" si="273"/>
        <v/>
      </c>
      <c r="Q270" s="82" t="str">
        <f t="shared" si="274"/>
        <v/>
      </c>
      <c r="R270" s="82" t="str">
        <f t="shared" si="275"/>
        <v/>
      </c>
      <c r="S270" s="82" t="str">
        <f t="shared" si="276"/>
        <v/>
      </c>
      <c r="T270" s="82" t="str">
        <f t="shared" si="277"/>
        <v/>
      </c>
      <c r="U270" s="82" t="str">
        <f t="shared" si="278"/>
        <v/>
      </c>
      <c r="V270" s="82" t="str">
        <f t="shared" si="279"/>
        <v/>
      </c>
      <c r="W270" s="82" t="str">
        <f t="shared" si="280"/>
        <v/>
      </c>
      <c r="X270" s="82" t="str">
        <f t="shared" si="281"/>
        <v/>
      </c>
      <c r="Y270" s="82" t="str">
        <f t="shared" si="282"/>
        <v/>
      </c>
      <c r="Z270" s="82" t="str">
        <f t="shared" si="283"/>
        <v/>
      </c>
      <c r="AA270" s="82" t="str">
        <f t="shared" si="284"/>
        <v/>
      </c>
      <c r="AB270" s="82" t="str">
        <f t="shared" si="285"/>
        <v/>
      </c>
      <c r="AC270" s="83" t="str">
        <f t="shared" si="315"/>
        <v>https://viking-pictures.s3.us-west-1.amazonaws.com/AA1188</v>
      </c>
      <c r="AD270" s="82" t="str">
        <f t="shared" si="316"/>
        <v>0</v>
      </c>
      <c r="AE270" s="82">
        <f t="shared" si="311"/>
        <v>0</v>
      </c>
      <c r="AF270" s="82" t="str">
        <f t="shared" si="317"/>
        <v>0</v>
      </c>
      <c r="AG270" s="82" t="str">
        <f t="shared" si="318"/>
        <v>0</v>
      </c>
      <c r="AH270" s="82" t="str">
        <f t="shared" si="319"/>
        <v>0</v>
      </c>
      <c r="AI270" s="82" t="str">
        <f t="shared" si="320"/>
        <v>0</v>
      </c>
      <c r="AJ270" s="82" t="str">
        <f t="shared" si="321"/>
        <v>0</v>
      </c>
      <c r="AK270" s="82" t="str">
        <f t="shared" si="322"/>
        <v>0</v>
      </c>
      <c r="AL270" s="82" t="str">
        <f t="shared" si="323"/>
        <v>0</v>
      </c>
      <c r="AM270" s="82" t="str">
        <f t="shared" si="324"/>
        <v>0</v>
      </c>
      <c r="AN270" s="82" t="str">
        <f t="shared" si="312"/>
        <v>0</v>
      </c>
      <c r="AO270" s="82" t="str">
        <f t="shared" si="325"/>
        <v>0</v>
      </c>
      <c r="AP270" s="82" t="str">
        <f t="shared" si="326"/>
        <v>0</v>
      </c>
      <c r="AQ270" s="84" t="s">
        <v>3199</v>
      </c>
      <c r="AR270" s="84" t="s">
        <v>1864</v>
      </c>
      <c r="AS270" s="84" t="s">
        <v>1865</v>
      </c>
      <c r="AT270" s="84" t="s">
        <v>1866</v>
      </c>
      <c r="AU270" s="84" t="s">
        <v>1867</v>
      </c>
      <c r="AV270" s="84" t="s">
        <v>1868</v>
      </c>
      <c r="AW270" s="84" t="s">
        <v>1869</v>
      </c>
      <c r="AX270" s="84" t="s">
        <v>1870</v>
      </c>
      <c r="AY270" s="84" t="s">
        <v>1871</v>
      </c>
      <c r="AZ270" s="84" t="s">
        <v>1872</v>
      </c>
      <c r="BA270" s="84" t="s">
        <v>1873</v>
      </c>
      <c r="BB270" s="84" t="s">
        <v>1874</v>
      </c>
      <c r="BC270" s="84" t="s">
        <v>1875</v>
      </c>
      <c r="BD270" s="84" t="s">
        <v>1876</v>
      </c>
      <c r="BE270" s="84" t="s">
        <v>1877</v>
      </c>
      <c r="BF270" s="84" t="s">
        <v>1878</v>
      </c>
      <c r="BG270" s="84" t="s">
        <v>1879</v>
      </c>
      <c r="BH270" s="84" t="s">
        <v>1880</v>
      </c>
      <c r="BI270" s="84" t="s">
        <v>1881</v>
      </c>
      <c r="BJ270" s="84" t="s">
        <v>1882</v>
      </c>
      <c r="BK270" s="84" t="s">
        <v>1883</v>
      </c>
      <c r="BL270" s="84" t="s">
        <v>1884</v>
      </c>
      <c r="BM270" s="84" t="s">
        <v>1885</v>
      </c>
      <c r="BN270" s="84" t="s">
        <v>1886</v>
      </c>
      <c r="BO270" s="84" t="s">
        <v>1887</v>
      </c>
      <c r="BP270" s="84" t="s">
        <v>1888</v>
      </c>
      <c r="BQ270" s="84" t="s">
        <v>1889</v>
      </c>
      <c r="BR270" s="68" t="str">
        <f t="shared" si="313"/>
        <v/>
      </c>
      <c r="BS270" s="68" t="str">
        <f t="shared" si="286"/>
        <v/>
      </c>
      <c r="BT270" s="68" t="str">
        <f t="shared" si="287"/>
        <v/>
      </c>
      <c r="BU270" s="68" t="str">
        <f t="shared" si="288"/>
        <v/>
      </c>
      <c r="BV270" s="68" t="str">
        <f t="shared" si="289"/>
        <v/>
      </c>
      <c r="BW270" s="68" t="str">
        <f t="shared" si="290"/>
        <v/>
      </c>
      <c r="BX270" s="68" t="str">
        <f t="shared" si="291"/>
        <v/>
      </c>
      <c r="BY270" s="68" t="str">
        <f t="shared" si="292"/>
        <v/>
      </c>
      <c r="BZ270" s="68" t="str">
        <f t="shared" si="293"/>
        <v/>
      </c>
      <c r="CA270" s="68" t="str">
        <f t="shared" si="294"/>
        <v/>
      </c>
      <c r="CB270" s="68" t="str">
        <f t="shared" si="295"/>
        <v/>
      </c>
      <c r="CC270" s="68" t="str">
        <f t="shared" si="296"/>
        <v/>
      </c>
      <c r="CD270" s="68" t="str">
        <f t="shared" si="297"/>
        <v/>
      </c>
      <c r="CE270" s="68" t="str">
        <f t="shared" si="298"/>
        <v/>
      </c>
      <c r="CF270" s="68" t="str">
        <f t="shared" si="299"/>
        <v/>
      </c>
      <c r="CG270" s="68" t="str">
        <f t="shared" si="300"/>
        <v/>
      </c>
      <c r="CH270" s="68" t="str">
        <f t="shared" si="301"/>
        <v/>
      </c>
      <c r="CI270" s="68" t="str">
        <f t="shared" si="302"/>
        <v/>
      </c>
      <c r="CJ270" s="68" t="str">
        <f t="shared" si="303"/>
        <v/>
      </c>
      <c r="CK270" s="68" t="str">
        <f t="shared" si="304"/>
        <v/>
      </c>
      <c r="CL270" s="68" t="str">
        <f t="shared" si="305"/>
        <v/>
      </c>
      <c r="CM270" s="68" t="str">
        <f t="shared" si="306"/>
        <v/>
      </c>
      <c r="CN270" s="68" t="str">
        <f t="shared" si="307"/>
        <v/>
      </c>
      <c r="CO270" s="68" t="str">
        <f t="shared" si="308"/>
        <v/>
      </c>
      <c r="CP270" s="68" t="str">
        <f t="shared" si="314"/>
        <v/>
      </c>
    </row>
    <row r="271" spans="3:94" x14ac:dyDescent="0.25">
      <c r="C271" s="82" t="str">
        <f t="shared" si="309"/>
        <v/>
      </c>
      <c r="D271" s="278"/>
      <c r="E271" s="82" t="str">
        <f t="shared" si="310"/>
        <v/>
      </c>
      <c r="F271" s="82" t="str">
        <f t="shared" si="263"/>
        <v/>
      </c>
      <c r="G271" s="82" t="str">
        <f t="shared" si="264"/>
        <v/>
      </c>
      <c r="H271" s="82" t="str">
        <f t="shared" si="265"/>
        <v/>
      </c>
      <c r="I271" s="82" t="str">
        <f t="shared" si="266"/>
        <v/>
      </c>
      <c r="J271" s="82" t="str">
        <f t="shared" si="267"/>
        <v/>
      </c>
      <c r="K271" s="82" t="str">
        <f t="shared" si="268"/>
        <v/>
      </c>
      <c r="L271" s="82" t="str">
        <f t="shared" si="269"/>
        <v/>
      </c>
      <c r="M271" s="82" t="str">
        <f t="shared" si="270"/>
        <v/>
      </c>
      <c r="N271" s="82" t="str">
        <f t="shared" si="271"/>
        <v/>
      </c>
      <c r="O271" s="82" t="str">
        <f t="shared" si="272"/>
        <v/>
      </c>
      <c r="P271" s="82" t="str">
        <f t="shared" si="273"/>
        <v/>
      </c>
      <c r="Q271" s="82" t="str">
        <f t="shared" si="274"/>
        <v/>
      </c>
      <c r="R271" s="82" t="str">
        <f t="shared" si="275"/>
        <v/>
      </c>
      <c r="S271" s="82" t="str">
        <f t="shared" si="276"/>
        <v/>
      </c>
      <c r="T271" s="82" t="str">
        <f t="shared" si="277"/>
        <v/>
      </c>
      <c r="U271" s="82" t="str">
        <f t="shared" si="278"/>
        <v/>
      </c>
      <c r="V271" s="82" t="str">
        <f t="shared" si="279"/>
        <v/>
      </c>
      <c r="W271" s="82" t="str">
        <f t="shared" si="280"/>
        <v/>
      </c>
      <c r="X271" s="82" t="str">
        <f t="shared" si="281"/>
        <v/>
      </c>
      <c r="Y271" s="82" t="str">
        <f t="shared" si="282"/>
        <v/>
      </c>
      <c r="Z271" s="82" t="str">
        <f t="shared" si="283"/>
        <v/>
      </c>
      <c r="AA271" s="82" t="str">
        <f t="shared" si="284"/>
        <v/>
      </c>
      <c r="AB271" s="82" t="str">
        <f t="shared" si="285"/>
        <v/>
      </c>
      <c r="AC271" s="83" t="str">
        <f t="shared" si="315"/>
        <v>https://viking-pictures.s3.us-west-1.amazonaws.com/AA1188</v>
      </c>
      <c r="AD271" s="82" t="str">
        <f t="shared" si="316"/>
        <v>0</v>
      </c>
      <c r="AE271" s="82">
        <f t="shared" si="311"/>
        <v>0</v>
      </c>
      <c r="AF271" s="82" t="str">
        <f t="shared" si="317"/>
        <v>0</v>
      </c>
      <c r="AG271" s="82" t="str">
        <f t="shared" si="318"/>
        <v>0</v>
      </c>
      <c r="AH271" s="82" t="str">
        <f t="shared" si="319"/>
        <v>0</v>
      </c>
      <c r="AI271" s="82" t="str">
        <f t="shared" si="320"/>
        <v>0</v>
      </c>
      <c r="AJ271" s="82" t="str">
        <f t="shared" si="321"/>
        <v>0</v>
      </c>
      <c r="AK271" s="82" t="str">
        <f t="shared" si="322"/>
        <v>0</v>
      </c>
      <c r="AL271" s="82" t="str">
        <f t="shared" si="323"/>
        <v>0</v>
      </c>
      <c r="AM271" s="82" t="str">
        <f t="shared" si="324"/>
        <v>0</v>
      </c>
      <c r="AN271" s="82" t="str">
        <f t="shared" si="312"/>
        <v>0</v>
      </c>
      <c r="AO271" s="82" t="str">
        <f t="shared" si="325"/>
        <v>0</v>
      </c>
      <c r="AP271" s="82" t="str">
        <f t="shared" si="326"/>
        <v>0</v>
      </c>
      <c r="AQ271" s="84" t="s">
        <v>3199</v>
      </c>
      <c r="AR271" s="84" t="s">
        <v>1864</v>
      </c>
      <c r="AS271" s="84" t="s">
        <v>1865</v>
      </c>
      <c r="AT271" s="84" t="s">
        <v>1866</v>
      </c>
      <c r="AU271" s="84" t="s">
        <v>1867</v>
      </c>
      <c r="AV271" s="84" t="s">
        <v>1868</v>
      </c>
      <c r="AW271" s="84" t="s">
        <v>1869</v>
      </c>
      <c r="AX271" s="84" t="s">
        <v>1870</v>
      </c>
      <c r="AY271" s="84" t="s">
        <v>1871</v>
      </c>
      <c r="AZ271" s="84" t="s">
        <v>1872</v>
      </c>
      <c r="BA271" s="84" t="s">
        <v>1873</v>
      </c>
      <c r="BB271" s="84" t="s">
        <v>1874</v>
      </c>
      <c r="BC271" s="84" t="s">
        <v>1875</v>
      </c>
      <c r="BD271" s="84" t="s">
        <v>1876</v>
      </c>
      <c r="BE271" s="84" t="s">
        <v>1877</v>
      </c>
      <c r="BF271" s="84" t="s">
        <v>1878</v>
      </c>
      <c r="BG271" s="84" t="s">
        <v>1879</v>
      </c>
      <c r="BH271" s="84" t="s">
        <v>1880</v>
      </c>
      <c r="BI271" s="84" t="s">
        <v>1881</v>
      </c>
      <c r="BJ271" s="84" t="s">
        <v>1882</v>
      </c>
      <c r="BK271" s="84" t="s">
        <v>1883</v>
      </c>
      <c r="BL271" s="84" t="s">
        <v>1884</v>
      </c>
      <c r="BM271" s="84" t="s">
        <v>1885</v>
      </c>
      <c r="BN271" s="84" t="s">
        <v>1886</v>
      </c>
      <c r="BO271" s="84" t="s">
        <v>1887</v>
      </c>
      <c r="BP271" s="84" t="s">
        <v>1888</v>
      </c>
      <c r="BQ271" s="84" t="s">
        <v>1889</v>
      </c>
      <c r="BR271" s="68" t="str">
        <f t="shared" si="313"/>
        <v/>
      </c>
      <c r="BS271" s="68" t="str">
        <f t="shared" si="286"/>
        <v/>
      </c>
      <c r="BT271" s="68" t="str">
        <f t="shared" si="287"/>
        <v/>
      </c>
      <c r="BU271" s="68" t="str">
        <f t="shared" si="288"/>
        <v/>
      </c>
      <c r="BV271" s="68" t="str">
        <f t="shared" si="289"/>
        <v/>
      </c>
      <c r="BW271" s="68" t="str">
        <f t="shared" si="290"/>
        <v/>
      </c>
      <c r="BX271" s="68" t="str">
        <f t="shared" si="291"/>
        <v/>
      </c>
      <c r="BY271" s="68" t="str">
        <f t="shared" si="292"/>
        <v/>
      </c>
      <c r="BZ271" s="68" t="str">
        <f t="shared" si="293"/>
        <v/>
      </c>
      <c r="CA271" s="68" t="str">
        <f t="shared" si="294"/>
        <v/>
      </c>
      <c r="CB271" s="68" t="str">
        <f t="shared" si="295"/>
        <v/>
      </c>
      <c r="CC271" s="68" t="str">
        <f t="shared" si="296"/>
        <v/>
      </c>
      <c r="CD271" s="68" t="str">
        <f t="shared" si="297"/>
        <v/>
      </c>
      <c r="CE271" s="68" t="str">
        <f t="shared" si="298"/>
        <v/>
      </c>
      <c r="CF271" s="68" t="str">
        <f t="shared" si="299"/>
        <v/>
      </c>
      <c r="CG271" s="68" t="str">
        <f t="shared" si="300"/>
        <v/>
      </c>
      <c r="CH271" s="68" t="str">
        <f t="shared" si="301"/>
        <v/>
      </c>
      <c r="CI271" s="68" t="str">
        <f t="shared" si="302"/>
        <v/>
      </c>
      <c r="CJ271" s="68" t="str">
        <f t="shared" si="303"/>
        <v/>
      </c>
      <c r="CK271" s="68" t="str">
        <f t="shared" si="304"/>
        <v/>
      </c>
      <c r="CL271" s="68" t="str">
        <f t="shared" si="305"/>
        <v/>
      </c>
      <c r="CM271" s="68" t="str">
        <f t="shared" si="306"/>
        <v/>
      </c>
      <c r="CN271" s="68" t="str">
        <f t="shared" si="307"/>
        <v/>
      </c>
      <c r="CO271" s="68" t="str">
        <f t="shared" si="308"/>
        <v/>
      </c>
      <c r="CP271" s="68" t="str">
        <f t="shared" si="314"/>
        <v/>
      </c>
    </row>
    <row r="272" spans="3:94" x14ac:dyDescent="0.25">
      <c r="C272" s="82" t="str">
        <f t="shared" si="309"/>
        <v/>
      </c>
      <c r="D272" s="278"/>
      <c r="E272" s="82" t="str">
        <f t="shared" si="310"/>
        <v/>
      </c>
      <c r="F272" s="82" t="str">
        <f t="shared" si="263"/>
        <v/>
      </c>
      <c r="G272" s="82" t="str">
        <f t="shared" si="264"/>
        <v/>
      </c>
      <c r="H272" s="82" t="str">
        <f t="shared" si="265"/>
        <v/>
      </c>
      <c r="I272" s="82" t="str">
        <f t="shared" si="266"/>
        <v/>
      </c>
      <c r="J272" s="82" t="str">
        <f t="shared" si="267"/>
        <v/>
      </c>
      <c r="K272" s="82" t="str">
        <f t="shared" si="268"/>
        <v/>
      </c>
      <c r="L272" s="82" t="str">
        <f t="shared" si="269"/>
        <v/>
      </c>
      <c r="M272" s="82" t="str">
        <f t="shared" si="270"/>
        <v/>
      </c>
      <c r="N272" s="82" t="str">
        <f t="shared" si="271"/>
        <v/>
      </c>
      <c r="O272" s="82" t="str">
        <f t="shared" si="272"/>
        <v/>
      </c>
      <c r="P272" s="82" t="str">
        <f t="shared" si="273"/>
        <v/>
      </c>
      <c r="Q272" s="82" t="str">
        <f t="shared" si="274"/>
        <v/>
      </c>
      <c r="R272" s="82" t="str">
        <f t="shared" si="275"/>
        <v/>
      </c>
      <c r="S272" s="82" t="str">
        <f t="shared" si="276"/>
        <v/>
      </c>
      <c r="T272" s="82" t="str">
        <f t="shared" si="277"/>
        <v/>
      </c>
      <c r="U272" s="82" t="str">
        <f t="shared" si="278"/>
        <v/>
      </c>
      <c r="V272" s="82" t="str">
        <f t="shared" si="279"/>
        <v/>
      </c>
      <c r="W272" s="82" t="str">
        <f t="shared" si="280"/>
        <v/>
      </c>
      <c r="X272" s="82" t="str">
        <f t="shared" si="281"/>
        <v/>
      </c>
      <c r="Y272" s="82" t="str">
        <f t="shared" si="282"/>
        <v/>
      </c>
      <c r="Z272" s="82" t="str">
        <f t="shared" si="283"/>
        <v/>
      </c>
      <c r="AA272" s="82" t="str">
        <f t="shared" si="284"/>
        <v/>
      </c>
      <c r="AB272" s="82" t="str">
        <f t="shared" si="285"/>
        <v/>
      </c>
      <c r="AC272" s="83" t="str">
        <f t="shared" si="315"/>
        <v>https://viking-pictures.s3.us-west-1.amazonaws.com/AA1188</v>
      </c>
      <c r="AD272" s="82" t="str">
        <f t="shared" si="316"/>
        <v>0</v>
      </c>
      <c r="AE272" s="82">
        <f t="shared" si="311"/>
        <v>0</v>
      </c>
      <c r="AF272" s="82" t="str">
        <f t="shared" si="317"/>
        <v>0</v>
      </c>
      <c r="AG272" s="82" t="str">
        <f t="shared" si="318"/>
        <v>0</v>
      </c>
      <c r="AH272" s="82" t="str">
        <f t="shared" si="319"/>
        <v>0</v>
      </c>
      <c r="AI272" s="82" t="str">
        <f t="shared" si="320"/>
        <v>0</v>
      </c>
      <c r="AJ272" s="82" t="str">
        <f t="shared" si="321"/>
        <v>0</v>
      </c>
      <c r="AK272" s="82" t="str">
        <f t="shared" si="322"/>
        <v>0</v>
      </c>
      <c r="AL272" s="82" t="str">
        <f t="shared" si="323"/>
        <v>0</v>
      </c>
      <c r="AM272" s="82" t="str">
        <f t="shared" si="324"/>
        <v>0</v>
      </c>
      <c r="AN272" s="82" t="str">
        <f t="shared" si="312"/>
        <v>0</v>
      </c>
      <c r="AO272" s="82" t="str">
        <f t="shared" si="325"/>
        <v>0</v>
      </c>
      <c r="AP272" s="82" t="str">
        <f t="shared" si="326"/>
        <v>0</v>
      </c>
      <c r="AQ272" s="84" t="s">
        <v>3199</v>
      </c>
      <c r="AR272" s="84" t="s">
        <v>1864</v>
      </c>
      <c r="AS272" s="84" t="s">
        <v>1865</v>
      </c>
      <c r="AT272" s="84" t="s">
        <v>1866</v>
      </c>
      <c r="AU272" s="84" t="s">
        <v>1867</v>
      </c>
      <c r="AV272" s="84" t="s">
        <v>1868</v>
      </c>
      <c r="AW272" s="84" t="s">
        <v>1869</v>
      </c>
      <c r="AX272" s="84" t="s">
        <v>1870</v>
      </c>
      <c r="AY272" s="84" t="s">
        <v>1871</v>
      </c>
      <c r="AZ272" s="84" t="s">
        <v>1872</v>
      </c>
      <c r="BA272" s="84" t="s">
        <v>1873</v>
      </c>
      <c r="BB272" s="84" t="s">
        <v>1874</v>
      </c>
      <c r="BC272" s="84" t="s">
        <v>1875</v>
      </c>
      <c r="BD272" s="84" t="s">
        <v>1876</v>
      </c>
      <c r="BE272" s="84" t="s">
        <v>1877</v>
      </c>
      <c r="BF272" s="84" t="s">
        <v>1878</v>
      </c>
      <c r="BG272" s="84" t="s">
        <v>1879</v>
      </c>
      <c r="BH272" s="84" t="s">
        <v>1880</v>
      </c>
      <c r="BI272" s="84" t="s">
        <v>1881</v>
      </c>
      <c r="BJ272" s="84" t="s">
        <v>1882</v>
      </c>
      <c r="BK272" s="84" t="s">
        <v>1883</v>
      </c>
      <c r="BL272" s="84" t="s">
        <v>1884</v>
      </c>
      <c r="BM272" s="84" t="s">
        <v>1885</v>
      </c>
      <c r="BN272" s="84" t="s">
        <v>1886</v>
      </c>
      <c r="BO272" s="84" t="s">
        <v>1887</v>
      </c>
      <c r="BP272" s="84" t="s">
        <v>1888</v>
      </c>
      <c r="BQ272" s="84" t="s">
        <v>1889</v>
      </c>
      <c r="BR272" s="68" t="str">
        <f t="shared" si="313"/>
        <v/>
      </c>
      <c r="BS272" s="68" t="str">
        <f t="shared" si="286"/>
        <v/>
      </c>
      <c r="BT272" s="68" t="str">
        <f t="shared" si="287"/>
        <v/>
      </c>
      <c r="BU272" s="68" t="str">
        <f t="shared" si="288"/>
        <v/>
      </c>
      <c r="BV272" s="68" t="str">
        <f t="shared" si="289"/>
        <v/>
      </c>
      <c r="BW272" s="68" t="str">
        <f t="shared" si="290"/>
        <v/>
      </c>
      <c r="BX272" s="68" t="str">
        <f t="shared" si="291"/>
        <v/>
      </c>
      <c r="BY272" s="68" t="str">
        <f t="shared" si="292"/>
        <v/>
      </c>
      <c r="BZ272" s="68" t="str">
        <f t="shared" si="293"/>
        <v/>
      </c>
      <c r="CA272" s="68" t="str">
        <f t="shared" si="294"/>
        <v/>
      </c>
      <c r="CB272" s="68" t="str">
        <f t="shared" si="295"/>
        <v/>
      </c>
      <c r="CC272" s="68" t="str">
        <f t="shared" si="296"/>
        <v/>
      </c>
      <c r="CD272" s="68" t="str">
        <f t="shared" si="297"/>
        <v/>
      </c>
      <c r="CE272" s="68" t="str">
        <f t="shared" si="298"/>
        <v/>
      </c>
      <c r="CF272" s="68" t="str">
        <f t="shared" si="299"/>
        <v/>
      </c>
      <c r="CG272" s="68" t="str">
        <f t="shared" si="300"/>
        <v/>
      </c>
      <c r="CH272" s="68" t="str">
        <f t="shared" si="301"/>
        <v/>
      </c>
      <c r="CI272" s="68" t="str">
        <f t="shared" si="302"/>
        <v/>
      </c>
      <c r="CJ272" s="68" t="str">
        <f t="shared" si="303"/>
        <v/>
      </c>
      <c r="CK272" s="68" t="str">
        <f t="shared" si="304"/>
        <v/>
      </c>
      <c r="CL272" s="68" t="str">
        <f t="shared" si="305"/>
        <v/>
      </c>
      <c r="CM272" s="68" t="str">
        <f t="shared" si="306"/>
        <v/>
      </c>
      <c r="CN272" s="68" t="str">
        <f t="shared" si="307"/>
        <v/>
      </c>
      <c r="CO272" s="68" t="str">
        <f t="shared" si="308"/>
        <v/>
      </c>
      <c r="CP272" s="68" t="str">
        <f t="shared" si="314"/>
        <v/>
      </c>
    </row>
    <row r="273" spans="3:94" x14ac:dyDescent="0.25">
      <c r="C273" s="82" t="str">
        <f t="shared" si="309"/>
        <v/>
      </c>
      <c r="D273" s="278"/>
      <c r="E273" s="82" t="str">
        <f t="shared" si="310"/>
        <v/>
      </c>
      <c r="F273" s="82" t="str">
        <f t="shared" si="263"/>
        <v/>
      </c>
      <c r="G273" s="82" t="str">
        <f t="shared" si="264"/>
        <v/>
      </c>
      <c r="H273" s="82" t="str">
        <f t="shared" si="265"/>
        <v/>
      </c>
      <c r="I273" s="82" t="str">
        <f t="shared" si="266"/>
        <v/>
      </c>
      <c r="J273" s="82" t="str">
        <f t="shared" si="267"/>
        <v/>
      </c>
      <c r="K273" s="82" t="str">
        <f t="shared" si="268"/>
        <v/>
      </c>
      <c r="L273" s="82" t="str">
        <f t="shared" si="269"/>
        <v/>
      </c>
      <c r="M273" s="82" t="str">
        <f t="shared" si="270"/>
        <v/>
      </c>
      <c r="N273" s="82" t="str">
        <f t="shared" si="271"/>
        <v/>
      </c>
      <c r="O273" s="82" t="str">
        <f t="shared" si="272"/>
        <v/>
      </c>
      <c r="P273" s="82" t="str">
        <f t="shared" si="273"/>
        <v/>
      </c>
      <c r="Q273" s="82" t="str">
        <f t="shared" si="274"/>
        <v/>
      </c>
      <c r="R273" s="82" t="str">
        <f t="shared" si="275"/>
        <v/>
      </c>
      <c r="S273" s="82" t="str">
        <f t="shared" si="276"/>
        <v/>
      </c>
      <c r="T273" s="82" t="str">
        <f t="shared" si="277"/>
        <v/>
      </c>
      <c r="U273" s="82" t="str">
        <f t="shared" si="278"/>
        <v/>
      </c>
      <c r="V273" s="82" t="str">
        <f t="shared" si="279"/>
        <v/>
      </c>
      <c r="W273" s="82" t="str">
        <f t="shared" si="280"/>
        <v/>
      </c>
      <c r="X273" s="82" t="str">
        <f t="shared" si="281"/>
        <v/>
      </c>
      <c r="Y273" s="82" t="str">
        <f t="shared" si="282"/>
        <v/>
      </c>
      <c r="Z273" s="82" t="str">
        <f t="shared" si="283"/>
        <v/>
      </c>
      <c r="AA273" s="82" t="str">
        <f t="shared" si="284"/>
        <v/>
      </c>
      <c r="AB273" s="82" t="str">
        <f t="shared" si="285"/>
        <v/>
      </c>
      <c r="AC273" s="83" t="str">
        <f t="shared" si="315"/>
        <v>https://viking-pictures.s3.us-west-1.amazonaws.com/AA1188</v>
      </c>
      <c r="AD273" s="82" t="str">
        <f t="shared" si="316"/>
        <v>0</v>
      </c>
      <c r="AE273" s="82">
        <f t="shared" si="311"/>
        <v>0</v>
      </c>
      <c r="AF273" s="82" t="str">
        <f t="shared" si="317"/>
        <v>0</v>
      </c>
      <c r="AG273" s="82" t="str">
        <f t="shared" si="318"/>
        <v>0</v>
      </c>
      <c r="AH273" s="82" t="str">
        <f t="shared" si="319"/>
        <v>0</v>
      </c>
      <c r="AI273" s="82" t="str">
        <f t="shared" si="320"/>
        <v>0</v>
      </c>
      <c r="AJ273" s="82" t="str">
        <f t="shared" si="321"/>
        <v>0</v>
      </c>
      <c r="AK273" s="82" t="str">
        <f t="shared" si="322"/>
        <v>0</v>
      </c>
      <c r="AL273" s="82" t="str">
        <f t="shared" si="323"/>
        <v>0</v>
      </c>
      <c r="AM273" s="82" t="str">
        <f t="shared" si="324"/>
        <v>0</v>
      </c>
      <c r="AN273" s="82" t="str">
        <f t="shared" si="312"/>
        <v>0</v>
      </c>
      <c r="AO273" s="82" t="str">
        <f t="shared" si="325"/>
        <v>0</v>
      </c>
      <c r="AP273" s="82" t="str">
        <f t="shared" si="326"/>
        <v>0</v>
      </c>
      <c r="AQ273" s="84" t="s">
        <v>3199</v>
      </c>
      <c r="AR273" s="84" t="s">
        <v>1864</v>
      </c>
      <c r="AS273" s="84" t="s">
        <v>1865</v>
      </c>
      <c r="AT273" s="84" t="s">
        <v>1866</v>
      </c>
      <c r="AU273" s="84" t="s">
        <v>1867</v>
      </c>
      <c r="AV273" s="84" t="s">
        <v>1868</v>
      </c>
      <c r="AW273" s="84" t="s">
        <v>1869</v>
      </c>
      <c r="AX273" s="84" t="s">
        <v>1870</v>
      </c>
      <c r="AY273" s="84" t="s">
        <v>1871</v>
      </c>
      <c r="AZ273" s="84" t="s">
        <v>1872</v>
      </c>
      <c r="BA273" s="84" t="s">
        <v>1873</v>
      </c>
      <c r="BB273" s="84" t="s">
        <v>1874</v>
      </c>
      <c r="BC273" s="84" t="s">
        <v>1875</v>
      </c>
      <c r="BD273" s="84" t="s">
        <v>1876</v>
      </c>
      <c r="BE273" s="84" t="s">
        <v>1877</v>
      </c>
      <c r="BF273" s="84" t="s">
        <v>1878</v>
      </c>
      <c r="BG273" s="84" t="s">
        <v>1879</v>
      </c>
      <c r="BH273" s="84" t="s">
        <v>1880</v>
      </c>
      <c r="BI273" s="84" t="s">
        <v>1881</v>
      </c>
      <c r="BJ273" s="84" t="s">
        <v>1882</v>
      </c>
      <c r="BK273" s="84" t="s">
        <v>1883</v>
      </c>
      <c r="BL273" s="84" t="s">
        <v>1884</v>
      </c>
      <c r="BM273" s="84" t="s">
        <v>1885</v>
      </c>
      <c r="BN273" s="84" t="s">
        <v>1886</v>
      </c>
      <c r="BO273" s="84" t="s">
        <v>1887</v>
      </c>
      <c r="BP273" s="84" t="s">
        <v>1888</v>
      </c>
      <c r="BQ273" s="84" t="s">
        <v>1889</v>
      </c>
      <c r="BR273" s="68" t="str">
        <f t="shared" si="313"/>
        <v/>
      </c>
      <c r="BS273" s="68" t="str">
        <f t="shared" si="286"/>
        <v/>
      </c>
      <c r="BT273" s="68" t="str">
        <f t="shared" si="287"/>
        <v/>
      </c>
      <c r="BU273" s="68" t="str">
        <f t="shared" si="288"/>
        <v/>
      </c>
      <c r="BV273" s="68" t="str">
        <f t="shared" si="289"/>
        <v/>
      </c>
      <c r="BW273" s="68" t="str">
        <f t="shared" si="290"/>
        <v/>
      </c>
      <c r="BX273" s="68" t="str">
        <f t="shared" si="291"/>
        <v/>
      </c>
      <c r="BY273" s="68" t="str">
        <f t="shared" si="292"/>
        <v/>
      </c>
      <c r="BZ273" s="68" t="str">
        <f t="shared" si="293"/>
        <v/>
      </c>
      <c r="CA273" s="68" t="str">
        <f t="shared" si="294"/>
        <v/>
      </c>
      <c r="CB273" s="68" t="str">
        <f t="shared" si="295"/>
        <v/>
      </c>
      <c r="CC273" s="68" t="str">
        <f t="shared" si="296"/>
        <v/>
      </c>
      <c r="CD273" s="68" t="str">
        <f t="shared" si="297"/>
        <v/>
      </c>
      <c r="CE273" s="68" t="str">
        <f t="shared" si="298"/>
        <v/>
      </c>
      <c r="CF273" s="68" t="str">
        <f t="shared" si="299"/>
        <v/>
      </c>
      <c r="CG273" s="68" t="str">
        <f t="shared" si="300"/>
        <v/>
      </c>
      <c r="CH273" s="68" t="str">
        <f t="shared" si="301"/>
        <v/>
      </c>
      <c r="CI273" s="68" t="str">
        <f t="shared" si="302"/>
        <v/>
      </c>
      <c r="CJ273" s="68" t="str">
        <f t="shared" si="303"/>
        <v/>
      </c>
      <c r="CK273" s="68" t="str">
        <f t="shared" si="304"/>
        <v/>
      </c>
      <c r="CL273" s="68" t="str">
        <f t="shared" si="305"/>
        <v/>
      </c>
      <c r="CM273" s="68" t="str">
        <f t="shared" si="306"/>
        <v/>
      </c>
      <c r="CN273" s="68" t="str">
        <f t="shared" si="307"/>
        <v/>
      </c>
      <c r="CO273" s="68" t="str">
        <f t="shared" si="308"/>
        <v/>
      </c>
      <c r="CP273" s="68" t="str">
        <f t="shared" si="314"/>
        <v/>
      </c>
    </row>
    <row r="274" spans="3:94" x14ac:dyDescent="0.25">
      <c r="C274" s="82" t="str">
        <f t="shared" si="309"/>
        <v/>
      </c>
      <c r="D274" s="278"/>
      <c r="E274" s="82" t="str">
        <f t="shared" si="310"/>
        <v/>
      </c>
      <c r="F274" s="82" t="str">
        <f t="shared" si="263"/>
        <v/>
      </c>
      <c r="G274" s="82" t="str">
        <f t="shared" si="264"/>
        <v/>
      </c>
      <c r="H274" s="82" t="str">
        <f t="shared" si="265"/>
        <v/>
      </c>
      <c r="I274" s="82" t="str">
        <f t="shared" si="266"/>
        <v/>
      </c>
      <c r="J274" s="82" t="str">
        <f t="shared" si="267"/>
        <v/>
      </c>
      <c r="K274" s="82" t="str">
        <f t="shared" si="268"/>
        <v/>
      </c>
      <c r="L274" s="82" t="str">
        <f t="shared" si="269"/>
        <v/>
      </c>
      <c r="M274" s="82" t="str">
        <f t="shared" si="270"/>
        <v/>
      </c>
      <c r="N274" s="82" t="str">
        <f t="shared" si="271"/>
        <v/>
      </c>
      <c r="O274" s="82" t="str">
        <f t="shared" si="272"/>
        <v/>
      </c>
      <c r="P274" s="82" t="str">
        <f t="shared" si="273"/>
        <v/>
      </c>
      <c r="Q274" s="82" t="str">
        <f t="shared" si="274"/>
        <v/>
      </c>
      <c r="R274" s="82" t="str">
        <f t="shared" si="275"/>
        <v/>
      </c>
      <c r="S274" s="82" t="str">
        <f t="shared" si="276"/>
        <v/>
      </c>
      <c r="T274" s="82" t="str">
        <f t="shared" si="277"/>
        <v/>
      </c>
      <c r="U274" s="82" t="str">
        <f t="shared" si="278"/>
        <v/>
      </c>
      <c r="V274" s="82" t="str">
        <f t="shared" si="279"/>
        <v/>
      </c>
      <c r="W274" s="82" t="str">
        <f t="shared" si="280"/>
        <v/>
      </c>
      <c r="X274" s="82" t="str">
        <f t="shared" si="281"/>
        <v/>
      </c>
      <c r="Y274" s="82" t="str">
        <f t="shared" si="282"/>
        <v/>
      </c>
      <c r="Z274" s="82" t="str">
        <f t="shared" si="283"/>
        <v/>
      </c>
      <c r="AA274" s="82" t="str">
        <f t="shared" si="284"/>
        <v/>
      </c>
      <c r="AB274" s="82" t="str">
        <f t="shared" si="285"/>
        <v/>
      </c>
      <c r="AC274" s="83" t="str">
        <f t="shared" si="315"/>
        <v>https://viking-pictures.s3.us-west-1.amazonaws.com/AA1188</v>
      </c>
      <c r="AD274" s="82" t="str">
        <f t="shared" si="316"/>
        <v>0</v>
      </c>
      <c r="AE274" s="82">
        <f t="shared" si="311"/>
        <v>0</v>
      </c>
      <c r="AF274" s="82" t="str">
        <f t="shared" si="317"/>
        <v>0</v>
      </c>
      <c r="AG274" s="82" t="str">
        <f t="shared" si="318"/>
        <v>0</v>
      </c>
      <c r="AH274" s="82" t="str">
        <f t="shared" si="319"/>
        <v>0</v>
      </c>
      <c r="AI274" s="82" t="str">
        <f t="shared" si="320"/>
        <v>0</v>
      </c>
      <c r="AJ274" s="82" t="str">
        <f t="shared" si="321"/>
        <v>0</v>
      </c>
      <c r="AK274" s="82" t="str">
        <f t="shared" si="322"/>
        <v>0</v>
      </c>
      <c r="AL274" s="82" t="str">
        <f t="shared" si="323"/>
        <v>0</v>
      </c>
      <c r="AM274" s="82" t="str">
        <f t="shared" si="324"/>
        <v>0</v>
      </c>
      <c r="AN274" s="82" t="str">
        <f t="shared" si="312"/>
        <v>0</v>
      </c>
      <c r="AO274" s="82" t="str">
        <f t="shared" si="325"/>
        <v>0</v>
      </c>
      <c r="AP274" s="82" t="str">
        <f t="shared" si="326"/>
        <v>0</v>
      </c>
      <c r="AQ274" s="84" t="s">
        <v>3199</v>
      </c>
      <c r="AR274" s="84" t="s">
        <v>1864</v>
      </c>
      <c r="AS274" s="84" t="s">
        <v>1865</v>
      </c>
      <c r="AT274" s="84" t="s">
        <v>1866</v>
      </c>
      <c r="AU274" s="84" t="s">
        <v>1867</v>
      </c>
      <c r="AV274" s="84" t="s">
        <v>1868</v>
      </c>
      <c r="AW274" s="84" t="s">
        <v>1869</v>
      </c>
      <c r="AX274" s="84" t="s">
        <v>1870</v>
      </c>
      <c r="AY274" s="84" t="s">
        <v>1871</v>
      </c>
      <c r="AZ274" s="84" t="s">
        <v>1872</v>
      </c>
      <c r="BA274" s="84" t="s">
        <v>1873</v>
      </c>
      <c r="BB274" s="84" t="s">
        <v>1874</v>
      </c>
      <c r="BC274" s="84" t="s">
        <v>1875</v>
      </c>
      <c r="BD274" s="84" t="s">
        <v>1876</v>
      </c>
      <c r="BE274" s="84" t="s">
        <v>1877</v>
      </c>
      <c r="BF274" s="84" t="s">
        <v>1878</v>
      </c>
      <c r="BG274" s="84" t="s">
        <v>1879</v>
      </c>
      <c r="BH274" s="84" t="s">
        <v>1880</v>
      </c>
      <c r="BI274" s="84" t="s">
        <v>1881</v>
      </c>
      <c r="BJ274" s="84" t="s">
        <v>1882</v>
      </c>
      <c r="BK274" s="84" t="s">
        <v>1883</v>
      </c>
      <c r="BL274" s="84" t="s">
        <v>1884</v>
      </c>
      <c r="BM274" s="84" t="s">
        <v>1885</v>
      </c>
      <c r="BN274" s="84" t="s">
        <v>1886</v>
      </c>
      <c r="BO274" s="84" t="s">
        <v>1887</v>
      </c>
      <c r="BP274" s="84" t="s">
        <v>1888</v>
      </c>
      <c r="BQ274" s="84" t="s">
        <v>1889</v>
      </c>
      <c r="BR274" s="68" t="str">
        <f t="shared" si="313"/>
        <v/>
      </c>
      <c r="BS274" s="68" t="str">
        <f t="shared" si="286"/>
        <v/>
      </c>
      <c r="BT274" s="68" t="str">
        <f t="shared" si="287"/>
        <v/>
      </c>
      <c r="BU274" s="68" t="str">
        <f t="shared" si="288"/>
        <v/>
      </c>
      <c r="BV274" s="68" t="str">
        <f t="shared" si="289"/>
        <v/>
      </c>
      <c r="BW274" s="68" t="str">
        <f t="shared" si="290"/>
        <v/>
      </c>
      <c r="BX274" s="68" t="str">
        <f t="shared" si="291"/>
        <v/>
      </c>
      <c r="BY274" s="68" t="str">
        <f t="shared" si="292"/>
        <v/>
      </c>
      <c r="BZ274" s="68" t="str">
        <f t="shared" si="293"/>
        <v/>
      </c>
      <c r="CA274" s="68" t="str">
        <f t="shared" si="294"/>
        <v/>
      </c>
      <c r="CB274" s="68" t="str">
        <f t="shared" si="295"/>
        <v/>
      </c>
      <c r="CC274" s="68" t="str">
        <f t="shared" si="296"/>
        <v/>
      </c>
      <c r="CD274" s="68" t="str">
        <f t="shared" si="297"/>
        <v/>
      </c>
      <c r="CE274" s="68" t="str">
        <f t="shared" si="298"/>
        <v/>
      </c>
      <c r="CF274" s="68" t="str">
        <f t="shared" si="299"/>
        <v/>
      </c>
      <c r="CG274" s="68" t="str">
        <f t="shared" si="300"/>
        <v/>
      </c>
      <c r="CH274" s="68" t="str">
        <f t="shared" si="301"/>
        <v/>
      </c>
      <c r="CI274" s="68" t="str">
        <f t="shared" si="302"/>
        <v/>
      </c>
      <c r="CJ274" s="68" t="str">
        <f t="shared" si="303"/>
        <v/>
      </c>
      <c r="CK274" s="68" t="str">
        <f t="shared" si="304"/>
        <v/>
      </c>
      <c r="CL274" s="68" t="str">
        <f t="shared" si="305"/>
        <v/>
      </c>
      <c r="CM274" s="68" t="str">
        <f t="shared" si="306"/>
        <v/>
      </c>
      <c r="CN274" s="68" t="str">
        <f t="shared" si="307"/>
        <v/>
      </c>
      <c r="CO274" s="68" t="str">
        <f t="shared" si="308"/>
        <v/>
      </c>
      <c r="CP274" s="68" t="str">
        <f t="shared" si="314"/>
        <v/>
      </c>
    </row>
    <row r="275" spans="3:94" x14ac:dyDescent="0.25">
      <c r="C275" s="82" t="str">
        <f t="shared" si="309"/>
        <v/>
      </c>
      <c r="D275" s="278"/>
      <c r="E275" s="82" t="str">
        <f t="shared" si="310"/>
        <v/>
      </c>
      <c r="F275" s="82" t="str">
        <f t="shared" si="263"/>
        <v/>
      </c>
      <c r="G275" s="82" t="str">
        <f t="shared" si="264"/>
        <v/>
      </c>
      <c r="H275" s="82" t="str">
        <f t="shared" si="265"/>
        <v/>
      </c>
      <c r="I275" s="82" t="str">
        <f t="shared" si="266"/>
        <v/>
      </c>
      <c r="J275" s="82" t="str">
        <f t="shared" si="267"/>
        <v/>
      </c>
      <c r="K275" s="82" t="str">
        <f t="shared" si="268"/>
        <v/>
      </c>
      <c r="L275" s="82" t="str">
        <f t="shared" si="269"/>
        <v/>
      </c>
      <c r="M275" s="82" t="str">
        <f t="shared" si="270"/>
        <v/>
      </c>
      <c r="N275" s="82" t="str">
        <f t="shared" si="271"/>
        <v/>
      </c>
      <c r="O275" s="82" t="str">
        <f t="shared" si="272"/>
        <v/>
      </c>
      <c r="P275" s="82" t="str">
        <f t="shared" si="273"/>
        <v/>
      </c>
      <c r="Q275" s="82" t="str">
        <f t="shared" si="274"/>
        <v/>
      </c>
      <c r="R275" s="82" t="str">
        <f t="shared" si="275"/>
        <v/>
      </c>
      <c r="S275" s="82" t="str">
        <f t="shared" si="276"/>
        <v/>
      </c>
      <c r="T275" s="82" t="str">
        <f t="shared" si="277"/>
        <v/>
      </c>
      <c r="U275" s="82" t="str">
        <f t="shared" si="278"/>
        <v/>
      </c>
      <c r="V275" s="82" t="str">
        <f t="shared" si="279"/>
        <v/>
      </c>
      <c r="W275" s="82" t="str">
        <f t="shared" si="280"/>
        <v/>
      </c>
      <c r="X275" s="82" t="str">
        <f t="shared" si="281"/>
        <v/>
      </c>
      <c r="Y275" s="82" t="str">
        <f t="shared" si="282"/>
        <v/>
      </c>
      <c r="Z275" s="82" t="str">
        <f t="shared" si="283"/>
        <v/>
      </c>
      <c r="AA275" s="82" t="str">
        <f t="shared" si="284"/>
        <v/>
      </c>
      <c r="AB275" s="82" t="str">
        <f t="shared" si="285"/>
        <v/>
      </c>
      <c r="AC275" s="83" t="str">
        <f t="shared" si="315"/>
        <v>https://viking-pictures.s3.us-west-1.amazonaws.com/AA1188</v>
      </c>
      <c r="AD275" s="82" t="str">
        <f t="shared" si="316"/>
        <v>0</v>
      </c>
      <c r="AE275" s="82">
        <f t="shared" si="311"/>
        <v>0</v>
      </c>
      <c r="AF275" s="82" t="str">
        <f t="shared" si="317"/>
        <v>0</v>
      </c>
      <c r="AG275" s="82" t="str">
        <f t="shared" si="318"/>
        <v>0</v>
      </c>
      <c r="AH275" s="82" t="str">
        <f t="shared" si="319"/>
        <v>0</v>
      </c>
      <c r="AI275" s="82" t="str">
        <f t="shared" si="320"/>
        <v>0</v>
      </c>
      <c r="AJ275" s="82" t="str">
        <f t="shared" si="321"/>
        <v>0</v>
      </c>
      <c r="AK275" s="82" t="str">
        <f t="shared" si="322"/>
        <v>0</v>
      </c>
      <c r="AL275" s="82" t="str">
        <f t="shared" si="323"/>
        <v>0</v>
      </c>
      <c r="AM275" s="82" t="str">
        <f t="shared" si="324"/>
        <v>0</v>
      </c>
      <c r="AN275" s="82" t="str">
        <f t="shared" si="312"/>
        <v>0</v>
      </c>
      <c r="AO275" s="82" t="str">
        <f t="shared" si="325"/>
        <v>0</v>
      </c>
      <c r="AP275" s="82" t="str">
        <f t="shared" si="326"/>
        <v>0</v>
      </c>
      <c r="AQ275" s="84" t="s">
        <v>3199</v>
      </c>
      <c r="AR275" s="84" t="s">
        <v>1864</v>
      </c>
      <c r="AS275" s="84" t="s">
        <v>1865</v>
      </c>
      <c r="AT275" s="84" t="s">
        <v>1866</v>
      </c>
      <c r="AU275" s="84" t="s">
        <v>1867</v>
      </c>
      <c r="AV275" s="84" t="s">
        <v>1868</v>
      </c>
      <c r="AW275" s="84" t="s">
        <v>1869</v>
      </c>
      <c r="AX275" s="84" t="s">
        <v>1870</v>
      </c>
      <c r="AY275" s="84" t="s">
        <v>1871</v>
      </c>
      <c r="AZ275" s="84" t="s">
        <v>1872</v>
      </c>
      <c r="BA275" s="84" t="s">
        <v>1873</v>
      </c>
      <c r="BB275" s="84" t="s">
        <v>1874</v>
      </c>
      <c r="BC275" s="84" t="s">
        <v>1875</v>
      </c>
      <c r="BD275" s="84" t="s">
        <v>1876</v>
      </c>
      <c r="BE275" s="84" t="s">
        <v>1877</v>
      </c>
      <c r="BF275" s="84" t="s">
        <v>1878</v>
      </c>
      <c r="BG275" s="84" t="s">
        <v>1879</v>
      </c>
      <c r="BH275" s="84" t="s">
        <v>1880</v>
      </c>
      <c r="BI275" s="84" t="s">
        <v>1881</v>
      </c>
      <c r="BJ275" s="84" t="s">
        <v>1882</v>
      </c>
      <c r="BK275" s="84" t="s">
        <v>1883</v>
      </c>
      <c r="BL275" s="84" t="s">
        <v>1884</v>
      </c>
      <c r="BM275" s="84" t="s">
        <v>1885</v>
      </c>
      <c r="BN275" s="84" t="s">
        <v>1886</v>
      </c>
      <c r="BO275" s="84" t="s">
        <v>1887</v>
      </c>
      <c r="BP275" s="84" t="s">
        <v>1888</v>
      </c>
      <c r="BQ275" s="84" t="s">
        <v>1889</v>
      </c>
      <c r="BR275" s="68" t="str">
        <f t="shared" si="313"/>
        <v/>
      </c>
      <c r="BS275" s="68" t="str">
        <f t="shared" si="286"/>
        <v/>
      </c>
      <c r="BT275" s="68" t="str">
        <f t="shared" si="287"/>
        <v/>
      </c>
      <c r="BU275" s="68" t="str">
        <f t="shared" si="288"/>
        <v/>
      </c>
      <c r="BV275" s="68" t="str">
        <f t="shared" si="289"/>
        <v/>
      </c>
      <c r="BW275" s="68" t="str">
        <f t="shared" si="290"/>
        <v/>
      </c>
      <c r="BX275" s="68" t="str">
        <f t="shared" si="291"/>
        <v/>
      </c>
      <c r="BY275" s="68" t="str">
        <f t="shared" si="292"/>
        <v/>
      </c>
      <c r="BZ275" s="68" t="str">
        <f t="shared" si="293"/>
        <v/>
      </c>
      <c r="CA275" s="68" t="str">
        <f t="shared" si="294"/>
        <v/>
      </c>
      <c r="CB275" s="68" t="str">
        <f t="shared" si="295"/>
        <v/>
      </c>
      <c r="CC275" s="68" t="str">
        <f t="shared" si="296"/>
        <v/>
      </c>
      <c r="CD275" s="68" t="str">
        <f t="shared" si="297"/>
        <v/>
      </c>
      <c r="CE275" s="68" t="str">
        <f t="shared" si="298"/>
        <v/>
      </c>
      <c r="CF275" s="68" t="str">
        <f t="shared" si="299"/>
        <v/>
      </c>
      <c r="CG275" s="68" t="str">
        <f t="shared" si="300"/>
        <v/>
      </c>
      <c r="CH275" s="68" t="str">
        <f t="shared" si="301"/>
        <v/>
      </c>
      <c r="CI275" s="68" t="str">
        <f t="shared" si="302"/>
        <v/>
      </c>
      <c r="CJ275" s="68" t="str">
        <f t="shared" si="303"/>
        <v/>
      </c>
      <c r="CK275" s="68" t="str">
        <f t="shared" si="304"/>
        <v/>
      </c>
      <c r="CL275" s="68" t="str">
        <f t="shared" si="305"/>
        <v/>
      </c>
      <c r="CM275" s="68" t="str">
        <f t="shared" si="306"/>
        <v/>
      </c>
      <c r="CN275" s="68" t="str">
        <f t="shared" si="307"/>
        <v/>
      </c>
      <c r="CO275" s="68" t="str">
        <f t="shared" si="308"/>
        <v/>
      </c>
      <c r="CP275" s="68" t="str">
        <f t="shared" si="314"/>
        <v/>
      </c>
    </row>
    <row r="276" spans="3:94" x14ac:dyDescent="0.25">
      <c r="C276" s="82" t="str">
        <f t="shared" si="309"/>
        <v/>
      </c>
      <c r="D276" s="278"/>
      <c r="E276" s="82" t="str">
        <f t="shared" si="310"/>
        <v/>
      </c>
      <c r="F276" s="82" t="str">
        <f t="shared" si="263"/>
        <v/>
      </c>
      <c r="G276" s="82" t="str">
        <f t="shared" si="264"/>
        <v/>
      </c>
      <c r="H276" s="82" t="str">
        <f t="shared" si="265"/>
        <v/>
      </c>
      <c r="I276" s="82" t="str">
        <f t="shared" si="266"/>
        <v/>
      </c>
      <c r="J276" s="82" t="str">
        <f t="shared" si="267"/>
        <v/>
      </c>
      <c r="K276" s="82" t="str">
        <f t="shared" si="268"/>
        <v/>
      </c>
      <c r="L276" s="82" t="str">
        <f t="shared" si="269"/>
        <v/>
      </c>
      <c r="M276" s="82" t="str">
        <f t="shared" si="270"/>
        <v/>
      </c>
      <c r="N276" s="82" t="str">
        <f t="shared" si="271"/>
        <v/>
      </c>
      <c r="O276" s="82" t="str">
        <f t="shared" si="272"/>
        <v/>
      </c>
      <c r="P276" s="82" t="str">
        <f t="shared" si="273"/>
        <v/>
      </c>
      <c r="Q276" s="82" t="str">
        <f t="shared" si="274"/>
        <v/>
      </c>
      <c r="R276" s="82" t="str">
        <f t="shared" si="275"/>
        <v/>
      </c>
      <c r="S276" s="82" t="str">
        <f t="shared" si="276"/>
        <v/>
      </c>
      <c r="T276" s="82" t="str">
        <f t="shared" si="277"/>
        <v/>
      </c>
      <c r="U276" s="82" t="str">
        <f t="shared" si="278"/>
        <v/>
      </c>
      <c r="V276" s="82" t="str">
        <f t="shared" si="279"/>
        <v/>
      </c>
      <c r="W276" s="82" t="str">
        <f t="shared" si="280"/>
        <v/>
      </c>
      <c r="X276" s="82" t="str">
        <f t="shared" si="281"/>
        <v/>
      </c>
      <c r="Y276" s="82" t="str">
        <f t="shared" si="282"/>
        <v/>
      </c>
      <c r="Z276" s="82" t="str">
        <f t="shared" si="283"/>
        <v/>
      </c>
      <c r="AA276" s="82" t="str">
        <f t="shared" si="284"/>
        <v/>
      </c>
      <c r="AB276" s="82" t="str">
        <f t="shared" si="285"/>
        <v/>
      </c>
      <c r="AC276" s="83" t="str">
        <f t="shared" si="315"/>
        <v>https://viking-pictures.s3.us-west-1.amazonaws.com/AA1188</v>
      </c>
      <c r="AD276" s="82" t="str">
        <f t="shared" si="316"/>
        <v>0</v>
      </c>
      <c r="AE276" s="82">
        <f t="shared" si="311"/>
        <v>0</v>
      </c>
      <c r="AF276" s="82" t="str">
        <f t="shared" si="317"/>
        <v>0</v>
      </c>
      <c r="AG276" s="82" t="str">
        <f t="shared" si="318"/>
        <v>0</v>
      </c>
      <c r="AH276" s="82" t="str">
        <f t="shared" si="319"/>
        <v>0</v>
      </c>
      <c r="AI276" s="82" t="str">
        <f t="shared" si="320"/>
        <v>0</v>
      </c>
      <c r="AJ276" s="82" t="str">
        <f t="shared" si="321"/>
        <v>0</v>
      </c>
      <c r="AK276" s="82" t="str">
        <f t="shared" si="322"/>
        <v>0</v>
      </c>
      <c r="AL276" s="82" t="str">
        <f t="shared" si="323"/>
        <v>0</v>
      </c>
      <c r="AM276" s="82" t="str">
        <f t="shared" si="324"/>
        <v>0</v>
      </c>
      <c r="AN276" s="82" t="str">
        <f t="shared" si="312"/>
        <v>0</v>
      </c>
      <c r="AO276" s="82" t="str">
        <f t="shared" si="325"/>
        <v>0</v>
      </c>
      <c r="AP276" s="82" t="str">
        <f t="shared" si="326"/>
        <v>0</v>
      </c>
      <c r="AQ276" s="84" t="s">
        <v>3199</v>
      </c>
      <c r="AR276" s="84" t="s">
        <v>1864</v>
      </c>
      <c r="AS276" s="84" t="s">
        <v>1865</v>
      </c>
      <c r="AT276" s="84" t="s">
        <v>1866</v>
      </c>
      <c r="AU276" s="84" t="s">
        <v>1867</v>
      </c>
      <c r="AV276" s="84" t="s">
        <v>1868</v>
      </c>
      <c r="AW276" s="84" t="s">
        <v>1869</v>
      </c>
      <c r="AX276" s="84" t="s">
        <v>1870</v>
      </c>
      <c r="AY276" s="84" t="s">
        <v>1871</v>
      </c>
      <c r="AZ276" s="84" t="s">
        <v>1872</v>
      </c>
      <c r="BA276" s="84" t="s">
        <v>1873</v>
      </c>
      <c r="BB276" s="84" t="s">
        <v>1874</v>
      </c>
      <c r="BC276" s="84" t="s">
        <v>1875</v>
      </c>
      <c r="BD276" s="84" t="s">
        <v>1876</v>
      </c>
      <c r="BE276" s="84" t="s">
        <v>1877</v>
      </c>
      <c r="BF276" s="84" t="s">
        <v>1878</v>
      </c>
      <c r="BG276" s="84" t="s">
        <v>1879</v>
      </c>
      <c r="BH276" s="84" t="s">
        <v>1880</v>
      </c>
      <c r="BI276" s="84" t="s">
        <v>1881</v>
      </c>
      <c r="BJ276" s="84" t="s">
        <v>1882</v>
      </c>
      <c r="BK276" s="84" t="s">
        <v>1883</v>
      </c>
      <c r="BL276" s="84" t="s">
        <v>1884</v>
      </c>
      <c r="BM276" s="84" t="s">
        <v>1885</v>
      </c>
      <c r="BN276" s="84" t="s">
        <v>1886</v>
      </c>
      <c r="BO276" s="84" t="s">
        <v>1887</v>
      </c>
      <c r="BP276" s="84" t="s">
        <v>1888</v>
      </c>
      <c r="BQ276" s="84" t="s">
        <v>1889</v>
      </c>
      <c r="BR276" s="68" t="str">
        <f t="shared" si="313"/>
        <v/>
      </c>
      <c r="BS276" s="68" t="str">
        <f t="shared" si="286"/>
        <v/>
      </c>
      <c r="BT276" s="68" t="str">
        <f t="shared" si="287"/>
        <v/>
      </c>
      <c r="BU276" s="68" t="str">
        <f t="shared" si="288"/>
        <v/>
      </c>
      <c r="BV276" s="68" t="str">
        <f t="shared" si="289"/>
        <v/>
      </c>
      <c r="BW276" s="68" t="str">
        <f t="shared" si="290"/>
        <v/>
      </c>
      <c r="BX276" s="68" t="str">
        <f t="shared" si="291"/>
        <v/>
      </c>
      <c r="BY276" s="68" t="str">
        <f t="shared" si="292"/>
        <v/>
      </c>
      <c r="BZ276" s="68" t="str">
        <f t="shared" si="293"/>
        <v/>
      </c>
      <c r="CA276" s="68" t="str">
        <f t="shared" si="294"/>
        <v/>
      </c>
      <c r="CB276" s="68" t="str">
        <f t="shared" si="295"/>
        <v/>
      </c>
      <c r="CC276" s="68" t="str">
        <f t="shared" si="296"/>
        <v/>
      </c>
      <c r="CD276" s="68" t="str">
        <f t="shared" si="297"/>
        <v/>
      </c>
      <c r="CE276" s="68" t="str">
        <f t="shared" si="298"/>
        <v/>
      </c>
      <c r="CF276" s="68" t="str">
        <f t="shared" si="299"/>
        <v/>
      </c>
      <c r="CG276" s="68" t="str">
        <f t="shared" si="300"/>
        <v/>
      </c>
      <c r="CH276" s="68" t="str">
        <f t="shared" si="301"/>
        <v/>
      </c>
      <c r="CI276" s="68" t="str">
        <f t="shared" si="302"/>
        <v/>
      </c>
      <c r="CJ276" s="68" t="str">
        <f t="shared" si="303"/>
        <v/>
      </c>
      <c r="CK276" s="68" t="str">
        <f t="shared" si="304"/>
        <v/>
      </c>
      <c r="CL276" s="68" t="str">
        <f t="shared" si="305"/>
        <v/>
      </c>
      <c r="CM276" s="68" t="str">
        <f t="shared" si="306"/>
        <v/>
      </c>
      <c r="CN276" s="68" t="str">
        <f t="shared" si="307"/>
        <v/>
      </c>
      <c r="CO276" s="68" t="str">
        <f t="shared" si="308"/>
        <v/>
      </c>
      <c r="CP276" s="68" t="str">
        <f t="shared" si="314"/>
        <v/>
      </c>
    </row>
    <row r="277" spans="3:94" x14ac:dyDescent="0.25">
      <c r="C277" s="82" t="str">
        <f t="shared" si="309"/>
        <v/>
      </c>
      <c r="D277" s="278"/>
      <c r="E277" s="82" t="str">
        <f t="shared" si="310"/>
        <v/>
      </c>
      <c r="F277" s="82" t="str">
        <f t="shared" si="263"/>
        <v/>
      </c>
      <c r="G277" s="82" t="str">
        <f t="shared" si="264"/>
        <v/>
      </c>
      <c r="H277" s="82" t="str">
        <f t="shared" si="265"/>
        <v/>
      </c>
      <c r="I277" s="82" t="str">
        <f t="shared" si="266"/>
        <v/>
      </c>
      <c r="J277" s="82" t="str">
        <f t="shared" si="267"/>
        <v/>
      </c>
      <c r="K277" s="82" t="str">
        <f t="shared" si="268"/>
        <v/>
      </c>
      <c r="L277" s="82" t="str">
        <f t="shared" si="269"/>
        <v/>
      </c>
      <c r="M277" s="82" t="str">
        <f t="shared" si="270"/>
        <v/>
      </c>
      <c r="N277" s="82" t="str">
        <f t="shared" si="271"/>
        <v/>
      </c>
      <c r="O277" s="82" t="str">
        <f t="shared" si="272"/>
        <v/>
      </c>
      <c r="P277" s="82" t="str">
        <f t="shared" si="273"/>
        <v/>
      </c>
      <c r="Q277" s="82" t="str">
        <f t="shared" si="274"/>
        <v/>
      </c>
      <c r="R277" s="82" t="str">
        <f t="shared" si="275"/>
        <v/>
      </c>
      <c r="S277" s="82" t="str">
        <f t="shared" si="276"/>
        <v/>
      </c>
      <c r="T277" s="82" t="str">
        <f t="shared" si="277"/>
        <v/>
      </c>
      <c r="U277" s="82" t="str">
        <f t="shared" si="278"/>
        <v/>
      </c>
      <c r="V277" s="82" t="str">
        <f t="shared" si="279"/>
        <v/>
      </c>
      <c r="W277" s="82" t="str">
        <f t="shared" si="280"/>
        <v/>
      </c>
      <c r="X277" s="82" t="str">
        <f t="shared" si="281"/>
        <v/>
      </c>
      <c r="Y277" s="82" t="str">
        <f t="shared" si="282"/>
        <v/>
      </c>
      <c r="Z277" s="82" t="str">
        <f t="shared" si="283"/>
        <v/>
      </c>
      <c r="AA277" s="82" t="str">
        <f t="shared" si="284"/>
        <v/>
      </c>
      <c r="AB277" s="82" t="str">
        <f t="shared" si="285"/>
        <v/>
      </c>
      <c r="AC277" s="83" t="str">
        <f t="shared" si="315"/>
        <v>https://viking-pictures.s3.us-west-1.amazonaws.com/AA1188</v>
      </c>
      <c r="AD277" s="82" t="str">
        <f t="shared" si="316"/>
        <v>0</v>
      </c>
      <c r="AE277" s="82">
        <f t="shared" si="311"/>
        <v>0</v>
      </c>
      <c r="AF277" s="82" t="str">
        <f t="shared" si="317"/>
        <v>0</v>
      </c>
      <c r="AG277" s="82" t="str">
        <f t="shared" si="318"/>
        <v>0</v>
      </c>
      <c r="AH277" s="82" t="str">
        <f t="shared" si="319"/>
        <v>0</v>
      </c>
      <c r="AI277" s="82" t="str">
        <f t="shared" si="320"/>
        <v>0</v>
      </c>
      <c r="AJ277" s="82" t="str">
        <f t="shared" si="321"/>
        <v>0</v>
      </c>
      <c r="AK277" s="82" t="str">
        <f t="shared" si="322"/>
        <v>0</v>
      </c>
      <c r="AL277" s="82" t="str">
        <f t="shared" si="323"/>
        <v>0</v>
      </c>
      <c r="AM277" s="82" t="str">
        <f t="shared" si="324"/>
        <v>0</v>
      </c>
      <c r="AN277" s="82" t="str">
        <f t="shared" si="312"/>
        <v>0</v>
      </c>
      <c r="AO277" s="82" t="str">
        <f t="shared" si="325"/>
        <v>0</v>
      </c>
      <c r="AP277" s="82" t="str">
        <f t="shared" si="326"/>
        <v>0</v>
      </c>
      <c r="AQ277" s="84" t="s">
        <v>3199</v>
      </c>
      <c r="AR277" s="84" t="s">
        <v>1864</v>
      </c>
      <c r="AS277" s="84" t="s">
        <v>1865</v>
      </c>
      <c r="AT277" s="84" t="s">
        <v>1866</v>
      </c>
      <c r="AU277" s="84" t="s">
        <v>1867</v>
      </c>
      <c r="AV277" s="84" t="s">
        <v>1868</v>
      </c>
      <c r="AW277" s="84" t="s">
        <v>1869</v>
      </c>
      <c r="AX277" s="84" t="s">
        <v>1870</v>
      </c>
      <c r="AY277" s="84" t="s">
        <v>1871</v>
      </c>
      <c r="AZ277" s="84" t="s">
        <v>1872</v>
      </c>
      <c r="BA277" s="84" t="s">
        <v>1873</v>
      </c>
      <c r="BB277" s="84" t="s">
        <v>1874</v>
      </c>
      <c r="BC277" s="84" t="s">
        <v>1875</v>
      </c>
      <c r="BD277" s="84" t="s">
        <v>1876</v>
      </c>
      <c r="BE277" s="84" t="s">
        <v>1877</v>
      </c>
      <c r="BF277" s="84" t="s">
        <v>1878</v>
      </c>
      <c r="BG277" s="84" t="s">
        <v>1879</v>
      </c>
      <c r="BH277" s="84" t="s">
        <v>1880</v>
      </c>
      <c r="BI277" s="84" t="s">
        <v>1881</v>
      </c>
      <c r="BJ277" s="84" t="s">
        <v>1882</v>
      </c>
      <c r="BK277" s="84" t="s">
        <v>1883</v>
      </c>
      <c r="BL277" s="84" t="s">
        <v>1884</v>
      </c>
      <c r="BM277" s="84" t="s">
        <v>1885</v>
      </c>
      <c r="BN277" s="84" t="s">
        <v>1886</v>
      </c>
      <c r="BO277" s="84" t="s">
        <v>1887</v>
      </c>
      <c r="BP277" s="84" t="s">
        <v>1888</v>
      </c>
      <c r="BQ277" s="84" t="s">
        <v>1889</v>
      </c>
      <c r="BR277" s="68" t="str">
        <f t="shared" si="313"/>
        <v/>
      </c>
      <c r="BS277" s="68" t="str">
        <f t="shared" si="286"/>
        <v/>
      </c>
      <c r="BT277" s="68" t="str">
        <f t="shared" si="287"/>
        <v/>
      </c>
      <c r="BU277" s="68" t="str">
        <f t="shared" si="288"/>
        <v/>
      </c>
      <c r="BV277" s="68" t="str">
        <f t="shared" si="289"/>
        <v/>
      </c>
      <c r="BW277" s="68" t="str">
        <f t="shared" si="290"/>
        <v/>
      </c>
      <c r="BX277" s="68" t="str">
        <f t="shared" si="291"/>
        <v/>
      </c>
      <c r="BY277" s="68" t="str">
        <f t="shared" si="292"/>
        <v/>
      </c>
      <c r="BZ277" s="68" t="str">
        <f t="shared" si="293"/>
        <v/>
      </c>
      <c r="CA277" s="68" t="str">
        <f t="shared" si="294"/>
        <v/>
      </c>
      <c r="CB277" s="68" t="str">
        <f t="shared" si="295"/>
        <v/>
      </c>
      <c r="CC277" s="68" t="str">
        <f t="shared" si="296"/>
        <v/>
      </c>
      <c r="CD277" s="68" t="str">
        <f t="shared" si="297"/>
        <v/>
      </c>
      <c r="CE277" s="68" t="str">
        <f t="shared" si="298"/>
        <v/>
      </c>
      <c r="CF277" s="68" t="str">
        <f t="shared" si="299"/>
        <v/>
      </c>
      <c r="CG277" s="68" t="str">
        <f t="shared" si="300"/>
        <v/>
      </c>
      <c r="CH277" s="68" t="str">
        <f t="shared" si="301"/>
        <v/>
      </c>
      <c r="CI277" s="68" t="str">
        <f t="shared" si="302"/>
        <v/>
      </c>
      <c r="CJ277" s="68" t="str">
        <f t="shared" si="303"/>
        <v/>
      </c>
      <c r="CK277" s="68" t="str">
        <f t="shared" si="304"/>
        <v/>
      </c>
      <c r="CL277" s="68" t="str">
        <f t="shared" si="305"/>
        <v/>
      </c>
      <c r="CM277" s="68" t="str">
        <f t="shared" si="306"/>
        <v/>
      </c>
      <c r="CN277" s="68" t="str">
        <f t="shared" si="307"/>
        <v/>
      </c>
      <c r="CO277" s="68" t="str">
        <f t="shared" si="308"/>
        <v/>
      </c>
      <c r="CP277" s="68" t="str">
        <f t="shared" si="314"/>
        <v/>
      </c>
    </row>
    <row r="278" spans="3:94" x14ac:dyDescent="0.25">
      <c r="C278" s="82" t="str">
        <f t="shared" si="309"/>
        <v/>
      </c>
      <c r="D278" s="278"/>
      <c r="E278" s="82" t="str">
        <f t="shared" si="310"/>
        <v/>
      </c>
      <c r="F278" s="82" t="str">
        <f t="shared" si="263"/>
        <v/>
      </c>
      <c r="G278" s="82" t="str">
        <f t="shared" si="264"/>
        <v/>
      </c>
      <c r="H278" s="82" t="str">
        <f t="shared" si="265"/>
        <v/>
      </c>
      <c r="I278" s="82" t="str">
        <f t="shared" si="266"/>
        <v/>
      </c>
      <c r="J278" s="82" t="str">
        <f t="shared" si="267"/>
        <v/>
      </c>
      <c r="K278" s="82" t="str">
        <f t="shared" si="268"/>
        <v/>
      </c>
      <c r="L278" s="82" t="str">
        <f t="shared" si="269"/>
        <v/>
      </c>
      <c r="M278" s="82" t="str">
        <f t="shared" si="270"/>
        <v/>
      </c>
      <c r="N278" s="82" t="str">
        <f t="shared" si="271"/>
        <v/>
      </c>
      <c r="O278" s="82" t="str">
        <f t="shared" si="272"/>
        <v/>
      </c>
      <c r="P278" s="82" t="str">
        <f t="shared" si="273"/>
        <v/>
      </c>
      <c r="Q278" s="82" t="str">
        <f t="shared" si="274"/>
        <v/>
      </c>
      <c r="R278" s="82" t="str">
        <f t="shared" si="275"/>
        <v/>
      </c>
      <c r="S278" s="82" t="str">
        <f t="shared" si="276"/>
        <v/>
      </c>
      <c r="T278" s="82" t="str">
        <f t="shared" si="277"/>
        <v/>
      </c>
      <c r="U278" s="82" t="str">
        <f t="shared" si="278"/>
        <v/>
      </c>
      <c r="V278" s="82" t="str">
        <f t="shared" si="279"/>
        <v/>
      </c>
      <c r="W278" s="82" t="str">
        <f t="shared" si="280"/>
        <v/>
      </c>
      <c r="X278" s="82" t="str">
        <f t="shared" si="281"/>
        <v/>
      </c>
      <c r="Y278" s="82" t="str">
        <f t="shared" si="282"/>
        <v/>
      </c>
      <c r="Z278" s="82" t="str">
        <f t="shared" si="283"/>
        <v/>
      </c>
      <c r="AA278" s="82" t="str">
        <f t="shared" si="284"/>
        <v/>
      </c>
      <c r="AB278" s="82" t="str">
        <f t="shared" si="285"/>
        <v/>
      </c>
      <c r="AC278" s="83" t="str">
        <f t="shared" si="315"/>
        <v>https://viking-pictures.s3.us-west-1.amazonaws.com/AA1188</v>
      </c>
      <c r="AD278" s="82" t="str">
        <f t="shared" si="316"/>
        <v>0</v>
      </c>
      <c r="AE278" s="82">
        <f t="shared" si="311"/>
        <v>0</v>
      </c>
      <c r="AF278" s="82" t="str">
        <f t="shared" si="317"/>
        <v>0</v>
      </c>
      <c r="AG278" s="82" t="str">
        <f t="shared" si="318"/>
        <v>0</v>
      </c>
      <c r="AH278" s="82" t="str">
        <f t="shared" si="319"/>
        <v>0</v>
      </c>
      <c r="AI278" s="82" t="str">
        <f t="shared" si="320"/>
        <v>0</v>
      </c>
      <c r="AJ278" s="82" t="str">
        <f t="shared" si="321"/>
        <v>0</v>
      </c>
      <c r="AK278" s="82" t="str">
        <f t="shared" si="322"/>
        <v>0</v>
      </c>
      <c r="AL278" s="82" t="str">
        <f t="shared" si="323"/>
        <v>0</v>
      </c>
      <c r="AM278" s="82" t="str">
        <f t="shared" si="324"/>
        <v>0</v>
      </c>
      <c r="AN278" s="82" t="str">
        <f t="shared" si="312"/>
        <v>0</v>
      </c>
      <c r="AO278" s="82" t="str">
        <f t="shared" si="325"/>
        <v>0</v>
      </c>
      <c r="AP278" s="82" t="str">
        <f t="shared" si="326"/>
        <v>0</v>
      </c>
      <c r="AQ278" s="84" t="s">
        <v>3199</v>
      </c>
      <c r="AR278" s="84" t="s">
        <v>1864</v>
      </c>
      <c r="AS278" s="84" t="s">
        <v>1865</v>
      </c>
      <c r="AT278" s="84" t="s">
        <v>1866</v>
      </c>
      <c r="AU278" s="84" t="s">
        <v>1867</v>
      </c>
      <c r="AV278" s="84" t="s">
        <v>1868</v>
      </c>
      <c r="AW278" s="84" t="s">
        <v>1869</v>
      </c>
      <c r="AX278" s="84" t="s">
        <v>1870</v>
      </c>
      <c r="AY278" s="84" t="s">
        <v>1871</v>
      </c>
      <c r="AZ278" s="84" t="s">
        <v>1872</v>
      </c>
      <c r="BA278" s="84" t="s">
        <v>1873</v>
      </c>
      <c r="BB278" s="84" t="s">
        <v>1874</v>
      </c>
      <c r="BC278" s="84" t="s">
        <v>1875</v>
      </c>
      <c r="BD278" s="84" t="s">
        <v>1876</v>
      </c>
      <c r="BE278" s="84" t="s">
        <v>1877</v>
      </c>
      <c r="BF278" s="84" t="s">
        <v>1878</v>
      </c>
      <c r="BG278" s="84" t="s">
        <v>1879</v>
      </c>
      <c r="BH278" s="84" t="s">
        <v>1880</v>
      </c>
      <c r="BI278" s="84" t="s">
        <v>1881</v>
      </c>
      <c r="BJ278" s="84" t="s">
        <v>1882</v>
      </c>
      <c r="BK278" s="84" t="s">
        <v>1883</v>
      </c>
      <c r="BL278" s="84" t="s">
        <v>1884</v>
      </c>
      <c r="BM278" s="84" t="s">
        <v>1885</v>
      </c>
      <c r="BN278" s="84" t="s">
        <v>1886</v>
      </c>
      <c r="BO278" s="84" t="s">
        <v>1887</v>
      </c>
      <c r="BP278" s="84" t="s">
        <v>1888</v>
      </c>
      <c r="BQ278" s="84" t="s">
        <v>1889</v>
      </c>
      <c r="BR278" s="68" t="str">
        <f t="shared" si="313"/>
        <v/>
      </c>
      <c r="BS278" s="68" t="str">
        <f t="shared" si="286"/>
        <v/>
      </c>
      <c r="BT278" s="68" t="str">
        <f t="shared" si="287"/>
        <v/>
      </c>
      <c r="BU278" s="68" t="str">
        <f t="shared" si="288"/>
        <v/>
      </c>
      <c r="BV278" s="68" t="str">
        <f t="shared" si="289"/>
        <v/>
      </c>
      <c r="BW278" s="68" t="str">
        <f t="shared" si="290"/>
        <v/>
      </c>
      <c r="BX278" s="68" t="str">
        <f t="shared" si="291"/>
        <v/>
      </c>
      <c r="BY278" s="68" t="str">
        <f t="shared" si="292"/>
        <v/>
      </c>
      <c r="BZ278" s="68" t="str">
        <f t="shared" si="293"/>
        <v/>
      </c>
      <c r="CA278" s="68" t="str">
        <f t="shared" si="294"/>
        <v/>
      </c>
      <c r="CB278" s="68" t="str">
        <f t="shared" si="295"/>
        <v/>
      </c>
      <c r="CC278" s="68" t="str">
        <f t="shared" si="296"/>
        <v/>
      </c>
      <c r="CD278" s="68" t="str">
        <f t="shared" si="297"/>
        <v/>
      </c>
      <c r="CE278" s="68" t="str">
        <f t="shared" si="298"/>
        <v/>
      </c>
      <c r="CF278" s="68" t="str">
        <f t="shared" si="299"/>
        <v/>
      </c>
      <c r="CG278" s="68" t="str">
        <f t="shared" si="300"/>
        <v/>
      </c>
      <c r="CH278" s="68" t="str">
        <f t="shared" si="301"/>
        <v/>
      </c>
      <c r="CI278" s="68" t="str">
        <f t="shared" si="302"/>
        <v/>
      </c>
      <c r="CJ278" s="68" t="str">
        <f t="shared" si="303"/>
        <v/>
      </c>
      <c r="CK278" s="68" t="str">
        <f t="shared" si="304"/>
        <v/>
      </c>
      <c r="CL278" s="68" t="str">
        <f t="shared" si="305"/>
        <v/>
      </c>
      <c r="CM278" s="68" t="str">
        <f t="shared" si="306"/>
        <v/>
      </c>
      <c r="CN278" s="68" t="str">
        <f t="shared" si="307"/>
        <v/>
      </c>
      <c r="CO278" s="68" t="str">
        <f t="shared" si="308"/>
        <v/>
      </c>
      <c r="CP278" s="68" t="str">
        <f t="shared" si="314"/>
        <v/>
      </c>
    </row>
    <row r="279" spans="3:94" x14ac:dyDescent="0.25">
      <c r="C279" s="82" t="str">
        <f t="shared" si="309"/>
        <v/>
      </c>
      <c r="D279" s="278"/>
      <c r="E279" s="82" t="str">
        <f t="shared" si="310"/>
        <v/>
      </c>
      <c r="F279" s="82" t="str">
        <f t="shared" si="263"/>
        <v/>
      </c>
      <c r="G279" s="82" t="str">
        <f t="shared" si="264"/>
        <v/>
      </c>
      <c r="H279" s="82" t="str">
        <f t="shared" si="265"/>
        <v/>
      </c>
      <c r="I279" s="82" t="str">
        <f t="shared" si="266"/>
        <v/>
      </c>
      <c r="J279" s="82" t="str">
        <f t="shared" si="267"/>
        <v/>
      </c>
      <c r="K279" s="82" t="str">
        <f t="shared" si="268"/>
        <v/>
      </c>
      <c r="L279" s="82" t="str">
        <f t="shared" si="269"/>
        <v/>
      </c>
      <c r="M279" s="82" t="str">
        <f t="shared" si="270"/>
        <v/>
      </c>
      <c r="N279" s="82" t="str">
        <f t="shared" si="271"/>
        <v/>
      </c>
      <c r="O279" s="82" t="str">
        <f t="shared" si="272"/>
        <v/>
      </c>
      <c r="P279" s="82" t="str">
        <f t="shared" si="273"/>
        <v/>
      </c>
      <c r="Q279" s="82" t="str">
        <f t="shared" si="274"/>
        <v/>
      </c>
      <c r="R279" s="82" t="str">
        <f t="shared" si="275"/>
        <v/>
      </c>
      <c r="S279" s="82" t="str">
        <f t="shared" si="276"/>
        <v/>
      </c>
      <c r="T279" s="82" t="str">
        <f t="shared" si="277"/>
        <v/>
      </c>
      <c r="U279" s="82" t="str">
        <f t="shared" si="278"/>
        <v/>
      </c>
      <c r="V279" s="82" t="str">
        <f t="shared" si="279"/>
        <v/>
      </c>
      <c r="W279" s="82" t="str">
        <f t="shared" si="280"/>
        <v/>
      </c>
      <c r="X279" s="82" t="str">
        <f t="shared" si="281"/>
        <v/>
      </c>
      <c r="Y279" s="82" t="str">
        <f t="shared" si="282"/>
        <v/>
      </c>
      <c r="Z279" s="82" t="str">
        <f t="shared" si="283"/>
        <v/>
      </c>
      <c r="AA279" s="82" t="str">
        <f t="shared" si="284"/>
        <v/>
      </c>
      <c r="AB279" s="82" t="str">
        <f t="shared" si="285"/>
        <v/>
      </c>
      <c r="AC279" s="83" t="str">
        <f t="shared" si="315"/>
        <v>https://viking-pictures.s3.us-west-1.amazonaws.com/AA1188</v>
      </c>
      <c r="AD279" s="82" t="str">
        <f t="shared" si="316"/>
        <v>0</v>
      </c>
      <c r="AE279" s="82">
        <f t="shared" si="311"/>
        <v>0</v>
      </c>
      <c r="AF279" s="82" t="str">
        <f t="shared" si="317"/>
        <v>0</v>
      </c>
      <c r="AG279" s="82" t="str">
        <f t="shared" si="318"/>
        <v>0</v>
      </c>
      <c r="AH279" s="82" t="str">
        <f t="shared" si="319"/>
        <v>0</v>
      </c>
      <c r="AI279" s="82" t="str">
        <f t="shared" si="320"/>
        <v>0</v>
      </c>
      <c r="AJ279" s="82" t="str">
        <f t="shared" si="321"/>
        <v>0</v>
      </c>
      <c r="AK279" s="82" t="str">
        <f t="shared" si="322"/>
        <v>0</v>
      </c>
      <c r="AL279" s="82" t="str">
        <f t="shared" si="323"/>
        <v>0</v>
      </c>
      <c r="AM279" s="82" t="str">
        <f t="shared" si="324"/>
        <v>0</v>
      </c>
      <c r="AN279" s="82" t="str">
        <f t="shared" si="312"/>
        <v>0</v>
      </c>
      <c r="AO279" s="82" t="str">
        <f t="shared" si="325"/>
        <v>0</v>
      </c>
      <c r="AP279" s="82" t="str">
        <f t="shared" si="326"/>
        <v>0</v>
      </c>
      <c r="AQ279" s="84" t="s">
        <v>3199</v>
      </c>
      <c r="AR279" s="84" t="s">
        <v>1864</v>
      </c>
      <c r="AS279" s="84" t="s">
        <v>1865</v>
      </c>
      <c r="AT279" s="84" t="s">
        <v>1866</v>
      </c>
      <c r="AU279" s="84" t="s">
        <v>1867</v>
      </c>
      <c r="AV279" s="84" t="s">
        <v>1868</v>
      </c>
      <c r="AW279" s="84" t="s">
        <v>1869</v>
      </c>
      <c r="AX279" s="84" t="s">
        <v>1870</v>
      </c>
      <c r="AY279" s="84" t="s">
        <v>1871</v>
      </c>
      <c r="AZ279" s="84" t="s">
        <v>1872</v>
      </c>
      <c r="BA279" s="84" t="s">
        <v>1873</v>
      </c>
      <c r="BB279" s="84" t="s">
        <v>1874</v>
      </c>
      <c r="BC279" s="84" t="s">
        <v>1875</v>
      </c>
      <c r="BD279" s="84" t="s">
        <v>1876</v>
      </c>
      <c r="BE279" s="84" t="s">
        <v>1877</v>
      </c>
      <c r="BF279" s="84" t="s">
        <v>1878</v>
      </c>
      <c r="BG279" s="84" t="s">
        <v>1879</v>
      </c>
      <c r="BH279" s="84" t="s">
        <v>1880</v>
      </c>
      <c r="BI279" s="84" t="s">
        <v>1881</v>
      </c>
      <c r="BJ279" s="84" t="s">
        <v>1882</v>
      </c>
      <c r="BK279" s="84" t="s">
        <v>1883</v>
      </c>
      <c r="BL279" s="84" t="s">
        <v>1884</v>
      </c>
      <c r="BM279" s="84" t="s">
        <v>1885</v>
      </c>
      <c r="BN279" s="84" t="s">
        <v>1886</v>
      </c>
      <c r="BO279" s="84" t="s">
        <v>1887</v>
      </c>
      <c r="BP279" s="84" t="s">
        <v>1888</v>
      </c>
      <c r="BQ279" s="84" t="s">
        <v>1889</v>
      </c>
      <c r="BR279" s="68" t="str">
        <f t="shared" si="313"/>
        <v/>
      </c>
      <c r="BS279" s="68" t="str">
        <f t="shared" si="286"/>
        <v/>
      </c>
      <c r="BT279" s="68" t="str">
        <f t="shared" si="287"/>
        <v/>
      </c>
      <c r="BU279" s="68" t="str">
        <f t="shared" si="288"/>
        <v/>
      </c>
      <c r="BV279" s="68" t="str">
        <f t="shared" si="289"/>
        <v/>
      </c>
      <c r="BW279" s="68" t="str">
        <f t="shared" si="290"/>
        <v/>
      </c>
      <c r="BX279" s="68" t="str">
        <f t="shared" si="291"/>
        <v/>
      </c>
      <c r="BY279" s="68" t="str">
        <f t="shared" si="292"/>
        <v/>
      </c>
      <c r="BZ279" s="68" t="str">
        <f t="shared" si="293"/>
        <v/>
      </c>
      <c r="CA279" s="68" t="str">
        <f t="shared" si="294"/>
        <v/>
      </c>
      <c r="CB279" s="68" t="str">
        <f t="shared" si="295"/>
        <v/>
      </c>
      <c r="CC279" s="68" t="str">
        <f t="shared" si="296"/>
        <v/>
      </c>
      <c r="CD279" s="68" t="str">
        <f t="shared" si="297"/>
        <v/>
      </c>
      <c r="CE279" s="68" t="str">
        <f t="shared" si="298"/>
        <v/>
      </c>
      <c r="CF279" s="68" t="str">
        <f t="shared" si="299"/>
        <v/>
      </c>
      <c r="CG279" s="68" t="str">
        <f t="shared" si="300"/>
        <v/>
      </c>
      <c r="CH279" s="68" t="str">
        <f t="shared" si="301"/>
        <v/>
      </c>
      <c r="CI279" s="68" t="str">
        <f t="shared" si="302"/>
        <v/>
      </c>
      <c r="CJ279" s="68" t="str">
        <f t="shared" si="303"/>
        <v/>
      </c>
      <c r="CK279" s="68" t="str">
        <f t="shared" si="304"/>
        <v/>
      </c>
      <c r="CL279" s="68" t="str">
        <f t="shared" si="305"/>
        <v/>
      </c>
      <c r="CM279" s="68" t="str">
        <f t="shared" si="306"/>
        <v/>
      </c>
      <c r="CN279" s="68" t="str">
        <f t="shared" si="307"/>
        <v/>
      </c>
      <c r="CO279" s="68" t="str">
        <f t="shared" si="308"/>
        <v/>
      </c>
      <c r="CP279" s="68" t="str">
        <f t="shared" si="314"/>
        <v/>
      </c>
    </row>
    <row r="280" spans="3:94" x14ac:dyDescent="0.25">
      <c r="C280" s="82" t="str">
        <f t="shared" si="309"/>
        <v/>
      </c>
      <c r="D280" s="278"/>
      <c r="E280" s="82" t="str">
        <f t="shared" si="310"/>
        <v/>
      </c>
      <c r="F280" s="82" t="str">
        <f t="shared" si="263"/>
        <v/>
      </c>
      <c r="G280" s="82" t="str">
        <f t="shared" si="264"/>
        <v/>
      </c>
      <c r="H280" s="82" t="str">
        <f t="shared" si="265"/>
        <v/>
      </c>
      <c r="I280" s="82" t="str">
        <f t="shared" si="266"/>
        <v/>
      </c>
      <c r="J280" s="82" t="str">
        <f t="shared" si="267"/>
        <v/>
      </c>
      <c r="K280" s="82" t="str">
        <f t="shared" si="268"/>
        <v/>
      </c>
      <c r="L280" s="82" t="str">
        <f t="shared" si="269"/>
        <v/>
      </c>
      <c r="M280" s="82" t="str">
        <f t="shared" si="270"/>
        <v/>
      </c>
      <c r="N280" s="82" t="str">
        <f t="shared" si="271"/>
        <v/>
      </c>
      <c r="O280" s="82" t="str">
        <f t="shared" si="272"/>
        <v/>
      </c>
      <c r="P280" s="82" t="str">
        <f t="shared" si="273"/>
        <v/>
      </c>
      <c r="Q280" s="82" t="str">
        <f t="shared" si="274"/>
        <v/>
      </c>
      <c r="R280" s="82" t="str">
        <f t="shared" si="275"/>
        <v/>
      </c>
      <c r="S280" s="82" t="str">
        <f t="shared" si="276"/>
        <v/>
      </c>
      <c r="T280" s="82" t="str">
        <f t="shared" si="277"/>
        <v/>
      </c>
      <c r="U280" s="82" t="str">
        <f t="shared" si="278"/>
        <v/>
      </c>
      <c r="V280" s="82" t="str">
        <f t="shared" si="279"/>
        <v/>
      </c>
      <c r="W280" s="82" t="str">
        <f t="shared" si="280"/>
        <v/>
      </c>
      <c r="X280" s="82" t="str">
        <f t="shared" si="281"/>
        <v/>
      </c>
      <c r="Y280" s="82" t="str">
        <f t="shared" si="282"/>
        <v/>
      </c>
      <c r="Z280" s="82" t="str">
        <f t="shared" si="283"/>
        <v/>
      </c>
      <c r="AA280" s="82" t="str">
        <f t="shared" si="284"/>
        <v/>
      </c>
      <c r="AB280" s="82" t="str">
        <f t="shared" si="285"/>
        <v/>
      </c>
      <c r="AC280" s="83" t="str">
        <f t="shared" si="315"/>
        <v>https://viking-pictures.s3.us-west-1.amazonaws.com/AA1188</v>
      </c>
      <c r="AD280" s="82" t="str">
        <f t="shared" si="316"/>
        <v>0</v>
      </c>
      <c r="AE280" s="82">
        <f t="shared" si="311"/>
        <v>0</v>
      </c>
      <c r="AF280" s="82" t="str">
        <f t="shared" si="317"/>
        <v>0</v>
      </c>
      <c r="AG280" s="82" t="str">
        <f t="shared" si="318"/>
        <v>0</v>
      </c>
      <c r="AH280" s="82" t="str">
        <f t="shared" si="319"/>
        <v>0</v>
      </c>
      <c r="AI280" s="82" t="str">
        <f t="shared" si="320"/>
        <v>0</v>
      </c>
      <c r="AJ280" s="82" t="str">
        <f t="shared" si="321"/>
        <v>0</v>
      </c>
      <c r="AK280" s="82" t="str">
        <f t="shared" si="322"/>
        <v>0</v>
      </c>
      <c r="AL280" s="82" t="str">
        <f t="shared" si="323"/>
        <v>0</v>
      </c>
      <c r="AM280" s="82" t="str">
        <f t="shared" si="324"/>
        <v>0</v>
      </c>
      <c r="AN280" s="82" t="str">
        <f t="shared" si="312"/>
        <v>0</v>
      </c>
      <c r="AO280" s="82" t="str">
        <f t="shared" si="325"/>
        <v>0</v>
      </c>
      <c r="AP280" s="82" t="str">
        <f t="shared" si="326"/>
        <v>0</v>
      </c>
      <c r="AQ280" s="84" t="s">
        <v>3199</v>
      </c>
      <c r="AR280" s="84" t="s">
        <v>1864</v>
      </c>
      <c r="AS280" s="84" t="s">
        <v>1865</v>
      </c>
      <c r="AT280" s="84" t="s">
        <v>1866</v>
      </c>
      <c r="AU280" s="84" t="s">
        <v>1867</v>
      </c>
      <c r="AV280" s="84" t="s">
        <v>1868</v>
      </c>
      <c r="AW280" s="84" t="s">
        <v>1869</v>
      </c>
      <c r="AX280" s="84" t="s">
        <v>1870</v>
      </c>
      <c r="AY280" s="84" t="s">
        <v>1871</v>
      </c>
      <c r="AZ280" s="84" t="s">
        <v>1872</v>
      </c>
      <c r="BA280" s="84" t="s">
        <v>1873</v>
      </c>
      <c r="BB280" s="84" t="s">
        <v>1874</v>
      </c>
      <c r="BC280" s="84" t="s">
        <v>1875</v>
      </c>
      <c r="BD280" s="84" t="s">
        <v>1876</v>
      </c>
      <c r="BE280" s="84" t="s">
        <v>1877</v>
      </c>
      <c r="BF280" s="84" t="s">
        <v>1878</v>
      </c>
      <c r="BG280" s="84" t="s">
        <v>1879</v>
      </c>
      <c r="BH280" s="84" t="s">
        <v>1880</v>
      </c>
      <c r="BI280" s="84" t="s">
        <v>1881</v>
      </c>
      <c r="BJ280" s="84" t="s">
        <v>1882</v>
      </c>
      <c r="BK280" s="84" t="s">
        <v>1883</v>
      </c>
      <c r="BL280" s="84" t="s">
        <v>1884</v>
      </c>
      <c r="BM280" s="84" t="s">
        <v>1885</v>
      </c>
      <c r="BN280" s="84" t="s">
        <v>1886</v>
      </c>
      <c r="BO280" s="84" t="s">
        <v>1887</v>
      </c>
      <c r="BP280" s="84" t="s">
        <v>1888</v>
      </c>
      <c r="BQ280" s="84" t="s">
        <v>1889</v>
      </c>
      <c r="BR280" s="68" t="str">
        <f t="shared" si="313"/>
        <v/>
      </c>
      <c r="BS280" s="68" t="str">
        <f t="shared" si="286"/>
        <v/>
      </c>
      <c r="BT280" s="68" t="str">
        <f t="shared" si="287"/>
        <v/>
      </c>
      <c r="BU280" s="68" t="str">
        <f t="shared" si="288"/>
        <v/>
      </c>
      <c r="BV280" s="68" t="str">
        <f t="shared" si="289"/>
        <v/>
      </c>
      <c r="BW280" s="68" t="str">
        <f t="shared" si="290"/>
        <v/>
      </c>
      <c r="BX280" s="68" t="str">
        <f t="shared" si="291"/>
        <v/>
      </c>
      <c r="BY280" s="68" t="str">
        <f t="shared" si="292"/>
        <v/>
      </c>
      <c r="BZ280" s="68" t="str">
        <f t="shared" si="293"/>
        <v/>
      </c>
      <c r="CA280" s="68" t="str">
        <f t="shared" si="294"/>
        <v/>
      </c>
      <c r="CB280" s="68" t="str">
        <f t="shared" si="295"/>
        <v/>
      </c>
      <c r="CC280" s="68" t="str">
        <f t="shared" si="296"/>
        <v/>
      </c>
      <c r="CD280" s="68" t="str">
        <f t="shared" si="297"/>
        <v/>
      </c>
      <c r="CE280" s="68" t="str">
        <f t="shared" si="298"/>
        <v/>
      </c>
      <c r="CF280" s="68" t="str">
        <f t="shared" si="299"/>
        <v/>
      </c>
      <c r="CG280" s="68" t="str">
        <f t="shared" si="300"/>
        <v/>
      </c>
      <c r="CH280" s="68" t="str">
        <f t="shared" si="301"/>
        <v/>
      </c>
      <c r="CI280" s="68" t="str">
        <f t="shared" si="302"/>
        <v/>
      </c>
      <c r="CJ280" s="68" t="str">
        <f t="shared" si="303"/>
        <v/>
      </c>
      <c r="CK280" s="68" t="str">
        <f t="shared" si="304"/>
        <v/>
      </c>
      <c r="CL280" s="68" t="str">
        <f t="shared" si="305"/>
        <v/>
      </c>
      <c r="CM280" s="68" t="str">
        <f t="shared" si="306"/>
        <v/>
      </c>
      <c r="CN280" s="68" t="str">
        <f t="shared" si="307"/>
        <v/>
      </c>
      <c r="CO280" s="68" t="str">
        <f t="shared" si="308"/>
        <v/>
      </c>
      <c r="CP280" s="68" t="str">
        <f t="shared" si="314"/>
        <v/>
      </c>
    </row>
    <row r="281" spans="3:94" x14ac:dyDescent="0.25">
      <c r="C281" s="82" t="str">
        <f t="shared" si="309"/>
        <v/>
      </c>
      <c r="D281" s="278"/>
      <c r="E281" s="82" t="str">
        <f t="shared" si="310"/>
        <v/>
      </c>
      <c r="F281" s="82" t="str">
        <f t="shared" si="263"/>
        <v/>
      </c>
      <c r="G281" s="82" t="str">
        <f t="shared" si="264"/>
        <v/>
      </c>
      <c r="H281" s="82" t="str">
        <f t="shared" si="265"/>
        <v/>
      </c>
      <c r="I281" s="82" t="str">
        <f t="shared" si="266"/>
        <v/>
      </c>
      <c r="J281" s="82" t="str">
        <f t="shared" si="267"/>
        <v/>
      </c>
      <c r="K281" s="82" t="str">
        <f t="shared" si="268"/>
        <v/>
      </c>
      <c r="L281" s="82" t="str">
        <f t="shared" si="269"/>
        <v/>
      </c>
      <c r="M281" s="82" t="str">
        <f t="shared" si="270"/>
        <v/>
      </c>
      <c r="N281" s="82" t="str">
        <f t="shared" si="271"/>
        <v/>
      </c>
      <c r="O281" s="82" t="str">
        <f t="shared" si="272"/>
        <v/>
      </c>
      <c r="P281" s="82" t="str">
        <f t="shared" si="273"/>
        <v/>
      </c>
      <c r="Q281" s="82" t="str">
        <f t="shared" si="274"/>
        <v/>
      </c>
      <c r="R281" s="82" t="str">
        <f t="shared" si="275"/>
        <v/>
      </c>
      <c r="S281" s="82" t="str">
        <f t="shared" si="276"/>
        <v/>
      </c>
      <c r="T281" s="82" t="str">
        <f t="shared" si="277"/>
        <v/>
      </c>
      <c r="U281" s="82" t="str">
        <f t="shared" si="278"/>
        <v/>
      </c>
      <c r="V281" s="82" t="str">
        <f t="shared" si="279"/>
        <v/>
      </c>
      <c r="W281" s="82" t="str">
        <f t="shared" si="280"/>
        <v/>
      </c>
      <c r="X281" s="82" t="str">
        <f t="shared" si="281"/>
        <v/>
      </c>
      <c r="Y281" s="82" t="str">
        <f t="shared" si="282"/>
        <v/>
      </c>
      <c r="Z281" s="82" t="str">
        <f t="shared" si="283"/>
        <v/>
      </c>
      <c r="AA281" s="82" t="str">
        <f t="shared" si="284"/>
        <v/>
      </c>
      <c r="AB281" s="82" t="str">
        <f t="shared" si="285"/>
        <v/>
      </c>
      <c r="AC281" s="83" t="str">
        <f t="shared" si="315"/>
        <v>https://viking-pictures.s3.us-west-1.amazonaws.com/AA1188</v>
      </c>
      <c r="AD281" s="82" t="str">
        <f t="shared" si="316"/>
        <v>0</v>
      </c>
      <c r="AE281" s="82">
        <f t="shared" si="311"/>
        <v>0</v>
      </c>
      <c r="AF281" s="82" t="str">
        <f t="shared" si="317"/>
        <v>0</v>
      </c>
      <c r="AG281" s="82" t="str">
        <f t="shared" si="318"/>
        <v>0</v>
      </c>
      <c r="AH281" s="82" t="str">
        <f t="shared" si="319"/>
        <v>0</v>
      </c>
      <c r="AI281" s="82" t="str">
        <f t="shared" si="320"/>
        <v>0</v>
      </c>
      <c r="AJ281" s="82" t="str">
        <f t="shared" si="321"/>
        <v>0</v>
      </c>
      <c r="AK281" s="82" t="str">
        <f t="shared" si="322"/>
        <v>0</v>
      </c>
      <c r="AL281" s="82" t="str">
        <f t="shared" si="323"/>
        <v>0</v>
      </c>
      <c r="AM281" s="82" t="str">
        <f t="shared" si="324"/>
        <v>0</v>
      </c>
      <c r="AN281" s="82" t="str">
        <f t="shared" si="312"/>
        <v>0</v>
      </c>
      <c r="AO281" s="82" t="str">
        <f t="shared" si="325"/>
        <v>0</v>
      </c>
      <c r="AP281" s="82" t="str">
        <f t="shared" si="326"/>
        <v>0</v>
      </c>
      <c r="AQ281" s="84" t="s">
        <v>3199</v>
      </c>
      <c r="AR281" s="84" t="s">
        <v>1864</v>
      </c>
      <c r="AS281" s="84" t="s">
        <v>1865</v>
      </c>
      <c r="AT281" s="84" t="s">
        <v>1866</v>
      </c>
      <c r="AU281" s="84" t="s">
        <v>1867</v>
      </c>
      <c r="AV281" s="84" t="s">
        <v>1868</v>
      </c>
      <c r="AW281" s="84" t="s">
        <v>1869</v>
      </c>
      <c r="AX281" s="84" t="s">
        <v>1870</v>
      </c>
      <c r="AY281" s="84" t="s">
        <v>1871</v>
      </c>
      <c r="AZ281" s="84" t="s">
        <v>1872</v>
      </c>
      <c r="BA281" s="84" t="s">
        <v>1873</v>
      </c>
      <c r="BB281" s="84" t="s">
        <v>1874</v>
      </c>
      <c r="BC281" s="84" t="s">
        <v>1875</v>
      </c>
      <c r="BD281" s="84" t="s">
        <v>1876</v>
      </c>
      <c r="BE281" s="84" t="s">
        <v>1877</v>
      </c>
      <c r="BF281" s="84" t="s">
        <v>1878</v>
      </c>
      <c r="BG281" s="84" t="s">
        <v>1879</v>
      </c>
      <c r="BH281" s="84" t="s">
        <v>1880</v>
      </c>
      <c r="BI281" s="84" t="s">
        <v>1881</v>
      </c>
      <c r="BJ281" s="84" t="s">
        <v>1882</v>
      </c>
      <c r="BK281" s="84" t="s">
        <v>1883</v>
      </c>
      <c r="BL281" s="84" t="s">
        <v>1884</v>
      </c>
      <c r="BM281" s="84" t="s">
        <v>1885</v>
      </c>
      <c r="BN281" s="84" t="s">
        <v>1886</v>
      </c>
      <c r="BO281" s="84" t="s">
        <v>1887</v>
      </c>
      <c r="BP281" s="84" t="s">
        <v>1888</v>
      </c>
      <c r="BQ281" s="84" t="s">
        <v>1889</v>
      </c>
      <c r="BR281" s="68" t="str">
        <f t="shared" si="313"/>
        <v/>
      </c>
      <c r="BS281" s="68" t="str">
        <f t="shared" si="286"/>
        <v/>
      </c>
      <c r="BT281" s="68" t="str">
        <f t="shared" si="287"/>
        <v/>
      </c>
      <c r="BU281" s="68" t="str">
        <f t="shared" si="288"/>
        <v/>
      </c>
      <c r="BV281" s="68" t="str">
        <f t="shared" si="289"/>
        <v/>
      </c>
      <c r="BW281" s="68" t="str">
        <f t="shared" si="290"/>
        <v/>
      </c>
      <c r="BX281" s="68" t="str">
        <f t="shared" si="291"/>
        <v/>
      </c>
      <c r="BY281" s="68" t="str">
        <f t="shared" si="292"/>
        <v/>
      </c>
      <c r="BZ281" s="68" t="str">
        <f t="shared" si="293"/>
        <v/>
      </c>
      <c r="CA281" s="68" t="str">
        <f t="shared" si="294"/>
        <v/>
      </c>
      <c r="CB281" s="68" t="str">
        <f t="shared" si="295"/>
        <v/>
      </c>
      <c r="CC281" s="68" t="str">
        <f t="shared" si="296"/>
        <v/>
      </c>
      <c r="CD281" s="68" t="str">
        <f t="shared" si="297"/>
        <v/>
      </c>
      <c r="CE281" s="68" t="str">
        <f t="shared" si="298"/>
        <v/>
      </c>
      <c r="CF281" s="68" t="str">
        <f t="shared" si="299"/>
        <v/>
      </c>
      <c r="CG281" s="68" t="str">
        <f t="shared" si="300"/>
        <v/>
      </c>
      <c r="CH281" s="68" t="str">
        <f t="shared" si="301"/>
        <v/>
      </c>
      <c r="CI281" s="68" t="str">
        <f t="shared" si="302"/>
        <v/>
      </c>
      <c r="CJ281" s="68" t="str">
        <f t="shared" si="303"/>
        <v/>
      </c>
      <c r="CK281" s="68" t="str">
        <f t="shared" si="304"/>
        <v/>
      </c>
      <c r="CL281" s="68" t="str">
        <f t="shared" si="305"/>
        <v/>
      </c>
      <c r="CM281" s="68" t="str">
        <f t="shared" si="306"/>
        <v/>
      </c>
      <c r="CN281" s="68" t="str">
        <f t="shared" si="307"/>
        <v/>
      </c>
      <c r="CO281" s="68" t="str">
        <f t="shared" si="308"/>
        <v/>
      </c>
      <c r="CP281" s="68" t="str">
        <f t="shared" si="314"/>
        <v/>
      </c>
    </row>
    <row r="282" spans="3:94" x14ac:dyDescent="0.25">
      <c r="C282" s="82" t="str">
        <f t="shared" si="309"/>
        <v/>
      </c>
      <c r="D282" s="278"/>
      <c r="E282" s="82" t="str">
        <f t="shared" si="310"/>
        <v/>
      </c>
      <c r="F282" s="82" t="str">
        <f t="shared" si="263"/>
        <v/>
      </c>
      <c r="G282" s="82" t="str">
        <f t="shared" si="264"/>
        <v/>
      </c>
      <c r="H282" s="82" t="str">
        <f t="shared" si="265"/>
        <v/>
      </c>
      <c r="I282" s="82" t="str">
        <f t="shared" si="266"/>
        <v/>
      </c>
      <c r="J282" s="82" t="str">
        <f t="shared" si="267"/>
        <v/>
      </c>
      <c r="K282" s="82" t="str">
        <f t="shared" si="268"/>
        <v/>
      </c>
      <c r="L282" s="82" t="str">
        <f t="shared" si="269"/>
        <v/>
      </c>
      <c r="M282" s="82" t="str">
        <f t="shared" si="270"/>
        <v/>
      </c>
      <c r="N282" s="82" t="str">
        <f t="shared" si="271"/>
        <v/>
      </c>
      <c r="O282" s="82" t="str">
        <f t="shared" si="272"/>
        <v/>
      </c>
      <c r="P282" s="82" t="str">
        <f t="shared" si="273"/>
        <v/>
      </c>
      <c r="Q282" s="82" t="str">
        <f t="shared" si="274"/>
        <v/>
      </c>
      <c r="R282" s="82" t="str">
        <f t="shared" si="275"/>
        <v/>
      </c>
      <c r="S282" s="82" t="str">
        <f t="shared" si="276"/>
        <v/>
      </c>
      <c r="T282" s="82" t="str">
        <f t="shared" si="277"/>
        <v/>
      </c>
      <c r="U282" s="82" t="str">
        <f t="shared" si="278"/>
        <v/>
      </c>
      <c r="V282" s="82" t="str">
        <f t="shared" si="279"/>
        <v/>
      </c>
      <c r="W282" s="82" t="str">
        <f t="shared" si="280"/>
        <v/>
      </c>
      <c r="X282" s="82" t="str">
        <f t="shared" si="281"/>
        <v/>
      </c>
      <c r="Y282" s="82" t="str">
        <f t="shared" si="282"/>
        <v/>
      </c>
      <c r="Z282" s="82" t="str">
        <f t="shared" si="283"/>
        <v/>
      </c>
      <c r="AA282" s="82" t="str">
        <f t="shared" si="284"/>
        <v/>
      </c>
      <c r="AB282" s="82" t="str">
        <f t="shared" si="285"/>
        <v/>
      </c>
      <c r="AC282" s="83" t="str">
        <f t="shared" si="315"/>
        <v>https://viking-pictures.s3.us-west-1.amazonaws.com/AA1188</v>
      </c>
      <c r="AD282" s="82" t="str">
        <f t="shared" si="316"/>
        <v>0</v>
      </c>
      <c r="AE282" s="82">
        <f t="shared" si="311"/>
        <v>0</v>
      </c>
      <c r="AF282" s="82" t="str">
        <f t="shared" si="317"/>
        <v>0</v>
      </c>
      <c r="AG282" s="82" t="str">
        <f t="shared" si="318"/>
        <v>0</v>
      </c>
      <c r="AH282" s="82" t="str">
        <f t="shared" si="319"/>
        <v>0</v>
      </c>
      <c r="AI282" s="82" t="str">
        <f t="shared" si="320"/>
        <v>0</v>
      </c>
      <c r="AJ282" s="82" t="str">
        <f t="shared" si="321"/>
        <v>0</v>
      </c>
      <c r="AK282" s="82" t="str">
        <f t="shared" si="322"/>
        <v>0</v>
      </c>
      <c r="AL282" s="82" t="str">
        <f t="shared" si="323"/>
        <v>0</v>
      </c>
      <c r="AM282" s="82" t="str">
        <f t="shared" si="324"/>
        <v>0</v>
      </c>
      <c r="AN282" s="82" t="str">
        <f t="shared" si="312"/>
        <v>0</v>
      </c>
      <c r="AO282" s="82" t="str">
        <f t="shared" si="325"/>
        <v>0</v>
      </c>
      <c r="AP282" s="82" t="str">
        <f t="shared" si="326"/>
        <v>0</v>
      </c>
      <c r="AQ282" s="84" t="s">
        <v>3199</v>
      </c>
      <c r="AR282" s="84" t="s">
        <v>1864</v>
      </c>
      <c r="AS282" s="84" t="s">
        <v>1865</v>
      </c>
      <c r="AT282" s="84" t="s">
        <v>1866</v>
      </c>
      <c r="AU282" s="84" t="s">
        <v>1867</v>
      </c>
      <c r="AV282" s="84" t="s">
        <v>1868</v>
      </c>
      <c r="AW282" s="84" t="s">
        <v>1869</v>
      </c>
      <c r="AX282" s="84" t="s">
        <v>1870</v>
      </c>
      <c r="AY282" s="84" t="s">
        <v>1871</v>
      </c>
      <c r="AZ282" s="84" t="s">
        <v>1872</v>
      </c>
      <c r="BA282" s="84" t="s">
        <v>1873</v>
      </c>
      <c r="BB282" s="84" t="s">
        <v>1874</v>
      </c>
      <c r="BC282" s="84" t="s">
        <v>1875</v>
      </c>
      <c r="BD282" s="84" t="s">
        <v>1876</v>
      </c>
      <c r="BE282" s="84" t="s">
        <v>1877</v>
      </c>
      <c r="BF282" s="84" t="s">
        <v>1878</v>
      </c>
      <c r="BG282" s="84" t="s">
        <v>1879</v>
      </c>
      <c r="BH282" s="84" t="s">
        <v>1880</v>
      </c>
      <c r="BI282" s="84" t="s">
        <v>1881</v>
      </c>
      <c r="BJ282" s="84" t="s">
        <v>1882</v>
      </c>
      <c r="BK282" s="84" t="s">
        <v>1883</v>
      </c>
      <c r="BL282" s="84" t="s">
        <v>1884</v>
      </c>
      <c r="BM282" s="84" t="s">
        <v>1885</v>
      </c>
      <c r="BN282" s="84" t="s">
        <v>1886</v>
      </c>
      <c r="BO282" s="84" t="s">
        <v>1887</v>
      </c>
      <c r="BP282" s="84" t="s">
        <v>1888</v>
      </c>
      <c r="BQ282" s="84" t="s">
        <v>1889</v>
      </c>
      <c r="BR282" s="68" t="str">
        <f t="shared" si="313"/>
        <v/>
      </c>
      <c r="BS282" s="68" t="str">
        <f t="shared" si="286"/>
        <v/>
      </c>
      <c r="BT282" s="68" t="str">
        <f t="shared" si="287"/>
        <v/>
      </c>
      <c r="BU282" s="68" t="str">
        <f t="shared" si="288"/>
        <v/>
      </c>
      <c r="BV282" s="68" t="str">
        <f t="shared" si="289"/>
        <v/>
      </c>
      <c r="BW282" s="68" t="str">
        <f t="shared" si="290"/>
        <v/>
      </c>
      <c r="BX282" s="68" t="str">
        <f t="shared" si="291"/>
        <v/>
      </c>
      <c r="BY282" s="68" t="str">
        <f t="shared" si="292"/>
        <v/>
      </c>
      <c r="BZ282" s="68" t="str">
        <f t="shared" si="293"/>
        <v/>
      </c>
      <c r="CA282" s="68" t="str">
        <f t="shared" si="294"/>
        <v/>
      </c>
      <c r="CB282" s="68" t="str">
        <f t="shared" si="295"/>
        <v/>
      </c>
      <c r="CC282" s="68" t="str">
        <f t="shared" si="296"/>
        <v/>
      </c>
      <c r="CD282" s="68" t="str">
        <f t="shared" si="297"/>
        <v/>
      </c>
      <c r="CE282" s="68" t="str">
        <f t="shared" si="298"/>
        <v/>
      </c>
      <c r="CF282" s="68" t="str">
        <f t="shared" si="299"/>
        <v/>
      </c>
      <c r="CG282" s="68" t="str">
        <f t="shared" si="300"/>
        <v/>
      </c>
      <c r="CH282" s="68" t="str">
        <f t="shared" si="301"/>
        <v/>
      </c>
      <c r="CI282" s="68" t="str">
        <f t="shared" si="302"/>
        <v/>
      </c>
      <c r="CJ282" s="68" t="str">
        <f t="shared" si="303"/>
        <v/>
      </c>
      <c r="CK282" s="68" t="str">
        <f t="shared" si="304"/>
        <v/>
      </c>
      <c r="CL282" s="68" t="str">
        <f t="shared" si="305"/>
        <v/>
      </c>
      <c r="CM282" s="68" t="str">
        <f t="shared" si="306"/>
        <v/>
      </c>
      <c r="CN282" s="68" t="str">
        <f t="shared" si="307"/>
        <v/>
      </c>
      <c r="CO282" s="68" t="str">
        <f t="shared" si="308"/>
        <v/>
      </c>
      <c r="CP282" s="68" t="str">
        <f t="shared" si="314"/>
        <v/>
      </c>
    </row>
    <row r="283" spans="3:94" x14ac:dyDescent="0.25">
      <c r="C283" s="82" t="str">
        <f t="shared" si="309"/>
        <v/>
      </c>
      <c r="D283" s="278"/>
      <c r="E283" s="82" t="str">
        <f t="shared" si="310"/>
        <v/>
      </c>
      <c r="F283" s="82" t="str">
        <f t="shared" si="263"/>
        <v/>
      </c>
      <c r="G283" s="82" t="str">
        <f t="shared" si="264"/>
        <v/>
      </c>
      <c r="H283" s="82" t="str">
        <f t="shared" si="265"/>
        <v/>
      </c>
      <c r="I283" s="82" t="str">
        <f t="shared" si="266"/>
        <v/>
      </c>
      <c r="J283" s="82" t="str">
        <f t="shared" si="267"/>
        <v/>
      </c>
      <c r="K283" s="82" t="str">
        <f t="shared" si="268"/>
        <v/>
      </c>
      <c r="L283" s="82" t="str">
        <f t="shared" si="269"/>
        <v/>
      </c>
      <c r="M283" s="82" t="str">
        <f t="shared" si="270"/>
        <v/>
      </c>
      <c r="N283" s="82" t="str">
        <f t="shared" si="271"/>
        <v/>
      </c>
      <c r="O283" s="82" t="str">
        <f t="shared" si="272"/>
        <v/>
      </c>
      <c r="P283" s="82" t="str">
        <f t="shared" si="273"/>
        <v/>
      </c>
      <c r="Q283" s="82" t="str">
        <f t="shared" si="274"/>
        <v/>
      </c>
      <c r="R283" s="82" t="str">
        <f t="shared" si="275"/>
        <v/>
      </c>
      <c r="S283" s="82" t="str">
        <f t="shared" si="276"/>
        <v/>
      </c>
      <c r="T283" s="82" t="str">
        <f t="shared" si="277"/>
        <v/>
      </c>
      <c r="U283" s="82" t="str">
        <f t="shared" si="278"/>
        <v/>
      </c>
      <c r="V283" s="82" t="str">
        <f t="shared" si="279"/>
        <v/>
      </c>
      <c r="W283" s="82" t="str">
        <f t="shared" si="280"/>
        <v/>
      </c>
      <c r="X283" s="82" t="str">
        <f t="shared" si="281"/>
        <v/>
      </c>
      <c r="Y283" s="82" t="str">
        <f t="shared" si="282"/>
        <v/>
      </c>
      <c r="Z283" s="82" t="str">
        <f t="shared" si="283"/>
        <v/>
      </c>
      <c r="AA283" s="82" t="str">
        <f t="shared" si="284"/>
        <v/>
      </c>
      <c r="AB283" s="82" t="str">
        <f t="shared" si="285"/>
        <v/>
      </c>
      <c r="AC283" s="83" t="str">
        <f t="shared" si="315"/>
        <v>https://viking-pictures.s3.us-west-1.amazonaws.com/AA1188</v>
      </c>
      <c r="AD283" s="82" t="str">
        <f t="shared" si="316"/>
        <v>0</v>
      </c>
      <c r="AE283" s="82">
        <f t="shared" si="311"/>
        <v>0</v>
      </c>
      <c r="AF283" s="82" t="str">
        <f t="shared" si="317"/>
        <v>0</v>
      </c>
      <c r="AG283" s="82" t="str">
        <f t="shared" si="318"/>
        <v>0</v>
      </c>
      <c r="AH283" s="82" t="str">
        <f t="shared" si="319"/>
        <v>0</v>
      </c>
      <c r="AI283" s="82" t="str">
        <f t="shared" si="320"/>
        <v>0</v>
      </c>
      <c r="AJ283" s="82" t="str">
        <f t="shared" si="321"/>
        <v>0</v>
      </c>
      <c r="AK283" s="82" t="str">
        <f t="shared" si="322"/>
        <v>0</v>
      </c>
      <c r="AL283" s="82" t="str">
        <f t="shared" si="323"/>
        <v>0</v>
      </c>
      <c r="AM283" s="82" t="str">
        <f t="shared" si="324"/>
        <v>0</v>
      </c>
      <c r="AN283" s="82" t="str">
        <f t="shared" si="312"/>
        <v>0</v>
      </c>
      <c r="AO283" s="82" t="str">
        <f t="shared" si="325"/>
        <v>0</v>
      </c>
      <c r="AP283" s="82" t="str">
        <f t="shared" si="326"/>
        <v>0</v>
      </c>
      <c r="AQ283" s="84" t="s">
        <v>3199</v>
      </c>
      <c r="AR283" s="84" t="s">
        <v>1864</v>
      </c>
      <c r="AS283" s="84" t="s">
        <v>1865</v>
      </c>
      <c r="AT283" s="84" t="s">
        <v>1866</v>
      </c>
      <c r="AU283" s="84" t="s">
        <v>1867</v>
      </c>
      <c r="AV283" s="84" t="s">
        <v>1868</v>
      </c>
      <c r="AW283" s="84" t="s">
        <v>1869</v>
      </c>
      <c r="AX283" s="84" t="s">
        <v>1870</v>
      </c>
      <c r="AY283" s="84" t="s">
        <v>1871</v>
      </c>
      <c r="AZ283" s="84" t="s">
        <v>1872</v>
      </c>
      <c r="BA283" s="84" t="s">
        <v>1873</v>
      </c>
      <c r="BB283" s="84" t="s">
        <v>1874</v>
      </c>
      <c r="BC283" s="84" t="s">
        <v>1875</v>
      </c>
      <c r="BD283" s="84" t="s">
        <v>1876</v>
      </c>
      <c r="BE283" s="84" t="s">
        <v>1877</v>
      </c>
      <c r="BF283" s="84" t="s">
        <v>1878</v>
      </c>
      <c r="BG283" s="84" t="s">
        <v>1879</v>
      </c>
      <c r="BH283" s="84" t="s">
        <v>1880</v>
      </c>
      <c r="BI283" s="84" t="s">
        <v>1881</v>
      </c>
      <c r="BJ283" s="84" t="s">
        <v>1882</v>
      </c>
      <c r="BK283" s="84" t="s">
        <v>1883</v>
      </c>
      <c r="BL283" s="84" t="s">
        <v>1884</v>
      </c>
      <c r="BM283" s="84" t="s">
        <v>1885</v>
      </c>
      <c r="BN283" s="84" t="s">
        <v>1886</v>
      </c>
      <c r="BO283" s="84" t="s">
        <v>1887</v>
      </c>
      <c r="BP283" s="84" t="s">
        <v>1888</v>
      </c>
      <c r="BQ283" s="84" t="s">
        <v>1889</v>
      </c>
      <c r="BR283" s="68" t="str">
        <f t="shared" si="313"/>
        <v/>
      </c>
      <c r="BS283" s="68" t="str">
        <f t="shared" si="286"/>
        <v/>
      </c>
      <c r="BT283" s="68" t="str">
        <f t="shared" si="287"/>
        <v/>
      </c>
      <c r="BU283" s="68" t="str">
        <f t="shared" si="288"/>
        <v/>
      </c>
      <c r="BV283" s="68" t="str">
        <f t="shared" si="289"/>
        <v/>
      </c>
      <c r="BW283" s="68" t="str">
        <f t="shared" si="290"/>
        <v/>
      </c>
      <c r="BX283" s="68" t="str">
        <f t="shared" si="291"/>
        <v/>
      </c>
      <c r="BY283" s="68" t="str">
        <f t="shared" si="292"/>
        <v/>
      </c>
      <c r="BZ283" s="68" t="str">
        <f t="shared" si="293"/>
        <v/>
      </c>
      <c r="CA283" s="68" t="str">
        <f t="shared" si="294"/>
        <v/>
      </c>
      <c r="CB283" s="68" t="str">
        <f t="shared" si="295"/>
        <v/>
      </c>
      <c r="CC283" s="68" t="str">
        <f t="shared" si="296"/>
        <v/>
      </c>
      <c r="CD283" s="68" t="str">
        <f t="shared" si="297"/>
        <v/>
      </c>
      <c r="CE283" s="68" t="str">
        <f t="shared" si="298"/>
        <v/>
      </c>
      <c r="CF283" s="68" t="str">
        <f t="shared" si="299"/>
        <v/>
      </c>
      <c r="CG283" s="68" t="str">
        <f t="shared" si="300"/>
        <v/>
      </c>
      <c r="CH283" s="68" t="str">
        <f t="shared" si="301"/>
        <v/>
      </c>
      <c r="CI283" s="68" t="str">
        <f t="shared" si="302"/>
        <v/>
      </c>
      <c r="CJ283" s="68" t="str">
        <f t="shared" si="303"/>
        <v/>
      </c>
      <c r="CK283" s="68" t="str">
        <f t="shared" si="304"/>
        <v/>
      </c>
      <c r="CL283" s="68" t="str">
        <f t="shared" si="305"/>
        <v/>
      </c>
      <c r="CM283" s="68" t="str">
        <f t="shared" si="306"/>
        <v/>
      </c>
      <c r="CN283" s="68" t="str">
        <f t="shared" si="307"/>
        <v/>
      </c>
      <c r="CO283" s="68" t="str">
        <f t="shared" si="308"/>
        <v/>
      </c>
      <c r="CP283" s="68" t="str">
        <f t="shared" si="314"/>
        <v/>
      </c>
    </row>
    <row r="284" spans="3:94" x14ac:dyDescent="0.25">
      <c r="C284" s="82" t="str">
        <f t="shared" si="309"/>
        <v/>
      </c>
      <c r="D284" s="278"/>
      <c r="E284" s="82" t="str">
        <f t="shared" si="310"/>
        <v/>
      </c>
      <c r="F284" s="82" t="str">
        <f t="shared" si="263"/>
        <v/>
      </c>
      <c r="G284" s="82" t="str">
        <f t="shared" si="264"/>
        <v/>
      </c>
      <c r="H284" s="82" t="str">
        <f t="shared" si="265"/>
        <v/>
      </c>
      <c r="I284" s="82" t="str">
        <f t="shared" si="266"/>
        <v/>
      </c>
      <c r="J284" s="82" t="str">
        <f t="shared" si="267"/>
        <v/>
      </c>
      <c r="K284" s="82" t="str">
        <f t="shared" si="268"/>
        <v/>
      </c>
      <c r="L284" s="82" t="str">
        <f t="shared" si="269"/>
        <v/>
      </c>
      <c r="M284" s="82" t="str">
        <f t="shared" si="270"/>
        <v/>
      </c>
      <c r="N284" s="82" t="str">
        <f t="shared" si="271"/>
        <v/>
      </c>
      <c r="O284" s="82" t="str">
        <f t="shared" si="272"/>
        <v/>
      </c>
      <c r="P284" s="82" t="str">
        <f t="shared" si="273"/>
        <v/>
      </c>
      <c r="Q284" s="82" t="str">
        <f t="shared" si="274"/>
        <v/>
      </c>
      <c r="R284" s="82" t="str">
        <f t="shared" si="275"/>
        <v/>
      </c>
      <c r="S284" s="82" t="str">
        <f t="shared" si="276"/>
        <v/>
      </c>
      <c r="T284" s="82" t="str">
        <f t="shared" si="277"/>
        <v/>
      </c>
      <c r="U284" s="82" t="str">
        <f t="shared" si="278"/>
        <v/>
      </c>
      <c r="V284" s="82" t="str">
        <f t="shared" si="279"/>
        <v/>
      </c>
      <c r="W284" s="82" t="str">
        <f t="shared" si="280"/>
        <v/>
      </c>
      <c r="X284" s="82" t="str">
        <f t="shared" si="281"/>
        <v/>
      </c>
      <c r="Y284" s="82" t="str">
        <f t="shared" si="282"/>
        <v/>
      </c>
      <c r="Z284" s="82" t="str">
        <f t="shared" si="283"/>
        <v/>
      </c>
      <c r="AA284" s="82" t="str">
        <f t="shared" si="284"/>
        <v/>
      </c>
      <c r="AB284" s="82" t="str">
        <f t="shared" si="285"/>
        <v/>
      </c>
      <c r="AC284" s="83" t="str">
        <f t="shared" si="315"/>
        <v>https://viking-pictures.s3.us-west-1.amazonaws.com/AA1188</v>
      </c>
      <c r="AD284" s="82" t="str">
        <f t="shared" si="316"/>
        <v>0</v>
      </c>
      <c r="AE284" s="82">
        <f t="shared" si="311"/>
        <v>0</v>
      </c>
      <c r="AF284" s="82" t="str">
        <f t="shared" si="317"/>
        <v>0</v>
      </c>
      <c r="AG284" s="82" t="str">
        <f t="shared" si="318"/>
        <v>0</v>
      </c>
      <c r="AH284" s="82" t="str">
        <f t="shared" si="319"/>
        <v>0</v>
      </c>
      <c r="AI284" s="82" t="str">
        <f t="shared" si="320"/>
        <v>0</v>
      </c>
      <c r="AJ284" s="82" t="str">
        <f t="shared" si="321"/>
        <v>0</v>
      </c>
      <c r="AK284" s="82" t="str">
        <f t="shared" si="322"/>
        <v>0</v>
      </c>
      <c r="AL284" s="82" t="str">
        <f t="shared" si="323"/>
        <v>0</v>
      </c>
      <c r="AM284" s="82" t="str">
        <f t="shared" si="324"/>
        <v>0</v>
      </c>
      <c r="AN284" s="82" t="str">
        <f t="shared" si="312"/>
        <v>0</v>
      </c>
      <c r="AO284" s="82" t="str">
        <f t="shared" si="325"/>
        <v>0</v>
      </c>
      <c r="AP284" s="82" t="str">
        <f t="shared" si="326"/>
        <v>0</v>
      </c>
      <c r="AQ284" s="84" t="s">
        <v>3199</v>
      </c>
      <c r="AR284" s="84" t="s">
        <v>1864</v>
      </c>
      <c r="AS284" s="84" t="s">
        <v>1865</v>
      </c>
      <c r="AT284" s="84" t="s">
        <v>1866</v>
      </c>
      <c r="AU284" s="84" t="s">
        <v>1867</v>
      </c>
      <c r="AV284" s="84" t="s">
        <v>1868</v>
      </c>
      <c r="AW284" s="84" t="s">
        <v>1869</v>
      </c>
      <c r="AX284" s="84" t="s">
        <v>1870</v>
      </c>
      <c r="AY284" s="84" t="s">
        <v>1871</v>
      </c>
      <c r="AZ284" s="84" t="s">
        <v>1872</v>
      </c>
      <c r="BA284" s="84" t="s">
        <v>1873</v>
      </c>
      <c r="BB284" s="84" t="s">
        <v>1874</v>
      </c>
      <c r="BC284" s="84" t="s">
        <v>1875</v>
      </c>
      <c r="BD284" s="84" t="s">
        <v>1876</v>
      </c>
      <c r="BE284" s="84" t="s">
        <v>1877</v>
      </c>
      <c r="BF284" s="84" t="s">
        <v>1878</v>
      </c>
      <c r="BG284" s="84" t="s">
        <v>1879</v>
      </c>
      <c r="BH284" s="84" t="s">
        <v>1880</v>
      </c>
      <c r="BI284" s="84" t="s">
        <v>1881</v>
      </c>
      <c r="BJ284" s="84" t="s">
        <v>1882</v>
      </c>
      <c r="BK284" s="84" t="s">
        <v>1883</v>
      </c>
      <c r="BL284" s="84" t="s">
        <v>1884</v>
      </c>
      <c r="BM284" s="84" t="s">
        <v>1885</v>
      </c>
      <c r="BN284" s="84" t="s">
        <v>1886</v>
      </c>
      <c r="BO284" s="84" t="s">
        <v>1887</v>
      </c>
      <c r="BP284" s="84" t="s">
        <v>1888</v>
      </c>
      <c r="BQ284" s="84" t="s">
        <v>1889</v>
      </c>
      <c r="BR284" s="68" t="str">
        <f t="shared" si="313"/>
        <v/>
      </c>
      <c r="BS284" s="68" t="str">
        <f t="shared" si="286"/>
        <v/>
      </c>
      <c r="BT284" s="68" t="str">
        <f t="shared" si="287"/>
        <v/>
      </c>
      <c r="BU284" s="68" t="str">
        <f t="shared" si="288"/>
        <v/>
      </c>
      <c r="BV284" s="68" t="str">
        <f t="shared" si="289"/>
        <v/>
      </c>
      <c r="BW284" s="68" t="str">
        <f t="shared" si="290"/>
        <v/>
      </c>
      <c r="BX284" s="68" t="str">
        <f t="shared" si="291"/>
        <v/>
      </c>
      <c r="BY284" s="68" t="str">
        <f t="shared" si="292"/>
        <v/>
      </c>
      <c r="BZ284" s="68" t="str">
        <f t="shared" si="293"/>
        <v/>
      </c>
      <c r="CA284" s="68" t="str">
        <f t="shared" si="294"/>
        <v/>
      </c>
      <c r="CB284" s="68" t="str">
        <f t="shared" si="295"/>
        <v/>
      </c>
      <c r="CC284" s="68" t="str">
        <f t="shared" si="296"/>
        <v/>
      </c>
      <c r="CD284" s="68" t="str">
        <f t="shared" si="297"/>
        <v/>
      </c>
      <c r="CE284" s="68" t="str">
        <f t="shared" si="298"/>
        <v/>
      </c>
      <c r="CF284" s="68" t="str">
        <f t="shared" si="299"/>
        <v/>
      </c>
      <c r="CG284" s="68" t="str">
        <f t="shared" si="300"/>
        <v/>
      </c>
      <c r="CH284" s="68" t="str">
        <f t="shared" si="301"/>
        <v/>
      </c>
      <c r="CI284" s="68" t="str">
        <f t="shared" si="302"/>
        <v/>
      </c>
      <c r="CJ284" s="68" t="str">
        <f t="shared" si="303"/>
        <v/>
      </c>
      <c r="CK284" s="68" t="str">
        <f t="shared" si="304"/>
        <v/>
      </c>
      <c r="CL284" s="68" t="str">
        <f t="shared" si="305"/>
        <v/>
      </c>
      <c r="CM284" s="68" t="str">
        <f t="shared" si="306"/>
        <v/>
      </c>
      <c r="CN284" s="68" t="str">
        <f t="shared" si="307"/>
        <v/>
      </c>
      <c r="CO284" s="68" t="str">
        <f t="shared" si="308"/>
        <v/>
      </c>
      <c r="CP284" s="68" t="str">
        <f t="shared" si="314"/>
        <v/>
      </c>
    </row>
    <row r="285" spans="3:94" x14ac:dyDescent="0.25">
      <c r="C285" s="82" t="str">
        <f t="shared" si="309"/>
        <v/>
      </c>
      <c r="D285" s="278"/>
      <c r="E285" s="82" t="str">
        <f t="shared" si="310"/>
        <v/>
      </c>
      <c r="F285" s="82" t="str">
        <f t="shared" si="263"/>
        <v/>
      </c>
      <c r="G285" s="82" t="str">
        <f t="shared" si="264"/>
        <v/>
      </c>
      <c r="H285" s="82" t="str">
        <f t="shared" si="265"/>
        <v/>
      </c>
      <c r="I285" s="82" t="str">
        <f t="shared" si="266"/>
        <v/>
      </c>
      <c r="J285" s="82" t="str">
        <f t="shared" si="267"/>
        <v/>
      </c>
      <c r="K285" s="82" t="str">
        <f t="shared" si="268"/>
        <v/>
      </c>
      <c r="L285" s="82" t="str">
        <f t="shared" si="269"/>
        <v/>
      </c>
      <c r="M285" s="82" t="str">
        <f t="shared" si="270"/>
        <v/>
      </c>
      <c r="N285" s="82" t="str">
        <f t="shared" si="271"/>
        <v/>
      </c>
      <c r="O285" s="82" t="str">
        <f t="shared" si="272"/>
        <v/>
      </c>
      <c r="P285" s="82" t="str">
        <f t="shared" si="273"/>
        <v/>
      </c>
      <c r="Q285" s="82" t="str">
        <f t="shared" si="274"/>
        <v/>
      </c>
      <c r="R285" s="82" t="str">
        <f t="shared" si="275"/>
        <v/>
      </c>
      <c r="S285" s="82" t="str">
        <f t="shared" si="276"/>
        <v/>
      </c>
      <c r="T285" s="82" t="str">
        <f t="shared" si="277"/>
        <v/>
      </c>
      <c r="U285" s="82" t="str">
        <f t="shared" si="278"/>
        <v/>
      </c>
      <c r="V285" s="82" t="str">
        <f t="shared" si="279"/>
        <v/>
      </c>
      <c r="W285" s="82" t="str">
        <f t="shared" si="280"/>
        <v/>
      </c>
      <c r="X285" s="82" t="str">
        <f t="shared" si="281"/>
        <v/>
      </c>
      <c r="Y285" s="82" t="str">
        <f t="shared" si="282"/>
        <v/>
      </c>
      <c r="Z285" s="82" t="str">
        <f t="shared" si="283"/>
        <v/>
      </c>
      <c r="AA285" s="82" t="str">
        <f t="shared" si="284"/>
        <v/>
      </c>
      <c r="AB285" s="82" t="str">
        <f t="shared" si="285"/>
        <v/>
      </c>
      <c r="AC285" s="83" t="str">
        <f t="shared" si="315"/>
        <v>https://viking-pictures.s3.us-west-1.amazonaws.com/AA1188</v>
      </c>
      <c r="AD285" s="82" t="str">
        <f t="shared" si="316"/>
        <v>0</v>
      </c>
      <c r="AE285" s="82">
        <f t="shared" si="311"/>
        <v>0</v>
      </c>
      <c r="AF285" s="82" t="str">
        <f t="shared" si="317"/>
        <v>0</v>
      </c>
      <c r="AG285" s="82" t="str">
        <f t="shared" si="318"/>
        <v>0</v>
      </c>
      <c r="AH285" s="82" t="str">
        <f t="shared" si="319"/>
        <v>0</v>
      </c>
      <c r="AI285" s="82" t="str">
        <f t="shared" si="320"/>
        <v>0</v>
      </c>
      <c r="AJ285" s="82" t="str">
        <f t="shared" si="321"/>
        <v>0</v>
      </c>
      <c r="AK285" s="82" t="str">
        <f t="shared" si="322"/>
        <v>0</v>
      </c>
      <c r="AL285" s="82" t="str">
        <f t="shared" si="323"/>
        <v>0</v>
      </c>
      <c r="AM285" s="82" t="str">
        <f t="shared" si="324"/>
        <v>0</v>
      </c>
      <c r="AN285" s="82" t="str">
        <f t="shared" si="312"/>
        <v>0</v>
      </c>
      <c r="AO285" s="82" t="str">
        <f t="shared" si="325"/>
        <v>0</v>
      </c>
      <c r="AP285" s="82" t="str">
        <f t="shared" si="326"/>
        <v>0</v>
      </c>
      <c r="AQ285" s="84" t="s">
        <v>3199</v>
      </c>
      <c r="AR285" s="84" t="s">
        <v>1864</v>
      </c>
      <c r="AS285" s="84" t="s">
        <v>1865</v>
      </c>
      <c r="AT285" s="84" t="s">
        <v>1866</v>
      </c>
      <c r="AU285" s="84" t="s">
        <v>1867</v>
      </c>
      <c r="AV285" s="84" t="s">
        <v>1868</v>
      </c>
      <c r="AW285" s="84" t="s">
        <v>1869</v>
      </c>
      <c r="AX285" s="84" t="s">
        <v>1870</v>
      </c>
      <c r="AY285" s="84" t="s">
        <v>1871</v>
      </c>
      <c r="AZ285" s="84" t="s">
        <v>1872</v>
      </c>
      <c r="BA285" s="84" t="s">
        <v>1873</v>
      </c>
      <c r="BB285" s="84" t="s">
        <v>1874</v>
      </c>
      <c r="BC285" s="84" t="s">
        <v>1875</v>
      </c>
      <c r="BD285" s="84" t="s">
        <v>1876</v>
      </c>
      <c r="BE285" s="84" t="s">
        <v>1877</v>
      </c>
      <c r="BF285" s="84" t="s">
        <v>1878</v>
      </c>
      <c r="BG285" s="84" t="s">
        <v>1879</v>
      </c>
      <c r="BH285" s="84" t="s">
        <v>1880</v>
      </c>
      <c r="BI285" s="84" t="s">
        <v>1881</v>
      </c>
      <c r="BJ285" s="84" t="s">
        <v>1882</v>
      </c>
      <c r="BK285" s="84" t="s">
        <v>1883</v>
      </c>
      <c r="BL285" s="84" t="s">
        <v>1884</v>
      </c>
      <c r="BM285" s="84" t="s">
        <v>1885</v>
      </c>
      <c r="BN285" s="84" t="s">
        <v>1886</v>
      </c>
      <c r="BO285" s="84" t="s">
        <v>1887</v>
      </c>
      <c r="BP285" s="84" t="s">
        <v>1888</v>
      </c>
      <c r="BQ285" s="84" t="s">
        <v>1889</v>
      </c>
      <c r="BR285" s="68" t="str">
        <f t="shared" si="313"/>
        <v/>
      </c>
      <c r="BS285" s="68" t="str">
        <f t="shared" si="286"/>
        <v/>
      </c>
      <c r="BT285" s="68" t="str">
        <f t="shared" si="287"/>
        <v/>
      </c>
      <c r="BU285" s="68" t="str">
        <f t="shared" si="288"/>
        <v/>
      </c>
      <c r="BV285" s="68" t="str">
        <f t="shared" si="289"/>
        <v/>
      </c>
      <c r="BW285" s="68" t="str">
        <f t="shared" si="290"/>
        <v/>
      </c>
      <c r="BX285" s="68" t="str">
        <f t="shared" si="291"/>
        <v/>
      </c>
      <c r="BY285" s="68" t="str">
        <f t="shared" si="292"/>
        <v/>
      </c>
      <c r="BZ285" s="68" t="str">
        <f t="shared" si="293"/>
        <v/>
      </c>
      <c r="CA285" s="68" t="str">
        <f t="shared" si="294"/>
        <v/>
      </c>
      <c r="CB285" s="68" t="str">
        <f t="shared" si="295"/>
        <v/>
      </c>
      <c r="CC285" s="68" t="str">
        <f t="shared" si="296"/>
        <v/>
      </c>
      <c r="CD285" s="68" t="str">
        <f t="shared" si="297"/>
        <v/>
      </c>
      <c r="CE285" s="68" t="str">
        <f t="shared" si="298"/>
        <v/>
      </c>
      <c r="CF285" s="68" t="str">
        <f t="shared" si="299"/>
        <v/>
      </c>
      <c r="CG285" s="68" t="str">
        <f t="shared" si="300"/>
        <v/>
      </c>
      <c r="CH285" s="68" t="str">
        <f t="shared" si="301"/>
        <v/>
      </c>
      <c r="CI285" s="68" t="str">
        <f t="shared" si="302"/>
        <v/>
      </c>
      <c r="CJ285" s="68" t="str">
        <f t="shared" si="303"/>
        <v/>
      </c>
      <c r="CK285" s="68" t="str">
        <f t="shared" si="304"/>
        <v/>
      </c>
      <c r="CL285" s="68" t="str">
        <f t="shared" si="305"/>
        <v/>
      </c>
      <c r="CM285" s="68" t="str">
        <f t="shared" si="306"/>
        <v/>
      </c>
      <c r="CN285" s="68" t="str">
        <f t="shared" si="307"/>
        <v/>
      </c>
      <c r="CO285" s="68" t="str">
        <f t="shared" si="308"/>
        <v/>
      </c>
      <c r="CP285" s="68" t="str">
        <f t="shared" si="314"/>
        <v/>
      </c>
    </row>
    <row r="286" spans="3:94" x14ac:dyDescent="0.25">
      <c r="C286" s="82" t="str">
        <f t="shared" si="309"/>
        <v/>
      </c>
      <c r="D286" s="278"/>
      <c r="E286" s="82" t="str">
        <f t="shared" si="310"/>
        <v/>
      </c>
      <c r="F286" s="82" t="str">
        <f t="shared" si="263"/>
        <v/>
      </c>
      <c r="G286" s="82" t="str">
        <f t="shared" si="264"/>
        <v/>
      </c>
      <c r="H286" s="82" t="str">
        <f t="shared" si="265"/>
        <v/>
      </c>
      <c r="I286" s="82" t="str">
        <f t="shared" si="266"/>
        <v/>
      </c>
      <c r="J286" s="82" t="str">
        <f t="shared" si="267"/>
        <v/>
      </c>
      <c r="K286" s="82" t="str">
        <f t="shared" si="268"/>
        <v/>
      </c>
      <c r="L286" s="82" t="str">
        <f t="shared" si="269"/>
        <v/>
      </c>
      <c r="M286" s="82" t="str">
        <f t="shared" si="270"/>
        <v/>
      </c>
      <c r="N286" s="82" t="str">
        <f t="shared" si="271"/>
        <v/>
      </c>
      <c r="O286" s="82" t="str">
        <f t="shared" si="272"/>
        <v/>
      </c>
      <c r="P286" s="82" t="str">
        <f t="shared" si="273"/>
        <v/>
      </c>
      <c r="Q286" s="82" t="str">
        <f t="shared" si="274"/>
        <v/>
      </c>
      <c r="R286" s="82" t="str">
        <f t="shared" si="275"/>
        <v/>
      </c>
      <c r="S286" s="82" t="str">
        <f t="shared" si="276"/>
        <v/>
      </c>
      <c r="T286" s="82" t="str">
        <f t="shared" si="277"/>
        <v/>
      </c>
      <c r="U286" s="82" t="str">
        <f t="shared" si="278"/>
        <v/>
      </c>
      <c r="V286" s="82" t="str">
        <f t="shared" si="279"/>
        <v/>
      </c>
      <c r="W286" s="82" t="str">
        <f t="shared" si="280"/>
        <v/>
      </c>
      <c r="X286" s="82" t="str">
        <f t="shared" si="281"/>
        <v/>
      </c>
      <c r="Y286" s="82" t="str">
        <f t="shared" si="282"/>
        <v/>
      </c>
      <c r="Z286" s="82" t="str">
        <f t="shared" si="283"/>
        <v/>
      </c>
      <c r="AA286" s="82" t="str">
        <f t="shared" si="284"/>
        <v/>
      </c>
      <c r="AB286" s="82" t="str">
        <f t="shared" si="285"/>
        <v/>
      </c>
      <c r="AC286" s="83" t="str">
        <f t="shared" si="315"/>
        <v>https://viking-pictures.s3.us-west-1.amazonaws.com/AA1188</v>
      </c>
      <c r="AD286" s="82" t="str">
        <f t="shared" si="316"/>
        <v>0</v>
      </c>
      <c r="AE286" s="82">
        <f t="shared" si="311"/>
        <v>0</v>
      </c>
      <c r="AF286" s="82" t="str">
        <f t="shared" si="317"/>
        <v>0</v>
      </c>
      <c r="AG286" s="82" t="str">
        <f t="shared" si="318"/>
        <v>0</v>
      </c>
      <c r="AH286" s="82" t="str">
        <f t="shared" si="319"/>
        <v>0</v>
      </c>
      <c r="AI286" s="82" t="str">
        <f t="shared" si="320"/>
        <v>0</v>
      </c>
      <c r="AJ286" s="82" t="str">
        <f t="shared" si="321"/>
        <v>0</v>
      </c>
      <c r="AK286" s="82" t="str">
        <f t="shared" si="322"/>
        <v>0</v>
      </c>
      <c r="AL286" s="82" t="str">
        <f t="shared" si="323"/>
        <v>0</v>
      </c>
      <c r="AM286" s="82" t="str">
        <f t="shared" si="324"/>
        <v>0</v>
      </c>
      <c r="AN286" s="82" t="str">
        <f t="shared" si="312"/>
        <v>0</v>
      </c>
      <c r="AO286" s="82" t="str">
        <f t="shared" si="325"/>
        <v>0</v>
      </c>
      <c r="AP286" s="82" t="str">
        <f t="shared" si="326"/>
        <v>0</v>
      </c>
      <c r="AQ286" s="84" t="s">
        <v>3199</v>
      </c>
      <c r="AR286" s="84" t="s">
        <v>1864</v>
      </c>
      <c r="AS286" s="84" t="s">
        <v>1865</v>
      </c>
      <c r="AT286" s="84" t="s">
        <v>1866</v>
      </c>
      <c r="AU286" s="84" t="s">
        <v>1867</v>
      </c>
      <c r="AV286" s="84" t="s">
        <v>1868</v>
      </c>
      <c r="AW286" s="84" t="s">
        <v>1869</v>
      </c>
      <c r="AX286" s="84" t="s">
        <v>1870</v>
      </c>
      <c r="AY286" s="84" t="s">
        <v>1871</v>
      </c>
      <c r="AZ286" s="84" t="s">
        <v>1872</v>
      </c>
      <c r="BA286" s="84" t="s">
        <v>1873</v>
      </c>
      <c r="BB286" s="84" t="s">
        <v>1874</v>
      </c>
      <c r="BC286" s="84" t="s">
        <v>1875</v>
      </c>
      <c r="BD286" s="84" t="s">
        <v>1876</v>
      </c>
      <c r="BE286" s="84" t="s">
        <v>1877</v>
      </c>
      <c r="BF286" s="84" t="s">
        <v>1878</v>
      </c>
      <c r="BG286" s="84" t="s">
        <v>1879</v>
      </c>
      <c r="BH286" s="84" t="s">
        <v>1880</v>
      </c>
      <c r="BI286" s="84" t="s">
        <v>1881</v>
      </c>
      <c r="BJ286" s="84" t="s">
        <v>1882</v>
      </c>
      <c r="BK286" s="84" t="s">
        <v>1883</v>
      </c>
      <c r="BL286" s="84" t="s">
        <v>1884</v>
      </c>
      <c r="BM286" s="84" t="s">
        <v>1885</v>
      </c>
      <c r="BN286" s="84" t="s">
        <v>1886</v>
      </c>
      <c r="BO286" s="84" t="s">
        <v>1887</v>
      </c>
      <c r="BP286" s="84" t="s">
        <v>1888</v>
      </c>
      <c r="BQ286" s="84" t="s">
        <v>1889</v>
      </c>
      <c r="BR286" s="68" t="str">
        <f t="shared" si="313"/>
        <v/>
      </c>
      <c r="BS286" s="68" t="str">
        <f t="shared" si="286"/>
        <v/>
      </c>
      <c r="BT286" s="68" t="str">
        <f t="shared" si="287"/>
        <v/>
      </c>
      <c r="BU286" s="68" t="str">
        <f t="shared" si="288"/>
        <v/>
      </c>
      <c r="BV286" s="68" t="str">
        <f t="shared" si="289"/>
        <v/>
      </c>
      <c r="BW286" s="68" t="str">
        <f t="shared" si="290"/>
        <v/>
      </c>
      <c r="BX286" s="68" t="str">
        <f t="shared" si="291"/>
        <v/>
      </c>
      <c r="BY286" s="68" t="str">
        <f t="shared" si="292"/>
        <v/>
      </c>
      <c r="BZ286" s="68" t="str">
        <f t="shared" si="293"/>
        <v/>
      </c>
      <c r="CA286" s="68" t="str">
        <f t="shared" si="294"/>
        <v/>
      </c>
      <c r="CB286" s="68" t="str">
        <f t="shared" si="295"/>
        <v/>
      </c>
      <c r="CC286" s="68" t="str">
        <f t="shared" si="296"/>
        <v/>
      </c>
      <c r="CD286" s="68" t="str">
        <f t="shared" si="297"/>
        <v/>
      </c>
      <c r="CE286" s="68" t="str">
        <f t="shared" si="298"/>
        <v/>
      </c>
      <c r="CF286" s="68" t="str">
        <f t="shared" si="299"/>
        <v/>
      </c>
      <c r="CG286" s="68" t="str">
        <f t="shared" si="300"/>
        <v/>
      </c>
      <c r="CH286" s="68" t="str">
        <f t="shared" si="301"/>
        <v/>
      </c>
      <c r="CI286" s="68" t="str">
        <f t="shared" si="302"/>
        <v/>
      </c>
      <c r="CJ286" s="68" t="str">
        <f t="shared" si="303"/>
        <v/>
      </c>
      <c r="CK286" s="68" t="str">
        <f t="shared" si="304"/>
        <v/>
      </c>
      <c r="CL286" s="68" t="str">
        <f t="shared" si="305"/>
        <v/>
      </c>
      <c r="CM286" s="68" t="str">
        <f t="shared" si="306"/>
        <v/>
      </c>
      <c r="CN286" s="68" t="str">
        <f t="shared" si="307"/>
        <v/>
      </c>
      <c r="CO286" s="68" t="str">
        <f t="shared" si="308"/>
        <v/>
      </c>
      <c r="CP286" s="68" t="str">
        <f t="shared" si="314"/>
        <v/>
      </c>
    </row>
    <row r="287" spans="3:94" x14ac:dyDescent="0.25">
      <c r="C287" s="82" t="str">
        <f t="shared" si="309"/>
        <v/>
      </c>
      <c r="D287" s="278"/>
      <c r="E287" s="82" t="str">
        <f t="shared" si="310"/>
        <v/>
      </c>
      <c r="F287" s="82" t="str">
        <f t="shared" si="263"/>
        <v/>
      </c>
      <c r="G287" s="82" t="str">
        <f t="shared" si="264"/>
        <v/>
      </c>
      <c r="H287" s="82" t="str">
        <f t="shared" si="265"/>
        <v/>
      </c>
      <c r="I287" s="82" t="str">
        <f t="shared" si="266"/>
        <v/>
      </c>
      <c r="J287" s="82" t="str">
        <f t="shared" si="267"/>
        <v/>
      </c>
      <c r="K287" s="82" t="str">
        <f t="shared" si="268"/>
        <v/>
      </c>
      <c r="L287" s="82" t="str">
        <f t="shared" si="269"/>
        <v/>
      </c>
      <c r="M287" s="82" t="str">
        <f t="shared" si="270"/>
        <v/>
      </c>
      <c r="N287" s="82" t="str">
        <f t="shared" si="271"/>
        <v/>
      </c>
      <c r="O287" s="82" t="str">
        <f t="shared" si="272"/>
        <v/>
      </c>
      <c r="P287" s="82" t="str">
        <f t="shared" si="273"/>
        <v/>
      </c>
      <c r="Q287" s="82" t="str">
        <f t="shared" si="274"/>
        <v/>
      </c>
      <c r="R287" s="82" t="str">
        <f t="shared" si="275"/>
        <v/>
      </c>
      <c r="S287" s="82" t="str">
        <f t="shared" si="276"/>
        <v/>
      </c>
      <c r="T287" s="82" t="str">
        <f t="shared" si="277"/>
        <v/>
      </c>
      <c r="U287" s="82" t="str">
        <f t="shared" si="278"/>
        <v/>
      </c>
      <c r="V287" s="82" t="str">
        <f t="shared" si="279"/>
        <v/>
      </c>
      <c r="W287" s="82" t="str">
        <f t="shared" si="280"/>
        <v/>
      </c>
      <c r="X287" s="82" t="str">
        <f t="shared" si="281"/>
        <v/>
      </c>
      <c r="Y287" s="82" t="str">
        <f t="shared" si="282"/>
        <v/>
      </c>
      <c r="Z287" s="82" t="str">
        <f t="shared" si="283"/>
        <v/>
      </c>
      <c r="AA287" s="82" t="str">
        <f t="shared" si="284"/>
        <v/>
      </c>
      <c r="AB287" s="82" t="str">
        <f t="shared" si="285"/>
        <v/>
      </c>
      <c r="AC287" s="83" t="str">
        <f t="shared" si="315"/>
        <v>https://viking-pictures.s3.us-west-1.amazonaws.com/AA1188</v>
      </c>
      <c r="AD287" s="82" t="str">
        <f t="shared" si="316"/>
        <v>0</v>
      </c>
      <c r="AE287" s="82">
        <f t="shared" si="311"/>
        <v>0</v>
      </c>
      <c r="AF287" s="82" t="str">
        <f t="shared" si="317"/>
        <v>0</v>
      </c>
      <c r="AG287" s="82" t="str">
        <f t="shared" si="318"/>
        <v>0</v>
      </c>
      <c r="AH287" s="82" t="str">
        <f t="shared" si="319"/>
        <v>0</v>
      </c>
      <c r="AI287" s="82" t="str">
        <f t="shared" si="320"/>
        <v>0</v>
      </c>
      <c r="AJ287" s="82" t="str">
        <f t="shared" si="321"/>
        <v>0</v>
      </c>
      <c r="AK287" s="82" t="str">
        <f t="shared" si="322"/>
        <v>0</v>
      </c>
      <c r="AL287" s="82" t="str">
        <f t="shared" si="323"/>
        <v>0</v>
      </c>
      <c r="AM287" s="82" t="str">
        <f t="shared" si="324"/>
        <v>0</v>
      </c>
      <c r="AN287" s="82" t="str">
        <f t="shared" si="312"/>
        <v>0</v>
      </c>
      <c r="AO287" s="82" t="str">
        <f t="shared" si="325"/>
        <v>0</v>
      </c>
      <c r="AP287" s="82" t="str">
        <f t="shared" si="326"/>
        <v>0</v>
      </c>
      <c r="AQ287" s="84" t="s">
        <v>3199</v>
      </c>
      <c r="AR287" s="84" t="s">
        <v>1864</v>
      </c>
      <c r="AS287" s="84" t="s">
        <v>1865</v>
      </c>
      <c r="AT287" s="84" t="s">
        <v>1866</v>
      </c>
      <c r="AU287" s="84" t="s">
        <v>1867</v>
      </c>
      <c r="AV287" s="84" t="s">
        <v>1868</v>
      </c>
      <c r="AW287" s="84" t="s">
        <v>1869</v>
      </c>
      <c r="AX287" s="84" t="s">
        <v>1870</v>
      </c>
      <c r="AY287" s="84" t="s">
        <v>1871</v>
      </c>
      <c r="AZ287" s="84" t="s">
        <v>1872</v>
      </c>
      <c r="BA287" s="84" t="s">
        <v>1873</v>
      </c>
      <c r="BB287" s="84" t="s">
        <v>1874</v>
      </c>
      <c r="BC287" s="84" t="s">
        <v>1875</v>
      </c>
      <c r="BD287" s="84" t="s">
        <v>1876</v>
      </c>
      <c r="BE287" s="84" t="s">
        <v>1877</v>
      </c>
      <c r="BF287" s="84" t="s">
        <v>1878</v>
      </c>
      <c r="BG287" s="84" t="s">
        <v>1879</v>
      </c>
      <c r="BH287" s="84" t="s">
        <v>1880</v>
      </c>
      <c r="BI287" s="84" t="s">
        <v>1881</v>
      </c>
      <c r="BJ287" s="84" t="s">
        <v>1882</v>
      </c>
      <c r="BK287" s="84" t="s">
        <v>1883</v>
      </c>
      <c r="BL287" s="84" t="s">
        <v>1884</v>
      </c>
      <c r="BM287" s="84" t="s">
        <v>1885</v>
      </c>
      <c r="BN287" s="84" t="s">
        <v>1886</v>
      </c>
      <c r="BO287" s="84" t="s">
        <v>1887</v>
      </c>
      <c r="BP287" s="84" t="s">
        <v>1888</v>
      </c>
      <c r="BQ287" s="84" t="s">
        <v>1889</v>
      </c>
      <c r="BR287" s="68" t="str">
        <f t="shared" si="313"/>
        <v/>
      </c>
      <c r="BS287" s="68" t="str">
        <f t="shared" si="286"/>
        <v/>
      </c>
      <c r="BT287" s="68" t="str">
        <f t="shared" si="287"/>
        <v/>
      </c>
      <c r="BU287" s="68" t="str">
        <f t="shared" si="288"/>
        <v/>
      </c>
      <c r="BV287" s="68" t="str">
        <f t="shared" si="289"/>
        <v/>
      </c>
      <c r="BW287" s="68" t="str">
        <f t="shared" si="290"/>
        <v/>
      </c>
      <c r="BX287" s="68" t="str">
        <f t="shared" si="291"/>
        <v/>
      </c>
      <c r="BY287" s="68" t="str">
        <f t="shared" si="292"/>
        <v/>
      </c>
      <c r="BZ287" s="68" t="str">
        <f t="shared" si="293"/>
        <v/>
      </c>
      <c r="CA287" s="68" t="str">
        <f t="shared" si="294"/>
        <v/>
      </c>
      <c r="CB287" s="68" t="str">
        <f t="shared" si="295"/>
        <v/>
      </c>
      <c r="CC287" s="68" t="str">
        <f t="shared" si="296"/>
        <v/>
      </c>
      <c r="CD287" s="68" t="str">
        <f t="shared" si="297"/>
        <v/>
      </c>
      <c r="CE287" s="68" t="str">
        <f t="shared" si="298"/>
        <v/>
      </c>
      <c r="CF287" s="68" t="str">
        <f t="shared" si="299"/>
        <v/>
      </c>
      <c r="CG287" s="68" t="str">
        <f t="shared" si="300"/>
        <v/>
      </c>
      <c r="CH287" s="68" t="str">
        <f t="shared" si="301"/>
        <v/>
      </c>
      <c r="CI287" s="68" t="str">
        <f t="shared" si="302"/>
        <v/>
      </c>
      <c r="CJ287" s="68" t="str">
        <f t="shared" si="303"/>
        <v/>
      </c>
      <c r="CK287" s="68" t="str">
        <f t="shared" si="304"/>
        <v/>
      </c>
      <c r="CL287" s="68" t="str">
        <f t="shared" si="305"/>
        <v/>
      </c>
      <c r="CM287" s="68" t="str">
        <f t="shared" si="306"/>
        <v/>
      </c>
      <c r="CN287" s="68" t="str">
        <f t="shared" si="307"/>
        <v/>
      </c>
      <c r="CO287" s="68" t="str">
        <f t="shared" si="308"/>
        <v/>
      </c>
      <c r="CP287" s="68" t="str">
        <f t="shared" si="314"/>
        <v/>
      </c>
    </row>
    <row r="288" spans="3:94" x14ac:dyDescent="0.25">
      <c r="C288" s="82" t="str">
        <f t="shared" si="309"/>
        <v/>
      </c>
      <c r="D288" s="278"/>
      <c r="E288" s="82" t="str">
        <f t="shared" si="310"/>
        <v/>
      </c>
      <c r="F288" s="82" t="str">
        <f t="shared" si="263"/>
        <v/>
      </c>
      <c r="G288" s="82" t="str">
        <f t="shared" si="264"/>
        <v/>
      </c>
      <c r="H288" s="82" t="str">
        <f t="shared" si="265"/>
        <v/>
      </c>
      <c r="I288" s="82" t="str">
        <f t="shared" si="266"/>
        <v/>
      </c>
      <c r="J288" s="82" t="str">
        <f t="shared" si="267"/>
        <v/>
      </c>
      <c r="K288" s="82" t="str">
        <f t="shared" si="268"/>
        <v/>
      </c>
      <c r="L288" s="82" t="str">
        <f t="shared" si="269"/>
        <v/>
      </c>
      <c r="M288" s="82" t="str">
        <f t="shared" si="270"/>
        <v/>
      </c>
      <c r="N288" s="82" t="str">
        <f t="shared" si="271"/>
        <v/>
      </c>
      <c r="O288" s="82" t="str">
        <f t="shared" si="272"/>
        <v/>
      </c>
      <c r="P288" s="82" t="str">
        <f t="shared" si="273"/>
        <v/>
      </c>
      <c r="Q288" s="82" t="str">
        <f t="shared" si="274"/>
        <v/>
      </c>
      <c r="R288" s="82" t="str">
        <f t="shared" si="275"/>
        <v/>
      </c>
      <c r="S288" s="82" t="str">
        <f t="shared" si="276"/>
        <v/>
      </c>
      <c r="T288" s="82" t="str">
        <f t="shared" si="277"/>
        <v/>
      </c>
      <c r="U288" s="82" t="str">
        <f t="shared" si="278"/>
        <v/>
      </c>
      <c r="V288" s="82" t="str">
        <f t="shared" si="279"/>
        <v/>
      </c>
      <c r="W288" s="82" t="str">
        <f t="shared" si="280"/>
        <v/>
      </c>
      <c r="X288" s="82" t="str">
        <f t="shared" si="281"/>
        <v/>
      </c>
      <c r="Y288" s="82" t="str">
        <f t="shared" si="282"/>
        <v/>
      </c>
      <c r="Z288" s="82" t="str">
        <f t="shared" si="283"/>
        <v/>
      </c>
      <c r="AA288" s="82" t="str">
        <f t="shared" si="284"/>
        <v/>
      </c>
      <c r="AB288" s="82" t="str">
        <f t="shared" si="285"/>
        <v/>
      </c>
      <c r="AC288" s="83" t="str">
        <f t="shared" si="315"/>
        <v>https://viking-pictures.s3.us-west-1.amazonaws.com/AA1188</v>
      </c>
      <c r="AD288" s="82" t="str">
        <f t="shared" si="316"/>
        <v>0</v>
      </c>
      <c r="AE288" s="82">
        <f t="shared" si="311"/>
        <v>0</v>
      </c>
      <c r="AF288" s="82" t="str">
        <f t="shared" si="317"/>
        <v>0</v>
      </c>
      <c r="AG288" s="82" t="str">
        <f t="shared" si="318"/>
        <v>0</v>
      </c>
      <c r="AH288" s="82" t="str">
        <f t="shared" si="319"/>
        <v>0</v>
      </c>
      <c r="AI288" s="82" t="str">
        <f t="shared" si="320"/>
        <v>0</v>
      </c>
      <c r="AJ288" s="82" t="str">
        <f t="shared" si="321"/>
        <v>0</v>
      </c>
      <c r="AK288" s="82" t="str">
        <f t="shared" si="322"/>
        <v>0</v>
      </c>
      <c r="AL288" s="82" t="str">
        <f t="shared" si="323"/>
        <v>0</v>
      </c>
      <c r="AM288" s="82" t="str">
        <f t="shared" si="324"/>
        <v>0</v>
      </c>
      <c r="AN288" s="82" t="str">
        <f t="shared" si="312"/>
        <v>0</v>
      </c>
      <c r="AO288" s="82" t="str">
        <f t="shared" si="325"/>
        <v>0</v>
      </c>
      <c r="AP288" s="82" t="str">
        <f t="shared" si="326"/>
        <v>0</v>
      </c>
      <c r="AQ288" s="84" t="s">
        <v>3199</v>
      </c>
      <c r="AR288" s="84" t="s">
        <v>1864</v>
      </c>
      <c r="AS288" s="84" t="s">
        <v>1865</v>
      </c>
      <c r="AT288" s="84" t="s">
        <v>1866</v>
      </c>
      <c r="AU288" s="84" t="s">
        <v>1867</v>
      </c>
      <c r="AV288" s="84" t="s">
        <v>1868</v>
      </c>
      <c r="AW288" s="84" t="s">
        <v>1869</v>
      </c>
      <c r="AX288" s="84" t="s">
        <v>1870</v>
      </c>
      <c r="AY288" s="84" t="s">
        <v>1871</v>
      </c>
      <c r="AZ288" s="84" t="s">
        <v>1872</v>
      </c>
      <c r="BA288" s="84" t="s">
        <v>1873</v>
      </c>
      <c r="BB288" s="84" t="s">
        <v>1874</v>
      </c>
      <c r="BC288" s="84" t="s">
        <v>1875</v>
      </c>
      <c r="BD288" s="84" t="s">
        <v>1876</v>
      </c>
      <c r="BE288" s="84" t="s">
        <v>1877</v>
      </c>
      <c r="BF288" s="84" t="s">
        <v>1878</v>
      </c>
      <c r="BG288" s="84" t="s">
        <v>1879</v>
      </c>
      <c r="BH288" s="84" t="s">
        <v>1880</v>
      </c>
      <c r="BI288" s="84" t="s">
        <v>1881</v>
      </c>
      <c r="BJ288" s="84" t="s">
        <v>1882</v>
      </c>
      <c r="BK288" s="84" t="s">
        <v>1883</v>
      </c>
      <c r="BL288" s="84" t="s">
        <v>1884</v>
      </c>
      <c r="BM288" s="84" t="s">
        <v>1885</v>
      </c>
      <c r="BN288" s="84" t="s">
        <v>1886</v>
      </c>
      <c r="BO288" s="84" t="s">
        <v>1887</v>
      </c>
      <c r="BP288" s="84" t="s">
        <v>1888</v>
      </c>
      <c r="BQ288" s="84" t="s">
        <v>1889</v>
      </c>
      <c r="BR288" s="68" t="str">
        <f t="shared" si="313"/>
        <v/>
      </c>
      <c r="BS288" s="68" t="str">
        <f t="shared" si="286"/>
        <v/>
      </c>
      <c r="BT288" s="68" t="str">
        <f t="shared" si="287"/>
        <v/>
      </c>
      <c r="BU288" s="68" t="str">
        <f t="shared" si="288"/>
        <v/>
      </c>
      <c r="BV288" s="68" t="str">
        <f t="shared" si="289"/>
        <v/>
      </c>
      <c r="BW288" s="68" t="str">
        <f t="shared" si="290"/>
        <v/>
      </c>
      <c r="BX288" s="68" t="str">
        <f t="shared" si="291"/>
        <v/>
      </c>
      <c r="BY288" s="68" t="str">
        <f t="shared" si="292"/>
        <v/>
      </c>
      <c r="BZ288" s="68" t="str">
        <f t="shared" si="293"/>
        <v/>
      </c>
      <c r="CA288" s="68" t="str">
        <f t="shared" si="294"/>
        <v/>
      </c>
      <c r="CB288" s="68" t="str">
        <f t="shared" si="295"/>
        <v/>
      </c>
      <c r="CC288" s="68" t="str">
        <f t="shared" si="296"/>
        <v/>
      </c>
      <c r="CD288" s="68" t="str">
        <f t="shared" si="297"/>
        <v/>
      </c>
      <c r="CE288" s="68" t="str">
        <f t="shared" si="298"/>
        <v/>
      </c>
      <c r="CF288" s="68" t="str">
        <f t="shared" si="299"/>
        <v/>
      </c>
      <c r="CG288" s="68" t="str">
        <f t="shared" si="300"/>
        <v/>
      </c>
      <c r="CH288" s="68" t="str">
        <f t="shared" si="301"/>
        <v/>
      </c>
      <c r="CI288" s="68" t="str">
        <f t="shared" si="302"/>
        <v/>
      </c>
      <c r="CJ288" s="68" t="str">
        <f t="shared" si="303"/>
        <v/>
      </c>
      <c r="CK288" s="68" t="str">
        <f t="shared" si="304"/>
        <v/>
      </c>
      <c r="CL288" s="68" t="str">
        <f t="shared" si="305"/>
        <v/>
      </c>
      <c r="CM288" s="68" t="str">
        <f t="shared" si="306"/>
        <v/>
      </c>
      <c r="CN288" s="68" t="str">
        <f t="shared" si="307"/>
        <v/>
      </c>
      <c r="CO288" s="68" t="str">
        <f t="shared" si="308"/>
        <v/>
      </c>
      <c r="CP288" s="68" t="str">
        <f t="shared" si="314"/>
        <v/>
      </c>
    </row>
    <row r="289" spans="3:94" x14ac:dyDescent="0.25">
      <c r="C289" s="82" t="str">
        <f t="shared" si="309"/>
        <v/>
      </c>
      <c r="D289" s="278"/>
      <c r="E289" s="82" t="str">
        <f t="shared" si="310"/>
        <v/>
      </c>
      <c r="F289" s="82" t="str">
        <f t="shared" si="263"/>
        <v/>
      </c>
      <c r="G289" s="82" t="str">
        <f t="shared" si="264"/>
        <v/>
      </c>
      <c r="H289" s="82" t="str">
        <f t="shared" si="265"/>
        <v/>
      </c>
      <c r="I289" s="82" t="str">
        <f t="shared" si="266"/>
        <v/>
      </c>
      <c r="J289" s="82" t="str">
        <f t="shared" si="267"/>
        <v/>
      </c>
      <c r="K289" s="82" t="str">
        <f t="shared" si="268"/>
        <v/>
      </c>
      <c r="L289" s="82" t="str">
        <f t="shared" si="269"/>
        <v/>
      </c>
      <c r="M289" s="82" t="str">
        <f t="shared" si="270"/>
        <v/>
      </c>
      <c r="N289" s="82" t="str">
        <f t="shared" si="271"/>
        <v/>
      </c>
      <c r="O289" s="82" t="str">
        <f t="shared" si="272"/>
        <v/>
      </c>
      <c r="P289" s="82" t="str">
        <f t="shared" si="273"/>
        <v/>
      </c>
      <c r="Q289" s="82" t="str">
        <f t="shared" si="274"/>
        <v/>
      </c>
      <c r="R289" s="82" t="str">
        <f t="shared" si="275"/>
        <v/>
      </c>
      <c r="S289" s="82" t="str">
        <f t="shared" si="276"/>
        <v/>
      </c>
      <c r="T289" s="82" t="str">
        <f t="shared" si="277"/>
        <v/>
      </c>
      <c r="U289" s="82" t="str">
        <f t="shared" si="278"/>
        <v/>
      </c>
      <c r="V289" s="82" t="str">
        <f t="shared" si="279"/>
        <v/>
      </c>
      <c r="W289" s="82" t="str">
        <f t="shared" si="280"/>
        <v/>
      </c>
      <c r="X289" s="82" t="str">
        <f t="shared" si="281"/>
        <v/>
      </c>
      <c r="Y289" s="82" t="str">
        <f t="shared" si="282"/>
        <v/>
      </c>
      <c r="Z289" s="82" t="str">
        <f t="shared" si="283"/>
        <v/>
      </c>
      <c r="AA289" s="82" t="str">
        <f t="shared" si="284"/>
        <v/>
      </c>
      <c r="AB289" s="82" t="str">
        <f t="shared" si="285"/>
        <v/>
      </c>
      <c r="AC289" s="83" t="str">
        <f t="shared" si="315"/>
        <v>https://viking-pictures.s3.us-west-1.amazonaws.com/AA1188</v>
      </c>
      <c r="AD289" s="82" t="str">
        <f t="shared" si="316"/>
        <v>0</v>
      </c>
      <c r="AE289" s="82">
        <f t="shared" si="311"/>
        <v>0</v>
      </c>
      <c r="AF289" s="82" t="str">
        <f t="shared" si="317"/>
        <v>0</v>
      </c>
      <c r="AG289" s="82" t="str">
        <f t="shared" si="318"/>
        <v>0</v>
      </c>
      <c r="AH289" s="82" t="str">
        <f t="shared" si="319"/>
        <v>0</v>
      </c>
      <c r="AI289" s="82" t="str">
        <f t="shared" si="320"/>
        <v>0</v>
      </c>
      <c r="AJ289" s="82" t="str">
        <f t="shared" si="321"/>
        <v>0</v>
      </c>
      <c r="AK289" s="82" t="str">
        <f t="shared" si="322"/>
        <v>0</v>
      </c>
      <c r="AL289" s="82" t="str">
        <f t="shared" si="323"/>
        <v>0</v>
      </c>
      <c r="AM289" s="82" t="str">
        <f t="shared" si="324"/>
        <v>0</v>
      </c>
      <c r="AN289" s="82" t="str">
        <f t="shared" si="312"/>
        <v>0</v>
      </c>
      <c r="AO289" s="82" t="str">
        <f t="shared" si="325"/>
        <v>0</v>
      </c>
      <c r="AP289" s="82" t="str">
        <f t="shared" si="326"/>
        <v>0</v>
      </c>
      <c r="AQ289" s="84" t="s">
        <v>3199</v>
      </c>
      <c r="AR289" s="84" t="s">
        <v>1864</v>
      </c>
      <c r="AS289" s="84" t="s">
        <v>1865</v>
      </c>
      <c r="AT289" s="84" t="s">
        <v>1866</v>
      </c>
      <c r="AU289" s="84" t="s">
        <v>1867</v>
      </c>
      <c r="AV289" s="84" t="s">
        <v>1868</v>
      </c>
      <c r="AW289" s="84" t="s">
        <v>1869</v>
      </c>
      <c r="AX289" s="84" t="s">
        <v>1870</v>
      </c>
      <c r="AY289" s="84" t="s">
        <v>1871</v>
      </c>
      <c r="AZ289" s="84" t="s">
        <v>1872</v>
      </c>
      <c r="BA289" s="84" t="s">
        <v>1873</v>
      </c>
      <c r="BB289" s="84" t="s">
        <v>1874</v>
      </c>
      <c r="BC289" s="84" t="s">
        <v>1875</v>
      </c>
      <c r="BD289" s="84" t="s">
        <v>1876</v>
      </c>
      <c r="BE289" s="84" t="s">
        <v>1877</v>
      </c>
      <c r="BF289" s="84" t="s">
        <v>1878</v>
      </c>
      <c r="BG289" s="84" t="s">
        <v>1879</v>
      </c>
      <c r="BH289" s="84" t="s">
        <v>1880</v>
      </c>
      <c r="BI289" s="84" t="s">
        <v>1881</v>
      </c>
      <c r="BJ289" s="84" t="s">
        <v>1882</v>
      </c>
      <c r="BK289" s="84" t="s">
        <v>1883</v>
      </c>
      <c r="BL289" s="84" t="s">
        <v>1884</v>
      </c>
      <c r="BM289" s="84" t="s">
        <v>1885</v>
      </c>
      <c r="BN289" s="84" t="s">
        <v>1886</v>
      </c>
      <c r="BO289" s="84" t="s">
        <v>1887</v>
      </c>
      <c r="BP289" s="84" t="s">
        <v>1888</v>
      </c>
      <c r="BQ289" s="84" t="s">
        <v>1889</v>
      </c>
      <c r="BR289" s="68" t="str">
        <f t="shared" si="313"/>
        <v/>
      </c>
      <c r="BS289" s="68" t="str">
        <f t="shared" si="286"/>
        <v/>
      </c>
      <c r="BT289" s="68" t="str">
        <f t="shared" si="287"/>
        <v/>
      </c>
      <c r="BU289" s="68" t="str">
        <f t="shared" si="288"/>
        <v/>
      </c>
      <c r="BV289" s="68" t="str">
        <f t="shared" si="289"/>
        <v/>
      </c>
      <c r="BW289" s="68" t="str">
        <f t="shared" si="290"/>
        <v/>
      </c>
      <c r="BX289" s="68" t="str">
        <f t="shared" si="291"/>
        <v/>
      </c>
      <c r="BY289" s="68" t="str">
        <f t="shared" si="292"/>
        <v/>
      </c>
      <c r="BZ289" s="68" t="str">
        <f t="shared" si="293"/>
        <v/>
      </c>
      <c r="CA289" s="68" t="str">
        <f t="shared" si="294"/>
        <v/>
      </c>
      <c r="CB289" s="68" t="str">
        <f t="shared" si="295"/>
        <v/>
      </c>
      <c r="CC289" s="68" t="str">
        <f t="shared" si="296"/>
        <v/>
      </c>
      <c r="CD289" s="68" t="str">
        <f t="shared" si="297"/>
        <v/>
      </c>
      <c r="CE289" s="68" t="str">
        <f t="shared" si="298"/>
        <v/>
      </c>
      <c r="CF289" s="68" t="str">
        <f t="shared" si="299"/>
        <v/>
      </c>
      <c r="CG289" s="68" t="str">
        <f t="shared" si="300"/>
        <v/>
      </c>
      <c r="CH289" s="68" t="str">
        <f t="shared" si="301"/>
        <v/>
      </c>
      <c r="CI289" s="68" t="str">
        <f t="shared" si="302"/>
        <v/>
      </c>
      <c r="CJ289" s="68" t="str">
        <f t="shared" si="303"/>
        <v/>
      </c>
      <c r="CK289" s="68" t="str">
        <f t="shared" si="304"/>
        <v/>
      </c>
      <c r="CL289" s="68" t="str">
        <f t="shared" si="305"/>
        <v/>
      </c>
      <c r="CM289" s="68" t="str">
        <f t="shared" si="306"/>
        <v/>
      </c>
      <c r="CN289" s="68" t="str">
        <f t="shared" si="307"/>
        <v/>
      </c>
      <c r="CO289" s="68" t="str">
        <f t="shared" si="308"/>
        <v/>
      </c>
      <c r="CP289" s="68" t="str">
        <f t="shared" si="314"/>
        <v/>
      </c>
    </row>
    <row r="290" spans="3:94" x14ac:dyDescent="0.25">
      <c r="C290" s="82" t="str">
        <f t="shared" si="309"/>
        <v/>
      </c>
      <c r="D290" s="278"/>
      <c r="E290" s="82" t="str">
        <f t="shared" si="310"/>
        <v/>
      </c>
      <c r="F290" s="82" t="str">
        <f t="shared" si="263"/>
        <v/>
      </c>
      <c r="G290" s="82" t="str">
        <f t="shared" si="264"/>
        <v/>
      </c>
      <c r="H290" s="82" t="str">
        <f t="shared" si="265"/>
        <v/>
      </c>
      <c r="I290" s="82" t="str">
        <f t="shared" si="266"/>
        <v/>
      </c>
      <c r="J290" s="82" t="str">
        <f t="shared" si="267"/>
        <v/>
      </c>
      <c r="K290" s="82" t="str">
        <f t="shared" si="268"/>
        <v/>
      </c>
      <c r="L290" s="82" t="str">
        <f t="shared" si="269"/>
        <v/>
      </c>
      <c r="M290" s="82" t="str">
        <f t="shared" si="270"/>
        <v/>
      </c>
      <c r="N290" s="82" t="str">
        <f t="shared" si="271"/>
        <v/>
      </c>
      <c r="O290" s="82" t="str">
        <f t="shared" si="272"/>
        <v/>
      </c>
      <c r="P290" s="82" t="str">
        <f t="shared" si="273"/>
        <v/>
      </c>
      <c r="Q290" s="82" t="str">
        <f t="shared" si="274"/>
        <v/>
      </c>
      <c r="R290" s="82" t="str">
        <f t="shared" si="275"/>
        <v/>
      </c>
      <c r="S290" s="82" t="str">
        <f t="shared" si="276"/>
        <v/>
      </c>
      <c r="T290" s="82" t="str">
        <f t="shared" si="277"/>
        <v/>
      </c>
      <c r="U290" s="82" t="str">
        <f t="shared" si="278"/>
        <v/>
      </c>
      <c r="V290" s="82" t="str">
        <f t="shared" si="279"/>
        <v/>
      </c>
      <c r="W290" s="82" t="str">
        <f t="shared" si="280"/>
        <v/>
      </c>
      <c r="X290" s="82" t="str">
        <f t="shared" si="281"/>
        <v/>
      </c>
      <c r="Y290" s="82" t="str">
        <f t="shared" si="282"/>
        <v/>
      </c>
      <c r="Z290" s="82" t="str">
        <f t="shared" si="283"/>
        <v/>
      </c>
      <c r="AA290" s="82" t="str">
        <f t="shared" si="284"/>
        <v/>
      </c>
      <c r="AB290" s="82" t="str">
        <f t="shared" si="285"/>
        <v/>
      </c>
      <c r="AC290" s="83" t="str">
        <f t="shared" si="315"/>
        <v>https://viking-pictures.s3.us-west-1.amazonaws.com/AA1188</v>
      </c>
      <c r="AD290" s="82" t="str">
        <f t="shared" si="316"/>
        <v>0</v>
      </c>
      <c r="AE290" s="82">
        <f t="shared" si="311"/>
        <v>0</v>
      </c>
      <c r="AF290" s="82" t="str">
        <f t="shared" si="317"/>
        <v>0</v>
      </c>
      <c r="AG290" s="82" t="str">
        <f t="shared" si="318"/>
        <v>0</v>
      </c>
      <c r="AH290" s="82" t="str">
        <f t="shared" si="319"/>
        <v>0</v>
      </c>
      <c r="AI290" s="82" t="str">
        <f t="shared" si="320"/>
        <v>0</v>
      </c>
      <c r="AJ290" s="82" t="str">
        <f t="shared" si="321"/>
        <v>0</v>
      </c>
      <c r="AK290" s="82" t="str">
        <f t="shared" si="322"/>
        <v>0</v>
      </c>
      <c r="AL290" s="82" t="str">
        <f t="shared" si="323"/>
        <v>0</v>
      </c>
      <c r="AM290" s="82" t="str">
        <f t="shared" si="324"/>
        <v>0</v>
      </c>
      <c r="AN290" s="82" t="str">
        <f t="shared" si="312"/>
        <v>0</v>
      </c>
      <c r="AO290" s="82" t="str">
        <f t="shared" si="325"/>
        <v>0</v>
      </c>
      <c r="AP290" s="82" t="str">
        <f t="shared" si="326"/>
        <v>0</v>
      </c>
      <c r="AQ290" s="84" t="s">
        <v>3199</v>
      </c>
      <c r="AR290" s="84" t="s">
        <v>1864</v>
      </c>
      <c r="AS290" s="84" t="s">
        <v>1865</v>
      </c>
      <c r="AT290" s="84" t="s">
        <v>1866</v>
      </c>
      <c r="AU290" s="84" t="s">
        <v>1867</v>
      </c>
      <c r="AV290" s="84" t="s">
        <v>1868</v>
      </c>
      <c r="AW290" s="84" t="s">
        <v>1869</v>
      </c>
      <c r="AX290" s="84" t="s">
        <v>1870</v>
      </c>
      <c r="AY290" s="84" t="s">
        <v>1871</v>
      </c>
      <c r="AZ290" s="84" t="s">
        <v>1872</v>
      </c>
      <c r="BA290" s="84" t="s">
        <v>1873</v>
      </c>
      <c r="BB290" s="84" t="s">
        <v>1874</v>
      </c>
      <c r="BC290" s="84" t="s">
        <v>1875</v>
      </c>
      <c r="BD290" s="84" t="s">
        <v>1876</v>
      </c>
      <c r="BE290" s="84" t="s">
        <v>1877</v>
      </c>
      <c r="BF290" s="84" t="s">
        <v>1878</v>
      </c>
      <c r="BG290" s="84" t="s">
        <v>1879</v>
      </c>
      <c r="BH290" s="84" t="s">
        <v>1880</v>
      </c>
      <c r="BI290" s="84" t="s">
        <v>1881</v>
      </c>
      <c r="BJ290" s="84" t="s">
        <v>1882</v>
      </c>
      <c r="BK290" s="84" t="s">
        <v>1883</v>
      </c>
      <c r="BL290" s="84" t="s">
        <v>1884</v>
      </c>
      <c r="BM290" s="84" t="s">
        <v>1885</v>
      </c>
      <c r="BN290" s="84" t="s">
        <v>1886</v>
      </c>
      <c r="BO290" s="84" t="s">
        <v>1887</v>
      </c>
      <c r="BP290" s="84" t="s">
        <v>1888</v>
      </c>
      <c r="BQ290" s="84" t="s">
        <v>1889</v>
      </c>
      <c r="BR290" s="68" t="str">
        <f t="shared" si="313"/>
        <v/>
      </c>
      <c r="BS290" s="68" t="str">
        <f t="shared" si="286"/>
        <v/>
      </c>
      <c r="BT290" s="68" t="str">
        <f t="shared" si="287"/>
        <v/>
      </c>
      <c r="BU290" s="68" t="str">
        <f t="shared" si="288"/>
        <v/>
      </c>
      <c r="BV290" s="68" t="str">
        <f t="shared" si="289"/>
        <v/>
      </c>
      <c r="BW290" s="68" t="str">
        <f t="shared" si="290"/>
        <v/>
      </c>
      <c r="BX290" s="68" t="str">
        <f t="shared" si="291"/>
        <v/>
      </c>
      <c r="BY290" s="68" t="str">
        <f t="shared" si="292"/>
        <v/>
      </c>
      <c r="BZ290" s="68" t="str">
        <f t="shared" si="293"/>
        <v/>
      </c>
      <c r="CA290" s="68" t="str">
        <f t="shared" si="294"/>
        <v/>
      </c>
      <c r="CB290" s="68" t="str">
        <f t="shared" si="295"/>
        <v/>
      </c>
      <c r="CC290" s="68" t="str">
        <f t="shared" si="296"/>
        <v/>
      </c>
      <c r="CD290" s="68" t="str">
        <f t="shared" si="297"/>
        <v/>
      </c>
      <c r="CE290" s="68" t="str">
        <f t="shared" si="298"/>
        <v/>
      </c>
      <c r="CF290" s="68" t="str">
        <f t="shared" si="299"/>
        <v/>
      </c>
      <c r="CG290" s="68" t="str">
        <f t="shared" si="300"/>
        <v/>
      </c>
      <c r="CH290" s="68" t="str">
        <f t="shared" si="301"/>
        <v/>
      </c>
      <c r="CI290" s="68" t="str">
        <f t="shared" si="302"/>
        <v/>
      </c>
      <c r="CJ290" s="68" t="str">
        <f t="shared" si="303"/>
        <v/>
      </c>
      <c r="CK290" s="68" t="str">
        <f t="shared" si="304"/>
        <v/>
      </c>
      <c r="CL290" s="68" t="str">
        <f t="shared" si="305"/>
        <v/>
      </c>
      <c r="CM290" s="68" t="str">
        <f t="shared" si="306"/>
        <v/>
      </c>
      <c r="CN290" s="68" t="str">
        <f t="shared" si="307"/>
        <v/>
      </c>
      <c r="CO290" s="68" t="str">
        <f t="shared" si="308"/>
        <v/>
      </c>
      <c r="CP290" s="68" t="str">
        <f t="shared" si="314"/>
        <v/>
      </c>
    </row>
    <row r="291" spans="3:94" x14ac:dyDescent="0.25">
      <c r="C291" s="82" t="str">
        <f t="shared" si="309"/>
        <v/>
      </c>
      <c r="D291" s="278"/>
      <c r="E291" s="82" t="str">
        <f t="shared" si="310"/>
        <v/>
      </c>
      <c r="F291" s="82" t="str">
        <f t="shared" si="263"/>
        <v/>
      </c>
      <c r="G291" s="82" t="str">
        <f t="shared" si="264"/>
        <v/>
      </c>
      <c r="H291" s="82" t="str">
        <f t="shared" si="265"/>
        <v/>
      </c>
      <c r="I291" s="82" t="str">
        <f t="shared" si="266"/>
        <v/>
      </c>
      <c r="J291" s="82" t="str">
        <f t="shared" si="267"/>
        <v/>
      </c>
      <c r="K291" s="82" t="str">
        <f t="shared" si="268"/>
        <v/>
      </c>
      <c r="L291" s="82" t="str">
        <f t="shared" si="269"/>
        <v/>
      </c>
      <c r="M291" s="82" t="str">
        <f t="shared" si="270"/>
        <v/>
      </c>
      <c r="N291" s="82" t="str">
        <f t="shared" si="271"/>
        <v/>
      </c>
      <c r="O291" s="82" t="str">
        <f t="shared" si="272"/>
        <v/>
      </c>
      <c r="P291" s="82" t="str">
        <f t="shared" si="273"/>
        <v/>
      </c>
      <c r="Q291" s="82" t="str">
        <f t="shared" si="274"/>
        <v/>
      </c>
      <c r="R291" s="82" t="str">
        <f t="shared" si="275"/>
        <v/>
      </c>
      <c r="S291" s="82" t="str">
        <f t="shared" si="276"/>
        <v/>
      </c>
      <c r="T291" s="82" t="str">
        <f t="shared" si="277"/>
        <v/>
      </c>
      <c r="U291" s="82" t="str">
        <f t="shared" si="278"/>
        <v/>
      </c>
      <c r="V291" s="82" t="str">
        <f t="shared" si="279"/>
        <v/>
      </c>
      <c r="W291" s="82" t="str">
        <f t="shared" si="280"/>
        <v/>
      </c>
      <c r="X291" s="82" t="str">
        <f t="shared" si="281"/>
        <v/>
      </c>
      <c r="Y291" s="82" t="str">
        <f t="shared" si="282"/>
        <v/>
      </c>
      <c r="Z291" s="82" t="str">
        <f t="shared" si="283"/>
        <v/>
      </c>
      <c r="AA291" s="82" t="str">
        <f t="shared" si="284"/>
        <v/>
      </c>
      <c r="AB291" s="82" t="str">
        <f t="shared" si="285"/>
        <v/>
      </c>
      <c r="AC291" s="83" t="str">
        <f t="shared" si="315"/>
        <v>https://viking-pictures.s3.us-west-1.amazonaws.com/AA1188</v>
      </c>
      <c r="AD291" s="82" t="str">
        <f t="shared" si="316"/>
        <v>0</v>
      </c>
      <c r="AE291" s="82">
        <f t="shared" si="311"/>
        <v>0</v>
      </c>
      <c r="AF291" s="82" t="str">
        <f t="shared" si="317"/>
        <v>0</v>
      </c>
      <c r="AG291" s="82" t="str">
        <f t="shared" si="318"/>
        <v>0</v>
      </c>
      <c r="AH291" s="82" t="str">
        <f t="shared" si="319"/>
        <v>0</v>
      </c>
      <c r="AI291" s="82" t="str">
        <f t="shared" si="320"/>
        <v>0</v>
      </c>
      <c r="AJ291" s="82" t="str">
        <f t="shared" si="321"/>
        <v>0</v>
      </c>
      <c r="AK291" s="82" t="str">
        <f t="shared" si="322"/>
        <v>0</v>
      </c>
      <c r="AL291" s="82" t="str">
        <f t="shared" si="323"/>
        <v>0</v>
      </c>
      <c r="AM291" s="82" t="str">
        <f t="shared" si="324"/>
        <v>0</v>
      </c>
      <c r="AN291" s="82" t="str">
        <f t="shared" si="312"/>
        <v>0</v>
      </c>
      <c r="AO291" s="82" t="str">
        <f t="shared" si="325"/>
        <v>0</v>
      </c>
      <c r="AP291" s="82" t="str">
        <f t="shared" si="326"/>
        <v>0</v>
      </c>
      <c r="AQ291" s="84" t="s">
        <v>3199</v>
      </c>
      <c r="AR291" s="84" t="s">
        <v>1864</v>
      </c>
      <c r="AS291" s="84" t="s">
        <v>1865</v>
      </c>
      <c r="AT291" s="84" t="s">
        <v>1866</v>
      </c>
      <c r="AU291" s="84" t="s">
        <v>1867</v>
      </c>
      <c r="AV291" s="84" t="s">
        <v>1868</v>
      </c>
      <c r="AW291" s="84" t="s">
        <v>1869</v>
      </c>
      <c r="AX291" s="84" t="s">
        <v>1870</v>
      </c>
      <c r="AY291" s="84" t="s">
        <v>1871</v>
      </c>
      <c r="AZ291" s="84" t="s">
        <v>1872</v>
      </c>
      <c r="BA291" s="84" t="s">
        <v>1873</v>
      </c>
      <c r="BB291" s="84" t="s">
        <v>1874</v>
      </c>
      <c r="BC291" s="84" t="s">
        <v>1875</v>
      </c>
      <c r="BD291" s="84" t="s">
        <v>1876</v>
      </c>
      <c r="BE291" s="84" t="s">
        <v>1877</v>
      </c>
      <c r="BF291" s="84" t="s">
        <v>1878</v>
      </c>
      <c r="BG291" s="84" t="s">
        <v>1879</v>
      </c>
      <c r="BH291" s="84" t="s">
        <v>1880</v>
      </c>
      <c r="BI291" s="84" t="s">
        <v>1881</v>
      </c>
      <c r="BJ291" s="84" t="s">
        <v>1882</v>
      </c>
      <c r="BK291" s="84" t="s">
        <v>1883</v>
      </c>
      <c r="BL291" s="84" t="s">
        <v>1884</v>
      </c>
      <c r="BM291" s="84" t="s">
        <v>1885</v>
      </c>
      <c r="BN291" s="84" t="s">
        <v>1886</v>
      </c>
      <c r="BO291" s="84" t="s">
        <v>1887</v>
      </c>
      <c r="BP291" s="84" t="s">
        <v>1888</v>
      </c>
      <c r="BQ291" s="84" t="s">
        <v>1889</v>
      </c>
      <c r="BR291" s="68" t="str">
        <f t="shared" si="313"/>
        <v/>
      </c>
      <c r="BS291" s="68" t="str">
        <f t="shared" si="286"/>
        <v/>
      </c>
      <c r="BT291" s="68" t="str">
        <f t="shared" si="287"/>
        <v/>
      </c>
      <c r="BU291" s="68" t="str">
        <f t="shared" si="288"/>
        <v/>
      </c>
      <c r="BV291" s="68" t="str">
        <f t="shared" si="289"/>
        <v/>
      </c>
      <c r="BW291" s="68" t="str">
        <f t="shared" si="290"/>
        <v/>
      </c>
      <c r="BX291" s="68" t="str">
        <f t="shared" si="291"/>
        <v/>
      </c>
      <c r="BY291" s="68" t="str">
        <f t="shared" si="292"/>
        <v/>
      </c>
      <c r="BZ291" s="68" t="str">
        <f t="shared" si="293"/>
        <v/>
      </c>
      <c r="CA291" s="68" t="str">
        <f t="shared" si="294"/>
        <v/>
      </c>
      <c r="CB291" s="68" t="str">
        <f t="shared" si="295"/>
        <v/>
      </c>
      <c r="CC291" s="68" t="str">
        <f t="shared" si="296"/>
        <v/>
      </c>
      <c r="CD291" s="68" t="str">
        <f t="shared" si="297"/>
        <v/>
      </c>
      <c r="CE291" s="68" t="str">
        <f t="shared" si="298"/>
        <v/>
      </c>
      <c r="CF291" s="68" t="str">
        <f t="shared" si="299"/>
        <v/>
      </c>
      <c r="CG291" s="68" t="str">
        <f t="shared" si="300"/>
        <v/>
      </c>
      <c r="CH291" s="68" t="str">
        <f t="shared" si="301"/>
        <v/>
      </c>
      <c r="CI291" s="68" t="str">
        <f t="shared" si="302"/>
        <v/>
      </c>
      <c r="CJ291" s="68" t="str">
        <f t="shared" si="303"/>
        <v/>
      </c>
      <c r="CK291" s="68" t="str">
        <f t="shared" si="304"/>
        <v/>
      </c>
      <c r="CL291" s="68" t="str">
        <f t="shared" si="305"/>
        <v/>
      </c>
      <c r="CM291" s="68" t="str">
        <f t="shared" si="306"/>
        <v/>
      </c>
      <c r="CN291" s="68" t="str">
        <f t="shared" si="307"/>
        <v/>
      </c>
      <c r="CO291" s="68" t="str">
        <f t="shared" si="308"/>
        <v/>
      </c>
      <c r="CP291" s="68" t="str">
        <f t="shared" si="314"/>
        <v/>
      </c>
    </row>
    <row r="292" spans="3:94" x14ac:dyDescent="0.25">
      <c r="C292" s="82" t="str">
        <f t="shared" si="309"/>
        <v/>
      </c>
      <c r="D292" s="278"/>
      <c r="E292" s="82" t="str">
        <f t="shared" si="310"/>
        <v/>
      </c>
      <c r="F292" s="82" t="str">
        <f t="shared" si="263"/>
        <v/>
      </c>
      <c r="G292" s="82" t="str">
        <f t="shared" si="264"/>
        <v/>
      </c>
      <c r="H292" s="82" t="str">
        <f t="shared" si="265"/>
        <v/>
      </c>
      <c r="I292" s="82" t="str">
        <f t="shared" si="266"/>
        <v/>
      </c>
      <c r="J292" s="82" t="str">
        <f t="shared" si="267"/>
        <v/>
      </c>
      <c r="K292" s="82" t="str">
        <f t="shared" si="268"/>
        <v/>
      </c>
      <c r="L292" s="82" t="str">
        <f t="shared" si="269"/>
        <v/>
      </c>
      <c r="M292" s="82" t="str">
        <f t="shared" si="270"/>
        <v/>
      </c>
      <c r="N292" s="82" t="str">
        <f t="shared" si="271"/>
        <v/>
      </c>
      <c r="O292" s="82" t="str">
        <f t="shared" si="272"/>
        <v/>
      </c>
      <c r="P292" s="82" t="str">
        <f t="shared" si="273"/>
        <v/>
      </c>
      <c r="Q292" s="82" t="str">
        <f t="shared" si="274"/>
        <v/>
      </c>
      <c r="R292" s="82" t="str">
        <f t="shared" si="275"/>
        <v/>
      </c>
      <c r="S292" s="82" t="str">
        <f t="shared" si="276"/>
        <v/>
      </c>
      <c r="T292" s="82" t="str">
        <f t="shared" si="277"/>
        <v/>
      </c>
      <c r="U292" s="82" t="str">
        <f t="shared" si="278"/>
        <v/>
      </c>
      <c r="V292" s="82" t="str">
        <f t="shared" si="279"/>
        <v/>
      </c>
      <c r="W292" s="82" t="str">
        <f t="shared" si="280"/>
        <v/>
      </c>
      <c r="X292" s="82" t="str">
        <f t="shared" si="281"/>
        <v/>
      </c>
      <c r="Y292" s="82" t="str">
        <f t="shared" si="282"/>
        <v/>
      </c>
      <c r="Z292" s="82" t="str">
        <f t="shared" si="283"/>
        <v/>
      </c>
      <c r="AA292" s="82" t="str">
        <f t="shared" si="284"/>
        <v/>
      </c>
      <c r="AB292" s="82" t="str">
        <f t="shared" si="285"/>
        <v/>
      </c>
      <c r="AC292" s="83" t="str">
        <f t="shared" si="315"/>
        <v>https://viking-pictures.s3.us-west-1.amazonaws.com/AA1188</v>
      </c>
      <c r="AD292" s="82" t="str">
        <f t="shared" si="316"/>
        <v>0</v>
      </c>
      <c r="AE292" s="82">
        <f t="shared" si="311"/>
        <v>0</v>
      </c>
      <c r="AF292" s="82" t="str">
        <f t="shared" si="317"/>
        <v>0</v>
      </c>
      <c r="AG292" s="82" t="str">
        <f t="shared" si="318"/>
        <v>0</v>
      </c>
      <c r="AH292" s="82" t="str">
        <f t="shared" si="319"/>
        <v>0</v>
      </c>
      <c r="AI292" s="82" t="str">
        <f t="shared" si="320"/>
        <v>0</v>
      </c>
      <c r="AJ292" s="82" t="str">
        <f t="shared" si="321"/>
        <v>0</v>
      </c>
      <c r="AK292" s="82" t="str">
        <f t="shared" si="322"/>
        <v>0</v>
      </c>
      <c r="AL292" s="82" t="str">
        <f t="shared" si="323"/>
        <v>0</v>
      </c>
      <c r="AM292" s="82" t="str">
        <f t="shared" si="324"/>
        <v>0</v>
      </c>
      <c r="AN292" s="82" t="str">
        <f t="shared" si="312"/>
        <v>0</v>
      </c>
      <c r="AO292" s="82" t="str">
        <f t="shared" si="325"/>
        <v>0</v>
      </c>
      <c r="AP292" s="82" t="str">
        <f t="shared" si="326"/>
        <v>0</v>
      </c>
      <c r="AQ292" s="84" t="s">
        <v>3199</v>
      </c>
      <c r="AR292" s="84" t="s">
        <v>1864</v>
      </c>
      <c r="AS292" s="84" t="s">
        <v>1865</v>
      </c>
      <c r="AT292" s="84" t="s">
        <v>1866</v>
      </c>
      <c r="AU292" s="84" t="s">
        <v>1867</v>
      </c>
      <c r="AV292" s="84" t="s">
        <v>1868</v>
      </c>
      <c r="AW292" s="84" t="s">
        <v>1869</v>
      </c>
      <c r="AX292" s="84" t="s">
        <v>1870</v>
      </c>
      <c r="AY292" s="84" t="s">
        <v>1871</v>
      </c>
      <c r="AZ292" s="84" t="s">
        <v>1872</v>
      </c>
      <c r="BA292" s="84" t="s">
        <v>1873</v>
      </c>
      <c r="BB292" s="84" t="s">
        <v>1874</v>
      </c>
      <c r="BC292" s="84" t="s">
        <v>1875</v>
      </c>
      <c r="BD292" s="84" t="s">
        <v>1876</v>
      </c>
      <c r="BE292" s="84" t="s">
        <v>1877</v>
      </c>
      <c r="BF292" s="84" t="s">
        <v>1878</v>
      </c>
      <c r="BG292" s="84" t="s">
        <v>1879</v>
      </c>
      <c r="BH292" s="84" t="s">
        <v>1880</v>
      </c>
      <c r="BI292" s="84" t="s">
        <v>1881</v>
      </c>
      <c r="BJ292" s="84" t="s">
        <v>1882</v>
      </c>
      <c r="BK292" s="84" t="s">
        <v>1883</v>
      </c>
      <c r="BL292" s="84" t="s">
        <v>1884</v>
      </c>
      <c r="BM292" s="84" t="s">
        <v>1885</v>
      </c>
      <c r="BN292" s="84" t="s">
        <v>1886</v>
      </c>
      <c r="BO292" s="84" t="s">
        <v>1887</v>
      </c>
      <c r="BP292" s="84" t="s">
        <v>1888</v>
      </c>
      <c r="BQ292" s="84" t="s">
        <v>1889</v>
      </c>
      <c r="BR292" s="68" t="str">
        <f t="shared" si="313"/>
        <v/>
      </c>
      <c r="BS292" s="68" t="str">
        <f t="shared" si="286"/>
        <v/>
      </c>
      <c r="BT292" s="68" t="str">
        <f t="shared" si="287"/>
        <v/>
      </c>
      <c r="BU292" s="68" t="str">
        <f t="shared" si="288"/>
        <v/>
      </c>
      <c r="BV292" s="68" t="str">
        <f t="shared" si="289"/>
        <v/>
      </c>
      <c r="BW292" s="68" t="str">
        <f t="shared" si="290"/>
        <v/>
      </c>
      <c r="BX292" s="68" t="str">
        <f t="shared" si="291"/>
        <v/>
      </c>
      <c r="BY292" s="68" t="str">
        <f t="shared" si="292"/>
        <v/>
      </c>
      <c r="BZ292" s="68" t="str">
        <f t="shared" si="293"/>
        <v/>
      </c>
      <c r="CA292" s="68" t="str">
        <f t="shared" si="294"/>
        <v/>
      </c>
      <c r="CB292" s="68" t="str">
        <f t="shared" si="295"/>
        <v/>
      </c>
      <c r="CC292" s="68" t="str">
        <f t="shared" si="296"/>
        <v/>
      </c>
      <c r="CD292" s="68" t="str">
        <f t="shared" si="297"/>
        <v/>
      </c>
      <c r="CE292" s="68" t="str">
        <f t="shared" si="298"/>
        <v/>
      </c>
      <c r="CF292" s="68" t="str">
        <f t="shared" si="299"/>
        <v/>
      </c>
      <c r="CG292" s="68" t="str">
        <f t="shared" si="300"/>
        <v/>
      </c>
      <c r="CH292" s="68" t="str">
        <f t="shared" si="301"/>
        <v/>
      </c>
      <c r="CI292" s="68" t="str">
        <f t="shared" si="302"/>
        <v/>
      </c>
      <c r="CJ292" s="68" t="str">
        <f t="shared" si="303"/>
        <v/>
      </c>
      <c r="CK292" s="68" t="str">
        <f t="shared" si="304"/>
        <v/>
      </c>
      <c r="CL292" s="68" t="str">
        <f t="shared" si="305"/>
        <v/>
      </c>
      <c r="CM292" s="68" t="str">
        <f t="shared" si="306"/>
        <v/>
      </c>
      <c r="CN292" s="68" t="str">
        <f t="shared" si="307"/>
        <v/>
      </c>
      <c r="CO292" s="68" t="str">
        <f t="shared" si="308"/>
        <v/>
      </c>
      <c r="CP292" s="68" t="str">
        <f t="shared" si="314"/>
        <v/>
      </c>
    </row>
    <row r="293" spans="3:94" x14ac:dyDescent="0.25">
      <c r="C293" s="82" t="str">
        <f t="shared" si="309"/>
        <v/>
      </c>
      <c r="D293" s="278"/>
      <c r="E293" s="82" t="str">
        <f t="shared" si="310"/>
        <v/>
      </c>
      <c r="F293" s="82" t="str">
        <f t="shared" si="263"/>
        <v/>
      </c>
      <c r="G293" s="82" t="str">
        <f t="shared" si="264"/>
        <v/>
      </c>
      <c r="H293" s="82" t="str">
        <f t="shared" si="265"/>
        <v/>
      </c>
      <c r="I293" s="82" t="str">
        <f t="shared" si="266"/>
        <v/>
      </c>
      <c r="J293" s="82" t="str">
        <f t="shared" si="267"/>
        <v/>
      </c>
      <c r="K293" s="82" t="str">
        <f t="shared" si="268"/>
        <v/>
      </c>
      <c r="L293" s="82" t="str">
        <f t="shared" si="269"/>
        <v/>
      </c>
      <c r="M293" s="82" t="str">
        <f t="shared" si="270"/>
        <v/>
      </c>
      <c r="N293" s="82" t="str">
        <f t="shared" si="271"/>
        <v/>
      </c>
      <c r="O293" s="82" t="str">
        <f t="shared" si="272"/>
        <v/>
      </c>
      <c r="P293" s="82" t="str">
        <f t="shared" si="273"/>
        <v/>
      </c>
      <c r="Q293" s="82" t="str">
        <f t="shared" si="274"/>
        <v/>
      </c>
      <c r="R293" s="82" t="str">
        <f t="shared" si="275"/>
        <v/>
      </c>
      <c r="S293" s="82" t="str">
        <f t="shared" si="276"/>
        <v/>
      </c>
      <c r="T293" s="82" t="str">
        <f t="shared" si="277"/>
        <v/>
      </c>
      <c r="U293" s="82" t="str">
        <f t="shared" si="278"/>
        <v/>
      </c>
      <c r="V293" s="82" t="str">
        <f t="shared" si="279"/>
        <v/>
      </c>
      <c r="W293" s="82" t="str">
        <f t="shared" si="280"/>
        <v/>
      </c>
      <c r="X293" s="82" t="str">
        <f t="shared" si="281"/>
        <v/>
      </c>
      <c r="Y293" s="82" t="str">
        <f t="shared" si="282"/>
        <v/>
      </c>
      <c r="Z293" s="82" t="str">
        <f t="shared" si="283"/>
        <v/>
      </c>
      <c r="AA293" s="82" t="str">
        <f t="shared" si="284"/>
        <v/>
      </c>
      <c r="AB293" s="82" t="str">
        <f t="shared" si="285"/>
        <v/>
      </c>
      <c r="AC293" s="83" t="str">
        <f t="shared" si="315"/>
        <v>https://viking-pictures.s3.us-west-1.amazonaws.com/AA1188</v>
      </c>
      <c r="AD293" s="82" t="str">
        <f t="shared" si="316"/>
        <v>0</v>
      </c>
      <c r="AE293" s="82">
        <f t="shared" si="311"/>
        <v>0</v>
      </c>
      <c r="AF293" s="82" t="str">
        <f t="shared" si="317"/>
        <v>0</v>
      </c>
      <c r="AG293" s="82" t="str">
        <f t="shared" si="318"/>
        <v>0</v>
      </c>
      <c r="AH293" s="82" t="str">
        <f t="shared" si="319"/>
        <v>0</v>
      </c>
      <c r="AI293" s="82" t="str">
        <f t="shared" si="320"/>
        <v>0</v>
      </c>
      <c r="AJ293" s="82" t="str">
        <f t="shared" si="321"/>
        <v>0</v>
      </c>
      <c r="AK293" s="82" t="str">
        <f t="shared" si="322"/>
        <v>0</v>
      </c>
      <c r="AL293" s="82" t="str">
        <f t="shared" si="323"/>
        <v>0</v>
      </c>
      <c r="AM293" s="82" t="str">
        <f t="shared" si="324"/>
        <v>0</v>
      </c>
      <c r="AN293" s="82" t="str">
        <f t="shared" si="312"/>
        <v>0</v>
      </c>
      <c r="AO293" s="82" t="str">
        <f t="shared" si="325"/>
        <v>0</v>
      </c>
      <c r="AP293" s="82" t="str">
        <f t="shared" si="326"/>
        <v>0</v>
      </c>
      <c r="AQ293" s="84" t="s">
        <v>3199</v>
      </c>
      <c r="AR293" s="84" t="s">
        <v>1864</v>
      </c>
      <c r="AS293" s="84" t="s">
        <v>1865</v>
      </c>
      <c r="AT293" s="84" t="s">
        <v>1866</v>
      </c>
      <c r="AU293" s="84" t="s">
        <v>1867</v>
      </c>
      <c r="AV293" s="84" t="s">
        <v>1868</v>
      </c>
      <c r="AW293" s="84" t="s">
        <v>1869</v>
      </c>
      <c r="AX293" s="84" t="s">
        <v>1870</v>
      </c>
      <c r="AY293" s="84" t="s">
        <v>1871</v>
      </c>
      <c r="AZ293" s="84" t="s">
        <v>1872</v>
      </c>
      <c r="BA293" s="84" t="s">
        <v>1873</v>
      </c>
      <c r="BB293" s="84" t="s">
        <v>1874</v>
      </c>
      <c r="BC293" s="84" t="s">
        <v>1875</v>
      </c>
      <c r="BD293" s="84" t="s">
        <v>1876</v>
      </c>
      <c r="BE293" s="84" t="s">
        <v>1877</v>
      </c>
      <c r="BF293" s="84" t="s">
        <v>1878</v>
      </c>
      <c r="BG293" s="84" t="s">
        <v>1879</v>
      </c>
      <c r="BH293" s="84" t="s">
        <v>1880</v>
      </c>
      <c r="BI293" s="84" t="s">
        <v>1881</v>
      </c>
      <c r="BJ293" s="84" t="s">
        <v>1882</v>
      </c>
      <c r="BK293" s="84" t="s">
        <v>1883</v>
      </c>
      <c r="BL293" s="84" t="s">
        <v>1884</v>
      </c>
      <c r="BM293" s="84" t="s">
        <v>1885</v>
      </c>
      <c r="BN293" s="84" t="s">
        <v>1886</v>
      </c>
      <c r="BO293" s="84" t="s">
        <v>1887</v>
      </c>
      <c r="BP293" s="84" t="s">
        <v>1888</v>
      </c>
      <c r="BQ293" s="84" t="s">
        <v>1889</v>
      </c>
      <c r="BR293" s="68" t="str">
        <f t="shared" si="313"/>
        <v/>
      </c>
      <c r="BS293" s="68" t="str">
        <f t="shared" si="286"/>
        <v/>
      </c>
      <c r="BT293" s="68" t="str">
        <f t="shared" si="287"/>
        <v/>
      </c>
      <c r="BU293" s="68" t="str">
        <f t="shared" si="288"/>
        <v/>
      </c>
      <c r="BV293" s="68" t="str">
        <f t="shared" si="289"/>
        <v/>
      </c>
      <c r="BW293" s="68" t="str">
        <f t="shared" si="290"/>
        <v/>
      </c>
      <c r="BX293" s="68" t="str">
        <f t="shared" si="291"/>
        <v/>
      </c>
      <c r="BY293" s="68" t="str">
        <f t="shared" si="292"/>
        <v/>
      </c>
      <c r="BZ293" s="68" t="str">
        <f t="shared" si="293"/>
        <v/>
      </c>
      <c r="CA293" s="68" t="str">
        <f t="shared" si="294"/>
        <v/>
      </c>
      <c r="CB293" s="68" t="str">
        <f t="shared" si="295"/>
        <v/>
      </c>
      <c r="CC293" s="68" t="str">
        <f t="shared" si="296"/>
        <v/>
      </c>
      <c r="CD293" s="68" t="str">
        <f t="shared" si="297"/>
        <v/>
      </c>
      <c r="CE293" s="68" t="str">
        <f t="shared" si="298"/>
        <v/>
      </c>
      <c r="CF293" s="68" t="str">
        <f t="shared" si="299"/>
        <v/>
      </c>
      <c r="CG293" s="68" t="str">
        <f t="shared" si="300"/>
        <v/>
      </c>
      <c r="CH293" s="68" t="str">
        <f t="shared" si="301"/>
        <v/>
      </c>
      <c r="CI293" s="68" t="str">
        <f t="shared" si="302"/>
        <v/>
      </c>
      <c r="CJ293" s="68" t="str">
        <f t="shared" si="303"/>
        <v/>
      </c>
      <c r="CK293" s="68" t="str">
        <f t="shared" si="304"/>
        <v/>
      </c>
      <c r="CL293" s="68" t="str">
        <f t="shared" si="305"/>
        <v/>
      </c>
      <c r="CM293" s="68" t="str">
        <f t="shared" si="306"/>
        <v/>
      </c>
      <c r="CN293" s="68" t="str">
        <f t="shared" si="307"/>
        <v/>
      </c>
      <c r="CO293" s="68" t="str">
        <f t="shared" si="308"/>
        <v/>
      </c>
      <c r="CP293" s="68" t="str">
        <f t="shared" si="314"/>
        <v/>
      </c>
    </row>
    <row r="294" spans="3:94" x14ac:dyDescent="0.25">
      <c r="C294" s="82" t="str">
        <f t="shared" si="309"/>
        <v/>
      </c>
      <c r="D294" s="278"/>
      <c r="E294" s="82" t="str">
        <f t="shared" si="310"/>
        <v/>
      </c>
      <c r="F294" s="82" t="str">
        <f t="shared" si="263"/>
        <v/>
      </c>
      <c r="G294" s="82" t="str">
        <f t="shared" si="264"/>
        <v/>
      </c>
      <c r="H294" s="82" t="str">
        <f t="shared" si="265"/>
        <v/>
      </c>
      <c r="I294" s="82" t="str">
        <f t="shared" si="266"/>
        <v/>
      </c>
      <c r="J294" s="82" t="str">
        <f t="shared" si="267"/>
        <v/>
      </c>
      <c r="K294" s="82" t="str">
        <f t="shared" si="268"/>
        <v/>
      </c>
      <c r="L294" s="82" t="str">
        <f t="shared" si="269"/>
        <v/>
      </c>
      <c r="M294" s="82" t="str">
        <f t="shared" si="270"/>
        <v/>
      </c>
      <c r="N294" s="82" t="str">
        <f t="shared" si="271"/>
        <v/>
      </c>
      <c r="O294" s="82" t="str">
        <f t="shared" si="272"/>
        <v/>
      </c>
      <c r="P294" s="82" t="str">
        <f t="shared" si="273"/>
        <v/>
      </c>
      <c r="Q294" s="82" t="str">
        <f t="shared" si="274"/>
        <v/>
      </c>
      <c r="R294" s="82" t="str">
        <f t="shared" si="275"/>
        <v/>
      </c>
      <c r="S294" s="82" t="str">
        <f t="shared" si="276"/>
        <v/>
      </c>
      <c r="T294" s="82" t="str">
        <f t="shared" si="277"/>
        <v/>
      </c>
      <c r="U294" s="82" t="str">
        <f t="shared" si="278"/>
        <v/>
      </c>
      <c r="V294" s="82" t="str">
        <f t="shared" si="279"/>
        <v/>
      </c>
      <c r="W294" s="82" t="str">
        <f t="shared" si="280"/>
        <v/>
      </c>
      <c r="X294" s="82" t="str">
        <f t="shared" si="281"/>
        <v/>
      </c>
      <c r="Y294" s="82" t="str">
        <f t="shared" si="282"/>
        <v/>
      </c>
      <c r="Z294" s="82" t="str">
        <f t="shared" si="283"/>
        <v/>
      </c>
      <c r="AA294" s="82" t="str">
        <f t="shared" si="284"/>
        <v/>
      </c>
      <c r="AB294" s="82" t="str">
        <f t="shared" si="285"/>
        <v/>
      </c>
      <c r="AC294" s="83" t="str">
        <f t="shared" si="315"/>
        <v>https://viking-pictures.s3.us-west-1.amazonaws.com/AA1188</v>
      </c>
      <c r="AD294" s="82" t="str">
        <f t="shared" si="316"/>
        <v>0</v>
      </c>
      <c r="AE294" s="82">
        <f t="shared" si="311"/>
        <v>0</v>
      </c>
      <c r="AF294" s="82" t="str">
        <f t="shared" si="317"/>
        <v>0</v>
      </c>
      <c r="AG294" s="82" t="str">
        <f t="shared" si="318"/>
        <v>0</v>
      </c>
      <c r="AH294" s="82" t="str">
        <f t="shared" si="319"/>
        <v>0</v>
      </c>
      <c r="AI294" s="82" t="str">
        <f t="shared" si="320"/>
        <v>0</v>
      </c>
      <c r="AJ294" s="82" t="str">
        <f t="shared" si="321"/>
        <v>0</v>
      </c>
      <c r="AK294" s="82" t="str">
        <f t="shared" si="322"/>
        <v>0</v>
      </c>
      <c r="AL294" s="82" t="str">
        <f t="shared" si="323"/>
        <v>0</v>
      </c>
      <c r="AM294" s="82" t="str">
        <f t="shared" si="324"/>
        <v>0</v>
      </c>
      <c r="AN294" s="82" t="str">
        <f t="shared" si="312"/>
        <v>0</v>
      </c>
      <c r="AO294" s="82" t="str">
        <f t="shared" si="325"/>
        <v>0</v>
      </c>
      <c r="AP294" s="82" t="str">
        <f t="shared" si="326"/>
        <v>0</v>
      </c>
      <c r="AQ294" s="84" t="s">
        <v>3199</v>
      </c>
      <c r="AR294" s="84" t="s">
        <v>1864</v>
      </c>
      <c r="AS294" s="84" t="s">
        <v>1865</v>
      </c>
      <c r="AT294" s="84" t="s">
        <v>1866</v>
      </c>
      <c r="AU294" s="84" t="s">
        <v>1867</v>
      </c>
      <c r="AV294" s="84" t="s">
        <v>1868</v>
      </c>
      <c r="AW294" s="84" t="s">
        <v>1869</v>
      </c>
      <c r="AX294" s="84" t="s">
        <v>1870</v>
      </c>
      <c r="AY294" s="84" t="s">
        <v>1871</v>
      </c>
      <c r="AZ294" s="84" t="s">
        <v>1872</v>
      </c>
      <c r="BA294" s="84" t="s">
        <v>1873</v>
      </c>
      <c r="BB294" s="84" t="s">
        <v>1874</v>
      </c>
      <c r="BC294" s="84" t="s">
        <v>1875</v>
      </c>
      <c r="BD294" s="84" t="s">
        <v>1876</v>
      </c>
      <c r="BE294" s="84" t="s">
        <v>1877</v>
      </c>
      <c r="BF294" s="84" t="s">
        <v>1878</v>
      </c>
      <c r="BG294" s="84" t="s">
        <v>1879</v>
      </c>
      <c r="BH294" s="84" t="s">
        <v>1880</v>
      </c>
      <c r="BI294" s="84" t="s">
        <v>1881</v>
      </c>
      <c r="BJ294" s="84" t="s">
        <v>1882</v>
      </c>
      <c r="BK294" s="84" t="s">
        <v>1883</v>
      </c>
      <c r="BL294" s="84" t="s">
        <v>1884</v>
      </c>
      <c r="BM294" s="84" t="s">
        <v>1885</v>
      </c>
      <c r="BN294" s="84" t="s">
        <v>1886</v>
      </c>
      <c r="BO294" s="84" t="s">
        <v>1887</v>
      </c>
      <c r="BP294" s="84" t="s">
        <v>1888</v>
      </c>
      <c r="BQ294" s="84" t="s">
        <v>1889</v>
      </c>
      <c r="BR294" s="68" t="str">
        <f t="shared" si="313"/>
        <v/>
      </c>
      <c r="BS294" s="68" t="str">
        <f t="shared" si="286"/>
        <v/>
      </c>
      <c r="BT294" s="68" t="str">
        <f t="shared" si="287"/>
        <v/>
      </c>
      <c r="BU294" s="68" t="str">
        <f t="shared" si="288"/>
        <v/>
      </c>
      <c r="BV294" s="68" t="str">
        <f t="shared" si="289"/>
        <v/>
      </c>
      <c r="BW294" s="68" t="str">
        <f t="shared" si="290"/>
        <v/>
      </c>
      <c r="BX294" s="68" t="str">
        <f t="shared" si="291"/>
        <v/>
      </c>
      <c r="BY294" s="68" t="str">
        <f t="shared" si="292"/>
        <v/>
      </c>
      <c r="BZ294" s="68" t="str">
        <f t="shared" si="293"/>
        <v/>
      </c>
      <c r="CA294" s="68" t="str">
        <f t="shared" si="294"/>
        <v/>
      </c>
      <c r="CB294" s="68" t="str">
        <f t="shared" si="295"/>
        <v/>
      </c>
      <c r="CC294" s="68" t="str">
        <f t="shared" si="296"/>
        <v/>
      </c>
      <c r="CD294" s="68" t="str">
        <f t="shared" si="297"/>
        <v/>
      </c>
      <c r="CE294" s="68" t="str">
        <f t="shared" si="298"/>
        <v/>
      </c>
      <c r="CF294" s="68" t="str">
        <f t="shared" si="299"/>
        <v/>
      </c>
      <c r="CG294" s="68" t="str">
        <f t="shared" si="300"/>
        <v/>
      </c>
      <c r="CH294" s="68" t="str">
        <f t="shared" si="301"/>
        <v/>
      </c>
      <c r="CI294" s="68" t="str">
        <f t="shared" si="302"/>
        <v/>
      </c>
      <c r="CJ294" s="68" t="str">
        <f t="shared" si="303"/>
        <v/>
      </c>
      <c r="CK294" s="68" t="str">
        <f t="shared" si="304"/>
        <v/>
      </c>
      <c r="CL294" s="68" t="str">
        <f t="shared" si="305"/>
        <v/>
      </c>
      <c r="CM294" s="68" t="str">
        <f t="shared" si="306"/>
        <v/>
      </c>
      <c r="CN294" s="68" t="str">
        <f t="shared" si="307"/>
        <v/>
      </c>
      <c r="CO294" s="68" t="str">
        <f t="shared" si="308"/>
        <v/>
      </c>
      <c r="CP294" s="68" t="str">
        <f t="shared" si="314"/>
        <v/>
      </c>
    </row>
    <row r="295" spans="3:94" x14ac:dyDescent="0.25">
      <c r="C295" s="82" t="str">
        <f t="shared" si="309"/>
        <v/>
      </c>
      <c r="D295" s="278"/>
      <c r="E295" s="82" t="str">
        <f t="shared" si="310"/>
        <v/>
      </c>
      <c r="F295" s="82" t="str">
        <f t="shared" si="263"/>
        <v/>
      </c>
      <c r="G295" s="82" t="str">
        <f t="shared" si="264"/>
        <v/>
      </c>
      <c r="H295" s="82" t="str">
        <f t="shared" si="265"/>
        <v/>
      </c>
      <c r="I295" s="82" t="str">
        <f t="shared" si="266"/>
        <v/>
      </c>
      <c r="J295" s="82" t="str">
        <f t="shared" si="267"/>
        <v/>
      </c>
      <c r="K295" s="82" t="str">
        <f t="shared" si="268"/>
        <v/>
      </c>
      <c r="L295" s="82" t="str">
        <f t="shared" si="269"/>
        <v/>
      </c>
      <c r="M295" s="82" t="str">
        <f t="shared" si="270"/>
        <v/>
      </c>
      <c r="N295" s="82" t="str">
        <f t="shared" si="271"/>
        <v/>
      </c>
      <c r="O295" s="82" t="str">
        <f t="shared" si="272"/>
        <v/>
      </c>
      <c r="P295" s="82" t="str">
        <f t="shared" si="273"/>
        <v/>
      </c>
      <c r="Q295" s="82" t="str">
        <f t="shared" si="274"/>
        <v/>
      </c>
      <c r="R295" s="82" t="str">
        <f t="shared" si="275"/>
        <v/>
      </c>
      <c r="S295" s="82" t="str">
        <f t="shared" si="276"/>
        <v/>
      </c>
      <c r="T295" s="82" t="str">
        <f t="shared" si="277"/>
        <v/>
      </c>
      <c r="U295" s="82" t="str">
        <f t="shared" si="278"/>
        <v/>
      </c>
      <c r="V295" s="82" t="str">
        <f t="shared" si="279"/>
        <v/>
      </c>
      <c r="W295" s="82" t="str">
        <f t="shared" si="280"/>
        <v/>
      </c>
      <c r="X295" s="82" t="str">
        <f t="shared" si="281"/>
        <v/>
      </c>
      <c r="Y295" s="82" t="str">
        <f t="shared" si="282"/>
        <v/>
      </c>
      <c r="Z295" s="82" t="str">
        <f t="shared" si="283"/>
        <v/>
      </c>
      <c r="AA295" s="82" t="str">
        <f t="shared" si="284"/>
        <v/>
      </c>
      <c r="AB295" s="82" t="str">
        <f t="shared" si="285"/>
        <v/>
      </c>
      <c r="AC295" s="83" t="str">
        <f t="shared" si="315"/>
        <v>https://viking-pictures.s3.us-west-1.amazonaws.com/AA1188</v>
      </c>
      <c r="AD295" s="82" t="str">
        <f t="shared" si="316"/>
        <v>0</v>
      </c>
      <c r="AE295" s="82">
        <f t="shared" si="311"/>
        <v>0</v>
      </c>
      <c r="AF295" s="82" t="str">
        <f t="shared" si="317"/>
        <v>0</v>
      </c>
      <c r="AG295" s="82" t="str">
        <f t="shared" si="318"/>
        <v>0</v>
      </c>
      <c r="AH295" s="82" t="str">
        <f t="shared" si="319"/>
        <v>0</v>
      </c>
      <c r="AI295" s="82" t="str">
        <f t="shared" si="320"/>
        <v>0</v>
      </c>
      <c r="AJ295" s="82" t="str">
        <f t="shared" si="321"/>
        <v>0</v>
      </c>
      <c r="AK295" s="82" t="str">
        <f t="shared" si="322"/>
        <v>0</v>
      </c>
      <c r="AL295" s="82" t="str">
        <f t="shared" si="323"/>
        <v>0</v>
      </c>
      <c r="AM295" s="82" t="str">
        <f t="shared" si="324"/>
        <v>0</v>
      </c>
      <c r="AN295" s="82" t="str">
        <f t="shared" si="312"/>
        <v>0</v>
      </c>
      <c r="AO295" s="82" t="str">
        <f t="shared" si="325"/>
        <v>0</v>
      </c>
      <c r="AP295" s="82" t="str">
        <f t="shared" si="326"/>
        <v>0</v>
      </c>
      <c r="AQ295" s="84" t="s">
        <v>3199</v>
      </c>
      <c r="AR295" s="84" t="s">
        <v>1864</v>
      </c>
      <c r="AS295" s="84" t="s">
        <v>1865</v>
      </c>
      <c r="AT295" s="84" t="s">
        <v>1866</v>
      </c>
      <c r="AU295" s="84" t="s">
        <v>1867</v>
      </c>
      <c r="AV295" s="84" t="s">
        <v>1868</v>
      </c>
      <c r="AW295" s="84" t="s">
        <v>1869</v>
      </c>
      <c r="AX295" s="84" t="s">
        <v>1870</v>
      </c>
      <c r="AY295" s="84" t="s">
        <v>1871</v>
      </c>
      <c r="AZ295" s="84" t="s">
        <v>1872</v>
      </c>
      <c r="BA295" s="84" t="s">
        <v>1873</v>
      </c>
      <c r="BB295" s="84" t="s">
        <v>1874</v>
      </c>
      <c r="BC295" s="84" t="s">
        <v>1875</v>
      </c>
      <c r="BD295" s="84" t="s">
        <v>1876</v>
      </c>
      <c r="BE295" s="84" t="s">
        <v>1877</v>
      </c>
      <c r="BF295" s="84" t="s">
        <v>1878</v>
      </c>
      <c r="BG295" s="84" t="s">
        <v>1879</v>
      </c>
      <c r="BH295" s="84" t="s">
        <v>1880</v>
      </c>
      <c r="BI295" s="84" t="s">
        <v>1881</v>
      </c>
      <c r="BJ295" s="84" t="s">
        <v>1882</v>
      </c>
      <c r="BK295" s="84" t="s">
        <v>1883</v>
      </c>
      <c r="BL295" s="84" t="s">
        <v>1884</v>
      </c>
      <c r="BM295" s="84" t="s">
        <v>1885</v>
      </c>
      <c r="BN295" s="84" t="s">
        <v>1886</v>
      </c>
      <c r="BO295" s="84" t="s">
        <v>1887</v>
      </c>
      <c r="BP295" s="84" t="s">
        <v>1888</v>
      </c>
      <c r="BQ295" s="84" t="s">
        <v>1889</v>
      </c>
      <c r="BR295" s="68" t="str">
        <f t="shared" si="313"/>
        <v/>
      </c>
      <c r="BS295" s="68" t="str">
        <f t="shared" si="286"/>
        <v/>
      </c>
      <c r="BT295" s="68" t="str">
        <f t="shared" si="287"/>
        <v/>
      </c>
      <c r="BU295" s="68" t="str">
        <f t="shared" si="288"/>
        <v/>
      </c>
      <c r="BV295" s="68" t="str">
        <f t="shared" si="289"/>
        <v/>
      </c>
      <c r="BW295" s="68" t="str">
        <f t="shared" si="290"/>
        <v/>
      </c>
      <c r="BX295" s="68" t="str">
        <f t="shared" si="291"/>
        <v/>
      </c>
      <c r="BY295" s="68" t="str">
        <f t="shared" si="292"/>
        <v/>
      </c>
      <c r="BZ295" s="68" t="str">
        <f t="shared" si="293"/>
        <v/>
      </c>
      <c r="CA295" s="68" t="str">
        <f t="shared" si="294"/>
        <v/>
      </c>
      <c r="CB295" s="68" t="str">
        <f t="shared" si="295"/>
        <v/>
      </c>
      <c r="CC295" s="68" t="str">
        <f t="shared" si="296"/>
        <v/>
      </c>
      <c r="CD295" s="68" t="str">
        <f t="shared" si="297"/>
        <v/>
      </c>
      <c r="CE295" s="68" t="str">
        <f t="shared" si="298"/>
        <v/>
      </c>
      <c r="CF295" s="68" t="str">
        <f t="shared" si="299"/>
        <v/>
      </c>
      <c r="CG295" s="68" t="str">
        <f t="shared" si="300"/>
        <v/>
      </c>
      <c r="CH295" s="68" t="str">
        <f t="shared" si="301"/>
        <v/>
      </c>
      <c r="CI295" s="68" t="str">
        <f t="shared" si="302"/>
        <v/>
      </c>
      <c r="CJ295" s="68" t="str">
        <f t="shared" si="303"/>
        <v/>
      </c>
      <c r="CK295" s="68" t="str">
        <f t="shared" si="304"/>
        <v/>
      </c>
      <c r="CL295" s="68" t="str">
        <f t="shared" si="305"/>
        <v/>
      </c>
      <c r="CM295" s="68" t="str">
        <f t="shared" si="306"/>
        <v/>
      </c>
      <c r="CN295" s="68" t="str">
        <f t="shared" si="307"/>
        <v/>
      </c>
      <c r="CO295" s="68" t="str">
        <f t="shared" si="308"/>
        <v/>
      </c>
      <c r="CP295" s="68" t="str">
        <f t="shared" si="314"/>
        <v/>
      </c>
    </row>
    <row r="296" spans="3:94" x14ac:dyDescent="0.25">
      <c r="C296" s="82" t="str">
        <f t="shared" si="309"/>
        <v/>
      </c>
      <c r="D296" s="278"/>
      <c r="E296" s="82" t="str">
        <f t="shared" si="310"/>
        <v/>
      </c>
      <c r="F296" s="82" t="str">
        <f t="shared" si="263"/>
        <v/>
      </c>
      <c r="G296" s="82" t="str">
        <f t="shared" si="264"/>
        <v/>
      </c>
      <c r="H296" s="82" t="str">
        <f t="shared" si="265"/>
        <v/>
      </c>
      <c r="I296" s="82" t="str">
        <f t="shared" si="266"/>
        <v/>
      </c>
      <c r="J296" s="82" t="str">
        <f t="shared" si="267"/>
        <v/>
      </c>
      <c r="K296" s="82" t="str">
        <f t="shared" si="268"/>
        <v/>
      </c>
      <c r="L296" s="82" t="str">
        <f t="shared" si="269"/>
        <v/>
      </c>
      <c r="M296" s="82" t="str">
        <f t="shared" si="270"/>
        <v/>
      </c>
      <c r="N296" s="82" t="str">
        <f t="shared" si="271"/>
        <v/>
      </c>
      <c r="O296" s="82" t="str">
        <f t="shared" si="272"/>
        <v/>
      </c>
      <c r="P296" s="82" t="str">
        <f t="shared" si="273"/>
        <v/>
      </c>
      <c r="Q296" s="82" t="str">
        <f t="shared" si="274"/>
        <v/>
      </c>
      <c r="R296" s="82" t="str">
        <f t="shared" si="275"/>
        <v/>
      </c>
      <c r="S296" s="82" t="str">
        <f t="shared" si="276"/>
        <v/>
      </c>
      <c r="T296" s="82" t="str">
        <f t="shared" si="277"/>
        <v/>
      </c>
      <c r="U296" s="82" t="str">
        <f t="shared" si="278"/>
        <v/>
      </c>
      <c r="V296" s="82" t="str">
        <f t="shared" si="279"/>
        <v/>
      </c>
      <c r="W296" s="82" t="str">
        <f t="shared" si="280"/>
        <v/>
      </c>
      <c r="X296" s="82" t="str">
        <f t="shared" si="281"/>
        <v/>
      </c>
      <c r="Y296" s="82" t="str">
        <f t="shared" si="282"/>
        <v/>
      </c>
      <c r="Z296" s="82" t="str">
        <f t="shared" si="283"/>
        <v/>
      </c>
      <c r="AA296" s="82" t="str">
        <f t="shared" si="284"/>
        <v/>
      </c>
      <c r="AB296" s="82" t="str">
        <f t="shared" si="285"/>
        <v/>
      </c>
      <c r="AC296" s="83" t="str">
        <f t="shared" si="315"/>
        <v>https://viking-pictures.s3.us-west-1.amazonaws.com/AA1188</v>
      </c>
      <c r="AD296" s="82" t="str">
        <f t="shared" si="316"/>
        <v>0</v>
      </c>
      <c r="AE296" s="82">
        <f t="shared" si="311"/>
        <v>0</v>
      </c>
      <c r="AF296" s="82" t="str">
        <f t="shared" si="317"/>
        <v>0</v>
      </c>
      <c r="AG296" s="82" t="str">
        <f t="shared" si="318"/>
        <v>0</v>
      </c>
      <c r="AH296" s="82" t="str">
        <f t="shared" si="319"/>
        <v>0</v>
      </c>
      <c r="AI296" s="82" t="str">
        <f t="shared" si="320"/>
        <v>0</v>
      </c>
      <c r="AJ296" s="82" t="str">
        <f t="shared" si="321"/>
        <v>0</v>
      </c>
      <c r="AK296" s="82" t="str">
        <f t="shared" si="322"/>
        <v>0</v>
      </c>
      <c r="AL296" s="82" t="str">
        <f t="shared" si="323"/>
        <v>0</v>
      </c>
      <c r="AM296" s="82" t="str">
        <f t="shared" si="324"/>
        <v>0</v>
      </c>
      <c r="AN296" s="82" t="str">
        <f t="shared" si="312"/>
        <v>0</v>
      </c>
      <c r="AO296" s="82" t="str">
        <f t="shared" si="325"/>
        <v>0</v>
      </c>
      <c r="AP296" s="82" t="str">
        <f t="shared" si="326"/>
        <v>0</v>
      </c>
      <c r="AQ296" s="84" t="s">
        <v>3199</v>
      </c>
      <c r="AR296" s="84" t="s">
        <v>1864</v>
      </c>
      <c r="AS296" s="84" t="s">
        <v>1865</v>
      </c>
      <c r="AT296" s="84" t="s">
        <v>1866</v>
      </c>
      <c r="AU296" s="84" t="s">
        <v>1867</v>
      </c>
      <c r="AV296" s="84" t="s">
        <v>1868</v>
      </c>
      <c r="AW296" s="84" t="s">
        <v>1869</v>
      </c>
      <c r="AX296" s="84" t="s">
        <v>1870</v>
      </c>
      <c r="AY296" s="84" t="s">
        <v>1871</v>
      </c>
      <c r="AZ296" s="84" t="s">
        <v>1872</v>
      </c>
      <c r="BA296" s="84" t="s">
        <v>1873</v>
      </c>
      <c r="BB296" s="84" t="s">
        <v>1874</v>
      </c>
      <c r="BC296" s="84" t="s">
        <v>1875</v>
      </c>
      <c r="BD296" s="84" t="s">
        <v>1876</v>
      </c>
      <c r="BE296" s="84" t="s">
        <v>1877</v>
      </c>
      <c r="BF296" s="84" t="s">
        <v>1878</v>
      </c>
      <c r="BG296" s="84" t="s">
        <v>1879</v>
      </c>
      <c r="BH296" s="84" t="s">
        <v>1880</v>
      </c>
      <c r="BI296" s="84" t="s">
        <v>1881</v>
      </c>
      <c r="BJ296" s="84" t="s">
        <v>1882</v>
      </c>
      <c r="BK296" s="84" t="s">
        <v>1883</v>
      </c>
      <c r="BL296" s="84" t="s">
        <v>1884</v>
      </c>
      <c r="BM296" s="84" t="s">
        <v>1885</v>
      </c>
      <c r="BN296" s="84" t="s">
        <v>1886</v>
      </c>
      <c r="BO296" s="84" t="s">
        <v>1887</v>
      </c>
      <c r="BP296" s="84" t="s">
        <v>1888</v>
      </c>
      <c r="BQ296" s="84" t="s">
        <v>1889</v>
      </c>
      <c r="BR296" s="68" t="str">
        <f t="shared" si="313"/>
        <v/>
      </c>
      <c r="BS296" s="68" t="str">
        <f t="shared" si="286"/>
        <v/>
      </c>
      <c r="BT296" s="68" t="str">
        <f t="shared" si="287"/>
        <v/>
      </c>
      <c r="BU296" s="68" t="str">
        <f t="shared" si="288"/>
        <v/>
      </c>
      <c r="BV296" s="68" t="str">
        <f t="shared" si="289"/>
        <v/>
      </c>
      <c r="BW296" s="68" t="str">
        <f t="shared" si="290"/>
        <v/>
      </c>
      <c r="BX296" s="68" t="str">
        <f t="shared" si="291"/>
        <v/>
      </c>
      <c r="BY296" s="68" t="str">
        <f t="shared" si="292"/>
        <v/>
      </c>
      <c r="BZ296" s="68" t="str">
        <f t="shared" si="293"/>
        <v/>
      </c>
      <c r="CA296" s="68" t="str">
        <f t="shared" si="294"/>
        <v/>
      </c>
      <c r="CB296" s="68" t="str">
        <f t="shared" si="295"/>
        <v/>
      </c>
      <c r="CC296" s="68" t="str">
        <f t="shared" si="296"/>
        <v/>
      </c>
      <c r="CD296" s="68" t="str">
        <f t="shared" si="297"/>
        <v/>
      </c>
      <c r="CE296" s="68" t="str">
        <f t="shared" si="298"/>
        <v/>
      </c>
      <c r="CF296" s="68" t="str">
        <f t="shared" si="299"/>
        <v/>
      </c>
      <c r="CG296" s="68" t="str">
        <f t="shared" si="300"/>
        <v/>
      </c>
      <c r="CH296" s="68" t="str">
        <f t="shared" si="301"/>
        <v/>
      </c>
      <c r="CI296" s="68" t="str">
        <f t="shared" si="302"/>
        <v/>
      </c>
      <c r="CJ296" s="68" t="str">
        <f t="shared" si="303"/>
        <v/>
      </c>
      <c r="CK296" s="68" t="str">
        <f t="shared" si="304"/>
        <v/>
      </c>
      <c r="CL296" s="68" t="str">
        <f t="shared" si="305"/>
        <v/>
      </c>
      <c r="CM296" s="68" t="str">
        <f t="shared" si="306"/>
        <v/>
      </c>
      <c r="CN296" s="68" t="str">
        <f t="shared" si="307"/>
        <v/>
      </c>
      <c r="CO296" s="68" t="str">
        <f t="shared" si="308"/>
        <v/>
      </c>
      <c r="CP296" s="68" t="str">
        <f t="shared" si="314"/>
        <v/>
      </c>
    </row>
    <row r="297" spans="3:94" x14ac:dyDescent="0.25">
      <c r="C297" s="82" t="str">
        <f t="shared" si="309"/>
        <v/>
      </c>
      <c r="D297" s="278"/>
      <c r="E297" s="82" t="str">
        <f t="shared" si="310"/>
        <v/>
      </c>
      <c r="F297" s="82" t="str">
        <f t="shared" si="263"/>
        <v/>
      </c>
      <c r="G297" s="82" t="str">
        <f t="shared" si="264"/>
        <v/>
      </c>
      <c r="H297" s="82" t="str">
        <f t="shared" si="265"/>
        <v/>
      </c>
      <c r="I297" s="82" t="str">
        <f t="shared" si="266"/>
        <v/>
      </c>
      <c r="J297" s="82" t="str">
        <f t="shared" si="267"/>
        <v/>
      </c>
      <c r="K297" s="82" t="str">
        <f t="shared" si="268"/>
        <v/>
      </c>
      <c r="L297" s="82" t="str">
        <f t="shared" si="269"/>
        <v/>
      </c>
      <c r="M297" s="82" t="str">
        <f t="shared" si="270"/>
        <v/>
      </c>
      <c r="N297" s="82" t="str">
        <f t="shared" si="271"/>
        <v/>
      </c>
      <c r="O297" s="82" t="str">
        <f t="shared" si="272"/>
        <v/>
      </c>
      <c r="P297" s="82" t="str">
        <f t="shared" si="273"/>
        <v/>
      </c>
      <c r="Q297" s="82" t="str">
        <f t="shared" si="274"/>
        <v/>
      </c>
      <c r="R297" s="82" t="str">
        <f t="shared" si="275"/>
        <v/>
      </c>
      <c r="S297" s="82" t="str">
        <f t="shared" si="276"/>
        <v/>
      </c>
      <c r="T297" s="82" t="str">
        <f t="shared" si="277"/>
        <v/>
      </c>
      <c r="U297" s="82" t="str">
        <f t="shared" si="278"/>
        <v/>
      </c>
      <c r="V297" s="82" t="str">
        <f t="shared" si="279"/>
        <v/>
      </c>
      <c r="W297" s="82" t="str">
        <f t="shared" si="280"/>
        <v/>
      </c>
      <c r="X297" s="82" t="str">
        <f t="shared" si="281"/>
        <v/>
      </c>
      <c r="Y297" s="82" t="str">
        <f t="shared" si="282"/>
        <v/>
      </c>
      <c r="Z297" s="82" t="str">
        <f t="shared" si="283"/>
        <v/>
      </c>
      <c r="AA297" s="82" t="str">
        <f t="shared" si="284"/>
        <v/>
      </c>
      <c r="AB297" s="82" t="str">
        <f t="shared" si="285"/>
        <v/>
      </c>
      <c r="AC297" s="83" t="str">
        <f t="shared" si="315"/>
        <v>https://viking-pictures.s3.us-west-1.amazonaws.com/AA1188</v>
      </c>
      <c r="AD297" s="82" t="str">
        <f t="shared" si="316"/>
        <v>0</v>
      </c>
      <c r="AE297" s="82">
        <f t="shared" si="311"/>
        <v>0</v>
      </c>
      <c r="AF297" s="82" t="str">
        <f t="shared" si="317"/>
        <v>0</v>
      </c>
      <c r="AG297" s="82" t="str">
        <f t="shared" si="318"/>
        <v>0</v>
      </c>
      <c r="AH297" s="82" t="str">
        <f t="shared" si="319"/>
        <v>0</v>
      </c>
      <c r="AI297" s="82" t="str">
        <f t="shared" si="320"/>
        <v>0</v>
      </c>
      <c r="AJ297" s="82" t="str">
        <f t="shared" si="321"/>
        <v>0</v>
      </c>
      <c r="AK297" s="82" t="str">
        <f t="shared" si="322"/>
        <v>0</v>
      </c>
      <c r="AL297" s="82" t="str">
        <f t="shared" si="323"/>
        <v>0</v>
      </c>
      <c r="AM297" s="82" t="str">
        <f t="shared" si="324"/>
        <v>0</v>
      </c>
      <c r="AN297" s="82" t="str">
        <f t="shared" si="312"/>
        <v>0</v>
      </c>
      <c r="AO297" s="82" t="str">
        <f t="shared" si="325"/>
        <v>0</v>
      </c>
      <c r="AP297" s="82" t="str">
        <f t="shared" si="326"/>
        <v>0</v>
      </c>
      <c r="AQ297" s="84" t="s">
        <v>3199</v>
      </c>
      <c r="AR297" s="84" t="s">
        <v>1864</v>
      </c>
      <c r="AS297" s="84" t="s">
        <v>1865</v>
      </c>
      <c r="AT297" s="84" t="s">
        <v>1866</v>
      </c>
      <c r="AU297" s="84" t="s">
        <v>1867</v>
      </c>
      <c r="AV297" s="84" t="s">
        <v>1868</v>
      </c>
      <c r="AW297" s="84" t="s">
        <v>1869</v>
      </c>
      <c r="AX297" s="84" t="s">
        <v>1870</v>
      </c>
      <c r="AY297" s="84" t="s">
        <v>1871</v>
      </c>
      <c r="AZ297" s="84" t="s">
        <v>1872</v>
      </c>
      <c r="BA297" s="84" t="s">
        <v>1873</v>
      </c>
      <c r="BB297" s="84" t="s">
        <v>1874</v>
      </c>
      <c r="BC297" s="84" t="s">
        <v>1875</v>
      </c>
      <c r="BD297" s="84" t="s">
        <v>1876</v>
      </c>
      <c r="BE297" s="84" t="s">
        <v>1877</v>
      </c>
      <c r="BF297" s="84" t="s">
        <v>1878</v>
      </c>
      <c r="BG297" s="84" t="s">
        <v>1879</v>
      </c>
      <c r="BH297" s="84" t="s">
        <v>1880</v>
      </c>
      <c r="BI297" s="84" t="s">
        <v>1881</v>
      </c>
      <c r="BJ297" s="84" t="s">
        <v>1882</v>
      </c>
      <c r="BK297" s="84" t="s">
        <v>1883</v>
      </c>
      <c r="BL297" s="84" t="s">
        <v>1884</v>
      </c>
      <c r="BM297" s="84" t="s">
        <v>1885</v>
      </c>
      <c r="BN297" s="84" t="s">
        <v>1886</v>
      </c>
      <c r="BO297" s="84" t="s">
        <v>1887</v>
      </c>
      <c r="BP297" s="84" t="s">
        <v>1888</v>
      </c>
      <c r="BQ297" s="84" t="s">
        <v>1889</v>
      </c>
      <c r="BR297" s="68" t="str">
        <f t="shared" si="313"/>
        <v/>
      </c>
      <c r="BS297" s="68" t="str">
        <f t="shared" si="286"/>
        <v/>
      </c>
      <c r="BT297" s="68" t="str">
        <f t="shared" si="287"/>
        <v/>
      </c>
      <c r="BU297" s="68" t="str">
        <f t="shared" si="288"/>
        <v/>
      </c>
      <c r="BV297" s="68" t="str">
        <f t="shared" si="289"/>
        <v/>
      </c>
      <c r="BW297" s="68" t="str">
        <f t="shared" si="290"/>
        <v/>
      </c>
      <c r="BX297" s="68" t="str">
        <f t="shared" si="291"/>
        <v/>
      </c>
      <c r="BY297" s="68" t="str">
        <f t="shared" si="292"/>
        <v/>
      </c>
      <c r="BZ297" s="68" t="str">
        <f t="shared" si="293"/>
        <v/>
      </c>
      <c r="CA297" s="68" t="str">
        <f t="shared" si="294"/>
        <v/>
      </c>
      <c r="CB297" s="68" t="str">
        <f t="shared" si="295"/>
        <v/>
      </c>
      <c r="CC297" s="68" t="str">
        <f t="shared" si="296"/>
        <v/>
      </c>
      <c r="CD297" s="68" t="str">
        <f t="shared" si="297"/>
        <v/>
      </c>
      <c r="CE297" s="68" t="str">
        <f t="shared" si="298"/>
        <v/>
      </c>
      <c r="CF297" s="68" t="str">
        <f t="shared" si="299"/>
        <v/>
      </c>
      <c r="CG297" s="68" t="str">
        <f t="shared" si="300"/>
        <v/>
      </c>
      <c r="CH297" s="68" t="str">
        <f t="shared" si="301"/>
        <v/>
      </c>
      <c r="CI297" s="68" t="str">
        <f t="shared" si="302"/>
        <v/>
      </c>
      <c r="CJ297" s="68" t="str">
        <f t="shared" si="303"/>
        <v/>
      </c>
      <c r="CK297" s="68" t="str">
        <f t="shared" si="304"/>
        <v/>
      </c>
      <c r="CL297" s="68" t="str">
        <f t="shared" si="305"/>
        <v/>
      </c>
      <c r="CM297" s="68" t="str">
        <f t="shared" si="306"/>
        <v/>
      </c>
      <c r="CN297" s="68" t="str">
        <f t="shared" si="307"/>
        <v/>
      </c>
      <c r="CO297" s="68" t="str">
        <f t="shared" si="308"/>
        <v/>
      </c>
      <c r="CP297" s="68" t="str">
        <f t="shared" si="314"/>
        <v/>
      </c>
    </row>
    <row r="298" spans="3:94" x14ac:dyDescent="0.25">
      <c r="C298" s="82" t="str">
        <f t="shared" si="309"/>
        <v/>
      </c>
      <c r="D298" s="278"/>
      <c r="E298" s="82" t="str">
        <f t="shared" si="310"/>
        <v/>
      </c>
      <c r="F298" s="82" t="str">
        <f t="shared" si="263"/>
        <v/>
      </c>
      <c r="G298" s="82" t="str">
        <f t="shared" si="264"/>
        <v/>
      </c>
      <c r="H298" s="82" t="str">
        <f t="shared" si="265"/>
        <v/>
      </c>
      <c r="I298" s="82" t="str">
        <f t="shared" si="266"/>
        <v/>
      </c>
      <c r="J298" s="82" t="str">
        <f t="shared" si="267"/>
        <v/>
      </c>
      <c r="K298" s="82" t="str">
        <f t="shared" si="268"/>
        <v/>
      </c>
      <c r="L298" s="82" t="str">
        <f t="shared" si="269"/>
        <v/>
      </c>
      <c r="M298" s="82" t="str">
        <f t="shared" si="270"/>
        <v/>
      </c>
      <c r="N298" s="82" t="str">
        <f t="shared" si="271"/>
        <v/>
      </c>
      <c r="O298" s="82" t="str">
        <f t="shared" si="272"/>
        <v/>
      </c>
      <c r="P298" s="82" t="str">
        <f t="shared" si="273"/>
        <v/>
      </c>
      <c r="Q298" s="82" t="str">
        <f t="shared" si="274"/>
        <v/>
      </c>
      <c r="R298" s="82" t="str">
        <f t="shared" si="275"/>
        <v/>
      </c>
      <c r="S298" s="82" t="str">
        <f t="shared" si="276"/>
        <v/>
      </c>
      <c r="T298" s="82" t="str">
        <f t="shared" si="277"/>
        <v/>
      </c>
      <c r="U298" s="82" t="str">
        <f t="shared" si="278"/>
        <v/>
      </c>
      <c r="V298" s="82" t="str">
        <f t="shared" si="279"/>
        <v/>
      </c>
      <c r="W298" s="82" t="str">
        <f t="shared" si="280"/>
        <v/>
      </c>
      <c r="X298" s="82" t="str">
        <f t="shared" si="281"/>
        <v/>
      </c>
      <c r="Y298" s="82" t="str">
        <f t="shared" si="282"/>
        <v/>
      </c>
      <c r="Z298" s="82" t="str">
        <f t="shared" si="283"/>
        <v/>
      </c>
      <c r="AA298" s="82" t="str">
        <f t="shared" si="284"/>
        <v/>
      </c>
      <c r="AB298" s="82" t="str">
        <f t="shared" si="285"/>
        <v/>
      </c>
      <c r="AC298" s="83" t="str">
        <f t="shared" si="315"/>
        <v>https://viking-pictures.s3.us-west-1.amazonaws.com/AA1188</v>
      </c>
      <c r="AD298" s="82" t="str">
        <f t="shared" si="316"/>
        <v>0</v>
      </c>
      <c r="AE298" s="82">
        <f t="shared" si="311"/>
        <v>0</v>
      </c>
      <c r="AF298" s="82" t="str">
        <f t="shared" si="317"/>
        <v>0</v>
      </c>
      <c r="AG298" s="82" t="str">
        <f t="shared" si="318"/>
        <v>0</v>
      </c>
      <c r="AH298" s="82" t="str">
        <f t="shared" si="319"/>
        <v>0</v>
      </c>
      <c r="AI298" s="82" t="str">
        <f t="shared" si="320"/>
        <v>0</v>
      </c>
      <c r="AJ298" s="82" t="str">
        <f t="shared" si="321"/>
        <v>0</v>
      </c>
      <c r="AK298" s="82" t="str">
        <f t="shared" si="322"/>
        <v>0</v>
      </c>
      <c r="AL298" s="82" t="str">
        <f t="shared" si="323"/>
        <v>0</v>
      </c>
      <c r="AM298" s="82" t="str">
        <f t="shared" si="324"/>
        <v>0</v>
      </c>
      <c r="AN298" s="82" t="str">
        <f t="shared" si="312"/>
        <v>0</v>
      </c>
      <c r="AO298" s="82" t="str">
        <f t="shared" si="325"/>
        <v>0</v>
      </c>
      <c r="AP298" s="82" t="str">
        <f t="shared" si="326"/>
        <v>0</v>
      </c>
      <c r="AQ298" s="84" t="s">
        <v>3199</v>
      </c>
      <c r="AR298" s="84" t="s">
        <v>1864</v>
      </c>
      <c r="AS298" s="84" t="s">
        <v>1865</v>
      </c>
      <c r="AT298" s="84" t="s">
        <v>1866</v>
      </c>
      <c r="AU298" s="84" t="s">
        <v>1867</v>
      </c>
      <c r="AV298" s="84" t="s">
        <v>1868</v>
      </c>
      <c r="AW298" s="84" t="s">
        <v>1869</v>
      </c>
      <c r="AX298" s="84" t="s">
        <v>1870</v>
      </c>
      <c r="AY298" s="84" t="s">
        <v>1871</v>
      </c>
      <c r="AZ298" s="84" t="s">
        <v>1872</v>
      </c>
      <c r="BA298" s="84" t="s">
        <v>1873</v>
      </c>
      <c r="BB298" s="84" t="s">
        <v>1874</v>
      </c>
      <c r="BC298" s="84" t="s">
        <v>1875</v>
      </c>
      <c r="BD298" s="84" t="s">
        <v>1876</v>
      </c>
      <c r="BE298" s="84" t="s">
        <v>1877</v>
      </c>
      <c r="BF298" s="84" t="s">
        <v>1878</v>
      </c>
      <c r="BG298" s="84" t="s">
        <v>1879</v>
      </c>
      <c r="BH298" s="84" t="s">
        <v>1880</v>
      </c>
      <c r="BI298" s="84" t="s">
        <v>1881</v>
      </c>
      <c r="BJ298" s="84" t="s">
        <v>1882</v>
      </c>
      <c r="BK298" s="84" t="s">
        <v>1883</v>
      </c>
      <c r="BL298" s="84" t="s">
        <v>1884</v>
      </c>
      <c r="BM298" s="84" t="s">
        <v>1885</v>
      </c>
      <c r="BN298" s="84" t="s">
        <v>1886</v>
      </c>
      <c r="BO298" s="84" t="s">
        <v>1887</v>
      </c>
      <c r="BP298" s="84" t="s">
        <v>1888</v>
      </c>
      <c r="BQ298" s="84" t="s">
        <v>1889</v>
      </c>
      <c r="BR298" s="68" t="str">
        <f t="shared" si="313"/>
        <v/>
      </c>
      <c r="BS298" s="68" t="str">
        <f t="shared" si="286"/>
        <v/>
      </c>
      <c r="BT298" s="68" t="str">
        <f t="shared" si="287"/>
        <v/>
      </c>
      <c r="BU298" s="68" t="str">
        <f t="shared" si="288"/>
        <v/>
      </c>
      <c r="BV298" s="68" t="str">
        <f t="shared" si="289"/>
        <v/>
      </c>
      <c r="BW298" s="68" t="str">
        <f t="shared" si="290"/>
        <v/>
      </c>
      <c r="BX298" s="68" t="str">
        <f t="shared" si="291"/>
        <v/>
      </c>
      <c r="BY298" s="68" t="str">
        <f t="shared" si="292"/>
        <v/>
      </c>
      <c r="BZ298" s="68" t="str">
        <f t="shared" si="293"/>
        <v/>
      </c>
      <c r="CA298" s="68" t="str">
        <f t="shared" si="294"/>
        <v/>
      </c>
      <c r="CB298" s="68" t="str">
        <f t="shared" si="295"/>
        <v/>
      </c>
      <c r="CC298" s="68" t="str">
        <f t="shared" si="296"/>
        <v/>
      </c>
      <c r="CD298" s="68" t="str">
        <f t="shared" si="297"/>
        <v/>
      </c>
      <c r="CE298" s="68" t="str">
        <f t="shared" si="298"/>
        <v/>
      </c>
      <c r="CF298" s="68" t="str">
        <f t="shared" si="299"/>
        <v/>
      </c>
      <c r="CG298" s="68" t="str">
        <f t="shared" si="300"/>
        <v/>
      </c>
      <c r="CH298" s="68" t="str">
        <f t="shared" si="301"/>
        <v/>
      </c>
      <c r="CI298" s="68" t="str">
        <f t="shared" si="302"/>
        <v/>
      </c>
      <c r="CJ298" s="68" t="str">
        <f t="shared" si="303"/>
        <v/>
      </c>
      <c r="CK298" s="68" t="str">
        <f t="shared" si="304"/>
        <v/>
      </c>
      <c r="CL298" s="68" t="str">
        <f t="shared" si="305"/>
        <v/>
      </c>
      <c r="CM298" s="68" t="str">
        <f t="shared" si="306"/>
        <v/>
      </c>
      <c r="CN298" s="68" t="str">
        <f t="shared" si="307"/>
        <v/>
      </c>
      <c r="CO298" s="68" t="str">
        <f t="shared" si="308"/>
        <v/>
      </c>
      <c r="CP298" s="68" t="str">
        <f t="shared" si="314"/>
        <v/>
      </c>
    </row>
    <row r="299" spans="3:94" x14ac:dyDescent="0.25">
      <c r="C299" s="82" t="str">
        <f t="shared" si="309"/>
        <v/>
      </c>
      <c r="D299" s="278"/>
      <c r="E299" s="82" t="str">
        <f t="shared" si="310"/>
        <v/>
      </c>
      <c r="F299" s="82" t="str">
        <f t="shared" si="263"/>
        <v/>
      </c>
      <c r="G299" s="82" t="str">
        <f t="shared" si="264"/>
        <v/>
      </c>
      <c r="H299" s="82" t="str">
        <f t="shared" si="265"/>
        <v/>
      </c>
      <c r="I299" s="82" t="str">
        <f t="shared" si="266"/>
        <v/>
      </c>
      <c r="J299" s="82" t="str">
        <f t="shared" si="267"/>
        <v/>
      </c>
      <c r="K299" s="82" t="str">
        <f t="shared" si="268"/>
        <v/>
      </c>
      <c r="L299" s="82" t="str">
        <f t="shared" si="269"/>
        <v/>
      </c>
      <c r="M299" s="82" t="str">
        <f t="shared" si="270"/>
        <v/>
      </c>
      <c r="N299" s="82" t="str">
        <f t="shared" si="271"/>
        <v/>
      </c>
      <c r="O299" s="82" t="str">
        <f t="shared" si="272"/>
        <v/>
      </c>
      <c r="P299" s="82" t="str">
        <f t="shared" si="273"/>
        <v/>
      </c>
      <c r="Q299" s="82" t="str">
        <f t="shared" si="274"/>
        <v/>
      </c>
      <c r="R299" s="82" t="str">
        <f t="shared" si="275"/>
        <v/>
      </c>
      <c r="S299" s="82" t="str">
        <f t="shared" si="276"/>
        <v/>
      </c>
      <c r="T299" s="82" t="str">
        <f t="shared" si="277"/>
        <v/>
      </c>
      <c r="U299" s="82" t="str">
        <f t="shared" si="278"/>
        <v/>
      </c>
      <c r="V299" s="82" t="str">
        <f t="shared" si="279"/>
        <v/>
      </c>
      <c r="W299" s="82" t="str">
        <f t="shared" si="280"/>
        <v/>
      </c>
      <c r="X299" s="82" t="str">
        <f t="shared" si="281"/>
        <v/>
      </c>
      <c r="Y299" s="82" t="str">
        <f t="shared" si="282"/>
        <v/>
      </c>
      <c r="Z299" s="82" t="str">
        <f t="shared" si="283"/>
        <v/>
      </c>
      <c r="AA299" s="82" t="str">
        <f t="shared" si="284"/>
        <v/>
      </c>
      <c r="AB299" s="82" t="str">
        <f t="shared" si="285"/>
        <v/>
      </c>
      <c r="AC299" s="83" t="str">
        <f t="shared" si="315"/>
        <v>https://viking-pictures.s3.us-west-1.amazonaws.com/AA1188</v>
      </c>
      <c r="AD299" s="82" t="str">
        <f t="shared" si="316"/>
        <v>0</v>
      </c>
      <c r="AE299" s="82">
        <f t="shared" si="311"/>
        <v>0</v>
      </c>
      <c r="AF299" s="82" t="str">
        <f t="shared" si="317"/>
        <v>0</v>
      </c>
      <c r="AG299" s="82" t="str">
        <f t="shared" si="318"/>
        <v>0</v>
      </c>
      <c r="AH299" s="82" t="str">
        <f t="shared" si="319"/>
        <v>0</v>
      </c>
      <c r="AI299" s="82" t="str">
        <f t="shared" si="320"/>
        <v>0</v>
      </c>
      <c r="AJ299" s="82" t="str">
        <f t="shared" si="321"/>
        <v>0</v>
      </c>
      <c r="AK299" s="82" t="str">
        <f t="shared" si="322"/>
        <v>0</v>
      </c>
      <c r="AL299" s="82" t="str">
        <f t="shared" si="323"/>
        <v>0</v>
      </c>
      <c r="AM299" s="82" t="str">
        <f t="shared" si="324"/>
        <v>0</v>
      </c>
      <c r="AN299" s="82" t="str">
        <f t="shared" si="312"/>
        <v>0</v>
      </c>
      <c r="AO299" s="82" t="str">
        <f t="shared" si="325"/>
        <v>0</v>
      </c>
      <c r="AP299" s="82" t="str">
        <f t="shared" si="326"/>
        <v>0</v>
      </c>
      <c r="AQ299" s="84" t="s">
        <v>3199</v>
      </c>
      <c r="AR299" s="84" t="s">
        <v>1864</v>
      </c>
      <c r="AS299" s="84" t="s">
        <v>1865</v>
      </c>
      <c r="AT299" s="84" t="s">
        <v>1866</v>
      </c>
      <c r="AU299" s="84" t="s">
        <v>1867</v>
      </c>
      <c r="AV299" s="84" t="s">
        <v>1868</v>
      </c>
      <c r="AW299" s="84" t="s">
        <v>1869</v>
      </c>
      <c r="AX299" s="84" t="s">
        <v>1870</v>
      </c>
      <c r="AY299" s="84" t="s">
        <v>1871</v>
      </c>
      <c r="AZ299" s="84" t="s">
        <v>1872</v>
      </c>
      <c r="BA299" s="84" t="s">
        <v>1873</v>
      </c>
      <c r="BB299" s="84" t="s">
        <v>1874</v>
      </c>
      <c r="BC299" s="84" t="s">
        <v>1875</v>
      </c>
      <c r="BD299" s="84" t="s">
        <v>1876</v>
      </c>
      <c r="BE299" s="84" t="s">
        <v>1877</v>
      </c>
      <c r="BF299" s="84" t="s">
        <v>1878</v>
      </c>
      <c r="BG299" s="84" t="s">
        <v>1879</v>
      </c>
      <c r="BH299" s="84" t="s">
        <v>1880</v>
      </c>
      <c r="BI299" s="84" t="s">
        <v>1881</v>
      </c>
      <c r="BJ299" s="84" t="s">
        <v>1882</v>
      </c>
      <c r="BK299" s="84" t="s">
        <v>1883</v>
      </c>
      <c r="BL299" s="84" t="s">
        <v>1884</v>
      </c>
      <c r="BM299" s="84" t="s">
        <v>1885</v>
      </c>
      <c r="BN299" s="84" t="s">
        <v>1886</v>
      </c>
      <c r="BO299" s="84" t="s">
        <v>1887</v>
      </c>
      <c r="BP299" s="84" t="s">
        <v>1888</v>
      </c>
      <c r="BQ299" s="84" t="s">
        <v>1889</v>
      </c>
      <c r="BR299" s="68" t="str">
        <f t="shared" si="313"/>
        <v/>
      </c>
      <c r="BS299" s="68" t="str">
        <f t="shared" si="286"/>
        <v/>
      </c>
      <c r="BT299" s="68" t="str">
        <f t="shared" si="287"/>
        <v/>
      </c>
      <c r="BU299" s="68" t="str">
        <f t="shared" si="288"/>
        <v/>
      </c>
      <c r="BV299" s="68" t="str">
        <f t="shared" si="289"/>
        <v/>
      </c>
      <c r="BW299" s="68" t="str">
        <f t="shared" si="290"/>
        <v/>
      </c>
      <c r="BX299" s="68" t="str">
        <f t="shared" si="291"/>
        <v/>
      </c>
      <c r="BY299" s="68" t="str">
        <f t="shared" si="292"/>
        <v/>
      </c>
      <c r="BZ299" s="68" t="str">
        <f t="shared" si="293"/>
        <v/>
      </c>
      <c r="CA299" s="68" t="str">
        <f t="shared" si="294"/>
        <v/>
      </c>
      <c r="CB299" s="68" t="str">
        <f t="shared" si="295"/>
        <v/>
      </c>
      <c r="CC299" s="68" t="str">
        <f t="shared" si="296"/>
        <v/>
      </c>
      <c r="CD299" s="68" t="str">
        <f t="shared" si="297"/>
        <v/>
      </c>
      <c r="CE299" s="68" t="str">
        <f t="shared" si="298"/>
        <v/>
      </c>
      <c r="CF299" s="68" t="str">
        <f t="shared" si="299"/>
        <v/>
      </c>
      <c r="CG299" s="68" t="str">
        <f t="shared" si="300"/>
        <v/>
      </c>
      <c r="CH299" s="68" t="str">
        <f t="shared" si="301"/>
        <v/>
      </c>
      <c r="CI299" s="68" t="str">
        <f t="shared" si="302"/>
        <v/>
      </c>
      <c r="CJ299" s="68" t="str">
        <f t="shared" si="303"/>
        <v/>
      </c>
      <c r="CK299" s="68" t="str">
        <f t="shared" si="304"/>
        <v/>
      </c>
      <c r="CL299" s="68" t="str">
        <f t="shared" si="305"/>
        <v/>
      </c>
      <c r="CM299" s="68" t="str">
        <f t="shared" si="306"/>
        <v/>
      </c>
      <c r="CN299" s="68" t="str">
        <f t="shared" si="307"/>
        <v/>
      </c>
      <c r="CO299" s="68" t="str">
        <f t="shared" si="308"/>
        <v/>
      </c>
      <c r="CP299" s="68" t="str">
        <f t="shared" si="314"/>
        <v/>
      </c>
    </row>
    <row r="300" spans="3:94" x14ac:dyDescent="0.25">
      <c r="C300" s="82" t="str">
        <f t="shared" si="309"/>
        <v/>
      </c>
      <c r="D300" s="278"/>
      <c r="E300" s="82" t="str">
        <f t="shared" si="310"/>
        <v/>
      </c>
      <c r="F300" s="82" t="str">
        <f t="shared" si="263"/>
        <v/>
      </c>
      <c r="G300" s="82" t="str">
        <f t="shared" si="264"/>
        <v/>
      </c>
      <c r="H300" s="82" t="str">
        <f t="shared" si="265"/>
        <v/>
      </c>
      <c r="I300" s="82" t="str">
        <f t="shared" si="266"/>
        <v/>
      </c>
      <c r="J300" s="82" t="str">
        <f t="shared" si="267"/>
        <v/>
      </c>
      <c r="K300" s="82" t="str">
        <f t="shared" si="268"/>
        <v/>
      </c>
      <c r="L300" s="82" t="str">
        <f t="shared" si="269"/>
        <v/>
      </c>
      <c r="M300" s="82" t="str">
        <f t="shared" si="270"/>
        <v/>
      </c>
      <c r="N300" s="82" t="str">
        <f t="shared" si="271"/>
        <v/>
      </c>
      <c r="O300" s="82" t="str">
        <f t="shared" si="272"/>
        <v/>
      </c>
      <c r="P300" s="82" t="str">
        <f t="shared" si="273"/>
        <v/>
      </c>
      <c r="Q300" s="82" t="str">
        <f t="shared" si="274"/>
        <v/>
      </c>
      <c r="R300" s="82" t="str">
        <f t="shared" si="275"/>
        <v/>
      </c>
      <c r="S300" s="82" t="str">
        <f t="shared" si="276"/>
        <v/>
      </c>
      <c r="T300" s="82" t="str">
        <f t="shared" si="277"/>
        <v/>
      </c>
      <c r="U300" s="82" t="str">
        <f t="shared" si="278"/>
        <v/>
      </c>
      <c r="V300" s="82" t="str">
        <f t="shared" si="279"/>
        <v/>
      </c>
      <c r="W300" s="82" t="str">
        <f t="shared" si="280"/>
        <v/>
      </c>
      <c r="X300" s="82" t="str">
        <f t="shared" si="281"/>
        <v/>
      </c>
      <c r="Y300" s="82" t="str">
        <f t="shared" si="282"/>
        <v/>
      </c>
      <c r="Z300" s="82" t="str">
        <f t="shared" si="283"/>
        <v/>
      </c>
      <c r="AA300" s="82" t="str">
        <f t="shared" si="284"/>
        <v/>
      </c>
      <c r="AB300" s="82" t="str">
        <f t="shared" si="285"/>
        <v/>
      </c>
      <c r="AC300" s="83" t="str">
        <f t="shared" si="315"/>
        <v>https://viking-pictures.s3.us-west-1.amazonaws.com/AA1188</v>
      </c>
      <c r="AD300" s="82" t="str">
        <f t="shared" si="316"/>
        <v>0</v>
      </c>
      <c r="AE300" s="82">
        <f t="shared" si="311"/>
        <v>0</v>
      </c>
      <c r="AF300" s="82" t="str">
        <f t="shared" si="317"/>
        <v>0</v>
      </c>
      <c r="AG300" s="82" t="str">
        <f t="shared" si="318"/>
        <v>0</v>
      </c>
      <c r="AH300" s="82" t="str">
        <f t="shared" si="319"/>
        <v>0</v>
      </c>
      <c r="AI300" s="82" t="str">
        <f t="shared" si="320"/>
        <v>0</v>
      </c>
      <c r="AJ300" s="82" t="str">
        <f t="shared" si="321"/>
        <v>0</v>
      </c>
      <c r="AK300" s="82" t="str">
        <f t="shared" si="322"/>
        <v>0</v>
      </c>
      <c r="AL300" s="82" t="str">
        <f t="shared" si="323"/>
        <v>0</v>
      </c>
      <c r="AM300" s="82" t="str">
        <f t="shared" si="324"/>
        <v>0</v>
      </c>
      <c r="AN300" s="82" t="str">
        <f t="shared" si="312"/>
        <v>0</v>
      </c>
      <c r="AO300" s="82" t="str">
        <f t="shared" si="325"/>
        <v>0</v>
      </c>
      <c r="AP300" s="82" t="str">
        <f t="shared" si="326"/>
        <v>0</v>
      </c>
      <c r="AQ300" s="84" t="s">
        <v>3199</v>
      </c>
      <c r="AR300" s="84" t="s">
        <v>1864</v>
      </c>
      <c r="AS300" s="84" t="s">
        <v>1865</v>
      </c>
      <c r="AT300" s="84" t="s">
        <v>1866</v>
      </c>
      <c r="AU300" s="84" t="s">
        <v>1867</v>
      </c>
      <c r="AV300" s="84" t="s">
        <v>1868</v>
      </c>
      <c r="AW300" s="84" t="s">
        <v>1869</v>
      </c>
      <c r="AX300" s="84" t="s">
        <v>1870</v>
      </c>
      <c r="AY300" s="84" t="s">
        <v>1871</v>
      </c>
      <c r="AZ300" s="84" t="s">
        <v>1872</v>
      </c>
      <c r="BA300" s="84" t="s">
        <v>1873</v>
      </c>
      <c r="BB300" s="84" t="s">
        <v>1874</v>
      </c>
      <c r="BC300" s="84" t="s">
        <v>1875</v>
      </c>
      <c r="BD300" s="84" t="s">
        <v>1876</v>
      </c>
      <c r="BE300" s="84" t="s">
        <v>1877</v>
      </c>
      <c r="BF300" s="84" t="s">
        <v>1878</v>
      </c>
      <c r="BG300" s="84" t="s">
        <v>1879</v>
      </c>
      <c r="BH300" s="84" t="s">
        <v>1880</v>
      </c>
      <c r="BI300" s="84" t="s">
        <v>1881</v>
      </c>
      <c r="BJ300" s="84" t="s">
        <v>1882</v>
      </c>
      <c r="BK300" s="84" t="s">
        <v>1883</v>
      </c>
      <c r="BL300" s="84" t="s">
        <v>1884</v>
      </c>
      <c r="BM300" s="84" t="s">
        <v>1885</v>
      </c>
      <c r="BN300" s="84" t="s">
        <v>1886</v>
      </c>
      <c r="BO300" s="84" t="s">
        <v>1887</v>
      </c>
      <c r="BP300" s="84" t="s">
        <v>1888</v>
      </c>
      <c r="BQ300" s="84" t="s">
        <v>1889</v>
      </c>
      <c r="BR300" s="68" t="str">
        <f t="shared" si="313"/>
        <v/>
      </c>
      <c r="BS300" s="68" t="str">
        <f t="shared" si="286"/>
        <v/>
      </c>
      <c r="BT300" s="68" t="str">
        <f t="shared" si="287"/>
        <v/>
      </c>
      <c r="BU300" s="68" t="str">
        <f t="shared" si="288"/>
        <v/>
      </c>
      <c r="BV300" s="68" t="str">
        <f t="shared" si="289"/>
        <v/>
      </c>
      <c r="BW300" s="68" t="str">
        <f t="shared" si="290"/>
        <v/>
      </c>
      <c r="BX300" s="68" t="str">
        <f t="shared" si="291"/>
        <v/>
      </c>
      <c r="BY300" s="68" t="str">
        <f t="shared" si="292"/>
        <v/>
      </c>
      <c r="BZ300" s="68" t="str">
        <f t="shared" si="293"/>
        <v/>
      </c>
      <c r="CA300" s="68" t="str">
        <f t="shared" si="294"/>
        <v/>
      </c>
      <c r="CB300" s="68" t="str">
        <f t="shared" si="295"/>
        <v/>
      </c>
      <c r="CC300" s="68" t="str">
        <f t="shared" si="296"/>
        <v/>
      </c>
      <c r="CD300" s="68" t="str">
        <f t="shared" si="297"/>
        <v/>
      </c>
      <c r="CE300" s="68" t="str">
        <f t="shared" si="298"/>
        <v/>
      </c>
      <c r="CF300" s="68" t="str">
        <f t="shared" si="299"/>
        <v/>
      </c>
      <c r="CG300" s="68" t="str">
        <f t="shared" si="300"/>
        <v/>
      </c>
      <c r="CH300" s="68" t="str">
        <f t="shared" si="301"/>
        <v/>
      </c>
      <c r="CI300" s="68" t="str">
        <f t="shared" si="302"/>
        <v/>
      </c>
      <c r="CJ300" s="68" t="str">
        <f t="shared" si="303"/>
        <v/>
      </c>
      <c r="CK300" s="68" t="str">
        <f t="shared" si="304"/>
        <v/>
      </c>
      <c r="CL300" s="68" t="str">
        <f t="shared" si="305"/>
        <v/>
      </c>
      <c r="CM300" s="68" t="str">
        <f t="shared" si="306"/>
        <v/>
      </c>
      <c r="CN300" s="68" t="str">
        <f t="shared" si="307"/>
        <v/>
      </c>
      <c r="CO300" s="68" t="str">
        <f t="shared" si="308"/>
        <v/>
      </c>
      <c r="CP300" s="68" t="str">
        <f t="shared" si="314"/>
        <v/>
      </c>
    </row>
    <row r="301" spans="3:94" x14ac:dyDescent="0.25">
      <c r="C301" s="82" t="str">
        <f t="shared" si="309"/>
        <v/>
      </c>
      <c r="D301" s="278"/>
      <c r="E301" s="82" t="str">
        <f t="shared" si="310"/>
        <v/>
      </c>
      <c r="F301" s="82" t="str">
        <f t="shared" si="263"/>
        <v/>
      </c>
      <c r="G301" s="82" t="str">
        <f t="shared" si="264"/>
        <v/>
      </c>
      <c r="H301" s="82" t="str">
        <f t="shared" si="265"/>
        <v/>
      </c>
      <c r="I301" s="82" t="str">
        <f t="shared" si="266"/>
        <v/>
      </c>
      <c r="J301" s="82" t="str">
        <f t="shared" si="267"/>
        <v/>
      </c>
      <c r="K301" s="82" t="str">
        <f t="shared" si="268"/>
        <v/>
      </c>
      <c r="L301" s="82" t="str">
        <f t="shared" si="269"/>
        <v/>
      </c>
      <c r="M301" s="82" t="str">
        <f t="shared" si="270"/>
        <v/>
      </c>
      <c r="N301" s="82" t="str">
        <f t="shared" si="271"/>
        <v/>
      </c>
      <c r="O301" s="82" t="str">
        <f t="shared" si="272"/>
        <v/>
      </c>
      <c r="P301" s="82" t="str">
        <f t="shared" si="273"/>
        <v/>
      </c>
      <c r="Q301" s="82" t="str">
        <f t="shared" si="274"/>
        <v/>
      </c>
      <c r="R301" s="82" t="str">
        <f t="shared" si="275"/>
        <v/>
      </c>
      <c r="S301" s="82" t="str">
        <f t="shared" si="276"/>
        <v/>
      </c>
      <c r="T301" s="82" t="str">
        <f t="shared" si="277"/>
        <v/>
      </c>
      <c r="U301" s="82" t="str">
        <f t="shared" si="278"/>
        <v/>
      </c>
      <c r="V301" s="82" t="str">
        <f t="shared" si="279"/>
        <v/>
      </c>
      <c r="W301" s="82" t="str">
        <f t="shared" si="280"/>
        <v/>
      </c>
      <c r="X301" s="82" t="str">
        <f t="shared" si="281"/>
        <v/>
      </c>
      <c r="Y301" s="82" t="str">
        <f t="shared" si="282"/>
        <v/>
      </c>
      <c r="Z301" s="82" t="str">
        <f t="shared" si="283"/>
        <v/>
      </c>
      <c r="AA301" s="82" t="str">
        <f t="shared" si="284"/>
        <v/>
      </c>
      <c r="AB301" s="82" t="str">
        <f t="shared" si="285"/>
        <v/>
      </c>
      <c r="AC301" s="83" t="str">
        <f t="shared" si="315"/>
        <v>https://viking-pictures.s3.us-west-1.amazonaws.com/AA1188</v>
      </c>
      <c r="AD301" s="82" t="str">
        <f t="shared" si="316"/>
        <v>0</v>
      </c>
      <c r="AE301" s="82">
        <f t="shared" si="311"/>
        <v>0</v>
      </c>
      <c r="AF301" s="82" t="str">
        <f t="shared" si="317"/>
        <v>0</v>
      </c>
      <c r="AG301" s="82" t="str">
        <f t="shared" si="318"/>
        <v>0</v>
      </c>
      <c r="AH301" s="82" t="str">
        <f t="shared" si="319"/>
        <v>0</v>
      </c>
      <c r="AI301" s="82" t="str">
        <f t="shared" si="320"/>
        <v>0</v>
      </c>
      <c r="AJ301" s="82" t="str">
        <f t="shared" si="321"/>
        <v>0</v>
      </c>
      <c r="AK301" s="82" t="str">
        <f t="shared" si="322"/>
        <v>0</v>
      </c>
      <c r="AL301" s="82" t="str">
        <f t="shared" si="323"/>
        <v>0</v>
      </c>
      <c r="AM301" s="82" t="str">
        <f t="shared" si="324"/>
        <v>0</v>
      </c>
      <c r="AN301" s="82" t="str">
        <f t="shared" si="312"/>
        <v>0</v>
      </c>
      <c r="AO301" s="82" t="str">
        <f t="shared" si="325"/>
        <v>0</v>
      </c>
      <c r="AP301" s="82" t="str">
        <f t="shared" si="326"/>
        <v>0</v>
      </c>
      <c r="AQ301" s="84" t="s">
        <v>3199</v>
      </c>
      <c r="AR301" s="84" t="s">
        <v>1864</v>
      </c>
      <c r="AS301" s="84" t="s">
        <v>1865</v>
      </c>
      <c r="AT301" s="84" t="s">
        <v>1866</v>
      </c>
      <c r="AU301" s="84" t="s">
        <v>1867</v>
      </c>
      <c r="AV301" s="84" t="s">
        <v>1868</v>
      </c>
      <c r="AW301" s="84" t="s">
        <v>1869</v>
      </c>
      <c r="AX301" s="84" t="s">
        <v>1870</v>
      </c>
      <c r="AY301" s="84" t="s">
        <v>1871</v>
      </c>
      <c r="AZ301" s="84" t="s">
        <v>1872</v>
      </c>
      <c r="BA301" s="84" t="s">
        <v>1873</v>
      </c>
      <c r="BB301" s="84" t="s">
        <v>1874</v>
      </c>
      <c r="BC301" s="84" t="s">
        <v>1875</v>
      </c>
      <c r="BD301" s="84" t="s">
        <v>1876</v>
      </c>
      <c r="BE301" s="84" t="s">
        <v>1877</v>
      </c>
      <c r="BF301" s="84" t="s">
        <v>1878</v>
      </c>
      <c r="BG301" s="84" t="s">
        <v>1879</v>
      </c>
      <c r="BH301" s="84" t="s">
        <v>1880</v>
      </c>
      <c r="BI301" s="84" t="s">
        <v>1881</v>
      </c>
      <c r="BJ301" s="84" t="s">
        <v>1882</v>
      </c>
      <c r="BK301" s="84" t="s">
        <v>1883</v>
      </c>
      <c r="BL301" s="84" t="s">
        <v>1884</v>
      </c>
      <c r="BM301" s="84" t="s">
        <v>1885</v>
      </c>
      <c r="BN301" s="84" t="s">
        <v>1886</v>
      </c>
      <c r="BO301" s="84" t="s">
        <v>1887</v>
      </c>
      <c r="BP301" s="84" t="s">
        <v>1888</v>
      </c>
      <c r="BQ301" s="84" t="s">
        <v>1889</v>
      </c>
      <c r="BR301" s="68" t="str">
        <f t="shared" si="313"/>
        <v/>
      </c>
      <c r="BS301" s="68" t="str">
        <f t="shared" si="286"/>
        <v/>
      </c>
      <c r="BT301" s="68" t="str">
        <f t="shared" si="287"/>
        <v/>
      </c>
      <c r="BU301" s="68" t="str">
        <f t="shared" si="288"/>
        <v/>
      </c>
      <c r="BV301" s="68" t="str">
        <f t="shared" si="289"/>
        <v/>
      </c>
      <c r="BW301" s="68" t="str">
        <f t="shared" si="290"/>
        <v/>
      </c>
      <c r="BX301" s="68" t="str">
        <f t="shared" si="291"/>
        <v/>
      </c>
      <c r="BY301" s="68" t="str">
        <f t="shared" si="292"/>
        <v/>
      </c>
      <c r="BZ301" s="68" t="str">
        <f t="shared" si="293"/>
        <v/>
      </c>
      <c r="CA301" s="68" t="str">
        <f t="shared" si="294"/>
        <v/>
      </c>
      <c r="CB301" s="68" t="str">
        <f t="shared" si="295"/>
        <v/>
      </c>
      <c r="CC301" s="68" t="str">
        <f t="shared" si="296"/>
        <v/>
      </c>
      <c r="CD301" s="68" t="str">
        <f t="shared" si="297"/>
        <v/>
      </c>
      <c r="CE301" s="68" t="str">
        <f t="shared" si="298"/>
        <v/>
      </c>
      <c r="CF301" s="68" t="str">
        <f t="shared" si="299"/>
        <v/>
      </c>
      <c r="CG301" s="68" t="str">
        <f t="shared" si="300"/>
        <v/>
      </c>
      <c r="CH301" s="68" t="str">
        <f t="shared" si="301"/>
        <v/>
      </c>
      <c r="CI301" s="68" t="str">
        <f t="shared" si="302"/>
        <v/>
      </c>
      <c r="CJ301" s="68" t="str">
        <f t="shared" si="303"/>
        <v/>
      </c>
      <c r="CK301" s="68" t="str">
        <f t="shared" si="304"/>
        <v/>
      </c>
      <c r="CL301" s="68" t="str">
        <f t="shared" si="305"/>
        <v/>
      </c>
      <c r="CM301" s="68" t="str">
        <f t="shared" si="306"/>
        <v/>
      </c>
      <c r="CN301" s="68" t="str">
        <f t="shared" si="307"/>
        <v/>
      </c>
      <c r="CO301" s="68" t="str">
        <f t="shared" si="308"/>
        <v/>
      </c>
      <c r="CP301" s="68" t="str">
        <f t="shared" si="314"/>
        <v/>
      </c>
    </row>
    <row r="302" spans="3:94" x14ac:dyDescent="0.25">
      <c r="C302" s="82" t="str">
        <f t="shared" si="309"/>
        <v/>
      </c>
      <c r="D302" s="278"/>
      <c r="E302" s="82" t="str">
        <f t="shared" si="310"/>
        <v/>
      </c>
      <c r="F302" s="82" t="str">
        <f t="shared" si="263"/>
        <v/>
      </c>
      <c r="G302" s="82" t="str">
        <f t="shared" si="264"/>
        <v/>
      </c>
      <c r="H302" s="82" t="str">
        <f t="shared" si="265"/>
        <v/>
      </c>
      <c r="I302" s="82" t="str">
        <f t="shared" si="266"/>
        <v/>
      </c>
      <c r="J302" s="82" t="str">
        <f t="shared" si="267"/>
        <v/>
      </c>
      <c r="K302" s="82" t="str">
        <f t="shared" si="268"/>
        <v/>
      </c>
      <c r="L302" s="82" t="str">
        <f t="shared" si="269"/>
        <v/>
      </c>
      <c r="M302" s="82" t="str">
        <f t="shared" si="270"/>
        <v/>
      </c>
      <c r="N302" s="82" t="str">
        <f t="shared" si="271"/>
        <v/>
      </c>
      <c r="O302" s="82" t="str">
        <f t="shared" si="272"/>
        <v/>
      </c>
      <c r="P302" s="82" t="str">
        <f t="shared" si="273"/>
        <v/>
      </c>
      <c r="Q302" s="82" t="str">
        <f t="shared" si="274"/>
        <v/>
      </c>
      <c r="R302" s="82" t="str">
        <f t="shared" si="275"/>
        <v/>
      </c>
      <c r="S302" s="82" t="str">
        <f t="shared" si="276"/>
        <v/>
      </c>
      <c r="T302" s="82" t="str">
        <f t="shared" si="277"/>
        <v/>
      </c>
      <c r="U302" s="82" t="str">
        <f t="shared" si="278"/>
        <v/>
      </c>
      <c r="V302" s="82" t="str">
        <f t="shared" si="279"/>
        <v/>
      </c>
      <c r="W302" s="82" t="str">
        <f t="shared" si="280"/>
        <v/>
      </c>
      <c r="X302" s="82" t="str">
        <f t="shared" si="281"/>
        <v/>
      </c>
      <c r="Y302" s="82" t="str">
        <f t="shared" si="282"/>
        <v/>
      </c>
      <c r="Z302" s="82" t="str">
        <f t="shared" si="283"/>
        <v/>
      </c>
      <c r="AA302" s="82" t="str">
        <f t="shared" si="284"/>
        <v/>
      </c>
      <c r="AB302" s="82" t="str">
        <f t="shared" si="285"/>
        <v/>
      </c>
      <c r="AC302" s="83" t="str">
        <f t="shared" si="315"/>
        <v>https://viking-pictures.s3.us-west-1.amazonaws.com/AA1188</v>
      </c>
      <c r="AD302" s="82" t="str">
        <f t="shared" si="316"/>
        <v>0</v>
      </c>
      <c r="AE302" s="82">
        <f t="shared" si="311"/>
        <v>0</v>
      </c>
      <c r="AF302" s="82" t="str">
        <f t="shared" si="317"/>
        <v>0</v>
      </c>
      <c r="AG302" s="82" t="str">
        <f t="shared" si="318"/>
        <v>0</v>
      </c>
      <c r="AH302" s="82" t="str">
        <f t="shared" si="319"/>
        <v>0</v>
      </c>
      <c r="AI302" s="82" t="str">
        <f t="shared" si="320"/>
        <v>0</v>
      </c>
      <c r="AJ302" s="82" t="str">
        <f t="shared" si="321"/>
        <v>0</v>
      </c>
      <c r="AK302" s="82" t="str">
        <f t="shared" si="322"/>
        <v>0</v>
      </c>
      <c r="AL302" s="82" t="str">
        <f t="shared" si="323"/>
        <v>0</v>
      </c>
      <c r="AM302" s="82" t="str">
        <f t="shared" si="324"/>
        <v>0</v>
      </c>
      <c r="AN302" s="82" t="str">
        <f t="shared" si="312"/>
        <v>0</v>
      </c>
      <c r="AO302" s="82" t="str">
        <f t="shared" si="325"/>
        <v>0</v>
      </c>
      <c r="AP302" s="82" t="str">
        <f t="shared" si="326"/>
        <v>0</v>
      </c>
      <c r="AQ302" s="84" t="s">
        <v>3199</v>
      </c>
      <c r="AR302" s="84" t="s">
        <v>1864</v>
      </c>
      <c r="AS302" s="84" t="s">
        <v>1865</v>
      </c>
      <c r="AT302" s="84" t="s">
        <v>1866</v>
      </c>
      <c r="AU302" s="84" t="s">
        <v>1867</v>
      </c>
      <c r="AV302" s="84" t="s">
        <v>1868</v>
      </c>
      <c r="AW302" s="84" t="s">
        <v>1869</v>
      </c>
      <c r="AX302" s="84" t="s">
        <v>1870</v>
      </c>
      <c r="AY302" s="84" t="s">
        <v>1871</v>
      </c>
      <c r="AZ302" s="84" t="s">
        <v>1872</v>
      </c>
      <c r="BA302" s="84" t="s">
        <v>1873</v>
      </c>
      <c r="BB302" s="84" t="s">
        <v>1874</v>
      </c>
      <c r="BC302" s="84" t="s">
        <v>1875</v>
      </c>
      <c r="BD302" s="84" t="s">
        <v>1876</v>
      </c>
      <c r="BE302" s="84" t="s">
        <v>1877</v>
      </c>
      <c r="BF302" s="84" t="s">
        <v>1878</v>
      </c>
      <c r="BG302" s="84" t="s">
        <v>1879</v>
      </c>
      <c r="BH302" s="84" t="s">
        <v>1880</v>
      </c>
      <c r="BI302" s="84" t="s">
        <v>1881</v>
      </c>
      <c r="BJ302" s="84" t="s">
        <v>1882</v>
      </c>
      <c r="BK302" s="84" t="s">
        <v>1883</v>
      </c>
      <c r="BL302" s="84" t="s">
        <v>1884</v>
      </c>
      <c r="BM302" s="84" t="s">
        <v>1885</v>
      </c>
      <c r="BN302" s="84" t="s">
        <v>1886</v>
      </c>
      <c r="BO302" s="84" t="s">
        <v>1887</v>
      </c>
      <c r="BP302" s="84" t="s">
        <v>1888</v>
      </c>
      <c r="BQ302" s="84" t="s">
        <v>1889</v>
      </c>
      <c r="BR302" s="68" t="str">
        <f t="shared" si="313"/>
        <v/>
      </c>
      <c r="BS302" s="68" t="str">
        <f t="shared" si="286"/>
        <v/>
      </c>
      <c r="BT302" s="68" t="str">
        <f t="shared" si="287"/>
        <v/>
      </c>
      <c r="BU302" s="68" t="str">
        <f t="shared" si="288"/>
        <v/>
      </c>
      <c r="BV302" s="68" t="str">
        <f t="shared" si="289"/>
        <v/>
      </c>
      <c r="BW302" s="68" t="str">
        <f t="shared" si="290"/>
        <v/>
      </c>
      <c r="BX302" s="68" t="str">
        <f t="shared" si="291"/>
        <v/>
      </c>
      <c r="BY302" s="68" t="str">
        <f t="shared" si="292"/>
        <v/>
      </c>
      <c r="BZ302" s="68" t="str">
        <f t="shared" si="293"/>
        <v/>
      </c>
      <c r="CA302" s="68" t="str">
        <f t="shared" si="294"/>
        <v/>
      </c>
      <c r="CB302" s="68" t="str">
        <f t="shared" si="295"/>
        <v/>
      </c>
      <c r="CC302" s="68" t="str">
        <f t="shared" si="296"/>
        <v/>
      </c>
      <c r="CD302" s="68" t="str">
        <f t="shared" si="297"/>
        <v/>
      </c>
      <c r="CE302" s="68" t="str">
        <f t="shared" si="298"/>
        <v/>
      </c>
      <c r="CF302" s="68" t="str">
        <f t="shared" si="299"/>
        <v/>
      </c>
      <c r="CG302" s="68" t="str">
        <f t="shared" si="300"/>
        <v/>
      </c>
      <c r="CH302" s="68" t="str">
        <f t="shared" si="301"/>
        <v/>
      </c>
      <c r="CI302" s="68" t="str">
        <f t="shared" si="302"/>
        <v/>
      </c>
      <c r="CJ302" s="68" t="str">
        <f t="shared" si="303"/>
        <v/>
      </c>
      <c r="CK302" s="68" t="str">
        <f t="shared" si="304"/>
        <v/>
      </c>
      <c r="CL302" s="68" t="str">
        <f t="shared" si="305"/>
        <v/>
      </c>
      <c r="CM302" s="68" t="str">
        <f t="shared" si="306"/>
        <v/>
      </c>
      <c r="CN302" s="68" t="str">
        <f t="shared" si="307"/>
        <v/>
      </c>
      <c r="CO302" s="68" t="str">
        <f t="shared" si="308"/>
        <v/>
      </c>
      <c r="CP302" s="68" t="str">
        <f t="shared" si="314"/>
        <v/>
      </c>
    </row>
    <row r="303" spans="3:94" x14ac:dyDescent="0.25">
      <c r="C303" s="82" t="str">
        <f t="shared" si="309"/>
        <v/>
      </c>
      <c r="D303" s="278"/>
      <c r="E303" s="82" t="str">
        <f t="shared" si="310"/>
        <v/>
      </c>
      <c r="F303" s="82" t="str">
        <f t="shared" si="263"/>
        <v/>
      </c>
      <c r="G303" s="82" t="str">
        <f t="shared" si="264"/>
        <v/>
      </c>
      <c r="H303" s="82" t="str">
        <f t="shared" si="265"/>
        <v/>
      </c>
      <c r="I303" s="82" t="str">
        <f t="shared" si="266"/>
        <v/>
      </c>
      <c r="J303" s="82" t="str">
        <f t="shared" si="267"/>
        <v/>
      </c>
      <c r="K303" s="82" t="str">
        <f t="shared" si="268"/>
        <v/>
      </c>
      <c r="L303" s="82" t="str">
        <f t="shared" si="269"/>
        <v/>
      </c>
      <c r="M303" s="82" t="str">
        <f t="shared" si="270"/>
        <v/>
      </c>
      <c r="N303" s="82" t="str">
        <f t="shared" si="271"/>
        <v/>
      </c>
      <c r="O303" s="82" t="str">
        <f t="shared" si="272"/>
        <v/>
      </c>
      <c r="P303" s="82" t="str">
        <f t="shared" si="273"/>
        <v/>
      </c>
      <c r="Q303" s="82" t="str">
        <f t="shared" si="274"/>
        <v/>
      </c>
      <c r="R303" s="82" t="str">
        <f t="shared" si="275"/>
        <v/>
      </c>
      <c r="S303" s="82" t="str">
        <f t="shared" si="276"/>
        <v/>
      </c>
      <c r="T303" s="82" t="str">
        <f t="shared" si="277"/>
        <v/>
      </c>
      <c r="U303" s="82" t="str">
        <f t="shared" si="278"/>
        <v/>
      </c>
      <c r="V303" s="82" t="str">
        <f t="shared" si="279"/>
        <v/>
      </c>
      <c r="W303" s="82" t="str">
        <f t="shared" si="280"/>
        <v/>
      </c>
      <c r="X303" s="82" t="str">
        <f t="shared" si="281"/>
        <v/>
      </c>
      <c r="Y303" s="82" t="str">
        <f t="shared" si="282"/>
        <v/>
      </c>
      <c r="Z303" s="82" t="str">
        <f t="shared" si="283"/>
        <v/>
      </c>
      <c r="AA303" s="82" t="str">
        <f t="shared" si="284"/>
        <v/>
      </c>
      <c r="AB303" s="82" t="str">
        <f t="shared" si="285"/>
        <v/>
      </c>
      <c r="AC303" s="83" t="str">
        <f t="shared" si="315"/>
        <v>https://viking-pictures.s3.us-west-1.amazonaws.com/AA1188</v>
      </c>
      <c r="AD303" s="82" t="str">
        <f t="shared" ref="AD303:AD366" si="327">AP303</f>
        <v>0</v>
      </c>
      <c r="AE303" s="82">
        <f t="shared" si="311"/>
        <v>0</v>
      </c>
      <c r="AF303" s="82" t="str">
        <f t="shared" ref="AF303:AF366" si="328">SUBSTITUTE(AE303,"+","%2B")</f>
        <v>0</v>
      </c>
      <c r="AG303" s="82" t="str">
        <f t="shared" ref="AG303:AG366" si="329">SUBSTITUTE(AF303," ","+")</f>
        <v>0</v>
      </c>
      <c r="AH303" s="82" t="str">
        <f t="shared" ref="AH303:AH366" si="330">SUBSTITUTE(AG303,",","%2C")</f>
        <v>0</v>
      </c>
      <c r="AI303" s="82" t="str">
        <f t="shared" ref="AI303:AI366" si="331">SUBSTITUTE(AH303,";","%3B")</f>
        <v>0</v>
      </c>
      <c r="AJ303" s="82" t="str">
        <f t="shared" ref="AJ303:AJ366" si="332">SUBSTITUTE(AI303,":","%3A")</f>
        <v>0</v>
      </c>
      <c r="AK303" s="82" t="str">
        <f t="shared" ref="AK303:AK366" si="333">SUBSTITUTE(AJ303,"@","40%")</f>
        <v>0</v>
      </c>
      <c r="AL303" s="82" t="str">
        <f t="shared" ref="AL303:AL366" si="334">SUBSTITUTE(AK303,"&amp;","%26")</f>
        <v>0</v>
      </c>
      <c r="AM303" s="82" t="str">
        <f t="shared" ref="AM303:AM366" si="335">SUBSTITUTE(AL303,"=","%3D")</f>
        <v>0</v>
      </c>
      <c r="AN303" s="82" t="str">
        <f t="shared" ref="AN303:AN366" si="336">SUBSTITUTE(AM303,"?","%3F")</f>
        <v>0</v>
      </c>
      <c r="AO303" s="82" t="str">
        <f t="shared" ref="AO303:AO366" si="337">SUBSTITUTE(AN303,"/","%2F")</f>
        <v>0</v>
      </c>
      <c r="AP303" s="82" t="str">
        <f t="shared" ref="AP303:AP366" si="338">SUBSTITUTE(AO303,"""","")</f>
        <v>0</v>
      </c>
      <c r="AQ303" s="84" t="s">
        <v>3199</v>
      </c>
      <c r="AR303" s="84" t="s">
        <v>1864</v>
      </c>
      <c r="AS303" s="84" t="s">
        <v>1865</v>
      </c>
      <c r="AT303" s="84" t="s">
        <v>1866</v>
      </c>
      <c r="AU303" s="84" t="s">
        <v>1867</v>
      </c>
      <c r="AV303" s="84" t="s">
        <v>1868</v>
      </c>
      <c r="AW303" s="84" t="s">
        <v>1869</v>
      </c>
      <c r="AX303" s="84" t="s">
        <v>1870</v>
      </c>
      <c r="AY303" s="84" t="s">
        <v>1871</v>
      </c>
      <c r="AZ303" s="84" t="s">
        <v>1872</v>
      </c>
      <c r="BA303" s="84" t="s">
        <v>1873</v>
      </c>
      <c r="BB303" s="84" t="s">
        <v>1874</v>
      </c>
      <c r="BC303" s="84" t="s">
        <v>1875</v>
      </c>
      <c r="BD303" s="84" t="s">
        <v>1876</v>
      </c>
      <c r="BE303" s="84" t="s">
        <v>1877</v>
      </c>
      <c r="BF303" s="84" t="s">
        <v>1878</v>
      </c>
      <c r="BG303" s="84" t="s">
        <v>1879</v>
      </c>
      <c r="BH303" s="84" t="s">
        <v>1880</v>
      </c>
      <c r="BI303" s="84" t="s">
        <v>1881</v>
      </c>
      <c r="BJ303" s="84" t="s">
        <v>1882</v>
      </c>
      <c r="BK303" s="84" t="s">
        <v>1883</v>
      </c>
      <c r="BL303" s="84" t="s">
        <v>1884</v>
      </c>
      <c r="BM303" s="84" t="s">
        <v>1885</v>
      </c>
      <c r="BN303" s="84" t="s">
        <v>1886</v>
      </c>
      <c r="BO303" s="84" t="s">
        <v>1887</v>
      </c>
      <c r="BP303" s="84" t="s">
        <v>1888</v>
      </c>
      <c r="BQ303" s="84" t="s">
        <v>1889</v>
      </c>
      <c r="BR303" s="68" t="str">
        <f t="shared" si="313"/>
        <v/>
      </c>
      <c r="BS303" s="68" t="str">
        <f t="shared" si="286"/>
        <v/>
      </c>
      <c r="BT303" s="68" t="str">
        <f t="shared" si="287"/>
        <v/>
      </c>
      <c r="BU303" s="68" t="str">
        <f t="shared" si="288"/>
        <v/>
      </c>
      <c r="BV303" s="68" t="str">
        <f t="shared" si="289"/>
        <v/>
      </c>
      <c r="BW303" s="68" t="str">
        <f t="shared" si="290"/>
        <v/>
      </c>
      <c r="BX303" s="68" t="str">
        <f t="shared" si="291"/>
        <v/>
      </c>
      <c r="BY303" s="68" t="str">
        <f t="shared" si="292"/>
        <v/>
      </c>
      <c r="BZ303" s="68" t="str">
        <f t="shared" si="293"/>
        <v/>
      </c>
      <c r="CA303" s="68" t="str">
        <f t="shared" si="294"/>
        <v/>
      </c>
      <c r="CB303" s="68" t="str">
        <f t="shared" si="295"/>
        <v/>
      </c>
      <c r="CC303" s="68" t="str">
        <f t="shared" si="296"/>
        <v/>
      </c>
      <c r="CD303" s="68" t="str">
        <f t="shared" si="297"/>
        <v/>
      </c>
      <c r="CE303" s="68" t="str">
        <f t="shared" si="298"/>
        <v/>
      </c>
      <c r="CF303" s="68" t="str">
        <f t="shared" si="299"/>
        <v/>
      </c>
      <c r="CG303" s="68" t="str">
        <f t="shared" si="300"/>
        <v/>
      </c>
      <c r="CH303" s="68" t="str">
        <f t="shared" si="301"/>
        <v/>
      </c>
      <c r="CI303" s="68" t="str">
        <f t="shared" si="302"/>
        <v/>
      </c>
      <c r="CJ303" s="68" t="str">
        <f t="shared" si="303"/>
        <v/>
      </c>
      <c r="CK303" s="68" t="str">
        <f t="shared" si="304"/>
        <v/>
      </c>
      <c r="CL303" s="68" t="str">
        <f t="shared" si="305"/>
        <v/>
      </c>
      <c r="CM303" s="68" t="str">
        <f t="shared" si="306"/>
        <v/>
      </c>
      <c r="CN303" s="68" t="str">
        <f t="shared" si="307"/>
        <v/>
      </c>
      <c r="CO303" s="68" t="str">
        <f t="shared" si="308"/>
        <v/>
      </c>
      <c r="CP303" s="68" t="str">
        <f t="shared" si="314"/>
        <v/>
      </c>
    </row>
    <row r="304" spans="3:94" x14ac:dyDescent="0.25">
      <c r="C304" s="82" t="str">
        <f t="shared" si="309"/>
        <v/>
      </c>
      <c r="D304" s="278"/>
      <c r="E304" s="82" t="str">
        <f t="shared" si="310"/>
        <v/>
      </c>
      <c r="F304" s="82" t="str">
        <f t="shared" si="263"/>
        <v/>
      </c>
      <c r="G304" s="82" t="str">
        <f t="shared" si="264"/>
        <v/>
      </c>
      <c r="H304" s="82" t="str">
        <f t="shared" si="265"/>
        <v/>
      </c>
      <c r="I304" s="82" t="str">
        <f t="shared" si="266"/>
        <v/>
      </c>
      <c r="J304" s="82" t="str">
        <f t="shared" si="267"/>
        <v/>
      </c>
      <c r="K304" s="82" t="str">
        <f t="shared" si="268"/>
        <v/>
      </c>
      <c r="L304" s="82" t="str">
        <f t="shared" si="269"/>
        <v/>
      </c>
      <c r="M304" s="82" t="str">
        <f t="shared" si="270"/>
        <v/>
      </c>
      <c r="N304" s="82" t="str">
        <f t="shared" si="271"/>
        <v/>
      </c>
      <c r="O304" s="82" t="str">
        <f t="shared" si="272"/>
        <v/>
      </c>
      <c r="P304" s="82" t="str">
        <f t="shared" si="273"/>
        <v/>
      </c>
      <c r="Q304" s="82" t="str">
        <f t="shared" si="274"/>
        <v/>
      </c>
      <c r="R304" s="82" t="str">
        <f t="shared" si="275"/>
        <v/>
      </c>
      <c r="S304" s="82" t="str">
        <f t="shared" si="276"/>
        <v/>
      </c>
      <c r="T304" s="82" t="str">
        <f t="shared" si="277"/>
        <v/>
      </c>
      <c r="U304" s="82" t="str">
        <f t="shared" si="278"/>
        <v/>
      </c>
      <c r="V304" s="82" t="str">
        <f t="shared" si="279"/>
        <v/>
      </c>
      <c r="W304" s="82" t="str">
        <f t="shared" si="280"/>
        <v/>
      </c>
      <c r="X304" s="82" t="str">
        <f t="shared" si="281"/>
        <v/>
      </c>
      <c r="Y304" s="82" t="str">
        <f t="shared" si="282"/>
        <v/>
      </c>
      <c r="Z304" s="82" t="str">
        <f t="shared" si="283"/>
        <v/>
      </c>
      <c r="AA304" s="82" t="str">
        <f t="shared" si="284"/>
        <v/>
      </c>
      <c r="AB304" s="82" t="str">
        <f t="shared" si="285"/>
        <v/>
      </c>
      <c r="AC304" s="83" t="str">
        <f t="shared" si="315"/>
        <v>https://viking-pictures.s3.us-west-1.amazonaws.com/AA1188</v>
      </c>
      <c r="AD304" s="82" t="str">
        <f t="shared" si="327"/>
        <v>0</v>
      </c>
      <c r="AE304" s="82">
        <f t="shared" si="311"/>
        <v>0</v>
      </c>
      <c r="AF304" s="82" t="str">
        <f t="shared" si="328"/>
        <v>0</v>
      </c>
      <c r="AG304" s="82" t="str">
        <f t="shared" si="329"/>
        <v>0</v>
      </c>
      <c r="AH304" s="82" t="str">
        <f t="shared" si="330"/>
        <v>0</v>
      </c>
      <c r="AI304" s="82" t="str">
        <f t="shared" si="331"/>
        <v>0</v>
      </c>
      <c r="AJ304" s="82" t="str">
        <f t="shared" si="332"/>
        <v>0</v>
      </c>
      <c r="AK304" s="82" t="str">
        <f t="shared" si="333"/>
        <v>0</v>
      </c>
      <c r="AL304" s="82" t="str">
        <f t="shared" si="334"/>
        <v>0</v>
      </c>
      <c r="AM304" s="82" t="str">
        <f t="shared" si="335"/>
        <v>0</v>
      </c>
      <c r="AN304" s="82" t="str">
        <f t="shared" si="336"/>
        <v>0</v>
      </c>
      <c r="AO304" s="82" t="str">
        <f t="shared" si="337"/>
        <v>0</v>
      </c>
      <c r="AP304" s="82" t="str">
        <f t="shared" si="338"/>
        <v>0</v>
      </c>
      <c r="AQ304" s="84" t="s">
        <v>3199</v>
      </c>
      <c r="AR304" s="84" t="s">
        <v>1864</v>
      </c>
      <c r="AS304" s="84" t="s">
        <v>1865</v>
      </c>
      <c r="AT304" s="84" t="s">
        <v>1866</v>
      </c>
      <c r="AU304" s="84" t="s">
        <v>1867</v>
      </c>
      <c r="AV304" s="84" t="s">
        <v>1868</v>
      </c>
      <c r="AW304" s="84" t="s">
        <v>1869</v>
      </c>
      <c r="AX304" s="84" t="s">
        <v>1870</v>
      </c>
      <c r="AY304" s="84" t="s">
        <v>1871</v>
      </c>
      <c r="AZ304" s="84" t="s">
        <v>1872</v>
      </c>
      <c r="BA304" s="84" t="s">
        <v>1873</v>
      </c>
      <c r="BB304" s="84" t="s">
        <v>1874</v>
      </c>
      <c r="BC304" s="84" t="s">
        <v>1875</v>
      </c>
      <c r="BD304" s="84" t="s">
        <v>1876</v>
      </c>
      <c r="BE304" s="84" t="s">
        <v>1877</v>
      </c>
      <c r="BF304" s="84" t="s">
        <v>1878</v>
      </c>
      <c r="BG304" s="84" t="s">
        <v>1879</v>
      </c>
      <c r="BH304" s="84" t="s">
        <v>1880</v>
      </c>
      <c r="BI304" s="84" t="s">
        <v>1881</v>
      </c>
      <c r="BJ304" s="84" t="s">
        <v>1882</v>
      </c>
      <c r="BK304" s="84" t="s">
        <v>1883</v>
      </c>
      <c r="BL304" s="84" t="s">
        <v>1884</v>
      </c>
      <c r="BM304" s="84" t="s">
        <v>1885</v>
      </c>
      <c r="BN304" s="84" t="s">
        <v>1886</v>
      </c>
      <c r="BO304" s="84" t="s">
        <v>1887</v>
      </c>
      <c r="BP304" s="84" t="s">
        <v>1888</v>
      </c>
      <c r="BQ304" s="84" t="s">
        <v>1889</v>
      </c>
      <c r="BR304" s="68" t="str">
        <f t="shared" si="313"/>
        <v/>
      </c>
      <c r="BS304" s="68" t="str">
        <f t="shared" si="286"/>
        <v/>
      </c>
      <c r="BT304" s="68" t="str">
        <f t="shared" si="287"/>
        <v/>
      </c>
      <c r="BU304" s="68" t="str">
        <f t="shared" si="288"/>
        <v/>
      </c>
      <c r="BV304" s="68" t="str">
        <f t="shared" si="289"/>
        <v/>
      </c>
      <c r="BW304" s="68" t="str">
        <f t="shared" si="290"/>
        <v/>
      </c>
      <c r="BX304" s="68" t="str">
        <f t="shared" si="291"/>
        <v/>
      </c>
      <c r="BY304" s="68" t="str">
        <f t="shared" si="292"/>
        <v/>
      </c>
      <c r="BZ304" s="68" t="str">
        <f t="shared" si="293"/>
        <v/>
      </c>
      <c r="CA304" s="68" t="str">
        <f t="shared" si="294"/>
        <v/>
      </c>
      <c r="CB304" s="68" t="str">
        <f t="shared" si="295"/>
        <v/>
      </c>
      <c r="CC304" s="68" t="str">
        <f t="shared" si="296"/>
        <v/>
      </c>
      <c r="CD304" s="68" t="str">
        <f t="shared" si="297"/>
        <v/>
      </c>
      <c r="CE304" s="68" t="str">
        <f t="shared" si="298"/>
        <v/>
      </c>
      <c r="CF304" s="68" t="str">
        <f t="shared" si="299"/>
        <v/>
      </c>
      <c r="CG304" s="68" t="str">
        <f t="shared" si="300"/>
        <v/>
      </c>
      <c r="CH304" s="68" t="str">
        <f t="shared" si="301"/>
        <v/>
      </c>
      <c r="CI304" s="68" t="str">
        <f t="shared" si="302"/>
        <v/>
      </c>
      <c r="CJ304" s="68" t="str">
        <f t="shared" si="303"/>
        <v/>
      </c>
      <c r="CK304" s="68" t="str">
        <f t="shared" si="304"/>
        <v/>
      </c>
      <c r="CL304" s="68" t="str">
        <f t="shared" si="305"/>
        <v/>
      </c>
      <c r="CM304" s="68" t="str">
        <f t="shared" si="306"/>
        <v/>
      </c>
      <c r="CN304" s="68" t="str">
        <f t="shared" si="307"/>
        <v/>
      </c>
      <c r="CO304" s="68" t="str">
        <f t="shared" si="308"/>
        <v/>
      </c>
      <c r="CP304" s="68" t="str">
        <f t="shared" si="314"/>
        <v/>
      </c>
    </row>
    <row r="305" spans="3:94" x14ac:dyDescent="0.25">
      <c r="C305" s="82" t="str">
        <f t="shared" si="309"/>
        <v/>
      </c>
      <c r="D305" s="278"/>
      <c r="E305" s="82" t="str">
        <f t="shared" si="310"/>
        <v/>
      </c>
      <c r="F305" s="82" t="str">
        <f t="shared" si="263"/>
        <v/>
      </c>
      <c r="G305" s="82" t="str">
        <f t="shared" si="264"/>
        <v/>
      </c>
      <c r="H305" s="82" t="str">
        <f t="shared" si="265"/>
        <v/>
      </c>
      <c r="I305" s="82" t="str">
        <f t="shared" si="266"/>
        <v/>
      </c>
      <c r="J305" s="82" t="str">
        <f t="shared" si="267"/>
        <v/>
      </c>
      <c r="K305" s="82" t="str">
        <f t="shared" si="268"/>
        <v/>
      </c>
      <c r="L305" s="82" t="str">
        <f t="shared" si="269"/>
        <v/>
      </c>
      <c r="M305" s="82" t="str">
        <f t="shared" si="270"/>
        <v/>
      </c>
      <c r="N305" s="82" t="str">
        <f t="shared" si="271"/>
        <v/>
      </c>
      <c r="O305" s="82" t="str">
        <f t="shared" si="272"/>
        <v/>
      </c>
      <c r="P305" s="82" t="str">
        <f t="shared" si="273"/>
        <v/>
      </c>
      <c r="Q305" s="82" t="str">
        <f t="shared" si="274"/>
        <v/>
      </c>
      <c r="R305" s="82" t="str">
        <f t="shared" si="275"/>
        <v/>
      </c>
      <c r="S305" s="82" t="str">
        <f t="shared" si="276"/>
        <v/>
      </c>
      <c r="T305" s="82" t="str">
        <f t="shared" si="277"/>
        <v/>
      </c>
      <c r="U305" s="82" t="str">
        <f t="shared" si="278"/>
        <v/>
      </c>
      <c r="V305" s="82" t="str">
        <f t="shared" si="279"/>
        <v/>
      </c>
      <c r="W305" s="82" t="str">
        <f t="shared" si="280"/>
        <v/>
      </c>
      <c r="X305" s="82" t="str">
        <f t="shared" si="281"/>
        <v/>
      </c>
      <c r="Y305" s="82" t="str">
        <f t="shared" si="282"/>
        <v/>
      </c>
      <c r="Z305" s="82" t="str">
        <f t="shared" si="283"/>
        <v/>
      </c>
      <c r="AA305" s="82" t="str">
        <f t="shared" si="284"/>
        <v/>
      </c>
      <c r="AB305" s="82" t="str">
        <f t="shared" si="285"/>
        <v/>
      </c>
      <c r="AC305" s="83" t="str">
        <f t="shared" si="315"/>
        <v>https://viking-pictures.s3.us-west-1.amazonaws.com/AA1188</v>
      </c>
      <c r="AD305" s="82" t="str">
        <f t="shared" si="327"/>
        <v>0</v>
      </c>
      <c r="AE305" s="82">
        <f t="shared" si="311"/>
        <v>0</v>
      </c>
      <c r="AF305" s="82" t="str">
        <f t="shared" si="328"/>
        <v>0</v>
      </c>
      <c r="AG305" s="82" t="str">
        <f t="shared" si="329"/>
        <v>0</v>
      </c>
      <c r="AH305" s="82" t="str">
        <f t="shared" si="330"/>
        <v>0</v>
      </c>
      <c r="AI305" s="82" t="str">
        <f t="shared" si="331"/>
        <v>0</v>
      </c>
      <c r="AJ305" s="82" t="str">
        <f t="shared" si="332"/>
        <v>0</v>
      </c>
      <c r="AK305" s="82" t="str">
        <f t="shared" si="333"/>
        <v>0</v>
      </c>
      <c r="AL305" s="82" t="str">
        <f t="shared" si="334"/>
        <v>0</v>
      </c>
      <c r="AM305" s="82" t="str">
        <f t="shared" si="335"/>
        <v>0</v>
      </c>
      <c r="AN305" s="82" t="str">
        <f t="shared" si="336"/>
        <v>0</v>
      </c>
      <c r="AO305" s="82" t="str">
        <f t="shared" si="337"/>
        <v>0</v>
      </c>
      <c r="AP305" s="82" t="str">
        <f t="shared" si="338"/>
        <v>0</v>
      </c>
      <c r="AQ305" s="84" t="s">
        <v>3199</v>
      </c>
      <c r="AR305" s="84" t="s">
        <v>1864</v>
      </c>
      <c r="AS305" s="84" t="s">
        <v>1865</v>
      </c>
      <c r="AT305" s="84" t="s">
        <v>1866</v>
      </c>
      <c r="AU305" s="84" t="s">
        <v>1867</v>
      </c>
      <c r="AV305" s="84" t="s">
        <v>1868</v>
      </c>
      <c r="AW305" s="84" t="s">
        <v>1869</v>
      </c>
      <c r="AX305" s="84" t="s">
        <v>1870</v>
      </c>
      <c r="AY305" s="84" t="s">
        <v>1871</v>
      </c>
      <c r="AZ305" s="84" t="s">
        <v>1872</v>
      </c>
      <c r="BA305" s="84" t="s">
        <v>1873</v>
      </c>
      <c r="BB305" s="84" t="s">
        <v>1874</v>
      </c>
      <c r="BC305" s="84" t="s">
        <v>1875</v>
      </c>
      <c r="BD305" s="84" t="s">
        <v>1876</v>
      </c>
      <c r="BE305" s="84" t="s">
        <v>1877</v>
      </c>
      <c r="BF305" s="84" t="s">
        <v>1878</v>
      </c>
      <c r="BG305" s="84" t="s">
        <v>1879</v>
      </c>
      <c r="BH305" s="84" t="s">
        <v>1880</v>
      </c>
      <c r="BI305" s="84" t="s">
        <v>1881</v>
      </c>
      <c r="BJ305" s="84" t="s">
        <v>1882</v>
      </c>
      <c r="BK305" s="84" t="s">
        <v>1883</v>
      </c>
      <c r="BL305" s="84" t="s">
        <v>1884</v>
      </c>
      <c r="BM305" s="84" t="s">
        <v>1885</v>
      </c>
      <c r="BN305" s="84" t="s">
        <v>1886</v>
      </c>
      <c r="BO305" s="84" t="s">
        <v>1887</v>
      </c>
      <c r="BP305" s="84" t="s">
        <v>1888</v>
      </c>
      <c r="BQ305" s="84" t="s">
        <v>1889</v>
      </c>
      <c r="BR305" s="68" t="str">
        <f t="shared" si="313"/>
        <v/>
      </c>
      <c r="BS305" s="68" t="str">
        <f t="shared" si="286"/>
        <v/>
      </c>
      <c r="BT305" s="68" t="str">
        <f t="shared" si="287"/>
        <v/>
      </c>
      <c r="BU305" s="68" t="str">
        <f t="shared" si="288"/>
        <v/>
      </c>
      <c r="BV305" s="68" t="str">
        <f t="shared" si="289"/>
        <v/>
      </c>
      <c r="BW305" s="68" t="str">
        <f t="shared" si="290"/>
        <v/>
      </c>
      <c r="BX305" s="68" t="str">
        <f t="shared" si="291"/>
        <v/>
      </c>
      <c r="BY305" s="68" t="str">
        <f t="shared" si="292"/>
        <v/>
      </c>
      <c r="BZ305" s="68" t="str">
        <f t="shared" si="293"/>
        <v/>
      </c>
      <c r="CA305" s="68" t="str">
        <f t="shared" si="294"/>
        <v/>
      </c>
      <c r="CB305" s="68" t="str">
        <f t="shared" si="295"/>
        <v/>
      </c>
      <c r="CC305" s="68" t="str">
        <f t="shared" si="296"/>
        <v/>
      </c>
      <c r="CD305" s="68" t="str">
        <f t="shared" si="297"/>
        <v/>
      </c>
      <c r="CE305" s="68" t="str">
        <f t="shared" si="298"/>
        <v/>
      </c>
      <c r="CF305" s="68" t="str">
        <f t="shared" si="299"/>
        <v/>
      </c>
      <c r="CG305" s="68" t="str">
        <f t="shared" si="300"/>
        <v/>
      </c>
      <c r="CH305" s="68" t="str">
        <f t="shared" si="301"/>
        <v/>
      </c>
      <c r="CI305" s="68" t="str">
        <f t="shared" si="302"/>
        <v/>
      </c>
      <c r="CJ305" s="68" t="str">
        <f t="shared" si="303"/>
        <v/>
      </c>
      <c r="CK305" s="68" t="str">
        <f t="shared" si="304"/>
        <v/>
      </c>
      <c r="CL305" s="68" t="str">
        <f t="shared" si="305"/>
        <v/>
      </c>
      <c r="CM305" s="68" t="str">
        <f t="shared" si="306"/>
        <v/>
      </c>
      <c r="CN305" s="68" t="str">
        <f t="shared" si="307"/>
        <v/>
      </c>
      <c r="CO305" s="68" t="str">
        <f t="shared" si="308"/>
        <v/>
      </c>
      <c r="CP305" s="68" t="str">
        <f t="shared" si="314"/>
        <v/>
      </c>
    </row>
    <row r="306" spans="3:94" x14ac:dyDescent="0.25">
      <c r="C306" s="82" t="str">
        <f t="shared" si="309"/>
        <v/>
      </c>
      <c r="D306" s="278"/>
      <c r="E306" s="82" t="str">
        <f t="shared" si="310"/>
        <v/>
      </c>
      <c r="F306" s="82" t="str">
        <f t="shared" si="263"/>
        <v/>
      </c>
      <c r="G306" s="82" t="str">
        <f t="shared" si="264"/>
        <v/>
      </c>
      <c r="H306" s="82" t="str">
        <f t="shared" si="265"/>
        <v/>
      </c>
      <c r="I306" s="82" t="str">
        <f t="shared" si="266"/>
        <v/>
      </c>
      <c r="J306" s="82" t="str">
        <f t="shared" si="267"/>
        <v/>
      </c>
      <c r="K306" s="82" t="str">
        <f t="shared" si="268"/>
        <v/>
      </c>
      <c r="L306" s="82" t="str">
        <f t="shared" si="269"/>
        <v/>
      </c>
      <c r="M306" s="82" t="str">
        <f t="shared" si="270"/>
        <v/>
      </c>
      <c r="N306" s="82" t="str">
        <f t="shared" si="271"/>
        <v/>
      </c>
      <c r="O306" s="82" t="str">
        <f t="shared" si="272"/>
        <v/>
      </c>
      <c r="P306" s="82" t="str">
        <f t="shared" si="273"/>
        <v/>
      </c>
      <c r="Q306" s="82" t="str">
        <f t="shared" si="274"/>
        <v/>
      </c>
      <c r="R306" s="82" t="str">
        <f t="shared" si="275"/>
        <v/>
      </c>
      <c r="S306" s="82" t="str">
        <f t="shared" si="276"/>
        <v/>
      </c>
      <c r="T306" s="82" t="str">
        <f t="shared" si="277"/>
        <v/>
      </c>
      <c r="U306" s="82" t="str">
        <f t="shared" si="278"/>
        <v/>
      </c>
      <c r="V306" s="82" t="str">
        <f t="shared" si="279"/>
        <v/>
      </c>
      <c r="W306" s="82" t="str">
        <f t="shared" si="280"/>
        <v/>
      </c>
      <c r="X306" s="82" t="str">
        <f t="shared" si="281"/>
        <v/>
      </c>
      <c r="Y306" s="82" t="str">
        <f t="shared" si="282"/>
        <v/>
      </c>
      <c r="Z306" s="82" t="str">
        <f t="shared" si="283"/>
        <v/>
      </c>
      <c r="AA306" s="82" t="str">
        <f t="shared" si="284"/>
        <v/>
      </c>
      <c r="AB306" s="82" t="str">
        <f t="shared" si="285"/>
        <v/>
      </c>
      <c r="AC306" s="83" t="str">
        <f t="shared" si="315"/>
        <v>https://viking-pictures.s3.us-west-1.amazonaws.com/AA1188</v>
      </c>
      <c r="AD306" s="82" t="str">
        <f t="shared" si="327"/>
        <v>0</v>
      </c>
      <c r="AE306" s="82">
        <f t="shared" si="311"/>
        <v>0</v>
      </c>
      <c r="AF306" s="82" t="str">
        <f t="shared" si="328"/>
        <v>0</v>
      </c>
      <c r="AG306" s="82" t="str">
        <f t="shared" si="329"/>
        <v>0</v>
      </c>
      <c r="AH306" s="82" t="str">
        <f t="shared" si="330"/>
        <v>0</v>
      </c>
      <c r="AI306" s="82" t="str">
        <f t="shared" si="331"/>
        <v>0</v>
      </c>
      <c r="AJ306" s="82" t="str">
        <f t="shared" si="332"/>
        <v>0</v>
      </c>
      <c r="AK306" s="82" t="str">
        <f t="shared" si="333"/>
        <v>0</v>
      </c>
      <c r="AL306" s="82" t="str">
        <f t="shared" si="334"/>
        <v>0</v>
      </c>
      <c r="AM306" s="82" t="str">
        <f t="shared" si="335"/>
        <v>0</v>
      </c>
      <c r="AN306" s="82" t="str">
        <f t="shared" si="336"/>
        <v>0</v>
      </c>
      <c r="AO306" s="82" t="str">
        <f t="shared" si="337"/>
        <v>0</v>
      </c>
      <c r="AP306" s="82" t="str">
        <f t="shared" si="338"/>
        <v>0</v>
      </c>
      <c r="AQ306" s="84" t="s">
        <v>3199</v>
      </c>
      <c r="AR306" s="84" t="s">
        <v>1864</v>
      </c>
      <c r="AS306" s="84" t="s">
        <v>1865</v>
      </c>
      <c r="AT306" s="84" t="s">
        <v>1866</v>
      </c>
      <c r="AU306" s="84" t="s">
        <v>1867</v>
      </c>
      <c r="AV306" s="84" t="s">
        <v>1868</v>
      </c>
      <c r="AW306" s="84" t="s">
        <v>1869</v>
      </c>
      <c r="AX306" s="84" t="s">
        <v>1870</v>
      </c>
      <c r="AY306" s="84" t="s">
        <v>1871</v>
      </c>
      <c r="AZ306" s="84" t="s">
        <v>1872</v>
      </c>
      <c r="BA306" s="84" t="s">
        <v>1873</v>
      </c>
      <c r="BB306" s="84" t="s">
        <v>1874</v>
      </c>
      <c r="BC306" s="84" t="s">
        <v>1875</v>
      </c>
      <c r="BD306" s="84" t="s">
        <v>1876</v>
      </c>
      <c r="BE306" s="84" t="s">
        <v>1877</v>
      </c>
      <c r="BF306" s="84" t="s">
        <v>1878</v>
      </c>
      <c r="BG306" s="84" t="s">
        <v>1879</v>
      </c>
      <c r="BH306" s="84" t="s">
        <v>1880</v>
      </c>
      <c r="BI306" s="84" t="s">
        <v>1881</v>
      </c>
      <c r="BJ306" s="84" t="s">
        <v>1882</v>
      </c>
      <c r="BK306" s="84" t="s">
        <v>1883</v>
      </c>
      <c r="BL306" s="84" t="s">
        <v>1884</v>
      </c>
      <c r="BM306" s="84" t="s">
        <v>1885</v>
      </c>
      <c r="BN306" s="84" t="s">
        <v>1886</v>
      </c>
      <c r="BO306" s="84" t="s">
        <v>1887</v>
      </c>
      <c r="BP306" s="84" t="s">
        <v>1888</v>
      </c>
      <c r="BQ306" s="84" t="s">
        <v>1889</v>
      </c>
      <c r="BR306" s="68" t="str">
        <f t="shared" si="313"/>
        <v/>
      </c>
      <c r="BS306" s="68" t="str">
        <f t="shared" si="286"/>
        <v/>
      </c>
      <c r="BT306" s="68" t="str">
        <f t="shared" si="287"/>
        <v/>
      </c>
      <c r="BU306" s="68" t="str">
        <f t="shared" si="288"/>
        <v/>
      </c>
      <c r="BV306" s="68" t="str">
        <f t="shared" si="289"/>
        <v/>
      </c>
      <c r="BW306" s="68" t="str">
        <f t="shared" si="290"/>
        <v/>
      </c>
      <c r="BX306" s="68" t="str">
        <f t="shared" si="291"/>
        <v/>
      </c>
      <c r="BY306" s="68" t="str">
        <f t="shared" si="292"/>
        <v/>
      </c>
      <c r="BZ306" s="68" t="str">
        <f t="shared" si="293"/>
        <v/>
      </c>
      <c r="CA306" s="68" t="str">
        <f t="shared" si="294"/>
        <v/>
      </c>
      <c r="CB306" s="68" t="str">
        <f t="shared" si="295"/>
        <v/>
      </c>
      <c r="CC306" s="68" t="str">
        <f t="shared" si="296"/>
        <v/>
      </c>
      <c r="CD306" s="68" t="str">
        <f t="shared" si="297"/>
        <v/>
      </c>
      <c r="CE306" s="68" t="str">
        <f t="shared" si="298"/>
        <v/>
      </c>
      <c r="CF306" s="68" t="str">
        <f t="shared" si="299"/>
        <v/>
      </c>
      <c r="CG306" s="68" t="str">
        <f t="shared" si="300"/>
        <v/>
      </c>
      <c r="CH306" s="68" t="str">
        <f t="shared" si="301"/>
        <v/>
      </c>
      <c r="CI306" s="68" t="str">
        <f t="shared" si="302"/>
        <v/>
      </c>
      <c r="CJ306" s="68" t="str">
        <f t="shared" si="303"/>
        <v/>
      </c>
      <c r="CK306" s="68" t="str">
        <f t="shared" si="304"/>
        <v/>
      </c>
      <c r="CL306" s="68" t="str">
        <f t="shared" si="305"/>
        <v/>
      </c>
      <c r="CM306" s="68" t="str">
        <f t="shared" si="306"/>
        <v/>
      </c>
      <c r="CN306" s="68" t="str">
        <f t="shared" si="307"/>
        <v/>
      </c>
      <c r="CO306" s="68" t="str">
        <f t="shared" si="308"/>
        <v/>
      </c>
      <c r="CP306" s="68" t="str">
        <f t="shared" si="314"/>
        <v/>
      </c>
    </row>
    <row r="307" spans="3:94" x14ac:dyDescent="0.25">
      <c r="C307" s="82" t="str">
        <f t="shared" si="309"/>
        <v/>
      </c>
      <c r="D307" s="278"/>
      <c r="E307" s="82" t="str">
        <f t="shared" si="310"/>
        <v/>
      </c>
      <c r="F307" s="82" t="str">
        <f t="shared" si="263"/>
        <v/>
      </c>
      <c r="G307" s="82" t="str">
        <f t="shared" si="264"/>
        <v/>
      </c>
      <c r="H307" s="82" t="str">
        <f t="shared" si="265"/>
        <v/>
      </c>
      <c r="I307" s="82" t="str">
        <f t="shared" si="266"/>
        <v/>
      </c>
      <c r="J307" s="82" t="str">
        <f t="shared" si="267"/>
        <v/>
      </c>
      <c r="K307" s="82" t="str">
        <f t="shared" si="268"/>
        <v/>
      </c>
      <c r="L307" s="82" t="str">
        <f t="shared" si="269"/>
        <v/>
      </c>
      <c r="M307" s="82" t="str">
        <f t="shared" si="270"/>
        <v/>
      </c>
      <c r="N307" s="82" t="str">
        <f t="shared" si="271"/>
        <v/>
      </c>
      <c r="O307" s="82" t="str">
        <f t="shared" si="272"/>
        <v/>
      </c>
      <c r="P307" s="82" t="str">
        <f t="shared" si="273"/>
        <v/>
      </c>
      <c r="Q307" s="82" t="str">
        <f t="shared" si="274"/>
        <v/>
      </c>
      <c r="R307" s="82" t="str">
        <f t="shared" si="275"/>
        <v/>
      </c>
      <c r="S307" s="82" t="str">
        <f t="shared" si="276"/>
        <v/>
      </c>
      <c r="T307" s="82" t="str">
        <f t="shared" si="277"/>
        <v/>
      </c>
      <c r="U307" s="82" t="str">
        <f t="shared" si="278"/>
        <v/>
      </c>
      <c r="V307" s="82" t="str">
        <f t="shared" si="279"/>
        <v/>
      </c>
      <c r="W307" s="82" t="str">
        <f t="shared" si="280"/>
        <v/>
      </c>
      <c r="X307" s="82" t="str">
        <f t="shared" si="281"/>
        <v/>
      </c>
      <c r="Y307" s="82" t="str">
        <f t="shared" si="282"/>
        <v/>
      </c>
      <c r="Z307" s="82" t="str">
        <f t="shared" si="283"/>
        <v/>
      </c>
      <c r="AA307" s="82" t="str">
        <f t="shared" si="284"/>
        <v/>
      </c>
      <c r="AB307" s="82" t="str">
        <f t="shared" si="285"/>
        <v/>
      </c>
      <c r="AC307" s="83" t="str">
        <f t="shared" si="315"/>
        <v>https://viking-pictures.s3.us-west-1.amazonaws.com/AA1188</v>
      </c>
      <c r="AD307" s="82" t="str">
        <f t="shared" si="327"/>
        <v>0</v>
      </c>
      <c r="AE307" s="82">
        <f t="shared" si="311"/>
        <v>0</v>
      </c>
      <c r="AF307" s="82" t="str">
        <f t="shared" si="328"/>
        <v>0</v>
      </c>
      <c r="AG307" s="82" t="str">
        <f t="shared" si="329"/>
        <v>0</v>
      </c>
      <c r="AH307" s="82" t="str">
        <f t="shared" si="330"/>
        <v>0</v>
      </c>
      <c r="AI307" s="82" t="str">
        <f t="shared" si="331"/>
        <v>0</v>
      </c>
      <c r="AJ307" s="82" t="str">
        <f t="shared" si="332"/>
        <v>0</v>
      </c>
      <c r="AK307" s="82" t="str">
        <f t="shared" si="333"/>
        <v>0</v>
      </c>
      <c r="AL307" s="82" t="str">
        <f t="shared" si="334"/>
        <v>0</v>
      </c>
      <c r="AM307" s="82" t="str">
        <f t="shared" si="335"/>
        <v>0</v>
      </c>
      <c r="AN307" s="82" t="str">
        <f t="shared" si="336"/>
        <v>0</v>
      </c>
      <c r="AO307" s="82" t="str">
        <f t="shared" si="337"/>
        <v>0</v>
      </c>
      <c r="AP307" s="82" t="str">
        <f t="shared" si="338"/>
        <v>0</v>
      </c>
      <c r="AQ307" s="84" t="s">
        <v>3199</v>
      </c>
      <c r="AR307" s="84" t="s">
        <v>1864</v>
      </c>
      <c r="AS307" s="84" t="s">
        <v>1865</v>
      </c>
      <c r="AT307" s="84" t="s">
        <v>1866</v>
      </c>
      <c r="AU307" s="84" t="s">
        <v>1867</v>
      </c>
      <c r="AV307" s="84" t="s">
        <v>1868</v>
      </c>
      <c r="AW307" s="84" t="s">
        <v>1869</v>
      </c>
      <c r="AX307" s="84" t="s">
        <v>1870</v>
      </c>
      <c r="AY307" s="84" t="s">
        <v>1871</v>
      </c>
      <c r="AZ307" s="84" t="s">
        <v>1872</v>
      </c>
      <c r="BA307" s="84" t="s">
        <v>1873</v>
      </c>
      <c r="BB307" s="84" t="s">
        <v>1874</v>
      </c>
      <c r="BC307" s="84" t="s">
        <v>1875</v>
      </c>
      <c r="BD307" s="84" t="s">
        <v>1876</v>
      </c>
      <c r="BE307" s="84" t="s">
        <v>1877</v>
      </c>
      <c r="BF307" s="84" t="s">
        <v>1878</v>
      </c>
      <c r="BG307" s="84" t="s">
        <v>1879</v>
      </c>
      <c r="BH307" s="84" t="s">
        <v>1880</v>
      </c>
      <c r="BI307" s="84" t="s">
        <v>1881</v>
      </c>
      <c r="BJ307" s="84" t="s">
        <v>1882</v>
      </c>
      <c r="BK307" s="84" t="s">
        <v>1883</v>
      </c>
      <c r="BL307" s="84" t="s">
        <v>1884</v>
      </c>
      <c r="BM307" s="84" t="s">
        <v>1885</v>
      </c>
      <c r="BN307" s="84" t="s">
        <v>1886</v>
      </c>
      <c r="BO307" s="84" t="s">
        <v>1887</v>
      </c>
      <c r="BP307" s="84" t="s">
        <v>1888</v>
      </c>
      <c r="BQ307" s="84" t="s">
        <v>1889</v>
      </c>
      <c r="BR307" s="68" t="str">
        <f t="shared" si="313"/>
        <v/>
      </c>
      <c r="BS307" s="68" t="str">
        <f t="shared" si="286"/>
        <v/>
      </c>
      <c r="BT307" s="68" t="str">
        <f t="shared" si="287"/>
        <v/>
      </c>
      <c r="BU307" s="68" t="str">
        <f t="shared" si="288"/>
        <v/>
      </c>
      <c r="BV307" s="68" t="str">
        <f t="shared" si="289"/>
        <v/>
      </c>
      <c r="BW307" s="68" t="str">
        <f t="shared" si="290"/>
        <v/>
      </c>
      <c r="BX307" s="68" t="str">
        <f t="shared" si="291"/>
        <v/>
      </c>
      <c r="BY307" s="68" t="str">
        <f t="shared" si="292"/>
        <v/>
      </c>
      <c r="BZ307" s="68" t="str">
        <f t="shared" si="293"/>
        <v/>
      </c>
      <c r="CA307" s="68" t="str">
        <f t="shared" si="294"/>
        <v/>
      </c>
      <c r="CB307" s="68" t="str">
        <f t="shared" si="295"/>
        <v/>
      </c>
      <c r="CC307" s="68" t="str">
        <f t="shared" si="296"/>
        <v/>
      </c>
      <c r="CD307" s="68" t="str">
        <f t="shared" si="297"/>
        <v/>
      </c>
      <c r="CE307" s="68" t="str">
        <f t="shared" si="298"/>
        <v/>
      </c>
      <c r="CF307" s="68" t="str">
        <f t="shared" si="299"/>
        <v/>
      </c>
      <c r="CG307" s="68" t="str">
        <f t="shared" si="300"/>
        <v/>
      </c>
      <c r="CH307" s="68" t="str">
        <f t="shared" si="301"/>
        <v/>
      </c>
      <c r="CI307" s="68" t="str">
        <f t="shared" si="302"/>
        <v/>
      </c>
      <c r="CJ307" s="68" t="str">
        <f t="shared" si="303"/>
        <v/>
      </c>
      <c r="CK307" s="68" t="str">
        <f t="shared" si="304"/>
        <v/>
      </c>
      <c r="CL307" s="68" t="str">
        <f t="shared" si="305"/>
        <v/>
      </c>
      <c r="CM307" s="68" t="str">
        <f t="shared" si="306"/>
        <v/>
      </c>
      <c r="CN307" s="68" t="str">
        <f t="shared" si="307"/>
        <v/>
      </c>
      <c r="CO307" s="68" t="str">
        <f t="shared" si="308"/>
        <v/>
      </c>
      <c r="CP307" s="68" t="str">
        <f t="shared" si="314"/>
        <v/>
      </c>
    </row>
    <row r="308" spans="3:94" x14ac:dyDescent="0.25">
      <c r="C308" s="82" t="str">
        <f t="shared" si="309"/>
        <v/>
      </c>
      <c r="D308" s="278"/>
      <c r="E308" s="82" t="str">
        <f t="shared" si="310"/>
        <v/>
      </c>
      <c r="F308" s="82" t="str">
        <f t="shared" si="263"/>
        <v/>
      </c>
      <c r="G308" s="82" t="str">
        <f t="shared" si="264"/>
        <v/>
      </c>
      <c r="H308" s="82" t="str">
        <f t="shared" si="265"/>
        <v/>
      </c>
      <c r="I308" s="82" t="str">
        <f t="shared" si="266"/>
        <v/>
      </c>
      <c r="J308" s="82" t="str">
        <f t="shared" si="267"/>
        <v/>
      </c>
      <c r="K308" s="82" t="str">
        <f t="shared" si="268"/>
        <v/>
      </c>
      <c r="L308" s="82" t="str">
        <f t="shared" si="269"/>
        <v/>
      </c>
      <c r="M308" s="82" t="str">
        <f t="shared" si="270"/>
        <v/>
      </c>
      <c r="N308" s="82" t="str">
        <f t="shared" si="271"/>
        <v/>
      </c>
      <c r="O308" s="82" t="str">
        <f t="shared" si="272"/>
        <v/>
      </c>
      <c r="P308" s="82" t="str">
        <f t="shared" si="273"/>
        <v/>
      </c>
      <c r="Q308" s="82" t="str">
        <f t="shared" si="274"/>
        <v/>
      </c>
      <c r="R308" s="82" t="str">
        <f t="shared" si="275"/>
        <v/>
      </c>
      <c r="S308" s="82" t="str">
        <f t="shared" si="276"/>
        <v/>
      </c>
      <c r="T308" s="82" t="str">
        <f t="shared" si="277"/>
        <v/>
      </c>
      <c r="U308" s="82" t="str">
        <f t="shared" si="278"/>
        <v/>
      </c>
      <c r="V308" s="82" t="str">
        <f t="shared" si="279"/>
        <v/>
      </c>
      <c r="W308" s="82" t="str">
        <f t="shared" si="280"/>
        <v/>
      </c>
      <c r="X308" s="82" t="str">
        <f t="shared" si="281"/>
        <v/>
      </c>
      <c r="Y308" s="82" t="str">
        <f t="shared" si="282"/>
        <v/>
      </c>
      <c r="Z308" s="82" t="str">
        <f t="shared" si="283"/>
        <v/>
      </c>
      <c r="AA308" s="82" t="str">
        <f t="shared" si="284"/>
        <v/>
      </c>
      <c r="AB308" s="82" t="str">
        <f t="shared" si="285"/>
        <v/>
      </c>
      <c r="AC308" s="83" t="str">
        <f t="shared" si="315"/>
        <v>https://viking-pictures.s3.us-west-1.amazonaws.com/AA1188</v>
      </c>
      <c r="AD308" s="82" t="str">
        <f t="shared" si="327"/>
        <v>0</v>
      </c>
      <c r="AE308" s="82">
        <f t="shared" si="311"/>
        <v>0</v>
      </c>
      <c r="AF308" s="82" t="str">
        <f t="shared" si="328"/>
        <v>0</v>
      </c>
      <c r="AG308" s="82" t="str">
        <f t="shared" si="329"/>
        <v>0</v>
      </c>
      <c r="AH308" s="82" t="str">
        <f t="shared" si="330"/>
        <v>0</v>
      </c>
      <c r="AI308" s="82" t="str">
        <f t="shared" si="331"/>
        <v>0</v>
      </c>
      <c r="AJ308" s="82" t="str">
        <f t="shared" si="332"/>
        <v>0</v>
      </c>
      <c r="AK308" s="82" t="str">
        <f t="shared" si="333"/>
        <v>0</v>
      </c>
      <c r="AL308" s="82" t="str">
        <f t="shared" si="334"/>
        <v>0</v>
      </c>
      <c r="AM308" s="82" t="str">
        <f t="shared" si="335"/>
        <v>0</v>
      </c>
      <c r="AN308" s="82" t="str">
        <f t="shared" si="336"/>
        <v>0</v>
      </c>
      <c r="AO308" s="82" t="str">
        <f t="shared" si="337"/>
        <v>0</v>
      </c>
      <c r="AP308" s="82" t="str">
        <f t="shared" si="338"/>
        <v>0</v>
      </c>
      <c r="AQ308" s="84" t="s">
        <v>3199</v>
      </c>
      <c r="AR308" s="84" t="s">
        <v>1864</v>
      </c>
      <c r="AS308" s="84" t="s">
        <v>1865</v>
      </c>
      <c r="AT308" s="84" t="s">
        <v>1866</v>
      </c>
      <c r="AU308" s="84" t="s">
        <v>1867</v>
      </c>
      <c r="AV308" s="84" t="s">
        <v>1868</v>
      </c>
      <c r="AW308" s="84" t="s">
        <v>1869</v>
      </c>
      <c r="AX308" s="84" t="s">
        <v>1870</v>
      </c>
      <c r="AY308" s="84" t="s">
        <v>1871</v>
      </c>
      <c r="AZ308" s="84" t="s">
        <v>1872</v>
      </c>
      <c r="BA308" s="84" t="s">
        <v>1873</v>
      </c>
      <c r="BB308" s="84" t="s">
        <v>1874</v>
      </c>
      <c r="BC308" s="84" t="s">
        <v>1875</v>
      </c>
      <c r="BD308" s="84" t="s">
        <v>1876</v>
      </c>
      <c r="BE308" s="84" t="s">
        <v>1877</v>
      </c>
      <c r="BF308" s="84" t="s">
        <v>1878</v>
      </c>
      <c r="BG308" s="84" t="s">
        <v>1879</v>
      </c>
      <c r="BH308" s="84" t="s">
        <v>1880</v>
      </c>
      <c r="BI308" s="84" t="s">
        <v>1881</v>
      </c>
      <c r="BJ308" s="84" t="s">
        <v>1882</v>
      </c>
      <c r="BK308" s="84" t="s">
        <v>1883</v>
      </c>
      <c r="BL308" s="84" t="s">
        <v>1884</v>
      </c>
      <c r="BM308" s="84" t="s">
        <v>1885</v>
      </c>
      <c r="BN308" s="84" t="s">
        <v>1886</v>
      </c>
      <c r="BO308" s="84" t="s">
        <v>1887</v>
      </c>
      <c r="BP308" s="84" t="s">
        <v>1888</v>
      </c>
      <c r="BQ308" s="84" t="s">
        <v>1889</v>
      </c>
      <c r="BR308" s="68" t="str">
        <f t="shared" si="313"/>
        <v/>
      </c>
      <c r="BS308" s="68" t="str">
        <f t="shared" si="286"/>
        <v/>
      </c>
      <c r="BT308" s="68" t="str">
        <f t="shared" si="287"/>
        <v/>
      </c>
      <c r="BU308" s="68" t="str">
        <f t="shared" si="288"/>
        <v/>
      </c>
      <c r="BV308" s="68" t="str">
        <f t="shared" si="289"/>
        <v/>
      </c>
      <c r="BW308" s="68" t="str">
        <f t="shared" si="290"/>
        <v/>
      </c>
      <c r="BX308" s="68" t="str">
        <f t="shared" si="291"/>
        <v/>
      </c>
      <c r="BY308" s="68" t="str">
        <f t="shared" si="292"/>
        <v/>
      </c>
      <c r="BZ308" s="68" t="str">
        <f t="shared" si="293"/>
        <v/>
      </c>
      <c r="CA308" s="68" t="str">
        <f t="shared" si="294"/>
        <v/>
      </c>
      <c r="CB308" s="68" t="str">
        <f t="shared" si="295"/>
        <v/>
      </c>
      <c r="CC308" s="68" t="str">
        <f t="shared" si="296"/>
        <v/>
      </c>
      <c r="CD308" s="68" t="str">
        <f t="shared" si="297"/>
        <v/>
      </c>
      <c r="CE308" s="68" t="str">
        <f t="shared" si="298"/>
        <v/>
      </c>
      <c r="CF308" s="68" t="str">
        <f t="shared" si="299"/>
        <v/>
      </c>
      <c r="CG308" s="68" t="str">
        <f t="shared" si="300"/>
        <v/>
      </c>
      <c r="CH308" s="68" t="str">
        <f t="shared" si="301"/>
        <v/>
      </c>
      <c r="CI308" s="68" t="str">
        <f t="shared" si="302"/>
        <v/>
      </c>
      <c r="CJ308" s="68" t="str">
        <f t="shared" si="303"/>
        <v/>
      </c>
      <c r="CK308" s="68" t="str">
        <f t="shared" si="304"/>
        <v/>
      </c>
      <c r="CL308" s="68" t="str">
        <f t="shared" si="305"/>
        <v/>
      </c>
      <c r="CM308" s="68" t="str">
        <f t="shared" si="306"/>
        <v/>
      </c>
      <c r="CN308" s="68" t="str">
        <f t="shared" si="307"/>
        <v/>
      </c>
      <c r="CO308" s="68" t="str">
        <f t="shared" si="308"/>
        <v/>
      </c>
      <c r="CP308" s="68" t="str">
        <f t="shared" si="314"/>
        <v/>
      </c>
    </row>
    <row r="309" spans="3:94" x14ac:dyDescent="0.25">
      <c r="C309" s="82" t="str">
        <f t="shared" si="309"/>
        <v/>
      </c>
      <c r="D309" s="278"/>
      <c r="E309" s="82" t="str">
        <f t="shared" si="310"/>
        <v/>
      </c>
      <c r="F309" s="82" t="str">
        <f t="shared" si="263"/>
        <v/>
      </c>
      <c r="G309" s="82" t="str">
        <f t="shared" si="264"/>
        <v/>
      </c>
      <c r="H309" s="82" t="str">
        <f t="shared" si="265"/>
        <v/>
      </c>
      <c r="I309" s="82" t="str">
        <f t="shared" si="266"/>
        <v/>
      </c>
      <c r="J309" s="82" t="str">
        <f t="shared" si="267"/>
        <v/>
      </c>
      <c r="K309" s="82" t="str">
        <f t="shared" si="268"/>
        <v/>
      </c>
      <c r="L309" s="82" t="str">
        <f t="shared" si="269"/>
        <v/>
      </c>
      <c r="M309" s="82" t="str">
        <f t="shared" si="270"/>
        <v/>
      </c>
      <c r="N309" s="82" t="str">
        <f t="shared" si="271"/>
        <v/>
      </c>
      <c r="O309" s="82" t="str">
        <f t="shared" si="272"/>
        <v/>
      </c>
      <c r="P309" s="82" t="str">
        <f t="shared" si="273"/>
        <v/>
      </c>
      <c r="Q309" s="82" t="str">
        <f t="shared" si="274"/>
        <v/>
      </c>
      <c r="R309" s="82" t="str">
        <f t="shared" si="275"/>
        <v/>
      </c>
      <c r="S309" s="82" t="str">
        <f t="shared" si="276"/>
        <v/>
      </c>
      <c r="T309" s="82" t="str">
        <f t="shared" si="277"/>
        <v/>
      </c>
      <c r="U309" s="82" t="str">
        <f t="shared" si="278"/>
        <v/>
      </c>
      <c r="V309" s="82" t="str">
        <f t="shared" si="279"/>
        <v/>
      </c>
      <c r="W309" s="82" t="str">
        <f t="shared" si="280"/>
        <v/>
      </c>
      <c r="X309" s="82" t="str">
        <f t="shared" si="281"/>
        <v/>
      </c>
      <c r="Y309" s="82" t="str">
        <f t="shared" si="282"/>
        <v/>
      </c>
      <c r="Z309" s="82" t="str">
        <f t="shared" si="283"/>
        <v/>
      </c>
      <c r="AA309" s="82" t="str">
        <f t="shared" si="284"/>
        <v/>
      </c>
      <c r="AB309" s="82" t="str">
        <f t="shared" si="285"/>
        <v/>
      </c>
      <c r="AC309" s="83" t="str">
        <f t="shared" si="315"/>
        <v>https://viking-pictures.s3.us-west-1.amazonaws.com/AA1188</v>
      </c>
      <c r="AD309" s="82" t="str">
        <f t="shared" si="327"/>
        <v>0</v>
      </c>
      <c r="AE309" s="82">
        <f t="shared" si="311"/>
        <v>0</v>
      </c>
      <c r="AF309" s="82" t="str">
        <f t="shared" si="328"/>
        <v>0</v>
      </c>
      <c r="AG309" s="82" t="str">
        <f t="shared" si="329"/>
        <v>0</v>
      </c>
      <c r="AH309" s="82" t="str">
        <f t="shared" si="330"/>
        <v>0</v>
      </c>
      <c r="AI309" s="82" t="str">
        <f t="shared" si="331"/>
        <v>0</v>
      </c>
      <c r="AJ309" s="82" t="str">
        <f t="shared" si="332"/>
        <v>0</v>
      </c>
      <c r="AK309" s="82" t="str">
        <f t="shared" si="333"/>
        <v>0</v>
      </c>
      <c r="AL309" s="82" t="str">
        <f t="shared" si="334"/>
        <v>0</v>
      </c>
      <c r="AM309" s="82" t="str">
        <f t="shared" si="335"/>
        <v>0</v>
      </c>
      <c r="AN309" s="82" t="str">
        <f t="shared" si="336"/>
        <v>0</v>
      </c>
      <c r="AO309" s="82" t="str">
        <f t="shared" si="337"/>
        <v>0</v>
      </c>
      <c r="AP309" s="82" t="str">
        <f t="shared" si="338"/>
        <v>0</v>
      </c>
      <c r="AQ309" s="84" t="s">
        <v>3199</v>
      </c>
      <c r="AR309" s="84" t="s">
        <v>1864</v>
      </c>
      <c r="AS309" s="84" t="s">
        <v>1865</v>
      </c>
      <c r="AT309" s="84" t="s">
        <v>1866</v>
      </c>
      <c r="AU309" s="84" t="s">
        <v>1867</v>
      </c>
      <c r="AV309" s="84" t="s">
        <v>1868</v>
      </c>
      <c r="AW309" s="84" t="s">
        <v>1869</v>
      </c>
      <c r="AX309" s="84" t="s">
        <v>1870</v>
      </c>
      <c r="AY309" s="84" t="s">
        <v>1871</v>
      </c>
      <c r="AZ309" s="84" t="s">
        <v>1872</v>
      </c>
      <c r="BA309" s="84" t="s">
        <v>1873</v>
      </c>
      <c r="BB309" s="84" t="s">
        <v>1874</v>
      </c>
      <c r="BC309" s="84" t="s">
        <v>1875</v>
      </c>
      <c r="BD309" s="84" t="s">
        <v>1876</v>
      </c>
      <c r="BE309" s="84" t="s">
        <v>1877</v>
      </c>
      <c r="BF309" s="84" t="s">
        <v>1878</v>
      </c>
      <c r="BG309" s="84" t="s">
        <v>1879</v>
      </c>
      <c r="BH309" s="84" t="s">
        <v>1880</v>
      </c>
      <c r="BI309" s="84" t="s">
        <v>1881</v>
      </c>
      <c r="BJ309" s="84" t="s">
        <v>1882</v>
      </c>
      <c r="BK309" s="84" t="s">
        <v>1883</v>
      </c>
      <c r="BL309" s="84" t="s">
        <v>1884</v>
      </c>
      <c r="BM309" s="84" t="s">
        <v>1885</v>
      </c>
      <c r="BN309" s="84" t="s">
        <v>1886</v>
      </c>
      <c r="BO309" s="84" t="s">
        <v>1887</v>
      </c>
      <c r="BP309" s="84" t="s">
        <v>1888</v>
      </c>
      <c r="BQ309" s="84" t="s">
        <v>1889</v>
      </c>
      <c r="BR309" s="68" t="str">
        <f t="shared" si="313"/>
        <v/>
      </c>
      <c r="BS309" s="68" t="str">
        <f t="shared" si="286"/>
        <v/>
      </c>
      <c r="BT309" s="68" t="str">
        <f t="shared" si="287"/>
        <v/>
      </c>
      <c r="BU309" s="68" t="str">
        <f t="shared" si="288"/>
        <v/>
      </c>
      <c r="BV309" s="68" t="str">
        <f t="shared" si="289"/>
        <v/>
      </c>
      <c r="BW309" s="68" t="str">
        <f t="shared" si="290"/>
        <v/>
      </c>
      <c r="BX309" s="68" t="str">
        <f t="shared" si="291"/>
        <v/>
      </c>
      <c r="BY309" s="68" t="str">
        <f t="shared" si="292"/>
        <v/>
      </c>
      <c r="BZ309" s="68" t="str">
        <f t="shared" si="293"/>
        <v/>
      </c>
      <c r="CA309" s="68" t="str">
        <f t="shared" si="294"/>
        <v/>
      </c>
      <c r="CB309" s="68" t="str">
        <f t="shared" si="295"/>
        <v/>
      </c>
      <c r="CC309" s="68" t="str">
        <f t="shared" si="296"/>
        <v/>
      </c>
      <c r="CD309" s="68" t="str">
        <f t="shared" si="297"/>
        <v/>
      </c>
      <c r="CE309" s="68" t="str">
        <f t="shared" si="298"/>
        <v/>
      </c>
      <c r="CF309" s="68" t="str">
        <f t="shared" si="299"/>
        <v/>
      </c>
      <c r="CG309" s="68" t="str">
        <f t="shared" si="300"/>
        <v/>
      </c>
      <c r="CH309" s="68" t="str">
        <f t="shared" si="301"/>
        <v/>
      </c>
      <c r="CI309" s="68" t="str">
        <f t="shared" si="302"/>
        <v/>
      </c>
      <c r="CJ309" s="68" t="str">
        <f t="shared" si="303"/>
        <v/>
      </c>
      <c r="CK309" s="68" t="str">
        <f t="shared" si="304"/>
        <v/>
      </c>
      <c r="CL309" s="68" t="str">
        <f t="shared" si="305"/>
        <v/>
      </c>
      <c r="CM309" s="68" t="str">
        <f t="shared" si="306"/>
        <v/>
      </c>
      <c r="CN309" s="68" t="str">
        <f t="shared" si="307"/>
        <v/>
      </c>
      <c r="CO309" s="68" t="str">
        <f t="shared" si="308"/>
        <v/>
      </c>
      <c r="CP309" s="68" t="str">
        <f t="shared" si="314"/>
        <v/>
      </c>
    </row>
    <row r="310" spans="3:94" x14ac:dyDescent="0.25">
      <c r="C310" s="82" t="str">
        <f t="shared" si="309"/>
        <v/>
      </c>
      <c r="D310" s="278"/>
      <c r="E310" s="82" t="str">
        <f t="shared" si="310"/>
        <v/>
      </c>
      <c r="F310" s="82" t="str">
        <f t="shared" si="263"/>
        <v/>
      </c>
      <c r="G310" s="82" t="str">
        <f t="shared" si="264"/>
        <v/>
      </c>
      <c r="H310" s="82" t="str">
        <f t="shared" si="265"/>
        <v/>
      </c>
      <c r="I310" s="82" t="str">
        <f t="shared" si="266"/>
        <v/>
      </c>
      <c r="J310" s="82" t="str">
        <f t="shared" si="267"/>
        <v/>
      </c>
      <c r="K310" s="82" t="str">
        <f t="shared" si="268"/>
        <v/>
      </c>
      <c r="L310" s="82" t="str">
        <f t="shared" si="269"/>
        <v/>
      </c>
      <c r="M310" s="82" t="str">
        <f t="shared" si="270"/>
        <v/>
      </c>
      <c r="N310" s="82" t="str">
        <f t="shared" si="271"/>
        <v/>
      </c>
      <c r="O310" s="82" t="str">
        <f t="shared" si="272"/>
        <v/>
      </c>
      <c r="P310" s="82" t="str">
        <f t="shared" si="273"/>
        <v/>
      </c>
      <c r="Q310" s="82" t="str">
        <f t="shared" si="274"/>
        <v/>
      </c>
      <c r="R310" s="82" t="str">
        <f t="shared" si="275"/>
        <v/>
      </c>
      <c r="S310" s="82" t="str">
        <f t="shared" si="276"/>
        <v/>
      </c>
      <c r="T310" s="82" t="str">
        <f t="shared" si="277"/>
        <v/>
      </c>
      <c r="U310" s="82" t="str">
        <f t="shared" si="278"/>
        <v/>
      </c>
      <c r="V310" s="82" t="str">
        <f t="shared" si="279"/>
        <v/>
      </c>
      <c r="W310" s="82" t="str">
        <f t="shared" si="280"/>
        <v/>
      </c>
      <c r="X310" s="82" t="str">
        <f t="shared" si="281"/>
        <v/>
      </c>
      <c r="Y310" s="82" t="str">
        <f t="shared" si="282"/>
        <v/>
      </c>
      <c r="Z310" s="82" t="str">
        <f t="shared" si="283"/>
        <v/>
      </c>
      <c r="AA310" s="82" t="str">
        <f t="shared" si="284"/>
        <v/>
      </c>
      <c r="AB310" s="82" t="str">
        <f t="shared" si="285"/>
        <v/>
      </c>
      <c r="AC310" s="83" t="str">
        <f t="shared" si="315"/>
        <v>https://viking-pictures.s3.us-west-1.amazonaws.com/AA1188</v>
      </c>
      <c r="AD310" s="82" t="str">
        <f t="shared" si="327"/>
        <v>0</v>
      </c>
      <c r="AE310" s="82">
        <f t="shared" si="311"/>
        <v>0</v>
      </c>
      <c r="AF310" s="82" t="str">
        <f t="shared" si="328"/>
        <v>0</v>
      </c>
      <c r="AG310" s="82" t="str">
        <f t="shared" si="329"/>
        <v>0</v>
      </c>
      <c r="AH310" s="82" t="str">
        <f t="shared" si="330"/>
        <v>0</v>
      </c>
      <c r="AI310" s="82" t="str">
        <f t="shared" si="331"/>
        <v>0</v>
      </c>
      <c r="AJ310" s="82" t="str">
        <f t="shared" si="332"/>
        <v>0</v>
      </c>
      <c r="AK310" s="82" t="str">
        <f t="shared" si="333"/>
        <v>0</v>
      </c>
      <c r="AL310" s="82" t="str">
        <f t="shared" si="334"/>
        <v>0</v>
      </c>
      <c r="AM310" s="82" t="str">
        <f t="shared" si="335"/>
        <v>0</v>
      </c>
      <c r="AN310" s="82" t="str">
        <f t="shared" si="336"/>
        <v>0</v>
      </c>
      <c r="AO310" s="82" t="str">
        <f t="shared" si="337"/>
        <v>0</v>
      </c>
      <c r="AP310" s="82" t="str">
        <f t="shared" si="338"/>
        <v>0</v>
      </c>
      <c r="AQ310" s="84" t="s">
        <v>3199</v>
      </c>
      <c r="AR310" s="84" t="s">
        <v>1864</v>
      </c>
      <c r="AS310" s="84" t="s">
        <v>1865</v>
      </c>
      <c r="AT310" s="84" t="s">
        <v>1866</v>
      </c>
      <c r="AU310" s="84" t="s">
        <v>1867</v>
      </c>
      <c r="AV310" s="84" t="s">
        <v>1868</v>
      </c>
      <c r="AW310" s="84" t="s">
        <v>1869</v>
      </c>
      <c r="AX310" s="84" t="s">
        <v>1870</v>
      </c>
      <c r="AY310" s="84" t="s">
        <v>1871</v>
      </c>
      <c r="AZ310" s="84" t="s">
        <v>1872</v>
      </c>
      <c r="BA310" s="84" t="s">
        <v>1873</v>
      </c>
      <c r="BB310" s="84" t="s">
        <v>1874</v>
      </c>
      <c r="BC310" s="84" t="s">
        <v>1875</v>
      </c>
      <c r="BD310" s="84" t="s">
        <v>1876</v>
      </c>
      <c r="BE310" s="84" t="s">
        <v>1877</v>
      </c>
      <c r="BF310" s="84" t="s">
        <v>1878</v>
      </c>
      <c r="BG310" s="84" t="s">
        <v>1879</v>
      </c>
      <c r="BH310" s="84" t="s">
        <v>1880</v>
      </c>
      <c r="BI310" s="84" t="s">
        <v>1881</v>
      </c>
      <c r="BJ310" s="84" t="s">
        <v>1882</v>
      </c>
      <c r="BK310" s="84" t="s">
        <v>1883</v>
      </c>
      <c r="BL310" s="84" t="s">
        <v>1884</v>
      </c>
      <c r="BM310" s="84" t="s">
        <v>1885</v>
      </c>
      <c r="BN310" s="84" t="s">
        <v>1886</v>
      </c>
      <c r="BO310" s="84" t="s">
        <v>1887</v>
      </c>
      <c r="BP310" s="84" t="s">
        <v>1888</v>
      </c>
      <c r="BQ310" s="84" t="s">
        <v>1889</v>
      </c>
      <c r="BR310" s="68" t="str">
        <f t="shared" si="313"/>
        <v/>
      </c>
      <c r="BS310" s="68" t="str">
        <f t="shared" si="286"/>
        <v/>
      </c>
      <c r="BT310" s="68" t="str">
        <f t="shared" si="287"/>
        <v/>
      </c>
      <c r="BU310" s="68" t="str">
        <f t="shared" si="288"/>
        <v/>
      </c>
      <c r="BV310" s="68" t="str">
        <f t="shared" si="289"/>
        <v/>
      </c>
      <c r="BW310" s="68" t="str">
        <f t="shared" si="290"/>
        <v/>
      </c>
      <c r="BX310" s="68" t="str">
        <f t="shared" si="291"/>
        <v/>
      </c>
      <c r="BY310" s="68" t="str">
        <f t="shared" si="292"/>
        <v/>
      </c>
      <c r="BZ310" s="68" t="str">
        <f t="shared" si="293"/>
        <v/>
      </c>
      <c r="CA310" s="68" t="str">
        <f t="shared" si="294"/>
        <v/>
      </c>
      <c r="CB310" s="68" t="str">
        <f t="shared" si="295"/>
        <v/>
      </c>
      <c r="CC310" s="68" t="str">
        <f t="shared" si="296"/>
        <v/>
      </c>
      <c r="CD310" s="68" t="str">
        <f t="shared" si="297"/>
        <v/>
      </c>
      <c r="CE310" s="68" t="str">
        <f t="shared" si="298"/>
        <v/>
      </c>
      <c r="CF310" s="68" t="str">
        <f t="shared" si="299"/>
        <v/>
      </c>
      <c r="CG310" s="68" t="str">
        <f t="shared" si="300"/>
        <v/>
      </c>
      <c r="CH310" s="68" t="str">
        <f t="shared" si="301"/>
        <v/>
      </c>
      <c r="CI310" s="68" t="str">
        <f t="shared" si="302"/>
        <v/>
      </c>
      <c r="CJ310" s="68" t="str">
        <f t="shared" si="303"/>
        <v/>
      </c>
      <c r="CK310" s="68" t="str">
        <f t="shared" si="304"/>
        <v/>
      </c>
      <c r="CL310" s="68" t="str">
        <f t="shared" si="305"/>
        <v/>
      </c>
      <c r="CM310" s="68" t="str">
        <f t="shared" si="306"/>
        <v/>
      </c>
      <c r="CN310" s="68" t="str">
        <f t="shared" si="307"/>
        <v/>
      </c>
      <c r="CO310" s="68" t="str">
        <f t="shared" si="308"/>
        <v/>
      </c>
      <c r="CP310" s="68" t="str">
        <f t="shared" si="314"/>
        <v/>
      </c>
    </row>
    <row r="311" spans="3:94" x14ac:dyDescent="0.25">
      <c r="C311" s="82" t="str">
        <f t="shared" si="309"/>
        <v/>
      </c>
      <c r="D311" s="278"/>
      <c r="E311" s="82" t="str">
        <f t="shared" si="310"/>
        <v/>
      </c>
      <c r="F311" s="82" t="str">
        <f t="shared" si="263"/>
        <v/>
      </c>
      <c r="G311" s="82" t="str">
        <f t="shared" si="264"/>
        <v/>
      </c>
      <c r="H311" s="82" t="str">
        <f t="shared" si="265"/>
        <v/>
      </c>
      <c r="I311" s="82" t="str">
        <f t="shared" si="266"/>
        <v/>
      </c>
      <c r="J311" s="82" t="str">
        <f t="shared" si="267"/>
        <v/>
      </c>
      <c r="K311" s="82" t="str">
        <f t="shared" si="268"/>
        <v/>
      </c>
      <c r="L311" s="82" t="str">
        <f t="shared" si="269"/>
        <v/>
      </c>
      <c r="M311" s="82" t="str">
        <f t="shared" si="270"/>
        <v/>
      </c>
      <c r="N311" s="82" t="str">
        <f t="shared" si="271"/>
        <v/>
      </c>
      <c r="O311" s="82" t="str">
        <f t="shared" si="272"/>
        <v/>
      </c>
      <c r="P311" s="82" t="str">
        <f t="shared" si="273"/>
        <v/>
      </c>
      <c r="Q311" s="82" t="str">
        <f t="shared" si="274"/>
        <v/>
      </c>
      <c r="R311" s="82" t="str">
        <f t="shared" si="275"/>
        <v/>
      </c>
      <c r="S311" s="82" t="str">
        <f t="shared" si="276"/>
        <v/>
      </c>
      <c r="T311" s="82" t="str">
        <f t="shared" si="277"/>
        <v/>
      </c>
      <c r="U311" s="82" t="str">
        <f t="shared" si="278"/>
        <v/>
      </c>
      <c r="V311" s="82" t="str">
        <f t="shared" si="279"/>
        <v/>
      </c>
      <c r="W311" s="82" t="str">
        <f t="shared" si="280"/>
        <v/>
      </c>
      <c r="X311" s="82" t="str">
        <f t="shared" si="281"/>
        <v/>
      </c>
      <c r="Y311" s="82" t="str">
        <f t="shared" si="282"/>
        <v/>
      </c>
      <c r="Z311" s="82" t="str">
        <f t="shared" si="283"/>
        <v/>
      </c>
      <c r="AA311" s="82" t="str">
        <f t="shared" si="284"/>
        <v/>
      </c>
      <c r="AB311" s="82" t="str">
        <f t="shared" si="285"/>
        <v/>
      </c>
      <c r="AC311" s="83" t="str">
        <f t="shared" si="315"/>
        <v>https://viking-pictures.s3.us-west-1.amazonaws.com/AA1188</v>
      </c>
      <c r="AD311" s="82" t="str">
        <f t="shared" si="327"/>
        <v>0</v>
      </c>
      <c r="AE311" s="82">
        <f t="shared" si="311"/>
        <v>0</v>
      </c>
      <c r="AF311" s="82" t="str">
        <f t="shared" si="328"/>
        <v>0</v>
      </c>
      <c r="AG311" s="82" t="str">
        <f t="shared" si="329"/>
        <v>0</v>
      </c>
      <c r="AH311" s="82" t="str">
        <f t="shared" si="330"/>
        <v>0</v>
      </c>
      <c r="AI311" s="82" t="str">
        <f t="shared" si="331"/>
        <v>0</v>
      </c>
      <c r="AJ311" s="82" t="str">
        <f t="shared" si="332"/>
        <v>0</v>
      </c>
      <c r="AK311" s="82" t="str">
        <f t="shared" si="333"/>
        <v>0</v>
      </c>
      <c r="AL311" s="82" t="str">
        <f t="shared" si="334"/>
        <v>0</v>
      </c>
      <c r="AM311" s="82" t="str">
        <f t="shared" si="335"/>
        <v>0</v>
      </c>
      <c r="AN311" s="82" t="str">
        <f t="shared" si="336"/>
        <v>0</v>
      </c>
      <c r="AO311" s="82" t="str">
        <f t="shared" si="337"/>
        <v>0</v>
      </c>
      <c r="AP311" s="82" t="str">
        <f t="shared" si="338"/>
        <v>0</v>
      </c>
      <c r="AQ311" s="84" t="s">
        <v>3199</v>
      </c>
      <c r="AR311" s="84" t="s">
        <v>1864</v>
      </c>
      <c r="AS311" s="84" t="s">
        <v>1865</v>
      </c>
      <c r="AT311" s="84" t="s">
        <v>1866</v>
      </c>
      <c r="AU311" s="84" t="s">
        <v>1867</v>
      </c>
      <c r="AV311" s="84" t="s">
        <v>1868</v>
      </c>
      <c r="AW311" s="84" t="s">
        <v>1869</v>
      </c>
      <c r="AX311" s="84" t="s">
        <v>1870</v>
      </c>
      <c r="AY311" s="84" t="s">
        <v>1871</v>
      </c>
      <c r="AZ311" s="84" t="s">
        <v>1872</v>
      </c>
      <c r="BA311" s="84" t="s">
        <v>1873</v>
      </c>
      <c r="BB311" s="84" t="s">
        <v>1874</v>
      </c>
      <c r="BC311" s="84" t="s">
        <v>1875</v>
      </c>
      <c r="BD311" s="84" t="s">
        <v>1876</v>
      </c>
      <c r="BE311" s="84" t="s">
        <v>1877</v>
      </c>
      <c r="BF311" s="84" t="s">
        <v>1878</v>
      </c>
      <c r="BG311" s="84" t="s">
        <v>1879</v>
      </c>
      <c r="BH311" s="84" t="s">
        <v>1880</v>
      </c>
      <c r="BI311" s="84" t="s">
        <v>1881</v>
      </c>
      <c r="BJ311" s="84" t="s">
        <v>1882</v>
      </c>
      <c r="BK311" s="84" t="s">
        <v>1883</v>
      </c>
      <c r="BL311" s="84" t="s">
        <v>1884</v>
      </c>
      <c r="BM311" s="84" t="s">
        <v>1885</v>
      </c>
      <c r="BN311" s="84" t="s">
        <v>1886</v>
      </c>
      <c r="BO311" s="84" t="s">
        <v>1887</v>
      </c>
      <c r="BP311" s="84" t="s">
        <v>1888</v>
      </c>
      <c r="BQ311" s="84" t="s">
        <v>1889</v>
      </c>
      <c r="BR311" s="68" t="str">
        <f t="shared" si="313"/>
        <v/>
      </c>
      <c r="BS311" s="68" t="str">
        <f t="shared" si="286"/>
        <v/>
      </c>
      <c r="BT311" s="68" t="str">
        <f t="shared" si="287"/>
        <v/>
      </c>
      <c r="BU311" s="68" t="str">
        <f t="shared" si="288"/>
        <v/>
      </c>
      <c r="BV311" s="68" t="str">
        <f t="shared" si="289"/>
        <v/>
      </c>
      <c r="BW311" s="68" t="str">
        <f t="shared" si="290"/>
        <v/>
      </c>
      <c r="BX311" s="68" t="str">
        <f t="shared" si="291"/>
        <v/>
      </c>
      <c r="BY311" s="68" t="str">
        <f t="shared" si="292"/>
        <v/>
      </c>
      <c r="BZ311" s="68" t="str">
        <f t="shared" si="293"/>
        <v/>
      </c>
      <c r="CA311" s="68" t="str">
        <f t="shared" si="294"/>
        <v/>
      </c>
      <c r="CB311" s="68" t="str">
        <f t="shared" si="295"/>
        <v/>
      </c>
      <c r="CC311" s="68" t="str">
        <f t="shared" si="296"/>
        <v/>
      </c>
      <c r="CD311" s="68" t="str">
        <f t="shared" si="297"/>
        <v/>
      </c>
      <c r="CE311" s="68" t="str">
        <f t="shared" si="298"/>
        <v/>
      </c>
      <c r="CF311" s="68" t="str">
        <f t="shared" si="299"/>
        <v/>
      </c>
      <c r="CG311" s="68" t="str">
        <f t="shared" si="300"/>
        <v/>
      </c>
      <c r="CH311" s="68" t="str">
        <f t="shared" si="301"/>
        <v/>
      </c>
      <c r="CI311" s="68" t="str">
        <f t="shared" si="302"/>
        <v/>
      </c>
      <c r="CJ311" s="68" t="str">
        <f t="shared" si="303"/>
        <v/>
      </c>
      <c r="CK311" s="68" t="str">
        <f t="shared" si="304"/>
        <v/>
      </c>
      <c r="CL311" s="68" t="str">
        <f t="shared" si="305"/>
        <v/>
      </c>
      <c r="CM311" s="68" t="str">
        <f t="shared" si="306"/>
        <v/>
      </c>
      <c r="CN311" s="68" t="str">
        <f t="shared" si="307"/>
        <v/>
      </c>
      <c r="CO311" s="68" t="str">
        <f t="shared" si="308"/>
        <v/>
      </c>
      <c r="CP311" s="68" t="str">
        <f t="shared" si="314"/>
        <v/>
      </c>
    </row>
    <row r="312" spans="3:94" x14ac:dyDescent="0.25">
      <c r="C312" s="82" t="str">
        <f t="shared" si="309"/>
        <v/>
      </c>
      <c r="D312" s="278"/>
      <c r="E312" s="82" t="str">
        <f t="shared" si="310"/>
        <v/>
      </c>
      <c r="F312" s="82" t="str">
        <f t="shared" si="263"/>
        <v/>
      </c>
      <c r="G312" s="82" t="str">
        <f t="shared" si="264"/>
        <v/>
      </c>
      <c r="H312" s="82" t="str">
        <f t="shared" si="265"/>
        <v/>
      </c>
      <c r="I312" s="82" t="str">
        <f t="shared" si="266"/>
        <v/>
      </c>
      <c r="J312" s="82" t="str">
        <f t="shared" si="267"/>
        <v/>
      </c>
      <c r="K312" s="82" t="str">
        <f t="shared" si="268"/>
        <v/>
      </c>
      <c r="L312" s="82" t="str">
        <f t="shared" si="269"/>
        <v/>
      </c>
      <c r="M312" s="82" t="str">
        <f t="shared" si="270"/>
        <v/>
      </c>
      <c r="N312" s="82" t="str">
        <f t="shared" si="271"/>
        <v/>
      </c>
      <c r="O312" s="82" t="str">
        <f t="shared" si="272"/>
        <v/>
      </c>
      <c r="P312" s="82" t="str">
        <f t="shared" si="273"/>
        <v/>
      </c>
      <c r="Q312" s="82" t="str">
        <f t="shared" si="274"/>
        <v/>
      </c>
      <c r="R312" s="82" t="str">
        <f t="shared" si="275"/>
        <v/>
      </c>
      <c r="S312" s="82" t="str">
        <f t="shared" si="276"/>
        <v/>
      </c>
      <c r="T312" s="82" t="str">
        <f t="shared" si="277"/>
        <v/>
      </c>
      <c r="U312" s="82" t="str">
        <f t="shared" si="278"/>
        <v/>
      </c>
      <c r="V312" s="82" t="str">
        <f t="shared" si="279"/>
        <v/>
      </c>
      <c r="W312" s="82" t="str">
        <f t="shared" si="280"/>
        <v/>
      </c>
      <c r="X312" s="82" t="str">
        <f t="shared" si="281"/>
        <v/>
      </c>
      <c r="Y312" s="82" t="str">
        <f t="shared" si="282"/>
        <v/>
      </c>
      <c r="Z312" s="82" t="str">
        <f t="shared" si="283"/>
        <v/>
      </c>
      <c r="AA312" s="82" t="str">
        <f t="shared" si="284"/>
        <v/>
      </c>
      <c r="AB312" s="82" t="str">
        <f t="shared" si="285"/>
        <v/>
      </c>
      <c r="AC312" s="83" t="str">
        <f t="shared" si="315"/>
        <v>https://viking-pictures.s3.us-west-1.amazonaws.com/AA1188</v>
      </c>
      <c r="AD312" s="82" t="str">
        <f t="shared" si="327"/>
        <v>0</v>
      </c>
      <c r="AE312" s="82">
        <f t="shared" si="311"/>
        <v>0</v>
      </c>
      <c r="AF312" s="82" t="str">
        <f t="shared" si="328"/>
        <v>0</v>
      </c>
      <c r="AG312" s="82" t="str">
        <f t="shared" si="329"/>
        <v>0</v>
      </c>
      <c r="AH312" s="82" t="str">
        <f t="shared" si="330"/>
        <v>0</v>
      </c>
      <c r="AI312" s="82" t="str">
        <f t="shared" si="331"/>
        <v>0</v>
      </c>
      <c r="AJ312" s="82" t="str">
        <f t="shared" si="332"/>
        <v>0</v>
      </c>
      <c r="AK312" s="82" t="str">
        <f t="shared" si="333"/>
        <v>0</v>
      </c>
      <c r="AL312" s="82" t="str">
        <f t="shared" si="334"/>
        <v>0</v>
      </c>
      <c r="AM312" s="82" t="str">
        <f t="shared" si="335"/>
        <v>0</v>
      </c>
      <c r="AN312" s="82" t="str">
        <f t="shared" si="336"/>
        <v>0</v>
      </c>
      <c r="AO312" s="82" t="str">
        <f t="shared" si="337"/>
        <v>0</v>
      </c>
      <c r="AP312" s="82" t="str">
        <f t="shared" si="338"/>
        <v>0</v>
      </c>
      <c r="AQ312" s="84" t="s">
        <v>3199</v>
      </c>
      <c r="AR312" s="84" t="s">
        <v>1864</v>
      </c>
      <c r="AS312" s="84" t="s">
        <v>1865</v>
      </c>
      <c r="AT312" s="84" t="s">
        <v>1866</v>
      </c>
      <c r="AU312" s="84" t="s">
        <v>1867</v>
      </c>
      <c r="AV312" s="84" t="s">
        <v>1868</v>
      </c>
      <c r="AW312" s="84" t="s">
        <v>1869</v>
      </c>
      <c r="AX312" s="84" t="s">
        <v>1870</v>
      </c>
      <c r="AY312" s="84" t="s">
        <v>1871</v>
      </c>
      <c r="AZ312" s="84" t="s">
        <v>1872</v>
      </c>
      <c r="BA312" s="84" t="s">
        <v>1873</v>
      </c>
      <c r="BB312" s="84" t="s">
        <v>1874</v>
      </c>
      <c r="BC312" s="84" t="s">
        <v>1875</v>
      </c>
      <c r="BD312" s="84" t="s">
        <v>1876</v>
      </c>
      <c r="BE312" s="84" t="s">
        <v>1877</v>
      </c>
      <c r="BF312" s="84" t="s">
        <v>1878</v>
      </c>
      <c r="BG312" s="84" t="s">
        <v>1879</v>
      </c>
      <c r="BH312" s="84" t="s">
        <v>1880</v>
      </c>
      <c r="BI312" s="84" t="s">
        <v>1881</v>
      </c>
      <c r="BJ312" s="84" t="s">
        <v>1882</v>
      </c>
      <c r="BK312" s="84" t="s">
        <v>1883</v>
      </c>
      <c r="BL312" s="84" t="s">
        <v>1884</v>
      </c>
      <c r="BM312" s="84" t="s">
        <v>1885</v>
      </c>
      <c r="BN312" s="84" t="s">
        <v>1886</v>
      </c>
      <c r="BO312" s="84" t="s">
        <v>1887</v>
      </c>
      <c r="BP312" s="84" t="s">
        <v>1888</v>
      </c>
      <c r="BQ312" s="84" t="s">
        <v>1889</v>
      </c>
      <c r="BR312" s="68" t="str">
        <f t="shared" si="313"/>
        <v/>
      </c>
      <c r="BS312" s="68" t="str">
        <f t="shared" si="286"/>
        <v/>
      </c>
      <c r="BT312" s="68" t="str">
        <f t="shared" si="287"/>
        <v/>
      </c>
      <c r="BU312" s="68" t="str">
        <f t="shared" si="288"/>
        <v/>
      </c>
      <c r="BV312" s="68" t="str">
        <f t="shared" si="289"/>
        <v/>
      </c>
      <c r="BW312" s="68" t="str">
        <f t="shared" si="290"/>
        <v/>
      </c>
      <c r="BX312" s="68" t="str">
        <f t="shared" si="291"/>
        <v/>
      </c>
      <c r="BY312" s="68" t="str">
        <f t="shared" si="292"/>
        <v/>
      </c>
      <c r="BZ312" s="68" t="str">
        <f t="shared" si="293"/>
        <v/>
      </c>
      <c r="CA312" s="68" t="str">
        <f t="shared" si="294"/>
        <v/>
      </c>
      <c r="CB312" s="68" t="str">
        <f t="shared" si="295"/>
        <v/>
      </c>
      <c r="CC312" s="68" t="str">
        <f t="shared" si="296"/>
        <v/>
      </c>
      <c r="CD312" s="68" t="str">
        <f t="shared" si="297"/>
        <v/>
      </c>
      <c r="CE312" s="68" t="str">
        <f t="shared" si="298"/>
        <v/>
      </c>
      <c r="CF312" s="68" t="str">
        <f t="shared" si="299"/>
        <v/>
      </c>
      <c r="CG312" s="68" t="str">
        <f t="shared" si="300"/>
        <v/>
      </c>
      <c r="CH312" s="68" t="str">
        <f t="shared" si="301"/>
        <v/>
      </c>
      <c r="CI312" s="68" t="str">
        <f t="shared" si="302"/>
        <v/>
      </c>
      <c r="CJ312" s="68" t="str">
        <f t="shared" si="303"/>
        <v/>
      </c>
      <c r="CK312" s="68" t="str">
        <f t="shared" si="304"/>
        <v/>
      </c>
      <c r="CL312" s="68" t="str">
        <f t="shared" si="305"/>
        <v/>
      </c>
      <c r="CM312" s="68" t="str">
        <f t="shared" si="306"/>
        <v/>
      </c>
      <c r="CN312" s="68" t="str">
        <f t="shared" si="307"/>
        <v/>
      </c>
      <c r="CO312" s="68" t="str">
        <f t="shared" si="308"/>
        <v/>
      </c>
      <c r="CP312" s="68" t="str">
        <f t="shared" si="314"/>
        <v/>
      </c>
    </row>
    <row r="313" spans="3:94" x14ac:dyDescent="0.25">
      <c r="C313" s="82" t="str">
        <f t="shared" si="309"/>
        <v/>
      </c>
      <c r="D313" s="278"/>
      <c r="E313" s="82" t="str">
        <f t="shared" si="310"/>
        <v/>
      </c>
      <c r="F313" s="82" t="str">
        <f t="shared" si="263"/>
        <v/>
      </c>
      <c r="G313" s="82" t="str">
        <f t="shared" si="264"/>
        <v/>
      </c>
      <c r="H313" s="82" t="str">
        <f t="shared" si="265"/>
        <v/>
      </c>
      <c r="I313" s="82" t="str">
        <f t="shared" si="266"/>
        <v/>
      </c>
      <c r="J313" s="82" t="str">
        <f t="shared" si="267"/>
        <v/>
      </c>
      <c r="K313" s="82" t="str">
        <f t="shared" si="268"/>
        <v/>
      </c>
      <c r="L313" s="82" t="str">
        <f t="shared" si="269"/>
        <v/>
      </c>
      <c r="M313" s="82" t="str">
        <f t="shared" si="270"/>
        <v/>
      </c>
      <c r="N313" s="82" t="str">
        <f t="shared" si="271"/>
        <v/>
      </c>
      <c r="O313" s="82" t="str">
        <f t="shared" si="272"/>
        <v/>
      </c>
      <c r="P313" s="82" t="str">
        <f t="shared" si="273"/>
        <v/>
      </c>
      <c r="Q313" s="82" t="str">
        <f t="shared" si="274"/>
        <v/>
      </c>
      <c r="R313" s="82" t="str">
        <f t="shared" si="275"/>
        <v/>
      </c>
      <c r="S313" s="82" t="str">
        <f t="shared" si="276"/>
        <v/>
      </c>
      <c r="T313" s="82" t="str">
        <f t="shared" si="277"/>
        <v/>
      </c>
      <c r="U313" s="82" t="str">
        <f t="shared" si="278"/>
        <v/>
      </c>
      <c r="V313" s="82" t="str">
        <f t="shared" si="279"/>
        <v/>
      </c>
      <c r="W313" s="82" t="str">
        <f t="shared" si="280"/>
        <v/>
      </c>
      <c r="X313" s="82" t="str">
        <f t="shared" si="281"/>
        <v/>
      </c>
      <c r="Y313" s="82" t="str">
        <f t="shared" si="282"/>
        <v/>
      </c>
      <c r="Z313" s="82" t="str">
        <f t="shared" si="283"/>
        <v/>
      </c>
      <c r="AA313" s="82" t="str">
        <f t="shared" si="284"/>
        <v/>
      </c>
      <c r="AB313" s="82" t="str">
        <f t="shared" si="285"/>
        <v/>
      </c>
      <c r="AC313" s="83" t="str">
        <f t="shared" si="315"/>
        <v>https://viking-pictures.s3.us-west-1.amazonaws.com/AA1188</v>
      </c>
      <c r="AD313" s="82" t="str">
        <f t="shared" si="327"/>
        <v>0</v>
      </c>
      <c r="AE313" s="82">
        <f t="shared" si="311"/>
        <v>0</v>
      </c>
      <c r="AF313" s="82" t="str">
        <f t="shared" si="328"/>
        <v>0</v>
      </c>
      <c r="AG313" s="82" t="str">
        <f t="shared" si="329"/>
        <v>0</v>
      </c>
      <c r="AH313" s="82" t="str">
        <f t="shared" si="330"/>
        <v>0</v>
      </c>
      <c r="AI313" s="82" t="str">
        <f t="shared" si="331"/>
        <v>0</v>
      </c>
      <c r="AJ313" s="82" t="str">
        <f t="shared" si="332"/>
        <v>0</v>
      </c>
      <c r="AK313" s="82" t="str">
        <f t="shared" si="333"/>
        <v>0</v>
      </c>
      <c r="AL313" s="82" t="str">
        <f t="shared" si="334"/>
        <v>0</v>
      </c>
      <c r="AM313" s="82" t="str">
        <f t="shared" si="335"/>
        <v>0</v>
      </c>
      <c r="AN313" s="82" t="str">
        <f t="shared" si="336"/>
        <v>0</v>
      </c>
      <c r="AO313" s="82" t="str">
        <f t="shared" si="337"/>
        <v>0</v>
      </c>
      <c r="AP313" s="82" t="str">
        <f t="shared" si="338"/>
        <v>0</v>
      </c>
      <c r="AQ313" s="84" t="s">
        <v>3199</v>
      </c>
      <c r="AR313" s="84" t="s">
        <v>1864</v>
      </c>
      <c r="AS313" s="84" t="s">
        <v>1865</v>
      </c>
      <c r="AT313" s="84" t="s">
        <v>1866</v>
      </c>
      <c r="AU313" s="84" t="s">
        <v>1867</v>
      </c>
      <c r="AV313" s="84" t="s">
        <v>1868</v>
      </c>
      <c r="AW313" s="84" t="s">
        <v>1869</v>
      </c>
      <c r="AX313" s="84" t="s">
        <v>1870</v>
      </c>
      <c r="AY313" s="84" t="s">
        <v>1871</v>
      </c>
      <c r="AZ313" s="84" t="s">
        <v>1872</v>
      </c>
      <c r="BA313" s="84" t="s">
        <v>1873</v>
      </c>
      <c r="BB313" s="84" t="s">
        <v>1874</v>
      </c>
      <c r="BC313" s="84" t="s">
        <v>1875</v>
      </c>
      <c r="BD313" s="84" t="s">
        <v>1876</v>
      </c>
      <c r="BE313" s="84" t="s">
        <v>1877</v>
      </c>
      <c r="BF313" s="84" t="s">
        <v>1878</v>
      </c>
      <c r="BG313" s="84" t="s">
        <v>1879</v>
      </c>
      <c r="BH313" s="84" t="s">
        <v>1880</v>
      </c>
      <c r="BI313" s="84" t="s">
        <v>1881</v>
      </c>
      <c r="BJ313" s="84" t="s">
        <v>1882</v>
      </c>
      <c r="BK313" s="84" t="s">
        <v>1883</v>
      </c>
      <c r="BL313" s="84" t="s">
        <v>1884</v>
      </c>
      <c r="BM313" s="84" t="s">
        <v>1885</v>
      </c>
      <c r="BN313" s="84" t="s">
        <v>1886</v>
      </c>
      <c r="BO313" s="84" t="s">
        <v>1887</v>
      </c>
      <c r="BP313" s="84" t="s">
        <v>1888</v>
      </c>
      <c r="BQ313" s="84" t="s">
        <v>1889</v>
      </c>
      <c r="BR313" s="68" t="str">
        <f t="shared" si="313"/>
        <v/>
      </c>
      <c r="BS313" s="68" t="str">
        <f t="shared" si="286"/>
        <v/>
      </c>
      <c r="BT313" s="68" t="str">
        <f t="shared" si="287"/>
        <v/>
      </c>
      <c r="BU313" s="68" t="str">
        <f t="shared" si="288"/>
        <v/>
      </c>
      <c r="BV313" s="68" t="str">
        <f t="shared" si="289"/>
        <v/>
      </c>
      <c r="BW313" s="68" t="str">
        <f t="shared" si="290"/>
        <v/>
      </c>
      <c r="BX313" s="68" t="str">
        <f t="shared" si="291"/>
        <v/>
      </c>
      <c r="BY313" s="68" t="str">
        <f t="shared" si="292"/>
        <v/>
      </c>
      <c r="BZ313" s="68" t="str">
        <f t="shared" si="293"/>
        <v/>
      </c>
      <c r="CA313" s="68" t="str">
        <f t="shared" si="294"/>
        <v/>
      </c>
      <c r="CB313" s="68" t="str">
        <f t="shared" si="295"/>
        <v/>
      </c>
      <c r="CC313" s="68" t="str">
        <f t="shared" si="296"/>
        <v/>
      </c>
      <c r="CD313" s="68" t="str">
        <f t="shared" si="297"/>
        <v/>
      </c>
      <c r="CE313" s="68" t="str">
        <f t="shared" si="298"/>
        <v/>
      </c>
      <c r="CF313" s="68" t="str">
        <f t="shared" si="299"/>
        <v/>
      </c>
      <c r="CG313" s="68" t="str">
        <f t="shared" si="300"/>
        <v/>
      </c>
      <c r="CH313" s="68" t="str">
        <f t="shared" si="301"/>
        <v/>
      </c>
      <c r="CI313" s="68" t="str">
        <f t="shared" si="302"/>
        <v/>
      </c>
      <c r="CJ313" s="68" t="str">
        <f t="shared" si="303"/>
        <v/>
      </c>
      <c r="CK313" s="68" t="str">
        <f t="shared" si="304"/>
        <v/>
      </c>
      <c r="CL313" s="68" t="str">
        <f t="shared" si="305"/>
        <v/>
      </c>
      <c r="CM313" s="68" t="str">
        <f t="shared" si="306"/>
        <v/>
      </c>
      <c r="CN313" s="68" t="str">
        <f t="shared" si="307"/>
        <v/>
      </c>
      <c r="CO313" s="68" t="str">
        <f t="shared" si="308"/>
        <v/>
      </c>
      <c r="CP313" s="68" t="str">
        <f t="shared" si="314"/>
        <v/>
      </c>
    </row>
    <row r="314" spans="3:94" x14ac:dyDescent="0.25">
      <c r="C314" s="82" t="str">
        <f t="shared" si="309"/>
        <v/>
      </c>
      <c r="D314" s="278"/>
      <c r="E314" s="82" t="str">
        <f t="shared" si="310"/>
        <v/>
      </c>
      <c r="F314" s="82" t="str">
        <f t="shared" si="263"/>
        <v/>
      </c>
      <c r="G314" s="82" t="str">
        <f t="shared" si="264"/>
        <v/>
      </c>
      <c r="H314" s="82" t="str">
        <f t="shared" si="265"/>
        <v/>
      </c>
      <c r="I314" s="82" t="str">
        <f t="shared" si="266"/>
        <v/>
      </c>
      <c r="J314" s="82" t="str">
        <f t="shared" si="267"/>
        <v/>
      </c>
      <c r="K314" s="82" t="str">
        <f t="shared" si="268"/>
        <v/>
      </c>
      <c r="L314" s="82" t="str">
        <f t="shared" si="269"/>
        <v/>
      </c>
      <c r="M314" s="82" t="str">
        <f t="shared" si="270"/>
        <v/>
      </c>
      <c r="N314" s="82" t="str">
        <f t="shared" si="271"/>
        <v/>
      </c>
      <c r="O314" s="82" t="str">
        <f t="shared" si="272"/>
        <v/>
      </c>
      <c r="P314" s="82" t="str">
        <f t="shared" si="273"/>
        <v/>
      </c>
      <c r="Q314" s="82" t="str">
        <f t="shared" si="274"/>
        <v/>
      </c>
      <c r="R314" s="82" t="str">
        <f t="shared" si="275"/>
        <v/>
      </c>
      <c r="S314" s="82" t="str">
        <f t="shared" si="276"/>
        <v/>
      </c>
      <c r="T314" s="82" t="str">
        <f t="shared" si="277"/>
        <v/>
      </c>
      <c r="U314" s="82" t="str">
        <f t="shared" si="278"/>
        <v/>
      </c>
      <c r="V314" s="82" t="str">
        <f t="shared" si="279"/>
        <v/>
      </c>
      <c r="W314" s="82" t="str">
        <f t="shared" si="280"/>
        <v/>
      </c>
      <c r="X314" s="82" t="str">
        <f t="shared" si="281"/>
        <v/>
      </c>
      <c r="Y314" s="82" t="str">
        <f t="shared" si="282"/>
        <v/>
      </c>
      <c r="Z314" s="82" t="str">
        <f t="shared" si="283"/>
        <v/>
      </c>
      <c r="AA314" s="82" t="str">
        <f t="shared" si="284"/>
        <v/>
      </c>
      <c r="AB314" s="82" t="str">
        <f t="shared" si="285"/>
        <v/>
      </c>
      <c r="AC314" s="83" t="str">
        <f t="shared" si="315"/>
        <v>https://viking-pictures.s3.us-west-1.amazonaws.com/AA1188</v>
      </c>
      <c r="AD314" s="82" t="str">
        <f t="shared" si="327"/>
        <v>0</v>
      </c>
      <c r="AE314" s="82">
        <f t="shared" si="311"/>
        <v>0</v>
      </c>
      <c r="AF314" s="82" t="str">
        <f t="shared" si="328"/>
        <v>0</v>
      </c>
      <c r="AG314" s="82" t="str">
        <f t="shared" si="329"/>
        <v>0</v>
      </c>
      <c r="AH314" s="82" t="str">
        <f t="shared" si="330"/>
        <v>0</v>
      </c>
      <c r="AI314" s="82" t="str">
        <f t="shared" si="331"/>
        <v>0</v>
      </c>
      <c r="AJ314" s="82" t="str">
        <f t="shared" si="332"/>
        <v>0</v>
      </c>
      <c r="AK314" s="82" t="str">
        <f t="shared" si="333"/>
        <v>0</v>
      </c>
      <c r="AL314" s="82" t="str">
        <f t="shared" si="334"/>
        <v>0</v>
      </c>
      <c r="AM314" s="82" t="str">
        <f t="shared" si="335"/>
        <v>0</v>
      </c>
      <c r="AN314" s="82" t="str">
        <f t="shared" si="336"/>
        <v>0</v>
      </c>
      <c r="AO314" s="82" t="str">
        <f t="shared" si="337"/>
        <v>0</v>
      </c>
      <c r="AP314" s="82" t="str">
        <f t="shared" si="338"/>
        <v>0</v>
      </c>
      <c r="AQ314" s="84" t="s">
        <v>3199</v>
      </c>
      <c r="AR314" s="84" t="s">
        <v>1864</v>
      </c>
      <c r="AS314" s="84" t="s">
        <v>1865</v>
      </c>
      <c r="AT314" s="84" t="s">
        <v>1866</v>
      </c>
      <c r="AU314" s="84" t="s">
        <v>1867</v>
      </c>
      <c r="AV314" s="84" t="s">
        <v>1868</v>
      </c>
      <c r="AW314" s="84" t="s">
        <v>1869</v>
      </c>
      <c r="AX314" s="84" t="s">
        <v>1870</v>
      </c>
      <c r="AY314" s="84" t="s">
        <v>1871</v>
      </c>
      <c r="AZ314" s="84" t="s">
        <v>1872</v>
      </c>
      <c r="BA314" s="84" t="s">
        <v>1873</v>
      </c>
      <c r="BB314" s="84" t="s">
        <v>1874</v>
      </c>
      <c r="BC314" s="84" t="s">
        <v>1875</v>
      </c>
      <c r="BD314" s="84" t="s">
        <v>1876</v>
      </c>
      <c r="BE314" s="84" t="s">
        <v>1877</v>
      </c>
      <c r="BF314" s="84" t="s">
        <v>1878</v>
      </c>
      <c r="BG314" s="84" t="s">
        <v>1879</v>
      </c>
      <c r="BH314" s="84" t="s">
        <v>1880</v>
      </c>
      <c r="BI314" s="84" t="s">
        <v>1881</v>
      </c>
      <c r="BJ314" s="84" t="s">
        <v>1882</v>
      </c>
      <c r="BK314" s="84" t="s">
        <v>1883</v>
      </c>
      <c r="BL314" s="84" t="s">
        <v>1884</v>
      </c>
      <c r="BM314" s="84" t="s">
        <v>1885</v>
      </c>
      <c r="BN314" s="84" t="s">
        <v>1886</v>
      </c>
      <c r="BO314" s="84" t="s">
        <v>1887</v>
      </c>
      <c r="BP314" s="84" t="s">
        <v>1888</v>
      </c>
      <c r="BQ314" s="84" t="s">
        <v>1889</v>
      </c>
      <c r="BR314" s="68" t="str">
        <f t="shared" si="313"/>
        <v/>
      </c>
      <c r="BS314" s="68" t="str">
        <f t="shared" si="286"/>
        <v/>
      </c>
      <c r="BT314" s="68" t="str">
        <f t="shared" si="287"/>
        <v/>
      </c>
      <c r="BU314" s="68" t="str">
        <f t="shared" si="288"/>
        <v/>
      </c>
      <c r="BV314" s="68" t="str">
        <f t="shared" si="289"/>
        <v/>
      </c>
      <c r="BW314" s="68" t="str">
        <f t="shared" si="290"/>
        <v/>
      </c>
      <c r="BX314" s="68" t="str">
        <f t="shared" si="291"/>
        <v/>
      </c>
      <c r="BY314" s="68" t="str">
        <f t="shared" si="292"/>
        <v/>
      </c>
      <c r="BZ314" s="68" t="str">
        <f t="shared" si="293"/>
        <v/>
      </c>
      <c r="CA314" s="68" t="str">
        <f t="shared" si="294"/>
        <v/>
      </c>
      <c r="CB314" s="68" t="str">
        <f t="shared" si="295"/>
        <v/>
      </c>
      <c r="CC314" s="68" t="str">
        <f t="shared" si="296"/>
        <v/>
      </c>
      <c r="CD314" s="68" t="str">
        <f t="shared" si="297"/>
        <v/>
      </c>
      <c r="CE314" s="68" t="str">
        <f t="shared" si="298"/>
        <v/>
      </c>
      <c r="CF314" s="68" t="str">
        <f t="shared" si="299"/>
        <v/>
      </c>
      <c r="CG314" s="68" t="str">
        <f t="shared" si="300"/>
        <v/>
      </c>
      <c r="CH314" s="68" t="str">
        <f t="shared" si="301"/>
        <v/>
      </c>
      <c r="CI314" s="68" t="str">
        <f t="shared" si="302"/>
        <v/>
      </c>
      <c r="CJ314" s="68" t="str">
        <f t="shared" si="303"/>
        <v/>
      </c>
      <c r="CK314" s="68" t="str">
        <f t="shared" si="304"/>
        <v/>
      </c>
      <c r="CL314" s="68" t="str">
        <f t="shared" si="305"/>
        <v/>
      </c>
      <c r="CM314" s="68" t="str">
        <f t="shared" si="306"/>
        <v/>
      </c>
      <c r="CN314" s="68" t="str">
        <f t="shared" si="307"/>
        <v/>
      </c>
      <c r="CO314" s="68" t="str">
        <f t="shared" si="308"/>
        <v/>
      </c>
      <c r="CP314" s="68" t="str">
        <f t="shared" si="314"/>
        <v/>
      </c>
    </row>
    <row r="315" spans="3:94" x14ac:dyDescent="0.25">
      <c r="C315" s="82" t="str">
        <f t="shared" si="309"/>
        <v/>
      </c>
      <c r="D315" s="278"/>
      <c r="E315" s="82" t="str">
        <f t="shared" si="310"/>
        <v/>
      </c>
      <c r="F315" s="82" t="str">
        <f t="shared" si="263"/>
        <v/>
      </c>
      <c r="G315" s="82" t="str">
        <f t="shared" si="264"/>
        <v/>
      </c>
      <c r="H315" s="82" t="str">
        <f t="shared" si="265"/>
        <v/>
      </c>
      <c r="I315" s="82" t="str">
        <f t="shared" si="266"/>
        <v/>
      </c>
      <c r="J315" s="82" t="str">
        <f t="shared" si="267"/>
        <v/>
      </c>
      <c r="K315" s="82" t="str">
        <f t="shared" si="268"/>
        <v/>
      </c>
      <c r="L315" s="82" t="str">
        <f t="shared" si="269"/>
        <v/>
      </c>
      <c r="M315" s="82" t="str">
        <f t="shared" si="270"/>
        <v/>
      </c>
      <c r="N315" s="82" t="str">
        <f t="shared" si="271"/>
        <v/>
      </c>
      <c r="O315" s="82" t="str">
        <f t="shared" si="272"/>
        <v/>
      </c>
      <c r="P315" s="82" t="str">
        <f t="shared" si="273"/>
        <v/>
      </c>
      <c r="Q315" s="82" t="str">
        <f t="shared" si="274"/>
        <v/>
      </c>
      <c r="R315" s="82" t="str">
        <f t="shared" si="275"/>
        <v/>
      </c>
      <c r="S315" s="82" t="str">
        <f t="shared" si="276"/>
        <v/>
      </c>
      <c r="T315" s="82" t="str">
        <f t="shared" si="277"/>
        <v/>
      </c>
      <c r="U315" s="82" t="str">
        <f t="shared" si="278"/>
        <v/>
      </c>
      <c r="V315" s="82" t="str">
        <f t="shared" si="279"/>
        <v/>
      </c>
      <c r="W315" s="82" t="str">
        <f t="shared" si="280"/>
        <v/>
      </c>
      <c r="X315" s="82" t="str">
        <f t="shared" si="281"/>
        <v/>
      </c>
      <c r="Y315" s="82" t="str">
        <f t="shared" si="282"/>
        <v/>
      </c>
      <c r="Z315" s="82" t="str">
        <f t="shared" si="283"/>
        <v/>
      </c>
      <c r="AA315" s="82" t="str">
        <f t="shared" si="284"/>
        <v/>
      </c>
      <c r="AB315" s="82" t="str">
        <f t="shared" si="285"/>
        <v/>
      </c>
      <c r="AC315" s="83" t="str">
        <f t="shared" si="315"/>
        <v>https://viking-pictures.s3.us-west-1.amazonaws.com/AA1188</v>
      </c>
      <c r="AD315" s="82" t="str">
        <f t="shared" si="327"/>
        <v>0</v>
      </c>
      <c r="AE315" s="82">
        <f t="shared" si="311"/>
        <v>0</v>
      </c>
      <c r="AF315" s="82" t="str">
        <f t="shared" si="328"/>
        <v>0</v>
      </c>
      <c r="AG315" s="82" t="str">
        <f t="shared" si="329"/>
        <v>0</v>
      </c>
      <c r="AH315" s="82" t="str">
        <f t="shared" si="330"/>
        <v>0</v>
      </c>
      <c r="AI315" s="82" t="str">
        <f t="shared" si="331"/>
        <v>0</v>
      </c>
      <c r="AJ315" s="82" t="str">
        <f t="shared" si="332"/>
        <v>0</v>
      </c>
      <c r="AK315" s="82" t="str">
        <f t="shared" si="333"/>
        <v>0</v>
      </c>
      <c r="AL315" s="82" t="str">
        <f t="shared" si="334"/>
        <v>0</v>
      </c>
      <c r="AM315" s="82" t="str">
        <f t="shared" si="335"/>
        <v>0</v>
      </c>
      <c r="AN315" s="82" t="str">
        <f t="shared" si="336"/>
        <v>0</v>
      </c>
      <c r="AO315" s="82" t="str">
        <f t="shared" si="337"/>
        <v>0</v>
      </c>
      <c r="AP315" s="82" t="str">
        <f t="shared" si="338"/>
        <v>0</v>
      </c>
      <c r="AQ315" s="84" t="s">
        <v>3199</v>
      </c>
      <c r="AR315" s="84" t="s">
        <v>1864</v>
      </c>
      <c r="AS315" s="84" t="s">
        <v>1865</v>
      </c>
      <c r="AT315" s="84" t="s">
        <v>1866</v>
      </c>
      <c r="AU315" s="84" t="s">
        <v>1867</v>
      </c>
      <c r="AV315" s="84" t="s">
        <v>1868</v>
      </c>
      <c r="AW315" s="84" t="s">
        <v>1869</v>
      </c>
      <c r="AX315" s="84" t="s">
        <v>1870</v>
      </c>
      <c r="AY315" s="84" t="s">
        <v>1871</v>
      </c>
      <c r="AZ315" s="84" t="s">
        <v>1872</v>
      </c>
      <c r="BA315" s="84" t="s">
        <v>1873</v>
      </c>
      <c r="BB315" s="84" t="s">
        <v>1874</v>
      </c>
      <c r="BC315" s="84" t="s">
        <v>1875</v>
      </c>
      <c r="BD315" s="84" t="s">
        <v>1876</v>
      </c>
      <c r="BE315" s="84" t="s">
        <v>1877</v>
      </c>
      <c r="BF315" s="84" t="s">
        <v>1878</v>
      </c>
      <c r="BG315" s="84" t="s">
        <v>1879</v>
      </c>
      <c r="BH315" s="84" t="s">
        <v>1880</v>
      </c>
      <c r="BI315" s="84" t="s">
        <v>1881</v>
      </c>
      <c r="BJ315" s="84" t="s">
        <v>1882</v>
      </c>
      <c r="BK315" s="84" t="s">
        <v>1883</v>
      </c>
      <c r="BL315" s="84" t="s">
        <v>1884</v>
      </c>
      <c r="BM315" s="84" t="s">
        <v>1885</v>
      </c>
      <c r="BN315" s="84" t="s">
        <v>1886</v>
      </c>
      <c r="BO315" s="84" t="s">
        <v>1887</v>
      </c>
      <c r="BP315" s="84" t="s">
        <v>1888</v>
      </c>
      <c r="BQ315" s="84" t="s">
        <v>1889</v>
      </c>
      <c r="BR315" s="68" t="str">
        <f t="shared" si="313"/>
        <v/>
      </c>
      <c r="BS315" s="68" t="str">
        <f t="shared" si="286"/>
        <v/>
      </c>
      <c r="BT315" s="68" t="str">
        <f t="shared" si="287"/>
        <v/>
      </c>
      <c r="BU315" s="68" t="str">
        <f t="shared" si="288"/>
        <v/>
      </c>
      <c r="BV315" s="68" t="str">
        <f t="shared" si="289"/>
        <v/>
      </c>
      <c r="BW315" s="68" t="str">
        <f t="shared" si="290"/>
        <v/>
      </c>
      <c r="BX315" s="68" t="str">
        <f t="shared" si="291"/>
        <v/>
      </c>
      <c r="BY315" s="68" t="str">
        <f t="shared" si="292"/>
        <v/>
      </c>
      <c r="BZ315" s="68" t="str">
        <f t="shared" si="293"/>
        <v/>
      </c>
      <c r="CA315" s="68" t="str">
        <f t="shared" si="294"/>
        <v/>
      </c>
      <c r="CB315" s="68" t="str">
        <f t="shared" si="295"/>
        <v/>
      </c>
      <c r="CC315" s="68" t="str">
        <f t="shared" si="296"/>
        <v/>
      </c>
      <c r="CD315" s="68" t="str">
        <f t="shared" si="297"/>
        <v/>
      </c>
      <c r="CE315" s="68" t="str">
        <f t="shared" si="298"/>
        <v/>
      </c>
      <c r="CF315" s="68" t="str">
        <f t="shared" si="299"/>
        <v/>
      </c>
      <c r="CG315" s="68" t="str">
        <f t="shared" si="300"/>
        <v/>
      </c>
      <c r="CH315" s="68" t="str">
        <f t="shared" si="301"/>
        <v/>
      </c>
      <c r="CI315" s="68" t="str">
        <f t="shared" si="302"/>
        <v/>
      </c>
      <c r="CJ315" s="68" t="str">
        <f t="shared" si="303"/>
        <v/>
      </c>
      <c r="CK315" s="68" t="str">
        <f t="shared" si="304"/>
        <v/>
      </c>
      <c r="CL315" s="68" t="str">
        <f t="shared" si="305"/>
        <v/>
      </c>
      <c r="CM315" s="68" t="str">
        <f t="shared" si="306"/>
        <v/>
      </c>
      <c r="CN315" s="68" t="str">
        <f t="shared" si="307"/>
        <v/>
      </c>
      <c r="CO315" s="68" t="str">
        <f t="shared" si="308"/>
        <v/>
      </c>
      <c r="CP315" s="68" t="str">
        <f t="shared" si="314"/>
        <v/>
      </c>
    </row>
    <row r="316" spans="3:94" x14ac:dyDescent="0.25">
      <c r="C316" s="82" t="str">
        <f t="shared" si="309"/>
        <v/>
      </c>
      <c r="D316" s="278"/>
      <c r="E316" s="82" t="str">
        <f t="shared" si="310"/>
        <v/>
      </c>
      <c r="F316" s="82" t="str">
        <f t="shared" si="263"/>
        <v/>
      </c>
      <c r="G316" s="82" t="str">
        <f t="shared" si="264"/>
        <v/>
      </c>
      <c r="H316" s="82" t="str">
        <f t="shared" si="265"/>
        <v/>
      </c>
      <c r="I316" s="82" t="str">
        <f t="shared" si="266"/>
        <v/>
      </c>
      <c r="J316" s="82" t="str">
        <f t="shared" si="267"/>
        <v/>
      </c>
      <c r="K316" s="82" t="str">
        <f t="shared" si="268"/>
        <v/>
      </c>
      <c r="L316" s="82" t="str">
        <f t="shared" si="269"/>
        <v/>
      </c>
      <c r="M316" s="82" t="str">
        <f t="shared" si="270"/>
        <v/>
      </c>
      <c r="N316" s="82" t="str">
        <f t="shared" si="271"/>
        <v/>
      </c>
      <c r="O316" s="82" t="str">
        <f t="shared" si="272"/>
        <v/>
      </c>
      <c r="P316" s="82" t="str">
        <f t="shared" si="273"/>
        <v/>
      </c>
      <c r="Q316" s="82" t="str">
        <f t="shared" si="274"/>
        <v/>
      </c>
      <c r="R316" s="82" t="str">
        <f t="shared" si="275"/>
        <v/>
      </c>
      <c r="S316" s="82" t="str">
        <f t="shared" si="276"/>
        <v/>
      </c>
      <c r="T316" s="82" t="str">
        <f t="shared" si="277"/>
        <v/>
      </c>
      <c r="U316" s="82" t="str">
        <f t="shared" si="278"/>
        <v/>
      </c>
      <c r="V316" s="82" t="str">
        <f t="shared" si="279"/>
        <v/>
      </c>
      <c r="W316" s="82" t="str">
        <f t="shared" si="280"/>
        <v/>
      </c>
      <c r="X316" s="82" t="str">
        <f t="shared" si="281"/>
        <v/>
      </c>
      <c r="Y316" s="82" t="str">
        <f t="shared" si="282"/>
        <v/>
      </c>
      <c r="Z316" s="82" t="str">
        <f t="shared" si="283"/>
        <v/>
      </c>
      <c r="AA316" s="82" t="str">
        <f t="shared" si="284"/>
        <v/>
      </c>
      <c r="AB316" s="82" t="str">
        <f t="shared" si="285"/>
        <v/>
      </c>
      <c r="AC316" s="83" t="str">
        <f t="shared" si="315"/>
        <v>https://viking-pictures.s3.us-west-1.amazonaws.com/AA1188</v>
      </c>
      <c r="AD316" s="82" t="str">
        <f t="shared" si="327"/>
        <v>0</v>
      </c>
      <c r="AE316" s="82">
        <f t="shared" si="311"/>
        <v>0</v>
      </c>
      <c r="AF316" s="82" t="str">
        <f t="shared" si="328"/>
        <v>0</v>
      </c>
      <c r="AG316" s="82" t="str">
        <f t="shared" si="329"/>
        <v>0</v>
      </c>
      <c r="AH316" s="82" t="str">
        <f t="shared" si="330"/>
        <v>0</v>
      </c>
      <c r="AI316" s="82" t="str">
        <f t="shared" si="331"/>
        <v>0</v>
      </c>
      <c r="AJ316" s="82" t="str">
        <f t="shared" si="332"/>
        <v>0</v>
      </c>
      <c r="AK316" s="82" t="str">
        <f t="shared" si="333"/>
        <v>0</v>
      </c>
      <c r="AL316" s="82" t="str">
        <f t="shared" si="334"/>
        <v>0</v>
      </c>
      <c r="AM316" s="82" t="str">
        <f t="shared" si="335"/>
        <v>0</v>
      </c>
      <c r="AN316" s="82" t="str">
        <f t="shared" si="336"/>
        <v>0</v>
      </c>
      <c r="AO316" s="82" t="str">
        <f t="shared" si="337"/>
        <v>0</v>
      </c>
      <c r="AP316" s="82" t="str">
        <f t="shared" si="338"/>
        <v>0</v>
      </c>
      <c r="AQ316" s="84" t="s">
        <v>3199</v>
      </c>
      <c r="AR316" s="84" t="s">
        <v>1864</v>
      </c>
      <c r="AS316" s="84" t="s">
        <v>1865</v>
      </c>
      <c r="AT316" s="84" t="s">
        <v>1866</v>
      </c>
      <c r="AU316" s="84" t="s">
        <v>1867</v>
      </c>
      <c r="AV316" s="84" t="s">
        <v>1868</v>
      </c>
      <c r="AW316" s="84" t="s">
        <v>1869</v>
      </c>
      <c r="AX316" s="84" t="s">
        <v>1870</v>
      </c>
      <c r="AY316" s="84" t="s">
        <v>1871</v>
      </c>
      <c r="AZ316" s="84" t="s">
        <v>1872</v>
      </c>
      <c r="BA316" s="84" t="s">
        <v>1873</v>
      </c>
      <c r="BB316" s="84" t="s">
        <v>1874</v>
      </c>
      <c r="BC316" s="84" t="s">
        <v>1875</v>
      </c>
      <c r="BD316" s="84" t="s">
        <v>1876</v>
      </c>
      <c r="BE316" s="84" t="s">
        <v>1877</v>
      </c>
      <c r="BF316" s="84" t="s">
        <v>1878</v>
      </c>
      <c r="BG316" s="84" t="s">
        <v>1879</v>
      </c>
      <c r="BH316" s="84" t="s">
        <v>1880</v>
      </c>
      <c r="BI316" s="84" t="s">
        <v>1881</v>
      </c>
      <c r="BJ316" s="84" t="s">
        <v>1882</v>
      </c>
      <c r="BK316" s="84" t="s">
        <v>1883</v>
      </c>
      <c r="BL316" s="84" t="s">
        <v>1884</v>
      </c>
      <c r="BM316" s="84" t="s">
        <v>1885</v>
      </c>
      <c r="BN316" s="84" t="s">
        <v>1886</v>
      </c>
      <c r="BO316" s="84" t="s">
        <v>1887</v>
      </c>
      <c r="BP316" s="84" t="s">
        <v>1888</v>
      </c>
      <c r="BQ316" s="84" t="s">
        <v>1889</v>
      </c>
      <c r="BR316" s="68" t="str">
        <f t="shared" si="313"/>
        <v/>
      </c>
      <c r="BS316" s="68" t="str">
        <f t="shared" si="286"/>
        <v/>
      </c>
      <c r="BT316" s="68" t="str">
        <f t="shared" si="287"/>
        <v/>
      </c>
      <c r="BU316" s="68" t="str">
        <f t="shared" si="288"/>
        <v/>
      </c>
      <c r="BV316" s="68" t="str">
        <f t="shared" si="289"/>
        <v/>
      </c>
      <c r="BW316" s="68" t="str">
        <f t="shared" si="290"/>
        <v/>
      </c>
      <c r="BX316" s="68" t="str">
        <f t="shared" si="291"/>
        <v/>
      </c>
      <c r="BY316" s="68" t="str">
        <f t="shared" si="292"/>
        <v/>
      </c>
      <c r="BZ316" s="68" t="str">
        <f t="shared" si="293"/>
        <v/>
      </c>
      <c r="CA316" s="68" t="str">
        <f t="shared" si="294"/>
        <v/>
      </c>
      <c r="CB316" s="68" t="str">
        <f t="shared" si="295"/>
        <v/>
      </c>
      <c r="CC316" s="68" t="str">
        <f t="shared" si="296"/>
        <v/>
      </c>
      <c r="CD316" s="68" t="str">
        <f t="shared" si="297"/>
        <v/>
      </c>
      <c r="CE316" s="68" t="str">
        <f t="shared" si="298"/>
        <v/>
      </c>
      <c r="CF316" s="68" t="str">
        <f t="shared" si="299"/>
        <v/>
      </c>
      <c r="CG316" s="68" t="str">
        <f t="shared" si="300"/>
        <v/>
      </c>
      <c r="CH316" s="68" t="str">
        <f t="shared" si="301"/>
        <v/>
      </c>
      <c r="CI316" s="68" t="str">
        <f t="shared" si="302"/>
        <v/>
      </c>
      <c r="CJ316" s="68" t="str">
        <f t="shared" si="303"/>
        <v/>
      </c>
      <c r="CK316" s="68" t="str">
        <f t="shared" si="304"/>
        <v/>
      </c>
      <c r="CL316" s="68" t="str">
        <f t="shared" si="305"/>
        <v/>
      </c>
      <c r="CM316" s="68" t="str">
        <f t="shared" si="306"/>
        <v/>
      </c>
      <c r="CN316" s="68" t="str">
        <f t="shared" si="307"/>
        <v/>
      </c>
      <c r="CO316" s="68" t="str">
        <f t="shared" si="308"/>
        <v/>
      </c>
      <c r="CP316" s="68" t="str">
        <f t="shared" si="314"/>
        <v/>
      </c>
    </row>
    <row r="317" spans="3:94" x14ac:dyDescent="0.25">
      <c r="C317" s="82" t="str">
        <f t="shared" si="309"/>
        <v/>
      </c>
      <c r="D317" s="278"/>
      <c r="E317" s="82" t="str">
        <f t="shared" si="310"/>
        <v/>
      </c>
      <c r="F317" s="82" t="str">
        <f t="shared" si="263"/>
        <v/>
      </c>
      <c r="G317" s="82" t="str">
        <f t="shared" si="264"/>
        <v/>
      </c>
      <c r="H317" s="82" t="str">
        <f t="shared" si="265"/>
        <v/>
      </c>
      <c r="I317" s="82" t="str">
        <f t="shared" si="266"/>
        <v/>
      </c>
      <c r="J317" s="82" t="str">
        <f t="shared" si="267"/>
        <v/>
      </c>
      <c r="K317" s="82" t="str">
        <f t="shared" si="268"/>
        <v/>
      </c>
      <c r="L317" s="82" t="str">
        <f t="shared" si="269"/>
        <v/>
      </c>
      <c r="M317" s="82" t="str">
        <f t="shared" si="270"/>
        <v/>
      </c>
      <c r="N317" s="82" t="str">
        <f t="shared" si="271"/>
        <v/>
      </c>
      <c r="O317" s="82" t="str">
        <f t="shared" si="272"/>
        <v/>
      </c>
      <c r="P317" s="82" t="str">
        <f t="shared" si="273"/>
        <v/>
      </c>
      <c r="Q317" s="82" t="str">
        <f t="shared" si="274"/>
        <v/>
      </c>
      <c r="R317" s="82" t="str">
        <f t="shared" si="275"/>
        <v/>
      </c>
      <c r="S317" s="82" t="str">
        <f t="shared" si="276"/>
        <v/>
      </c>
      <c r="T317" s="82" t="str">
        <f t="shared" si="277"/>
        <v/>
      </c>
      <c r="U317" s="82" t="str">
        <f t="shared" si="278"/>
        <v/>
      </c>
      <c r="V317" s="82" t="str">
        <f t="shared" si="279"/>
        <v/>
      </c>
      <c r="W317" s="82" t="str">
        <f t="shared" si="280"/>
        <v/>
      </c>
      <c r="X317" s="82" t="str">
        <f t="shared" si="281"/>
        <v/>
      </c>
      <c r="Y317" s="82" t="str">
        <f t="shared" si="282"/>
        <v/>
      </c>
      <c r="Z317" s="82" t="str">
        <f t="shared" si="283"/>
        <v/>
      </c>
      <c r="AA317" s="82" t="str">
        <f t="shared" si="284"/>
        <v/>
      </c>
      <c r="AB317" s="82" t="str">
        <f t="shared" si="285"/>
        <v/>
      </c>
      <c r="AC317" s="83" t="str">
        <f t="shared" si="315"/>
        <v>https://viking-pictures.s3.us-west-1.amazonaws.com/AA1188</v>
      </c>
      <c r="AD317" s="82" t="str">
        <f t="shared" si="327"/>
        <v>0</v>
      </c>
      <c r="AE317" s="82">
        <f t="shared" si="311"/>
        <v>0</v>
      </c>
      <c r="AF317" s="82" t="str">
        <f t="shared" si="328"/>
        <v>0</v>
      </c>
      <c r="AG317" s="82" t="str">
        <f t="shared" si="329"/>
        <v>0</v>
      </c>
      <c r="AH317" s="82" t="str">
        <f t="shared" si="330"/>
        <v>0</v>
      </c>
      <c r="AI317" s="82" t="str">
        <f t="shared" si="331"/>
        <v>0</v>
      </c>
      <c r="AJ317" s="82" t="str">
        <f t="shared" si="332"/>
        <v>0</v>
      </c>
      <c r="AK317" s="82" t="str">
        <f t="shared" si="333"/>
        <v>0</v>
      </c>
      <c r="AL317" s="82" t="str">
        <f t="shared" si="334"/>
        <v>0</v>
      </c>
      <c r="AM317" s="82" t="str">
        <f t="shared" si="335"/>
        <v>0</v>
      </c>
      <c r="AN317" s="82" t="str">
        <f t="shared" si="336"/>
        <v>0</v>
      </c>
      <c r="AO317" s="82" t="str">
        <f t="shared" si="337"/>
        <v>0</v>
      </c>
      <c r="AP317" s="82" t="str">
        <f t="shared" si="338"/>
        <v>0</v>
      </c>
      <c r="AQ317" s="84" t="s">
        <v>3199</v>
      </c>
      <c r="AR317" s="84" t="s">
        <v>1864</v>
      </c>
      <c r="AS317" s="84" t="s">
        <v>1865</v>
      </c>
      <c r="AT317" s="84" t="s">
        <v>1866</v>
      </c>
      <c r="AU317" s="84" t="s">
        <v>1867</v>
      </c>
      <c r="AV317" s="84" t="s">
        <v>1868</v>
      </c>
      <c r="AW317" s="84" t="s">
        <v>1869</v>
      </c>
      <c r="AX317" s="84" t="s">
        <v>1870</v>
      </c>
      <c r="AY317" s="84" t="s">
        <v>1871</v>
      </c>
      <c r="AZ317" s="84" t="s">
        <v>1872</v>
      </c>
      <c r="BA317" s="84" t="s">
        <v>1873</v>
      </c>
      <c r="BB317" s="84" t="s">
        <v>1874</v>
      </c>
      <c r="BC317" s="84" t="s">
        <v>1875</v>
      </c>
      <c r="BD317" s="84" t="s">
        <v>1876</v>
      </c>
      <c r="BE317" s="84" t="s">
        <v>1877</v>
      </c>
      <c r="BF317" s="84" t="s">
        <v>1878</v>
      </c>
      <c r="BG317" s="84" t="s">
        <v>1879</v>
      </c>
      <c r="BH317" s="84" t="s">
        <v>1880</v>
      </c>
      <c r="BI317" s="84" t="s">
        <v>1881</v>
      </c>
      <c r="BJ317" s="84" t="s">
        <v>1882</v>
      </c>
      <c r="BK317" s="84" t="s">
        <v>1883</v>
      </c>
      <c r="BL317" s="84" t="s">
        <v>1884</v>
      </c>
      <c r="BM317" s="84" t="s">
        <v>1885</v>
      </c>
      <c r="BN317" s="84" t="s">
        <v>1886</v>
      </c>
      <c r="BO317" s="84" t="s">
        <v>1887</v>
      </c>
      <c r="BP317" s="84" t="s">
        <v>1888</v>
      </c>
      <c r="BQ317" s="84" t="s">
        <v>1889</v>
      </c>
      <c r="BR317" s="68" t="str">
        <f t="shared" si="313"/>
        <v/>
      </c>
      <c r="BS317" s="68" t="str">
        <f t="shared" si="286"/>
        <v/>
      </c>
      <c r="BT317" s="68" t="str">
        <f t="shared" si="287"/>
        <v/>
      </c>
      <c r="BU317" s="68" t="str">
        <f t="shared" si="288"/>
        <v/>
      </c>
      <c r="BV317" s="68" t="str">
        <f t="shared" si="289"/>
        <v/>
      </c>
      <c r="BW317" s="68" t="str">
        <f t="shared" si="290"/>
        <v/>
      </c>
      <c r="BX317" s="68" t="str">
        <f t="shared" si="291"/>
        <v/>
      </c>
      <c r="BY317" s="68" t="str">
        <f t="shared" si="292"/>
        <v/>
      </c>
      <c r="BZ317" s="68" t="str">
        <f t="shared" si="293"/>
        <v/>
      </c>
      <c r="CA317" s="68" t="str">
        <f t="shared" si="294"/>
        <v/>
      </c>
      <c r="CB317" s="68" t="str">
        <f t="shared" si="295"/>
        <v/>
      </c>
      <c r="CC317" s="68" t="str">
        <f t="shared" si="296"/>
        <v/>
      </c>
      <c r="CD317" s="68" t="str">
        <f t="shared" si="297"/>
        <v/>
      </c>
      <c r="CE317" s="68" t="str">
        <f t="shared" si="298"/>
        <v/>
      </c>
      <c r="CF317" s="68" t="str">
        <f t="shared" si="299"/>
        <v/>
      </c>
      <c r="CG317" s="68" t="str">
        <f t="shared" si="300"/>
        <v/>
      </c>
      <c r="CH317" s="68" t="str">
        <f t="shared" si="301"/>
        <v/>
      </c>
      <c r="CI317" s="68" t="str">
        <f t="shared" si="302"/>
        <v/>
      </c>
      <c r="CJ317" s="68" t="str">
        <f t="shared" si="303"/>
        <v/>
      </c>
      <c r="CK317" s="68" t="str">
        <f t="shared" si="304"/>
        <v/>
      </c>
      <c r="CL317" s="68" t="str">
        <f t="shared" si="305"/>
        <v/>
      </c>
      <c r="CM317" s="68" t="str">
        <f t="shared" si="306"/>
        <v/>
      </c>
      <c r="CN317" s="68" t="str">
        <f t="shared" si="307"/>
        <v/>
      </c>
      <c r="CO317" s="68" t="str">
        <f t="shared" si="308"/>
        <v/>
      </c>
      <c r="CP317" s="68" t="str">
        <f t="shared" si="314"/>
        <v/>
      </c>
    </row>
    <row r="318" spans="3:94" x14ac:dyDescent="0.25">
      <c r="C318" s="82" t="str">
        <f t="shared" si="309"/>
        <v/>
      </c>
      <c r="D318" s="278"/>
      <c r="E318" s="82" t="str">
        <f t="shared" si="310"/>
        <v/>
      </c>
      <c r="F318" s="82" t="str">
        <f t="shared" si="263"/>
        <v/>
      </c>
      <c r="G318" s="82" t="str">
        <f t="shared" si="264"/>
        <v/>
      </c>
      <c r="H318" s="82" t="str">
        <f t="shared" si="265"/>
        <v/>
      </c>
      <c r="I318" s="82" t="str">
        <f t="shared" si="266"/>
        <v/>
      </c>
      <c r="J318" s="82" t="str">
        <f t="shared" si="267"/>
        <v/>
      </c>
      <c r="K318" s="82" t="str">
        <f t="shared" si="268"/>
        <v/>
      </c>
      <c r="L318" s="82" t="str">
        <f t="shared" si="269"/>
        <v/>
      </c>
      <c r="M318" s="82" t="str">
        <f t="shared" si="270"/>
        <v/>
      </c>
      <c r="N318" s="82" t="str">
        <f t="shared" si="271"/>
        <v/>
      </c>
      <c r="O318" s="82" t="str">
        <f t="shared" si="272"/>
        <v/>
      </c>
      <c r="P318" s="82" t="str">
        <f t="shared" si="273"/>
        <v/>
      </c>
      <c r="Q318" s="82" t="str">
        <f t="shared" si="274"/>
        <v/>
      </c>
      <c r="R318" s="82" t="str">
        <f t="shared" si="275"/>
        <v/>
      </c>
      <c r="S318" s="82" t="str">
        <f t="shared" si="276"/>
        <v/>
      </c>
      <c r="T318" s="82" t="str">
        <f t="shared" si="277"/>
        <v/>
      </c>
      <c r="U318" s="82" t="str">
        <f t="shared" si="278"/>
        <v/>
      </c>
      <c r="V318" s="82" t="str">
        <f t="shared" si="279"/>
        <v/>
      </c>
      <c r="W318" s="82" t="str">
        <f t="shared" si="280"/>
        <v/>
      </c>
      <c r="X318" s="82" t="str">
        <f t="shared" si="281"/>
        <v/>
      </c>
      <c r="Y318" s="82" t="str">
        <f t="shared" si="282"/>
        <v/>
      </c>
      <c r="Z318" s="82" t="str">
        <f t="shared" si="283"/>
        <v/>
      </c>
      <c r="AA318" s="82" t="str">
        <f t="shared" si="284"/>
        <v/>
      </c>
      <c r="AB318" s="82" t="str">
        <f t="shared" si="285"/>
        <v/>
      </c>
      <c r="AC318" s="83" t="str">
        <f t="shared" si="315"/>
        <v>https://viking-pictures.s3.us-west-1.amazonaws.com/AA1188</v>
      </c>
      <c r="AD318" s="82" t="str">
        <f t="shared" si="327"/>
        <v>0</v>
      </c>
      <c r="AE318" s="82">
        <f t="shared" si="311"/>
        <v>0</v>
      </c>
      <c r="AF318" s="82" t="str">
        <f t="shared" si="328"/>
        <v>0</v>
      </c>
      <c r="AG318" s="82" t="str">
        <f t="shared" si="329"/>
        <v>0</v>
      </c>
      <c r="AH318" s="82" t="str">
        <f t="shared" si="330"/>
        <v>0</v>
      </c>
      <c r="AI318" s="82" t="str">
        <f t="shared" si="331"/>
        <v>0</v>
      </c>
      <c r="AJ318" s="82" t="str">
        <f t="shared" si="332"/>
        <v>0</v>
      </c>
      <c r="AK318" s="82" t="str">
        <f t="shared" si="333"/>
        <v>0</v>
      </c>
      <c r="AL318" s="82" t="str">
        <f t="shared" si="334"/>
        <v>0</v>
      </c>
      <c r="AM318" s="82" t="str">
        <f t="shared" si="335"/>
        <v>0</v>
      </c>
      <c r="AN318" s="82" t="str">
        <f t="shared" si="336"/>
        <v>0</v>
      </c>
      <c r="AO318" s="82" t="str">
        <f t="shared" si="337"/>
        <v>0</v>
      </c>
      <c r="AP318" s="82" t="str">
        <f t="shared" si="338"/>
        <v>0</v>
      </c>
      <c r="AQ318" s="84" t="s">
        <v>3199</v>
      </c>
      <c r="AR318" s="84" t="s">
        <v>1864</v>
      </c>
      <c r="AS318" s="84" t="s">
        <v>1865</v>
      </c>
      <c r="AT318" s="84" t="s">
        <v>1866</v>
      </c>
      <c r="AU318" s="84" t="s">
        <v>1867</v>
      </c>
      <c r="AV318" s="84" t="s">
        <v>1868</v>
      </c>
      <c r="AW318" s="84" t="s">
        <v>1869</v>
      </c>
      <c r="AX318" s="84" t="s">
        <v>1870</v>
      </c>
      <c r="AY318" s="84" t="s">
        <v>1871</v>
      </c>
      <c r="AZ318" s="84" t="s">
        <v>1872</v>
      </c>
      <c r="BA318" s="84" t="s">
        <v>1873</v>
      </c>
      <c r="BB318" s="84" t="s">
        <v>1874</v>
      </c>
      <c r="BC318" s="84" t="s">
        <v>1875</v>
      </c>
      <c r="BD318" s="84" t="s">
        <v>1876</v>
      </c>
      <c r="BE318" s="84" t="s">
        <v>1877</v>
      </c>
      <c r="BF318" s="84" t="s">
        <v>1878</v>
      </c>
      <c r="BG318" s="84" t="s">
        <v>1879</v>
      </c>
      <c r="BH318" s="84" t="s">
        <v>1880</v>
      </c>
      <c r="BI318" s="84" t="s">
        <v>1881</v>
      </c>
      <c r="BJ318" s="84" t="s">
        <v>1882</v>
      </c>
      <c r="BK318" s="84" t="s">
        <v>1883</v>
      </c>
      <c r="BL318" s="84" t="s">
        <v>1884</v>
      </c>
      <c r="BM318" s="84" t="s">
        <v>1885</v>
      </c>
      <c r="BN318" s="84" t="s">
        <v>1886</v>
      </c>
      <c r="BO318" s="84" t="s">
        <v>1887</v>
      </c>
      <c r="BP318" s="84" t="s">
        <v>1888</v>
      </c>
      <c r="BQ318" s="84" t="s">
        <v>1889</v>
      </c>
      <c r="BR318" s="68" t="str">
        <f t="shared" si="313"/>
        <v/>
      </c>
      <c r="BS318" s="68" t="str">
        <f t="shared" si="286"/>
        <v/>
      </c>
      <c r="BT318" s="68" t="str">
        <f t="shared" si="287"/>
        <v/>
      </c>
      <c r="BU318" s="68" t="str">
        <f t="shared" si="288"/>
        <v/>
      </c>
      <c r="BV318" s="68" t="str">
        <f t="shared" si="289"/>
        <v/>
      </c>
      <c r="BW318" s="68" t="str">
        <f t="shared" si="290"/>
        <v/>
      </c>
      <c r="BX318" s="68" t="str">
        <f t="shared" si="291"/>
        <v/>
      </c>
      <c r="BY318" s="68" t="str">
        <f t="shared" si="292"/>
        <v/>
      </c>
      <c r="BZ318" s="68" t="str">
        <f t="shared" si="293"/>
        <v/>
      </c>
      <c r="CA318" s="68" t="str">
        <f t="shared" si="294"/>
        <v/>
      </c>
      <c r="CB318" s="68" t="str">
        <f t="shared" si="295"/>
        <v/>
      </c>
      <c r="CC318" s="68" t="str">
        <f t="shared" si="296"/>
        <v/>
      </c>
      <c r="CD318" s="68" t="str">
        <f t="shared" si="297"/>
        <v/>
      </c>
      <c r="CE318" s="68" t="str">
        <f t="shared" si="298"/>
        <v/>
      </c>
      <c r="CF318" s="68" t="str">
        <f t="shared" si="299"/>
        <v/>
      </c>
      <c r="CG318" s="68" t="str">
        <f t="shared" si="300"/>
        <v/>
      </c>
      <c r="CH318" s="68" t="str">
        <f t="shared" si="301"/>
        <v/>
      </c>
      <c r="CI318" s="68" t="str">
        <f t="shared" si="302"/>
        <v/>
      </c>
      <c r="CJ318" s="68" t="str">
        <f t="shared" si="303"/>
        <v/>
      </c>
      <c r="CK318" s="68" t="str">
        <f t="shared" si="304"/>
        <v/>
      </c>
      <c r="CL318" s="68" t="str">
        <f t="shared" si="305"/>
        <v/>
      </c>
      <c r="CM318" s="68" t="str">
        <f t="shared" si="306"/>
        <v/>
      </c>
      <c r="CN318" s="68" t="str">
        <f t="shared" si="307"/>
        <v/>
      </c>
      <c r="CO318" s="68" t="str">
        <f t="shared" si="308"/>
        <v/>
      </c>
      <c r="CP318" s="68" t="str">
        <f t="shared" si="314"/>
        <v/>
      </c>
    </row>
    <row r="319" spans="3:94" x14ac:dyDescent="0.25">
      <c r="C319" s="82" t="str">
        <f t="shared" si="309"/>
        <v/>
      </c>
      <c r="D319" s="278"/>
      <c r="E319" s="82" t="str">
        <f t="shared" si="310"/>
        <v/>
      </c>
      <c r="F319" s="82" t="str">
        <f t="shared" si="263"/>
        <v/>
      </c>
      <c r="G319" s="82" t="str">
        <f t="shared" si="264"/>
        <v/>
      </c>
      <c r="H319" s="82" t="str">
        <f t="shared" si="265"/>
        <v/>
      </c>
      <c r="I319" s="82" t="str">
        <f t="shared" si="266"/>
        <v/>
      </c>
      <c r="J319" s="82" t="str">
        <f t="shared" si="267"/>
        <v/>
      </c>
      <c r="K319" s="82" t="str">
        <f t="shared" si="268"/>
        <v/>
      </c>
      <c r="L319" s="82" t="str">
        <f t="shared" si="269"/>
        <v/>
      </c>
      <c r="M319" s="82" t="str">
        <f t="shared" si="270"/>
        <v/>
      </c>
      <c r="N319" s="82" t="str">
        <f t="shared" si="271"/>
        <v/>
      </c>
      <c r="O319" s="82" t="str">
        <f t="shared" si="272"/>
        <v/>
      </c>
      <c r="P319" s="82" t="str">
        <f t="shared" si="273"/>
        <v/>
      </c>
      <c r="Q319" s="82" t="str">
        <f t="shared" si="274"/>
        <v/>
      </c>
      <c r="R319" s="82" t="str">
        <f t="shared" si="275"/>
        <v/>
      </c>
      <c r="S319" s="82" t="str">
        <f t="shared" si="276"/>
        <v/>
      </c>
      <c r="T319" s="82" t="str">
        <f t="shared" si="277"/>
        <v/>
      </c>
      <c r="U319" s="82" t="str">
        <f t="shared" si="278"/>
        <v/>
      </c>
      <c r="V319" s="82" t="str">
        <f t="shared" si="279"/>
        <v/>
      </c>
      <c r="W319" s="82" t="str">
        <f t="shared" si="280"/>
        <v/>
      </c>
      <c r="X319" s="82" t="str">
        <f t="shared" si="281"/>
        <v/>
      </c>
      <c r="Y319" s="82" t="str">
        <f t="shared" si="282"/>
        <v/>
      </c>
      <c r="Z319" s="82" t="str">
        <f t="shared" si="283"/>
        <v/>
      </c>
      <c r="AA319" s="82" t="str">
        <f t="shared" si="284"/>
        <v/>
      </c>
      <c r="AB319" s="82" t="str">
        <f t="shared" si="285"/>
        <v/>
      </c>
      <c r="AC319" s="83" t="str">
        <f t="shared" si="315"/>
        <v>https://viking-pictures.s3.us-west-1.amazonaws.com/AA1188</v>
      </c>
      <c r="AD319" s="82" t="str">
        <f t="shared" si="327"/>
        <v>0</v>
      </c>
      <c r="AE319" s="82">
        <f t="shared" si="311"/>
        <v>0</v>
      </c>
      <c r="AF319" s="82" t="str">
        <f t="shared" si="328"/>
        <v>0</v>
      </c>
      <c r="AG319" s="82" t="str">
        <f t="shared" si="329"/>
        <v>0</v>
      </c>
      <c r="AH319" s="82" t="str">
        <f t="shared" si="330"/>
        <v>0</v>
      </c>
      <c r="AI319" s="82" t="str">
        <f t="shared" si="331"/>
        <v>0</v>
      </c>
      <c r="AJ319" s="82" t="str">
        <f t="shared" si="332"/>
        <v>0</v>
      </c>
      <c r="AK319" s="82" t="str">
        <f t="shared" si="333"/>
        <v>0</v>
      </c>
      <c r="AL319" s="82" t="str">
        <f t="shared" si="334"/>
        <v>0</v>
      </c>
      <c r="AM319" s="82" t="str">
        <f t="shared" si="335"/>
        <v>0</v>
      </c>
      <c r="AN319" s="82" t="str">
        <f t="shared" si="336"/>
        <v>0</v>
      </c>
      <c r="AO319" s="82" t="str">
        <f t="shared" si="337"/>
        <v>0</v>
      </c>
      <c r="AP319" s="82" t="str">
        <f t="shared" si="338"/>
        <v>0</v>
      </c>
      <c r="AQ319" s="84" t="s">
        <v>3199</v>
      </c>
      <c r="AR319" s="84" t="s">
        <v>1864</v>
      </c>
      <c r="AS319" s="84" t="s">
        <v>1865</v>
      </c>
      <c r="AT319" s="84" t="s">
        <v>1866</v>
      </c>
      <c r="AU319" s="84" t="s">
        <v>1867</v>
      </c>
      <c r="AV319" s="84" t="s">
        <v>1868</v>
      </c>
      <c r="AW319" s="84" t="s">
        <v>1869</v>
      </c>
      <c r="AX319" s="84" t="s">
        <v>1870</v>
      </c>
      <c r="AY319" s="84" t="s">
        <v>1871</v>
      </c>
      <c r="AZ319" s="84" t="s">
        <v>1872</v>
      </c>
      <c r="BA319" s="84" t="s">
        <v>1873</v>
      </c>
      <c r="BB319" s="84" t="s">
        <v>1874</v>
      </c>
      <c r="BC319" s="84" t="s">
        <v>1875</v>
      </c>
      <c r="BD319" s="84" t="s">
        <v>1876</v>
      </c>
      <c r="BE319" s="84" t="s">
        <v>1877</v>
      </c>
      <c r="BF319" s="84" t="s">
        <v>1878</v>
      </c>
      <c r="BG319" s="84" t="s">
        <v>1879</v>
      </c>
      <c r="BH319" s="84" t="s">
        <v>1880</v>
      </c>
      <c r="BI319" s="84" t="s">
        <v>1881</v>
      </c>
      <c r="BJ319" s="84" t="s">
        <v>1882</v>
      </c>
      <c r="BK319" s="84" t="s">
        <v>1883</v>
      </c>
      <c r="BL319" s="84" t="s">
        <v>1884</v>
      </c>
      <c r="BM319" s="84" t="s">
        <v>1885</v>
      </c>
      <c r="BN319" s="84" t="s">
        <v>1886</v>
      </c>
      <c r="BO319" s="84" t="s">
        <v>1887</v>
      </c>
      <c r="BP319" s="84" t="s">
        <v>1888</v>
      </c>
      <c r="BQ319" s="84" t="s">
        <v>1889</v>
      </c>
      <c r="BR319" s="68" t="str">
        <f t="shared" si="313"/>
        <v/>
      </c>
      <c r="BS319" s="68" t="str">
        <f t="shared" si="286"/>
        <v/>
      </c>
      <c r="BT319" s="68" t="str">
        <f t="shared" si="287"/>
        <v/>
      </c>
      <c r="BU319" s="68" t="str">
        <f t="shared" si="288"/>
        <v/>
      </c>
      <c r="BV319" s="68" t="str">
        <f t="shared" si="289"/>
        <v/>
      </c>
      <c r="BW319" s="68" t="str">
        <f t="shared" si="290"/>
        <v/>
      </c>
      <c r="BX319" s="68" t="str">
        <f t="shared" si="291"/>
        <v/>
      </c>
      <c r="BY319" s="68" t="str">
        <f t="shared" si="292"/>
        <v/>
      </c>
      <c r="BZ319" s="68" t="str">
        <f t="shared" si="293"/>
        <v/>
      </c>
      <c r="CA319" s="68" t="str">
        <f t="shared" si="294"/>
        <v/>
      </c>
      <c r="CB319" s="68" t="str">
        <f t="shared" si="295"/>
        <v/>
      </c>
      <c r="CC319" s="68" t="str">
        <f t="shared" si="296"/>
        <v/>
      </c>
      <c r="CD319" s="68" t="str">
        <f t="shared" si="297"/>
        <v/>
      </c>
      <c r="CE319" s="68" t="str">
        <f t="shared" si="298"/>
        <v/>
      </c>
      <c r="CF319" s="68" t="str">
        <f t="shared" si="299"/>
        <v/>
      </c>
      <c r="CG319" s="68" t="str">
        <f t="shared" si="300"/>
        <v/>
      </c>
      <c r="CH319" s="68" t="str">
        <f t="shared" si="301"/>
        <v/>
      </c>
      <c r="CI319" s="68" t="str">
        <f t="shared" si="302"/>
        <v/>
      </c>
      <c r="CJ319" s="68" t="str">
        <f t="shared" si="303"/>
        <v/>
      </c>
      <c r="CK319" s="68" t="str">
        <f t="shared" si="304"/>
        <v/>
      </c>
      <c r="CL319" s="68" t="str">
        <f t="shared" si="305"/>
        <v/>
      </c>
      <c r="CM319" s="68" t="str">
        <f t="shared" si="306"/>
        <v/>
      </c>
      <c r="CN319" s="68" t="str">
        <f t="shared" si="307"/>
        <v/>
      </c>
      <c r="CO319" s="68" t="str">
        <f t="shared" si="308"/>
        <v/>
      </c>
      <c r="CP319" s="68" t="str">
        <f t="shared" si="314"/>
        <v/>
      </c>
    </row>
    <row r="320" spans="3:94" x14ac:dyDescent="0.25">
      <c r="C320" s="82" t="str">
        <f t="shared" si="309"/>
        <v/>
      </c>
      <c r="D320" s="278"/>
      <c r="E320" s="82" t="str">
        <f t="shared" si="310"/>
        <v/>
      </c>
      <c r="F320" s="82" t="str">
        <f t="shared" si="263"/>
        <v/>
      </c>
      <c r="G320" s="82" t="str">
        <f t="shared" si="264"/>
        <v/>
      </c>
      <c r="H320" s="82" t="str">
        <f t="shared" si="265"/>
        <v/>
      </c>
      <c r="I320" s="82" t="str">
        <f t="shared" si="266"/>
        <v/>
      </c>
      <c r="J320" s="82" t="str">
        <f t="shared" si="267"/>
        <v/>
      </c>
      <c r="K320" s="82" t="str">
        <f t="shared" si="268"/>
        <v/>
      </c>
      <c r="L320" s="82" t="str">
        <f t="shared" si="269"/>
        <v/>
      </c>
      <c r="M320" s="82" t="str">
        <f t="shared" si="270"/>
        <v/>
      </c>
      <c r="N320" s="82" t="str">
        <f t="shared" si="271"/>
        <v/>
      </c>
      <c r="O320" s="82" t="str">
        <f t="shared" si="272"/>
        <v/>
      </c>
      <c r="P320" s="82" t="str">
        <f t="shared" si="273"/>
        <v/>
      </c>
      <c r="Q320" s="82" t="str">
        <f t="shared" si="274"/>
        <v/>
      </c>
      <c r="R320" s="82" t="str">
        <f t="shared" si="275"/>
        <v/>
      </c>
      <c r="S320" s="82" t="str">
        <f t="shared" si="276"/>
        <v/>
      </c>
      <c r="T320" s="82" t="str">
        <f t="shared" si="277"/>
        <v/>
      </c>
      <c r="U320" s="82" t="str">
        <f t="shared" si="278"/>
        <v/>
      </c>
      <c r="V320" s="82" t="str">
        <f t="shared" si="279"/>
        <v/>
      </c>
      <c r="W320" s="82" t="str">
        <f t="shared" si="280"/>
        <v/>
      </c>
      <c r="X320" s="82" t="str">
        <f t="shared" si="281"/>
        <v/>
      </c>
      <c r="Y320" s="82" t="str">
        <f t="shared" si="282"/>
        <v/>
      </c>
      <c r="Z320" s="82" t="str">
        <f t="shared" si="283"/>
        <v/>
      </c>
      <c r="AA320" s="82" t="str">
        <f t="shared" si="284"/>
        <v/>
      </c>
      <c r="AB320" s="82" t="str">
        <f t="shared" si="285"/>
        <v/>
      </c>
      <c r="AC320" s="83" t="str">
        <f t="shared" si="315"/>
        <v>https://viking-pictures.s3.us-west-1.amazonaws.com/AA1188</v>
      </c>
      <c r="AD320" s="82" t="str">
        <f t="shared" si="327"/>
        <v>0</v>
      </c>
      <c r="AE320" s="82">
        <f t="shared" si="311"/>
        <v>0</v>
      </c>
      <c r="AF320" s="82" t="str">
        <f t="shared" si="328"/>
        <v>0</v>
      </c>
      <c r="AG320" s="82" t="str">
        <f t="shared" si="329"/>
        <v>0</v>
      </c>
      <c r="AH320" s="82" t="str">
        <f t="shared" si="330"/>
        <v>0</v>
      </c>
      <c r="AI320" s="82" t="str">
        <f t="shared" si="331"/>
        <v>0</v>
      </c>
      <c r="AJ320" s="82" t="str">
        <f t="shared" si="332"/>
        <v>0</v>
      </c>
      <c r="AK320" s="82" t="str">
        <f t="shared" si="333"/>
        <v>0</v>
      </c>
      <c r="AL320" s="82" t="str">
        <f t="shared" si="334"/>
        <v>0</v>
      </c>
      <c r="AM320" s="82" t="str">
        <f t="shared" si="335"/>
        <v>0</v>
      </c>
      <c r="AN320" s="82" t="str">
        <f t="shared" si="336"/>
        <v>0</v>
      </c>
      <c r="AO320" s="82" t="str">
        <f t="shared" si="337"/>
        <v>0</v>
      </c>
      <c r="AP320" s="82" t="str">
        <f t="shared" si="338"/>
        <v>0</v>
      </c>
      <c r="AQ320" s="84" t="s">
        <v>3199</v>
      </c>
      <c r="AR320" s="84" t="s">
        <v>1864</v>
      </c>
      <c r="AS320" s="84" t="s">
        <v>1865</v>
      </c>
      <c r="AT320" s="84" t="s">
        <v>1866</v>
      </c>
      <c r="AU320" s="84" t="s">
        <v>1867</v>
      </c>
      <c r="AV320" s="84" t="s">
        <v>1868</v>
      </c>
      <c r="AW320" s="84" t="s">
        <v>1869</v>
      </c>
      <c r="AX320" s="84" t="s">
        <v>1870</v>
      </c>
      <c r="AY320" s="84" t="s">
        <v>1871</v>
      </c>
      <c r="AZ320" s="84" t="s">
        <v>1872</v>
      </c>
      <c r="BA320" s="84" t="s">
        <v>1873</v>
      </c>
      <c r="BB320" s="84" t="s">
        <v>1874</v>
      </c>
      <c r="BC320" s="84" t="s">
        <v>1875</v>
      </c>
      <c r="BD320" s="84" t="s">
        <v>1876</v>
      </c>
      <c r="BE320" s="84" t="s">
        <v>1877</v>
      </c>
      <c r="BF320" s="84" t="s">
        <v>1878</v>
      </c>
      <c r="BG320" s="84" t="s">
        <v>1879</v>
      </c>
      <c r="BH320" s="84" t="s">
        <v>1880</v>
      </c>
      <c r="BI320" s="84" t="s">
        <v>1881</v>
      </c>
      <c r="BJ320" s="84" t="s">
        <v>1882</v>
      </c>
      <c r="BK320" s="84" t="s">
        <v>1883</v>
      </c>
      <c r="BL320" s="84" t="s">
        <v>1884</v>
      </c>
      <c r="BM320" s="84" t="s">
        <v>1885</v>
      </c>
      <c r="BN320" s="84" t="s">
        <v>1886</v>
      </c>
      <c r="BO320" s="84" t="s">
        <v>1887</v>
      </c>
      <c r="BP320" s="84" t="s">
        <v>1888</v>
      </c>
      <c r="BQ320" s="84" t="s">
        <v>1889</v>
      </c>
      <c r="BR320" s="68" t="str">
        <f t="shared" si="313"/>
        <v/>
      </c>
      <c r="BS320" s="68" t="str">
        <f t="shared" si="286"/>
        <v/>
      </c>
      <c r="BT320" s="68" t="str">
        <f t="shared" si="287"/>
        <v/>
      </c>
      <c r="BU320" s="68" t="str">
        <f t="shared" si="288"/>
        <v/>
      </c>
      <c r="BV320" s="68" t="str">
        <f t="shared" si="289"/>
        <v/>
      </c>
      <c r="BW320" s="68" t="str">
        <f t="shared" si="290"/>
        <v/>
      </c>
      <c r="BX320" s="68" t="str">
        <f t="shared" si="291"/>
        <v/>
      </c>
      <c r="BY320" s="68" t="str">
        <f t="shared" si="292"/>
        <v/>
      </c>
      <c r="BZ320" s="68" t="str">
        <f t="shared" si="293"/>
        <v/>
      </c>
      <c r="CA320" s="68" t="str">
        <f t="shared" si="294"/>
        <v/>
      </c>
      <c r="CB320" s="68" t="str">
        <f t="shared" si="295"/>
        <v/>
      </c>
      <c r="CC320" s="68" t="str">
        <f t="shared" si="296"/>
        <v/>
      </c>
      <c r="CD320" s="68" t="str">
        <f t="shared" si="297"/>
        <v/>
      </c>
      <c r="CE320" s="68" t="str">
        <f t="shared" si="298"/>
        <v/>
      </c>
      <c r="CF320" s="68" t="str">
        <f t="shared" si="299"/>
        <v/>
      </c>
      <c r="CG320" s="68" t="str">
        <f t="shared" si="300"/>
        <v/>
      </c>
      <c r="CH320" s="68" t="str">
        <f t="shared" si="301"/>
        <v/>
      </c>
      <c r="CI320" s="68" t="str">
        <f t="shared" si="302"/>
        <v/>
      </c>
      <c r="CJ320" s="68" t="str">
        <f t="shared" si="303"/>
        <v/>
      </c>
      <c r="CK320" s="68" t="str">
        <f t="shared" si="304"/>
        <v/>
      </c>
      <c r="CL320" s="68" t="str">
        <f t="shared" si="305"/>
        <v/>
      </c>
      <c r="CM320" s="68" t="str">
        <f t="shared" si="306"/>
        <v/>
      </c>
      <c r="CN320" s="68" t="str">
        <f t="shared" si="307"/>
        <v/>
      </c>
      <c r="CO320" s="68" t="str">
        <f t="shared" si="308"/>
        <v/>
      </c>
      <c r="CP320" s="68" t="str">
        <f t="shared" si="314"/>
        <v/>
      </c>
    </row>
    <row r="321" spans="3:94" x14ac:dyDescent="0.25">
      <c r="C321" s="82" t="str">
        <f t="shared" si="309"/>
        <v/>
      </c>
      <c r="D321" s="278"/>
      <c r="E321" s="82" t="str">
        <f t="shared" si="310"/>
        <v/>
      </c>
      <c r="F321" s="82" t="str">
        <f t="shared" si="263"/>
        <v/>
      </c>
      <c r="G321" s="82" t="str">
        <f t="shared" si="264"/>
        <v/>
      </c>
      <c r="H321" s="82" t="str">
        <f t="shared" si="265"/>
        <v/>
      </c>
      <c r="I321" s="82" t="str">
        <f t="shared" si="266"/>
        <v/>
      </c>
      <c r="J321" s="82" t="str">
        <f t="shared" si="267"/>
        <v/>
      </c>
      <c r="K321" s="82" t="str">
        <f t="shared" si="268"/>
        <v/>
      </c>
      <c r="L321" s="82" t="str">
        <f t="shared" si="269"/>
        <v/>
      </c>
      <c r="M321" s="82" t="str">
        <f t="shared" si="270"/>
        <v/>
      </c>
      <c r="N321" s="82" t="str">
        <f t="shared" si="271"/>
        <v/>
      </c>
      <c r="O321" s="82" t="str">
        <f t="shared" si="272"/>
        <v/>
      </c>
      <c r="P321" s="82" t="str">
        <f t="shared" si="273"/>
        <v/>
      </c>
      <c r="Q321" s="82" t="str">
        <f t="shared" si="274"/>
        <v/>
      </c>
      <c r="R321" s="82" t="str">
        <f t="shared" si="275"/>
        <v/>
      </c>
      <c r="S321" s="82" t="str">
        <f t="shared" si="276"/>
        <v/>
      </c>
      <c r="T321" s="82" t="str">
        <f t="shared" si="277"/>
        <v/>
      </c>
      <c r="U321" s="82" t="str">
        <f t="shared" si="278"/>
        <v/>
      </c>
      <c r="V321" s="82" t="str">
        <f t="shared" si="279"/>
        <v/>
      </c>
      <c r="W321" s="82" t="str">
        <f t="shared" si="280"/>
        <v/>
      </c>
      <c r="X321" s="82" t="str">
        <f t="shared" si="281"/>
        <v/>
      </c>
      <c r="Y321" s="82" t="str">
        <f t="shared" si="282"/>
        <v/>
      </c>
      <c r="Z321" s="82" t="str">
        <f t="shared" si="283"/>
        <v/>
      </c>
      <c r="AA321" s="82" t="str">
        <f t="shared" si="284"/>
        <v/>
      </c>
      <c r="AB321" s="82" t="str">
        <f t="shared" si="285"/>
        <v/>
      </c>
      <c r="AC321" s="83" t="str">
        <f t="shared" si="315"/>
        <v>https://viking-pictures.s3.us-west-1.amazonaws.com/AA1188</v>
      </c>
      <c r="AD321" s="82" t="str">
        <f t="shared" si="327"/>
        <v>0</v>
      </c>
      <c r="AE321" s="82">
        <f t="shared" si="311"/>
        <v>0</v>
      </c>
      <c r="AF321" s="82" t="str">
        <f t="shared" si="328"/>
        <v>0</v>
      </c>
      <c r="AG321" s="82" t="str">
        <f t="shared" si="329"/>
        <v>0</v>
      </c>
      <c r="AH321" s="82" t="str">
        <f t="shared" si="330"/>
        <v>0</v>
      </c>
      <c r="AI321" s="82" t="str">
        <f t="shared" si="331"/>
        <v>0</v>
      </c>
      <c r="AJ321" s="82" t="str">
        <f t="shared" si="332"/>
        <v>0</v>
      </c>
      <c r="AK321" s="82" t="str">
        <f t="shared" si="333"/>
        <v>0</v>
      </c>
      <c r="AL321" s="82" t="str">
        <f t="shared" si="334"/>
        <v>0</v>
      </c>
      <c r="AM321" s="82" t="str">
        <f t="shared" si="335"/>
        <v>0</v>
      </c>
      <c r="AN321" s="82" t="str">
        <f t="shared" si="336"/>
        <v>0</v>
      </c>
      <c r="AO321" s="82" t="str">
        <f t="shared" si="337"/>
        <v>0</v>
      </c>
      <c r="AP321" s="82" t="str">
        <f t="shared" si="338"/>
        <v>0</v>
      </c>
      <c r="AQ321" s="84" t="s">
        <v>3199</v>
      </c>
      <c r="AR321" s="84" t="s">
        <v>1864</v>
      </c>
      <c r="AS321" s="84" t="s">
        <v>1865</v>
      </c>
      <c r="AT321" s="84" t="s">
        <v>1866</v>
      </c>
      <c r="AU321" s="84" t="s">
        <v>1867</v>
      </c>
      <c r="AV321" s="84" t="s">
        <v>1868</v>
      </c>
      <c r="AW321" s="84" t="s">
        <v>1869</v>
      </c>
      <c r="AX321" s="84" t="s">
        <v>1870</v>
      </c>
      <c r="AY321" s="84" t="s">
        <v>1871</v>
      </c>
      <c r="AZ321" s="84" t="s">
        <v>1872</v>
      </c>
      <c r="BA321" s="84" t="s">
        <v>1873</v>
      </c>
      <c r="BB321" s="84" t="s">
        <v>1874</v>
      </c>
      <c r="BC321" s="84" t="s">
        <v>1875</v>
      </c>
      <c r="BD321" s="84" t="s">
        <v>1876</v>
      </c>
      <c r="BE321" s="84" t="s">
        <v>1877</v>
      </c>
      <c r="BF321" s="84" t="s">
        <v>1878</v>
      </c>
      <c r="BG321" s="84" t="s">
        <v>1879</v>
      </c>
      <c r="BH321" s="84" t="s">
        <v>1880</v>
      </c>
      <c r="BI321" s="84" t="s">
        <v>1881</v>
      </c>
      <c r="BJ321" s="84" t="s">
        <v>1882</v>
      </c>
      <c r="BK321" s="84" t="s">
        <v>1883</v>
      </c>
      <c r="BL321" s="84" t="s">
        <v>1884</v>
      </c>
      <c r="BM321" s="84" t="s">
        <v>1885</v>
      </c>
      <c r="BN321" s="84" t="s">
        <v>1886</v>
      </c>
      <c r="BO321" s="84" t="s">
        <v>1887</v>
      </c>
      <c r="BP321" s="84" t="s">
        <v>1888</v>
      </c>
      <c r="BQ321" s="84" t="s">
        <v>1889</v>
      </c>
      <c r="BR321" s="68" t="str">
        <f t="shared" si="313"/>
        <v/>
      </c>
      <c r="BS321" s="68" t="str">
        <f t="shared" si="286"/>
        <v/>
      </c>
      <c r="BT321" s="68" t="str">
        <f t="shared" si="287"/>
        <v/>
      </c>
      <c r="BU321" s="68" t="str">
        <f t="shared" si="288"/>
        <v/>
      </c>
      <c r="BV321" s="68" t="str">
        <f t="shared" si="289"/>
        <v/>
      </c>
      <c r="BW321" s="68" t="str">
        <f t="shared" si="290"/>
        <v/>
      </c>
      <c r="BX321" s="68" t="str">
        <f t="shared" si="291"/>
        <v/>
      </c>
      <c r="BY321" s="68" t="str">
        <f t="shared" si="292"/>
        <v/>
      </c>
      <c r="BZ321" s="68" t="str">
        <f t="shared" si="293"/>
        <v/>
      </c>
      <c r="CA321" s="68" t="str">
        <f t="shared" si="294"/>
        <v/>
      </c>
      <c r="CB321" s="68" t="str">
        <f t="shared" si="295"/>
        <v/>
      </c>
      <c r="CC321" s="68" t="str">
        <f t="shared" si="296"/>
        <v/>
      </c>
      <c r="CD321" s="68" t="str">
        <f t="shared" si="297"/>
        <v/>
      </c>
      <c r="CE321" s="68" t="str">
        <f t="shared" si="298"/>
        <v/>
      </c>
      <c r="CF321" s="68" t="str">
        <f t="shared" si="299"/>
        <v/>
      </c>
      <c r="CG321" s="68" t="str">
        <f t="shared" si="300"/>
        <v/>
      </c>
      <c r="CH321" s="68" t="str">
        <f t="shared" si="301"/>
        <v/>
      </c>
      <c r="CI321" s="68" t="str">
        <f t="shared" si="302"/>
        <v/>
      </c>
      <c r="CJ321" s="68" t="str">
        <f t="shared" si="303"/>
        <v/>
      </c>
      <c r="CK321" s="68" t="str">
        <f t="shared" si="304"/>
        <v/>
      </c>
      <c r="CL321" s="68" t="str">
        <f t="shared" si="305"/>
        <v/>
      </c>
      <c r="CM321" s="68" t="str">
        <f t="shared" si="306"/>
        <v/>
      </c>
      <c r="CN321" s="68" t="str">
        <f t="shared" si="307"/>
        <v/>
      </c>
      <c r="CO321" s="68" t="str">
        <f t="shared" si="308"/>
        <v/>
      </c>
      <c r="CP321" s="68" t="str">
        <f t="shared" si="314"/>
        <v/>
      </c>
    </row>
    <row r="322" spans="3:94" x14ac:dyDescent="0.25">
      <c r="C322" s="82" t="str">
        <f t="shared" si="309"/>
        <v/>
      </c>
      <c r="D322" s="278"/>
      <c r="E322" s="82" t="str">
        <f t="shared" si="310"/>
        <v/>
      </c>
      <c r="F322" s="82" t="str">
        <f t="shared" si="263"/>
        <v/>
      </c>
      <c r="G322" s="82" t="str">
        <f t="shared" si="264"/>
        <v/>
      </c>
      <c r="H322" s="82" t="str">
        <f t="shared" si="265"/>
        <v/>
      </c>
      <c r="I322" s="82" t="str">
        <f t="shared" si="266"/>
        <v/>
      </c>
      <c r="J322" s="82" t="str">
        <f t="shared" si="267"/>
        <v/>
      </c>
      <c r="K322" s="82" t="str">
        <f t="shared" si="268"/>
        <v/>
      </c>
      <c r="L322" s="82" t="str">
        <f t="shared" si="269"/>
        <v/>
      </c>
      <c r="M322" s="82" t="str">
        <f t="shared" si="270"/>
        <v/>
      </c>
      <c r="N322" s="82" t="str">
        <f t="shared" si="271"/>
        <v/>
      </c>
      <c r="O322" s="82" t="str">
        <f t="shared" si="272"/>
        <v/>
      </c>
      <c r="P322" s="82" t="str">
        <f t="shared" si="273"/>
        <v/>
      </c>
      <c r="Q322" s="82" t="str">
        <f t="shared" si="274"/>
        <v/>
      </c>
      <c r="R322" s="82" t="str">
        <f t="shared" si="275"/>
        <v/>
      </c>
      <c r="S322" s="82" t="str">
        <f t="shared" si="276"/>
        <v/>
      </c>
      <c r="T322" s="82" t="str">
        <f t="shared" si="277"/>
        <v/>
      </c>
      <c r="U322" s="82" t="str">
        <f t="shared" si="278"/>
        <v/>
      </c>
      <c r="V322" s="82" t="str">
        <f t="shared" si="279"/>
        <v/>
      </c>
      <c r="W322" s="82" t="str">
        <f t="shared" si="280"/>
        <v/>
      </c>
      <c r="X322" s="82" t="str">
        <f t="shared" si="281"/>
        <v/>
      </c>
      <c r="Y322" s="82" t="str">
        <f t="shared" si="282"/>
        <v/>
      </c>
      <c r="Z322" s="82" t="str">
        <f t="shared" si="283"/>
        <v/>
      </c>
      <c r="AA322" s="82" t="str">
        <f t="shared" si="284"/>
        <v/>
      </c>
      <c r="AB322" s="82" t="str">
        <f t="shared" si="285"/>
        <v/>
      </c>
      <c r="AC322" s="83" t="str">
        <f t="shared" si="315"/>
        <v>https://viking-pictures.s3.us-west-1.amazonaws.com/AA1188</v>
      </c>
      <c r="AD322" s="82" t="str">
        <f t="shared" si="327"/>
        <v>0</v>
      </c>
      <c r="AE322" s="82">
        <f t="shared" si="311"/>
        <v>0</v>
      </c>
      <c r="AF322" s="82" t="str">
        <f t="shared" si="328"/>
        <v>0</v>
      </c>
      <c r="AG322" s="82" t="str">
        <f t="shared" si="329"/>
        <v>0</v>
      </c>
      <c r="AH322" s="82" t="str">
        <f t="shared" si="330"/>
        <v>0</v>
      </c>
      <c r="AI322" s="82" t="str">
        <f t="shared" si="331"/>
        <v>0</v>
      </c>
      <c r="AJ322" s="82" t="str">
        <f t="shared" si="332"/>
        <v>0</v>
      </c>
      <c r="AK322" s="82" t="str">
        <f t="shared" si="333"/>
        <v>0</v>
      </c>
      <c r="AL322" s="82" t="str">
        <f t="shared" si="334"/>
        <v>0</v>
      </c>
      <c r="AM322" s="82" t="str">
        <f t="shared" si="335"/>
        <v>0</v>
      </c>
      <c r="AN322" s="82" t="str">
        <f t="shared" si="336"/>
        <v>0</v>
      </c>
      <c r="AO322" s="82" t="str">
        <f t="shared" si="337"/>
        <v>0</v>
      </c>
      <c r="AP322" s="82" t="str">
        <f t="shared" si="338"/>
        <v>0</v>
      </c>
      <c r="AQ322" s="84" t="s">
        <v>3199</v>
      </c>
      <c r="AR322" s="84" t="s">
        <v>1864</v>
      </c>
      <c r="AS322" s="84" t="s">
        <v>1865</v>
      </c>
      <c r="AT322" s="84" t="s">
        <v>1866</v>
      </c>
      <c r="AU322" s="84" t="s">
        <v>1867</v>
      </c>
      <c r="AV322" s="84" t="s">
        <v>1868</v>
      </c>
      <c r="AW322" s="84" t="s">
        <v>1869</v>
      </c>
      <c r="AX322" s="84" t="s">
        <v>1870</v>
      </c>
      <c r="AY322" s="84" t="s">
        <v>1871</v>
      </c>
      <c r="AZ322" s="84" t="s">
        <v>1872</v>
      </c>
      <c r="BA322" s="84" t="s">
        <v>1873</v>
      </c>
      <c r="BB322" s="84" t="s">
        <v>1874</v>
      </c>
      <c r="BC322" s="84" t="s">
        <v>1875</v>
      </c>
      <c r="BD322" s="84" t="s">
        <v>1876</v>
      </c>
      <c r="BE322" s="84" t="s">
        <v>1877</v>
      </c>
      <c r="BF322" s="84" t="s">
        <v>1878</v>
      </c>
      <c r="BG322" s="84" t="s">
        <v>1879</v>
      </c>
      <c r="BH322" s="84" t="s">
        <v>1880</v>
      </c>
      <c r="BI322" s="84" t="s">
        <v>1881</v>
      </c>
      <c r="BJ322" s="84" t="s">
        <v>1882</v>
      </c>
      <c r="BK322" s="84" t="s">
        <v>1883</v>
      </c>
      <c r="BL322" s="84" t="s">
        <v>1884</v>
      </c>
      <c r="BM322" s="84" t="s">
        <v>1885</v>
      </c>
      <c r="BN322" s="84" t="s">
        <v>1886</v>
      </c>
      <c r="BO322" s="84" t="s">
        <v>1887</v>
      </c>
      <c r="BP322" s="84" t="s">
        <v>1888</v>
      </c>
      <c r="BQ322" s="84" t="s">
        <v>1889</v>
      </c>
      <c r="BR322" s="68" t="str">
        <f t="shared" si="313"/>
        <v/>
      </c>
      <c r="BS322" s="68" t="str">
        <f t="shared" si="286"/>
        <v/>
      </c>
      <c r="BT322" s="68" t="str">
        <f t="shared" si="287"/>
        <v/>
      </c>
      <c r="BU322" s="68" t="str">
        <f t="shared" si="288"/>
        <v/>
      </c>
      <c r="BV322" s="68" t="str">
        <f t="shared" si="289"/>
        <v/>
      </c>
      <c r="BW322" s="68" t="str">
        <f t="shared" si="290"/>
        <v/>
      </c>
      <c r="BX322" s="68" t="str">
        <f t="shared" si="291"/>
        <v/>
      </c>
      <c r="BY322" s="68" t="str">
        <f t="shared" si="292"/>
        <v/>
      </c>
      <c r="BZ322" s="68" t="str">
        <f t="shared" si="293"/>
        <v/>
      </c>
      <c r="CA322" s="68" t="str">
        <f t="shared" si="294"/>
        <v/>
      </c>
      <c r="CB322" s="68" t="str">
        <f t="shared" si="295"/>
        <v/>
      </c>
      <c r="CC322" s="68" t="str">
        <f t="shared" si="296"/>
        <v/>
      </c>
      <c r="CD322" s="68" t="str">
        <f t="shared" si="297"/>
        <v/>
      </c>
      <c r="CE322" s="68" t="str">
        <f t="shared" si="298"/>
        <v/>
      </c>
      <c r="CF322" s="68" t="str">
        <f t="shared" si="299"/>
        <v/>
      </c>
      <c r="CG322" s="68" t="str">
        <f t="shared" si="300"/>
        <v/>
      </c>
      <c r="CH322" s="68" t="str">
        <f t="shared" si="301"/>
        <v/>
      </c>
      <c r="CI322" s="68" t="str">
        <f t="shared" si="302"/>
        <v/>
      </c>
      <c r="CJ322" s="68" t="str">
        <f t="shared" si="303"/>
        <v/>
      </c>
      <c r="CK322" s="68" t="str">
        <f t="shared" si="304"/>
        <v/>
      </c>
      <c r="CL322" s="68" t="str">
        <f t="shared" si="305"/>
        <v/>
      </c>
      <c r="CM322" s="68" t="str">
        <f t="shared" si="306"/>
        <v/>
      </c>
      <c r="CN322" s="68" t="str">
        <f t="shared" si="307"/>
        <v/>
      </c>
      <c r="CO322" s="68" t="str">
        <f t="shared" si="308"/>
        <v/>
      </c>
      <c r="CP322" s="68" t="str">
        <f t="shared" si="314"/>
        <v/>
      </c>
    </row>
    <row r="323" spans="3:94" x14ac:dyDescent="0.25">
      <c r="C323" s="82" t="str">
        <f t="shared" si="309"/>
        <v/>
      </c>
      <c r="D323" s="278"/>
      <c r="E323" s="82" t="str">
        <f t="shared" si="310"/>
        <v/>
      </c>
      <c r="F323" s="82" t="str">
        <f t="shared" ref="F323:F386" si="339">IF($D323&gt;=F$1,CONCATENATE($AC323,$AQ323,$AD323,$AR323,AT323,$BQ323),"")</f>
        <v/>
      </c>
      <c r="G323" s="82" t="str">
        <f t="shared" ref="G323:G386" si="340">IF($D323&gt;=G$1,CONCATENATE($AC323,$AQ323,$AD323,$AR323,AU323,$BQ323),"")</f>
        <v/>
      </c>
      <c r="H323" s="82" t="str">
        <f t="shared" ref="H323:H386" si="341">IF($D323&gt;=H$1,CONCATENATE($AC323,$AQ323,$AD323,$AR323,AV323,$BQ323),"")</f>
        <v/>
      </c>
      <c r="I323" s="82" t="str">
        <f t="shared" ref="I323:I386" si="342">IF($D323&gt;=I$1,CONCATENATE($AC323,$AQ323,$AD323,$AR323,AW323,$BQ323),"")</f>
        <v/>
      </c>
      <c r="J323" s="82" t="str">
        <f t="shared" ref="J323:J386" si="343">IF($D323&gt;=J$1,CONCATENATE($AC323,$AQ323,$AD323,$AR323,AX323,$BQ323),"")</f>
        <v/>
      </c>
      <c r="K323" s="82" t="str">
        <f t="shared" ref="K323:K386" si="344">IF($D323&gt;=K$1,CONCATENATE($AC323,$AQ323,$AD323,$AR323,AY323,$BQ323),"")</f>
        <v/>
      </c>
      <c r="L323" s="82" t="str">
        <f t="shared" ref="L323:L386" si="345">IF($D323&gt;=L$1,CONCATENATE($AC323,$AQ323,$AD323,$AR323,AZ323,$BQ323),"")</f>
        <v/>
      </c>
      <c r="M323" s="82" t="str">
        <f t="shared" ref="M323:M386" si="346">IF($D323&gt;=M$1,CONCATENATE($AC323,$AQ323,$AD323,$AR323,BA323,$BQ323),"")</f>
        <v/>
      </c>
      <c r="N323" s="82" t="str">
        <f t="shared" ref="N323:N386" si="347">IF($D323&gt;=N$1,CONCATENATE($AC323,$AQ323,$AD323,$AR323,BB323,$BQ323),"")</f>
        <v/>
      </c>
      <c r="O323" s="82" t="str">
        <f t="shared" ref="O323:O386" si="348">IF($D323&gt;=O$1,CONCATENATE($AC323,$AQ323,$AD323,$AR323,BC323,$BQ323),"")</f>
        <v/>
      </c>
      <c r="P323" s="82" t="str">
        <f t="shared" ref="P323:P386" si="349">IF($D323&gt;=P$1,CONCATENATE($AC323,$AQ323,$AD323,$AR323,BD323,$BQ323),"")</f>
        <v/>
      </c>
      <c r="Q323" s="82" t="str">
        <f t="shared" ref="Q323:Q386" si="350">IF($D323&gt;=Q$1,CONCATENATE($AC323,$AQ323,$AD323,$AR323,BE323,$BQ323),"")</f>
        <v/>
      </c>
      <c r="R323" s="82" t="str">
        <f t="shared" ref="R323:R386" si="351">IF($D323&gt;=R$1,CONCATENATE($AC323,$AQ323,$AD323,$AR323,BF323,$BQ323),"")</f>
        <v/>
      </c>
      <c r="S323" s="82" t="str">
        <f t="shared" ref="S323:S386" si="352">IF($D323&gt;=S$1,CONCATENATE($AC323,$AQ323,$AD323,$AR323,BG323,$BQ323),"")</f>
        <v/>
      </c>
      <c r="T323" s="82" t="str">
        <f t="shared" ref="T323:T386" si="353">IF($D323&gt;=T$1,CONCATENATE($AC323,$AQ323,$AD323,$AR323,BH323,$BQ323),"")</f>
        <v/>
      </c>
      <c r="U323" s="82" t="str">
        <f t="shared" ref="U323:U386" si="354">IF($D323&gt;=U$1,CONCATENATE($AC323,$AQ323,$AD323,$AR323,BI323,$BQ323),"")</f>
        <v/>
      </c>
      <c r="V323" s="82" t="str">
        <f t="shared" ref="V323:V386" si="355">IF($D323&gt;=V$1,CONCATENATE($AC323,$AQ323,$AD323,$AR323,BJ323,$BQ323),"")</f>
        <v/>
      </c>
      <c r="W323" s="82" t="str">
        <f t="shared" ref="W323:W386" si="356">IF($D323&gt;=W$1,CONCATENATE($AC323,$AQ323,$AD323,$AR323,BK323,$BQ323),"")</f>
        <v/>
      </c>
      <c r="X323" s="82" t="str">
        <f t="shared" ref="X323:X386" si="357">IF($D323&gt;=X$1,CONCATENATE($AC323,$AQ323,$AD323,$AR323,BL323,$BQ323),"")</f>
        <v/>
      </c>
      <c r="Y323" s="82" t="str">
        <f t="shared" ref="Y323:Y386" si="358">IF($D323&gt;=Y$1,CONCATENATE($AC323,$AQ323,$AD323,$AR323,BM323,$BQ323),"")</f>
        <v/>
      </c>
      <c r="Z323" s="82" t="str">
        <f t="shared" ref="Z323:Z386" si="359">IF($D323&gt;=Z$1,CONCATENATE($AC323,$AQ323,$AD323,$AR323,BN323,$BQ323),"")</f>
        <v/>
      </c>
      <c r="AA323" s="82" t="str">
        <f t="shared" ref="AA323:AA386" si="360">IF($D323&gt;=AA$1,CONCATENATE($AC323,$AQ323,$AD323,$AR323,BO323,$BQ323),"")</f>
        <v/>
      </c>
      <c r="AB323" s="82" t="str">
        <f t="shared" ref="AB323:AB386" si="361">IF($D323&gt;=AB$1,CONCATENATE($AC323,$AQ323,$AD323,$AR323,BP323,$BQ323),"")</f>
        <v/>
      </c>
      <c r="AC323" s="83" t="str">
        <f t="shared" si="315"/>
        <v>https://viking-pictures.s3.us-west-1.amazonaws.com/AA1188</v>
      </c>
      <c r="AD323" s="82" t="str">
        <f t="shared" si="327"/>
        <v>0</v>
      </c>
      <c r="AE323" s="82">
        <f t="shared" si="311"/>
        <v>0</v>
      </c>
      <c r="AF323" s="82" t="str">
        <f t="shared" si="328"/>
        <v>0</v>
      </c>
      <c r="AG323" s="82" t="str">
        <f t="shared" si="329"/>
        <v>0</v>
      </c>
      <c r="AH323" s="82" t="str">
        <f t="shared" si="330"/>
        <v>0</v>
      </c>
      <c r="AI323" s="82" t="str">
        <f t="shared" si="331"/>
        <v>0</v>
      </c>
      <c r="AJ323" s="82" t="str">
        <f t="shared" si="332"/>
        <v>0</v>
      </c>
      <c r="AK323" s="82" t="str">
        <f t="shared" si="333"/>
        <v>0</v>
      </c>
      <c r="AL323" s="82" t="str">
        <f t="shared" si="334"/>
        <v>0</v>
      </c>
      <c r="AM323" s="82" t="str">
        <f t="shared" si="335"/>
        <v>0</v>
      </c>
      <c r="AN323" s="82" t="str">
        <f t="shared" si="336"/>
        <v>0</v>
      </c>
      <c r="AO323" s="82" t="str">
        <f t="shared" si="337"/>
        <v>0</v>
      </c>
      <c r="AP323" s="82" t="str">
        <f t="shared" si="338"/>
        <v>0</v>
      </c>
      <c r="AQ323" s="84" t="s">
        <v>3199</v>
      </c>
      <c r="AR323" s="84" t="s">
        <v>1864</v>
      </c>
      <c r="AS323" s="84" t="s">
        <v>1865</v>
      </c>
      <c r="AT323" s="84" t="s">
        <v>1866</v>
      </c>
      <c r="AU323" s="84" t="s">
        <v>1867</v>
      </c>
      <c r="AV323" s="84" t="s">
        <v>1868</v>
      </c>
      <c r="AW323" s="84" t="s">
        <v>1869</v>
      </c>
      <c r="AX323" s="84" t="s">
        <v>1870</v>
      </c>
      <c r="AY323" s="84" t="s">
        <v>1871</v>
      </c>
      <c r="AZ323" s="84" t="s">
        <v>1872</v>
      </c>
      <c r="BA323" s="84" t="s">
        <v>1873</v>
      </c>
      <c r="BB323" s="84" t="s">
        <v>1874</v>
      </c>
      <c r="BC323" s="84" t="s">
        <v>1875</v>
      </c>
      <c r="BD323" s="84" t="s">
        <v>1876</v>
      </c>
      <c r="BE323" s="84" t="s">
        <v>1877</v>
      </c>
      <c r="BF323" s="84" t="s">
        <v>1878</v>
      </c>
      <c r="BG323" s="84" t="s">
        <v>1879</v>
      </c>
      <c r="BH323" s="84" t="s">
        <v>1880</v>
      </c>
      <c r="BI323" s="84" t="s">
        <v>1881</v>
      </c>
      <c r="BJ323" s="84" t="s">
        <v>1882</v>
      </c>
      <c r="BK323" s="84" t="s">
        <v>1883</v>
      </c>
      <c r="BL323" s="84" t="s">
        <v>1884</v>
      </c>
      <c r="BM323" s="84" t="s">
        <v>1885</v>
      </c>
      <c r="BN323" s="84" t="s">
        <v>1886</v>
      </c>
      <c r="BO323" s="84" t="s">
        <v>1887</v>
      </c>
      <c r="BP323" s="84" t="s">
        <v>1888</v>
      </c>
      <c r="BQ323" s="84" t="s">
        <v>1889</v>
      </c>
      <c r="BR323" s="68" t="str">
        <f t="shared" si="313"/>
        <v/>
      </c>
      <c r="BS323" s="68" t="str">
        <f t="shared" ref="BS323:BS386" si="362">IF(F323&lt;&gt;"",HYPERLINK(F323,"Pic"&amp;BS$2),"")</f>
        <v/>
      </c>
      <c r="BT323" s="68" t="str">
        <f t="shared" ref="BT323:BT386" si="363">IF(G323&lt;&gt;"",HYPERLINK(G323,"Pic"&amp;BT$2),"")</f>
        <v/>
      </c>
      <c r="BU323" s="68" t="str">
        <f t="shared" ref="BU323:BU386" si="364">IF(H323&lt;&gt;"",HYPERLINK(H323,"Pic"&amp;BU$2),"")</f>
        <v/>
      </c>
      <c r="BV323" s="68" t="str">
        <f t="shared" ref="BV323:BV386" si="365">IF(I323&lt;&gt;"",HYPERLINK(I323,"Pic"&amp;BV$2),"")</f>
        <v/>
      </c>
      <c r="BW323" s="68" t="str">
        <f t="shared" ref="BW323:BW386" si="366">IF(J323&lt;&gt;"",HYPERLINK(J323,"Pic"&amp;BW$2),"")</f>
        <v/>
      </c>
      <c r="BX323" s="68" t="str">
        <f t="shared" ref="BX323:BX386" si="367">IF(K323&lt;&gt;"",HYPERLINK(K323,"Pic"&amp;BX$2),"")</f>
        <v/>
      </c>
      <c r="BY323" s="68" t="str">
        <f t="shared" ref="BY323:BY386" si="368">IF(L323&lt;&gt;"",HYPERLINK(L323,"Pic"&amp;BY$2),"")</f>
        <v/>
      </c>
      <c r="BZ323" s="68" t="str">
        <f t="shared" ref="BZ323:BZ386" si="369">IF(M323&lt;&gt;"",HYPERLINK(M323,"Pic"&amp;BZ$2),"")</f>
        <v/>
      </c>
      <c r="CA323" s="68" t="str">
        <f t="shared" ref="CA323:CA386" si="370">IF(N323&lt;&gt;"",HYPERLINK(N323,"Pic"&amp;CA$2),"")</f>
        <v/>
      </c>
      <c r="CB323" s="68" t="str">
        <f t="shared" ref="CB323:CB386" si="371">IF(O323&lt;&gt;"",HYPERLINK(O323,"Pic"&amp;CB$2),"")</f>
        <v/>
      </c>
      <c r="CC323" s="68" t="str">
        <f t="shared" ref="CC323:CC386" si="372">IF(P323&lt;&gt;"",HYPERLINK(P323,"Pic"&amp;CC$2),"")</f>
        <v/>
      </c>
      <c r="CD323" s="68" t="str">
        <f t="shared" ref="CD323:CD386" si="373">IF(Q323&lt;&gt;"",HYPERLINK(Q323,"Pic"&amp;CD$2),"")</f>
        <v/>
      </c>
      <c r="CE323" s="68" t="str">
        <f t="shared" ref="CE323:CE386" si="374">IF(R323&lt;&gt;"",HYPERLINK(R323,"Pic"&amp;CE$2),"")</f>
        <v/>
      </c>
      <c r="CF323" s="68" t="str">
        <f t="shared" ref="CF323:CF386" si="375">IF(S323&lt;&gt;"",HYPERLINK(S323,"Pic"&amp;CF$2),"")</f>
        <v/>
      </c>
      <c r="CG323" s="68" t="str">
        <f t="shared" ref="CG323:CG386" si="376">IF(T323&lt;&gt;"",HYPERLINK(T323,"Pic"&amp;CG$2),"")</f>
        <v/>
      </c>
      <c r="CH323" s="68" t="str">
        <f t="shared" ref="CH323:CH386" si="377">IF(U323&lt;&gt;"",HYPERLINK(U323,"Pic"&amp;CH$2),"")</f>
        <v/>
      </c>
      <c r="CI323" s="68" t="str">
        <f t="shared" ref="CI323:CI386" si="378">IF(V323&lt;&gt;"",HYPERLINK(V323,"Pic"&amp;CI$2),"")</f>
        <v/>
      </c>
      <c r="CJ323" s="68" t="str">
        <f t="shared" ref="CJ323:CJ386" si="379">IF(W323&lt;&gt;"",HYPERLINK(W323,"Pic"&amp;CJ$2),"")</f>
        <v/>
      </c>
      <c r="CK323" s="68" t="str">
        <f t="shared" ref="CK323:CK386" si="380">IF(X323&lt;&gt;"",HYPERLINK(X323,"Pic"&amp;CK$2),"")</f>
        <v/>
      </c>
      <c r="CL323" s="68" t="str">
        <f t="shared" ref="CL323:CL386" si="381">IF(Y323&lt;&gt;"",HYPERLINK(Y323,"Pic"&amp;CL$2),"")</f>
        <v/>
      </c>
      <c r="CM323" s="68" t="str">
        <f t="shared" ref="CM323:CM386" si="382">IF(Z323&lt;&gt;"",HYPERLINK(Z323,"Pic"&amp;CM$2),"")</f>
        <v/>
      </c>
      <c r="CN323" s="68" t="str">
        <f t="shared" ref="CN323:CN386" si="383">IF(AA323&lt;&gt;"",HYPERLINK(AA323,"Pic"&amp;CN$2),"")</f>
        <v/>
      </c>
      <c r="CO323" s="68" t="str">
        <f t="shared" ref="CO323:CO386" si="384">IF(AB323&lt;&gt;"",HYPERLINK(AB323,"Pic"&amp;CO$2),"")</f>
        <v/>
      </c>
      <c r="CP323" s="68" t="str">
        <f t="shared" si="314"/>
        <v/>
      </c>
    </row>
    <row r="324" spans="3:94" x14ac:dyDescent="0.25">
      <c r="C324" s="82" t="str">
        <f t="shared" ref="C324:C387" si="385">_xlfn.TEXTJOIN("|",TRUE,CU324:DR324)</f>
        <v/>
      </c>
      <c r="D324" s="278"/>
      <c r="E324" s="82" t="str">
        <f t="shared" ref="E324:E387" si="386">IF($D324&gt;=E$1,CONCATENATE($AC324,$AQ324,$AD324,$AR324,AS324,$BQ324),"")</f>
        <v/>
      </c>
      <c r="F324" s="82" t="str">
        <f t="shared" si="339"/>
        <v/>
      </c>
      <c r="G324" s="82" t="str">
        <f t="shared" si="340"/>
        <v/>
      </c>
      <c r="H324" s="82" t="str">
        <f t="shared" si="341"/>
        <v/>
      </c>
      <c r="I324" s="82" t="str">
        <f t="shared" si="342"/>
        <v/>
      </c>
      <c r="J324" s="82" t="str">
        <f t="shared" si="343"/>
        <v/>
      </c>
      <c r="K324" s="82" t="str">
        <f t="shared" si="344"/>
        <v/>
      </c>
      <c r="L324" s="82" t="str">
        <f t="shared" si="345"/>
        <v/>
      </c>
      <c r="M324" s="82" t="str">
        <f t="shared" si="346"/>
        <v/>
      </c>
      <c r="N324" s="82" t="str">
        <f t="shared" si="347"/>
        <v/>
      </c>
      <c r="O324" s="82" t="str">
        <f t="shared" si="348"/>
        <v/>
      </c>
      <c r="P324" s="82" t="str">
        <f t="shared" si="349"/>
        <v/>
      </c>
      <c r="Q324" s="82" t="str">
        <f t="shared" si="350"/>
        <v/>
      </c>
      <c r="R324" s="82" t="str">
        <f t="shared" si="351"/>
        <v/>
      </c>
      <c r="S324" s="82" t="str">
        <f t="shared" si="352"/>
        <v/>
      </c>
      <c r="T324" s="82" t="str">
        <f t="shared" si="353"/>
        <v/>
      </c>
      <c r="U324" s="82" t="str">
        <f t="shared" si="354"/>
        <v/>
      </c>
      <c r="V324" s="82" t="str">
        <f t="shared" si="355"/>
        <v/>
      </c>
      <c r="W324" s="82" t="str">
        <f t="shared" si="356"/>
        <v/>
      </c>
      <c r="X324" s="82" t="str">
        <f t="shared" si="357"/>
        <v/>
      </c>
      <c r="Y324" s="82" t="str">
        <f t="shared" si="358"/>
        <v/>
      </c>
      <c r="Z324" s="82" t="str">
        <f t="shared" si="359"/>
        <v/>
      </c>
      <c r="AA324" s="82" t="str">
        <f t="shared" si="360"/>
        <v/>
      </c>
      <c r="AB324" s="82" t="str">
        <f t="shared" si="361"/>
        <v/>
      </c>
      <c r="AC324" s="83" t="str">
        <f t="shared" si="315"/>
        <v>https://viking-pictures.s3.us-west-1.amazonaws.com/AA1188</v>
      </c>
      <c r="AD324" s="82" t="str">
        <f t="shared" si="327"/>
        <v>0</v>
      </c>
      <c r="AE324" s="82">
        <f t="shared" ref="AE324:AE387" si="387">A324</f>
        <v>0</v>
      </c>
      <c r="AF324" s="82" t="str">
        <f t="shared" si="328"/>
        <v>0</v>
      </c>
      <c r="AG324" s="82" t="str">
        <f t="shared" si="329"/>
        <v>0</v>
      </c>
      <c r="AH324" s="82" t="str">
        <f t="shared" si="330"/>
        <v>0</v>
      </c>
      <c r="AI324" s="82" t="str">
        <f t="shared" si="331"/>
        <v>0</v>
      </c>
      <c r="AJ324" s="82" t="str">
        <f t="shared" si="332"/>
        <v>0</v>
      </c>
      <c r="AK324" s="82" t="str">
        <f t="shared" si="333"/>
        <v>0</v>
      </c>
      <c r="AL324" s="82" t="str">
        <f t="shared" si="334"/>
        <v>0</v>
      </c>
      <c r="AM324" s="82" t="str">
        <f t="shared" si="335"/>
        <v>0</v>
      </c>
      <c r="AN324" s="82" t="str">
        <f t="shared" si="336"/>
        <v>0</v>
      </c>
      <c r="AO324" s="82" t="str">
        <f t="shared" si="337"/>
        <v>0</v>
      </c>
      <c r="AP324" s="82" t="str">
        <f t="shared" si="338"/>
        <v>0</v>
      </c>
      <c r="AQ324" s="84" t="s">
        <v>3199</v>
      </c>
      <c r="AR324" s="84" t="s">
        <v>1864</v>
      </c>
      <c r="AS324" s="84" t="s">
        <v>1865</v>
      </c>
      <c r="AT324" s="84" t="s">
        <v>1866</v>
      </c>
      <c r="AU324" s="84" t="s">
        <v>1867</v>
      </c>
      <c r="AV324" s="84" t="s">
        <v>1868</v>
      </c>
      <c r="AW324" s="84" t="s">
        <v>1869</v>
      </c>
      <c r="AX324" s="84" t="s">
        <v>1870</v>
      </c>
      <c r="AY324" s="84" t="s">
        <v>1871</v>
      </c>
      <c r="AZ324" s="84" t="s">
        <v>1872</v>
      </c>
      <c r="BA324" s="84" t="s">
        <v>1873</v>
      </c>
      <c r="BB324" s="84" t="s">
        <v>1874</v>
      </c>
      <c r="BC324" s="84" t="s">
        <v>1875</v>
      </c>
      <c r="BD324" s="84" t="s">
        <v>1876</v>
      </c>
      <c r="BE324" s="84" t="s">
        <v>1877</v>
      </c>
      <c r="BF324" s="84" t="s">
        <v>1878</v>
      </c>
      <c r="BG324" s="84" t="s">
        <v>1879</v>
      </c>
      <c r="BH324" s="84" t="s">
        <v>1880</v>
      </c>
      <c r="BI324" s="84" t="s">
        <v>1881</v>
      </c>
      <c r="BJ324" s="84" t="s">
        <v>1882</v>
      </c>
      <c r="BK324" s="84" t="s">
        <v>1883</v>
      </c>
      <c r="BL324" s="84" t="s">
        <v>1884</v>
      </c>
      <c r="BM324" s="84" t="s">
        <v>1885</v>
      </c>
      <c r="BN324" s="84" t="s">
        <v>1886</v>
      </c>
      <c r="BO324" s="84" t="s">
        <v>1887</v>
      </c>
      <c r="BP324" s="84" t="s">
        <v>1888</v>
      </c>
      <c r="BQ324" s="84" t="s">
        <v>1889</v>
      </c>
      <c r="BR324" s="68" t="str">
        <f t="shared" ref="BR324:BR387" si="388">IF(E324&lt;&gt;"",HYPERLINK(E324,"Pic"&amp;BR$2),"")</f>
        <v/>
      </c>
      <c r="BS324" s="68" t="str">
        <f t="shared" si="362"/>
        <v/>
      </c>
      <c r="BT324" s="68" t="str">
        <f t="shared" si="363"/>
        <v/>
      </c>
      <c r="BU324" s="68" t="str">
        <f t="shared" si="364"/>
        <v/>
      </c>
      <c r="BV324" s="68" t="str">
        <f t="shared" si="365"/>
        <v/>
      </c>
      <c r="BW324" s="68" t="str">
        <f t="shared" si="366"/>
        <v/>
      </c>
      <c r="BX324" s="68" t="str">
        <f t="shared" si="367"/>
        <v/>
      </c>
      <c r="BY324" s="68" t="str">
        <f t="shared" si="368"/>
        <v/>
      </c>
      <c r="BZ324" s="68" t="str">
        <f t="shared" si="369"/>
        <v/>
      </c>
      <c r="CA324" s="68" t="str">
        <f t="shared" si="370"/>
        <v/>
      </c>
      <c r="CB324" s="68" t="str">
        <f t="shared" si="371"/>
        <v/>
      </c>
      <c r="CC324" s="68" t="str">
        <f t="shared" si="372"/>
        <v/>
      </c>
      <c r="CD324" s="68" t="str">
        <f t="shared" si="373"/>
        <v/>
      </c>
      <c r="CE324" s="68" t="str">
        <f t="shared" si="374"/>
        <v/>
      </c>
      <c r="CF324" s="68" t="str">
        <f t="shared" si="375"/>
        <v/>
      </c>
      <c r="CG324" s="68" t="str">
        <f t="shared" si="376"/>
        <v/>
      </c>
      <c r="CH324" s="68" t="str">
        <f t="shared" si="377"/>
        <v/>
      </c>
      <c r="CI324" s="68" t="str">
        <f t="shared" si="378"/>
        <v/>
      </c>
      <c r="CJ324" s="68" t="str">
        <f t="shared" si="379"/>
        <v/>
      </c>
      <c r="CK324" s="68" t="str">
        <f t="shared" si="380"/>
        <v/>
      </c>
      <c r="CL324" s="68" t="str">
        <f t="shared" si="381"/>
        <v/>
      </c>
      <c r="CM324" s="68" t="str">
        <f t="shared" si="382"/>
        <v/>
      </c>
      <c r="CN324" s="68" t="str">
        <f t="shared" si="383"/>
        <v/>
      </c>
      <c r="CO324" s="68" t="str">
        <f t="shared" si="384"/>
        <v/>
      </c>
      <c r="CP324" s="68" t="str">
        <f t="shared" ref="CP324:CP387" si="389">E324</f>
        <v/>
      </c>
    </row>
    <row r="325" spans="3:94" x14ac:dyDescent="0.25">
      <c r="C325" s="82" t="str">
        <f t="shared" si="385"/>
        <v/>
      </c>
      <c r="D325" s="278"/>
      <c r="E325" s="82" t="str">
        <f t="shared" si="386"/>
        <v/>
      </c>
      <c r="F325" s="82" t="str">
        <f t="shared" si="339"/>
        <v/>
      </c>
      <c r="G325" s="82" t="str">
        <f t="shared" si="340"/>
        <v/>
      </c>
      <c r="H325" s="82" t="str">
        <f t="shared" si="341"/>
        <v/>
      </c>
      <c r="I325" s="82" t="str">
        <f t="shared" si="342"/>
        <v/>
      </c>
      <c r="J325" s="82" t="str">
        <f t="shared" si="343"/>
        <v/>
      </c>
      <c r="K325" s="82" t="str">
        <f t="shared" si="344"/>
        <v/>
      </c>
      <c r="L325" s="82" t="str">
        <f t="shared" si="345"/>
        <v/>
      </c>
      <c r="M325" s="82" t="str">
        <f t="shared" si="346"/>
        <v/>
      </c>
      <c r="N325" s="82" t="str">
        <f t="shared" si="347"/>
        <v/>
      </c>
      <c r="O325" s="82" t="str">
        <f t="shared" si="348"/>
        <v/>
      </c>
      <c r="P325" s="82" t="str">
        <f t="shared" si="349"/>
        <v/>
      </c>
      <c r="Q325" s="82" t="str">
        <f t="shared" si="350"/>
        <v/>
      </c>
      <c r="R325" s="82" t="str">
        <f t="shared" si="351"/>
        <v/>
      </c>
      <c r="S325" s="82" t="str">
        <f t="shared" si="352"/>
        <v/>
      </c>
      <c r="T325" s="82" t="str">
        <f t="shared" si="353"/>
        <v/>
      </c>
      <c r="U325" s="82" t="str">
        <f t="shared" si="354"/>
        <v/>
      </c>
      <c r="V325" s="82" t="str">
        <f t="shared" si="355"/>
        <v/>
      </c>
      <c r="W325" s="82" t="str">
        <f t="shared" si="356"/>
        <v/>
      </c>
      <c r="X325" s="82" t="str">
        <f t="shared" si="357"/>
        <v/>
      </c>
      <c r="Y325" s="82" t="str">
        <f t="shared" si="358"/>
        <v/>
      </c>
      <c r="Z325" s="82" t="str">
        <f t="shared" si="359"/>
        <v/>
      </c>
      <c r="AA325" s="82" t="str">
        <f t="shared" si="360"/>
        <v/>
      </c>
      <c r="AB325" s="82" t="str">
        <f t="shared" si="361"/>
        <v/>
      </c>
      <c r="AC325" s="83" t="str">
        <f t="shared" ref="AC325:AC388" si="390">"https://viking-pictures.s3.us-west-1.amazonaws.com/"&amp;$AC$1</f>
        <v>https://viking-pictures.s3.us-west-1.amazonaws.com/AA1188</v>
      </c>
      <c r="AD325" s="82" t="str">
        <f t="shared" si="327"/>
        <v>0</v>
      </c>
      <c r="AE325" s="82">
        <f t="shared" si="387"/>
        <v>0</v>
      </c>
      <c r="AF325" s="82" t="str">
        <f t="shared" si="328"/>
        <v>0</v>
      </c>
      <c r="AG325" s="82" t="str">
        <f t="shared" si="329"/>
        <v>0</v>
      </c>
      <c r="AH325" s="82" t="str">
        <f t="shared" si="330"/>
        <v>0</v>
      </c>
      <c r="AI325" s="82" t="str">
        <f t="shared" si="331"/>
        <v>0</v>
      </c>
      <c r="AJ325" s="82" t="str">
        <f t="shared" si="332"/>
        <v>0</v>
      </c>
      <c r="AK325" s="82" t="str">
        <f t="shared" si="333"/>
        <v>0</v>
      </c>
      <c r="AL325" s="82" t="str">
        <f t="shared" si="334"/>
        <v>0</v>
      </c>
      <c r="AM325" s="82" t="str">
        <f t="shared" si="335"/>
        <v>0</v>
      </c>
      <c r="AN325" s="82" t="str">
        <f t="shared" si="336"/>
        <v>0</v>
      </c>
      <c r="AO325" s="82" t="str">
        <f t="shared" si="337"/>
        <v>0</v>
      </c>
      <c r="AP325" s="82" t="str">
        <f t="shared" si="338"/>
        <v>0</v>
      </c>
      <c r="AQ325" s="84" t="s">
        <v>3199</v>
      </c>
      <c r="AR325" s="84" t="s">
        <v>1864</v>
      </c>
      <c r="AS325" s="84" t="s">
        <v>1865</v>
      </c>
      <c r="AT325" s="84" t="s">
        <v>1866</v>
      </c>
      <c r="AU325" s="84" t="s">
        <v>1867</v>
      </c>
      <c r="AV325" s="84" t="s">
        <v>1868</v>
      </c>
      <c r="AW325" s="84" t="s">
        <v>1869</v>
      </c>
      <c r="AX325" s="84" t="s">
        <v>1870</v>
      </c>
      <c r="AY325" s="84" t="s">
        <v>1871</v>
      </c>
      <c r="AZ325" s="84" t="s">
        <v>1872</v>
      </c>
      <c r="BA325" s="84" t="s">
        <v>1873</v>
      </c>
      <c r="BB325" s="84" t="s">
        <v>1874</v>
      </c>
      <c r="BC325" s="84" t="s">
        <v>1875</v>
      </c>
      <c r="BD325" s="84" t="s">
        <v>1876</v>
      </c>
      <c r="BE325" s="84" t="s">
        <v>1877</v>
      </c>
      <c r="BF325" s="84" t="s">
        <v>1878</v>
      </c>
      <c r="BG325" s="84" t="s">
        <v>1879</v>
      </c>
      <c r="BH325" s="84" t="s">
        <v>1880</v>
      </c>
      <c r="BI325" s="84" t="s">
        <v>1881</v>
      </c>
      <c r="BJ325" s="84" t="s">
        <v>1882</v>
      </c>
      <c r="BK325" s="84" t="s">
        <v>1883</v>
      </c>
      <c r="BL325" s="84" t="s">
        <v>1884</v>
      </c>
      <c r="BM325" s="84" t="s">
        <v>1885</v>
      </c>
      <c r="BN325" s="84" t="s">
        <v>1886</v>
      </c>
      <c r="BO325" s="84" t="s">
        <v>1887</v>
      </c>
      <c r="BP325" s="84" t="s">
        <v>1888</v>
      </c>
      <c r="BQ325" s="84" t="s">
        <v>1889</v>
      </c>
      <c r="BR325" s="68" t="str">
        <f t="shared" si="388"/>
        <v/>
      </c>
      <c r="BS325" s="68" t="str">
        <f t="shared" si="362"/>
        <v/>
      </c>
      <c r="BT325" s="68" t="str">
        <f t="shared" si="363"/>
        <v/>
      </c>
      <c r="BU325" s="68" t="str">
        <f t="shared" si="364"/>
        <v/>
      </c>
      <c r="BV325" s="68" t="str">
        <f t="shared" si="365"/>
        <v/>
      </c>
      <c r="BW325" s="68" t="str">
        <f t="shared" si="366"/>
        <v/>
      </c>
      <c r="BX325" s="68" t="str">
        <f t="shared" si="367"/>
        <v/>
      </c>
      <c r="BY325" s="68" t="str">
        <f t="shared" si="368"/>
        <v/>
      </c>
      <c r="BZ325" s="68" t="str">
        <f t="shared" si="369"/>
        <v/>
      </c>
      <c r="CA325" s="68" t="str">
        <f t="shared" si="370"/>
        <v/>
      </c>
      <c r="CB325" s="68" t="str">
        <f t="shared" si="371"/>
        <v/>
      </c>
      <c r="CC325" s="68" t="str">
        <f t="shared" si="372"/>
        <v/>
      </c>
      <c r="CD325" s="68" t="str">
        <f t="shared" si="373"/>
        <v/>
      </c>
      <c r="CE325" s="68" t="str">
        <f t="shared" si="374"/>
        <v/>
      </c>
      <c r="CF325" s="68" t="str">
        <f t="shared" si="375"/>
        <v/>
      </c>
      <c r="CG325" s="68" t="str">
        <f t="shared" si="376"/>
        <v/>
      </c>
      <c r="CH325" s="68" t="str">
        <f t="shared" si="377"/>
        <v/>
      </c>
      <c r="CI325" s="68" t="str">
        <f t="shared" si="378"/>
        <v/>
      </c>
      <c r="CJ325" s="68" t="str">
        <f t="shared" si="379"/>
        <v/>
      </c>
      <c r="CK325" s="68" t="str">
        <f t="shared" si="380"/>
        <v/>
      </c>
      <c r="CL325" s="68" t="str">
        <f t="shared" si="381"/>
        <v/>
      </c>
      <c r="CM325" s="68" t="str">
        <f t="shared" si="382"/>
        <v/>
      </c>
      <c r="CN325" s="68" t="str">
        <f t="shared" si="383"/>
        <v/>
      </c>
      <c r="CO325" s="68" t="str">
        <f t="shared" si="384"/>
        <v/>
      </c>
      <c r="CP325" s="68" t="str">
        <f t="shared" si="389"/>
        <v/>
      </c>
    </row>
    <row r="326" spans="3:94" x14ac:dyDescent="0.25">
      <c r="C326" s="82" t="str">
        <f t="shared" si="385"/>
        <v/>
      </c>
      <c r="D326" s="278"/>
      <c r="E326" s="82" t="str">
        <f t="shared" si="386"/>
        <v/>
      </c>
      <c r="F326" s="82" t="str">
        <f t="shared" si="339"/>
        <v/>
      </c>
      <c r="G326" s="82" t="str">
        <f t="shared" si="340"/>
        <v/>
      </c>
      <c r="H326" s="82" t="str">
        <f t="shared" si="341"/>
        <v/>
      </c>
      <c r="I326" s="82" t="str">
        <f t="shared" si="342"/>
        <v/>
      </c>
      <c r="J326" s="82" t="str">
        <f t="shared" si="343"/>
        <v/>
      </c>
      <c r="K326" s="82" t="str">
        <f t="shared" si="344"/>
        <v/>
      </c>
      <c r="L326" s="82" t="str">
        <f t="shared" si="345"/>
        <v/>
      </c>
      <c r="M326" s="82" t="str">
        <f t="shared" si="346"/>
        <v/>
      </c>
      <c r="N326" s="82" t="str">
        <f t="shared" si="347"/>
        <v/>
      </c>
      <c r="O326" s="82" t="str">
        <f t="shared" si="348"/>
        <v/>
      </c>
      <c r="P326" s="82" t="str">
        <f t="shared" si="349"/>
        <v/>
      </c>
      <c r="Q326" s="82" t="str">
        <f t="shared" si="350"/>
        <v/>
      </c>
      <c r="R326" s="82" t="str">
        <f t="shared" si="351"/>
        <v/>
      </c>
      <c r="S326" s="82" t="str">
        <f t="shared" si="352"/>
        <v/>
      </c>
      <c r="T326" s="82" t="str">
        <f t="shared" si="353"/>
        <v/>
      </c>
      <c r="U326" s="82" t="str">
        <f t="shared" si="354"/>
        <v/>
      </c>
      <c r="V326" s="82" t="str">
        <f t="shared" si="355"/>
        <v/>
      </c>
      <c r="W326" s="82" t="str">
        <f t="shared" si="356"/>
        <v/>
      </c>
      <c r="X326" s="82" t="str">
        <f t="shared" si="357"/>
        <v/>
      </c>
      <c r="Y326" s="82" t="str">
        <f t="shared" si="358"/>
        <v/>
      </c>
      <c r="Z326" s="82" t="str">
        <f t="shared" si="359"/>
        <v/>
      </c>
      <c r="AA326" s="82" t="str">
        <f t="shared" si="360"/>
        <v/>
      </c>
      <c r="AB326" s="82" t="str">
        <f t="shared" si="361"/>
        <v/>
      </c>
      <c r="AC326" s="83" t="str">
        <f t="shared" si="390"/>
        <v>https://viking-pictures.s3.us-west-1.amazonaws.com/AA1188</v>
      </c>
      <c r="AD326" s="82" t="str">
        <f t="shared" si="327"/>
        <v>0</v>
      </c>
      <c r="AE326" s="82">
        <f t="shared" si="387"/>
        <v>0</v>
      </c>
      <c r="AF326" s="82" t="str">
        <f t="shared" si="328"/>
        <v>0</v>
      </c>
      <c r="AG326" s="82" t="str">
        <f t="shared" si="329"/>
        <v>0</v>
      </c>
      <c r="AH326" s="82" t="str">
        <f t="shared" si="330"/>
        <v>0</v>
      </c>
      <c r="AI326" s="82" t="str">
        <f t="shared" si="331"/>
        <v>0</v>
      </c>
      <c r="AJ326" s="82" t="str">
        <f t="shared" si="332"/>
        <v>0</v>
      </c>
      <c r="AK326" s="82" t="str">
        <f t="shared" si="333"/>
        <v>0</v>
      </c>
      <c r="AL326" s="82" t="str">
        <f t="shared" si="334"/>
        <v>0</v>
      </c>
      <c r="AM326" s="82" t="str">
        <f t="shared" si="335"/>
        <v>0</v>
      </c>
      <c r="AN326" s="82" t="str">
        <f t="shared" si="336"/>
        <v>0</v>
      </c>
      <c r="AO326" s="82" t="str">
        <f t="shared" si="337"/>
        <v>0</v>
      </c>
      <c r="AP326" s="82" t="str">
        <f t="shared" si="338"/>
        <v>0</v>
      </c>
      <c r="AQ326" s="84" t="s">
        <v>3199</v>
      </c>
      <c r="AR326" s="84" t="s">
        <v>1864</v>
      </c>
      <c r="AS326" s="84" t="s">
        <v>1865</v>
      </c>
      <c r="AT326" s="84" t="s">
        <v>1866</v>
      </c>
      <c r="AU326" s="84" t="s">
        <v>1867</v>
      </c>
      <c r="AV326" s="84" t="s">
        <v>1868</v>
      </c>
      <c r="AW326" s="84" t="s">
        <v>1869</v>
      </c>
      <c r="AX326" s="84" t="s">
        <v>1870</v>
      </c>
      <c r="AY326" s="84" t="s">
        <v>1871</v>
      </c>
      <c r="AZ326" s="84" t="s">
        <v>1872</v>
      </c>
      <c r="BA326" s="84" t="s">
        <v>1873</v>
      </c>
      <c r="BB326" s="84" t="s">
        <v>1874</v>
      </c>
      <c r="BC326" s="84" t="s">
        <v>1875</v>
      </c>
      <c r="BD326" s="84" t="s">
        <v>1876</v>
      </c>
      <c r="BE326" s="84" t="s">
        <v>1877</v>
      </c>
      <c r="BF326" s="84" t="s">
        <v>1878</v>
      </c>
      <c r="BG326" s="84" t="s">
        <v>1879</v>
      </c>
      <c r="BH326" s="84" t="s">
        <v>1880</v>
      </c>
      <c r="BI326" s="84" t="s">
        <v>1881</v>
      </c>
      <c r="BJ326" s="84" t="s">
        <v>1882</v>
      </c>
      <c r="BK326" s="84" t="s">
        <v>1883</v>
      </c>
      <c r="BL326" s="84" t="s">
        <v>1884</v>
      </c>
      <c r="BM326" s="84" t="s">
        <v>1885</v>
      </c>
      <c r="BN326" s="84" t="s">
        <v>1886</v>
      </c>
      <c r="BO326" s="84" t="s">
        <v>1887</v>
      </c>
      <c r="BP326" s="84" t="s">
        <v>1888</v>
      </c>
      <c r="BQ326" s="84" t="s">
        <v>1889</v>
      </c>
      <c r="BR326" s="68" t="str">
        <f t="shared" si="388"/>
        <v/>
      </c>
      <c r="BS326" s="68" t="str">
        <f t="shared" si="362"/>
        <v/>
      </c>
      <c r="BT326" s="68" t="str">
        <f t="shared" si="363"/>
        <v/>
      </c>
      <c r="BU326" s="68" t="str">
        <f t="shared" si="364"/>
        <v/>
      </c>
      <c r="BV326" s="68" t="str">
        <f t="shared" si="365"/>
        <v/>
      </c>
      <c r="BW326" s="68" t="str">
        <f t="shared" si="366"/>
        <v/>
      </c>
      <c r="BX326" s="68" t="str">
        <f t="shared" si="367"/>
        <v/>
      </c>
      <c r="BY326" s="68" t="str">
        <f t="shared" si="368"/>
        <v/>
      </c>
      <c r="BZ326" s="68" t="str">
        <f t="shared" si="369"/>
        <v/>
      </c>
      <c r="CA326" s="68" t="str">
        <f t="shared" si="370"/>
        <v/>
      </c>
      <c r="CB326" s="68" t="str">
        <f t="shared" si="371"/>
        <v/>
      </c>
      <c r="CC326" s="68" t="str">
        <f t="shared" si="372"/>
        <v/>
      </c>
      <c r="CD326" s="68" t="str">
        <f t="shared" si="373"/>
        <v/>
      </c>
      <c r="CE326" s="68" t="str">
        <f t="shared" si="374"/>
        <v/>
      </c>
      <c r="CF326" s="68" t="str">
        <f t="shared" si="375"/>
        <v/>
      </c>
      <c r="CG326" s="68" t="str">
        <f t="shared" si="376"/>
        <v/>
      </c>
      <c r="CH326" s="68" t="str">
        <f t="shared" si="377"/>
        <v/>
      </c>
      <c r="CI326" s="68" t="str">
        <f t="shared" si="378"/>
        <v/>
      </c>
      <c r="CJ326" s="68" t="str">
        <f t="shared" si="379"/>
        <v/>
      </c>
      <c r="CK326" s="68" t="str">
        <f t="shared" si="380"/>
        <v/>
      </c>
      <c r="CL326" s="68" t="str">
        <f t="shared" si="381"/>
        <v/>
      </c>
      <c r="CM326" s="68" t="str">
        <f t="shared" si="382"/>
        <v/>
      </c>
      <c r="CN326" s="68" t="str">
        <f t="shared" si="383"/>
        <v/>
      </c>
      <c r="CO326" s="68" t="str">
        <f t="shared" si="384"/>
        <v/>
      </c>
      <c r="CP326" s="68" t="str">
        <f t="shared" si="389"/>
        <v/>
      </c>
    </row>
    <row r="327" spans="3:94" x14ac:dyDescent="0.25">
      <c r="C327" s="82" t="str">
        <f t="shared" si="385"/>
        <v/>
      </c>
      <c r="D327" s="278"/>
      <c r="E327" s="82" t="str">
        <f t="shared" si="386"/>
        <v/>
      </c>
      <c r="F327" s="82" t="str">
        <f t="shared" si="339"/>
        <v/>
      </c>
      <c r="G327" s="82" t="str">
        <f t="shared" si="340"/>
        <v/>
      </c>
      <c r="H327" s="82" t="str">
        <f t="shared" si="341"/>
        <v/>
      </c>
      <c r="I327" s="82" t="str">
        <f t="shared" si="342"/>
        <v/>
      </c>
      <c r="J327" s="82" t="str">
        <f t="shared" si="343"/>
        <v/>
      </c>
      <c r="K327" s="82" t="str">
        <f t="shared" si="344"/>
        <v/>
      </c>
      <c r="L327" s="82" t="str">
        <f t="shared" si="345"/>
        <v/>
      </c>
      <c r="M327" s="82" t="str">
        <f t="shared" si="346"/>
        <v/>
      </c>
      <c r="N327" s="82" t="str">
        <f t="shared" si="347"/>
        <v/>
      </c>
      <c r="O327" s="82" t="str">
        <f t="shared" si="348"/>
        <v/>
      </c>
      <c r="P327" s="82" t="str">
        <f t="shared" si="349"/>
        <v/>
      </c>
      <c r="Q327" s="82" t="str">
        <f t="shared" si="350"/>
        <v/>
      </c>
      <c r="R327" s="82" t="str">
        <f t="shared" si="351"/>
        <v/>
      </c>
      <c r="S327" s="82" t="str">
        <f t="shared" si="352"/>
        <v/>
      </c>
      <c r="T327" s="82" t="str">
        <f t="shared" si="353"/>
        <v/>
      </c>
      <c r="U327" s="82" t="str">
        <f t="shared" si="354"/>
        <v/>
      </c>
      <c r="V327" s="82" t="str">
        <f t="shared" si="355"/>
        <v/>
      </c>
      <c r="W327" s="82" t="str">
        <f t="shared" si="356"/>
        <v/>
      </c>
      <c r="X327" s="82" t="str">
        <f t="shared" si="357"/>
        <v/>
      </c>
      <c r="Y327" s="82" t="str">
        <f t="shared" si="358"/>
        <v/>
      </c>
      <c r="Z327" s="82" t="str">
        <f t="shared" si="359"/>
        <v/>
      </c>
      <c r="AA327" s="82" t="str">
        <f t="shared" si="360"/>
        <v/>
      </c>
      <c r="AB327" s="82" t="str">
        <f t="shared" si="361"/>
        <v/>
      </c>
      <c r="AC327" s="83" t="str">
        <f t="shared" si="390"/>
        <v>https://viking-pictures.s3.us-west-1.amazonaws.com/AA1188</v>
      </c>
      <c r="AD327" s="82" t="str">
        <f t="shared" si="327"/>
        <v>0</v>
      </c>
      <c r="AE327" s="82">
        <f t="shared" si="387"/>
        <v>0</v>
      </c>
      <c r="AF327" s="82" t="str">
        <f t="shared" si="328"/>
        <v>0</v>
      </c>
      <c r="AG327" s="82" t="str">
        <f t="shared" si="329"/>
        <v>0</v>
      </c>
      <c r="AH327" s="82" t="str">
        <f t="shared" si="330"/>
        <v>0</v>
      </c>
      <c r="AI327" s="82" t="str">
        <f t="shared" si="331"/>
        <v>0</v>
      </c>
      <c r="AJ327" s="82" t="str">
        <f t="shared" si="332"/>
        <v>0</v>
      </c>
      <c r="AK327" s="82" t="str">
        <f t="shared" si="333"/>
        <v>0</v>
      </c>
      <c r="AL327" s="82" t="str">
        <f t="shared" si="334"/>
        <v>0</v>
      </c>
      <c r="AM327" s="82" t="str">
        <f t="shared" si="335"/>
        <v>0</v>
      </c>
      <c r="AN327" s="82" t="str">
        <f t="shared" si="336"/>
        <v>0</v>
      </c>
      <c r="AO327" s="82" t="str">
        <f t="shared" si="337"/>
        <v>0</v>
      </c>
      <c r="AP327" s="82" t="str">
        <f t="shared" si="338"/>
        <v>0</v>
      </c>
      <c r="AQ327" s="84" t="s">
        <v>3199</v>
      </c>
      <c r="AR327" s="84" t="s">
        <v>1864</v>
      </c>
      <c r="AS327" s="84" t="s">
        <v>1865</v>
      </c>
      <c r="AT327" s="84" t="s">
        <v>1866</v>
      </c>
      <c r="AU327" s="84" t="s">
        <v>1867</v>
      </c>
      <c r="AV327" s="84" t="s">
        <v>1868</v>
      </c>
      <c r="AW327" s="84" t="s">
        <v>1869</v>
      </c>
      <c r="AX327" s="84" t="s">
        <v>1870</v>
      </c>
      <c r="AY327" s="84" t="s">
        <v>1871</v>
      </c>
      <c r="AZ327" s="84" t="s">
        <v>1872</v>
      </c>
      <c r="BA327" s="84" t="s">
        <v>1873</v>
      </c>
      <c r="BB327" s="84" t="s">
        <v>1874</v>
      </c>
      <c r="BC327" s="84" t="s">
        <v>1875</v>
      </c>
      <c r="BD327" s="84" t="s">
        <v>1876</v>
      </c>
      <c r="BE327" s="84" t="s">
        <v>1877</v>
      </c>
      <c r="BF327" s="84" t="s">
        <v>1878</v>
      </c>
      <c r="BG327" s="84" t="s">
        <v>1879</v>
      </c>
      <c r="BH327" s="84" t="s">
        <v>1880</v>
      </c>
      <c r="BI327" s="84" t="s">
        <v>1881</v>
      </c>
      <c r="BJ327" s="84" t="s">
        <v>1882</v>
      </c>
      <c r="BK327" s="84" t="s">
        <v>1883</v>
      </c>
      <c r="BL327" s="84" t="s">
        <v>1884</v>
      </c>
      <c r="BM327" s="84" t="s">
        <v>1885</v>
      </c>
      <c r="BN327" s="84" t="s">
        <v>1886</v>
      </c>
      <c r="BO327" s="84" t="s">
        <v>1887</v>
      </c>
      <c r="BP327" s="84" t="s">
        <v>1888</v>
      </c>
      <c r="BQ327" s="84" t="s">
        <v>1889</v>
      </c>
      <c r="BR327" s="68" t="str">
        <f t="shared" si="388"/>
        <v/>
      </c>
      <c r="BS327" s="68" t="str">
        <f t="shared" si="362"/>
        <v/>
      </c>
      <c r="BT327" s="68" t="str">
        <f t="shared" si="363"/>
        <v/>
      </c>
      <c r="BU327" s="68" t="str">
        <f t="shared" si="364"/>
        <v/>
      </c>
      <c r="BV327" s="68" t="str">
        <f t="shared" si="365"/>
        <v/>
      </c>
      <c r="BW327" s="68" t="str">
        <f t="shared" si="366"/>
        <v/>
      </c>
      <c r="BX327" s="68" t="str">
        <f t="shared" si="367"/>
        <v/>
      </c>
      <c r="BY327" s="68" t="str">
        <f t="shared" si="368"/>
        <v/>
      </c>
      <c r="BZ327" s="68" t="str">
        <f t="shared" si="369"/>
        <v/>
      </c>
      <c r="CA327" s="68" t="str">
        <f t="shared" si="370"/>
        <v/>
      </c>
      <c r="CB327" s="68" t="str">
        <f t="shared" si="371"/>
        <v/>
      </c>
      <c r="CC327" s="68" t="str">
        <f t="shared" si="372"/>
        <v/>
      </c>
      <c r="CD327" s="68" t="str">
        <f t="shared" si="373"/>
        <v/>
      </c>
      <c r="CE327" s="68" t="str">
        <f t="shared" si="374"/>
        <v/>
      </c>
      <c r="CF327" s="68" t="str">
        <f t="shared" si="375"/>
        <v/>
      </c>
      <c r="CG327" s="68" t="str">
        <f t="shared" si="376"/>
        <v/>
      </c>
      <c r="CH327" s="68" t="str">
        <f t="shared" si="377"/>
        <v/>
      </c>
      <c r="CI327" s="68" t="str">
        <f t="shared" si="378"/>
        <v/>
      </c>
      <c r="CJ327" s="68" t="str">
        <f t="shared" si="379"/>
        <v/>
      </c>
      <c r="CK327" s="68" t="str">
        <f t="shared" si="380"/>
        <v/>
      </c>
      <c r="CL327" s="68" t="str">
        <f t="shared" si="381"/>
        <v/>
      </c>
      <c r="CM327" s="68" t="str">
        <f t="shared" si="382"/>
        <v/>
      </c>
      <c r="CN327" s="68" t="str">
        <f t="shared" si="383"/>
        <v/>
      </c>
      <c r="CO327" s="68" t="str">
        <f t="shared" si="384"/>
        <v/>
      </c>
      <c r="CP327" s="68" t="str">
        <f t="shared" si="389"/>
        <v/>
      </c>
    </row>
    <row r="328" spans="3:94" x14ac:dyDescent="0.25">
      <c r="C328" s="82" t="str">
        <f t="shared" si="385"/>
        <v/>
      </c>
      <c r="D328" s="278"/>
      <c r="E328" s="82" t="str">
        <f t="shared" si="386"/>
        <v/>
      </c>
      <c r="F328" s="82" t="str">
        <f t="shared" si="339"/>
        <v/>
      </c>
      <c r="G328" s="82" t="str">
        <f t="shared" si="340"/>
        <v/>
      </c>
      <c r="H328" s="82" t="str">
        <f t="shared" si="341"/>
        <v/>
      </c>
      <c r="I328" s="82" t="str">
        <f t="shared" si="342"/>
        <v/>
      </c>
      <c r="J328" s="82" t="str">
        <f t="shared" si="343"/>
        <v/>
      </c>
      <c r="K328" s="82" t="str">
        <f t="shared" si="344"/>
        <v/>
      </c>
      <c r="L328" s="82" t="str">
        <f t="shared" si="345"/>
        <v/>
      </c>
      <c r="M328" s="82" t="str">
        <f t="shared" si="346"/>
        <v/>
      </c>
      <c r="N328" s="82" t="str">
        <f t="shared" si="347"/>
        <v/>
      </c>
      <c r="O328" s="82" t="str">
        <f t="shared" si="348"/>
        <v/>
      </c>
      <c r="P328" s="82" t="str">
        <f t="shared" si="349"/>
        <v/>
      </c>
      <c r="Q328" s="82" t="str">
        <f t="shared" si="350"/>
        <v/>
      </c>
      <c r="R328" s="82" t="str">
        <f t="shared" si="351"/>
        <v/>
      </c>
      <c r="S328" s="82" t="str">
        <f t="shared" si="352"/>
        <v/>
      </c>
      <c r="T328" s="82" t="str">
        <f t="shared" si="353"/>
        <v/>
      </c>
      <c r="U328" s="82" t="str">
        <f t="shared" si="354"/>
        <v/>
      </c>
      <c r="V328" s="82" t="str">
        <f t="shared" si="355"/>
        <v/>
      </c>
      <c r="W328" s="82" t="str">
        <f t="shared" si="356"/>
        <v/>
      </c>
      <c r="X328" s="82" t="str">
        <f t="shared" si="357"/>
        <v/>
      </c>
      <c r="Y328" s="82" t="str">
        <f t="shared" si="358"/>
        <v/>
      </c>
      <c r="Z328" s="82" t="str">
        <f t="shared" si="359"/>
        <v/>
      </c>
      <c r="AA328" s="82" t="str">
        <f t="shared" si="360"/>
        <v/>
      </c>
      <c r="AB328" s="82" t="str">
        <f t="shared" si="361"/>
        <v/>
      </c>
      <c r="AC328" s="83" t="str">
        <f t="shared" si="390"/>
        <v>https://viking-pictures.s3.us-west-1.amazonaws.com/AA1188</v>
      </c>
      <c r="AD328" s="82" t="str">
        <f t="shared" si="327"/>
        <v>0</v>
      </c>
      <c r="AE328" s="82">
        <f t="shared" si="387"/>
        <v>0</v>
      </c>
      <c r="AF328" s="82" t="str">
        <f t="shared" si="328"/>
        <v>0</v>
      </c>
      <c r="AG328" s="82" t="str">
        <f t="shared" si="329"/>
        <v>0</v>
      </c>
      <c r="AH328" s="82" t="str">
        <f t="shared" si="330"/>
        <v>0</v>
      </c>
      <c r="AI328" s="82" t="str">
        <f t="shared" si="331"/>
        <v>0</v>
      </c>
      <c r="AJ328" s="82" t="str">
        <f t="shared" si="332"/>
        <v>0</v>
      </c>
      <c r="AK328" s="82" t="str">
        <f t="shared" si="333"/>
        <v>0</v>
      </c>
      <c r="AL328" s="82" t="str">
        <f t="shared" si="334"/>
        <v>0</v>
      </c>
      <c r="AM328" s="82" t="str">
        <f t="shared" si="335"/>
        <v>0</v>
      </c>
      <c r="AN328" s="82" t="str">
        <f t="shared" si="336"/>
        <v>0</v>
      </c>
      <c r="AO328" s="82" t="str">
        <f t="shared" si="337"/>
        <v>0</v>
      </c>
      <c r="AP328" s="82" t="str">
        <f t="shared" si="338"/>
        <v>0</v>
      </c>
      <c r="AQ328" s="84" t="s">
        <v>3199</v>
      </c>
      <c r="AR328" s="84" t="s">
        <v>1864</v>
      </c>
      <c r="AS328" s="84" t="s">
        <v>1865</v>
      </c>
      <c r="AT328" s="84" t="s">
        <v>1866</v>
      </c>
      <c r="AU328" s="84" t="s">
        <v>1867</v>
      </c>
      <c r="AV328" s="84" t="s">
        <v>1868</v>
      </c>
      <c r="AW328" s="84" t="s">
        <v>1869</v>
      </c>
      <c r="AX328" s="84" t="s">
        <v>1870</v>
      </c>
      <c r="AY328" s="84" t="s">
        <v>1871</v>
      </c>
      <c r="AZ328" s="84" t="s">
        <v>1872</v>
      </c>
      <c r="BA328" s="84" t="s">
        <v>1873</v>
      </c>
      <c r="BB328" s="84" t="s">
        <v>1874</v>
      </c>
      <c r="BC328" s="84" t="s">
        <v>1875</v>
      </c>
      <c r="BD328" s="84" t="s">
        <v>1876</v>
      </c>
      <c r="BE328" s="84" t="s">
        <v>1877</v>
      </c>
      <c r="BF328" s="84" t="s">
        <v>1878</v>
      </c>
      <c r="BG328" s="84" t="s">
        <v>1879</v>
      </c>
      <c r="BH328" s="84" t="s">
        <v>1880</v>
      </c>
      <c r="BI328" s="84" t="s">
        <v>1881</v>
      </c>
      <c r="BJ328" s="84" t="s">
        <v>1882</v>
      </c>
      <c r="BK328" s="84" t="s">
        <v>1883</v>
      </c>
      <c r="BL328" s="84" t="s">
        <v>1884</v>
      </c>
      <c r="BM328" s="84" t="s">
        <v>1885</v>
      </c>
      <c r="BN328" s="84" t="s">
        <v>1886</v>
      </c>
      <c r="BO328" s="84" t="s">
        <v>1887</v>
      </c>
      <c r="BP328" s="84" t="s">
        <v>1888</v>
      </c>
      <c r="BQ328" s="84" t="s">
        <v>1889</v>
      </c>
      <c r="BR328" s="68" t="str">
        <f t="shared" si="388"/>
        <v/>
      </c>
      <c r="BS328" s="68" t="str">
        <f t="shared" si="362"/>
        <v/>
      </c>
      <c r="BT328" s="68" t="str">
        <f t="shared" si="363"/>
        <v/>
      </c>
      <c r="BU328" s="68" t="str">
        <f t="shared" si="364"/>
        <v/>
      </c>
      <c r="BV328" s="68" t="str">
        <f t="shared" si="365"/>
        <v/>
      </c>
      <c r="BW328" s="68" t="str">
        <f t="shared" si="366"/>
        <v/>
      </c>
      <c r="BX328" s="68" t="str">
        <f t="shared" si="367"/>
        <v/>
      </c>
      <c r="BY328" s="68" t="str">
        <f t="shared" si="368"/>
        <v/>
      </c>
      <c r="BZ328" s="68" t="str">
        <f t="shared" si="369"/>
        <v/>
      </c>
      <c r="CA328" s="68" t="str">
        <f t="shared" si="370"/>
        <v/>
      </c>
      <c r="CB328" s="68" t="str">
        <f t="shared" si="371"/>
        <v/>
      </c>
      <c r="CC328" s="68" t="str">
        <f t="shared" si="372"/>
        <v/>
      </c>
      <c r="CD328" s="68" t="str">
        <f t="shared" si="373"/>
        <v/>
      </c>
      <c r="CE328" s="68" t="str">
        <f t="shared" si="374"/>
        <v/>
      </c>
      <c r="CF328" s="68" t="str">
        <f t="shared" si="375"/>
        <v/>
      </c>
      <c r="CG328" s="68" t="str">
        <f t="shared" si="376"/>
        <v/>
      </c>
      <c r="CH328" s="68" t="str">
        <f t="shared" si="377"/>
        <v/>
      </c>
      <c r="CI328" s="68" t="str">
        <f t="shared" si="378"/>
        <v/>
      </c>
      <c r="CJ328" s="68" t="str">
        <f t="shared" si="379"/>
        <v/>
      </c>
      <c r="CK328" s="68" t="str">
        <f t="shared" si="380"/>
        <v/>
      </c>
      <c r="CL328" s="68" t="str">
        <f t="shared" si="381"/>
        <v/>
      </c>
      <c r="CM328" s="68" t="str">
        <f t="shared" si="382"/>
        <v/>
      </c>
      <c r="CN328" s="68" t="str">
        <f t="shared" si="383"/>
        <v/>
      </c>
      <c r="CO328" s="68" t="str">
        <f t="shared" si="384"/>
        <v/>
      </c>
      <c r="CP328" s="68" t="str">
        <f t="shared" si="389"/>
        <v/>
      </c>
    </row>
    <row r="329" spans="3:94" x14ac:dyDescent="0.25">
      <c r="C329" s="82" t="str">
        <f t="shared" si="385"/>
        <v/>
      </c>
      <c r="D329" s="278"/>
      <c r="E329" s="82" t="str">
        <f t="shared" si="386"/>
        <v/>
      </c>
      <c r="F329" s="82" t="str">
        <f t="shared" si="339"/>
        <v/>
      </c>
      <c r="G329" s="82" t="str">
        <f t="shared" si="340"/>
        <v/>
      </c>
      <c r="H329" s="82" t="str">
        <f t="shared" si="341"/>
        <v/>
      </c>
      <c r="I329" s="82" t="str">
        <f t="shared" si="342"/>
        <v/>
      </c>
      <c r="J329" s="82" t="str">
        <f t="shared" si="343"/>
        <v/>
      </c>
      <c r="K329" s="82" t="str">
        <f t="shared" si="344"/>
        <v/>
      </c>
      <c r="L329" s="82" t="str">
        <f t="shared" si="345"/>
        <v/>
      </c>
      <c r="M329" s="82" t="str">
        <f t="shared" si="346"/>
        <v/>
      </c>
      <c r="N329" s="82" t="str">
        <f t="shared" si="347"/>
        <v/>
      </c>
      <c r="O329" s="82" t="str">
        <f t="shared" si="348"/>
        <v/>
      </c>
      <c r="P329" s="82" t="str">
        <f t="shared" si="349"/>
        <v/>
      </c>
      <c r="Q329" s="82" t="str">
        <f t="shared" si="350"/>
        <v/>
      </c>
      <c r="R329" s="82" t="str">
        <f t="shared" si="351"/>
        <v/>
      </c>
      <c r="S329" s="82" t="str">
        <f t="shared" si="352"/>
        <v/>
      </c>
      <c r="T329" s="82" t="str">
        <f t="shared" si="353"/>
        <v/>
      </c>
      <c r="U329" s="82" t="str">
        <f t="shared" si="354"/>
        <v/>
      </c>
      <c r="V329" s="82" t="str">
        <f t="shared" si="355"/>
        <v/>
      </c>
      <c r="W329" s="82" t="str">
        <f t="shared" si="356"/>
        <v/>
      </c>
      <c r="X329" s="82" t="str">
        <f t="shared" si="357"/>
        <v/>
      </c>
      <c r="Y329" s="82" t="str">
        <f t="shared" si="358"/>
        <v/>
      </c>
      <c r="Z329" s="82" t="str">
        <f t="shared" si="359"/>
        <v/>
      </c>
      <c r="AA329" s="82" t="str">
        <f t="shared" si="360"/>
        <v/>
      </c>
      <c r="AB329" s="82" t="str">
        <f t="shared" si="361"/>
        <v/>
      </c>
      <c r="AC329" s="83" t="str">
        <f t="shared" si="390"/>
        <v>https://viking-pictures.s3.us-west-1.amazonaws.com/AA1188</v>
      </c>
      <c r="AD329" s="82" t="str">
        <f t="shared" si="327"/>
        <v>0</v>
      </c>
      <c r="AE329" s="82">
        <f t="shared" si="387"/>
        <v>0</v>
      </c>
      <c r="AF329" s="82" t="str">
        <f t="shared" si="328"/>
        <v>0</v>
      </c>
      <c r="AG329" s="82" t="str">
        <f t="shared" si="329"/>
        <v>0</v>
      </c>
      <c r="AH329" s="82" t="str">
        <f t="shared" si="330"/>
        <v>0</v>
      </c>
      <c r="AI329" s="82" t="str">
        <f t="shared" si="331"/>
        <v>0</v>
      </c>
      <c r="AJ329" s="82" t="str">
        <f t="shared" si="332"/>
        <v>0</v>
      </c>
      <c r="AK329" s="82" t="str">
        <f t="shared" si="333"/>
        <v>0</v>
      </c>
      <c r="AL329" s="82" t="str">
        <f t="shared" si="334"/>
        <v>0</v>
      </c>
      <c r="AM329" s="82" t="str">
        <f t="shared" si="335"/>
        <v>0</v>
      </c>
      <c r="AN329" s="82" t="str">
        <f t="shared" si="336"/>
        <v>0</v>
      </c>
      <c r="AO329" s="82" t="str">
        <f t="shared" si="337"/>
        <v>0</v>
      </c>
      <c r="AP329" s="82" t="str">
        <f t="shared" si="338"/>
        <v>0</v>
      </c>
      <c r="AQ329" s="84" t="s">
        <v>3199</v>
      </c>
      <c r="AR329" s="84" t="s">
        <v>1864</v>
      </c>
      <c r="AS329" s="84" t="s">
        <v>1865</v>
      </c>
      <c r="AT329" s="84" t="s">
        <v>1866</v>
      </c>
      <c r="AU329" s="84" t="s">
        <v>1867</v>
      </c>
      <c r="AV329" s="84" t="s">
        <v>1868</v>
      </c>
      <c r="AW329" s="84" t="s">
        <v>1869</v>
      </c>
      <c r="AX329" s="84" t="s">
        <v>1870</v>
      </c>
      <c r="AY329" s="84" t="s">
        <v>1871</v>
      </c>
      <c r="AZ329" s="84" t="s">
        <v>1872</v>
      </c>
      <c r="BA329" s="84" t="s">
        <v>1873</v>
      </c>
      <c r="BB329" s="84" t="s">
        <v>1874</v>
      </c>
      <c r="BC329" s="84" t="s">
        <v>1875</v>
      </c>
      <c r="BD329" s="84" t="s">
        <v>1876</v>
      </c>
      <c r="BE329" s="84" t="s">
        <v>1877</v>
      </c>
      <c r="BF329" s="84" t="s">
        <v>1878</v>
      </c>
      <c r="BG329" s="84" t="s">
        <v>1879</v>
      </c>
      <c r="BH329" s="84" t="s">
        <v>1880</v>
      </c>
      <c r="BI329" s="84" t="s">
        <v>1881</v>
      </c>
      <c r="BJ329" s="84" t="s">
        <v>1882</v>
      </c>
      <c r="BK329" s="84" t="s">
        <v>1883</v>
      </c>
      <c r="BL329" s="84" t="s">
        <v>1884</v>
      </c>
      <c r="BM329" s="84" t="s">
        <v>1885</v>
      </c>
      <c r="BN329" s="84" t="s">
        <v>1886</v>
      </c>
      <c r="BO329" s="84" t="s">
        <v>1887</v>
      </c>
      <c r="BP329" s="84" t="s">
        <v>1888</v>
      </c>
      <c r="BQ329" s="84" t="s">
        <v>1889</v>
      </c>
      <c r="BR329" s="68" t="str">
        <f t="shared" si="388"/>
        <v/>
      </c>
      <c r="BS329" s="68" t="str">
        <f t="shared" si="362"/>
        <v/>
      </c>
      <c r="BT329" s="68" t="str">
        <f t="shared" si="363"/>
        <v/>
      </c>
      <c r="BU329" s="68" t="str">
        <f t="shared" si="364"/>
        <v/>
      </c>
      <c r="BV329" s="68" t="str">
        <f t="shared" si="365"/>
        <v/>
      </c>
      <c r="BW329" s="68" t="str">
        <f t="shared" si="366"/>
        <v/>
      </c>
      <c r="BX329" s="68" t="str">
        <f t="shared" si="367"/>
        <v/>
      </c>
      <c r="BY329" s="68" t="str">
        <f t="shared" si="368"/>
        <v/>
      </c>
      <c r="BZ329" s="68" t="str">
        <f t="shared" si="369"/>
        <v/>
      </c>
      <c r="CA329" s="68" t="str">
        <f t="shared" si="370"/>
        <v/>
      </c>
      <c r="CB329" s="68" t="str">
        <f t="shared" si="371"/>
        <v/>
      </c>
      <c r="CC329" s="68" t="str">
        <f t="shared" si="372"/>
        <v/>
      </c>
      <c r="CD329" s="68" t="str">
        <f t="shared" si="373"/>
        <v/>
      </c>
      <c r="CE329" s="68" t="str">
        <f t="shared" si="374"/>
        <v/>
      </c>
      <c r="CF329" s="68" t="str">
        <f t="shared" si="375"/>
        <v/>
      </c>
      <c r="CG329" s="68" t="str">
        <f t="shared" si="376"/>
        <v/>
      </c>
      <c r="CH329" s="68" t="str">
        <f t="shared" si="377"/>
        <v/>
      </c>
      <c r="CI329" s="68" t="str">
        <f t="shared" si="378"/>
        <v/>
      </c>
      <c r="CJ329" s="68" t="str">
        <f t="shared" si="379"/>
        <v/>
      </c>
      <c r="CK329" s="68" t="str">
        <f t="shared" si="380"/>
        <v/>
      </c>
      <c r="CL329" s="68" t="str">
        <f t="shared" si="381"/>
        <v/>
      </c>
      <c r="CM329" s="68" t="str">
        <f t="shared" si="382"/>
        <v/>
      </c>
      <c r="CN329" s="68" t="str">
        <f t="shared" si="383"/>
        <v/>
      </c>
      <c r="CO329" s="68" t="str">
        <f t="shared" si="384"/>
        <v/>
      </c>
      <c r="CP329" s="68" t="str">
        <f t="shared" si="389"/>
        <v/>
      </c>
    </row>
    <row r="330" spans="3:94" x14ac:dyDescent="0.25">
      <c r="C330" s="82" t="str">
        <f t="shared" si="385"/>
        <v/>
      </c>
      <c r="D330" s="278"/>
      <c r="E330" s="82" t="str">
        <f t="shared" si="386"/>
        <v/>
      </c>
      <c r="F330" s="82" t="str">
        <f t="shared" si="339"/>
        <v/>
      </c>
      <c r="G330" s="82" t="str">
        <f t="shared" si="340"/>
        <v/>
      </c>
      <c r="H330" s="82" t="str">
        <f t="shared" si="341"/>
        <v/>
      </c>
      <c r="I330" s="82" t="str">
        <f t="shared" si="342"/>
        <v/>
      </c>
      <c r="J330" s="82" t="str">
        <f t="shared" si="343"/>
        <v/>
      </c>
      <c r="K330" s="82" t="str">
        <f t="shared" si="344"/>
        <v/>
      </c>
      <c r="L330" s="82" t="str">
        <f t="shared" si="345"/>
        <v/>
      </c>
      <c r="M330" s="82" t="str">
        <f t="shared" si="346"/>
        <v/>
      </c>
      <c r="N330" s="82" t="str">
        <f t="shared" si="347"/>
        <v/>
      </c>
      <c r="O330" s="82" t="str">
        <f t="shared" si="348"/>
        <v/>
      </c>
      <c r="P330" s="82" t="str">
        <f t="shared" si="349"/>
        <v/>
      </c>
      <c r="Q330" s="82" t="str">
        <f t="shared" si="350"/>
        <v/>
      </c>
      <c r="R330" s="82" t="str">
        <f t="shared" si="351"/>
        <v/>
      </c>
      <c r="S330" s="82" t="str">
        <f t="shared" si="352"/>
        <v/>
      </c>
      <c r="T330" s="82" t="str">
        <f t="shared" si="353"/>
        <v/>
      </c>
      <c r="U330" s="82" t="str">
        <f t="shared" si="354"/>
        <v/>
      </c>
      <c r="V330" s="82" t="str">
        <f t="shared" si="355"/>
        <v/>
      </c>
      <c r="W330" s="82" t="str">
        <f t="shared" si="356"/>
        <v/>
      </c>
      <c r="X330" s="82" t="str">
        <f t="shared" si="357"/>
        <v/>
      </c>
      <c r="Y330" s="82" t="str">
        <f t="shared" si="358"/>
        <v/>
      </c>
      <c r="Z330" s="82" t="str">
        <f t="shared" si="359"/>
        <v/>
      </c>
      <c r="AA330" s="82" t="str">
        <f t="shared" si="360"/>
        <v/>
      </c>
      <c r="AB330" s="82" t="str">
        <f t="shared" si="361"/>
        <v/>
      </c>
      <c r="AC330" s="83" t="str">
        <f t="shared" si="390"/>
        <v>https://viking-pictures.s3.us-west-1.amazonaws.com/AA1188</v>
      </c>
      <c r="AD330" s="82" t="str">
        <f t="shared" si="327"/>
        <v>0</v>
      </c>
      <c r="AE330" s="82">
        <f t="shared" si="387"/>
        <v>0</v>
      </c>
      <c r="AF330" s="82" t="str">
        <f t="shared" si="328"/>
        <v>0</v>
      </c>
      <c r="AG330" s="82" t="str">
        <f t="shared" si="329"/>
        <v>0</v>
      </c>
      <c r="AH330" s="82" t="str">
        <f t="shared" si="330"/>
        <v>0</v>
      </c>
      <c r="AI330" s="82" t="str">
        <f t="shared" si="331"/>
        <v>0</v>
      </c>
      <c r="AJ330" s="82" t="str">
        <f t="shared" si="332"/>
        <v>0</v>
      </c>
      <c r="AK330" s="82" t="str">
        <f t="shared" si="333"/>
        <v>0</v>
      </c>
      <c r="AL330" s="82" t="str">
        <f t="shared" si="334"/>
        <v>0</v>
      </c>
      <c r="AM330" s="82" t="str">
        <f t="shared" si="335"/>
        <v>0</v>
      </c>
      <c r="AN330" s="82" t="str">
        <f t="shared" si="336"/>
        <v>0</v>
      </c>
      <c r="AO330" s="82" t="str">
        <f t="shared" si="337"/>
        <v>0</v>
      </c>
      <c r="AP330" s="82" t="str">
        <f t="shared" si="338"/>
        <v>0</v>
      </c>
      <c r="AQ330" s="84" t="s">
        <v>3199</v>
      </c>
      <c r="AR330" s="84" t="s">
        <v>1864</v>
      </c>
      <c r="AS330" s="84" t="s">
        <v>1865</v>
      </c>
      <c r="AT330" s="84" t="s">
        <v>1866</v>
      </c>
      <c r="AU330" s="84" t="s">
        <v>1867</v>
      </c>
      <c r="AV330" s="84" t="s">
        <v>1868</v>
      </c>
      <c r="AW330" s="84" t="s">
        <v>1869</v>
      </c>
      <c r="AX330" s="84" t="s">
        <v>1870</v>
      </c>
      <c r="AY330" s="84" t="s">
        <v>1871</v>
      </c>
      <c r="AZ330" s="84" t="s">
        <v>1872</v>
      </c>
      <c r="BA330" s="84" t="s">
        <v>1873</v>
      </c>
      <c r="BB330" s="84" t="s">
        <v>1874</v>
      </c>
      <c r="BC330" s="84" t="s">
        <v>1875</v>
      </c>
      <c r="BD330" s="84" t="s">
        <v>1876</v>
      </c>
      <c r="BE330" s="84" t="s">
        <v>1877</v>
      </c>
      <c r="BF330" s="84" t="s">
        <v>1878</v>
      </c>
      <c r="BG330" s="84" t="s">
        <v>1879</v>
      </c>
      <c r="BH330" s="84" t="s">
        <v>1880</v>
      </c>
      <c r="BI330" s="84" t="s">
        <v>1881</v>
      </c>
      <c r="BJ330" s="84" t="s">
        <v>1882</v>
      </c>
      <c r="BK330" s="84" t="s">
        <v>1883</v>
      </c>
      <c r="BL330" s="84" t="s">
        <v>1884</v>
      </c>
      <c r="BM330" s="84" t="s">
        <v>1885</v>
      </c>
      <c r="BN330" s="84" t="s">
        <v>1886</v>
      </c>
      <c r="BO330" s="84" t="s">
        <v>1887</v>
      </c>
      <c r="BP330" s="84" t="s">
        <v>1888</v>
      </c>
      <c r="BQ330" s="84" t="s">
        <v>1889</v>
      </c>
      <c r="BR330" s="68" t="str">
        <f t="shared" si="388"/>
        <v/>
      </c>
      <c r="BS330" s="68" t="str">
        <f t="shared" si="362"/>
        <v/>
      </c>
      <c r="BT330" s="68" t="str">
        <f t="shared" si="363"/>
        <v/>
      </c>
      <c r="BU330" s="68" t="str">
        <f t="shared" si="364"/>
        <v/>
      </c>
      <c r="BV330" s="68" t="str">
        <f t="shared" si="365"/>
        <v/>
      </c>
      <c r="BW330" s="68" t="str">
        <f t="shared" si="366"/>
        <v/>
      </c>
      <c r="BX330" s="68" t="str">
        <f t="shared" si="367"/>
        <v/>
      </c>
      <c r="BY330" s="68" t="str">
        <f t="shared" si="368"/>
        <v/>
      </c>
      <c r="BZ330" s="68" t="str">
        <f t="shared" si="369"/>
        <v/>
      </c>
      <c r="CA330" s="68" t="str">
        <f t="shared" si="370"/>
        <v/>
      </c>
      <c r="CB330" s="68" t="str">
        <f t="shared" si="371"/>
        <v/>
      </c>
      <c r="CC330" s="68" t="str">
        <f t="shared" si="372"/>
        <v/>
      </c>
      <c r="CD330" s="68" t="str">
        <f t="shared" si="373"/>
        <v/>
      </c>
      <c r="CE330" s="68" t="str">
        <f t="shared" si="374"/>
        <v/>
      </c>
      <c r="CF330" s="68" t="str">
        <f t="shared" si="375"/>
        <v/>
      </c>
      <c r="CG330" s="68" t="str">
        <f t="shared" si="376"/>
        <v/>
      </c>
      <c r="CH330" s="68" t="str">
        <f t="shared" si="377"/>
        <v/>
      </c>
      <c r="CI330" s="68" t="str">
        <f t="shared" si="378"/>
        <v/>
      </c>
      <c r="CJ330" s="68" t="str">
        <f t="shared" si="379"/>
        <v/>
      </c>
      <c r="CK330" s="68" t="str">
        <f t="shared" si="380"/>
        <v/>
      </c>
      <c r="CL330" s="68" t="str">
        <f t="shared" si="381"/>
        <v/>
      </c>
      <c r="CM330" s="68" t="str">
        <f t="shared" si="382"/>
        <v/>
      </c>
      <c r="CN330" s="68" t="str">
        <f t="shared" si="383"/>
        <v/>
      </c>
      <c r="CO330" s="68" t="str">
        <f t="shared" si="384"/>
        <v/>
      </c>
      <c r="CP330" s="68" t="str">
        <f t="shared" si="389"/>
        <v/>
      </c>
    </row>
    <row r="331" spans="3:94" x14ac:dyDescent="0.25">
      <c r="C331" s="82" t="str">
        <f t="shared" si="385"/>
        <v/>
      </c>
      <c r="D331" s="278"/>
      <c r="E331" s="82" t="str">
        <f t="shared" si="386"/>
        <v/>
      </c>
      <c r="F331" s="82" t="str">
        <f t="shared" si="339"/>
        <v/>
      </c>
      <c r="G331" s="82" t="str">
        <f t="shared" si="340"/>
        <v/>
      </c>
      <c r="H331" s="82" t="str">
        <f t="shared" si="341"/>
        <v/>
      </c>
      <c r="I331" s="82" t="str">
        <f t="shared" si="342"/>
        <v/>
      </c>
      <c r="J331" s="82" t="str">
        <f t="shared" si="343"/>
        <v/>
      </c>
      <c r="K331" s="82" t="str">
        <f t="shared" si="344"/>
        <v/>
      </c>
      <c r="L331" s="82" t="str">
        <f t="shared" si="345"/>
        <v/>
      </c>
      <c r="M331" s="82" t="str">
        <f t="shared" si="346"/>
        <v/>
      </c>
      <c r="N331" s="82" t="str">
        <f t="shared" si="347"/>
        <v/>
      </c>
      <c r="O331" s="82" t="str">
        <f t="shared" si="348"/>
        <v/>
      </c>
      <c r="P331" s="82" t="str">
        <f t="shared" si="349"/>
        <v/>
      </c>
      <c r="Q331" s="82" t="str">
        <f t="shared" si="350"/>
        <v/>
      </c>
      <c r="R331" s="82" t="str">
        <f t="shared" si="351"/>
        <v/>
      </c>
      <c r="S331" s="82" t="str">
        <f t="shared" si="352"/>
        <v/>
      </c>
      <c r="T331" s="82" t="str">
        <f t="shared" si="353"/>
        <v/>
      </c>
      <c r="U331" s="82" t="str">
        <f t="shared" si="354"/>
        <v/>
      </c>
      <c r="V331" s="82" t="str">
        <f t="shared" si="355"/>
        <v/>
      </c>
      <c r="W331" s="82" t="str">
        <f t="shared" si="356"/>
        <v/>
      </c>
      <c r="X331" s="82" t="str">
        <f t="shared" si="357"/>
        <v/>
      </c>
      <c r="Y331" s="82" t="str">
        <f t="shared" si="358"/>
        <v/>
      </c>
      <c r="Z331" s="82" t="str">
        <f t="shared" si="359"/>
        <v/>
      </c>
      <c r="AA331" s="82" t="str">
        <f t="shared" si="360"/>
        <v/>
      </c>
      <c r="AB331" s="82" t="str">
        <f t="shared" si="361"/>
        <v/>
      </c>
      <c r="AC331" s="83" t="str">
        <f t="shared" si="390"/>
        <v>https://viking-pictures.s3.us-west-1.amazonaws.com/AA1188</v>
      </c>
      <c r="AD331" s="82" t="str">
        <f t="shared" si="327"/>
        <v>0</v>
      </c>
      <c r="AE331" s="82">
        <f t="shared" si="387"/>
        <v>0</v>
      </c>
      <c r="AF331" s="82" t="str">
        <f t="shared" si="328"/>
        <v>0</v>
      </c>
      <c r="AG331" s="82" t="str">
        <f t="shared" si="329"/>
        <v>0</v>
      </c>
      <c r="AH331" s="82" t="str">
        <f t="shared" si="330"/>
        <v>0</v>
      </c>
      <c r="AI331" s="82" t="str">
        <f t="shared" si="331"/>
        <v>0</v>
      </c>
      <c r="AJ331" s="82" t="str">
        <f t="shared" si="332"/>
        <v>0</v>
      </c>
      <c r="AK331" s="82" t="str">
        <f t="shared" si="333"/>
        <v>0</v>
      </c>
      <c r="AL331" s="82" t="str">
        <f t="shared" si="334"/>
        <v>0</v>
      </c>
      <c r="AM331" s="82" t="str">
        <f t="shared" si="335"/>
        <v>0</v>
      </c>
      <c r="AN331" s="82" t="str">
        <f t="shared" si="336"/>
        <v>0</v>
      </c>
      <c r="AO331" s="82" t="str">
        <f t="shared" si="337"/>
        <v>0</v>
      </c>
      <c r="AP331" s="82" t="str">
        <f t="shared" si="338"/>
        <v>0</v>
      </c>
      <c r="AQ331" s="84" t="s">
        <v>3199</v>
      </c>
      <c r="AR331" s="84" t="s">
        <v>1864</v>
      </c>
      <c r="AS331" s="84" t="s">
        <v>1865</v>
      </c>
      <c r="AT331" s="84" t="s">
        <v>1866</v>
      </c>
      <c r="AU331" s="84" t="s">
        <v>1867</v>
      </c>
      <c r="AV331" s="84" t="s">
        <v>1868</v>
      </c>
      <c r="AW331" s="84" t="s">
        <v>1869</v>
      </c>
      <c r="AX331" s="84" t="s">
        <v>1870</v>
      </c>
      <c r="AY331" s="84" t="s">
        <v>1871</v>
      </c>
      <c r="AZ331" s="84" t="s">
        <v>1872</v>
      </c>
      <c r="BA331" s="84" t="s">
        <v>1873</v>
      </c>
      <c r="BB331" s="84" t="s">
        <v>1874</v>
      </c>
      <c r="BC331" s="84" t="s">
        <v>1875</v>
      </c>
      <c r="BD331" s="84" t="s">
        <v>1876</v>
      </c>
      <c r="BE331" s="84" t="s">
        <v>1877</v>
      </c>
      <c r="BF331" s="84" t="s">
        <v>1878</v>
      </c>
      <c r="BG331" s="84" t="s">
        <v>1879</v>
      </c>
      <c r="BH331" s="84" t="s">
        <v>1880</v>
      </c>
      <c r="BI331" s="84" t="s">
        <v>1881</v>
      </c>
      <c r="BJ331" s="84" t="s">
        <v>1882</v>
      </c>
      <c r="BK331" s="84" t="s">
        <v>1883</v>
      </c>
      <c r="BL331" s="84" t="s">
        <v>1884</v>
      </c>
      <c r="BM331" s="84" t="s">
        <v>1885</v>
      </c>
      <c r="BN331" s="84" t="s">
        <v>1886</v>
      </c>
      <c r="BO331" s="84" t="s">
        <v>1887</v>
      </c>
      <c r="BP331" s="84" t="s">
        <v>1888</v>
      </c>
      <c r="BQ331" s="84" t="s">
        <v>1889</v>
      </c>
      <c r="BR331" s="68" t="str">
        <f t="shared" si="388"/>
        <v/>
      </c>
      <c r="BS331" s="68" t="str">
        <f t="shared" si="362"/>
        <v/>
      </c>
      <c r="BT331" s="68" t="str">
        <f t="shared" si="363"/>
        <v/>
      </c>
      <c r="BU331" s="68" t="str">
        <f t="shared" si="364"/>
        <v/>
      </c>
      <c r="BV331" s="68" t="str">
        <f t="shared" si="365"/>
        <v/>
      </c>
      <c r="BW331" s="68" t="str">
        <f t="shared" si="366"/>
        <v/>
      </c>
      <c r="BX331" s="68" t="str">
        <f t="shared" si="367"/>
        <v/>
      </c>
      <c r="BY331" s="68" t="str">
        <f t="shared" si="368"/>
        <v/>
      </c>
      <c r="BZ331" s="68" t="str">
        <f t="shared" si="369"/>
        <v/>
      </c>
      <c r="CA331" s="68" t="str">
        <f t="shared" si="370"/>
        <v/>
      </c>
      <c r="CB331" s="68" t="str">
        <f t="shared" si="371"/>
        <v/>
      </c>
      <c r="CC331" s="68" t="str">
        <f t="shared" si="372"/>
        <v/>
      </c>
      <c r="CD331" s="68" t="str">
        <f t="shared" si="373"/>
        <v/>
      </c>
      <c r="CE331" s="68" t="str">
        <f t="shared" si="374"/>
        <v/>
      </c>
      <c r="CF331" s="68" t="str">
        <f t="shared" si="375"/>
        <v/>
      </c>
      <c r="CG331" s="68" t="str">
        <f t="shared" si="376"/>
        <v/>
      </c>
      <c r="CH331" s="68" t="str">
        <f t="shared" si="377"/>
        <v/>
      </c>
      <c r="CI331" s="68" t="str">
        <f t="shared" si="378"/>
        <v/>
      </c>
      <c r="CJ331" s="68" t="str">
        <f t="shared" si="379"/>
        <v/>
      </c>
      <c r="CK331" s="68" t="str">
        <f t="shared" si="380"/>
        <v/>
      </c>
      <c r="CL331" s="68" t="str">
        <f t="shared" si="381"/>
        <v/>
      </c>
      <c r="CM331" s="68" t="str">
        <f t="shared" si="382"/>
        <v/>
      </c>
      <c r="CN331" s="68" t="str">
        <f t="shared" si="383"/>
        <v/>
      </c>
      <c r="CO331" s="68" t="str">
        <f t="shared" si="384"/>
        <v/>
      </c>
      <c r="CP331" s="68" t="str">
        <f t="shared" si="389"/>
        <v/>
      </c>
    </row>
    <row r="332" spans="3:94" x14ac:dyDescent="0.25">
      <c r="C332" s="82" t="str">
        <f t="shared" si="385"/>
        <v/>
      </c>
      <c r="D332" s="278"/>
      <c r="E332" s="82" t="str">
        <f t="shared" si="386"/>
        <v/>
      </c>
      <c r="F332" s="82" t="str">
        <f t="shared" si="339"/>
        <v/>
      </c>
      <c r="G332" s="82" t="str">
        <f t="shared" si="340"/>
        <v/>
      </c>
      <c r="H332" s="82" t="str">
        <f t="shared" si="341"/>
        <v/>
      </c>
      <c r="I332" s="82" t="str">
        <f t="shared" si="342"/>
        <v/>
      </c>
      <c r="J332" s="82" t="str">
        <f t="shared" si="343"/>
        <v/>
      </c>
      <c r="K332" s="82" t="str">
        <f t="shared" si="344"/>
        <v/>
      </c>
      <c r="L332" s="82" t="str">
        <f t="shared" si="345"/>
        <v/>
      </c>
      <c r="M332" s="82" t="str">
        <f t="shared" si="346"/>
        <v/>
      </c>
      <c r="N332" s="82" t="str">
        <f t="shared" si="347"/>
        <v/>
      </c>
      <c r="O332" s="82" t="str">
        <f t="shared" si="348"/>
        <v/>
      </c>
      <c r="P332" s="82" t="str">
        <f t="shared" si="349"/>
        <v/>
      </c>
      <c r="Q332" s="82" t="str">
        <f t="shared" si="350"/>
        <v/>
      </c>
      <c r="R332" s="82" t="str">
        <f t="shared" si="351"/>
        <v/>
      </c>
      <c r="S332" s="82" t="str">
        <f t="shared" si="352"/>
        <v/>
      </c>
      <c r="T332" s="82" t="str">
        <f t="shared" si="353"/>
        <v/>
      </c>
      <c r="U332" s="82" t="str">
        <f t="shared" si="354"/>
        <v/>
      </c>
      <c r="V332" s="82" t="str">
        <f t="shared" si="355"/>
        <v/>
      </c>
      <c r="W332" s="82" t="str">
        <f t="shared" si="356"/>
        <v/>
      </c>
      <c r="X332" s="82" t="str">
        <f t="shared" si="357"/>
        <v/>
      </c>
      <c r="Y332" s="82" t="str">
        <f t="shared" si="358"/>
        <v/>
      </c>
      <c r="Z332" s="82" t="str">
        <f t="shared" si="359"/>
        <v/>
      </c>
      <c r="AA332" s="82" t="str">
        <f t="shared" si="360"/>
        <v/>
      </c>
      <c r="AB332" s="82" t="str">
        <f t="shared" si="361"/>
        <v/>
      </c>
      <c r="AC332" s="83" t="str">
        <f t="shared" si="390"/>
        <v>https://viking-pictures.s3.us-west-1.amazonaws.com/AA1188</v>
      </c>
      <c r="AD332" s="82" t="str">
        <f t="shared" si="327"/>
        <v>0</v>
      </c>
      <c r="AE332" s="82">
        <f t="shared" si="387"/>
        <v>0</v>
      </c>
      <c r="AF332" s="82" t="str">
        <f t="shared" si="328"/>
        <v>0</v>
      </c>
      <c r="AG332" s="82" t="str">
        <f t="shared" si="329"/>
        <v>0</v>
      </c>
      <c r="AH332" s="82" t="str">
        <f t="shared" si="330"/>
        <v>0</v>
      </c>
      <c r="AI332" s="82" t="str">
        <f t="shared" si="331"/>
        <v>0</v>
      </c>
      <c r="AJ332" s="82" t="str">
        <f t="shared" si="332"/>
        <v>0</v>
      </c>
      <c r="AK332" s="82" t="str">
        <f t="shared" si="333"/>
        <v>0</v>
      </c>
      <c r="AL332" s="82" t="str">
        <f t="shared" si="334"/>
        <v>0</v>
      </c>
      <c r="AM332" s="82" t="str">
        <f t="shared" si="335"/>
        <v>0</v>
      </c>
      <c r="AN332" s="82" t="str">
        <f t="shared" si="336"/>
        <v>0</v>
      </c>
      <c r="AO332" s="82" t="str">
        <f t="shared" si="337"/>
        <v>0</v>
      </c>
      <c r="AP332" s="82" t="str">
        <f t="shared" si="338"/>
        <v>0</v>
      </c>
      <c r="AQ332" s="84" t="s">
        <v>3199</v>
      </c>
      <c r="AR332" s="84" t="s">
        <v>1864</v>
      </c>
      <c r="AS332" s="84" t="s">
        <v>1865</v>
      </c>
      <c r="AT332" s="84" t="s">
        <v>1866</v>
      </c>
      <c r="AU332" s="84" t="s">
        <v>1867</v>
      </c>
      <c r="AV332" s="84" t="s">
        <v>1868</v>
      </c>
      <c r="AW332" s="84" t="s">
        <v>1869</v>
      </c>
      <c r="AX332" s="84" t="s">
        <v>1870</v>
      </c>
      <c r="AY332" s="84" t="s">
        <v>1871</v>
      </c>
      <c r="AZ332" s="84" t="s">
        <v>1872</v>
      </c>
      <c r="BA332" s="84" t="s">
        <v>1873</v>
      </c>
      <c r="BB332" s="84" t="s">
        <v>1874</v>
      </c>
      <c r="BC332" s="84" t="s">
        <v>1875</v>
      </c>
      <c r="BD332" s="84" t="s">
        <v>1876</v>
      </c>
      <c r="BE332" s="84" t="s">
        <v>1877</v>
      </c>
      <c r="BF332" s="84" t="s">
        <v>1878</v>
      </c>
      <c r="BG332" s="84" t="s">
        <v>1879</v>
      </c>
      <c r="BH332" s="84" t="s">
        <v>1880</v>
      </c>
      <c r="BI332" s="84" t="s">
        <v>1881</v>
      </c>
      <c r="BJ332" s="84" t="s">
        <v>1882</v>
      </c>
      <c r="BK332" s="84" t="s">
        <v>1883</v>
      </c>
      <c r="BL332" s="84" t="s">
        <v>1884</v>
      </c>
      <c r="BM332" s="84" t="s">
        <v>1885</v>
      </c>
      <c r="BN332" s="84" t="s">
        <v>1886</v>
      </c>
      <c r="BO332" s="84" t="s">
        <v>1887</v>
      </c>
      <c r="BP332" s="84" t="s">
        <v>1888</v>
      </c>
      <c r="BQ332" s="84" t="s">
        <v>1889</v>
      </c>
      <c r="BR332" s="68" t="str">
        <f t="shared" si="388"/>
        <v/>
      </c>
      <c r="BS332" s="68" t="str">
        <f t="shared" si="362"/>
        <v/>
      </c>
      <c r="BT332" s="68" t="str">
        <f t="shared" si="363"/>
        <v/>
      </c>
      <c r="BU332" s="68" t="str">
        <f t="shared" si="364"/>
        <v/>
      </c>
      <c r="BV332" s="68" t="str">
        <f t="shared" si="365"/>
        <v/>
      </c>
      <c r="BW332" s="68" t="str">
        <f t="shared" si="366"/>
        <v/>
      </c>
      <c r="BX332" s="68" t="str">
        <f t="shared" si="367"/>
        <v/>
      </c>
      <c r="BY332" s="68" t="str">
        <f t="shared" si="368"/>
        <v/>
      </c>
      <c r="BZ332" s="68" t="str">
        <f t="shared" si="369"/>
        <v/>
      </c>
      <c r="CA332" s="68" t="str">
        <f t="shared" si="370"/>
        <v/>
      </c>
      <c r="CB332" s="68" t="str">
        <f t="shared" si="371"/>
        <v/>
      </c>
      <c r="CC332" s="68" t="str">
        <f t="shared" si="372"/>
        <v/>
      </c>
      <c r="CD332" s="68" t="str">
        <f t="shared" si="373"/>
        <v/>
      </c>
      <c r="CE332" s="68" t="str">
        <f t="shared" si="374"/>
        <v/>
      </c>
      <c r="CF332" s="68" t="str">
        <f t="shared" si="375"/>
        <v/>
      </c>
      <c r="CG332" s="68" t="str">
        <f t="shared" si="376"/>
        <v/>
      </c>
      <c r="CH332" s="68" t="str">
        <f t="shared" si="377"/>
        <v/>
      </c>
      <c r="CI332" s="68" t="str">
        <f t="shared" si="378"/>
        <v/>
      </c>
      <c r="CJ332" s="68" t="str">
        <f t="shared" si="379"/>
        <v/>
      </c>
      <c r="CK332" s="68" t="str">
        <f t="shared" si="380"/>
        <v/>
      </c>
      <c r="CL332" s="68" t="str">
        <f t="shared" si="381"/>
        <v/>
      </c>
      <c r="CM332" s="68" t="str">
        <f t="shared" si="382"/>
        <v/>
      </c>
      <c r="CN332" s="68" t="str">
        <f t="shared" si="383"/>
        <v/>
      </c>
      <c r="CO332" s="68" t="str">
        <f t="shared" si="384"/>
        <v/>
      </c>
      <c r="CP332" s="68" t="str">
        <f t="shared" si="389"/>
        <v/>
      </c>
    </row>
    <row r="333" spans="3:94" x14ac:dyDescent="0.25">
      <c r="C333" s="82" t="str">
        <f t="shared" si="385"/>
        <v/>
      </c>
      <c r="D333" s="278"/>
      <c r="E333" s="82" t="str">
        <f t="shared" si="386"/>
        <v/>
      </c>
      <c r="F333" s="82" t="str">
        <f t="shared" si="339"/>
        <v/>
      </c>
      <c r="G333" s="82" t="str">
        <f t="shared" si="340"/>
        <v/>
      </c>
      <c r="H333" s="82" t="str">
        <f t="shared" si="341"/>
        <v/>
      </c>
      <c r="I333" s="82" t="str">
        <f t="shared" si="342"/>
        <v/>
      </c>
      <c r="J333" s="82" t="str">
        <f t="shared" si="343"/>
        <v/>
      </c>
      <c r="K333" s="82" t="str">
        <f t="shared" si="344"/>
        <v/>
      </c>
      <c r="L333" s="82" t="str">
        <f t="shared" si="345"/>
        <v/>
      </c>
      <c r="M333" s="82" t="str">
        <f t="shared" si="346"/>
        <v/>
      </c>
      <c r="N333" s="82" t="str">
        <f t="shared" si="347"/>
        <v/>
      </c>
      <c r="O333" s="82" t="str">
        <f t="shared" si="348"/>
        <v/>
      </c>
      <c r="P333" s="82" t="str">
        <f t="shared" si="349"/>
        <v/>
      </c>
      <c r="Q333" s="82" t="str">
        <f t="shared" si="350"/>
        <v/>
      </c>
      <c r="R333" s="82" t="str">
        <f t="shared" si="351"/>
        <v/>
      </c>
      <c r="S333" s="82" t="str">
        <f t="shared" si="352"/>
        <v/>
      </c>
      <c r="T333" s="82" t="str">
        <f t="shared" si="353"/>
        <v/>
      </c>
      <c r="U333" s="82" t="str">
        <f t="shared" si="354"/>
        <v/>
      </c>
      <c r="V333" s="82" t="str">
        <f t="shared" si="355"/>
        <v/>
      </c>
      <c r="W333" s="82" t="str">
        <f t="shared" si="356"/>
        <v/>
      </c>
      <c r="X333" s="82" t="str">
        <f t="shared" si="357"/>
        <v/>
      </c>
      <c r="Y333" s="82" t="str">
        <f t="shared" si="358"/>
        <v/>
      </c>
      <c r="Z333" s="82" t="str">
        <f t="shared" si="359"/>
        <v/>
      </c>
      <c r="AA333" s="82" t="str">
        <f t="shared" si="360"/>
        <v/>
      </c>
      <c r="AB333" s="82" t="str">
        <f t="shared" si="361"/>
        <v/>
      </c>
      <c r="AC333" s="83" t="str">
        <f t="shared" si="390"/>
        <v>https://viking-pictures.s3.us-west-1.amazonaws.com/AA1188</v>
      </c>
      <c r="AD333" s="82" t="str">
        <f t="shared" si="327"/>
        <v>0</v>
      </c>
      <c r="AE333" s="82">
        <f t="shared" si="387"/>
        <v>0</v>
      </c>
      <c r="AF333" s="82" t="str">
        <f t="shared" si="328"/>
        <v>0</v>
      </c>
      <c r="AG333" s="82" t="str">
        <f t="shared" si="329"/>
        <v>0</v>
      </c>
      <c r="AH333" s="82" t="str">
        <f t="shared" si="330"/>
        <v>0</v>
      </c>
      <c r="AI333" s="82" t="str">
        <f t="shared" si="331"/>
        <v>0</v>
      </c>
      <c r="AJ333" s="82" t="str">
        <f t="shared" si="332"/>
        <v>0</v>
      </c>
      <c r="AK333" s="82" t="str">
        <f t="shared" si="333"/>
        <v>0</v>
      </c>
      <c r="AL333" s="82" t="str">
        <f t="shared" si="334"/>
        <v>0</v>
      </c>
      <c r="AM333" s="82" t="str">
        <f t="shared" si="335"/>
        <v>0</v>
      </c>
      <c r="AN333" s="82" t="str">
        <f t="shared" si="336"/>
        <v>0</v>
      </c>
      <c r="AO333" s="82" t="str">
        <f t="shared" si="337"/>
        <v>0</v>
      </c>
      <c r="AP333" s="82" t="str">
        <f t="shared" si="338"/>
        <v>0</v>
      </c>
      <c r="AQ333" s="84" t="s">
        <v>3199</v>
      </c>
      <c r="AR333" s="84" t="s">
        <v>1864</v>
      </c>
      <c r="AS333" s="84" t="s">
        <v>1865</v>
      </c>
      <c r="AT333" s="84" t="s">
        <v>1866</v>
      </c>
      <c r="AU333" s="84" t="s">
        <v>1867</v>
      </c>
      <c r="AV333" s="84" t="s">
        <v>1868</v>
      </c>
      <c r="AW333" s="84" t="s">
        <v>1869</v>
      </c>
      <c r="AX333" s="84" t="s">
        <v>1870</v>
      </c>
      <c r="AY333" s="84" t="s">
        <v>1871</v>
      </c>
      <c r="AZ333" s="84" t="s">
        <v>1872</v>
      </c>
      <c r="BA333" s="84" t="s">
        <v>1873</v>
      </c>
      <c r="BB333" s="84" t="s">
        <v>1874</v>
      </c>
      <c r="BC333" s="84" t="s">
        <v>1875</v>
      </c>
      <c r="BD333" s="84" t="s">
        <v>1876</v>
      </c>
      <c r="BE333" s="84" t="s">
        <v>1877</v>
      </c>
      <c r="BF333" s="84" t="s">
        <v>1878</v>
      </c>
      <c r="BG333" s="84" t="s">
        <v>1879</v>
      </c>
      <c r="BH333" s="84" t="s">
        <v>1880</v>
      </c>
      <c r="BI333" s="84" t="s">
        <v>1881</v>
      </c>
      <c r="BJ333" s="84" t="s">
        <v>1882</v>
      </c>
      <c r="BK333" s="84" t="s">
        <v>1883</v>
      </c>
      <c r="BL333" s="84" t="s">
        <v>1884</v>
      </c>
      <c r="BM333" s="84" t="s">
        <v>1885</v>
      </c>
      <c r="BN333" s="84" t="s">
        <v>1886</v>
      </c>
      <c r="BO333" s="84" t="s">
        <v>1887</v>
      </c>
      <c r="BP333" s="84" t="s">
        <v>1888</v>
      </c>
      <c r="BQ333" s="84" t="s">
        <v>1889</v>
      </c>
      <c r="BR333" s="68" t="str">
        <f t="shared" si="388"/>
        <v/>
      </c>
      <c r="BS333" s="68" t="str">
        <f t="shared" si="362"/>
        <v/>
      </c>
      <c r="BT333" s="68" t="str">
        <f t="shared" si="363"/>
        <v/>
      </c>
      <c r="BU333" s="68" t="str">
        <f t="shared" si="364"/>
        <v/>
      </c>
      <c r="BV333" s="68" t="str">
        <f t="shared" si="365"/>
        <v/>
      </c>
      <c r="BW333" s="68" t="str">
        <f t="shared" si="366"/>
        <v/>
      </c>
      <c r="BX333" s="68" t="str">
        <f t="shared" si="367"/>
        <v/>
      </c>
      <c r="BY333" s="68" t="str">
        <f t="shared" si="368"/>
        <v/>
      </c>
      <c r="BZ333" s="68" t="str">
        <f t="shared" si="369"/>
        <v/>
      </c>
      <c r="CA333" s="68" t="str">
        <f t="shared" si="370"/>
        <v/>
      </c>
      <c r="CB333" s="68" t="str">
        <f t="shared" si="371"/>
        <v/>
      </c>
      <c r="CC333" s="68" t="str">
        <f t="shared" si="372"/>
        <v/>
      </c>
      <c r="CD333" s="68" t="str">
        <f t="shared" si="373"/>
        <v/>
      </c>
      <c r="CE333" s="68" t="str">
        <f t="shared" si="374"/>
        <v/>
      </c>
      <c r="CF333" s="68" t="str">
        <f t="shared" si="375"/>
        <v/>
      </c>
      <c r="CG333" s="68" t="str">
        <f t="shared" si="376"/>
        <v/>
      </c>
      <c r="CH333" s="68" t="str">
        <f t="shared" si="377"/>
        <v/>
      </c>
      <c r="CI333" s="68" t="str">
        <f t="shared" si="378"/>
        <v/>
      </c>
      <c r="CJ333" s="68" t="str">
        <f t="shared" si="379"/>
        <v/>
      </c>
      <c r="CK333" s="68" t="str">
        <f t="shared" si="380"/>
        <v/>
      </c>
      <c r="CL333" s="68" t="str">
        <f t="shared" si="381"/>
        <v/>
      </c>
      <c r="CM333" s="68" t="str">
        <f t="shared" si="382"/>
        <v/>
      </c>
      <c r="CN333" s="68" t="str">
        <f t="shared" si="383"/>
        <v/>
      </c>
      <c r="CO333" s="68" t="str">
        <f t="shared" si="384"/>
        <v/>
      </c>
      <c r="CP333" s="68" t="str">
        <f t="shared" si="389"/>
        <v/>
      </c>
    </row>
    <row r="334" spans="3:94" x14ac:dyDescent="0.25">
      <c r="C334" s="82" t="str">
        <f t="shared" si="385"/>
        <v/>
      </c>
      <c r="D334" s="278"/>
      <c r="E334" s="82" t="str">
        <f t="shared" si="386"/>
        <v/>
      </c>
      <c r="F334" s="82" t="str">
        <f t="shared" si="339"/>
        <v/>
      </c>
      <c r="G334" s="82" t="str">
        <f t="shared" si="340"/>
        <v/>
      </c>
      <c r="H334" s="82" t="str">
        <f t="shared" si="341"/>
        <v/>
      </c>
      <c r="I334" s="82" t="str">
        <f t="shared" si="342"/>
        <v/>
      </c>
      <c r="J334" s="82" t="str">
        <f t="shared" si="343"/>
        <v/>
      </c>
      <c r="K334" s="82" t="str">
        <f t="shared" si="344"/>
        <v/>
      </c>
      <c r="L334" s="82" t="str">
        <f t="shared" si="345"/>
        <v/>
      </c>
      <c r="M334" s="82" t="str">
        <f t="shared" si="346"/>
        <v/>
      </c>
      <c r="N334" s="82" t="str">
        <f t="shared" si="347"/>
        <v/>
      </c>
      <c r="O334" s="82" t="str">
        <f t="shared" si="348"/>
        <v/>
      </c>
      <c r="P334" s="82" t="str">
        <f t="shared" si="349"/>
        <v/>
      </c>
      <c r="Q334" s="82" t="str">
        <f t="shared" si="350"/>
        <v/>
      </c>
      <c r="R334" s="82" t="str">
        <f t="shared" si="351"/>
        <v/>
      </c>
      <c r="S334" s="82" t="str">
        <f t="shared" si="352"/>
        <v/>
      </c>
      <c r="T334" s="82" t="str">
        <f t="shared" si="353"/>
        <v/>
      </c>
      <c r="U334" s="82" t="str">
        <f t="shared" si="354"/>
        <v/>
      </c>
      <c r="V334" s="82" t="str">
        <f t="shared" si="355"/>
        <v/>
      </c>
      <c r="W334" s="82" t="str">
        <f t="shared" si="356"/>
        <v/>
      </c>
      <c r="X334" s="82" t="str">
        <f t="shared" si="357"/>
        <v/>
      </c>
      <c r="Y334" s="82" t="str">
        <f t="shared" si="358"/>
        <v/>
      </c>
      <c r="Z334" s="82" t="str">
        <f t="shared" si="359"/>
        <v/>
      </c>
      <c r="AA334" s="82" t="str">
        <f t="shared" si="360"/>
        <v/>
      </c>
      <c r="AB334" s="82" t="str">
        <f t="shared" si="361"/>
        <v/>
      </c>
      <c r="AC334" s="83" t="str">
        <f t="shared" si="390"/>
        <v>https://viking-pictures.s3.us-west-1.amazonaws.com/AA1188</v>
      </c>
      <c r="AD334" s="82" t="str">
        <f t="shared" si="327"/>
        <v>0</v>
      </c>
      <c r="AE334" s="82">
        <f t="shared" si="387"/>
        <v>0</v>
      </c>
      <c r="AF334" s="82" t="str">
        <f t="shared" si="328"/>
        <v>0</v>
      </c>
      <c r="AG334" s="82" t="str">
        <f t="shared" si="329"/>
        <v>0</v>
      </c>
      <c r="AH334" s="82" t="str">
        <f t="shared" si="330"/>
        <v>0</v>
      </c>
      <c r="AI334" s="82" t="str">
        <f t="shared" si="331"/>
        <v>0</v>
      </c>
      <c r="AJ334" s="82" t="str">
        <f t="shared" si="332"/>
        <v>0</v>
      </c>
      <c r="AK334" s="82" t="str">
        <f t="shared" si="333"/>
        <v>0</v>
      </c>
      <c r="AL334" s="82" t="str">
        <f t="shared" si="334"/>
        <v>0</v>
      </c>
      <c r="AM334" s="82" t="str">
        <f t="shared" si="335"/>
        <v>0</v>
      </c>
      <c r="AN334" s="82" t="str">
        <f t="shared" si="336"/>
        <v>0</v>
      </c>
      <c r="AO334" s="82" t="str">
        <f t="shared" si="337"/>
        <v>0</v>
      </c>
      <c r="AP334" s="82" t="str">
        <f t="shared" si="338"/>
        <v>0</v>
      </c>
      <c r="AQ334" s="84" t="s">
        <v>3199</v>
      </c>
      <c r="AR334" s="84" t="s">
        <v>1864</v>
      </c>
      <c r="AS334" s="84" t="s">
        <v>1865</v>
      </c>
      <c r="AT334" s="84" t="s">
        <v>1866</v>
      </c>
      <c r="AU334" s="84" t="s">
        <v>1867</v>
      </c>
      <c r="AV334" s="84" t="s">
        <v>1868</v>
      </c>
      <c r="AW334" s="84" t="s">
        <v>1869</v>
      </c>
      <c r="AX334" s="84" t="s">
        <v>1870</v>
      </c>
      <c r="AY334" s="84" t="s">
        <v>1871</v>
      </c>
      <c r="AZ334" s="84" t="s">
        <v>1872</v>
      </c>
      <c r="BA334" s="84" t="s">
        <v>1873</v>
      </c>
      <c r="BB334" s="84" t="s">
        <v>1874</v>
      </c>
      <c r="BC334" s="84" t="s">
        <v>1875</v>
      </c>
      <c r="BD334" s="84" t="s">
        <v>1876</v>
      </c>
      <c r="BE334" s="84" t="s">
        <v>1877</v>
      </c>
      <c r="BF334" s="84" t="s">
        <v>1878</v>
      </c>
      <c r="BG334" s="84" t="s">
        <v>1879</v>
      </c>
      <c r="BH334" s="84" t="s">
        <v>1880</v>
      </c>
      <c r="BI334" s="84" t="s">
        <v>1881</v>
      </c>
      <c r="BJ334" s="84" t="s">
        <v>1882</v>
      </c>
      <c r="BK334" s="84" t="s">
        <v>1883</v>
      </c>
      <c r="BL334" s="84" t="s">
        <v>1884</v>
      </c>
      <c r="BM334" s="84" t="s">
        <v>1885</v>
      </c>
      <c r="BN334" s="84" t="s">
        <v>1886</v>
      </c>
      <c r="BO334" s="84" t="s">
        <v>1887</v>
      </c>
      <c r="BP334" s="84" t="s">
        <v>1888</v>
      </c>
      <c r="BQ334" s="84" t="s">
        <v>1889</v>
      </c>
      <c r="BR334" s="68" t="str">
        <f t="shared" si="388"/>
        <v/>
      </c>
      <c r="BS334" s="68" t="str">
        <f t="shared" si="362"/>
        <v/>
      </c>
      <c r="BT334" s="68" t="str">
        <f t="shared" si="363"/>
        <v/>
      </c>
      <c r="BU334" s="68" t="str">
        <f t="shared" si="364"/>
        <v/>
      </c>
      <c r="BV334" s="68" t="str">
        <f t="shared" si="365"/>
        <v/>
      </c>
      <c r="BW334" s="68" t="str">
        <f t="shared" si="366"/>
        <v/>
      </c>
      <c r="BX334" s="68" t="str">
        <f t="shared" si="367"/>
        <v/>
      </c>
      <c r="BY334" s="68" t="str">
        <f t="shared" si="368"/>
        <v/>
      </c>
      <c r="BZ334" s="68" t="str">
        <f t="shared" si="369"/>
        <v/>
      </c>
      <c r="CA334" s="68" t="str">
        <f t="shared" si="370"/>
        <v/>
      </c>
      <c r="CB334" s="68" t="str">
        <f t="shared" si="371"/>
        <v/>
      </c>
      <c r="CC334" s="68" t="str">
        <f t="shared" si="372"/>
        <v/>
      </c>
      <c r="CD334" s="68" t="str">
        <f t="shared" si="373"/>
        <v/>
      </c>
      <c r="CE334" s="68" t="str">
        <f t="shared" si="374"/>
        <v/>
      </c>
      <c r="CF334" s="68" t="str">
        <f t="shared" si="375"/>
        <v/>
      </c>
      <c r="CG334" s="68" t="str">
        <f t="shared" si="376"/>
        <v/>
      </c>
      <c r="CH334" s="68" t="str">
        <f t="shared" si="377"/>
        <v/>
      </c>
      <c r="CI334" s="68" t="str">
        <f t="shared" si="378"/>
        <v/>
      </c>
      <c r="CJ334" s="68" t="str">
        <f t="shared" si="379"/>
        <v/>
      </c>
      <c r="CK334" s="68" t="str">
        <f t="shared" si="380"/>
        <v/>
      </c>
      <c r="CL334" s="68" t="str">
        <f t="shared" si="381"/>
        <v/>
      </c>
      <c r="CM334" s="68" t="str">
        <f t="shared" si="382"/>
        <v/>
      </c>
      <c r="CN334" s="68" t="str">
        <f t="shared" si="383"/>
        <v/>
      </c>
      <c r="CO334" s="68" t="str">
        <f t="shared" si="384"/>
        <v/>
      </c>
      <c r="CP334" s="68" t="str">
        <f t="shared" si="389"/>
        <v/>
      </c>
    </row>
    <row r="335" spans="3:94" x14ac:dyDescent="0.25">
      <c r="C335" s="82" t="str">
        <f t="shared" si="385"/>
        <v/>
      </c>
      <c r="D335" s="278"/>
      <c r="E335" s="82" t="str">
        <f t="shared" si="386"/>
        <v/>
      </c>
      <c r="F335" s="82" t="str">
        <f t="shared" si="339"/>
        <v/>
      </c>
      <c r="G335" s="82" t="str">
        <f t="shared" si="340"/>
        <v/>
      </c>
      <c r="H335" s="82" t="str">
        <f t="shared" si="341"/>
        <v/>
      </c>
      <c r="I335" s="82" t="str">
        <f t="shared" si="342"/>
        <v/>
      </c>
      <c r="J335" s="82" t="str">
        <f t="shared" si="343"/>
        <v/>
      </c>
      <c r="K335" s="82" t="str">
        <f t="shared" si="344"/>
        <v/>
      </c>
      <c r="L335" s="82" t="str">
        <f t="shared" si="345"/>
        <v/>
      </c>
      <c r="M335" s="82" t="str">
        <f t="shared" si="346"/>
        <v/>
      </c>
      <c r="N335" s="82" t="str">
        <f t="shared" si="347"/>
        <v/>
      </c>
      <c r="O335" s="82" t="str">
        <f t="shared" si="348"/>
        <v/>
      </c>
      <c r="P335" s="82" t="str">
        <f t="shared" si="349"/>
        <v/>
      </c>
      <c r="Q335" s="82" t="str">
        <f t="shared" si="350"/>
        <v/>
      </c>
      <c r="R335" s="82" t="str">
        <f t="shared" si="351"/>
        <v/>
      </c>
      <c r="S335" s="82" t="str">
        <f t="shared" si="352"/>
        <v/>
      </c>
      <c r="T335" s="82" t="str">
        <f t="shared" si="353"/>
        <v/>
      </c>
      <c r="U335" s="82" t="str">
        <f t="shared" si="354"/>
        <v/>
      </c>
      <c r="V335" s="82" t="str">
        <f t="shared" si="355"/>
        <v/>
      </c>
      <c r="W335" s="82" t="str">
        <f t="shared" si="356"/>
        <v/>
      </c>
      <c r="X335" s="82" t="str">
        <f t="shared" si="357"/>
        <v/>
      </c>
      <c r="Y335" s="82" t="str">
        <f t="shared" si="358"/>
        <v/>
      </c>
      <c r="Z335" s="82" t="str">
        <f t="shared" si="359"/>
        <v/>
      </c>
      <c r="AA335" s="82" t="str">
        <f t="shared" si="360"/>
        <v/>
      </c>
      <c r="AB335" s="82" t="str">
        <f t="shared" si="361"/>
        <v/>
      </c>
      <c r="AC335" s="83" t="str">
        <f t="shared" si="390"/>
        <v>https://viking-pictures.s3.us-west-1.amazonaws.com/AA1188</v>
      </c>
      <c r="AD335" s="82" t="str">
        <f t="shared" si="327"/>
        <v>0</v>
      </c>
      <c r="AE335" s="82">
        <f t="shared" si="387"/>
        <v>0</v>
      </c>
      <c r="AF335" s="82" t="str">
        <f t="shared" si="328"/>
        <v>0</v>
      </c>
      <c r="AG335" s="82" t="str">
        <f t="shared" si="329"/>
        <v>0</v>
      </c>
      <c r="AH335" s="82" t="str">
        <f t="shared" si="330"/>
        <v>0</v>
      </c>
      <c r="AI335" s="82" t="str">
        <f t="shared" si="331"/>
        <v>0</v>
      </c>
      <c r="AJ335" s="82" t="str">
        <f t="shared" si="332"/>
        <v>0</v>
      </c>
      <c r="AK335" s="82" t="str">
        <f t="shared" si="333"/>
        <v>0</v>
      </c>
      <c r="AL335" s="82" t="str">
        <f t="shared" si="334"/>
        <v>0</v>
      </c>
      <c r="AM335" s="82" t="str">
        <f t="shared" si="335"/>
        <v>0</v>
      </c>
      <c r="AN335" s="82" t="str">
        <f t="shared" si="336"/>
        <v>0</v>
      </c>
      <c r="AO335" s="82" t="str">
        <f t="shared" si="337"/>
        <v>0</v>
      </c>
      <c r="AP335" s="82" t="str">
        <f t="shared" si="338"/>
        <v>0</v>
      </c>
      <c r="AQ335" s="84" t="s">
        <v>3199</v>
      </c>
      <c r="AR335" s="84" t="s">
        <v>1864</v>
      </c>
      <c r="AS335" s="84" t="s">
        <v>1865</v>
      </c>
      <c r="AT335" s="84" t="s">
        <v>1866</v>
      </c>
      <c r="AU335" s="84" t="s">
        <v>1867</v>
      </c>
      <c r="AV335" s="84" t="s">
        <v>1868</v>
      </c>
      <c r="AW335" s="84" t="s">
        <v>1869</v>
      </c>
      <c r="AX335" s="84" t="s">
        <v>1870</v>
      </c>
      <c r="AY335" s="84" t="s">
        <v>1871</v>
      </c>
      <c r="AZ335" s="84" t="s">
        <v>1872</v>
      </c>
      <c r="BA335" s="84" t="s">
        <v>1873</v>
      </c>
      <c r="BB335" s="84" t="s">
        <v>1874</v>
      </c>
      <c r="BC335" s="84" t="s">
        <v>1875</v>
      </c>
      <c r="BD335" s="84" t="s">
        <v>1876</v>
      </c>
      <c r="BE335" s="84" t="s">
        <v>1877</v>
      </c>
      <c r="BF335" s="84" t="s">
        <v>1878</v>
      </c>
      <c r="BG335" s="84" t="s">
        <v>1879</v>
      </c>
      <c r="BH335" s="84" t="s">
        <v>1880</v>
      </c>
      <c r="BI335" s="84" t="s">
        <v>1881</v>
      </c>
      <c r="BJ335" s="84" t="s">
        <v>1882</v>
      </c>
      <c r="BK335" s="84" t="s">
        <v>1883</v>
      </c>
      <c r="BL335" s="84" t="s">
        <v>1884</v>
      </c>
      <c r="BM335" s="84" t="s">
        <v>1885</v>
      </c>
      <c r="BN335" s="84" t="s">
        <v>1886</v>
      </c>
      <c r="BO335" s="84" t="s">
        <v>1887</v>
      </c>
      <c r="BP335" s="84" t="s">
        <v>1888</v>
      </c>
      <c r="BQ335" s="84" t="s">
        <v>1889</v>
      </c>
      <c r="BR335" s="68" t="str">
        <f t="shared" si="388"/>
        <v/>
      </c>
      <c r="BS335" s="68" t="str">
        <f t="shared" si="362"/>
        <v/>
      </c>
      <c r="BT335" s="68" t="str">
        <f t="shared" si="363"/>
        <v/>
      </c>
      <c r="BU335" s="68" t="str">
        <f t="shared" si="364"/>
        <v/>
      </c>
      <c r="BV335" s="68" t="str">
        <f t="shared" si="365"/>
        <v/>
      </c>
      <c r="BW335" s="68" t="str">
        <f t="shared" si="366"/>
        <v/>
      </c>
      <c r="BX335" s="68" t="str">
        <f t="shared" si="367"/>
        <v/>
      </c>
      <c r="BY335" s="68" t="str">
        <f t="shared" si="368"/>
        <v/>
      </c>
      <c r="BZ335" s="68" t="str">
        <f t="shared" si="369"/>
        <v/>
      </c>
      <c r="CA335" s="68" t="str">
        <f t="shared" si="370"/>
        <v/>
      </c>
      <c r="CB335" s="68" t="str">
        <f t="shared" si="371"/>
        <v/>
      </c>
      <c r="CC335" s="68" t="str">
        <f t="shared" si="372"/>
        <v/>
      </c>
      <c r="CD335" s="68" t="str">
        <f t="shared" si="373"/>
        <v/>
      </c>
      <c r="CE335" s="68" t="str">
        <f t="shared" si="374"/>
        <v/>
      </c>
      <c r="CF335" s="68" t="str">
        <f t="shared" si="375"/>
        <v/>
      </c>
      <c r="CG335" s="68" t="str">
        <f t="shared" si="376"/>
        <v/>
      </c>
      <c r="CH335" s="68" t="str">
        <f t="shared" si="377"/>
        <v/>
      </c>
      <c r="CI335" s="68" t="str">
        <f t="shared" si="378"/>
        <v/>
      </c>
      <c r="CJ335" s="68" t="str">
        <f t="shared" si="379"/>
        <v/>
      </c>
      <c r="CK335" s="68" t="str">
        <f t="shared" si="380"/>
        <v/>
      </c>
      <c r="CL335" s="68" t="str">
        <f t="shared" si="381"/>
        <v/>
      </c>
      <c r="CM335" s="68" t="str">
        <f t="shared" si="382"/>
        <v/>
      </c>
      <c r="CN335" s="68" t="str">
        <f t="shared" si="383"/>
        <v/>
      </c>
      <c r="CO335" s="68" t="str">
        <f t="shared" si="384"/>
        <v/>
      </c>
      <c r="CP335" s="68" t="str">
        <f t="shared" si="389"/>
        <v/>
      </c>
    </row>
    <row r="336" spans="3:94" x14ac:dyDescent="0.25">
      <c r="C336" s="82" t="str">
        <f t="shared" si="385"/>
        <v/>
      </c>
      <c r="D336" s="278"/>
      <c r="E336" s="82" t="str">
        <f t="shared" si="386"/>
        <v/>
      </c>
      <c r="F336" s="82" t="str">
        <f t="shared" si="339"/>
        <v/>
      </c>
      <c r="G336" s="82" t="str">
        <f t="shared" si="340"/>
        <v/>
      </c>
      <c r="H336" s="82" t="str">
        <f t="shared" si="341"/>
        <v/>
      </c>
      <c r="I336" s="82" t="str">
        <f t="shared" si="342"/>
        <v/>
      </c>
      <c r="J336" s="82" t="str">
        <f t="shared" si="343"/>
        <v/>
      </c>
      <c r="K336" s="82" t="str">
        <f t="shared" si="344"/>
        <v/>
      </c>
      <c r="L336" s="82" t="str">
        <f t="shared" si="345"/>
        <v/>
      </c>
      <c r="M336" s="82" t="str">
        <f t="shared" si="346"/>
        <v/>
      </c>
      <c r="N336" s="82" t="str">
        <f t="shared" si="347"/>
        <v/>
      </c>
      <c r="O336" s="82" t="str">
        <f t="shared" si="348"/>
        <v/>
      </c>
      <c r="P336" s="82" t="str">
        <f t="shared" si="349"/>
        <v/>
      </c>
      <c r="Q336" s="82" t="str">
        <f t="shared" si="350"/>
        <v/>
      </c>
      <c r="R336" s="82" t="str">
        <f t="shared" si="351"/>
        <v/>
      </c>
      <c r="S336" s="82" t="str">
        <f t="shared" si="352"/>
        <v/>
      </c>
      <c r="T336" s="82" t="str">
        <f t="shared" si="353"/>
        <v/>
      </c>
      <c r="U336" s="82" t="str">
        <f t="shared" si="354"/>
        <v/>
      </c>
      <c r="V336" s="82" t="str">
        <f t="shared" si="355"/>
        <v/>
      </c>
      <c r="W336" s="82" t="str">
        <f t="shared" si="356"/>
        <v/>
      </c>
      <c r="X336" s="82" t="str">
        <f t="shared" si="357"/>
        <v/>
      </c>
      <c r="Y336" s="82" t="str">
        <f t="shared" si="358"/>
        <v/>
      </c>
      <c r="Z336" s="82" t="str">
        <f t="shared" si="359"/>
        <v/>
      </c>
      <c r="AA336" s="82" t="str">
        <f t="shared" si="360"/>
        <v/>
      </c>
      <c r="AB336" s="82" t="str">
        <f t="shared" si="361"/>
        <v/>
      </c>
      <c r="AC336" s="83" t="str">
        <f t="shared" si="390"/>
        <v>https://viking-pictures.s3.us-west-1.amazonaws.com/AA1188</v>
      </c>
      <c r="AD336" s="82" t="str">
        <f t="shared" si="327"/>
        <v>0</v>
      </c>
      <c r="AE336" s="82">
        <f t="shared" si="387"/>
        <v>0</v>
      </c>
      <c r="AF336" s="82" t="str">
        <f t="shared" si="328"/>
        <v>0</v>
      </c>
      <c r="AG336" s="82" t="str">
        <f t="shared" si="329"/>
        <v>0</v>
      </c>
      <c r="AH336" s="82" t="str">
        <f t="shared" si="330"/>
        <v>0</v>
      </c>
      <c r="AI336" s="82" t="str">
        <f t="shared" si="331"/>
        <v>0</v>
      </c>
      <c r="AJ336" s="82" t="str">
        <f t="shared" si="332"/>
        <v>0</v>
      </c>
      <c r="AK336" s="82" t="str">
        <f t="shared" si="333"/>
        <v>0</v>
      </c>
      <c r="AL336" s="82" t="str">
        <f t="shared" si="334"/>
        <v>0</v>
      </c>
      <c r="AM336" s="82" t="str">
        <f t="shared" si="335"/>
        <v>0</v>
      </c>
      <c r="AN336" s="82" t="str">
        <f t="shared" si="336"/>
        <v>0</v>
      </c>
      <c r="AO336" s="82" t="str">
        <f t="shared" si="337"/>
        <v>0</v>
      </c>
      <c r="AP336" s="82" t="str">
        <f t="shared" si="338"/>
        <v>0</v>
      </c>
      <c r="AQ336" s="84" t="s">
        <v>3199</v>
      </c>
      <c r="AR336" s="84" t="s">
        <v>1864</v>
      </c>
      <c r="AS336" s="84" t="s">
        <v>1865</v>
      </c>
      <c r="AT336" s="84" t="s">
        <v>1866</v>
      </c>
      <c r="AU336" s="84" t="s">
        <v>1867</v>
      </c>
      <c r="AV336" s="84" t="s">
        <v>1868</v>
      </c>
      <c r="AW336" s="84" t="s">
        <v>1869</v>
      </c>
      <c r="AX336" s="84" t="s">
        <v>1870</v>
      </c>
      <c r="AY336" s="84" t="s">
        <v>1871</v>
      </c>
      <c r="AZ336" s="84" t="s">
        <v>1872</v>
      </c>
      <c r="BA336" s="84" t="s">
        <v>1873</v>
      </c>
      <c r="BB336" s="84" t="s">
        <v>1874</v>
      </c>
      <c r="BC336" s="84" t="s">
        <v>1875</v>
      </c>
      <c r="BD336" s="84" t="s">
        <v>1876</v>
      </c>
      <c r="BE336" s="84" t="s">
        <v>1877</v>
      </c>
      <c r="BF336" s="84" t="s">
        <v>1878</v>
      </c>
      <c r="BG336" s="84" t="s">
        <v>1879</v>
      </c>
      <c r="BH336" s="84" t="s">
        <v>1880</v>
      </c>
      <c r="BI336" s="84" t="s">
        <v>1881</v>
      </c>
      <c r="BJ336" s="84" t="s">
        <v>1882</v>
      </c>
      <c r="BK336" s="84" t="s">
        <v>1883</v>
      </c>
      <c r="BL336" s="84" t="s">
        <v>1884</v>
      </c>
      <c r="BM336" s="84" t="s">
        <v>1885</v>
      </c>
      <c r="BN336" s="84" t="s">
        <v>1886</v>
      </c>
      <c r="BO336" s="84" t="s">
        <v>1887</v>
      </c>
      <c r="BP336" s="84" t="s">
        <v>1888</v>
      </c>
      <c r="BQ336" s="84" t="s">
        <v>1889</v>
      </c>
      <c r="BR336" s="68" t="str">
        <f t="shared" si="388"/>
        <v/>
      </c>
      <c r="BS336" s="68" t="str">
        <f t="shared" si="362"/>
        <v/>
      </c>
      <c r="BT336" s="68" t="str">
        <f t="shared" si="363"/>
        <v/>
      </c>
      <c r="BU336" s="68" t="str">
        <f t="shared" si="364"/>
        <v/>
      </c>
      <c r="BV336" s="68" t="str">
        <f t="shared" si="365"/>
        <v/>
      </c>
      <c r="BW336" s="68" t="str">
        <f t="shared" si="366"/>
        <v/>
      </c>
      <c r="BX336" s="68" t="str">
        <f t="shared" si="367"/>
        <v/>
      </c>
      <c r="BY336" s="68" t="str">
        <f t="shared" si="368"/>
        <v/>
      </c>
      <c r="BZ336" s="68" t="str">
        <f t="shared" si="369"/>
        <v/>
      </c>
      <c r="CA336" s="68" t="str">
        <f t="shared" si="370"/>
        <v/>
      </c>
      <c r="CB336" s="68" t="str">
        <f t="shared" si="371"/>
        <v/>
      </c>
      <c r="CC336" s="68" t="str">
        <f t="shared" si="372"/>
        <v/>
      </c>
      <c r="CD336" s="68" t="str">
        <f t="shared" si="373"/>
        <v/>
      </c>
      <c r="CE336" s="68" t="str">
        <f t="shared" si="374"/>
        <v/>
      </c>
      <c r="CF336" s="68" t="str">
        <f t="shared" si="375"/>
        <v/>
      </c>
      <c r="CG336" s="68" t="str">
        <f t="shared" si="376"/>
        <v/>
      </c>
      <c r="CH336" s="68" t="str">
        <f t="shared" si="377"/>
        <v/>
      </c>
      <c r="CI336" s="68" t="str">
        <f t="shared" si="378"/>
        <v/>
      </c>
      <c r="CJ336" s="68" t="str">
        <f t="shared" si="379"/>
        <v/>
      </c>
      <c r="CK336" s="68" t="str">
        <f t="shared" si="380"/>
        <v/>
      </c>
      <c r="CL336" s="68" t="str">
        <f t="shared" si="381"/>
        <v/>
      </c>
      <c r="CM336" s="68" t="str">
        <f t="shared" si="382"/>
        <v/>
      </c>
      <c r="CN336" s="68" t="str">
        <f t="shared" si="383"/>
        <v/>
      </c>
      <c r="CO336" s="68" t="str">
        <f t="shared" si="384"/>
        <v/>
      </c>
      <c r="CP336" s="68" t="str">
        <f t="shared" si="389"/>
        <v/>
      </c>
    </row>
    <row r="337" spans="3:94" x14ac:dyDescent="0.25">
      <c r="C337" s="82" t="str">
        <f t="shared" si="385"/>
        <v/>
      </c>
      <c r="D337" s="278"/>
      <c r="E337" s="82" t="str">
        <f t="shared" si="386"/>
        <v/>
      </c>
      <c r="F337" s="82" t="str">
        <f t="shared" si="339"/>
        <v/>
      </c>
      <c r="G337" s="82" t="str">
        <f t="shared" si="340"/>
        <v/>
      </c>
      <c r="H337" s="82" t="str">
        <f t="shared" si="341"/>
        <v/>
      </c>
      <c r="I337" s="82" t="str">
        <f t="shared" si="342"/>
        <v/>
      </c>
      <c r="J337" s="82" t="str">
        <f t="shared" si="343"/>
        <v/>
      </c>
      <c r="K337" s="82" t="str">
        <f t="shared" si="344"/>
        <v/>
      </c>
      <c r="L337" s="82" t="str">
        <f t="shared" si="345"/>
        <v/>
      </c>
      <c r="M337" s="82" t="str">
        <f t="shared" si="346"/>
        <v/>
      </c>
      <c r="N337" s="82" t="str">
        <f t="shared" si="347"/>
        <v/>
      </c>
      <c r="O337" s="82" t="str">
        <f t="shared" si="348"/>
        <v/>
      </c>
      <c r="P337" s="82" t="str">
        <f t="shared" si="349"/>
        <v/>
      </c>
      <c r="Q337" s="82" t="str">
        <f t="shared" si="350"/>
        <v/>
      </c>
      <c r="R337" s="82" t="str">
        <f t="shared" si="351"/>
        <v/>
      </c>
      <c r="S337" s="82" t="str">
        <f t="shared" si="352"/>
        <v/>
      </c>
      <c r="T337" s="82" t="str">
        <f t="shared" si="353"/>
        <v/>
      </c>
      <c r="U337" s="82" t="str">
        <f t="shared" si="354"/>
        <v/>
      </c>
      <c r="V337" s="82" t="str">
        <f t="shared" si="355"/>
        <v/>
      </c>
      <c r="W337" s="82" t="str">
        <f t="shared" si="356"/>
        <v/>
      </c>
      <c r="X337" s="82" t="str">
        <f t="shared" si="357"/>
        <v/>
      </c>
      <c r="Y337" s="82" t="str">
        <f t="shared" si="358"/>
        <v/>
      </c>
      <c r="Z337" s="82" t="str">
        <f t="shared" si="359"/>
        <v/>
      </c>
      <c r="AA337" s="82" t="str">
        <f t="shared" si="360"/>
        <v/>
      </c>
      <c r="AB337" s="82" t="str">
        <f t="shared" si="361"/>
        <v/>
      </c>
      <c r="AC337" s="83" t="str">
        <f t="shared" si="390"/>
        <v>https://viking-pictures.s3.us-west-1.amazonaws.com/AA1188</v>
      </c>
      <c r="AD337" s="82" t="str">
        <f t="shared" si="327"/>
        <v>0</v>
      </c>
      <c r="AE337" s="82">
        <f t="shared" si="387"/>
        <v>0</v>
      </c>
      <c r="AF337" s="82" t="str">
        <f t="shared" si="328"/>
        <v>0</v>
      </c>
      <c r="AG337" s="82" t="str">
        <f t="shared" si="329"/>
        <v>0</v>
      </c>
      <c r="AH337" s="82" t="str">
        <f t="shared" si="330"/>
        <v>0</v>
      </c>
      <c r="AI337" s="82" t="str">
        <f t="shared" si="331"/>
        <v>0</v>
      </c>
      <c r="AJ337" s="82" t="str">
        <f t="shared" si="332"/>
        <v>0</v>
      </c>
      <c r="AK337" s="82" t="str">
        <f t="shared" si="333"/>
        <v>0</v>
      </c>
      <c r="AL337" s="82" t="str">
        <f t="shared" si="334"/>
        <v>0</v>
      </c>
      <c r="AM337" s="82" t="str">
        <f t="shared" si="335"/>
        <v>0</v>
      </c>
      <c r="AN337" s="82" t="str">
        <f t="shared" si="336"/>
        <v>0</v>
      </c>
      <c r="AO337" s="82" t="str">
        <f t="shared" si="337"/>
        <v>0</v>
      </c>
      <c r="AP337" s="82" t="str">
        <f t="shared" si="338"/>
        <v>0</v>
      </c>
      <c r="AQ337" s="84" t="s">
        <v>3199</v>
      </c>
      <c r="AR337" s="84" t="s">
        <v>1864</v>
      </c>
      <c r="AS337" s="84" t="s">
        <v>1865</v>
      </c>
      <c r="AT337" s="84" t="s">
        <v>1866</v>
      </c>
      <c r="AU337" s="84" t="s">
        <v>1867</v>
      </c>
      <c r="AV337" s="84" t="s">
        <v>1868</v>
      </c>
      <c r="AW337" s="84" t="s">
        <v>1869</v>
      </c>
      <c r="AX337" s="84" t="s">
        <v>1870</v>
      </c>
      <c r="AY337" s="84" t="s">
        <v>1871</v>
      </c>
      <c r="AZ337" s="84" t="s">
        <v>1872</v>
      </c>
      <c r="BA337" s="84" t="s">
        <v>1873</v>
      </c>
      <c r="BB337" s="84" t="s">
        <v>1874</v>
      </c>
      <c r="BC337" s="84" t="s">
        <v>1875</v>
      </c>
      <c r="BD337" s="84" t="s">
        <v>1876</v>
      </c>
      <c r="BE337" s="84" t="s">
        <v>1877</v>
      </c>
      <c r="BF337" s="84" t="s">
        <v>1878</v>
      </c>
      <c r="BG337" s="84" t="s">
        <v>1879</v>
      </c>
      <c r="BH337" s="84" t="s">
        <v>1880</v>
      </c>
      <c r="BI337" s="84" t="s">
        <v>1881</v>
      </c>
      <c r="BJ337" s="84" t="s">
        <v>1882</v>
      </c>
      <c r="BK337" s="84" t="s">
        <v>1883</v>
      </c>
      <c r="BL337" s="84" t="s">
        <v>1884</v>
      </c>
      <c r="BM337" s="84" t="s">
        <v>1885</v>
      </c>
      <c r="BN337" s="84" t="s">
        <v>1886</v>
      </c>
      <c r="BO337" s="84" t="s">
        <v>1887</v>
      </c>
      <c r="BP337" s="84" t="s">
        <v>1888</v>
      </c>
      <c r="BQ337" s="84" t="s">
        <v>1889</v>
      </c>
      <c r="BR337" s="68" t="str">
        <f t="shared" si="388"/>
        <v/>
      </c>
      <c r="BS337" s="68" t="str">
        <f t="shared" si="362"/>
        <v/>
      </c>
      <c r="BT337" s="68" t="str">
        <f t="shared" si="363"/>
        <v/>
      </c>
      <c r="BU337" s="68" t="str">
        <f t="shared" si="364"/>
        <v/>
      </c>
      <c r="BV337" s="68" t="str">
        <f t="shared" si="365"/>
        <v/>
      </c>
      <c r="BW337" s="68" t="str">
        <f t="shared" si="366"/>
        <v/>
      </c>
      <c r="BX337" s="68" t="str">
        <f t="shared" si="367"/>
        <v/>
      </c>
      <c r="BY337" s="68" t="str">
        <f t="shared" si="368"/>
        <v/>
      </c>
      <c r="BZ337" s="68" t="str">
        <f t="shared" si="369"/>
        <v/>
      </c>
      <c r="CA337" s="68" t="str">
        <f t="shared" si="370"/>
        <v/>
      </c>
      <c r="CB337" s="68" t="str">
        <f t="shared" si="371"/>
        <v/>
      </c>
      <c r="CC337" s="68" t="str">
        <f t="shared" si="372"/>
        <v/>
      </c>
      <c r="CD337" s="68" t="str">
        <f t="shared" si="373"/>
        <v/>
      </c>
      <c r="CE337" s="68" t="str">
        <f t="shared" si="374"/>
        <v/>
      </c>
      <c r="CF337" s="68" t="str">
        <f t="shared" si="375"/>
        <v/>
      </c>
      <c r="CG337" s="68" t="str">
        <f t="shared" si="376"/>
        <v/>
      </c>
      <c r="CH337" s="68" t="str">
        <f t="shared" si="377"/>
        <v/>
      </c>
      <c r="CI337" s="68" t="str">
        <f t="shared" si="378"/>
        <v/>
      </c>
      <c r="CJ337" s="68" t="str">
        <f t="shared" si="379"/>
        <v/>
      </c>
      <c r="CK337" s="68" t="str">
        <f t="shared" si="380"/>
        <v/>
      </c>
      <c r="CL337" s="68" t="str">
        <f t="shared" si="381"/>
        <v/>
      </c>
      <c r="CM337" s="68" t="str">
        <f t="shared" si="382"/>
        <v/>
      </c>
      <c r="CN337" s="68" t="str">
        <f t="shared" si="383"/>
        <v/>
      </c>
      <c r="CO337" s="68" t="str">
        <f t="shared" si="384"/>
        <v/>
      </c>
      <c r="CP337" s="68" t="str">
        <f t="shared" si="389"/>
        <v/>
      </c>
    </row>
    <row r="338" spans="3:94" x14ac:dyDescent="0.25">
      <c r="C338" s="82" t="str">
        <f t="shared" si="385"/>
        <v/>
      </c>
      <c r="D338" s="278"/>
      <c r="E338" s="82" t="str">
        <f t="shared" si="386"/>
        <v/>
      </c>
      <c r="F338" s="82" t="str">
        <f t="shared" si="339"/>
        <v/>
      </c>
      <c r="G338" s="82" t="str">
        <f t="shared" si="340"/>
        <v/>
      </c>
      <c r="H338" s="82" t="str">
        <f t="shared" si="341"/>
        <v/>
      </c>
      <c r="I338" s="82" t="str">
        <f t="shared" si="342"/>
        <v/>
      </c>
      <c r="J338" s="82" t="str">
        <f t="shared" si="343"/>
        <v/>
      </c>
      <c r="K338" s="82" t="str">
        <f t="shared" si="344"/>
        <v/>
      </c>
      <c r="L338" s="82" t="str">
        <f t="shared" si="345"/>
        <v/>
      </c>
      <c r="M338" s="82" t="str">
        <f t="shared" si="346"/>
        <v/>
      </c>
      <c r="N338" s="82" t="str">
        <f t="shared" si="347"/>
        <v/>
      </c>
      <c r="O338" s="82" t="str">
        <f t="shared" si="348"/>
        <v/>
      </c>
      <c r="P338" s="82" t="str">
        <f t="shared" si="349"/>
        <v/>
      </c>
      <c r="Q338" s="82" t="str">
        <f t="shared" si="350"/>
        <v/>
      </c>
      <c r="R338" s="82" t="str">
        <f t="shared" si="351"/>
        <v/>
      </c>
      <c r="S338" s="82" t="str">
        <f t="shared" si="352"/>
        <v/>
      </c>
      <c r="T338" s="82" t="str">
        <f t="shared" si="353"/>
        <v/>
      </c>
      <c r="U338" s="82" t="str">
        <f t="shared" si="354"/>
        <v/>
      </c>
      <c r="V338" s="82" t="str">
        <f t="shared" si="355"/>
        <v/>
      </c>
      <c r="W338" s="82" t="str">
        <f t="shared" si="356"/>
        <v/>
      </c>
      <c r="X338" s="82" t="str">
        <f t="shared" si="357"/>
        <v/>
      </c>
      <c r="Y338" s="82" t="str">
        <f t="shared" si="358"/>
        <v/>
      </c>
      <c r="Z338" s="82" t="str">
        <f t="shared" si="359"/>
        <v/>
      </c>
      <c r="AA338" s="82" t="str">
        <f t="shared" si="360"/>
        <v/>
      </c>
      <c r="AB338" s="82" t="str">
        <f t="shared" si="361"/>
        <v/>
      </c>
      <c r="AC338" s="83" t="str">
        <f t="shared" si="390"/>
        <v>https://viking-pictures.s3.us-west-1.amazonaws.com/AA1188</v>
      </c>
      <c r="AD338" s="82" t="str">
        <f t="shared" si="327"/>
        <v>0</v>
      </c>
      <c r="AE338" s="82">
        <f t="shared" si="387"/>
        <v>0</v>
      </c>
      <c r="AF338" s="82" t="str">
        <f t="shared" si="328"/>
        <v>0</v>
      </c>
      <c r="AG338" s="82" t="str">
        <f t="shared" si="329"/>
        <v>0</v>
      </c>
      <c r="AH338" s="82" t="str">
        <f t="shared" si="330"/>
        <v>0</v>
      </c>
      <c r="AI338" s="82" t="str">
        <f t="shared" si="331"/>
        <v>0</v>
      </c>
      <c r="AJ338" s="82" t="str">
        <f t="shared" si="332"/>
        <v>0</v>
      </c>
      <c r="AK338" s="82" t="str">
        <f t="shared" si="333"/>
        <v>0</v>
      </c>
      <c r="AL338" s="82" t="str">
        <f t="shared" si="334"/>
        <v>0</v>
      </c>
      <c r="AM338" s="82" t="str">
        <f t="shared" si="335"/>
        <v>0</v>
      </c>
      <c r="AN338" s="82" t="str">
        <f t="shared" si="336"/>
        <v>0</v>
      </c>
      <c r="AO338" s="82" t="str">
        <f t="shared" si="337"/>
        <v>0</v>
      </c>
      <c r="AP338" s="82" t="str">
        <f t="shared" si="338"/>
        <v>0</v>
      </c>
      <c r="AQ338" s="84" t="s">
        <v>3199</v>
      </c>
      <c r="AR338" s="84" t="s">
        <v>1864</v>
      </c>
      <c r="AS338" s="84" t="s">
        <v>1865</v>
      </c>
      <c r="AT338" s="84" t="s">
        <v>1866</v>
      </c>
      <c r="AU338" s="84" t="s">
        <v>1867</v>
      </c>
      <c r="AV338" s="84" t="s">
        <v>1868</v>
      </c>
      <c r="AW338" s="84" t="s">
        <v>1869</v>
      </c>
      <c r="AX338" s="84" t="s">
        <v>1870</v>
      </c>
      <c r="AY338" s="84" t="s">
        <v>1871</v>
      </c>
      <c r="AZ338" s="84" t="s">
        <v>1872</v>
      </c>
      <c r="BA338" s="84" t="s">
        <v>1873</v>
      </c>
      <c r="BB338" s="84" t="s">
        <v>1874</v>
      </c>
      <c r="BC338" s="84" t="s">
        <v>1875</v>
      </c>
      <c r="BD338" s="84" t="s">
        <v>1876</v>
      </c>
      <c r="BE338" s="84" t="s">
        <v>1877</v>
      </c>
      <c r="BF338" s="84" t="s">
        <v>1878</v>
      </c>
      <c r="BG338" s="84" t="s">
        <v>1879</v>
      </c>
      <c r="BH338" s="84" t="s">
        <v>1880</v>
      </c>
      <c r="BI338" s="84" t="s">
        <v>1881</v>
      </c>
      <c r="BJ338" s="84" t="s">
        <v>1882</v>
      </c>
      <c r="BK338" s="84" t="s">
        <v>1883</v>
      </c>
      <c r="BL338" s="84" t="s">
        <v>1884</v>
      </c>
      <c r="BM338" s="84" t="s">
        <v>1885</v>
      </c>
      <c r="BN338" s="84" t="s">
        <v>1886</v>
      </c>
      <c r="BO338" s="84" t="s">
        <v>1887</v>
      </c>
      <c r="BP338" s="84" t="s">
        <v>1888</v>
      </c>
      <c r="BQ338" s="84" t="s">
        <v>1889</v>
      </c>
      <c r="BR338" s="68" t="str">
        <f t="shared" si="388"/>
        <v/>
      </c>
      <c r="BS338" s="68" t="str">
        <f t="shared" si="362"/>
        <v/>
      </c>
      <c r="BT338" s="68" t="str">
        <f t="shared" si="363"/>
        <v/>
      </c>
      <c r="BU338" s="68" t="str">
        <f t="shared" si="364"/>
        <v/>
      </c>
      <c r="BV338" s="68" t="str">
        <f t="shared" si="365"/>
        <v/>
      </c>
      <c r="BW338" s="68" t="str">
        <f t="shared" si="366"/>
        <v/>
      </c>
      <c r="BX338" s="68" t="str">
        <f t="shared" si="367"/>
        <v/>
      </c>
      <c r="BY338" s="68" t="str">
        <f t="shared" si="368"/>
        <v/>
      </c>
      <c r="BZ338" s="68" t="str">
        <f t="shared" si="369"/>
        <v/>
      </c>
      <c r="CA338" s="68" t="str">
        <f t="shared" si="370"/>
        <v/>
      </c>
      <c r="CB338" s="68" t="str">
        <f t="shared" si="371"/>
        <v/>
      </c>
      <c r="CC338" s="68" t="str">
        <f t="shared" si="372"/>
        <v/>
      </c>
      <c r="CD338" s="68" t="str">
        <f t="shared" si="373"/>
        <v/>
      </c>
      <c r="CE338" s="68" t="str">
        <f t="shared" si="374"/>
        <v/>
      </c>
      <c r="CF338" s="68" t="str">
        <f t="shared" si="375"/>
        <v/>
      </c>
      <c r="CG338" s="68" t="str">
        <f t="shared" si="376"/>
        <v/>
      </c>
      <c r="CH338" s="68" t="str">
        <f t="shared" si="377"/>
        <v/>
      </c>
      <c r="CI338" s="68" t="str">
        <f t="shared" si="378"/>
        <v/>
      </c>
      <c r="CJ338" s="68" t="str">
        <f t="shared" si="379"/>
        <v/>
      </c>
      <c r="CK338" s="68" t="str">
        <f t="shared" si="380"/>
        <v/>
      </c>
      <c r="CL338" s="68" t="str">
        <f t="shared" si="381"/>
        <v/>
      </c>
      <c r="CM338" s="68" t="str">
        <f t="shared" si="382"/>
        <v/>
      </c>
      <c r="CN338" s="68" t="str">
        <f t="shared" si="383"/>
        <v/>
      </c>
      <c r="CO338" s="68" t="str">
        <f t="shared" si="384"/>
        <v/>
      </c>
      <c r="CP338" s="68" t="str">
        <f t="shared" si="389"/>
        <v/>
      </c>
    </row>
    <row r="339" spans="3:94" x14ac:dyDescent="0.25">
      <c r="C339" s="82" t="str">
        <f t="shared" si="385"/>
        <v/>
      </c>
      <c r="D339" s="278"/>
      <c r="E339" s="82" t="str">
        <f t="shared" si="386"/>
        <v/>
      </c>
      <c r="F339" s="82" t="str">
        <f t="shared" si="339"/>
        <v/>
      </c>
      <c r="G339" s="82" t="str">
        <f t="shared" si="340"/>
        <v/>
      </c>
      <c r="H339" s="82" t="str">
        <f t="shared" si="341"/>
        <v/>
      </c>
      <c r="I339" s="82" t="str">
        <f t="shared" si="342"/>
        <v/>
      </c>
      <c r="J339" s="82" t="str">
        <f t="shared" si="343"/>
        <v/>
      </c>
      <c r="K339" s="82" t="str">
        <f t="shared" si="344"/>
        <v/>
      </c>
      <c r="L339" s="82" t="str">
        <f t="shared" si="345"/>
        <v/>
      </c>
      <c r="M339" s="82" t="str">
        <f t="shared" si="346"/>
        <v/>
      </c>
      <c r="N339" s="82" t="str">
        <f t="shared" si="347"/>
        <v/>
      </c>
      <c r="O339" s="82" t="str">
        <f t="shared" si="348"/>
        <v/>
      </c>
      <c r="P339" s="82" t="str">
        <f t="shared" si="349"/>
        <v/>
      </c>
      <c r="Q339" s="82" t="str">
        <f t="shared" si="350"/>
        <v/>
      </c>
      <c r="R339" s="82" t="str">
        <f t="shared" si="351"/>
        <v/>
      </c>
      <c r="S339" s="82" t="str">
        <f t="shared" si="352"/>
        <v/>
      </c>
      <c r="T339" s="82" t="str">
        <f t="shared" si="353"/>
        <v/>
      </c>
      <c r="U339" s="82" t="str">
        <f t="shared" si="354"/>
        <v/>
      </c>
      <c r="V339" s="82" t="str">
        <f t="shared" si="355"/>
        <v/>
      </c>
      <c r="W339" s="82" t="str">
        <f t="shared" si="356"/>
        <v/>
      </c>
      <c r="X339" s="82" t="str">
        <f t="shared" si="357"/>
        <v/>
      </c>
      <c r="Y339" s="82" t="str">
        <f t="shared" si="358"/>
        <v/>
      </c>
      <c r="Z339" s="82" t="str">
        <f t="shared" si="359"/>
        <v/>
      </c>
      <c r="AA339" s="82" t="str">
        <f t="shared" si="360"/>
        <v/>
      </c>
      <c r="AB339" s="82" t="str">
        <f t="shared" si="361"/>
        <v/>
      </c>
      <c r="AC339" s="83" t="str">
        <f t="shared" si="390"/>
        <v>https://viking-pictures.s3.us-west-1.amazonaws.com/AA1188</v>
      </c>
      <c r="AD339" s="82" t="str">
        <f t="shared" si="327"/>
        <v>0</v>
      </c>
      <c r="AE339" s="82">
        <f t="shared" si="387"/>
        <v>0</v>
      </c>
      <c r="AF339" s="82" t="str">
        <f t="shared" si="328"/>
        <v>0</v>
      </c>
      <c r="AG339" s="82" t="str">
        <f t="shared" si="329"/>
        <v>0</v>
      </c>
      <c r="AH339" s="82" t="str">
        <f t="shared" si="330"/>
        <v>0</v>
      </c>
      <c r="AI339" s="82" t="str">
        <f t="shared" si="331"/>
        <v>0</v>
      </c>
      <c r="AJ339" s="82" t="str">
        <f t="shared" si="332"/>
        <v>0</v>
      </c>
      <c r="AK339" s="82" t="str">
        <f t="shared" si="333"/>
        <v>0</v>
      </c>
      <c r="AL339" s="82" t="str">
        <f t="shared" si="334"/>
        <v>0</v>
      </c>
      <c r="AM339" s="82" t="str">
        <f t="shared" si="335"/>
        <v>0</v>
      </c>
      <c r="AN339" s="82" t="str">
        <f t="shared" si="336"/>
        <v>0</v>
      </c>
      <c r="AO339" s="82" t="str">
        <f t="shared" si="337"/>
        <v>0</v>
      </c>
      <c r="AP339" s="82" t="str">
        <f t="shared" si="338"/>
        <v>0</v>
      </c>
      <c r="AQ339" s="84" t="s">
        <v>3199</v>
      </c>
      <c r="AR339" s="84" t="s">
        <v>1864</v>
      </c>
      <c r="AS339" s="84" t="s">
        <v>1865</v>
      </c>
      <c r="AT339" s="84" t="s">
        <v>1866</v>
      </c>
      <c r="AU339" s="84" t="s">
        <v>1867</v>
      </c>
      <c r="AV339" s="84" t="s">
        <v>1868</v>
      </c>
      <c r="AW339" s="84" t="s">
        <v>1869</v>
      </c>
      <c r="AX339" s="84" t="s">
        <v>1870</v>
      </c>
      <c r="AY339" s="84" t="s">
        <v>1871</v>
      </c>
      <c r="AZ339" s="84" t="s">
        <v>1872</v>
      </c>
      <c r="BA339" s="84" t="s">
        <v>1873</v>
      </c>
      <c r="BB339" s="84" t="s">
        <v>1874</v>
      </c>
      <c r="BC339" s="84" t="s">
        <v>1875</v>
      </c>
      <c r="BD339" s="84" t="s">
        <v>1876</v>
      </c>
      <c r="BE339" s="84" t="s">
        <v>1877</v>
      </c>
      <c r="BF339" s="84" t="s">
        <v>1878</v>
      </c>
      <c r="BG339" s="84" t="s">
        <v>1879</v>
      </c>
      <c r="BH339" s="84" t="s">
        <v>1880</v>
      </c>
      <c r="BI339" s="84" t="s">
        <v>1881</v>
      </c>
      <c r="BJ339" s="84" t="s">
        <v>1882</v>
      </c>
      <c r="BK339" s="84" t="s">
        <v>1883</v>
      </c>
      <c r="BL339" s="84" t="s">
        <v>1884</v>
      </c>
      <c r="BM339" s="84" t="s">
        <v>1885</v>
      </c>
      <c r="BN339" s="84" t="s">
        <v>1886</v>
      </c>
      <c r="BO339" s="84" t="s">
        <v>1887</v>
      </c>
      <c r="BP339" s="84" t="s">
        <v>1888</v>
      </c>
      <c r="BQ339" s="84" t="s">
        <v>1889</v>
      </c>
      <c r="BR339" s="68" t="str">
        <f t="shared" si="388"/>
        <v/>
      </c>
      <c r="BS339" s="68" t="str">
        <f t="shared" si="362"/>
        <v/>
      </c>
      <c r="BT339" s="68" t="str">
        <f t="shared" si="363"/>
        <v/>
      </c>
      <c r="BU339" s="68" t="str">
        <f t="shared" si="364"/>
        <v/>
      </c>
      <c r="BV339" s="68" t="str">
        <f t="shared" si="365"/>
        <v/>
      </c>
      <c r="BW339" s="68" t="str">
        <f t="shared" si="366"/>
        <v/>
      </c>
      <c r="BX339" s="68" t="str">
        <f t="shared" si="367"/>
        <v/>
      </c>
      <c r="BY339" s="68" t="str">
        <f t="shared" si="368"/>
        <v/>
      </c>
      <c r="BZ339" s="68" t="str">
        <f t="shared" si="369"/>
        <v/>
      </c>
      <c r="CA339" s="68" t="str">
        <f t="shared" si="370"/>
        <v/>
      </c>
      <c r="CB339" s="68" t="str">
        <f t="shared" si="371"/>
        <v/>
      </c>
      <c r="CC339" s="68" t="str">
        <f t="shared" si="372"/>
        <v/>
      </c>
      <c r="CD339" s="68" t="str">
        <f t="shared" si="373"/>
        <v/>
      </c>
      <c r="CE339" s="68" t="str">
        <f t="shared" si="374"/>
        <v/>
      </c>
      <c r="CF339" s="68" t="str">
        <f t="shared" si="375"/>
        <v/>
      </c>
      <c r="CG339" s="68" t="str">
        <f t="shared" si="376"/>
        <v/>
      </c>
      <c r="CH339" s="68" t="str">
        <f t="shared" si="377"/>
        <v/>
      </c>
      <c r="CI339" s="68" t="str">
        <f t="shared" si="378"/>
        <v/>
      </c>
      <c r="CJ339" s="68" t="str">
        <f t="shared" si="379"/>
        <v/>
      </c>
      <c r="CK339" s="68" t="str">
        <f t="shared" si="380"/>
        <v/>
      </c>
      <c r="CL339" s="68" t="str">
        <f t="shared" si="381"/>
        <v/>
      </c>
      <c r="CM339" s="68" t="str">
        <f t="shared" si="382"/>
        <v/>
      </c>
      <c r="CN339" s="68" t="str">
        <f t="shared" si="383"/>
        <v/>
      </c>
      <c r="CO339" s="68" t="str">
        <f t="shared" si="384"/>
        <v/>
      </c>
      <c r="CP339" s="68" t="str">
        <f t="shared" si="389"/>
        <v/>
      </c>
    </row>
    <row r="340" spans="3:94" x14ac:dyDescent="0.25">
      <c r="C340" s="82" t="str">
        <f t="shared" si="385"/>
        <v/>
      </c>
      <c r="D340" s="278"/>
      <c r="E340" s="82" t="str">
        <f t="shared" si="386"/>
        <v/>
      </c>
      <c r="F340" s="82" t="str">
        <f t="shared" si="339"/>
        <v/>
      </c>
      <c r="G340" s="82" t="str">
        <f t="shared" si="340"/>
        <v/>
      </c>
      <c r="H340" s="82" t="str">
        <f t="shared" si="341"/>
        <v/>
      </c>
      <c r="I340" s="82" t="str">
        <f t="shared" si="342"/>
        <v/>
      </c>
      <c r="J340" s="82" t="str">
        <f t="shared" si="343"/>
        <v/>
      </c>
      <c r="K340" s="82" t="str">
        <f t="shared" si="344"/>
        <v/>
      </c>
      <c r="L340" s="82" t="str">
        <f t="shared" si="345"/>
        <v/>
      </c>
      <c r="M340" s="82" t="str">
        <f t="shared" si="346"/>
        <v/>
      </c>
      <c r="N340" s="82" t="str">
        <f t="shared" si="347"/>
        <v/>
      </c>
      <c r="O340" s="82" t="str">
        <f t="shared" si="348"/>
        <v/>
      </c>
      <c r="P340" s="82" t="str">
        <f t="shared" si="349"/>
        <v/>
      </c>
      <c r="Q340" s="82" t="str">
        <f t="shared" si="350"/>
        <v/>
      </c>
      <c r="R340" s="82" t="str">
        <f t="shared" si="351"/>
        <v/>
      </c>
      <c r="S340" s="82" t="str">
        <f t="shared" si="352"/>
        <v/>
      </c>
      <c r="T340" s="82" t="str">
        <f t="shared" si="353"/>
        <v/>
      </c>
      <c r="U340" s="82" t="str">
        <f t="shared" si="354"/>
        <v/>
      </c>
      <c r="V340" s="82" t="str">
        <f t="shared" si="355"/>
        <v/>
      </c>
      <c r="W340" s="82" t="str">
        <f t="shared" si="356"/>
        <v/>
      </c>
      <c r="X340" s="82" t="str">
        <f t="shared" si="357"/>
        <v/>
      </c>
      <c r="Y340" s="82" t="str">
        <f t="shared" si="358"/>
        <v/>
      </c>
      <c r="Z340" s="82" t="str">
        <f t="shared" si="359"/>
        <v/>
      </c>
      <c r="AA340" s="82" t="str">
        <f t="shared" si="360"/>
        <v/>
      </c>
      <c r="AB340" s="82" t="str">
        <f t="shared" si="361"/>
        <v/>
      </c>
      <c r="AC340" s="83" t="str">
        <f t="shared" si="390"/>
        <v>https://viking-pictures.s3.us-west-1.amazonaws.com/AA1188</v>
      </c>
      <c r="AD340" s="82" t="str">
        <f t="shared" si="327"/>
        <v>0</v>
      </c>
      <c r="AE340" s="82">
        <f t="shared" si="387"/>
        <v>0</v>
      </c>
      <c r="AF340" s="82" t="str">
        <f t="shared" si="328"/>
        <v>0</v>
      </c>
      <c r="AG340" s="82" t="str">
        <f t="shared" si="329"/>
        <v>0</v>
      </c>
      <c r="AH340" s="82" t="str">
        <f t="shared" si="330"/>
        <v>0</v>
      </c>
      <c r="AI340" s="82" t="str">
        <f t="shared" si="331"/>
        <v>0</v>
      </c>
      <c r="AJ340" s="82" t="str">
        <f t="shared" si="332"/>
        <v>0</v>
      </c>
      <c r="AK340" s="82" t="str">
        <f t="shared" si="333"/>
        <v>0</v>
      </c>
      <c r="AL340" s="82" t="str">
        <f t="shared" si="334"/>
        <v>0</v>
      </c>
      <c r="AM340" s="82" t="str">
        <f t="shared" si="335"/>
        <v>0</v>
      </c>
      <c r="AN340" s="82" t="str">
        <f t="shared" si="336"/>
        <v>0</v>
      </c>
      <c r="AO340" s="82" t="str">
        <f t="shared" si="337"/>
        <v>0</v>
      </c>
      <c r="AP340" s="82" t="str">
        <f t="shared" si="338"/>
        <v>0</v>
      </c>
      <c r="AQ340" s="84" t="s">
        <v>3199</v>
      </c>
      <c r="AR340" s="84" t="s">
        <v>1864</v>
      </c>
      <c r="AS340" s="84" t="s">
        <v>1865</v>
      </c>
      <c r="AT340" s="84" t="s">
        <v>1866</v>
      </c>
      <c r="AU340" s="84" t="s">
        <v>1867</v>
      </c>
      <c r="AV340" s="84" t="s">
        <v>1868</v>
      </c>
      <c r="AW340" s="84" t="s">
        <v>1869</v>
      </c>
      <c r="AX340" s="84" t="s">
        <v>1870</v>
      </c>
      <c r="AY340" s="84" t="s">
        <v>1871</v>
      </c>
      <c r="AZ340" s="84" t="s">
        <v>1872</v>
      </c>
      <c r="BA340" s="84" t="s">
        <v>1873</v>
      </c>
      <c r="BB340" s="84" t="s">
        <v>1874</v>
      </c>
      <c r="BC340" s="84" t="s">
        <v>1875</v>
      </c>
      <c r="BD340" s="84" t="s">
        <v>1876</v>
      </c>
      <c r="BE340" s="84" t="s">
        <v>1877</v>
      </c>
      <c r="BF340" s="84" t="s">
        <v>1878</v>
      </c>
      <c r="BG340" s="84" t="s">
        <v>1879</v>
      </c>
      <c r="BH340" s="84" t="s">
        <v>1880</v>
      </c>
      <c r="BI340" s="84" t="s">
        <v>1881</v>
      </c>
      <c r="BJ340" s="84" t="s">
        <v>1882</v>
      </c>
      <c r="BK340" s="84" t="s">
        <v>1883</v>
      </c>
      <c r="BL340" s="84" t="s">
        <v>1884</v>
      </c>
      <c r="BM340" s="84" t="s">
        <v>1885</v>
      </c>
      <c r="BN340" s="84" t="s">
        <v>1886</v>
      </c>
      <c r="BO340" s="84" t="s">
        <v>1887</v>
      </c>
      <c r="BP340" s="84" t="s">
        <v>1888</v>
      </c>
      <c r="BQ340" s="84" t="s">
        <v>1889</v>
      </c>
      <c r="BR340" s="68" t="str">
        <f t="shared" si="388"/>
        <v/>
      </c>
      <c r="BS340" s="68" t="str">
        <f t="shared" si="362"/>
        <v/>
      </c>
      <c r="BT340" s="68" t="str">
        <f t="shared" si="363"/>
        <v/>
      </c>
      <c r="BU340" s="68" t="str">
        <f t="shared" si="364"/>
        <v/>
      </c>
      <c r="BV340" s="68" t="str">
        <f t="shared" si="365"/>
        <v/>
      </c>
      <c r="BW340" s="68" t="str">
        <f t="shared" si="366"/>
        <v/>
      </c>
      <c r="BX340" s="68" t="str">
        <f t="shared" si="367"/>
        <v/>
      </c>
      <c r="BY340" s="68" t="str">
        <f t="shared" si="368"/>
        <v/>
      </c>
      <c r="BZ340" s="68" t="str">
        <f t="shared" si="369"/>
        <v/>
      </c>
      <c r="CA340" s="68" t="str">
        <f t="shared" si="370"/>
        <v/>
      </c>
      <c r="CB340" s="68" t="str">
        <f t="shared" si="371"/>
        <v/>
      </c>
      <c r="CC340" s="68" t="str">
        <f t="shared" si="372"/>
        <v/>
      </c>
      <c r="CD340" s="68" t="str">
        <f t="shared" si="373"/>
        <v/>
      </c>
      <c r="CE340" s="68" t="str">
        <f t="shared" si="374"/>
        <v/>
      </c>
      <c r="CF340" s="68" t="str">
        <f t="shared" si="375"/>
        <v/>
      </c>
      <c r="CG340" s="68" t="str">
        <f t="shared" si="376"/>
        <v/>
      </c>
      <c r="CH340" s="68" t="str">
        <f t="shared" si="377"/>
        <v/>
      </c>
      <c r="CI340" s="68" t="str">
        <f t="shared" si="378"/>
        <v/>
      </c>
      <c r="CJ340" s="68" t="str">
        <f t="shared" si="379"/>
        <v/>
      </c>
      <c r="CK340" s="68" t="str">
        <f t="shared" si="380"/>
        <v/>
      </c>
      <c r="CL340" s="68" t="str">
        <f t="shared" si="381"/>
        <v/>
      </c>
      <c r="CM340" s="68" t="str">
        <f t="shared" si="382"/>
        <v/>
      </c>
      <c r="CN340" s="68" t="str">
        <f t="shared" si="383"/>
        <v/>
      </c>
      <c r="CO340" s="68" t="str">
        <f t="shared" si="384"/>
        <v/>
      </c>
      <c r="CP340" s="68" t="str">
        <f t="shared" si="389"/>
        <v/>
      </c>
    </row>
    <row r="341" spans="3:94" x14ac:dyDescent="0.25">
      <c r="C341" s="82" t="str">
        <f t="shared" si="385"/>
        <v/>
      </c>
      <c r="D341" s="278"/>
      <c r="E341" s="82" t="str">
        <f t="shared" si="386"/>
        <v/>
      </c>
      <c r="F341" s="82" t="str">
        <f t="shared" si="339"/>
        <v/>
      </c>
      <c r="G341" s="82" t="str">
        <f t="shared" si="340"/>
        <v/>
      </c>
      <c r="H341" s="82" t="str">
        <f t="shared" si="341"/>
        <v/>
      </c>
      <c r="I341" s="82" t="str">
        <f t="shared" si="342"/>
        <v/>
      </c>
      <c r="J341" s="82" t="str">
        <f t="shared" si="343"/>
        <v/>
      </c>
      <c r="K341" s="82" t="str">
        <f t="shared" si="344"/>
        <v/>
      </c>
      <c r="L341" s="82" t="str">
        <f t="shared" si="345"/>
        <v/>
      </c>
      <c r="M341" s="82" t="str">
        <f t="shared" si="346"/>
        <v/>
      </c>
      <c r="N341" s="82" t="str">
        <f t="shared" si="347"/>
        <v/>
      </c>
      <c r="O341" s="82" t="str">
        <f t="shared" si="348"/>
        <v/>
      </c>
      <c r="P341" s="82" t="str">
        <f t="shared" si="349"/>
        <v/>
      </c>
      <c r="Q341" s="82" t="str">
        <f t="shared" si="350"/>
        <v/>
      </c>
      <c r="R341" s="82" t="str">
        <f t="shared" si="351"/>
        <v/>
      </c>
      <c r="S341" s="82" t="str">
        <f t="shared" si="352"/>
        <v/>
      </c>
      <c r="T341" s="82" t="str">
        <f t="shared" si="353"/>
        <v/>
      </c>
      <c r="U341" s="82" t="str">
        <f t="shared" si="354"/>
        <v/>
      </c>
      <c r="V341" s="82" t="str">
        <f t="shared" si="355"/>
        <v/>
      </c>
      <c r="W341" s="82" t="str">
        <f t="shared" si="356"/>
        <v/>
      </c>
      <c r="X341" s="82" t="str">
        <f t="shared" si="357"/>
        <v/>
      </c>
      <c r="Y341" s="82" t="str">
        <f t="shared" si="358"/>
        <v/>
      </c>
      <c r="Z341" s="82" t="str">
        <f t="shared" si="359"/>
        <v/>
      </c>
      <c r="AA341" s="82" t="str">
        <f t="shared" si="360"/>
        <v/>
      </c>
      <c r="AB341" s="82" t="str">
        <f t="shared" si="361"/>
        <v/>
      </c>
      <c r="AC341" s="83" t="str">
        <f t="shared" si="390"/>
        <v>https://viking-pictures.s3.us-west-1.amazonaws.com/AA1188</v>
      </c>
      <c r="AD341" s="82" t="str">
        <f t="shared" si="327"/>
        <v>0</v>
      </c>
      <c r="AE341" s="82">
        <f t="shared" si="387"/>
        <v>0</v>
      </c>
      <c r="AF341" s="82" t="str">
        <f t="shared" si="328"/>
        <v>0</v>
      </c>
      <c r="AG341" s="82" t="str">
        <f t="shared" si="329"/>
        <v>0</v>
      </c>
      <c r="AH341" s="82" t="str">
        <f t="shared" si="330"/>
        <v>0</v>
      </c>
      <c r="AI341" s="82" t="str">
        <f t="shared" si="331"/>
        <v>0</v>
      </c>
      <c r="AJ341" s="82" t="str">
        <f t="shared" si="332"/>
        <v>0</v>
      </c>
      <c r="AK341" s="82" t="str">
        <f t="shared" si="333"/>
        <v>0</v>
      </c>
      <c r="AL341" s="82" t="str">
        <f t="shared" si="334"/>
        <v>0</v>
      </c>
      <c r="AM341" s="82" t="str">
        <f t="shared" si="335"/>
        <v>0</v>
      </c>
      <c r="AN341" s="82" t="str">
        <f t="shared" si="336"/>
        <v>0</v>
      </c>
      <c r="AO341" s="82" t="str">
        <f t="shared" si="337"/>
        <v>0</v>
      </c>
      <c r="AP341" s="82" t="str">
        <f t="shared" si="338"/>
        <v>0</v>
      </c>
      <c r="AQ341" s="84" t="s">
        <v>3199</v>
      </c>
      <c r="AR341" s="84" t="s">
        <v>1864</v>
      </c>
      <c r="AS341" s="84" t="s">
        <v>1865</v>
      </c>
      <c r="AT341" s="84" t="s">
        <v>1866</v>
      </c>
      <c r="AU341" s="84" t="s">
        <v>1867</v>
      </c>
      <c r="AV341" s="84" t="s">
        <v>1868</v>
      </c>
      <c r="AW341" s="84" t="s">
        <v>1869</v>
      </c>
      <c r="AX341" s="84" t="s">
        <v>1870</v>
      </c>
      <c r="AY341" s="84" t="s">
        <v>1871</v>
      </c>
      <c r="AZ341" s="84" t="s">
        <v>1872</v>
      </c>
      <c r="BA341" s="84" t="s">
        <v>1873</v>
      </c>
      <c r="BB341" s="84" t="s">
        <v>1874</v>
      </c>
      <c r="BC341" s="84" t="s">
        <v>1875</v>
      </c>
      <c r="BD341" s="84" t="s">
        <v>1876</v>
      </c>
      <c r="BE341" s="84" t="s">
        <v>1877</v>
      </c>
      <c r="BF341" s="84" t="s">
        <v>1878</v>
      </c>
      <c r="BG341" s="84" t="s">
        <v>1879</v>
      </c>
      <c r="BH341" s="84" t="s">
        <v>1880</v>
      </c>
      <c r="BI341" s="84" t="s">
        <v>1881</v>
      </c>
      <c r="BJ341" s="84" t="s">
        <v>1882</v>
      </c>
      <c r="BK341" s="84" t="s">
        <v>1883</v>
      </c>
      <c r="BL341" s="84" t="s">
        <v>1884</v>
      </c>
      <c r="BM341" s="84" t="s">
        <v>1885</v>
      </c>
      <c r="BN341" s="84" t="s">
        <v>1886</v>
      </c>
      <c r="BO341" s="84" t="s">
        <v>1887</v>
      </c>
      <c r="BP341" s="84" t="s">
        <v>1888</v>
      </c>
      <c r="BQ341" s="84" t="s">
        <v>1889</v>
      </c>
      <c r="BR341" s="68" t="str">
        <f t="shared" si="388"/>
        <v/>
      </c>
      <c r="BS341" s="68" t="str">
        <f t="shared" si="362"/>
        <v/>
      </c>
      <c r="BT341" s="68" t="str">
        <f t="shared" si="363"/>
        <v/>
      </c>
      <c r="BU341" s="68" t="str">
        <f t="shared" si="364"/>
        <v/>
      </c>
      <c r="BV341" s="68" t="str">
        <f t="shared" si="365"/>
        <v/>
      </c>
      <c r="BW341" s="68" t="str">
        <f t="shared" si="366"/>
        <v/>
      </c>
      <c r="BX341" s="68" t="str">
        <f t="shared" si="367"/>
        <v/>
      </c>
      <c r="BY341" s="68" t="str">
        <f t="shared" si="368"/>
        <v/>
      </c>
      <c r="BZ341" s="68" t="str">
        <f t="shared" si="369"/>
        <v/>
      </c>
      <c r="CA341" s="68" t="str">
        <f t="shared" si="370"/>
        <v/>
      </c>
      <c r="CB341" s="68" t="str">
        <f t="shared" si="371"/>
        <v/>
      </c>
      <c r="CC341" s="68" t="str">
        <f t="shared" si="372"/>
        <v/>
      </c>
      <c r="CD341" s="68" t="str">
        <f t="shared" si="373"/>
        <v/>
      </c>
      <c r="CE341" s="68" t="str">
        <f t="shared" si="374"/>
        <v/>
      </c>
      <c r="CF341" s="68" t="str">
        <f t="shared" si="375"/>
        <v/>
      </c>
      <c r="CG341" s="68" t="str">
        <f t="shared" si="376"/>
        <v/>
      </c>
      <c r="CH341" s="68" t="str">
        <f t="shared" si="377"/>
        <v/>
      </c>
      <c r="CI341" s="68" t="str">
        <f t="shared" si="378"/>
        <v/>
      </c>
      <c r="CJ341" s="68" t="str">
        <f t="shared" si="379"/>
        <v/>
      </c>
      <c r="CK341" s="68" t="str">
        <f t="shared" si="380"/>
        <v/>
      </c>
      <c r="CL341" s="68" t="str">
        <f t="shared" si="381"/>
        <v/>
      </c>
      <c r="CM341" s="68" t="str">
        <f t="shared" si="382"/>
        <v/>
      </c>
      <c r="CN341" s="68" t="str">
        <f t="shared" si="383"/>
        <v/>
      </c>
      <c r="CO341" s="68" t="str">
        <f t="shared" si="384"/>
        <v/>
      </c>
      <c r="CP341" s="68" t="str">
        <f t="shared" si="389"/>
        <v/>
      </c>
    </row>
    <row r="342" spans="3:94" x14ac:dyDescent="0.25">
      <c r="C342" s="82" t="str">
        <f t="shared" si="385"/>
        <v/>
      </c>
      <c r="D342" s="278"/>
      <c r="E342" s="82" t="str">
        <f t="shared" si="386"/>
        <v/>
      </c>
      <c r="F342" s="82" t="str">
        <f t="shared" si="339"/>
        <v/>
      </c>
      <c r="G342" s="82" t="str">
        <f t="shared" si="340"/>
        <v/>
      </c>
      <c r="H342" s="82" t="str">
        <f t="shared" si="341"/>
        <v/>
      </c>
      <c r="I342" s="82" t="str">
        <f t="shared" si="342"/>
        <v/>
      </c>
      <c r="J342" s="82" t="str">
        <f t="shared" si="343"/>
        <v/>
      </c>
      <c r="K342" s="82" t="str">
        <f t="shared" si="344"/>
        <v/>
      </c>
      <c r="L342" s="82" t="str">
        <f t="shared" si="345"/>
        <v/>
      </c>
      <c r="M342" s="82" t="str">
        <f t="shared" si="346"/>
        <v/>
      </c>
      <c r="N342" s="82" t="str">
        <f t="shared" si="347"/>
        <v/>
      </c>
      <c r="O342" s="82" t="str">
        <f t="shared" si="348"/>
        <v/>
      </c>
      <c r="P342" s="82" t="str">
        <f t="shared" si="349"/>
        <v/>
      </c>
      <c r="Q342" s="82" t="str">
        <f t="shared" si="350"/>
        <v/>
      </c>
      <c r="R342" s="82" t="str">
        <f t="shared" si="351"/>
        <v/>
      </c>
      <c r="S342" s="82" t="str">
        <f t="shared" si="352"/>
        <v/>
      </c>
      <c r="T342" s="82" t="str">
        <f t="shared" si="353"/>
        <v/>
      </c>
      <c r="U342" s="82" t="str">
        <f t="shared" si="354"/>
        <v/>
      </c>
      <c r="V342" s="82" t="str">
        <f t="shared" si="355"/>
        <v/>
      </c>
      <c r="W342" s="82" t="str">
        <f t="shared" si="356"/>
        <v/>
      </c>
      <c r="X342" s="82" t="str">
        <f t="shared" si="357"/>
        <v/>
      </c>
      <c r="Y342" s="82" t="str">
        <f t="shared" si="358"/>
        <v/>
      </c>
      <c r="Z342" s="82" t="str">
        <f t="shared" si="359"/>
        <v/>
      </c>
      <c r="AA342" s="82" t="str">
        <f t="shared" si="360"/>
        <v/>
      </c>
      <c r="AB342" s="82" t="str">
        <f t="shared" si="361"/>
        <v/>
      </c>
      <c r="AC342" s="83" t="str">
        <f t="shared" si="390"/>
        <v>https://viking-pictures.s3.us-west-1.amazonaws.com/AA1188</v>
      </c>
      <c r="AD342" s="82" t="str">
        <f t="shared" si="327"/>
        <v>0</v>
      </c>
      <c r="AE342" s="82">
        <f t="shared" si="387"/>
        <v>0</v>
      </c>
      <c r="AF342" s="82" t="str">
        <f t="shared" si="328"/>
        <v>0</v>
      </c>
      <c r="AG342" s="82" t="str">
        <f t="shared" si="329"/>
        <v>0</v>
      </c>
      <c r="AH342" s="82" t="str">
        <f t="shared" si="330"/>
        <v>0</v>
      </c>
      <c r="AI342" s="82" t="str">
        <f t="shared" si="331"/>
        <v>0</v>
      </c>
      <c r="AJ342" s="82" t="str">
        <f t="shared" si="332"/>
        <v>0</v>
      </c>
      <c r="AK342" s="82" t="str">
        <f t="shared" si="333"/>
        <v>0</v>
      </c>
      <c r="AL342" s="82" t="str">
        <f t="shared" si="334"/>
        <v>0</v>
      </c>
      <c r="AM342" s="82" t="str">
        <f t="shared" si="335"/>
        <v>0</v>
      </c>
      <c r="AN342" s="82" t="str">
        <f t="shared" si="336"/>
        <v>0</v>
      </c>
      <c r="AO342" s="82" t="str">
        <f t="shared" si="337"/>
        <v>0</v>
      </c>
      <c r="AP342" s="82" t="str">
        <f t="shared" si="338"/>
        <v>0</v>
      </c>
      <c r="AQ342" s="84" t="s">
        <v>3199</v>
      </c>
      <c r="AR342" s="84" t="s">
        <v>1864</v>
      </c>
      <c r="AS342" s="84" t="s">
        <v>1865</v>
      </c>
      <c r="AT342" s="84" t="s">
        <v>1866</v>
      </c>
      <c r="AU342" s="84" t="s">
        <v>1867</v>
      </c>
      <c r="AV342" s="84" t="s">
        <v>1868</v>
      </c>
      <c r="AW342" s="84" t="s">
        <v>1869</v>
      </c>
      <c r="AX342" s="84" t="s">
        <v>1870</v>
      </c>
      <c r="AY342" s="84" t="s">
        <v>1871</v>
      </c>
      <c r="AZ342" s="84" t="s">
        <v>1872</v>
      </c>
      <c r="BA342" s="84" t="s">
        <v>1873</v>
      </c>
      <c r="BB342" s="84" t="s">
        <v>1874</v>
      </c>
      <c r="BC342" s="84" t="s">
        <v>1875</v>
      </c>
      <c r="BD342" s="84" t="s">
        <v>1876</v>
      </c>
      <c r="BE342" s="84" t="s">
        <v>1877</v>
      </c>
      <c r="BF342" s="84" t="s">
        <v>1878</v>
      </c>
      <c r="BG342" s="84" t="s">
        <v>1879</v>
      </c>
      <c r="BH342" s="84" t="s">
        <v>1880</v>
      </c>
      <c r="BI342" s="84" t="s">
        <v>1881</v>
      </c>
      <c r="BJ342" s="84" t="s">
        <v>1882</v>
      </c>
      <c r="BK342" s="84" t="s">
        <v>1883</v>
      </c>
      <c r="BL342" s="84" t="s">
        <v>1884</v>
      </c>
      <c r="BM342" s="84" t="s">
        <v>1885</v>
      </c>
      <c r="BN342" s="84" t="s">
        <v>1886</v>
      </c>
      <c r="BO342" s="84" t="s">
        <v>1887</v>
      </c>
      <c r="BP342" s="84" t="s">
        <v>1888</v>
      </c>
      <c r="BQ342" s="84" t="s">
        <v>1889</v>
      </c>
      <c r="BR342" s="68" t="str">
        <f t="shared" si="388"/>
        <v/>
      </c>
      <c r="BS342" s="68" t="str">
        <f t="shared" si="362"/>
        <v/>
      </c>
      <c r="BT342" s="68" t="str">
        <f t="shared" si="363"/>
        <v/>
      </c>
      <c r="BU342" s="68" t="str">
        <f t="shared" si="364"/>
        <v/>
      </c>
      <c r="BV342" s="68" t="str">
        <f t="shared" si="365"/>
        <v/>
      </c>
      <c r="BW342" s="68" t="str">
        <f t="shared" si="366"/>
        <v/>
      </c>
      <c r="BX342" s="68" t="str">
        <f t="shared" si="367"/>
        <v/>
      </c>
      <c r="BY342" s="68" t="str">
        <f t="shared" si="368"/>
        <v/>
      </c>
      <c r="BZ342" s="68" t="str">
        <f t="shared" si="369"/>
        <v/>
      </c>
      <c r="CA342" s="68" t="str">
        <f t="shared" si="370"/>
        <v/>
      </c>
      <c r="CB342" s="68" t="str">
        <f t="shared" si="371"/>
        <v/>
      </c>
      <c r="CC342" s="68" t="str">
        <f t="shared" si="372"/>
        <v/>
      </c>
      <c r="CD342" s="68" t="str">
        <f t="shared" si="373"/>
        <v/>
      </c>
      <c r="CE342" s="68" t="str">
        <f t="shared" si="374"/>
        <v/>
      </c>
      <c r="CF342" s="68" t="str">
        <f t="shared" si="375"/>
        <v/>
      </c>
      <c r="CG342" s="68" t="str">
        <f t="shared" si="376"/>
        <v/>
      </c>
      <c r="CH342" s="68" t="str">
        <f t="shared" si="377"/>
        <v/>
      </c>
      <c r="CI342" s="68" t="str">
        <f t="shared" si="378"/>
        <v/>
      </c>
      <c r="CJ342" s="68" t="str">
        <f t="shared" si="379"/>
        <v/>
      </c>
      <c r="CK342" s="68" t="str">
        <f t="shared" si="380"/>
        <v/>
      </c>
      <c r="CL342" s="68" t="str">
        <f t="shared" si="381"/>
        <v/>
      </c>
      <c r="CM342" s="68" t="str">
        <f t="shared" si="382"/>
        <v/>
      </c>
      <c r="CN342" s="68" t="str">
        <f t="shared" si="383"/>
        <v/>
      </c>
      <c r="CO342" s="68" t="str">
        <f t="shared" si="384"/>
        <v/>
      </c>
      <c r="CP342" s="68" t="str">
        <f t="shared" si="389"/>
        <v/>
      </c>
    </row>
    <row r="343" spans="3:94" x14ac:dyDescent="0.25">
      <c r="C343" s="82" t="str">
        <f t="shared" si="385"/>
        <v/>
      </c>
      <c r="D343" s="278"/>
      <c r="E343" s="82" t="str">
        <f t="shared" si="386"/>
        <v/>
      </c>
      <c r="F343" s="82" t="str">
        <f t="shared" si="339"/>
        <v/>
      </c>
      <c r="G343" s="82" t="str">
        <f t="shared" si="340"/>
        <v/>
      </c>
      <c r="H343" s="82" t="str">
        <f t="shared" si="341"/>
        <v/>
      </c>
      <c r="I343" s="82" t="str">
        <f t="shared" si="342"/>
        <v/>
      </c>
      <c r="J343" s="82" t="str">
        <f t="shared" si="343"/>
        <v/>
      </c>
      <c r="K343" s="82" t="str">
        <f t="shared" si="344"/>
        <v/>
      </c>
      <c r="L343" s="82" t="str">
        <f t="shared" si="345"/>
        <v/>
      </c>
      <c r="M343" s="82" t="str">
        <f t="shared" si="346"/>
        <v/>
      </c>
      <c r="N343" s="82" t="str">
        <f t="shared" si="347"/>
        <v/>
      </c>
      <c r="O343" s="82" t="str">
        <f t="shared" si="348"/>
        <v/>
      </c>
      <c r="P343" s="82" t="str">
        <f t="shared" si="349"/>
        <v/>
      </c>
      <c r="Q343" s="82" t="str">
        <f t="shared" si="350"/>
        <v/>
      </c>
      <c r="R343" s="82" t="str">
        <f t="shared" si="351"/>
        <v/>
      </c>
      <c r="S343" s="82" t="str">
        <f t="shared" si="352"/>
        <v/>
      </c>
      <c r="T343" s="82" t="str">
        <f t="shared" si="353"/>
        <v/>
      </c>
      <c r="U343" s="82" t="str">
        <f t="shared" si="354"/>
        <v/>
      </c>
      <c r="V343" s="82" t="str">
        <f t="shared" si="355"/>
        <v/>
      </c>
      <c r="W343" s="82" t="str">
        <f t="shared" si="356"/>
        <v/>
      </c>
      <c r="X343" s="82" t="str">
        <f t="shared" si="357"/>
        <v/>
      </c>
      <c r="Y343" s="82" t="str">
        <f t="shared" si="358"/>
        <v/>
      </c>
      <c r="Z343" s="82" t="str">
        <f t="shared" si="359"/>
        <v/>
      </c>
      <c r="AA343" s="82" t="str">
        <f t="shared" si="360"/>
        <v/>
      </c>
      <c r="AB343" s="82" t="str">
        <f t="shared" si="361"/>
        <v/>
      </c>
      <c r="AC343" s="83" t="str">
        <f t="shared" si="390"/>
        <v>https://viking-pictures.s3.us-west-1.amazonaws.com/AA1188</v>
      </c>
      <c r="AD343" s="82" t="str">
        <f t="shared" si="327"/>
        <v>0</v>
      </c>
      <c r="AE343" s="82">
        <f t="shared" si="387"/>
        <v>0</v>
      </c>
      <c r="AF343" s="82" t="str">
        <f t="shared" si="328"/>
        <v>0</v>
      </c>
      <c r="AG343" s="82" t="str">
        <f t="shared" si="329"/>
        <v>0</v>
      </c>
      <c r="AH343" s="82" t="str">
        <f t="shared" si="330"/>
        <v>0</v>
      </c>
      <c r="AI343" s="82" t="str">
        <f t="shared" si="331"/>
        <v>0</v>
      </c>
      <c r="AJ343" s="82" t="str">
        <f t="shared" si="332"/>
        <v>0</v>
      </c>
      <c r="AK343" s="82" t="str">
        <f t="shared" si="333"/>
        <v>0</v>
      </c>
      <c r="AL343" s="82" t="str">
        <f t="shared" si="334"/>
        <v>0</v>
      </c>
      <c r="AM343" s="82" t="str">
        <f t="shared" si="335"/>
        <v>0</v>
      </c>
      <c r="AN343" s="82" t="str">
        <f t="shared" si="336"/>
        <v>0</v>
      </c>
      <c r="AO343" s="82" t="str">
        <f t="shared" si="337"/>
        <v>0</v>
      </c>
      <c r="AP343" s="82" t="str">
        <f t="shared" si="338"/>
        <v>0</v>
      </c>
      <c r="AQ343" s="84" t="s">
        <v>3199</v>
      </c>
      <c r="AR343" s="84" t="s">
        <v>1864</v>
      </c>
      <c r="AS343" s="84" t="s">
        <v>1865</v>
      </c>
      <c r="AT343" s="84" t="s">
        <v>1866</v>
      </c>
      <c r="AU343" s="84" t="s">
        <v>1867</v>
      </c>
      <c r="AV343" s="84" t="s">
        <v>1868</v>
      </c>
      <c r="AW343" s="84" t="s">
        <v>1869</v>
      </c>
      <c r="AX343" s="84" t="s">
        <v>1870</v>
      </c>
      <c r="AY343" s="84" t="s">
        <v>1871</v>
      </c>
      <c r="AZ343" s="84" t="s">
        <v>1872</v>
      </c>
      <c r="BA343" s="84" t="s">
        <v>1873</v>
      </c>
      <c r="BB343" s="84" t="s">
        <v>1874</v>
      </c>
      <c r="BC343" s="84" t="s">
        <v>1875</v>
      </c>
      <c r="BD343" s="84" t="s">
        <v>1876</v>
      </c>
      <c r="BE343" s="84" t="s">
        <v>1877</v>
      </c>
      <c r="BF343" s="84" t="s">
        <v>1878</v>
      </c>
      <c r="BG343" s="84" t="s">
        <v>1879</v>
      </c>
      <c r="BH343" s="84" t="s">
        <v>1880</v>
      </c>
      <c r="BI343" s="84" t="s">
        <v>1881</v>
      </c>
      <c r="BJ343" s="84" t="s">
        <v>1882</v>
      </c>
      <c r="BK343" s="84" t="s">
        <v>1883</v>
      </c>
      <c r="BL343" s="84" t="s">
        <v>1884</v>
      </c>
      <c r="BM343" s="84" t="s">
        <v>1885</v>
      </c>
      <c r="BN343" s="84" t="s">
        <v>1886</v>
      </c>
      <c r="BO343" s="84" t="s">
        <v>1887</v>
      </c>
      <c r="BP343" s="84" t="s">
        <v>1888</v>
      </c>
      <c r="BQ343" s="84" t="s">
        <v>1889</v>
      </c>
      <c r="BR343" s="68" t="str">
        <f t="shared" si="388"/>
        <v/>
      </c>
      <c r="BS343" s="68" t="str">
        <f t="shared" si="362"/>
        <v/>
      </c>
      <c r="BT343" s="68" t="str">
        <f t="shared" si="363"/>
        <v/>
      </c>
      <c r="BU343" s="68" t="str">
        <f t="shared" si="364"/>
        <v/>
      </c>
      <c r="BV343" s="68" t="str">
        <f t="shared" si="365"/>
        <v/>
      </c>
      <c r="BW343" s="68" t="str">
        <f t="shared" si="366"/>
        <v/>
      </c>
      <c r="BX343" s="68" t="str">
        <f t="shared" si="367"/>
        <v/>
      </c>
      <c r="BY343" s="68" t="str">
        <f t="shared" si="368"/>
        <v/>
      </c>
      <c r="BZ343" s="68" t="str">
        <f t="shared" si="369"/>
        <v/>
      </c>
      <c r="CA343" s="68" t="str">
        <f t="shared" si="370"/>
        <v/>
      </c>
      <c r="CB343" s="68" t="str">
        <f t="shared" si="371"/>
        <v/>
      </c>
      <c r="CC343" s="68" t="str">
        <f t="shared" si="372"/>
        <v/>
      </c>
      <c r="CD343" s="68" t="str">
        <f t="shared" si="373"/>
        <v/>
      </c>
      <c r="CE343" s="68" t="str">
        <f t="shared" si="374"/>
        <v/>
      </c>
      <c r="CF343" s="68" t="str">
        <f t="shared" si="375"/>
        <v/>
      </c>
      <c r="CG343" s="68" t="str">
        <f t="shared" si="376"/>
        <v/>
      </c>
      <c r="CH343" s="68" t="str">
        <f t="shared" si="377"/>
        <v/>
      </c>
      <c r="CI343" s="68" t="str">
        <f t="shared" si="378"/>
        <v/>
      </c>
      <c r="CJ343" s="68" t="str">
        <f t="shared" si="379"/>
        <v/>
      </c>
      <c r="CK343" s="68" t="str">
        <f t="shared" si="380"/>
        <v/>
      </c>
      <c r="CL343" s="68" t="str">
        <f t="shared" si="381"/>
        <v/>
      </c>
      <c r="CM343" s="68" t="str">
        <f t="shared" si="382"/>
        <v/>
      </c>
      <c r="CN343" s="68" t="str">
        <f t="shared" si="383"/>
        <v/>
      </c>
      <c r="CO343" s="68" t="str">
        <f t="shared" si="384"/>
        <v/>
      </c>
      <c r="CP343" s="68" t="str">
        <f t="shared" si="389"/>
        <v/>
      </c>
    </row>
    <row r="344" spans="3:94" x14ac:dyDescent="0.25">
      <c r="C344" s="82" t="str">
        <f t="shared" si="385"/>
        <v/>
      </c>
      <c r="D344" s="278"/>
      <c r="E344" s="82" t="str">
        <f t="shared" si="386"/>
        <v/>
      </c>
      <c r="F344" s="82" t="str">
        <f t="shared" si="339"/>
        <v/>
      </c>
      <c r="G344" s="82" t="str">
        <f t="shared" si="340"/>
        <v/>
      </c>
      <c r="H344" s="82" t="str">
        <f t="shared" si="341"/>
        <v/>
      </c>
      <c r="I344" s="82" t="str">
        <f t="shared" si="342"/>
        <v/>
      </c>
      <c r="J344" s="82" t="str">
        <f t="shared" si="343"/>
        <v/>
      </c>
      <c r="K344" s="82" t="str">
        <f t="shared" si="344"/>
        <v/>
      </c>
      <c r="L344" s="82" t="str">
        <f t="shared" si="345"/>
        <v/>
      </c>
      <c r="M344" s="82" t="str">
        <f t="shared" si="346"/>
        <v/>
      </c>
      <c r="N344" s="82" t="str">
        <f t="shared" si="347"/>
        <v/>
      </c>
      <c r="O344" s="82" t="str">
        <f t="shared" si="348"/>
        <v/>
      </c>
      <c r="P344" s="82" t="str">
        <f t="shared" si="349"/>
        <v/>
      </c>
      <c r="Q344" s="82" t="str">
        <f t="shared" si="350"/>
        <v/>
      </c>
      <c r="R344" s="82" t="str">
        <f t="shared" si="351"/>
        <v/>
      </c>
      <c r="S344" s="82" t="str">
        <f t="shared" si="352"/>
        <v/>
      </c>
      <c r="T344" s="82" t="str">
        <f t="shared" si="353"/>
        <v/>
      </c>
      <c r="U344" s="82" t="str">
        <f t="shared" si="354"/>
        <v/>
      </c>
      <c r="V344" s="82" t="str">
        <f t="shared" si="355"/>
        <v/>
      </c>
      <c r="W344" s="82" t="str">
        <f t="shared" si="356"/>
        <v/>
      </c>
      <c r="X344" s="82" t="str">
        <f t="shared" si="357"/>
        <v/>
      </c>
      <c r="Y344" s="82" t="str">
        <f t="shared" si="358"/>
        <v/>
      </c>
      <c r="Z344" s="82" t="str">
        <f t="shared" si="359"/>
        <v/>
      </c>
      <c r="AA344" s="82" t="str">
        <f t="shared" si="360"/>
        <v/>
      </c>
      <c r="AB344" s="82" t="str">
        <f t="shared" si="361"/>
        <v/>
      </c>
      <c r="AC344" s="83" t="str">
        <f t="shared" si="390"/>
        <v>https://viking-pictures.s3.us-west-1.amazonaws.com/AA1188</v>
      </c>
      <c r="AD344" s="82" t="str">
        <f t="shared" si="327"/>
        <v>0</v>
      </c>
      <c r="AE344" s="82">
        <f t="shared" si="387"/>
        <v>0</v>
      </c>
      <c r="AF344" s="82" t="str">
        <f t="shared" si="328"/>
        <v>0</v>
      </c>
      <c r="AG344" s="82" t="str">
        <f t="shared" si="329"/>
        <v>0</v>
      </c>
      <c r="AH344" s="82" t="str">
        <f t="shared" si="330"/>
        <v>0</v>
      </c>
      <c r="AI344" s="82" t="str">
        <f t="shared" si="331"/>
        <v>0</v>
      </c>
      <c r="AJ344" s="82" t="str">
        <f t="shared" si="332"/>
        <v>0</v>
      </c>
      <c r="AK344" s="82" t="str">
        <f t="shared" si="333"/>
        <v>0</v>
      </c>
      <c r="AL344" s="82" t="str">
        <f t="shared" si="334"/>
        <v>0</v>
      </c>
      <c r="AM344" s="82" t="str">
        <f t="shared" si="335"/>
        <v>0</v>
      </c>
      <c r="AN344" s="82" t="str">
        <f t="shared" si="336"/>
        <v>0</v>
      </c>
      <c r="AO344" s="82" t="str">
        <f t="shared" si="337"/>
        <v>0</v>
      </c>
      <c r="AP344" s="82" t="str">
        <f t="shared" si="338"/>
        <v>0</v>
      </c>
      <c r="AQ344" s="84" t="s">
        <v>3199</v>
      </c>
      <c r="AR344" s="84" t="s">
        <v>1864</v>
      </c>
      <c r="AS344" s="84" t="s">
        <v>1865</v>
      </c>
      <c r="AT344" s="84" t="s">
        <v>1866</v>
      </c>
      <c r="AU344" s="84" t="s">
        <v>1867</v>
      </c>
      <c r="AV344" s="84" t="s">
        <v>1868</v>
      </c>
      <c r="AW344" s="84" t="s">
        <v>1869</v>
      </c>
      <c r="AX344" s="84" t="s">
        <v>1870</v>
      </c>
      <c r="AY344" s="84" t="s">
        <v>1871</v>
      </c>
      <c r="AZ344" s="84" t="s">
        <v>1872</v>
      </c>
      <c r="BA344" s="84" t="s">
        <v>1873</v>
      </c>
      <c r="BB344" s="84" t="s">
        <v>1874</v>
      </c>
      <c r="BC344" s="84" t="s">
        <v>1875</v>
      </c>
      <c r="BD344" s="84" t="s">
        <v>1876</v>
      </c>
      <c r="BE344" s="84" t="s">
        <v>1877</v>
      </c>
      <c r="BF344" s="84" t="s">
        <v>1878</v>
      </c>
      <c r="BG344" s="84" t="s">
        <v>1879</v>
      </c>
      <c r="BH344" s="84" t="s">
        <v>1880</v>
      </c>
      <c r="BI344" s="84" t="s">
        <v>1881</v>
      </c>
      <c r="BJ344" s="84" t="s">
        <v>1882</v>
      </c>
      <c r="BK344" s="84" t="s">
        <v>1883</v>
      </c>
      <c r="BL344" s="84" t="s">
        <v>1884</v>
      </c>
      <c r="BM344" s="84" t="s">
        <v>1885</v>
      </c>
      <c r="BN344" s="84" t="s">
        <v>1886</v>
      </c>
      <c r="BO344" s="84" t="s">
        <v>1887</v>
      </c>
      <c r="BP344" s="84" t="s">
        <v>1888</v>
      </c>
      <c r="BQ344" s="84" t="s">
        <v>1889</v>
      </c>
      <c r="BR344" s="68" t="str">
        <f t="shared" si="388"/>
        <v/>
      </c>
      <c r="BS344" s="68" t="str">
        <f t="shared" si="362"/>
        <v/>
      </c>
      <c r="BT344" s="68" t="str">
        <f t="shared" si="363"/>
        <v/>
      </c>
      <c r="BU344" s="68" t="str">
        <f t="shared" si="364"/>
        <v/>
      </c>
      <c r="BV344" s="68" t="str">
        <f t="shared" si="365"/>
        <v/>
      </c>
      <c r="BW344" s="68" t="str">
        <f t="shared" si="366"/>
        <v/>
      </c>
      <c r="BX344" s="68" t="str">
        <f t="shared" si="367"/>
        <v/>
      </c>
      <c r="BY344" s="68" t="str">
        <f t="shared" si="368"/>
        <v/>
      </c>
      <c r="BZ344" s="68" t="str">
        <f t="shared" si="369"/>
        <v/>
      </c>
      <c r="CA344" s="68" t="str">
        <f t="shared" si="370"/>
        <v/>
      </c>
      <c r="CB344" s="68" t="str">
        <f t="shared" si="371"/>
        <v/>
      </c>
      <c r="CC344" s="68" t="str">
        <f t="shared" si="372"/>
        <v/>
      </c>
      <c r="CD344" s="68" t="str">
        <f t="shared" si="373"/>
        <v/>
      </c>
      <c r="CE344" s="68" t="str">
        <f t="shared" si="374"/>
        <v/>
      </c>
      <c r="CF344" s="68" t="str">
        <f t="shared" si="375"/>
        <v/>
      </c>
      <c r="CG344" s="68" t="str">
        <f t="shared" si="376"/>
        <v/>
      </c>
      <c r="CH344" s="68" t="str">
        <f t="shared" si="377"/>
        <v/>
      </c>
      <c r="CI344" s="68" t="str">
        <f t="shared" si="378"/>
        <v/>
      </c>
      <c r="CJ344" s="68" t="str">
        <f t="shared" si="379"/>
        <v/>
      </c>
      <c r="CK344" s="68" t="str">
        <f t="shared" si="380"/>
        <v/>
      </c>
      <c r="CL344" s="68" t="str">
        <f t="shared" si="381"/>
        <v/>
      </c>
      <c r="CM344" s="68" t="str">
        <f t="shared" si="382"/>
        <v/>
      </c>
      <c r="CN344" s="68" t="str">
        <f t="shared" si="383"/>
        <v/>
      </c>
      <c r="CO344" s="68" t="str">
        <f t="shared" si="384"/>
        <v/>
      </c>
      <c r="CP344" s="68" t="str">
        <f t="shared" si="389"/>
        <v/>
      </c>
    </row>
    <row r="345" spans="3:94" x14ac:dyDescent="0.25">
      <c r="C345" s="82" t="str">
        <f t="shared" si="385"/>
        <v/>
      </c>
      <c r="D345" s="278"/>
      <c r="E345" s="82" t="str">
        <f t="shared" si="386"/>
        <v/>
      </c>
      <c r="F345" s="82" t="str">
        <f t="shared" si="339"/>
        <v/>
      </c>
      <c r="G345" s="82" t="str">
        <f t="shared" si="340"/>
        <v/>
      </c>
      <c r="H345" s="82" t="str">
        <f t="shared" si="341"/>
        <v/>
      </c>
      <c r="I345" s="82" t="str">
        <f t="shared" si="342"/>
        <v/>
      </c>
      <c r="J345" s="82" t="str">
        <f t="shared" si="343"/>
        <v/>
      </c>
      <c r="K345" s="82" t="str">
        <f t="shared" si="344"/>
        <v/>
      </c>
      <c r="L345" s="82" t="str">
        <f t="shared" si="345"/>
        <v/>
      </c>
      <c r="M345" s="82" t="str">
        <f t="shared" si="346"/>
        <v/>
      </c>
      <c r="N345" s="82" t="str">
        <f t="shared" si="347"/>
        <v/>
      </c>
      <c r="O345" s="82" t="str">
        <f t="shared" si="348"/>
        <v/>
      </c>
      <c r="P345" s="82" t="str">
        <f t="shared" si="349"/>
        <v/>
      </c>
      <c r="Q345" s="82" t="str">
        <f t="shared" si="350"/>
        <v/>
      </c>
      <c r="R345" s="82" t="str">
        <f t="shared" si="351"/>
        <v/>
      </c>
      <c r="S345" s="82" t="str">
        <f t="shared" si="352"/>
        <v/>
      </c>
      <c r="T345" s="82" t="str">
        <f t="shared" si="353"/>
        <v/>
      </c>
      <c r="U345" s="82" t="str">
        <f t="shared" si="354"/>
        <v/>
      </c>
      <c r="V345" s="82" t="str">
        <f t="shared" si="355"/>
        <v/>
      </c>
      <c r="W345" s="82" t="str">
        <f t="shared" si="356"/>
        <v/>
      </c>
      <c r="X345" s="82" t="str">
        <f t="shared" si="357"/>
        <v/>
      </c>
      <c r="Y345" s="82" t="str">
        <f t="shared" si="358"/>
        <v/>
      </c>
      <c r="Z345" s="82" t="str">
        <f t="shared" si="359"/>
        <v/>
      </c>
      <c r="AA345" s="82" t="str">
        <f t="shared" si="360"/>
        <v/>
      </c>
      <c r="AB345" s="82" t="str">
        <f t="shared" si="361"/>
        <v/>
      </c>
      <c r="AC345" s="83" t="str">
        <f t="shared" si="390"/>
        <v>https://viking-pictures.s3.us-west-1.amazonaws.com/AA1188</v>
      </c>
      <c r="AD345" s="82" t="str">
        <f t="shared" si="327"/>
        <v>0</v>
      </c>
      <c r="AE345" s="82">
        <f t="shared" si="387"/>
        <v>0</v>
      </c>
      <c r="AF345" s="82" t="str">
        <f t="shared" si="328"/>
        <v>0</v>
      </c>
      <c r="AG345" s="82" t="str">
        <f t="shared" si="329"/>
        <v>0</v>
      </c>
      <c r="AH345" s="82" t="str">
        <f t="shared" si="330"/>
        <v>0</v>
      </c>
      <c r="AI345" s="82" t="str">
        <f t="shared" si="331"/>
        <v>0</v>
      </c>
      <c r="AJ345" s="82" t="str">
        <f t="shared" si="332"/>
        <v>0</v>
      </c>
      <c r="AK345" s="82" t="str">
        <f t="shared" si="333"/>
        <v>0</v>
      </c>
      <c r="AL345" s="82" t="str">
        <f t="shared" si="334"/>
        <v>0</v>
      </c>
      <c r="AM345" s="82" t="str">
        <f t="shared" si="335"/>
        <v>0</v>
      </c>
      <c r="AN345" s="82" t="str">
        <f t="shared" si="336"/>
        <v>0</v>
      </c>
      <c r="AO345" s="82" t="str">
        <f t="shared" si="337"/>
        <v>0</v>
      </c>
      <c r="AP345" s="82" t="str">
        <f t="shared" si="338"/>
        <v>0</v>
      </c>
      <c r="AQ345" s="84" t="s">
        <v>3199</v>
      </c>
      <c r="AR345" s="84" t="s">
        <v>1864</v>
      </c>
      <c r="AS345" s="84" t="s">
        <v>1865</v>
      </c>
      <c r="AT345" s="84" t="s">
        <v>1866</v>
      </c>
      <c r="AU345" s="84" t="s">
        <v>1867</v>
      </c>
      <c r="AV345" s="84" t="s">
        <v>1868</v>
      </c>
      <c r="AW345" s="84" t="s">
        <v>1869</v>
      </c>
      <c r="AX345" s="84" t="s">
        <v>1870</v>
      </c>
      <c r="AY345" s="84" t="s">
        <v>1871</v>
      </c>
      <c r="AZ345" s="84" t="s">
        <v>1872</v>
      </c>
      <c r="BA345" s="84" t="s">
        <v>1873</v>
      </c>
      <c r="BB345" s="84" t="s">
        <v>1874</v>
      </c>
      <c r="BC345" s="84" t="s">
        <v>1875</v>
      </c>
      <c r="BD345" s="84" t="s">
        <v>1876</v>
      </c>
      <c r="BE345" s="84" t="s">
        <v>1877</v>
      </c>
      <c r="BF345" s="84" t="s">
        <v>1878</v>
      </c>
      <c r="BG345" s="84" t="s">
        <v>1879</v>
      </c>
      <c r="BH345" s="84" t="s">
        <v>1880</v>
      </c>
      <c r="BI345" s="84" t="s">
        <v>1881</v>
      </c>
      <c r="BJ345" s="84" t="s">
        <v>1882</v>
      </c>
      <c r="BK345" s="84" t="s">
        <v>1883</v>
      </c>
      <c r="BL345" s="84" t="s">
        <v>1884</v>
      </c>
      <c r="BM345" s="84" t="s">
        <v>1885</v>
      </c>
      <c r="BN345" s="84" t="s">
        <v>1886</v>
      </c>
      <c r="BO345" s="84" t="s">
        <v>1887</v>
      </c>
      <c r="BP345" s="84" t="s">
        <v>1888</v>
      </c>
      <c r="BQ345" s="84" t="s">
        <v>1889</v>
      </c>
      <c r="BR345" s="68" t="str">
        <f t="shared" si="388"/>
        <v/>
      </c>
      <c r="BS345" s="68" t="str">
        <f t="shared" si="362"/>
        <v/>
      </c>
      <c r="BT345" s="68" t="str">
        <f t="shared" si="363"/>
        <v/>
      </c>
      <c r="BU345" s="68" t="str">
        <f t="shared" si="364"/>
        <v/>
      </c>
      <c r="BV345" s="68" t="str">
        <f t="shared" si="365"/>
        <v/>
      </c>
      <c r="BW345" s="68" t="str">
        <f t="shared" si="366"/>
        <v/>
      </c>
      <c r="BX345" s="68" t="str">
        <f t="shared" si="367"/>
        <v/>
      </c>
      <c r="BY345" s="68" t="str">
        <f t="shared" si="368"/>
        <v/>
      </c>
      <c r="BZ345" s="68" t="str">
        <f t="shared" si="369"/>
        <v/>
      </c>
      <c r="CA345" s="68" t="str">
        <f t="shared" si="370"/>
        <v/>
      </c>
      <c r="CB345" s="68" t="str">
        <f t="shared" si="371"/>
        <v/>
      </c>
      <c r="CC345" s="68" t="str">
        <f t="shared" si="372"/>
        <v/>
      </c>
      <c r="CD345" s="68" t="str">
        <f t="shared" si="373"/>
        <v/>
      </c>
      <c r="CE345" s="68" t="str">
        <f t="shared" si="374"/>
        <v/>
      </c>
      <c r="CF345" s="68" t="str">
        <f t="shared" si="375"/>
        <v/>
      </c>
      <c r="CG345" s="68" t="str">
        <f t="shared" si="376"/>
        <v/>
      </c>
      <c r="CH345" s="68" t="str">
        <f t="shared" si="377"/>
        <v/>
      </c>
      <c r="CI345" s="68" t="str">
        <f t="shared" si="378"/>
        <v/>
      </c>
      <c r="CJ345" s="68" t="str">
        <f t="shared" si="379"/>
        <v/>
      </c>
      <c r="CK345" s="68" t="str">
        <f t="shared" si="380"/>
        <v/>
      </c>
      <c r="CL345" s="68" t="str">
        <f t="shared" si="381"/>
        <v/>
      </c>
      <c r="CM345" s="68" t="str">
        <f t="shared" si="382"/>
        <v/>
      </c>
      <c r="CN345" s="68" t="str">
        <f t="shared" si="383"/>
        <v/>
      </c>
      <c r="CO345" s="68" t="str">
        <f t="shared" si="384"/>
        <v/>
      </c>
      <c r="CP345" s="68" t="str">
        <f t="shared" si="389"/>
        <v/>
      </c>
    </row>
    <row r="346" spans="3:94" x14ac:dyDescent="0.25">
      <c r="C346" s="82" t="str">
        <f t="shared" si="385"/>
        <v/>
      </c>
      <c r="D346" s="278"/>
      <c r="E346" s="82" t="str">
        <f t="shared" si="386"/>
        <v/>
      </c>
      <c r="F346" s="82" t="str">
        <f t="shared" si="339"/>
        <v/>
      </c>
      <c r="G346" s="82" t="str">
        <f t="shared" si="340"/>
        <v/>
      </c>
      <c r="H346" s="82" t="str">
        <f t="shared" si="341"/>
        <v/>
      </c>
      <c r="I346" s="82" t="str">
        <f t="shared" si="342"/>
        <v/>
      </c>
      <c r="J346" s="82" t="str">
        <f t="shared" si="343"/>
        <v/>
      </c>
      <c r="K346" s="82" t="str">
        <f t="shared" si="344"/>
        <v/>
      </c>
      <c r="L346" s="82" t="str">
        <f t="shared" si="345"/>
        <v/>
      </c>
      <c r="M346" s="82" t="str">
        <f t="shared" si="346"/>
        <v/>
      </c>
      <c r="N346" s="82" t="str">
        <f t="shared" si="347"/>
        <v/>
      </c>
      <c r="O346" s="82" t="str">
        <f t="shared" si="348"/>
        <v/>
      </c>
      <c r="P346" s="82" t="str">
        <f t="shared" si="349"/>
        <v/>
      </c>
      <c r="Q346" s="82" t="str">
        <f t="shared" si="350"/>
        <v/>
      </c>
      <c r="R346" s="82" t="str">
        <f t="shared" si="351"/>
        <v/>
      </c>
      <c r="S346" s="82" t="str">
        <f t="shared" si="352"/>
        <v/>
      </c>
      <c r="T346" s="82" t="str">
        <f t="shared" si="353"/>
        <v/>
      </c>
      <c r="U346" s="82" t="str">
        <f t="shared" si="354"/>
        <v/>
      </c>
      <c r="V346" s="82" t="str">
        <f t="shared" si="355"/>
        <v/>
      </c>
      <c r="W346" s="82" t="str">
        <f t="shared" si="356"/>
        <v/>
      </c>
      <c r="X346" s="82" t="str">
        <f t="shared" si="357"/>
        <v/>
      </c>
      <c r="Y346" s="82" t="str">
        <f t="shared" si="358"/>
        <v/>
      </c>
      <c r="Z346" s="82" t="str">
        <f t="shared" si="359"/>
        <v/>
      </c>
      <c r="AA346" s="82" t="str">
        <f t="shared" si="360"/>
        <v/>
      </c>
      <c r="AB346" s="82" t="str">
        <f t="shared" si="361"/>
        <v/>
      </c>
      <c r="AC346" s="83" t="str">
        <f t="shared" si="390"/>
        <v>https://viking-pictures.s3.us-west-1.amazonaws.com/AA1188</v>
      </c>
      <c r="AD346" s="82" t="str">
        <f t="shared" si="327"/>
        <v>0</v>
      </c>
      <c r="AE346" s="82">
        <f t="shared" si="387"/>
        <v>0</v>
      </c>
      <c r="AF346" s="82" t="str">
        <f t="shared" si="328"/>
        <v>0</v>
      </c>
      <c r="AG346" s="82" t="str">
        <f t="shared" si="329"/>
        <v>0</v>
      </c>
      <c r="AH346" s="82" t="str">
        <f t="shared" si="330"/>
        <v>0</v>
      </c>
      <c r="AI346" s="82" t="str">
        <f t="shared" si="331"/>
        <v>0</v>
      </c>
      <c r="AJ346" s="82" t="str">
        <f t="shared" si="332"/>
        <v>0</v>
      </c>
      <c r="AK346" s="82" t="str">
        <f t="shared" si="333"/>
        <v>0</v>
      </c>
      <c r="AL346" s="82" t="str">
        <f t="shared" si="334"/>
        <v>0</v>
      </c>
      <c r="AM346" s="82" t="str">
        <f t="shared" si="335"/>
        <v>0</v>
      </c>
      <c r="AN346" s="82" t="str">
        <f t="shared" si="336"/>
        <v>0</v>
      </c>
      <c r="AO346" s="82" t="str">
        <f t="shared" si="337"/>
        <v>0</v>
      </c>
      <c r="AP346" s="82" t="str">
        <f t="shared" si="338"/>
        <v>0</v>
      </c>
      <c r="AQ346" s="84" t="s">
        <v>3199</v>
      </c>
      <c r="AR346" s="84" t="s">
        <v>1864</v>
      </c>
      <c r="AS346" s="84" t="s">
        <v>1865</v>
      </c>
      <c r="AT346" s="84" t="s">
        <v>1866</v>
      </c>
      <c r="AU346" s="84" t="s">
        <v>1867</v>
      </c>
      <c r="AV346" s="84" t="s">
        <v>1868</v>
      </c>
      <c r="AW346" s="84" t="s">
        <v>1869</v>
      </c>
      <c r="AX346" s="84" t="s">
        <v>1870</v>
      </c>
      <c r="AY346" s="84" t="s">
        <v>1871</v>
      </c>
      <c r="AZ346" s="84" t="s">
        <v>1872</v>
      </c>
      <c r="BA346" s="84" t="s">
        <v>1873</v>
      </c>
      <c r="BB346" s="84" t="s">
        <v>1874</v>
      </c>
      <c r="BC346" s="84" t="s">
        <v>1875</v>
      </c>
      <c r="BD346" s="84" t="s">
        <v>1876</v>
      </c>
      <c r="BE346" s="84" t="s">
        <v>1877</v>
      </c>
      <c r="BF346" s="84" t="s">
        <v>1878</v>
      </c>
      <c r="BG346" s="84" t="s">
        <v>1879</v>
      </c>
      <c r="BH346" s="84" t="s">
        <v>1880</v>
      </c>
      <c r="BI346" s="84" t="s">
        <v>1881</v>
      </c>
      <c r="BJ346" s="84" t="s">
        <v>1882</v>
      </c>
      <c r="BK346" s="84" t="s">
        <v>1883</v>
      </c>
      <c r="BL346" s="84" t="s">
        <v>1884</v>
      </c>
      <c r="BM346" s="84" t="s">
        <v>1885</v>
      </c>
      <c r="BN346" s="84" t="s">
        <v>1886</v>
      </c>
      <c r="BO346" s="84" t="s">
        <v>1887</v>
      </c>
      <c r="BP346" s="84" t="s">
        <v>1888</v>
      </c>
      <c r="BQ346" s="84" t="s">
        <v>1889</v>
      </c>
      <c r="BR346" s="68" t="str">
        <f t="shared" si="388"/>
        <v/>
      </c>
      <c r="BS346" s="68" t="str">
        <f t="shared" si="362"/>
        <v/>
      </c>
      <c r="BT346" s="68" t="str">
        <f t="shared" si="363"/>
        <v/>
      </c>
      <c r="BU346" s="68" t="str">
        <f t="shared" si="364"/>
        <v/>
      </c>
      <c r="BV346" s="68" t="str">
        <f t="shared" si="365"/>
        <v/>
      </c>
      <c r="BW346" s="68" t="str">
        <f t="shared" si="366"/>
        <v/>
      </c>
      <c r="BX346" s="68" t="str">
        <f t="shared" si="367"/>
        <v/>
      </c>
      <c r="BY346" s="68" t="str">
        <f t="shared" si="368"/>
        <v/>
      </c>
      <c r="BZ346" s="68" t="str">
        <f t="shared" si="369"/>
        <v/>
      </c>
      <c r="CA346" s="68" t="str">
        <f t="shared" si="370"/>
        <v/>
      </c>
      <c r="CB346" s="68" t="str">
        <f t="shared" si="371"/>
        <v/>
      </c>
      <c r="CC346" s="68" t="str">
        <f t="shared" si="372"/>
        <v/>
      </c>
      <c r="CD346" s="68" t="str">
        <f t="shared" si="373"/>
        <v/>
      </c>
      <c r="CE346" s="68" t="str">
        <f t="shared" si="374"/>
        <v/>
      </c>
      <c r="CF346" s="68" t="str">
        <f t="shared" si="375"/>
        <v/>
      </c>
      <c r="CG346" s="68" t="str">
        <f t="shared" si="376"/>
        <v/>
      </c>
      <c r="CH346" s="68" t="str">
        <f t="shared" si="377"/>
        <v/>
      </c>
      <c r="CI346" s="68" t="str">
        <f t="shared" si="378"/>
        <v/>
      </c>
      <c r="CJ346" s="68" t="str">
        <f t="shared" si="379"/>
        <v/>
      </c>
      <c r="CK346" s="68" t="str">
        <f t="shared" si="380"/>
        <v/>
      </c>
      <c r="CL346" s="68" t="str">
        <f t="shared" si="381"/>
        <v/>
      </c>
      <c r="CM346" s="68" t="str">
        <f t="shared" si="382"/>
        <v/>
      </c>
      <c r="CN346" s="68" t="str">
        <f t="shared" si="383"/>
        <v/>
      </c>
      <c r="CO346" s="68" t="str">
        <f t="shared" si="384"/>
        <v/>
      </c>
      <c r="CP346" s="68" t="str">
        <f t="shared" si="389"/>
        <v/>
      </c>
    </row>
    <row r="347" spans="3:94" x14ac:dyDescent="0.25">
      <c r="C347" s="82" t="str">
        <f t="shared" si="385"/>
        <v/>
      </c>
      <c r="D347" s="278"/>
      <c r="E347" s="82" t="str">
        <f t="shared" si="386"/>
        <v/>
      </c>
      <c r="F347" s="82" t="str">
        <f t="shared" si="339"/>
        <v/>
      </c>
      <c r="G347" s="82" t="str">
        <f t="shared" si="340"/>
        <v/>
      </c>
      <c r="H347" s="82" t="str">
        <f t="shared" si="341"/>
        <v/>
      </c>
      <c r="I347" s="82" t="str">
        <f t="shared" si="342"/>
        <v/>
      </c>
      <c r="J347" s="82" t="str">
        <f t="shared" si="343"/>
        <v/>
      </c>
      <c r="K347" s="82" t="str">
        <f t="shared" si="344"/>
        <v/>
      </c>
      <c r="L347" s="82" t="str">
        <f t="shared" si="345"/>
        <v/>
      </c>
      <c r="M347" s="82" t="str">
        <f t="shared" si="346"/>
        <v/>
      </c>
      <c r="N347" s="82" t="str">
        <f t="shared" si="347"/>
        <v/>
      </c>
      <c r="O347" s="82" t="str">
        <f t="shared" si="348"/>
        <v/>
      </c>
      <c r="P347" s="82" t="str">
        <f t="shared" si="349"/>
        <v/>
      </c>
      <c r="Q347" s="82" t="str">
        <f t="shared" si="350"/>
        <v/>
      </c>
      <c r="R347" s="82" t="str">
        <f t="shared" si="351"/>
        <v/>
      </c>
      <c r="S347" s="82" t="str">
        <f t="shared" si="352"/>
        <v/>
      </c>
      <c r="T347" s="82" t="str">
        <f t="shared" si="353"/>
        <v/>
      </c>
      <c r="U347" s="82" t="str">
        <f t="shared" si="354"/>
        <v/>
      </c>
      <c r="V347" s="82" t="str">
        <f t="shared" si="355"/>
        <v/>
      </c>
      <c r="W347" s="82" t="str">
        <f t="shared" si="356"/>
        <v/>
      </c>
      <c r="X347" s="82" t="str">
        <f t="shared" si="357"/>
        <v/>
      </c>
      <c r="Y347" s="82" t="str">
        <f t="shared" si="358"/>
        <v/>
      </c>
      <c r="Z347" s="82" t="str">
        <f t="shared" si="359"/>
        <v/>
      </c>
      <c r="AA347" s="82" t="str">
        <f t="shared" si="360"/>
        <v/>
      </c>
      <c r="AB347" s="82" t="str">
        <f t="shared" si="361"/>
        <v/>
      </c>
      <c r="AC347" s="83" t="str">
        <f t="shared" si="390"/>
        <v>https://viking-pictures.s3.us-west-1.amazonaws.com/AA1188</v>
      </c>
      <c r="AD347" s="82" t="str">
        <f t="shared" si="327"/>
        <v>0</v>
      </c>
      <c r="AE347" s="82">
        <f t="shared" si="387"/>
        <v>0</v>
      </c>
      <c r="AF347" s="82" t="str">
        <f t="shared" si="328"/>
        <v>0</v>
      </c>
      <c r="AG347" s="82" t="str">
        <f t="shared" si="329"/>
        <v>0</v>
      </c>
      <c r="AH347" s="82" t="str">
        <f t="shared" si="330"/>
        <v>0</v>
      </c>
      <c r="AI347" s="82" t="str">
        <f t="shared" si="331"/>
        <v>0</v>
      </c>
      <c r="AJ347" s="82" t="str">
        <f t="shared" si="332"/>
        <v>0</v>
      </c>
      <c r="AK347" s="82" t="str">
        <f t="shared" si="333"/>
        <v>0</v>
      </c>
      <c r="AL347" s="82" t="str">
        <f t="shared" si="334"/>
        <v>0</v>
      </c>
      <c r="AM347" s="82" t="str">
        <f t="shared" si="335"/>
        <v>0</v>
      </c>
      <c r="AN347" s="82" t="str">
        <f t="shared" si="336"/>
        <v>0</v>
      </c>
      <c r="AO347" s="82" t="str">
        <f t="shared" si="337"/>
        <v>0</v>
      </c>
      <c r="AP347" s="82" t="str">
        <f t="shared" si="338"/>
        <v>0</v>
      </c>
      <c r="AQ347" s="84" t="s">
        <v>3199</v>
      </c>
      <c r="AR347" s="84" t="s">
        <v>1864</v>
      </c>
      <c r="AS347" s="84" t="s">
        <v>1865</v>
      </c>
      <c r="AT347" s="84" t="s">
        <v>1866</v>
      </c>
      <c r="AU347" s="84" t="s">
        <v>1867</v>
      </c>
      <c r="AV347" s="84" t="s">
        <v>1868</v>
      </c>
      <c r="AW347" s="84" t="s">
        <v>1869</v>
      </c>
      <c r="AX347" s="84" t="s">
        <v>1870</v>
      </c>
      <c r="AY347" s="84" t="s">
        <v>1871</v>
      </c>
      <c r="AZ347" s="84" t="s">
        <v>1872</v>
      </c>
      <c r="BA347" s="84" t="s">
        <v>1873</v>
      </c>
      <c r="BB347" s="84" t="s">
        <v>1874</v>
      </c>
      <c r="BC347" s="84" t="s">
        <v>1875</v>
      </c>
      <c r="BD347" s="84" t="s">
        <v>1876</v>
      </c>
      <c r="BE347" s="84" t="s">
        <v>1877</v>
      </c>
      <c r="BF347" s="84" t="s">
        <v>1878</v>
      </c>
      <c r="BG347" s="84" t="s">
        <v>1879</v>
      </c>
      <c r="BH347" s="84" t="s">
        <v>1880</v>
      </c>
      <c r="BI347" s="84" t="s">
        <v>1881</v>
      </c>
      <c r="BJ347" s="84" t="s">
        <v>1882</v>
      </c>
      <c r="BK347" s="84" t="s">
        <v>1883</v>
      </c>
      <c r="BL347" s="84" t="s">
        <v>1884</v>
      </c>
      <c r="BM347" s="84" t="s">
        <v>1885</v>
      </c>
      <c r="BN347" s="84" t="s">
        <v>1886</v>
      </c>
      <c r="BO347" s="84" t="s">
        <v>1887</v>
      </c>
      <c r="BP347" s="84" t="s">
        <v>1888</v>
      </c>
      <c r="BQ347" s="84" t="s">
        <v>1889</v>
      </c>
      <c r="BR347" s="68" t="str">
        <f t="shared" si="388"/>
        <v/>
      </c>
      <c r="BS347" s="68" t="str">
        <f t="shared" si="362"/>
        <v/>
      </c>
      <c r="BT347" s="68" t="str">
        <f t="shared" si="363"/>
        <v/>
      </c>
      <c r="BU347" s="68" t="str">
        <f t="shared" si="364"/>
        <v/>
      </c>
      <c r="BV347" s="68" t="str">
        <f t="shared" si="365"/>
        <v/>
      </c>
      <c r="BW347" s="68" t="str">
        <f t="shared" si="366"/>
        <v/>
      </c>
      <c r="BX347" s="68" t="str">
        <f t="shared" si="367"/>
        <v/>
      </c>
      <c r="BY347" s="68" t="str">
        <f t="shared" si="368"/>
        <v/>
      </c>
      <c r="BZ347" s="68" t="str">
        <f t="shared" si="369"/>
        <v/>
      </c>
      <c r="CA347" s="68" t="str">
        <f t="shared" si="370"/>
        <v/>
      </c>
      <c r="CB347" s="68" t="str">
        <f t="shared" si="371"/>
        <v/>
      </c>
      <c r="CC347" s="68" t="str">
        <f t="shared" si="372"/>
        <v/>
      </c>
      <c r="CD347" s="68" t="str">
        <f t="shared" si="373"/>
        <v/>
      </c>
      <c r="CE347" s="68" t="str">
        <f t="shared" si="374"/>
        <v/>
      </c>
      <c r="CF347" s="68" t="str">
        <f t="shared" si="375"/>
        <v/>
      </c>
      <c r="CG347" s="68" t="str">
        <f t="shared" si="376"/>
        <v/>
      </c>
      <c r="CH347" s="68" t="str">
        <f t="shared" si="377"/>
        <v/>
      </c>
      <c r="CI347" s="68" t="str">
        <f t="shared" si="378"/>
        <v/>
      </c>
      <c r="CJ347" s="68" t="str">
        <f t="shared" si="379"/>
        <v/>
      </c>
      <c r="CK347" s="68" t="str">
        <f t="shared" si="380"/>
        <v/>
      </c>
      <c r="CL347" s="68" t="str">
        <f t="shared" si="381"/>
        <v/>
      </c>
      <c r="CM347" s="68" t="str">
        <f t="shared" si="382"/>
        <v/>
      </c>
      <c r="CN347" s="68" t="str">
        <f t="shared" si="383"/>
        <v/>
      </c>
      <c r="CO347" s="68" t="str">
        <f t="shared" si="384"/>
        <v/>
      </c>
      <c r="CP347" s="68" t="str">
        <f t="shared" si="389"/>
        <v/>
      </c>
    </row>
    <row r="348" spans="3:94" x14ac:dyDescent="0.25">
      <c r="C348" s="82" t="str">
        <f t="shared" si="385"/>
        <v/>
      </c>
      <c r="D348" s="278"/>
      <c r="E348" s="82" t="str">
        <f t="shared" si="386"/>
        <v/>
      </c>
      <c r="F348" s="82" t="str">
        <f t="shared" si="339"/>
        <v/>
      </c>
      <c r="G348" s="82" t="str">
        <f t="shared" si="340"/>
        <v/>
      </c>
      <c r="H348" s="82" t="str">
        <f t="shared" si="341"/>
        <v/>
      </c>
      <c r="I348" s="82" t="str">
        <f t="shared" si="342"/>
        <v/>
      </c>
      <c r="J348" s="82" t="str">
        <f t="shared" si="343"/>
        <v/>
      </c>
      <c r="K348" s="82" t="str">
        <f t="shared" si="344"/>
        <v/>
      </c>
      <c r="L348" s="82" t="str">
        <f t="shared" si="345"/>
        <v/>
      </c>
      <c r="M348" s="82" t="str">
        <f t="shared" si="346"/>
        <v/>
      </c>
      <c r="N348" s="82" t="str">
        <f t="shared" si="347"/>
        <v/>
      </c>
      <c r="O348" s="82" t="str">
        <f t="shared" si="348"/>
        <v/>
      </c>
      <c r="P348" s="82" t="str">
        <f t="shared" si="349"/>
        <v/>
      </c>
      <c r="Q348" s="82" t="str">
        <f t="shared" si="350"/>
        <v/>
      </c>
      <c r="R348" s="82" t="str">
        <f t="shared" si="351"/>
        <v/>
      </c>
      <c r="S348" s="82" t="str">
        <f t="shared" si="352"/>
        <v/>
      </c>
      <c r="T348" s="82" t="str">
        <f t="shared" si="353"/>
        <v/>
      </c>
      <c r="U348" s="82" t="str">
        <f t="shared" si="354"/>
        <v/>
      </c>
      <c r="V348" s="82" t="str">
        <f t="shared" si="355"/>
        <v/>
      </c>
      <c r="W348" s="82" t="str">
        <f t="shared" si="356"/>
        <v/>
      </c>
      <c r="X348" s="82" t="str">
        <f t="shared" si="357"/>
        <v/>
      </c>
      <c r="Y348" s="82" t="str">
        <f t="shared" si="358"/>
        <v/>
      </c>
      <c r="Z348" s="82" t="str">
        <f t="shared" si="359"/>
        <v/>
      </c>
      <c r="AA348" s="82" t="str">
        <f t="shared" si="360"/>
        <v/>
      </c>
      <c r="AB348" s="82" t="str">
        <f t="shared" si="361"/>
        <v/>
      </c>
      <c r="AC348" s="83" t="str">
        <f t="shared" si="390"/>
        <v>https://viking-pictures.s3.us-west-1.amazonaws.com/AA1188</v>
      </c>
      <c r="AD348" s="82" t="str">
        <f t="shared" si="327"/>
        <v>0</v>
      </c>
      <c r="AE348" s="82">
        <f t="shared" si="387"/>
        <v>0</v>
      </c>
      <c r="AF348" s="82" t="str">
        <f t="shared" si="328"/>
        <v>0</v>
      </c>
      <c r="AG348" s="82" t="str">
        <f t="shared" si="329"/>
        <v>0</v>
      </c>
      <c r="AH348" s="82" t="str">
        <f t="shared" si="330"/>
        <v>0</v>
      </c>
      <c r="AI348" s="82" t="str">
        <f t="shared" si="331"/>
        <v>0</v>
      </c>
      <c r="AJ348" s="82" t="str">
        <f t="shared" si="332"/>
        <v>0</v>
      </c>
      <c r="AK348" s="82" t="str">
        <f t="shared" si="333"/>
        <v>0</v>
      </c>
      <c r="AL348" s="82" t="str">
        <f t="shared" si="334"/>
        <v>0</v>
      </c>
      <c r="AM348" s="82" t="str">
        <f t="shared" si="335"/>
        <v>0</v>
      </c>
      <c r="AN348" s="82" t="str">
        <f t="shared" si="336"/>
        <v>0</v>
      </c>
      <c r="AO348" s="82" t="str">
        <f t="shared" si="337"/>
        <v>0</v>
      </c>
      <c r="AP348" s="82" t="str">
        <f t="shared" si="338"/>
        <v>0</v>
      </c>
      <c r="AQ348" s="84" t="s">
        <v>3199</v>
      </c>
      <c r="AR348" s="84" t="s">
        <v>1864</v>
      </c>
      <c r="AS348" s="84" t="s">
        <v>1865</v>
      </c>
      <c r="AT348" s="84" t="s">
        <v>1866</v>
      </c>
      <c r="AU348" s="84" t="s">
        <v>1867</v>
      </c>
      <c r="AV348" s="84" t="s">
        <v>1868</v>
      </c>
      <c r="AW348" s="84" t="s">
        <v>1869</v>
      </c>
      <c r="AX348" s="84" t="s">
        <v>1870</v>
      </c>
      <c r="AY348" s="84" t="s">
        <v>1871</v>
      </c>
      <c r="AZ348" s="84" t="s">
        <v>1872</v>
      </c>
      <c r="BA348" s="84" t="s">
        <v>1873</v>
      </c>
      <c r="BB348" s="84" t="s">
        <v>1874</v>
      </c>
      <c r="BC348" s="84" t="s">
        <v>1875</v>
      </c>
      <c r="BD348" s="84" t="s">
        <v>1876</v>
      </c>
      <c r="BE348" s="84" t="s">
        <v>1877</v>
      </c>
      <c r="BF348" s="84" t="s">
        <v>1878</v>
      </c>
      <c r="BG348" s="84" t="s">
        <v>1879</v>
      </c>
      <c r="BH348" s="84" t="s">
        <v>1880</v>
      </c>
      <c r="BI348" s="84" t="s">
        <v>1881</v>
      </c>
      <c r="BJ348" s="84" t="s">
        <v>1882</v>
      </c>
      <c r="BK348" s="84" t="s">
        <v>1883</v>
      </c>
      <c r="BL348" s="84" t="s">
        <v>1884</v>
      </c>
      <c r="BM348" s="84" t="s">
        <v>1885</v>
      </c>
      <c r="BN348" s="84" t="s">
        <v>1886</v>
      </c>
      <c r="BO348" s="84" t="s">
        <v>1887</v>
      </c>
      <c r="BP348" s="84" t="s">
        <v>1888</v>
      </c>
      <c r="BQ348" s="84" t="s">
        <v>1889</v>
      </c>
      <c r="BR348" s="68" t="str">
        <f t="shared" si="388"/>
        <v/>
      </c>
      <c r="BS348" s="68" t="str">
        <f t="shared" si="362"/>
        <v/>
      </c>
      <c r="BT348" s="68" t="str">
        <f t="shared" si="363"/>
        <v/>
      </c>
      <c r="BU348" s="68" t="str">
        <f t="shared" si="364"/>
        <v/>
      </c>
      <c r="BV348" s="68" t="str">
        <f t="shared" si="365"/>
        <v/>
      </c>
      <c r="BW348" s="68" t="str">
        <f t="shared" si="366"/>
        <v/>
      </c>
      <c r="BX348" s="68" t="str">
        <f t="shared" si="367"/>
        <v/>
      </c>
      <c r="BY348" s="68" t="str">
        <f t="shared" si="368"/>
        <v/>
      </c>
      <c r="BZ348" s="68" t="str">
        <f t="shared" si="369"/>
        <v/>
      </c>
      <c r="CA348" s="68" t="str">
        <f t="shared" si="370"/>
        <v/>
      </c>
      <c r="CB348" s="68" t="str">
        <f t="shared" si="371"/>
        <v/>
      </c>
      <c r="CC348" s="68" t="str">
        <f t="shared" si="372"/>
        <v/>
      </c>
      <c r="CD348" s="68" t="str">
        <f t="shared" si="373"/>
        <v/>
      </c>
      <c r="CE348" s="68" t="str">
        <f t="shared" si="374"/>
        <v/>
      </c>
      <c r="CF348" s="68" t="str">
        <f t="shared" si="375"/>
        <v/>
      </c>
      <c r="CG348" s="68" t="str">
        <f t="shared" si="376"/>
        <v/>
      </c>
      <c r="CH348" s="68" t="str">
        <f t="shared" si="377"/>
        <v/>
      </c>
      <c r="CI348" s="68" t="str">
        <f t="shared" si="378"/>
        <v/>
      </c>
      <c r="CJ348" s="68" t="str">
        <f t="shared" si="379"/>
        <v/>
      </c>
      <c r="CK348" s="68" t="str">
        <f t="shared" si="380"/>
        <v/>
      </c>
      <c r="CL348" s="68" t="str">
        <f t="shared" si="381"/>
        <v/>
      </c>
      <c r="CM348" s="68" t="str">
        <f t="shared" si="382"/>
        <v/>
      </c>
      <c r="CN348" s="68" t="str">
        <f t="shared" si="383"/>
        <v/>
      </c>
      <c r="CO348" s="68" t="str">
        <f t="shared" si="384"/>
        <v/>
      </c>
      <c r="CP348" s="68" t="str">
        <f t="shared" si="389"/>
        <v/>
      </c>
    </row>
    <row r="349" spans="3:94" x14ac:dyDescent="0.25">
      <c r="C349" s="82" t="str">
        <f t="shared" si="385"/>
        <v/>
      </c>
      <c r="D349" s="278"/>
      <c r="E349" s="82" t="str">
        <f t="shared" si="386"/>
        <v/>
      </c>
      <c r="F349" s="82" t="str">
        <f t="shared" si="339"/>
        <v/>
      </c>
      <c r="G349" s="82" t="str">
        <f t="shared" si="340"/>
        <v/>
      </c>
      <c r="H349" s="82" t="str">
        <f t="shared" si="341"/>
        <v/>
      </c>
      <c r="I349" s="82" t="str">
        <f t="shared" si="342"/>
        <v/>
      </c>
      <c r="J349" s="82" t="str">
        <f t="shared" si="343"/>
        <v/>
      </c>
      <c r="K349" s="82" t="str">
        <f t="shared" si="344"/>
        <v/>
      </c>
      <c r="L349" s="82" t="str">
        <f t="shared" si="345"/>
        <v/>
      </c>
      <c r="M349" s="82" t="str">
        <f t="shared" si="346"/>
        <v/>
      </c>
      <c r="N349" s="82" t="str">
        <f t="shared" si="347"/>
        <v/>
      </c>
      <c r="O349" s="82" t="str">
        <f t="shared" si="348"/>
        <v/>
      </c>
      <c r="P349" s="82" t="str">
        <f t="shared" si="349"/>
        <v/>
      </c>
      <c r="Q349" s="82" t="str">
        <f t="shared" si="350"/>
        <v/>
      </c>
      <c r="R349" s="82" t="str">
        <f t="shared" si="351"/>
        <v/>
      </c>
      <c r="S349" s="82" t="str">
        <f t="shared" si="352"/>
        <v/>
      </c>
      <c r="T349" s="82" t="str">
        <f t="shared" si="353"/>
        <v/>
      </c>
      <c r="U349" s="82" t="str">
        <f t="shared" si="354"/>
        <v/>
      </c>
      <c r="V349" s="82" t="str">
        <f t="shared" si="355"/>
        <v/>
      </c>
      <c r="W349" s="82" t="str">
        <f t="shared" si="356"/>
        <v/>
      </c>
      <c r="X349" s="82" t="str">
        <f t="shared" si="357"/>
        <v/>
      </c>
      <c r="Y349" s="82" t="str">
        <f t="shared" si="358"/>
        <v/>
      </c>
      <c r="Z349" s="82" t="str">
        <f t="shared" si="359"/>
        <v/>
      </c>
      <c r="AA349" s="82" t="str">
        <f t="shared" si="360"/>
        <v/>
      </c>
      <c r="AB349" s="82" t="str">
        <f t="shared" si="361"/>
        <v/>
      </c>
      <c r="AC349" s="83" t="str">
        <f t="shared" si="390"/>
        <v>https://viking-pictures.s3.us-west-1.amazonaws.com/AA1188</v>
      </c>
      <c r="AD349" s="82" t="str">
        <f t="shared" si="327"/>
        <v>0</v>
      </c>
      <c r="AE349" s="82">
        <f t="shared" si="387"/>
        <v>0</v>
      </c>
      <c r="AF349" s="82" t="str">
        <f t="shared" si="328"/>
        <v>0</v>
      </c>
      <c r="AG349" s="82" t="str">
        <f t="shared" si="329"/>
        <v>0</v>
      </c>
      <c r="AH349" s="82" t="str">
        <f t="shared" si="330"/>
        <v>0</v>
      </c>
      <c r="AI349" s="82" t="str">
        <f t="shared" si="331"/>
        <v>0</v>
      </c>
      <c r="AJ349" s="82" t="str">
        <f t="shared" si="332"/>
        <v>0</v>
      </c>
      <c r="AK349" s="82" t="str">
        <f t="shared" si="333"/>
        <v>0</v>
      </c>
      <c r="AL349" s="82" t="str">
        <f t="shared" si="334"/>
        <v>0</v>
      </c>
      <c r="AM349" s="82" t="str">
        <f t="shared" si="335"/>
        <v>0</v>
      </c>
      <c r="AN349" s="82" t="str">
        <f t="shared" si="336"/>
        <v>0</v>
      </c>
      <c r="AO349" s="82" t="str">
        <f t="shared" si="337"/>
        <v>0</v>
      </c>
      <c r="AP349" s="82" t="str">
        <f t="shared" si="338"/>
        <v>0</v>
      </c>
      <c r="AQ349" s="84" t="s">
        <v>3199</v>
      </c>
      <c r="AR349" s="84" t="s">
        <v>1864</v>
      </c>
      <c r="AS349" s="84" t="s">
        <v>1865</v>
      </c>
      <c r="AT349" s="84" t="s">
        <v>1866</v>
      </c>
      <c r="AU349" s="84" t="s">
        <v>1867</v>
      </c>
      <c r="AV349" s="84" t="s">
        <v>1868</v>
      </c>
      <c r="AW349" s="84" t="s">
        <v>1869</v>
      </c>
      <c r="AX349" s="84" t="s">
        <v>1870</v>
      </c>
      <c r="AY349" s="84" t="s">
        <v>1871</v>
      </c>
      <c r="AZ349" s="84" t="s">
        <v>1872</v>
      </c>
      <c r="BA349" s="84" t="s">
        <v>1873</v>
      </c>
      <c r="BB349" s="84" t="s">
        <v>1874</v>
      </c>
      <c r="BC349" s="84" t="s">
        <v>1875</v>
      </c>
      <c r="BD349" s="84" t="s">
        <v>1876</v>
      </c>
      <c r="BE349" s="84" t="s">
        <v>1877</v>
      </c>
      <c r="BF349" s="84" t="s">
        <v>1878</v>
      </c>
      <c r="BG349" s="84" t="s">
        <v>1879</v>
      </c>
      <c r="BH349" s="84" t="s">
        <v>1880</v>
      </c>
      <c r="BI349" s="84" t="s">
        <v>1881</v>
      </c>
      <c r="BJ349" s="84" t="s">
        <v>1882</v>
      </c>
      <c r="BK349" s="84" t="s">
        <v>1883</v>
      </c>
      <c r="BL349" s="84" t="s">
        <v>1884</v>
      </c>
      <c r="BM349" s="84" t="s">
        <v>1885</v>
      </c>
      <c r="BN349" s="84" t="s">
        <v>1886</v>
      </c>
      <c r="BO349" s="84" t="s">
        <v>1887</v>
      </c>
      <c r="BP349" s="84" t="s">
        <v>1888</v>
      </c>
      <c r="BQ349" s="84" t="s">
        <v>1889</v>
      </c>
      <c r="BR349" s="68" t="str">
        <f t="shared" si="388"/>
        <v/>
      </c>
      <c r="BS349" s="68" t="str">
        <f t="shared" si="362"/>
        <v/>
      </c>
      <c r="BT349" s="68" t="str">
        <f t="shared" si="363"/>
        <v/>
      </c>
      <c r="BU349" s="68" t="str">
        <f t="shared" si="364"/>
        <v/>
      </c>
      <c r="BV349" s="68" t="str">
        <f t="shared" si="365"/>
        <v/>
      </c>
      <c r="BW349" s="68" t="str">
        <f t="shared" si="366"/>
        <v/>
      </c>
      <c r="BX349" s="68" t="str">
        <f t="shared" si="367"/>
        <v/>
      </c>
      <c r="BY349" s="68" t="str">
        <f t="shared" si="368"/>
        <v/>
      </c>
      <c r="BZ349" s="68" t="str">
        <f t="shared" si="369"/>
        <v/>
      </c>
      <c r="CA349" s="68" t="str">
        <f t="shared" si="370"/>
        <v/>
      </c>
      <c r="CB349" s="68" t="str">
        <f t="shared" si="371"/>
        <v/>
      </c>
      <c r="CC349" s="68" t="str">
        <f t="shared" si="372"/>
        <v/>
      </c>
      <c r="CD349" s="68" t="str">
        <f t="shared" si="373"/>
        <v/>
      </c>
      <c r="CE349" s="68" t="str">
        <f t="shared" si="374"/>
        <v/>
      </c>
      <c r="CF349" s="68" t="str">
        <f t="shared" si="375"/>
        <v/>
      </c>
      <c r="CG349" s="68" t="str">
        <f t="shared" si="376"/>
        <v/>
      </c>
      <c r="CH349" s="68" t="str">
        <f t="shared" si="377"/>
        <v/>
      </c>
      <c r="CI349" s="68" t="str">
        <f t="shared" si="378"/>
        <v/>
      </c>
      <c r="CJ349" s="68" t="str">
        <f t="shared" si="379"/>
        <v/>
      </c>
      <c r="CK349" s="68" t="str">
        <f t="shared" si="380"/>
        <v/>
      </c>
      <c r="CL349" s="68" t="str">
        <f t="shared" si="381"/>
        <v/>
      </c>
      <c r="CM349" s="68" t="str">
        <f t="shared" si="382"/>
        <v/>
      </c>
      <c r="CN349" s="68" t="str">
        <f t="shared" si="383"/>
        <v/>
      </c>
      <c r="CO349" s="68" t="str">
        <f t="shared" si="384"/>
        <v/>
      </c>
      <c r="CP349" s="68" t="str">
        <f t="shared" si="389"/>
        <v/>
      </c>
    </row>
    <row r="350" spans="3:94" x14ac:dyDescent="0.25">
      <c r="C350" s="82" t="str">
        <f t="shared" si="385"/>
        <v/>
      </c>
      <c r="D350" s="278"/>
      <c r="E350" s="82" t="str">
        <f t="shared" si="386"/>
        <v/>
      </c>
      <c r="F350" s="82" t="str">
        <f t="shared" si="339"/>
        <v/>
      </c>
      <c r="G350" s="82" t="str">
        <f t="shared" si="340"/>
        <v/>
      </c>
      <c r="H350" s="82" t="str">
        <f t="shared" si="341"/>
        <v/>
      </c>
      <c r="I350" s="82" t="str">
        <f t="shared" si="342"/>
        <v/>
      </c>
      <c r="J350" s="82" t="str">
        <f t="shared" si="343"/>
        <v/>
      </c>
      <c r="K350" s="82" t="str">
        <f t="shared" si="344"/>
        <v/>
      </c>
      <c r="L350" s="82" t="str">
        <f t="shared" si="345"/>
        <v/>
      </c>
      <c r="M350" s="82" t="str">
        <f t="shared" si="346"/>
        <v/>
      </c>
      <c r="N350" s="82" t="str">
        <f t="shared" si="347"/>
        <v/>
      </c>
      <c r="O350" s="82" t="str">
        <f t="shared" si="348"/>
        <v/>
      </c>
      <c r="P350" s="82" t="str">
        <f t="shared" si="349"/>
        <v/>
      </c>
      <c r="Q350" s="82" t="str">
        <f t="shared" si="350"/>
        <v/>
      </c>
      <c r="R350" s="82" t="str">
        <f t="shared" si="351"/>
        <v/>
      </c>
      <c r="S350" s="82" t="str">
        <f t="shared" si="352"/>
        <v/>
      </c>
      <c r="T350" s="82" t="str">
        <f t="shared" si="353"/>
        <v/>
      </c>
      <c r="U350" s="82" t="str">
        <f t="shared" si="354"/>
        <v/>
      </c>
      <c r="V350" s="82" t="str">
        <f t="shared" si="355"/>
        <v/>
      </c>
      <c r="W350" s="82" t="str">
        <f t="shared" si="356"/>
        <v/>
      </c>
      <c r="X350" s="82" t="str">
        <f t="shared" si="357"/>
        <v/>
      </c>
      <c r="Y350" s="82" t="str">
        <f t="shared" si="358"/>
        <v/>
      </c>
      <c r="Z350" s="82" t="str">
        <f t="shared" si="359"/>
        <v/>
      </c>
      <c r="AA350" s="82" t="str">
        <f t="shared" si="360"/>
        <v/>
      </c>
      <c r="AB350" s="82" t="str">
        <f t="shared" si="361"/>
        <v/>
      </c>
      <c r="AC350" s="83" t="str">
        <f t="shared" si="390"/>
        <v>https://viking-pictures.s3.us-west-1.amazonaws.com/AA1188</v>
      </c>
      <c r="AD350" s="82" t="str">
        <f t="shared" si="327"/>
        <v>0</v>
      </c>
      <c r="AE350" s="82">
        <f t="shared" si="387"/>
        <v>0</v>
      </c>
      <c r="AF350" s="82" t="str">
        <f t="shared" si="328"/>
        <v>0</v>
      </c>
      <c r="AG350" s="82" t="str">
        <f t="shared" si="329"/>
        <v>0</v>
      </c>
      <c r="AH350" s="82" t="str">
        <f t="shared" si="330"/>
        <v>0</v>
      </c>
      <c r="AI350" s="82" t="str">
        <f t="shared" si="331"/>
        <v>0</v>
      </c>
      <c r="AJ350" s="82" t="str">
        <f t="shared" si="332"/>
        <v>0</v>
      </c>
      <c r="AK350" s="82" t="str">
        <f t="shared" si="333"/>
        <v>0</v>
      </c>
      <c r="AL350" s="82" t="str">
        <f t="shared" si="334"/>
        <v>0</v>
      </c>
      <c r="AM350" s="82" t="str">
        <f t="shared" si="335"/>
        <v>0</v>
      </c>
      <c r="AN350" s="82" t="str">
        <f t="shared" si="336"/>
        <v>0</v>
      </c>
      <c r="AO350" s="82" t="str">
        <f t="shared" si="337"/>
        <v>0</v>
      </c>
      <c r="AP350" s="82" t="str">
        <f t="shared" si="338"/>
        <v>0</v>
      </c>
      <c r="AQ350" s="84" t="s">
        <v>3199</v>
      </c>
      <c r="AR350" s="84" t="s">
        <v>1864</v>
      </c>
      <c r="AS350" s="84" t="s">
        <v>1865</v>
      </c>
      <c r="AT350" s="84" t="s">
        <v>1866</v>
      </c>
      <c r="AU350" s="84" t="s">
        <v>1867</v>
      </c>
      <c r="AV350" s="84" t="s">
        <v>1868</v>
      </c>
      <c r="AW350" s="84" t="s">
        <v>1869</v>
      </c>
      <c r="AX350" s="84" t="s">
        <v>1870</v>
      </c>
      <c r="AY350" s="84" t="s">
        <v>1871</v>
      </c>
      <c r="AZ350" s="84" t="s">
        <v>1872</v>
      </c>
      <c r="BA350" s="84" t="s">
        <v>1873</v>
      </c>
      <c r="BB350" s="84" t="s">
        <v>1874</v>
      </c>
      <c r="BC350" s="84" t="s">
        <v>1875</v>
      </c>
      <c r="BD350" s="84" t="s">
        <v>1876</v>
      </c>
      <c r="BE350" s="84" t="s">
        <v>1877</v>
      </c>
      <c r="BF350" s="84" t="s">
        <v>1878</v>
      </c>
      <c r="BG350" s="84" t="s">
        <v>1879</v>
      </c>
      <c r="BH350" s="84" t="s">
        <v>1880</v>
      </c>
      <c r="BI350" s="84" t="s">
        <v>1881</v>
      </c>
      <c r="BJ350" s="84" t="s">
        <v>1882</v>
      </c>
      <c r="BK350" s="84" t="s">
        <v>1883</v>
      </c>
      <c r="BL350" s="84" t="s">
        <v>1884</v>
      </c>
      <c r="BM350" s="84" t="s">
        <v>1885</v>
      </c>
      <c r="BN350" s="84" t="s">
        <v>1886</v>
      </c>
      <c r="BO350" s="84" t="s">
        <v>1887</v>
      </c>
      <c r="BP350" s="84" t="s">
        <v>1888</v>
      </c>
      <c r="BQ350" s="84" t="s">
        <v>1889</v>
      </c>
      <c r="BR350" s="68" t="str">
        <f t="shared" si="388"/>
        <v/>
      </c>
      <c r="BS350" s="68" t="str">
        <f t="shared" si="362"/>
        <v/>
      </c>
      <c r="BT350" s="68" t="str">
        <f t="shared" si="363"/>
        <v/>
      </c>
      <c r="BU350" s="68" t="str">
        <f t="shared" si="364"/>
        <v/>
      </c>
      <c r="BV350" s="68" t="str">
        <f t="shared" si="365"/>
        <v/>
      </c>
      <c r="BW350" s="68" t="str">
        <f t="shared" si="366"/>
        <v/>
      </c>
      <c r="BX350" s="68" t="str">
        <f t="shared" si="367"/>
        <v/>
      </c>
      <c r="BY350" s="68" t="str">
        <f t="shared" si="368"/>
        <v/>
      </c>
      <c r="BZ350" s="68" t="str">
        <f t="shared" si="369"/>
        <v/>
      </c>
      <c r="CA350" s="68" t="str">
        <f t="shared" si="370"/>
        <v/>
      </c>
      <c r="CB350" s="68" t="str">
        <f t="shared" si="371"/>
        <v/>
      </c>
      <c r="CC350" s="68" t="str">
        <f t="shared" si="372"/>
        <v/>
      </c>
      <c r="CD350" s="68" t="str">
        <f t="shared" si="373"/>
        <v/>
      </c>
      <c r="CE350" s="68" t="str">
        <f t="shared" si="374"/>
        <v/>
      </c>
      <c r="CF350" s="68" t="str">
        <f t="shared" si="375"/>
        <v/>
      </c>
      <c r="CG350" s="68" t="str">
        <f t="shared" si="376"/>
        <v/>
      </c>
      <c r="CH350" s="68" t="str">
        <f t="shared" si="377"/>
        <v/>
      </c>
      <c r="CI350" s="68" t="str">
        <f t="shared" si="378"/>
        <v/>
      </c>
      <c r="CJ350" s="68" t="str">
        <f t="shared" si="379"/>
        <v/>
      </c>
      <c r="CK350" s="68" t="str">
        <f t="shared" si="380"/>
        <v/>
      </c>
      <c r="CL350" s="68" t="str">
        <f t="shared" si="381"/>
        <v/>
      </c>
      <c r="CM350" s="68" t="str">
        <f t="shared" si="382"/>
        <v/>
      </c>
      <c r="CN350" s="68" t="str">
        <f t="shared" si="383"/>
        <v/>
      </c>
      <c r="CO350" s="68" t="str">
        <f t="shared" si="384"/>
        <v/>
      </c>
      <c r="CP350" s="68" t="str">
        <f t="shared" si="389"/>
        <v/>
      </c>
    </row>
    <row r="351" spans="3:94" x14ac:dyDescent="0.25">
      <c r="C351" s="82" t="str">
        <f t="shared" si="385"/>
        <v/>
      </c>
      <c r="D351" s="278"/>
      <c r="E351" s="82" t="str">
        <f t="shared" si="386"/>
        <v/>
      </c>
      <c r="F351" s="82" t="str">
        <f t="shared" si="339"/>
        <v/>
      </c>
      <c r="G351" s="82" t="str">
        <f t="shared" si="340"/>
        <v/>
      </c>
      <c r="H351" s="82" t="str">
        <f t="shared" si="341"/>
        <v/>
      </c>
      <c r="I351" s="82" t="str">
        <f t="shared" si="342"/>
        <v/>
      </c>
      <c r="J351" s="82" t="str">
        <f t="shared" si="343"/>
        <v/>
      </c>
      <c r="K351" s="82" t="str">
        <f t="shared" si="344"/>
        <v/>
      </c>
      <c r="L351" s="82" t="str">
        <f t="shared" si="345"/>
        <v/>
      </c>
      <c r="M351" s="82" t="str">
        <f t="shared" si="346"/>
        <v/>
      </c>
      <c r="N351" s="82" t="str">
        <f t="shared" si="347"/>
        <v/>
      </c>
      <c r="O351" s="82" t="str">
        <f t="shared" si="348"/>
        <v/>
      </c>
      <c r="P351" s="82" t="str">
        <f t="shared" si="349"/>
        <v/>
      </c>
      <c r="Q351" s="82" t="str">
        <f t="shared" si="350"/>
        <v/>
      </c>
      <c r="R351" s="82" t="str">
        <f t="shared" si="351"/>
        <v/>
      </c>
      <c r="S351" s="82" t="str">
        <f t="shared" si="352"/>
        <v/>
      </c>
      <c r="T351" s="82" t="str">
        <f t="shared" si="353"/>
        <v/>
      </c>
      <c r="U351" s="82" t="str">
        <f t="shared" si="354"/>
        <v/>
      </c>
      <c r="V351" s="82" t="str">
        <f t="shared" si="355"/>
        <v/>
      </c>
      <c r="W351" s="82" t="str">
        <f t="shared" si="356"/>
        <v/>
      </c>
      <c r="X351" s="82" t="str">
        <f t="shared" si="357"/>
        <v/>
      </c>
      <c r="Y351" s="82" t="str">
        <f t="shared" si="358"/>
        <v/>
      </c>
      <c r="Z351" s="82" t="str">
        <f t="shared" si="359"/>
        <v/>
      </c>
      <c r="AA351" s="82" t="str">
        <f t="shared" si="360"/>
        <v/>
      </c>
      <c r="AB351" s="82" t="str">
        <f t="shared" si="361"/>
        <v/>
      </c>
      <c r="AC351" s="83" t="str">
        <f t="shared" si="390"/>
        <v>https://viking-pictures.s3.us-west-1.amazonaws.com/AA1188</v>
      </c>
      <c r="AD351" s="82" t="str">
        <f t="shared" si="327"/>
        <v>0</v>
      </c>
      <c r="AE351" s="82">
        <f t="shared" si="387"/>
        <v>0</v>
      </c>
      <c r="AF351" s="82" t="str">
        <f t="shared" si="328"/>
        <v>0</v>
      </c>
      <c r="AG351" s="82" t="str">
        <f t="shared" si="329"/>
        <v>0</v>
      </c>
      <c r="AH351" s="82" t="str">
        <f t="shared" si="330"/>
        <v>0</v>
      </c>
      <c r="AI351" s="82" t="str">
        <f t="shared" si="331"/>
        <v>0</v>
      </c>
      <c r="AJ351" s="82" t="str">
        <f t="shared" si="332"/>
        <v>0</v>
      </c>
      <c r="AK351" s="82" t="str">
        <f t="shared" si="333"/>
        <v>0</v>
      </c>
      <c r="AL351" s="82" t="str">
        <f t="shared" si="334"/>
        <v>0</v>
      </c>
      <c r="AM351" s="82" t="str">
        <f t="shared" si="335"/>
        <v>0</v>
      </c>
      <c r="AN351" s="82" t="str">
        <f t="shared" si="336"/>
        <v>0</v>
      </c>
      <c r="AO351" s="82" t="str">
        <f t="shared" si="337"/>
        <v>0</v>
      </c>
      <c r="AP351" s="82" t="str">
        <f t="shared" si="338"/>
        <v>0</v>
      </c>
      <c r="AQ351" s="84" t="s">
        <v>3199</v>
      </c>
      <c r="AR351" s="84" t="s">
        <v>1864</v>
      </c>
      <c r="AS351" s="84" t="s">
        <v>1865</v>
      </c>
      <c r="AT351" s="84" t="s">
        <v>1866</v>
      </c>
      <c r="AU351" s="84" t="s">
        <v>1867</v>
      </c>
      <c r="AV351" s="84" t="s">
        <v>1868</v>
      </c>
      <c r="AW351" s="84" t="s">
        <v>1869</v>
      </c>
      <c r="AX351" s="84" t="s">
        <v>1870</v>
      </c>
      <c r="AY351" s="84" t="s">
        <v>1871</v>
      </c>
      <c r="AZ351" s="84" t="s">
        <v>1872</v>
      </c>
      <c r="BA351" s="84" t="s">
        <v>1873</v>
      </c>
      <c r="BB351" s="84" t="s">
        <v>1874</v>
      </c>
      <c r="BC351" s="84" t="s">
        <v>1875</v>
      </c>
      <c r="BD351" s="84" t="s">
        <v>1876</v>
      </c>
      <c r="BE351" s="84" t="s">
        <v>1877</v>
      </c>
      <c r="BF351" s="84" t="s">
        <v>1878</v>
      </c>
      <c r="BG351" s="84" t="s">
        <v>1879</v>
      </c>
      <c r="BH351" s="84" t="s">
        <v>1880</v>
      </c>
      <c r="BI351" s="84" t="s">
        <v>1881</v>
      </c>
      <c r="BJ351" s="84" t="s">
        <v>1882</v>
      </c>
      <c r="BK351" s="84" t="s">
        <v>1883</v>
      </c>
      <c r="BL351" s="84" t="s">
        <v>1884</v>
      </c>
      <c r="BM351" s="84" t="s">
        <v>1885</v>
      </c>
      <c r="BN351" s="84" t="s">
        <v>1886</v>
      </c>
      <c r="BO351" s="84" t="s">
        <v>1887</v>
      </c>
      <c r="BP351" s="84" t="s">
        <v>1888</v>
      </c>
      <c r="BQ351" s="84" t="s">
        <v>1889</v>
      </c>
      <c r="BR351" s="68" t="str">
        <f t="shared" si="388"/>
        <v/>
      </c>
      <c r="BS351" s="68" t="str">
        <f t="shared" si="362"/>
        <v/>
      </c>
      <c r="BT351" s="68" t="str">
        <f t="shared" si="363"/>
        <v/>
      </c>
      <c r="BU351" s="68" t="str">
        <f t="shared" si="364"/>
        <v/>
      </c>
      <c r="BV351" s="68" t="str">
        <f t="shared" si="365"/>
        <v/>
      </c>
      <c r="BW351" s="68" t="str">
        <f t="shared" si="366"/>
        <v/>
      </c>
      <c r="BX351" s="68" t="str">
        <f t="shared" si="367"/>
        <v/>
      </c>
      <c r="BY351" s="68" t="str">
        <f t="shared" si="368"/>
        <v/>
      </c>
      <c r="BZ351" s="68" t="str">
        <f t="shared" si="369"/>
        <v/>
      </c>
      <c r="CA351" s="68" t="str">
        <f t="shared" si="370"/>
        <v/>
      </c>
      <c r="CB351" s="68" t="str">
        <f t="shared" si="371"/>
        <v/>
      </c>
      <c r="CC351" s="68" t="str">
        <f t="shared" si="372"/>
        <v/>
      </c>
      <c r="CD351" s="68" t="str">
        <f t="shared" si="373"/>
        <v/>
      </c>
      <c r="CE351" s="68" t="str">
        <f t="shared" si="374"/>
        <v/>
      </c>
      <c r="CF351" s="68" t="str">
        <f t="shared" si="375"/>
        <v/>
      </c>
      <c r="CG351" s="68" t="str">
        <f t="shared" si="376"/>
        <v/>
      </c>
      <c r="CH351" s="68" t="str">
        <f t="shared" si="377"/>
        <v/>
      </c>
      <c r="CI351" s="68" t="str">
        <f t="shared" si="378"/>
        <v/>
      </c>
      <c r="CJ351" s="68" t="str">
        <f t="shared" si="379"/>
        <v/>
      </c>
      <c r="CK351" s="68" t="str">
        <f t="shared" si="380"/>
        <v/>
      </c>
      <c r="CL351" s="68" t="str">
        <f t="shared" si="381"/>
        <v/>
      </c>
      <c r="CM351" s="68" t="str">
        <f t="shared" si="382"/>
        <v/>
      </c>
      <c r="CN351" s="68" t="str">
        <f t="shared" si="383"/>
        <v/>
      </c>
      <c r="CO351" s="68" t="str">
        <f t="shared" si="384"/>
        <v/>
      </c>
      <c r="CP351" s="68" t="str">
        <f t="shared" si="389"/>
        <v/>
      </c>
    </row>
    <row r="352" spans="3:94" x14ac:dyDescent="0.25">
      <c r="C352" s="82" t="str">
        <f t="shared" si="385"/>
        <v/>
      </c>
      <c r="D352" s="278"/>
      <c r="E352" s="82" t="str">
        <f t="shared" si="386"/>
        <v/>
      </c>
      <c r="F352" s="82" t="str">
        <f t="shared" si="339"/>
        <v/>
      </c>
      <c r="G352" s="82" t="str">
        <f t="shared" si="340"/>
        <v/>
      </c>
      <c r="H352" s="82" t="str">
        <f t="shared" si="341"/>
        <v/>
      </c>
      <c r="I352" s="82" t="str">
        <f t="shared" si="342"/>
        <v/>
      </c>
      <c r="J352" s="82" t="str">
        <f t="shared" si="343"/>
        <v/>
      </c>
      <c r="K352" s="82" t="str">
        <f t="shared" si="344"/>
        <v/>
      </c>
      <c r="L352" s="82" t="str">
        <f t="shared" si="345"/>
        <v/>
      </c>
      <c r="M352" s="82" t="str">
        <f t="shared" si="346"/>
        <v/>
      </c>
      <c r="N352" s="82" t="str">
        <f t="shared" si="347"/>
        <v/>
      </c>
      <c r="O352" s="82" t="str">
        <f t="shared" si="348"/>
        <v/>
      </c>
      <c r="P352" s="82" t="str">
        <f t="shared" si="349"/>
        <v/>
      </c>
      <c r="Q352" s="82" t="str">
        <f t="shared" si="350"/>
        <v/>
      </c>
      <c r="R352" s="82" t="str">
        <f t="shared" si="351"/>
        <v/>
      </c>
      <c r="S352" s="82" t="str">
        <f t="shared" si="352"/>
        <v/>
      </c>
      <c r="T352" s="82" t="str">
        <f t="shared" si="353"/>
        <v/>
      </c>
      <c r="U352" s="82" t="str">
        <f t="shared" si="354"/>
        <v/>
      </c>
      <c r="V352" s="82" t="str">
        <f t="shared" si="355"/>
        <v/>
      </c>
      <c r="W352" s="82" t="str">
        <f t="shared" si="356"/>
        <v/>
      </c>
      <c r="X352" s="82" t="str">
        <f t="shared" si="357"/>
        <v/>
      </c>
      <c r="Y352" s="82" t="str">
        <f t="shared" si="358"/>
        <v/>
      </c>
      <c r="Z352" s="82" t="str">
        <f t="shared" si="359"/>
        <v/>
      </c>
      <c r="AA352" s="82" t="str">
        <f t="shared" si="360"/>
        <v/>
      </c>
      <c r="AB352" s="82" t="str">
        <f t="shared" si="361"/>
        <v/>
      </c>
      <c r="AC352" s="83" t="str">
        <f t="shared" si="390"/>
        <v>https://viking-pictures.s3.us-west-1.amazonaws.com/AA1188</v>
      </c>
      <c r="AD352" s="82" t="str">
        <f t="shared" si="327"/>
        <v>0</v>
      </c>
      <c r="AE352" s="82">
        <f t="shared" si="387"/>
        <v>0</v>
      </c>
      <c r="AF352" s="82" t="str">
        <f t="shared" si="328"/>
        <v>0</v>
      </c>
      <c r="AG352" s="82" t="str">
        <f t="shared" si="329"/>
        <v>0</v>
      </c>
      <c r="AH352" s="82" t="str">
        <f t="shared" si="330"/>
        <v>0</v>
      </c>
      <c r="AI352" s="82" t="str">
        <f t="shared" si="331"/>
        <v>0</v>
      </c>
      <c r="AJ352" s="82" t="str">
        <f t="shared" si="332"/>
        <v>0</v>
      </c>
      <c r="AK352" s="82" t="str">
        <f t="shared" si="333"/>
        <v>0</v>
      </c>
      <c r="AL352" s="82" t="str">
        <f t="shared" si="334"/>
        <v>0</v>
      </c>
      <c r="AM352" s="82" t="str">
        <f t="shared" si="335"/>
        <v>0</v>
      </c>
      <c r="AN352" s="82" t="str">
        <f t="shared" si="336"/>
        <v>0</v>
      </c>
      <c r="AO352" s="82" t="str">
        <f t="shared" si="337"/>
        <v>0</v>
      </c>
      <c r="AP352" s="82" t="str">
        <f t="shared" si="338"/>
        <v>0</v>
      </c>
      <c r="AQ352" s="84" t="s">
        <v>3199</v>
      </c>
      <c r="AR352" s="84" t="s">
        <v>1864</v>
      </c>
      <c r="AS352" s="84" t="s">
        <v>1865</v>
      </c>
      <c r="AT352" s="84" t="s">
        <v>1866</v>
      </c>
      <c r="AU352" s="84" t="s">
        <v>1867</v>
      </c>
      <c r="AV352" s="84" t="s">
        <v>1868</v>
      </c>
      <c r="AW352" s="84" t="s">
        <v>1869</v>
      </c>
      <c r="AX352" s="84" t="s">
        <v>1870</v>
      </c>
      <c r="AY352" s="84" t="s">
        <v>1871</v>
      </c>
      <c r="AZ352" s="84" t="s">
        <v>1872</v>
      </c>
      <c r="BA352" s="84" t="s">
        <v>1873</v>
      </c>
      <c r="BB352" s="84" t="s">
        <v>1874</v>
      </c>
      <c r="BC352" s="84" t="s">
        <v>1875</v>
      </c>
      <c r="BD352" s="84" t="s">
        <v>1876</v>
      </c>
      <c r="BE352" s="84" t="s">
        <v>1877</v>
      </c>
      <c r="BF352" s="84" t="s">
        <v>1878</v>
      </c>
      <c r="BG352" s="84" t="s">
        <v>1879</v>
      </c>
      <c r="BH352" s="84" t="s">
        <v>1880</v>
      </c>
      <c r="BI352" s="84" t="s">
        <v>1881</v>
      </c>
      <c r="BJ352" s="84" t="s">
        <v>1882</v>
      </c>
      <c r="BK352" s="84" t="s">
        <v>1883</v>
      </c>
      <c r="BL352" s="84" t="s">
        <v>1884</v>
      </c>
      <c r="BM352" s="84" t="s">
        <v>1885</v>
      </c>
      <c r="BN352" s="84" t="s">
        <v>1886</v>
      </c>
      <c r="BO352" s="84" t="s">
        <v>1887</v>
      </c>
      <c r="BP352" s="84" t="s">
        <v>1888</v>
      </c>
      <c r="BQ352" s="84" t="s">
        <v>1889</v>
      </c>
      <c r="BR352" s="68" t="str">
        <f t="shared" si="388"/>
        <v/>
      </c>
      <c r="BS352" s="68" t="str">
        <f t="shared" si="362"/>
        <v/>
      </c>
      <c r="BT352" s="68" t="str">
        <f t="shared" si="363"/>
        <v/>
      </c>
      <c r="BU352" s="68" t="str">
        <f t="shared" si="364"/>
        <v/>
      </c>
      <c r="BV352" s="68" t="str">
        <f t="shared" si="365"/>
        <v/>
      </c>
      <c r="BW352" s="68" t="str">
        <f t="shared" si="366"/>
        <v/>
      </c>
      <c r="BX352" s="68" t="str">
        <f t="shared" si="367"/>
        <v/>
      </c>
      <c r="BY352" s="68" t="str">
        <f t="shared" si="368"/>
        <v/>
      </c>
      <c r="BZ352" s="68" t="str">
        <f t="shared" si="369"/>
        <v/>
      </c>
      <c r="CA352" s="68" t="str">
        <f t="shared" si="370"/>
        <v/>
      </c>
      <c r="CB352" s="68" t="str">
        <f t="shared" si="371"/>
        <v/>
      </c>
      <c r="CC352" s="68" t="str">
        <f t="shared" si="372"/>
        <v/>
      </c>
      <c r="CD352" s="68" t="str">
        <f t="shared" si="373"/>
        <v/>
      </c>
      <c r="CE352" s="68" t="str">
        <f t="shared" si="374"/>
        <v/>
      </c>
      <c r="CF352" s="68" t="str">
        <f t="shared" si="375"/>
        <v/>
      </c>
      <c r="CG352" s="68" t="str">
        <f t="shared" si="376"/>
        <v/>
      </c>
      <c r="CH352" s="68" t="str">
        <f t="shared" si="377"/>
        <v/>
      </c>
      <c r="CI352" s="68" t="str">
        <f t="shared" si="378"/>
        <v/>
      </c>
      <c r="CJ352" s="68" t="str">
        <f t="shared" si="379"/>
        <v/>
      </c>
      <c r="CK352" s="68" t="str">
        <f t="shared" si="380"/>
        <v/>
      </c>
      <c r="CL352" s="68" t="str">
        <f t="shared" si="381"/>
        <v/>
      </c>
      <c r="CM352" s="68" t="str">
        <f t="shared" si="382"/>
        <v/>
      </c>
      <c r="CN352" s="68" t="str">
        <f t="shared" si="383"/>
        <v/>
      </c>
      <c r="CO352" s="68" t="str">
        <f t="shared" si="384"/>
        <v/>
      </c>
      <c r="CP352" s="68" t="str">
        <f t="shared" si="389"/>
        <v/>
      </c>
    </row>
    <row r="353" spans="3:94" x14ac:dyDescent="0.25">
      <c r="C353" s="82" t="str">
        <f t="shared" si="385"/>
        <v/>
      </c>
      <c r="D353" s="278"/>
      <c r="E353" s="82" t="str">
        <f t="shared" si="386"/>
        <v/>
      </c>
      <c r="F353" s="82" t="str">
        <f t="shared" si="339"/>
        <v/>
      </c>
      <c r="G353" s="82" t="str">
        <f t="shared" si="340"/>
        <v/>
      </c>
      <c r="H353" s="82" t="str">
        <f t="shared" si="341"/>
        <v/>
      </c>
      <c r="I353" s="82" t="str">
        <f t="shared" si="342"/>
        <v/>
      </c>
      <c r="J353" s="82" t="str">
        <f t="shared" si="343"/>
        <v/>
      </c>
      <c r="K353" s="82" t="str">
        <f t="shared" si="344"/>
        <v/>
      </c>
      <c r="L353" s="82" t="str">
        <f t="shared" si="345"/>
        <v/>
      </c>
      <c r="M353" s="82" t="str">
        <f t="shared" si="346"/>
        <v/>
      </c>
      <c r="N353" s="82" t="str">
        <f t="shared" si="347"/>
        <v/>
      </c>
      <c r="O353" s="82" t="str">
        <f t="shared" si="348"/>
        <v/>
      </c>
      <c r="P353" s="82" t="str">
        <f t="shared" si="349"/>
        <v/>
      </c>
      <c r="Q353" s="82" t="str">
        <f t="shared" si="350"/>
        <v/>
      </c>
      <c r="R353" s="82" t="str">
        <f t="shared" si="351"/>
        <v/>
      </c>
      <c r="S353" s="82" t="str">
        <f t="shared" si="352"/>
        <v/>
      </c>
      <c r="T353" s="82" t="str">
        <f t="shared" si="353"/>
        <v/>
      </c>
      <c r="U353" s="82" t="str">
        <f t="shared" si="354"/>
        <v/>
      </c>
      <c r="V353" s="82" t="str">
        <f t="shared" si="355"/>
        <v/>
      </c>
      <c r="W353" s="82" t="str">
        <f t="shared" si="356"/>
        <v/>
      </c>
      <c r="X353" s="82" t="str">
        <f t="shared" si="357"/>
        <v/>
      </c>
      <c r="Y353" s="82" t="str">
        <f t="shared" si="358"/>
        <v/>
      </c>
      <c r="Z353" s="82" t="str">
        <f t="shared" si="359"/>
        <v/>
      </c>
      <c r="AA353" s="82" t="str">
        <f t="shared" si="360"/>
        <v/>
      </c>
      <c r="AB353" s="82" t="str">
        <f t="shared" si="361"/>
        <v/>
      </c>
      <c r="AC353" s="83" t="str">
        <f t="shared" si="390"/>
        <v>https://viking-pictures.s3.us-west-1.amazonaws.com/AA1188</v>
      </c>
      <c r="AD353" s="82" t="str">
        <f t="shared" si="327"/>
        <v>0</v>
      </c>
      <c r="AE353" s="82">
        <f t="shared" si="387"/>
        <v>0</v>
      </c>
      <c r="AF353" s="82" t="str">
        <f t="shared" si="328"/>
        <v>0</v>
      </c>
      <c r="AG353" s="82" t="str">
        <f t="shared" si="329"/>
        <v>0</v>
      </c>
      <c r="AH353" s="82" t="str">
        <f t="shared" si="330"/>
        <v>0</v>
      </c>
      <c r="AI353" s="82" t="str">
        <f t="shared" si="331"/>
        <v>0</v>
      </c>
      <c r="AJ353" s="82" t="str">
        <f t="shared" si="332"/>
        <v>0</v>
      </c>
      <c r="AK353" s="82" t="str">
        <f t="shared" si="333"/>
        <v>0</v>
      </c>
      <c r="AL353" s="82" t="str">
        <f t="shared" si="334"/>
        <v>0</v>
      </c>
      <c r="AM353" s="82" t="str">
        <f t="shared" si="335"/>
        <v>0</v>
      </c>
      <c r="AN353" s="82" t="str">
        <f t="shared" si="336"/>
        <v>0</v>
      </c>
      <c r="AO353" s="82" t="str">
        <f t="shared" si="337"/>
        <v>0</v>
      </c>
      <c r="AP353" s="82" t="str">
        <f t="shared" si="338"/>
        <v>0</v>
      </c>
      <c r="AQ353" s="84" t="s">
        <v>3199</v>
      </c>
      <c r="AR353" s="84" t="s">
        <v>1864</v>
      </c>
      <c r="AS353" s="84" t="s">
        <v>1865</v>
      </c>
      <c r="AT353" s="84" t="s">
        <v>1866</v>
      </c>
      <c r="AU353" s="84" t="s">
        <v>1867</v>
      </c>
      <c r="AV353" s="84" t="s">
        <v>1868</v>
      </c>
      <c r="AW353" s="84" t="s">
        <v>1869</v>
      </c>
      <c r="AX353" s="84" t="s">
        <v>1870</v>
      </c>
      <c r="AY353" s="84" t="s">
        <v>1871</v>
      </c>
      <c r="AZ353" s="84" t="s">
        <v>1872</v>
      </c>
      <c r="BA353" s="84" t="s">
        <v>1873</v>
      </c>
      <c r="BB353" s="84" t="s">
        <v>1874</v>
      </c>
      <c r="BC353" s="84" t="s">
        <v>1875</v>
      </c>
      <c r="BD353" s="84" t="s">
        <v>1876</v>
      </c>
      <c r="BE353" s="84" t="s">
        <v>1877</v>
      </c>
      <c r="BF353" s="84" t="s">
        <v>1878</v>
      </c>
      <c r="BG353" s="84" t="s">
        <v>1879</v>
      </c>
      <c r="BH353" s="84" t="s">
        <v>1880</v>
      </c>
      <c r="BI353" s="84" t="s">
        <v>1881</v>
      </c>
      <c r="BJ353" s="84" t="s">
        <v>1882</v>
      </c>
      <c r="BK353" s="84" t="s">
        <v>1883</v>
      </c>
      <c r="BL353" s="84" t="s">
        <v>1884</v>
      </c>
      <c r="BM353" s="84" t="s">
        <v>1885</v>
      </c>
      <c r="BN353" s="84" t="s">
        <v>1886</v>
      </c>
      <c r="BO353" s="84" t="s">
        <v>1887</v>
      </c>
      <c r="BP353" s="84" t="s">
        <v>1888</v>
      </c>
      <c r="BQ353" s="84" t="s">
        <v>1889</v>
      </c>
      <c r="BR353" s="68" t="str">
        <f t="shared" si="388"/>
        <v/>
      </c>
      <c r="BS353" s="68" t="str">
        <f t="shared" si="362"/>
        <v/>
      </c>
      <c r="BT353" s="68" t="str">
        <f t="shared" si="363"/>
        <v/>
      </c>
      <c r="BU353" s="68" t="str">
        <f t="shared" si="364"/>
        <v/>
      </c>
      <c r="BV353" s="68" t="str">
        <f t="shared" si="365"/>
        <v/>
      </c>
      <c r="BW353" s="68" t="str">
        <f t="shared" si="366"/>
        <v/>
      </c>
      <c r="BX353" s="68" t="str">
        <f t="shared" si="367"/>
        <v/>
      </c>
      <c r="BY353" s="68" t="str">
        <f t="shared" si="368"/>
        <v/>
      </c>
      <c r="BZ353" s="68" t="str">
        <f t="shared" si="369"/>
        <v/>
      </c>
      <c r="CA353" s="68" t="str">
        <f t="shared" si="370"/>
        <v/>
      </c>
      <c r="CB353" s="68" t="str">
        <f t="shared" si="371"/>
        <v/>
      </c>
      <c r="CC353" s="68" t="str">
        <f t="shared" si="372"/>
        <v/>
      </c>
      <c r="CD353" s="68" t="str">
        <f t="shared" si="373"/>
        <v/>
      </c>
      <c r="CE353" s="68" t="str">
        <f t="shared" si="374"/>
        <v/>
      </c>
      <c r="CF353" s="68" t="str">
        <f t="shared" si="375"/>
        <v/>
      </c>
      <c r="CG353" s="68" t="str">
        <f t="shared" si="376"/>
        <v/>
      </c>
      <c r="CH353" s="68" t="str">
        <f t="shared" si="377"/>
        <v/>
      </c>
      <c r="CI353" s="68" t="str">
        <f t="shared" si="378"/>
        <v/>
      </c>
      <c r="CJ353" s="68" t="str">
        <f t="shared" si="379"/>
        <v/>
      </c>
      <c r="CK353" s="68" t="str">
        <f t="shared" si="380"/>
        <v/>
      </c>
      <c r="CL353" s="68" t="str">
        <f t="shared" si="381"/>
        <v/>
      </c>
      <c r="CM353" s="68" t="str">
        <f t="shared" si="382"/>
        <v/>
      </c>
      <c r="CN353" s="68" t="str">
        <f t="shared" si="383"/>
        <v/>
      </c>
      <c r="CO353" s="68" t="str">
        <f t="shared" si="384"/>
        <v/>
      </c>
      <c r="CP353" s="68" t="str">
        <f t="shared" si="389"/>
        <v/>
      </c>
    </row>
    <row r="354" spans="3:94" x14ac:dyDescent="0.25">
      <c r="C354" s="82" t="str">
        <f t="shared" si="385"/>
        <v/>
      </c>
      <c r="D354" s="278"/>
      <c r="E354" s="82" t="str">
        <f t="shared" si="386"/>
        <v/>
      </c>
      <c r="F354" s="82" t="str">
        <f t="shared" si="339"/>
        <v/>
      </c>
      <c r="G354" s="82" t="str">
        <f t="shared" si="340"/>
        <v/>
      </c>
      <c r="H354" s="82" t="str">
        <f t="shared" si="341"/>
        <v/>
      </c>
      <c r="I354" s="82" t="str">
        <f t="shared" si="342"/>
        <v/>
      </c>
      <c r="J354" s="82" t="str">
        <f t="shared" si="343"/>
        <v/>
      </c>
      <c r="K354" s="82" t="str">
        <f t="shared" si="344"/>
        <v/>
      </c>
      <c r="L354" s="82" t="str">
        <f t="shared" si="345"/>
        <v/>
      </c>
      <c r="M354" s="82" t="str">
        <f t="shared" si="346"/>
        <v/>
      </c>
      <c r="N354" s="82" t="str">
        <f t="shared" si="347"/>
        <v/>
      </c>
      <c r="O354" s="82" t="str">
        <f t="shared" si="348"/>
        <v/>
      </c>
      <c r="P354" s="82" t="str">
        <f t="shared" si="349"/>
        <v/>
      </c>
      <c r="Q354" s="82" t="str">
        <f t="shared" si="350"/>
        <v/>
      </c>
      <c r="R354" s="82" t="str">
        <f t="shared" si="351"/>
        <v/>
      </c>
      <c r="S354" s="82" t="str">
        <f t="shared" si="352"/>
        <v/>
      </c>
      <c r="T354" s="82" t="str">
        <f t="shared" si="353"/>
        <v/>
      </c>
      <c r="U354" s="82" t="str">
        <f t="shared" si="354"/>
        <v/>
      </c>
      <c r="V354" s="82" t="str">
        <f t="shared" si="355"/>
        <v/>
      </c>
      <c r="W354" s="82" t="str">
        <f t="shared" si="356"/>
        <v/>
      </c>
      <c r="X354" s="82" t="str">
        <f t="shared" si="357"/>
        <v/>
      </c>
      <c r="Y354" s="82" t="str">
        <f t="shared" si="358"/>
        <v/>
      </c>
      <c r="Z354" s="82" t="str">
        <f t="shared" si="359"/>
        <v/>
      </c>
      <c r="AA354" s="82" t="str">
        <f t="shared" si="360"/>
        <v/>
      </c>
      <c r="AB354" s="82" t="str">
        <f t="shared" si="361"/>
        <v/>
      </c>
      <c r="AC354" s="83" t="str">
        <f t="shared" si="390"/>
        <v>https://viking-pictures.s3.us-west-1.amazonaws.com/AA1188</v>
      </c>
      <c r="AD354" s="82" t="str">
        <f t="shared" si="327"/>
        <v>0</v>
      </c>
      <c r="AE354" s="82">
        <f t="shared" si="387"/>
        <v>0</v>
      </c>
      <c r="AF354" s="82" t="str">
        <f t="shared" si="328"/>
        <v>0</v>
      </c>
      <c r="AG354" s="82" t="str">
        <f t="shared" si="329"/>
        <v>0</v>
      </c>
      <c r="AH354" s="82" t="str">
        <f t="shared" si="330"/>
        <v>0</v>
      </c>
      <c r="AI354" s="82" t="str">
        <f t="shared" si="331"/>
        <v>0</v>
      </c>
      <c r="AJ354" s="82" t="str">
        <f t="shared" si="332"/>
        <v>0</v>
      </c>
      <c r="AK354" s="82" t="str">
        <f t="shared" si="333"/>
        <v>0</v>
      </c>
      <c r="AL354" s="82" t="str">
        <f t="shared" si="334"/>
        <v>0</v>
      </c>
      <c r="AM354" s="82" t="str">
        <f t="shared" si="335"/>
        <v>0</v>
      </c>
      <c r="AN354" s="82" t="str">
        <f t="shared" si="336"/>
        <v>0</v>
      </c>
      <c r="AO354" s="82" t="str">
        <f t="shared" si="337"/>
        <v>0</v>
      </c>
      <c r="AP354" s="82" t="str">
        <f t="shared" si="338"/>
        <v>0</v>
      </c>
      <c r="AQ354" s="84" t="s">
        <v>3199</v>
      </c>
      <c r="AR354" s="84" t="s">
        <v>1864</v>
      </c>
      <c r="AS354" s="84" t="s">
        <v>1865</v>
      </c>
      <c r="AT354" s="84" t="s">
        <v>1866</v>
      </c>
      <c r="AU354" s="84" t="s">
        <v>1867</v>
      </c>
      <c r="AV354" s="84" t="s">
        <v>1868</v>
      </c>
      <c r="AW354" s="84" t="s">
        <v>1869</v>
      </c>
      <c r="AX354" s="84" t="s">
        <v>1870</v>
      </c>
      <c r="AY354" s="84" t="s">
        <v>1871</v>
      </c>
      <c r="AZ354" s="84" t="s">
        <v>1872</v>
      </c>
      <c r="BA354" s="84" t="s">
        <v>1873</v>
      </c>
      <c r="BB354" s="84" t="s">
        <v>1874</v>
      </c>
      <c r="BC354" s="84" t="s">
        <v>1875</v>
      </c>
      <c r="BD354" s="84" t="s">
        <v>1876</v>
      </c>
      <c r="BE354" s="84" t="s">
        <v>1877</v>
      </c>
      <c r="BF354" s="84" t="s">
        <v>1878</v>
      </c>
      <c r="BG354" s="84" t="s">
        <v>1879</v>
      </c>
      <c r="BH354" s="84" t="s">
        <v>1880</v>
      </c>
      <c r="BI354" s="84" t="s">
        <v>1881</v>
      </c>
      <c r="BJ354" s="84" t="s">
        <v>1882</v>
      </c>
      <c r="BK354" s="84" t="s">
        <v>1883</v>
      </c>
      <c r="BL354" s="84" t="s">
        <v>1884</v>
      </c>
      <c r="BM354" s="84" t="s">
        <v>1885</v>
      </c>
      <c r="BN354" s="84" t="s">
        <v>1886</v>
      </c>
      <c r="BO354" s="84" t="s">
        <v>1887</v>
      </c>
      <c r="BP354" s="84" t="s">
        <v>1888</v>
      </c>
      <c r="BQ354" s="84" t="s">
        <v>1889</v>
      </c>
      <c r="BR354" s="68" t="str">
        <f t="shared" si="388"/>
        <v/>
      </c>
      <c r="BS354" s="68" t="str">
        <f t="shared" si="362"/>
        <v/>
      </c>
      <c r="BT354" s="68" t="str">
        <f t="shared" si="363"/>
        <v/>
      </c>
      <c r="BU354" s="68" t="str">
        <f t="shared" si="364"/>
        <v/>
      </c>
      <c r="BV354" s="68" t="str">
        <f t="shared" si="365"/>
        <v/>
      </c>
      <c r="BW354" s="68" t="str">
        <f t="shared" si="366"/>
        <v/>
      </c>
      <c r="BX354" s="68" t="str">
        <f t="shared" si="367"/>
        <v/>
      </c>
      <c r="BY354" s="68" t="str">
        <f t="shared" si="368"/>
        <v/>
      </c>
      <c r="BZ354" s="68" t="str">
        <f t="shared" si="369"/>
        <v/>
      </c>
      <c r="CA354" s="68" t="str">
        <f t="shared" si="370"/>
        <v/>
      </c>
      <c r="CB354" s="68" t="str">
        <f t="shared" si="371"/>
        <v/>
      </c>
      <c r="CC354" s="68" t="str">
        <f t="shared" si="372"/>
        <v/>
      </c>
      <c r="CD354" s="68" t="str">
        <f t="shared" si="373"/>
        <v/>
      </c>
      <c r="CE354" s="68" t="str">
        <f t="shared" si="374"/>
        <v/>
      </c>
      <c r="CF354" s="68" t="str">
        <f t="shared" si="375"/>
        <v/>
      </c>
      <c r="CG354" s="68" t="str">
        <f t="shared" si="376"/>
        <v/>
      </c>
      <c r="CH354" s="68" t="str">
        <f t="shared" si="377"/>
        <v/>
      </c>
      <c r="CI354" s="68" t="str">
        <f t="shared" si="378"/>
        <v/>
      </c>
      <c r="CJ354" s="68" t="str">
        <f t="shared" si="379"/>
        <v/>
      </c>
      <c r="CK354" s="68" t="str">
        <f t="shared" si="380"/>
        <v/>
      </c>
      <c r="CL354" s="68" t="str">
        <f t="shared" si="381"/>
        <v/>
      </c>
      <c r="CM354" s="68" t="str">
        <f t="shared" si="382"/>
        <v/>
      </c>
      <c r="CN354" s="68" t="str">
        <f t="shared" si="383"/>
        <v/>
      </c>
      <c r="CO354" s="68" t="str">
        <f t="shared" si="384"/>
        <v/>
      </c>
      <c r="CP354" s="68" t="str">
        <f t="shared" si="389"/>
        <v/>
      </c>
    </row>
    <row r="355" spans="3:94" x14ac:dyDescent="0.25">
      <c r="C355" s="82" t="str">
        <f t="shared" si="385"/>
        <v/>
      </c>
      <c r="D355" s="278"/>
      <c r="E355" s="82" t="str">
        <f t="shared" si="386"/>
        <v/>
      </c>
      <c r="F355" s="82" t="str">
        <f t="shared" si="339"/>
        <v/>
      </c>
      <c r="G355" s="82" t="str">
        <f t="shared" si="340"/>
        <v/>
      </c>
      <c r="H355" s="82" t="str">
        <f t="shared" si="341"/>
        <v/>
      </c>
      <c r="I355" s="82" t="str">
        <f t="shared" si="342"/>
        <v/>
      </c>
      <c r="J355" s="82" t="str">
        <f t="shared" si="343"/>
        <v/>
      </c>
      <c r="K355" s="82" t="str">
        <f t="shared" si="344"/>
        <v/>
      </c>
      <c r="L355" s="82" t="str">
        <f t="shared" si="345"/>
        <v/>
      </c>
      <c r="M355" s="82" t="str">
        <f t="shared" si="346"/>
        <v/>
      </c>
      <c r="N355" s="82" t="str">
        <f t="shared" si="347"/>
        <v/>
      </c>
      <c r="O355" s="82" t="str">
        <f t="shared" si="348"/>
        <v/>
      </c>
      <c r="P355" s="82" t="str">
        <f t="shared" si="349"/>
        <v/>
      </c>
      <c r="Q355" s="82" t="str">
        <f t="shared" si="350"/>
        <v/>
      </c>
      <c r="R355" s="82" t="str">
        <f t="shared" si="351"/>
        <v/>
      </c>
      <c r="S355" s="82" t="str">
        <f t="shared" si="352"/>
        <v/>
      </c>
      <c r="T355" s="82" t="str">
        <f t="shared" si="353"/>
        <v/>
      </c>
      <c r="U355" s="82" t="str">
        <f t="shared" si="354"/>
        <v/>
      </c>
      <c r="V355" s="82" t="str">
        <f t="shared" si="355"/>
        <v/>
      </c>
      <c r="W355" s="82" t="str">
        <f t="shared" si="356"/>
        <v/>
      </c>
      <c r="X355" s="82" t="str">
        <f t="shared" si="357"/>
        <v/>
      </c>
      <c r="Y355" s="82" t="str">
        <f t="shared" si="358"/>
        <v/>
      </c>
      <c r="Z355" s="82" t="str">
        <f t="shared" si="359"/>
        <v/>
      </c>
      <c r="AA355" s="82" t="str">
        <f t="shared" si="360"/>
        <v/>
      </c>
      <c r="AB355" s="82" t="str">
        <f t="shared" si="361"/>
        <v/>
      </c>
      <c r="AC355" s="83" t="str">
        <f t="shared" si="390"/>
        <v>https://viking-pictures.s3.us-west-1.amazonaws.com/AA1188</v>
      </c>
      <c r="AD355" s="82" t="str">
        <f t="shared" si="327"/>
        <v>0</v>
      </c>
      <c r="AE355" s="82">
        <f t="shared" si="387"/>
        <v>0</v>
      </c>
      <c r="AF355" s="82" t="str">
        <f t="shared" si="328"/>
        <v>0</v>
      </c>
      <c r="AG355" s="82" t="str">
        <f t="shared" si="329"/>
        <v>0</v>
      </c>
      <c r="AH355" s="82" t="str">
        <f t="shared" si="330"/>
        <v>0</v>
      </c>
      <c r="AI355" s="82" t="str">
        <f t="shared" si="331"/>
        <v>0</v>
      </c>
      <c r="AJ355" s="82" t="str">
        <f t="shared" si="332"/>
        <v>0</v>
      </c>
      <c r="AK355" s="82" t="str">
        <f t="shared" si="333"/>
        <v>0</v>
      </c>
      <c r="AL355" s="82" t="str">
        <f t="shared" si="334"/>
        <v>0</v>
      </c>
      <c r="AM355" s="82" t="str">
        <f t="shared" si="335"/>
        <v>0</v>
      </c>
      <c r="AN355" s="82" t="str">
        <f t="shared" si="336"/>
        <v>0</v>
      </c>
      <c r="AO355" s="82" t="str">
        <f t="shared" si="337"/>
        <v>0</v>
      </c>
      <c r="AP355" s="82" t="str">
        <f t="shared" si="338"/>
        <v>0</v>
      </c>
      <c r="AQ355" s="84" t="s">
        <v>3199</v>
      </c>
      <c r="AR355" s="84" t="s">
        <v>1864</v>
      </c>
      <c r="AS355" s="84" t="s">
        <v>1865</v>
      </c>
      <c r="AT355" s="84" t="s">
        <v>1866</v>
      </c>
      <c r="AU355" s="84" t="s">
        <v>1867</v>
      </c>
      <c r="AV355" s="84" t="s">
        <v>1868</v>
      </c>
      <c r="AW355" s="84" t="s">
        <v>1869</v>
      </c>
      <c r="AX355" s="84" t="s">
        <v>1870</v>
      </c>
      <c r="AY355" s="84" t="s">
        <v>1871</v>
      </c>
      <c r="AZ355" s="84" t="s">
        <v>1872</v>
      </c>
      <c r="BA355" s="84" t="s">
        <v>1873</v>
      </c>
      <c r="BB355" s="84" t="s">
        <v>1874</v>
      </c>
      <c r="BC355" s="84" t="s">
        <v>1875</v>
      </c>
      <c r="BD355" s="84" t="s">
        <v>1876</v>
      </c>
      <c r="BE355" s="84" t="s">
        <v>1877</v>
      </c>
      <c r="BF355" s="84" t="s">
        <v>1878</v>
      </c>
      <c r="BG355" s="84" t="s">
        <v>1879</v>
      </c>
      <c r="BH355" s="84" t="s">
        <v>1880</v>
      </c>
      <c r="BI355" s="84" t="s">
        <v>1881</v>
      </c>
      <c r="BJ355" s="84" t="s">
        <v>1882</v>
      </c>
      <c r="BK355" s="84" t="s">
        <v>1883</v>
      </c>
      <c r="BL355" s="84" t="s">
        <v>1884</v>
      </c>
      <c r="BM355" s="84" t="s">
        <v>1885</v>
      </c>
      <c r="BN355" s="84" t="s">
        <v>1886</v>
      </c>
      <c r="BO355" s="84" t="s">
        <v>1887</v>
      </c>
      <c r="BP355" s="84" t="s">
        <v>1888</v>
      </c>
      <c r="BQ355" s="84" t="s">
        <v>1889</v>
      </c>
      <c r="BR355" s="68" t="str">
        <f t="shared" si="388"/>
        <v/>
      </c>
      <c r="BS355" s="68" t="str">
        <f t="shared" si="362"/>
        <v/>
      </c>
      <c r="BT355" s="68" t="str">
        <f t="shared" si="363"/>
        <v/>
      </c>
      <c r="BU355" s="68" t="str">
        <f t="shared" si="364"/>
        <v/>
      </c>
      <c r="BV355" s="68" t="str">
        <f t="shared" si="365"/>
        <v/>
      </c>
      <c r="BW355" s="68" t="str">
        <f t="shared" si="366"/>
        <v/>
      </c>
      <c r="BX355" s="68" t="str">
        <f t="shared" si="367"/>
        <v/>
      </c>
      <c r="BY355" s="68" t="str">
        <f t="shared" si="368"/>
        <v/>
      </c>
      <c r="BZ355" s="68" t="str">
        <f t="shared" si="369"/>
        <v/>
      </c>
      <c r="CA355" s="68" t="str">
        <f t="shared" si="370"/>
        <v/>
      </c>
      <c r="CB355" s="68" t="str">
        <f t="shared" si="371"/>
        <v/>
      </c>
      <c r="CC355" s="68" t="str">
        <f t="shared" si="372"/>
        <v/>
      </c>
      <c r="CD355" s="68" t="str">
        <f t="shared" si="373"/>
        <v/>
      </c>
      <c r="CE355" s="68" t="str">
        <f t="shared" si="374"/>
        <v/>
      </c>
      <c r="CF355" s="68" t="str">
        <f t="shared" si="375"/>
        <v/>
      </c>
      <c r="CG355" s="68" t="str">
        <f t="shared" si="376"/>
        <v/>
      </c>
      <c r="CH355" s="68" t="str">
        <f t="shared" si="377"/>
        <v/>
      </c>
      <c r="CI355" s="68" t="str">
        <f t="shared" si="378"/>
        <v/>
      </c>
      <c r="CJ355" s="68" t="str">
        <f t="shared" si="379"/>
        <v/>
      </c>
      <c r="CK355" s="68" t="str">
        <f t="shared" si="380"/>
        <v/>
      </c>
      <c r="CL355" s="68" t="str">
        <f t="shared" si="381"/>
        <v/>
      </c>
      <c r="CM355" s="68" t="str">
        <f t="shared" si="382"/>
        <v/>
      </c>
      <c r="CN355" s="68" t="str">
        <f t="shared" si="383"/>
        <v/>
      </c>
      <c r="CO355" s="68" t="str">
        <f t="shared" si="384"/>
        <v/>
      </c>
      <c r="CP355" s="68" t="str">
        <f t="shared" si="389"/>
        <v/>
      </c>
    </row>
    <row r="356" spans="3:94" x14ac:dyDescent="0.25">
      <c r="C356" s="82" t="str">
        <f t="shared" si="385"/>
        <v/>
      </c>
      <c r="D356" s="278"/>
      <c r="E356" s="82" t="str">
        <f t="shared" si="386"/>
        <v/>
      </c>
      <c r="F356" s="82" t="str">
        <f t="shared" si="339"/>
        <v/>
      </c>
      <c r="G356" s="82" t="str">
        <f t="shared" si="340"/>
        <v/>
      </c>
      <c r="H356" s="82" t="str">
        <f t="shared" si="341"/>
        <v/>
      </c>
      <c r="I356" s="82" t="str">
        <f t="shared" si="342"/>
        <v/>
      </c>
      <c r="J356" s="82" t="str">
        <f t="shared" si="343"/>
        <v/>
      </c>
      <c r="K356" s="82" t="str">
        <f t="shared" si="344"/>
        <v/>
      </c>
      <c r="L356" s="82" t="str">
        <f t="shared" si="345"/>
        <v/>
      </c>
      <c r="M356" s="82" t="str">
        <f t="shared" si="346"/>
        <v/>
      </c>
      <c r="N356" s="82" t="str">
        <f t="shared" si="347"/>
        <v/>
      </c>
      <c r="O356" s="82" t="str">
        <f t="shared" si="348"/>
        <v/>
      </c>
      <c r="P356" s="82" t="str">
        <f t="shared" si="349"/>
        <v/>
      </c>
      <c r="Q356" s="82" t="str">
        <f t="shared" si="350"/>
        <v/>
      </c>
      <c r="R356" s="82" t="str">
        <f t="shared" si="351"/>
        <v/>
      </c>
      <c r="S356" s="82" t="str">
        <f t="shared" si="352"/>
        <v/>
      </c>
      <c r="T356" s="82" t="str">
        <f t="shared" si="353"/>
        <v/>
      </c>
      <c r="U356" s="82" t="str">
        <f t="shared" si="354"/>
        <v/>
      </c>
      <c r="V356" s="82" t="str">
        <f t="shared" si="355"/>
        <v/>
      </c>
      <c r="W356" s="82" t="str">
        <f t="shared" si="356"/>
        <v/>
      </c>
      <c r="X356" s="82" t="str">
        <f t="shared" si="357"/>
        <v/>
      </c>
      <c r="Y356" s="82" t="str">
        <f t="shared" si="358"/>
        <v/>
      </c>
      <c r="Z356" s="82" t="str">
        <f t="shared" si="359"/>
        <v/>
      </c>
      <c r="AA356" s="82" t="str">
        <f t="shared" si="360"/>
        <v/>
      </c>
      <c r="AB356" s="82" t="str">
        <f t="shared" si="361"/>
        <v/>
      </c>
      <c r="AC356" s="83" t="str">
        <f t="shared" si="390"/>
        <v>https://viking-pictures.s3.us-west-1.amazonaws.com/AA1188</v>
      </c>
      <c r="AD356" s="82" t="str">
        <f t="shared" si="327"/>
        <v>0</v>
      </c>
      <c r="AE356" s="82">
        <f t="shared" si="387"/>
        <v>0</v>
      </c>
      <c r="AF356" s="82" t="str">
        <f t="shared" si="328"/>
        <v>0</v>
      </c>
      <c r="AG356" s="82" t="str">
        <f t="shared" si="329"/>
        <v>0</v>
      </c>
      <c r="AH356" s="82" t="str">
        <f t="shared" si="330"/>
        <v>0</v>
      </c>
      <c r="AI356" s="82" t="str">
        <f t="shared" si="331"/>
        <v>0</v>
      </c>
      <c r="AJ356" s="82" t="str">
        <f t="shared" si="332"/>
        <v>0</v>
      </c>
      <c r="AK356" s="82" t="str">
        <f t="shared" si="333"/>
        <v>0</v>
      </c>
      <c r="AL356" s="82" t="str">
        <f t="shared" si="334"/>
        <v>0</v>
      </c>
      <c r="AM356" s="82" t="str">
        <f t="shared" si="335"/>
        <v>0</v>
      </c>
      <c r="AN356" s="82" t="str">
        <f t="shared" si="336"/>
        <v>0</v>
      </c>
      <c r="AO356" s="82" t="str">
        <f t="shared" si="337"/>
        <v>0</v>
      </c>
      <c r="AP356" s="82" t="str">
        <f t="shared" si="338"/>
        <v>0</v>
      </c>
      <c r="AQ356" s="84" t="s">
        <v>3199</v>
      </c>
      <c r="AR356" s="84" t="s">
        <v>1864</v>
      </c>
      <c r="AS356" s="84" t="s">
        <v>1865</v>
      </c>
      <c r="AT356" s="84" t="s">
        <v>1866</v>
      </c>
      <c r="AU356" s="84" t="s">
        <v>1867</v>
      </c>
      <c r="AV356" s="84" t="s">
        <v>1868</v>
      </c>
      <c r="AW356" s="84" t="s">
        <v>1869</v>
      </c>
      <c r="AX356" s="84" t="s">
        <v>1870</v>
      </c>
      <c r="AY356" s="84" t="s">
        <v>1871</v>
      </c>
      <c r="AZ356" s="84" t="s">
        <v>1872</v>
      </c>
      <c r="BA356" s="84" t="s">
        <v>1873</v>
      </c>
      <c r="BB356" s="84" t="s">
        <v>1874</v>
      </c>
      <c r="BC356" s="84" t="s">
        <v>1875</v>
      </c>
      <c r="BD356" s="84" t="s">
        <v>1876</v>
      </c>
      <c r="BE356" s="84" t="s">
        <v>1877</v>
      </c>
      <c r="BF356" s="84" t="s">
        <v>1878</v>
      </c>
      <c r="BG356" s="84" t="s">
        <v>1879</v>
      </c>
      <c r="BH356" s="84" t="s">
        <v>1880</v>
      </c>
      <c r="BI356" s="84" t="s">
        <v>1881</v>
      </c>
      <c r="BJ356" s="84" t="s">
        <v>1882</v>
      </c>
      <c r="BK356" s="84" t="s">
        <v>1883</v>
      </c>
      <c r="BL356" s="84" t="s">
        <v>1884</v>
      </c>
      <c r="BM356" s="84" t="s">
        <v>1885</v>
      </c>
      <c r="BN356" s="84" t="s">
        <v>1886</v>
      </c>
      <c r="BO356" s="84" t="s">
        <v>1887</v>
      </c>
      <c r="BP356" s="84" t="s">
        <v>1888</v>
      </c>
      <c r="BQ356" s="84" t="s">
        <v>1889</v>
      </c>
      <c r="BR356" s="68" t="str">
        <f t="shared" si="388"/>
        <v/>
      </c>
      <c r="BS356" s="68" t="str">
        <f t="shared" si="362"/>
        <v/>
      </c>
      <c r="BT356" s="68" t="str">
        <f t="shared" si="363"/>
        <v/>
      </c>
      <c r="BU356" s="68" t="str">
        <f t="shared" si="364"/>
        <v/>
      </c>
      <c r="BV356" s="68" t="str">
        <f t="shared" si="365"/>
        <v/>
      </c>
      <c r="BW356" s="68" t="str">
        <f t="shared" si="366"/>
        <v/>
      </c>
      <c r="BX356" s="68" t="str">
        <f t="shared" si="367"/>
        <v/>
      </c>
      <c r="BY356" s="68" t="str">
        <f t="shared" si="368"/>
        <v/>
      </c>
      <c r="BZ356" s="68" t="str">
        <f t="shared" si="369"/>
        <v/>
      </c>
      <c r="CA356" s="68" t="str">
        <f t="shared" si="370"/>
        <v/>
      </c>
      <c r="CB356" s="68" t="str">
        <f t="shared" si="371"/>
        <v/>
      </c>
      <c r="CC356" s="68" t="str">
        <f t="shared" si="372"/>
        <v/>
      </c>
      <c r="CD356" s="68" t="str">
        <f t="shared" si="373"/>
        <v/>
      </c>
      <c r="CE356" s="68" t="str">
        <f t="shared" si="374"/>
        <v/>
      </c>
      <c r="CF356" s="68" t="str">
        <f t="shared" si="375"/>
        <v/>
      </c>
      <c r="CG356" s="68" t="str">
        <f t="shared" si="376"/>
        <v/>
      </c>
      <c r="CH356" s="68" t="str">
        <f t="shared" si="377"/>
        <v/>
      </c>
      <c r="CI356" s="68" t="str">
        <f t="shared" si="378"/>
        <v/>
      </c>
      <c r="CJ356" s="68" t="str">
        <f t="shared" si="379"/>
        <v/>
      </c>
      <c r="CK356" s="68" t="str">
        <f t="shared" si="380"/>
        <v/>
      </c>
      <c r="CL356" s="68" t="str">
        <f t="shared" si="381"/>
        <v/>
      </c>
      <c r="CM356" s="68" t="str">
        <f t="shared" si="382"/>
        <v/>
      </c>
      <c r="CN356" s="68" t="str">
        <f t="shared" si="383"/>
        <v/>
      </c>
      <c r="CO356" s="68" t="str">
        <f t="shared" si="384"/>
        <v/>
      </c>
      <c r="CP356" s="68" t="str">
        <f t="shared" si="389"/>
        <v/>
      </c>
    </row>
    <row r="357" spans="3:94" x14ac:dyDescent="0.25">
      <c r="C357" s="82" t="str">
        <f t="shared" si="385"/>
        <v/>
      </c>
      <c r="D357" s="278"/>
      <c r="E357" s="82" t="str">
        <f t="shared" si="386"/>
        <v/>
      </c>
      <c r="F357" s="82" t="str">
        <f t="shared" si="339"/>
        <v/>
      </c>
      <c r="G357" s="82" t="str">
        <f t="shared" si="340"/>
        <v/>
      </c>
      <c r="H357" s="82" t="str">
        <f t="shared" si="341"/>
        <v/>
      </c>
      <c r="I357" s="82" t="str">
        <f t="shared" si="342"/>
        <v/>
      </c>
      <c r="J357" s="82" t="str">
        <f t="shared" si="343"/>
        <v/>
      </c>
      <c r="K357" s="82" t="str">
        <f t="shared" si="344"/>
        <v/>
      </c>
      <c r="L357" s="82" t="str">
        <f t="shared" si="345"/>
        <v/>
      </c>
      <c r="M357" s="82" t="str">
        <f t="shared" si="346"/>
        <v/>
      </c>
      <c r="N357" s="82" t="str">
        <f t="shared" si="347"/>
        <v/>
      </c>
      <c r="O357" s="82" t="str">
        <f t="shared" si="348"/>
        <v/>
      </c>
      <c r="P357" s="82" t="str">
        <f t="shared" si="349"/>
        <v/>
      </c>
      <c r="Q357" s="82" t="str">
        <f t="shared" si="350"/>
        <v/>
      </c>
      <c r="R357" s="82" t="str">
        <f t="shared" si="351"/>
        <v/>
      </c>
      <c r="S357" s="82" t="str">
        <f t="shared" si="352"/>
        <v/>
      </c>
      <c r="T357" s="82" t="str">
        <f t="shared" si="353"/>
        <v/>
      </c>
      <c r="U357" s="82" t="str">
        <f t="shared" si="354"/>
        <v/>
      </c>
      <c r="V357" s="82" t="str">
        <f t="shared" si="355"/>
        <v/>
      </c>
      <c r="W357" s="82" t="str">
        <f t="shared" si="356"/>
        <v/>
      </c>
      <c r="X357" s="82" t="str">
        <f t="shared" si="357"/>
        <v/>
      </c>
      <c r="Y357" s="82" t="str">
        <f t="shared" si="358"/>
        <v/>
      </c>
      <c r="Z357" s="82" t="str">
        <f t="shared" si="359"/>
        <v/>
      </c>
      <c r="AA357" s="82" t="str">
        <f t="shared" si="360"/>
        <v/>
      </c>
      <c r="AB357" s="82" t="str">
        <f t="shared" si="361"/>
        <v/>
      </c>
      <c r="AC357" s="83" t="str">
        <f t="shared" si="390"/>
        <v>https://viking-pictures.s3.us-west-1.amazonaws.com/AA1188</v>
      </c>
      <c r="AD357" s="82" t="str">
        <f t="shared" si="327"/>
        <v>0</v>
      </c>
      <c r="AE357" s="82">
        <f t="shared" si="387"/>
        <v>0</v>
      </c>
      <c r="AF357" s="82" t="str">
        <f t="shared" si="328"/>
        <v>0</v>
      </c>
      <c r="AG357" s="82" t="str">
        <f t="shared" si="329"/>
        <v>0</v>
      </c>
      <c r="AH357" s="82" t="str">
        <f t="shared" si="330"/>
        <v>0</v>
      </c>
      <c r="AI357" s="82" t="str">
        <f t="shared" si="331"/>
        <v>0</v>
      </c>
      <c r="AJ357" s="82" t="str">
        <f t="shared" si="332"/>
        <v>0</v>
      </c>
      <c r="AK357" s="82" t="str">
        <f t="shared" si="333"/>
        <v>0</v>
      </c>
      <c r="AL357" s="82" t="str">
        <f t="shared" si="334"/>
        <v>0</v>
      </c>
      <c r="AM357" s="82" t="str">
        <f t="shared" si="335"/>
        <v>0</v>
      </c>
      <c r="AN357" s="82" t="str">
        <f t="shared" si="336"/>
        <v>0</v>
      </c>
      <c r="AO357" s="82" t="str">
        <f t="shared" si="337"/>
        <v>0</v>
      </c>
      <c r="AP357" s="82" t="str">
        <f t="shared" si="338"/>
        <v>0</v>
      </c>
      <c r="AQ357" s="84" t="s">
        <v>3199</v>
      </c>
      <c r="AR357" s="84" t="s">
        <v>1864</v>
      </c>
      <c r="AS357" s="84" t="s">
        <v>1865</v>
      </c>
      <c r="AT357" s="84" t="s">
        <v>1866</v>
      </c>
      <c r="AU357" s="84" t="s">
        <v>1867</v>
      </c>
      <c r="AV357" s="84" t="s">
        <v>1868</v>
      </c>
      <c r="AW357" s="84" t="s">
        <v>1869</v>
      </c>
      <c r="AX357" s="84" t="s">
        <v>1870</v>
      </c>
      <c r="AY357" s="84" t="s">
        <v>1871</v>
      </c>
      <c r="AZ357" s="84" t="s">
        <v>1872</v>
      </c>
      <c r="BA357" s="84" t="s">
        <v>1873</v>
      </c>
      <c r="BB357" s="84" t="s">
        <v>1874</v>
      </c>
      <c r="BC357" s="84" t="s">
        <v>1875</v>
      </c>
      <c r="BD357" s="84" t="s">
        <v>1876</v>
      </c>
      <c r="BE357" s="84" t="s">
        <v>1877</v>
      </c>
      <c r="BF357" s="84" t="s">
        <v>1878</v>
      </c>
      <c r="BG357" s="84" t="s">
        <v>1879</v>
      </c>
      <c r="BH357" s="84" t="s">
        <v>1880</v>
      </c>
      <c r="BI357" s="84" t="s">
        <v>1881</v>
      </c>
      <c r="BJ357" s="84" t="s">
        <v>1882</v>
      </c>
      <c r="BK357" s="84" t="s">
        <v>1883</v>
      </c>
      <c r="BL357" s="84" t="s">
        <v>1884</v>
      </c>
      <c r="BM357" s="84" t="s">
        <v>1885</v>
      </c>
      <c r="BN357" s="84" t="s">
        <v>1886</v>
      </c>
      <c r="BO357" s="84" t="s">
        <v>1887</v>
      </c>
      <c r="BP357" s="84" t="s">
        <v>1888</v>
      </c>
      <c r="BQ357" s="84" t="s">
        <v>1889</v>
      </c>
      <c r="BR357" s="68" t="str">
        <f t="shared" si="388"/>
        <v/>
      </c>
      <c r="BS357" s="68" t="str">
        <f t="shared" si="362"/>
        <v/>
      </c>
      <c r="BT357" s="68" t="str">
        <f t="shared" si="363"/>
        <v/>
      </c>
      <c r="BU357" s="68" t="str">
        <f t="shared" si="364"/>
        <v/>
      </c>
      <c r="BV357" s="68" t="str">
        <f t="shared" si="365"/>
        <v/>
      </c>
      <c r="BW357" s="68" t="str">
        <f t="shared" si="366"/>
        <v/>
      </c>
      <c r="BX357" s="68" t="str">
        <f t="shared" si="367"/>
        <v/>
      </c>
      <c r="BY357" s="68" t="str">
        <f t="shared" si="368"/>
        <v/>
      </c>
      <c r="BZ357" s="68" t="str">
        <f t="shared" si="369"/>
        <v/>
      </c>
      <c r="CA357" s="68" t="str">
        <f t="shared" si="370"/>
        <v/>
      </c>
      <c r="CB357" s="68" t="str">
        <f t="shared" si="371"/>
        <v/>
      </c>
      <c r="CC357" s="68" t="str">
        <f t="shared" si="372"/>
        <v/>
      </c>
      <c r="CD357" s="68" t="str">
        <f t="shared" si="373"/>
        <v/>
      </c>
      <c r="CE357" s="68" t="str">
        <f t="shared" si="374"/>
        <v/>
      </c>
      <c r="CF357" s="68" t="str">
        <f t="shared" si="375"/>
        <v/>
      </c>
      <c r="CG357" s="68" t="str">
        <f t="shared" si="376"/>
        <v/>
      </c>
      <c r="CH357" s="68" t="str">
        <f t="shared" si="377"/>
        <v/>
      </c>
      <c r="CI357" s="68" t="str">
        <f t="shared" si="378"/>
        <v/>
      </c>
      <c r="CJ357" s="68" t="str">
        <f t="shared" si="379"/>
        <v/>
      </c>
      <c r="CK357" s="68" t="str">
        <f t="shared" si="380"/>
        <v/>
      </c>
      <c r="CL357" s="68" t="str">
        <f t="shared" si="381"/>
        <v/>
      </c>
      <c r="CM357" s="68" t="str">
        <f t="shared" si="382"/>
        <v/>
      </c>
      <c r="CN357" s="68" t="str">
        <f t="shared" si="383"/>
        <v/>
      </c>
      <c r="CO357" s="68" t="str">
        <f t="shared" si="384"/>
        <v/>
      </c>
      <c r="CP357" s="68" t="str">
        <f t="shared" si="389"/>
        <v/>
      </c>
    </row>
    <row r="358" spans="3:94" x14ac:dyDescent="0.25">
      <c r="C358" s="82" t="str">
        <f t="shared" si="385"/>
        <v/>
      </c>
      <c r="D358" s="278"/>
      <c r="E358" s="82" t="str">
        <f t="shared" si="386"/>
        <v/>
      </c>
      <c r="F358" s="82" t="str">
        <f t="shared" si="339"/>
        <v/>
      </c>
      <c r="G358" s="82" t="str">
        <f t="shared" si="340"/>
        <v/>
      </c>
      <c r="H358" s="82" t="str">
        <f t="shared" si="341"/>
        <v/>
      </c>
      <c r="I358" s="82" t="str">
        <f t="shared" si="342"/>
        <v/>
      </c>
      <c r="J358" s="82" t="str">
        <f t="shared" si="343"/>
        <v/>
      </c>
      <c r="K358" s="82" t="str">
        <f t="shared" si="344"/>
        <v/>
      </c>
      <c r="L358" s="82" t="str">
        <f t="shared" si="345"/>
        <v/>
      </c>
      <c r="M358" s="82" t="str">
        <f t="shared" si="346"/>
        <v/>
      </c>
      <c r="N358" s="82" t="str">
        <f t="shared" si="347"/>
        <v/>
      </c>
      <c r="O358" s="82" t="str">
        <f t="shared" si="348"/>
        <v/>
      </c>
      <c r="P358" s="82" t="str">
        <f t="shared" si="349"/>
        <v/>
      </c>
      <c r="Q358" s="82" t="str">
        <f t="shared" si="350"/>
        <v/>
      </c>
      <c r="R358" s="82" t="str">
        <f t="shared" si="351"/>
        <v/>
      </c>
      <c r="S358" s="82" t="str">
        <f t="shared" si="352"/>
        <v/>
      </c>
      <c r="T358" s="82" t="str">
        <f t="shared" si="353"/>
        <v/>
      </c>
      <c r="U358" s="82" t="str">
        <f t="shared" si="354"/>
        <v/>
      </c>
      <c r="V358" s="82" t="str">
        <f t="shared" si="355"/>
        <v/>
      </c>
      <c r="W358" s="82" t="str">
        <f t="shared" si="356"/>
        <v/>
      </c>
      <c r="X358" s="82" t="str">
        <f t="shared" si="357"/>
        <v/>
      </c>
      <c r="Y358" s="82" t="str">
        <f t="shared" si="358"/>
        <v/>
      </c>
      <c r="Z358" s="82" t="str">
        <f t="shared" si="359"/>
        <v/>
      </c>
      <c r="AA358" s="82" t="str">
        <f t="shared" si="360"/>
        <v/>
      </c>
      <c r="AB358" s="82" t="str">
        <f t="shared" si="361"/>
        <v/>
      </c>
      <c r="AC358" s="83" t="str">
        <f t="shared" si="390"/>
        <v>https://viking-pictures.s3.us-west-1.amazonaws.com/AA1188</v>
      </c>
      <c r="AD358" s="82" t="str">
        <f t="shared" si="327"/>
        <v>0</v>
      </c>
      <c r="AE358" s="82">
        <f t="shared" si="387"/>
        <v>0</v>
      </c>
      <c r="AF358" s="82" t="str">
        <f t="shared" si="328"/>
        <v>0</v>
      </c>
      <c r="AG358" s="82" t="str">
        <f t="shared" si="329"/>
        <v>0</v>
      </c>
      <c r="AH358" s="82" t="str">
        <f t="shared" si="330"/>
        <v>0</v>
      </c>
      <c r="AI358" s="82" t="str">
        <f t="shared" si="331"/>
        <v>0</v>
      </c>
      <c r="AJ358" s="82" t="str">
        <f t="shared" si="332"/>
        <v>0</v>
      </c>
      <c r="AK358" s="82" t="str">
        <f t="shared" si="333"/>
        <v>0</v>
      </c>
      <c r="AL358" s="82" t="str">
        <f t="shared" si="334"/>
        <v>0</v>
      </c>
      <c r="AM358" s="82" t="str">
        <f t="shared" si="335"/>
        <v>0</v>
      </c>
      <c r="AN358" s="82" t="str">
        <f t="shared" si="336"/>
        <v>0</v>
      </c>
      <c r="AO358" s="82" t="str">
        <f t="shared" si="337"/>
        <v>0</v>
      </c>
      <c r="AP358" s="82" t="str">
        <f t="shared" si="338"/>
        <v>0</v>
      </c>
      <c r="AQ358" s="84" t="s">
        <v>3199</v>
      </c>
      <c r="AR358" s="84" t="s">
        <v>1864</v>
      </c>
      <c r="AS358" s="84" t="s">
        <v>1865</v>
      </c>
      <c r="AT358" s="84" t="s">
        <v>1866</v>
      </c>
      <c r="AU358" s="84" t="s">
        <v>1867</v>
      </c>
      <c r="AV358" s="84" t="s">
        <v>1868</v>
      </c>
      <c r="AW358" s="84" t="s">
        <v>1869</v>
      </c>
      <c r="AX358" s="84" t="s">
        <v>1870</v>
      </c>
      <c r="AY358" s="84" t="s">
        <v>1871</v>
      </c>
      <c r="AZ358" s="84" t="s">
        <v>1872</v>
      </c>
      <c r="BA358" s="84" t="s">
        <v>1873</v>
      </c>
      <c r="BB358" s="84" t="s">
        <v>1874</v>
      </c>
      <c r="BC358" s="84" t="s">
        <v>1875</v>
      </c>
      <c r="BD358" s="84" t="s">
        <v>1876</v>
      </c>
      <c r="BE358" s="84" t="s">
        <v>1877</v>
      </c>
      <c r="BF358" s="84" t="s">
        <v>1878</v>
      </c>
      <c r="BG358" s="84" t="s">
        <v>1879</v>
      </c>
      <c r="BH358" s="84" t="s">
        <v>1880</v>
      </c>
      <c r="BI358" s="84" t="s">
        <v>1881</v>
      </c>
      <c r="BJ358" s="84" t="s">
        <v>1882</v>
      </c>
      <c r="BK358" s="84" t="s">
        <v>1883</v>
      </c>
      <c r="BL358" s="84" t="s">
        <v>1884</v>
      </c>
      <c r="BM358" s="84" t="s">
        <v>1885</v>
      </c>
      <c r="BN358" s="84" t="s">
        <v>1886</v>
      </c>
      <c r="BO358" s="84" t="s">
        <v>1887</v>
      </c>
      <c r="BP358" s="84" t="s">
        <v>1888</v>
      </c>
      <c r="BQ358" s="84" t="s">
        <v>1889</v>
      </c>
      <c r="BR358" s="68" t="str">
        <f t="shared" si="388"/>
        <v/>
      </c>
      <c r="BS358" s="68" t="str">
        <f t="shared" si="362"/>
        <v/>
      </c>
      <c r="BT358" s="68" t="str">
        <f t="shared" si="363"/>
        <v/>
      </c>
      <c r="BU358" s="68" t="str">
        <f t="shared" si="364"/>
        <v/>
      </c>
      <c r="BV358" s="68" t="str">
        <f t="shared" si="365"/>
        <v/>
      </c>
      <c r="BW358" s="68" t="str">
        <f t="shared" si="366"/>
        <v/>
      </c>
      <c r="BX358" s="68" t="str">
        <f t="shared" si="367"/>
        <v/>
      </c>
      <c r="BY358" s="68" t="str">
        <f t="shared" si="368"/>
        <v/>
      </c>
      <c r="BZ358" s="68" t="str">
        <f t="shared" si="369"/>
        <v/>
      </c>
      <c r="CA358" s="68" t="str">
        <f t="shared" si="370"/>
        <v/>
      </c>
      <c r="CB358" s="68" t="str">
        <f t="shared" si="371"/>
        <v/>
      </c>
      <c r="CC358" s="68" t="str">
        <f t="shared" si="372"/>
        <v/>
      </c>
      <c r="CD358" s="68" t="str">
        <f t="shared" si="373"/>
        <v/>
      </c>
      <c r="CE358" s="68" t="str">
        <f t="shared" si="374"/>
        <v/>
      </c>
      <c r="CF358" s="68" t="str">
        <f t="shared" si="375"/>
        <v/>
      </c>
      <c r="CG358" s="68" t="str">
        <f t="shared" si="376"/>
        <v/>
      </c>
      <c r="CH358" s="68" t="str">
        <f t="shared" si="377"/>
        <v/>
      </c>
      <c r="CI358" s="68" t="str">
        <f t="shared" si="378"/>
        <v/>
      </c>
      <c r="CJ358" s="68" t="str">
        <f t="shared" si="379"/>
        <v/>
      </c>
      <c r="CK358" s="68" t="str">
        <f t="shared" si="380"/>
        <v/>
      </c>
      <c r="CL358" s="68" t="str">
        <f t="shared" si="381"/>
        <v/>
      </c>
      <c r="CM358" s="68" t="str">
        <f t="shared" si="382"/>
        <v/>
      </c>
      <c r="CN358" s="68" t="str">
        <f t="shared" si="383"/>
        <v/>
      </c>
      <c r="CO358" s="68" t="str">
        <f t="shared" si="384"/>
        <v/>
      </c>
      <c r="CP358" s="68" t="str">
        <f t="shared" si="389"/>
        <v/>
      </c>
    </row>
    <row r="359" spans="3:94" x14ac:dyDescent="0.25">
      <c r="C359" s="82" t="str">
        <f t="shared" si="385"/>
        <v/>
      </c>
      <c r="D359" s="278"/>
      <c r="E359" s="82" t="str">
        <f t="shared" si="386"/>
        <v/>
      </c>
      <c r="F359" s="82" t="str">
        <f t="shared" si="339"/>
        <v/>
      </c>
      <c r="G359" s="82" t="str">
        <f t="shared" si="340"/>
        <v/>
      </c>
      <c r="H359" s="82" t="str">
        <f t="shared" si="341"/>
        <v/>
      </c>
      <c r="I359" s="82" t="str">
        <f t="shared" si="342"/>
        <v/>
      </c>
      <c r="J359" s="82" t="str">
        <f t="shared" si="343"/>
        <v/>
      </c>
      <c r="K359" s="82" t="str">
        <f t="shared" si="344"/>
        <v/>
      </c>
      <c r="L359" s="82" t="str">
        <f t="shared" si="345"/>
        <v/>
      </c>
      <c r="M359" s="82" t="str">
        <f t="shared" si="346"/>
        <v/>
      </c>
      <c r="N359" s="82" t="str">
        <f t="shared" si="347"/>
        <v/>
      </c>
      <c r="O359" s="82" t="str">
        <f t="shared" si="348"/>
        <v/>
      </c>
      <c r="P359" s="82" t="str">
        <f t="shared" si="349"/>
        <v/>
      </c>
      <c r="Q359" s="82" t="str">
        <f t="shared" si="350"/>
        <v/>
      </c>
      <c r="R359" s="82" t="str">
        <f t="shared" si="351"/>
        <v/>
      </c>
      <c r="S359" s="82" t="str">
        <f t="shared" si="352"/>
        <v/>
      </c>
      <c r="T359" s="82" t="str">
        <f t="shared" si="353"/>
        <v/>
      </c>
      <c r="U359" s="82" t="str">
        <f t="shared" si="354"/>
        <v/>
      </c>
      <c r="V359" s="82" t="str">
        <f t="shared" si="355"/>
        <v/>
      </c>
      <c r="W359" s="82" t="str">
        <f t="shared" si="356"/>
        <v/>
      </c>
      <c r="X359" s="82" t="str">
        <f t="shared" si="357"/>
        <v/>
      </c>
      <c r="Y359" s="82" t="str">
        <f t="shared" si="358"/>
        <v/>
      </c>
      <c r="Z359" s="82" t="str">
        <f t="shared" si="359"/>
        <v/>
      </c>
      <c r="AA359" s="82" t="str">
        <f t="shared" si="360"/>
        <v/>
      </c>
      <c r="AB359" s="82" t="str">
        <f t="shared" si="361"/>
        <v/>
      </c>
      <c r="AC359" s="83" t="str">
        <f t="shared" si="390"/>
        <v>https://viking-pictures.s3.us-west-1.amazonaws.com/AA1188</v>
      </c>
      <c r="AD359" s="82" t="str">
        <f t="shared" si="327"/>
        <v>0</v>
      </c>
      <c r="AE359" s="82">
        <f t="shared" si="387"/>
        <v>0</v>
      </c>
      <c r="AF359" s="82" t="str">
        <f t="shared" si="328"/>
        <v>0</v>
      </c>
      <c r="AG359" s="82" t="str">
        <f t="shared" si="329"/>
        <v>0</v>
      </c>
      <c r="AH359" s="82" t="str">
        <f t="shared" si="330"/>
        <v>0</v>
      </c>
      <c r="AI359" s="82" t="str">
        <f t="shared" si="331"/>
        <v>0</v>
      </c>
      <c r="AJ359" s="82" t="str">
        <f t="shared" si="332"/>
        <v>0</v>
      </c>
      <c r="AK359" s="82" t="str">
        <f t="shared" si="333"/>
        <v>0</v>
      </c>
      <c r="AL359" s="82" t="str">
        <f t="shared" si="334"/>
        <v>0</v>
      </c>
      <c r="AM359" s="82" t="str">
        <f t="shared" si="335"/>
        <v>0</v>
      </c>
      <c r="AN359" s="82" t="str">
        <f t="shared" si="336"/>
        <v>0</v>
      </c>
      <c r="AO359" s="82" t="str">
        <f t="shared" si="337"/>
        <v>0</v>
      </c>
      <c r="AP359" s="82" t="str">
        <f t="shared" si="338"/>
        <v>0</v>
      </c>
      <c r="AQ359" s="84" t="s">
        <v>3199</v>
      </c>
      <c r="AR359" s="84" t="s">
        <v>1864</v>
      </c>
      <c r="AS359" s="84" t="s">
        <v>1865</v>
      </c>
      <c r="AT359" s="84" t="s">
        <v>1866</v>
      </c>
      <c r="AU359" s="84" t="s">
        <v>1867</v>
      </c>
      <c r="AV359" s="84" t="s">
        <v>1868</v>
      </c>
      <c r="AW359" s="84" t="s">
        <v>1869</v>
      </c>
      <c r="AX359" s="84" t="s">
        <v>1870</v>
      </c>
      <c r="AY359" s="84" t="s">
        <v>1871</v>
      </c>
      <c r="AZ359" s="84" t="s">
        <v>1872</v>
      </c>
      <c r="BA359" s="84" t="s">
        <v>1873</v>
      </c>
      <c r="BB359" s="84" t="s">
        <v>1874</v>
      </c>
      <c r="BC359" s="84" t="s">
        <v>1875</v>
      </c>
      <c r="BD359" s="84" t="s">
        <v>1876</v>
      </c>
      <c r="BE359" s="84" t="s">
        <v>1877</v>
      </c>
      <c r="BF359" s="84" t="s">
        <v>1878</v>
      </c>
      <c r="BG359" s="84" t="s">
        <v>1879</v>
      </c>
      <c r="BH359" s="84" t="s">
        <v>1880</v>
      </c>
      <c r="BI359" s="84" t="s">
        <v>1881</v>
      </c>
      <c r="BJ359" s="84" t="s">
        <v>1882</v>
      </c>
      <c r="BK359" s="84" t="s">
        <v>1883</v>
      </c>
      <c r="BL359" s="84" t="s">
        <v>1884</v>
      </c>
      <c r="BM359" s="84" t="s">
        <v>1885</v>
      </c>
      <c r="BN359" s="84" t="s">
        <v>1886</v>
      </c>
      <c r="BO359" s="84" t="s">
        <v>1887</v>
      </c>
      <c r="BP359" s="84" t="s">
        <v>1888</v>
      </c>
      <c r="BQ359" s="84" t="s">
        <v>1889</v>
      </c>
      <c r="BR359" s="68" t="str">
        <f t="shared" si="388"/>
        <v/>
      </c>
      <c r="BS359" s="68" t="str">
        <f t="shared" si="362"/>
        <v/>
      </c>
      <c r="BT359" s="68" t="str">
        <f t="shared" si="363"/>
        <v/>
      </c>
      <c r="BU359" s="68" t="str">
        <f t="shared" si="364"/>
        <v/>
      </c>
      <c r="BV359" s="68" t="str">
        <f t="shared" si="365"/>
        <v/>
      </c>
      <c r="BW359" s="68" t="str">
        <f t="shared" si="366"/>
        <v/>
      </c>
      <c r="BX359" s="68" t="str">
        <f t="shared" si="367"/>
        <v/>
      </c>
      <c r="BY359" s="68" t="str">
        <f t="shared" si="368"/>
        <v/>
      </c>
      <c r="BZ359" s="68" t="str">
        <f t="shared" si="369"/>
        <v/>
      </c>
      <c r="CA359" s="68" t="str">
        <f t="shared" si="370"/>
        <v/>
      </c>
      <c r="CB359" s="68" t="str">
        <f t="shared" si="371"/>
        <v/>
      </c>
      <c r="CC359" s="68" t="str">
        <f t="shared" si="372"/>
        <v/>
      </c>
      <c r="CD359" s="68" t="str">
        <f t="shared" si="373"/>
        <v/>
      </c>
      <c r="CE359" s="68" t="str">
        <f t="shared" si="374"/>
        <v/>
      </c>
      <c r="CF359" s="68" t="str">
        <f t="shared" si="375"/>
        <v/>
      </c>
      <c r="CG359" s="68" t="str">
        <f t="shared" si="376"/>
        <v/>
      </c>
      <c r="CH359" s="68" t="str">
        <f t="shared" si="377"/>
        <v/>
      </c>
      <c r="CI359" s="68" t="str">
        <f t="shared" si="378"/>
        <v/>
      </c>
      <c r="CJ359" s="68" t="str">
        <f t="shared" si="379"/>
        <v/>
      </c>
      <c r="CK359" s="68" t="str">
        <f t="shared" si="380"/>
        <v/>
      </c>
      <c r="CL359" s="68" t="str">
        <f t="shared" si="381"/>
        <v/>
      </c>
      <c r="CM359" s="68" t="str">
        <f t="shared" si="382"/>
        <v/>
      </c>
      <c r="CN359" s="68" t="str">
        <f t="shared" si="383"/>
        <v/>
      </c>
      <c r="CO359" s="68" t="str">
        <f t="shared" si="384"/>
        <v/>
      </c>
      <c r="CP359" s="68" t="str">
        <f t="shared" si="389"/>
        <v/>
      </c>
    </row>
    <row r="360" spans="3:94" x14ac:dyDescent="0.25">
      <c r="C360" s="82" t="str">
        <f t="shared" si="385"/>
        <v/>
      </c>
      <c r="D360" s="278"/>
      <c r="E360" s="82" t="str">
        <f t="shared" si="386"/>
        <v/>
      </c>
      <c r="F360" s="82" t="str">
        <f t="shared" si="339"/>
        <v/>
      </c>
      <c r="G360" s="82" t="str">
        <f t="shared" si="340"/>
        <v/>
      </c>
      <c r="H360" s="82" t="str">
        <f t="shared" si="341"/>
        <v/>
      </c>
      <c r="I360" s="82" t="str">
        <f t="shared" si="342"/>
        <v/>
      </c>
      <c r="J360" s="82" t="str">
        <f t="shared" si="343"/>
        <v/>
      </c>
      <c r="K360" s="82" t="str">
        <f t="shared" si="344"/>
        <v/>
      </c>
      <c r="L360" s="82" t="str">
        <f t="shared" si="345"/>
        <v/>
      </c>
      <c r="M360" s="82" t="str">
        <f t="shared" si="346"/>
        <v/>
      </c>
      <c r="N360" s="82" t="str">
        <f t="shared" si="347"/>
        <v/>
      </c>
      <c r="O360" s="82" t="str">
        <f t="shared" si="348"/>
        <v/>
      </c>
      <c r="P360" s="82" t="str">
        <f t="shared" si="349"/>
        <v/>
      </c>
      <c r="Q360" s="82" t="str">
        <f t="shared" si="350"/>
        <v/>
      </c>
      <c r="R360" s="82" t="str">
        <f t="shared" si="351"/>
        <v/>
      </c>
      <c r="S360" s="82" t="str">
        <f t="shared" si="352"/>
        <v/>
      </c>
      <c r="T360" s="82" t="str">
        <f t="shared" si="353"/>
        <v/>
      </c>
      <c r="U360" s="82" t="str">
        <f t="shared" si="354"/>
        <v/>
      </c>
      <c r="V360" s="82" t="str">
        <f t="shared" si="355"/>
        <v/>
      </c>
      <c r="W360" s="82" t="str">
        <f t="shared" si="356"/>
        <v/>
      </c>
      <c r="X360" s="82" t="str">
        <f t="shared" si="357"/>
        <v/>
      </c>
      <c r="Y360" s="82" t="str">
        <f t="shared" si="358"/>
        <v/>
      </c>
      <c r="Z360" s="82" t="str">
        <f t="shared" si="359"/>
        <v/>
      </c>
      <c r="AA360" s="82" t="str">
        <f t="shared" si="360"/>
        <v/>
      </c>
      <c r="AB360" s="82" t="str">
        <f t="shared" si="361"/>
        <v/>
      </c>
      <c r="AC360" s="83" t="str">
        <f t="shared" si="390"/>
        <v>https://viking-pictures.s3.us-west-1.amazonaws.com/AA1188</v>
      </c>
      <c r="AD360" s="82" t="str">
        <f t="shared" si="327"/>
        <v>0</v>
      </c>
      <c r="AE360" s="82">
        <f t="shared" si="387"/>
        <v>0</v>
      </c>
      <c r="AF360" s="82" t="str">
        <f t="shared" si="328"/>
        <v>0</v>
      </c>
      <c r="AG360" s="82" t="str">
        <f t="shared" si="329"/>
        <v>0</v>
      </c>
      <c r="AH360" s="82" t="str">
        <f t="shared" si="330"/>
        <v>0</v>
      </c>
      <c r="AI360" s="82" t="str">
        <f t="shared" si="331"/>
        <v>0</v>
      </c>
      <c r="AJ360" s="82" t="str">
        <f t="shared" si="332"/>
        <v>0</v>
      </c>
      <c r="AK360" s="82" t="str">
        <f t="shared" si="333"/>
        <v>0</v>
      </c>
      <c r="AL360" s="82" t="str">
        <f t="shared" si="334"/>
        <v>0</v>
      </c>
      <c r="AM360" s="82" t="str">
        <f t="shared" si="335"/>
        <v>0</v>
      </c>
      <c r="AN360" s="82" t="str">
        <f t="shared" si="336"/>
        <v>0</v>
      </c>
      <c r="AO360" s="82" t="str">
        <f t="shared" si="337"/>
        <v>0</v>
      </c>
      <c r="AP360" s="82" t="str">
        <f t="shared" si="338"/>
        <v>0</v>
      </c>
      <c r="AQ360" s="84" t="s">
        <v>3199</v>
      </c>
      <c r="AR360" s="84" t="s">
        <v>1864</v>
      </c>
      <c r="AS360" s="84" t="s">
        <v>1865</v>
      </c>
      <c r="AT360" s="84" t="s">
        <v>1866</v>
      </c>
      <c r="AU360" s="84" t="s">
        <v>1867</v>
      </c>
      <c r="AV360" s="84" t="s">
        <v>1868</v>
      </c>
      <c r="AW360" s="84" t="s">
        <v>1869</v>
      </c>
      <c r="AX360" s="84" t="s">
        <v>1870</v>
      </c>
      <c r="AY360" s="84" t="s">
        <v>1871</v>
      </c>
      <c r="AZ360" s="84" t="s">
        <v>1872</v>
      </c>
      <c r="BA360" s="84" t="s">
        <v>1873</v>
      </c>
      <c r="BB360" s="84" t="s">
        <v>1874</v>
      </c>
      <c r="BC360" s="84" t="s">
        <v>1875</v>
      </c>
      <c r="BD360" s="84" t="s">
        <v>1876</v>
      </c>
      <c r="BE360" s="84" t="s">
        <v>1877</v>
      </c>
      <c r="BF360" s="84" t="s">
        <v>1878</v>
      </c>
      <c r="BG360" s="84" t="s">
        <v>1879</v>
      </c>
      <c r="BH360" s="84" t="s">
        <v>1880</v>
      </c>
      <c r="BI360" s="84" t="s">
        <v>1881</v>
      </c>
      <c r="BJ360" s="84" t="s">
        <v>1882</v>
      </c>
      <c r="BK360" s="84" t="s">
        <v>1883</v>
      </c>
      <c r="BL360" s="84" t="s">
        <v>1884</v>
      </c>
      <c r="BM360" s="84" t="s">
        <v>1885</v>
      </c>
      <c r="BN360" s="84" t="s">
        <v>1886</v>
      </c>
      <c r="BO360" s="84" t="s">
        <v>1887</v>
      </c>
      <c r="BP360" s="84" t="s">
        <v>1888</v>
      </c>
      <c r="BQ360" s="84" t="s">
        <v>1889</v>
      </c>
      <c r="BR360" s="68" t="str">
        <f t="shared" si="388"/>
        <v/>
      </c>
      <c r="BS360" s="68" t="str">
        <f t="shared" si="362"/>
        <v/>
      </c>
      <c r="BT360" s="68" t="str">
        <f t="shared" si="363"/>
        <v/>
      </c>
      <c r="BU360" s="68" t="str">
        <f t="shared" si="364"/>
        <v/>
      </c>
      <c r="BV360" s="68" t="str">
        <f t="shared" si="365"/>
        <v/>
      </c>
      <c r="BW360" s="68" t="str">
        <f t="shared" si="366"/>
        <v/>
      </c>
      <c r="BX360" s="68" t="str">
        <f t="shared" si="367"/>
        <v/>
      </c>
      <c r="BY360" s="68" t="str">
        <f t="shared" si="368"/>
        <v/>
      </c>
      <c r="BZ360" s="68" t="str">
        <f t="shared" si="369"/>
        <v/>
      </c>
      <c r="CA360" s="68" t="str">
        <f t="shared" si="370"/>
        <v/>
      </c>
      <c r="CB360" s="68" t="str">
        <f t="shared" si="371"/>
        <v/>
      </c>
      <c r="CC360" s="68" t="str">
        <f t="shared" si="372"/>
        <v/>
      </c>
      <c r="CD360" s="68" t="str">
        <f t="shared" si="373"/>
        <v/>
      </c>
      <c r="CE360" s="68" t="str">
        <f t="shared" si="374"/>
        <v/>
      </c>
      <c r="CF360" s="68" t="str">
        <f t="shared" si="375"/>
        <v/>
      </c>
      <c r="CG360" s="68" t="str">
        <f t="shared" si="376"/>
        <v/>
      </c>
      <c r="CH360" s="68" t="str">
        <f t="shared" si="377"/>
        <v/>
      </c>
      <c r="CI360" s="68" t="str">
        <f t="shared" si="378"/>
        <v/>
      </c>
      <c r="CJ360" s="68" t="str">
        <f t="shared" si="379"/>
        <v/>
      </c>
      <c r="CK360" s="68" t="str">
        <f t="shared" si="380"/>
        <v/>
      </c>
      <c r="CL360" s="68" t="str">
        <f t="shared" si="381"/>
        <v/>
      </c>
      <c r="CM360" s="68" t="str">
        <f t="shared" si="382"/>
        <v/>
      </c>
      <c r="CN360" s="68" t="str">
        <f t="shared" si="383"/>
        <v/>
      </c>
      <c r="CO360" s="68" t="str">
        <f t="shared" si="384"/>
        <v/>
      </c>
      <c r="CP360" s="68" t="str">
        <f t="shared" si="389"/>
        <v/>
      </c>
    </row>
    <row r="361" spans="3:94" x14ac:dyDescent="0.25">
      <c r="C361" s="82" t="str">
        <f t="shared" si="385"/>
        <v/>
      </c>
      <c r="D361" s="278"/>
      <c r="E361" s="82" t="str">
        <f t="shared" si="386"/>
        <v/>
      </c>
      <c r="F361" s="82" t="str">
        <f t="shared" si="339"/>
        <v/>
      </c>
      <c r="G361" s="82" t="str">
        <f t="shared" si="340"/>
        <v/>
      </c>
      <c r="H361" s="82" t="str">
        <f t="shared" si="341"/>
        <v/>
      </c>
      <c r="I361" s="82" t="str">
        <f t="shared" si="342"/>
        <v/>
      </c>
      <c r="J361" s="82" t="str">
        <f t="shared" si="343"/>
        <v/>
      </c>
      <c r="K361" s="82" t="str">
        <f t="shared" si="344"/>
        <v/>
      </c>
      <c r="L361" s="82" t="str">
        <f t="shared" si="345"/>
        <v/>
      </c>
      <c r="M361" s="82" t="str">
        <f t="shared" si="346"/>
        <v/>
      </c>
      <c r="N361" s="82" t="str">
        <f t="shared" si="347"/>
        <v/>
      </c>
      <c r="O361" s="82" t="str">
        <f t="shared" si="348"/>
        <v/>
      </c>
      <c r="P361" s="82" t="str">
        <f t="shared" si="349"/>
        <v/>
      </c>
      <c r="Q361" s="82" t="str">
        <f t="shared" si="350"/>
        <v/>
      </c>
      <c r="R361" s="82" t="str">
        <f t="shared" si="351"/>
        <v/>
      </c>
      <c r="S361" s="82" t="str">
        <f t="shared" si="352"/>
        <v/>
      </c>
      <c r="T361" s="82" t="str">
        <f t="shared" si="353"/>
        <v/>
      </c>
      <c r="U361" s="82" t="str">
        <f t="shared" si="354"/>
        <v/>
      </c>
      <c r="V361" s="82" t="str">
        <f t="shared" si="355"/>
        <v/>
      </c>
      <c r="W361" s="82" t="str">
        <f t="shared" si="356"/>
        <v/>
      </c>
      <c r="X361" s="82" t="str">
        <f t="shared" si="357"/>
        <v/>
      </c>
      <c r="Y361" s="82" t="str">
        <f t="shared" si="358"/>
        <v/>
      </c>
      <c r="Z361" s="82" t="str">
        <f t="shared" si="359"/>
        <v/>
      </c>
      <c r="AA361" s="82" t="str">
        <f t="shared" si="360"/>
        <v/>
      </c>
      <c r="AB361" s="82" t="str">
        <f t="shared" si="361"/>
        <v/>
      </c>
      <c r="AC361" s="83" t="str">
        <f t="shared" si="390"/>
        <v>https://viking-pictures.s3.us-west-1.amazonaws.com/AA1188</v>
      </c>
      <c r="AD361" s="82" t="str">
        <f t="shared" si="327"/>
        <v>0</v>
      </c>
      <c r="AE361" s="82">
        <f t="shared" si="387"/>
        <v>0</v>
      </c>
      <c r="AF361" s="82" t="str">
        <f t="shared" si="328"/>
        <v>0</v>
      </c>
      <c r="AG361" s="82" t="str">
        <f t="shared" si="329"/>
        <v>0</v>
      </c>
      <c r="AH361" s="82" t="str">
        <f t="shared" si="330"/>
        <v>0</v>
      </c>
      <c r="AI361" s="82" t="str">
        <f t="shared" si="331"/>
        <v>0</v>
      </c>
      <c r="AJ361" s="82" t="str">
        <f t="shared" si="332"/>
        <v>0</v>
      </c>
      <c r="AK361" s="82" t="str">
        <f t="shared" si="333"/>
        <v>0</v>
      </c>
      <c r="AL361" s="82" t="str">
        <f t="shared" si="334"/>
        <v>0</v>
      </c>
      <c r="AM361" s="82" t="str">
        <f t="shared" si="335"/>
        <v>0</v>
      </c>
      <c r="AN361" s="82" t="str">
        <f t="shared" si="336"/>
        <v>0</v>
      </c>
      <c r="AO361" s="82" t="str">
        <f t="shared" si="337"/>
        <v>0</v>
      </c>
      <c r="AP361" s="82" t="str">
        <f t="shared" si="338"/>
        <v>0</v>
      </c>
      <c r="AQ361" s="84" t="s">
        <v>3199</v>
      </c>
      <c r="AR361" s="84" t="s">
        <v>1864</v>
      </c>
      <c r="AS361" s="84" t="s">
        <v>1865</v>
      </c>
      <c r="AT361" s="84" t="s">
        <v>1866</v>
      </c>
      <c r="AU361" s="84" t="s">
        <v>1867</v>
      </c>
      <c r="AV361" s="84" t="s">
        <v>1868</v>
      </c>
      <c r="AW361" s="84" t="s">
        <v>1869</v>
      </c>
      <c r="AX361" s="84" t="s">
        <v>1870</v>
      </c>
      <c r="AY361" s="84" t="s">
        <v>1871</v>
      </c>
      <c r="AZ361" s="84" t="s">
        <v>1872</v>
      </c>
      <c r="BA361" s="84" t="s">
        <v>1873</v>
      </c>
      <c r="BB361" s="84" t="s">
        <v>1874</v>
      </c>
      <c r="BC361" s="84" t="s">
        <v>1875</v>
      </c>
      <c r="BD361" s="84" t="s">
        <v>1876</v>
      </c>
      <c r="BE361" s="84" t="s">
        <v>1877</v>
      </c>
      <c r="BF361" s="84" t="s">
        <v>1878</v>
      </c>
      <c r="BG361" s="84" t="s">
        <v>1879</v>
      </c>
      <c r="BH361" s="84" t="s">
        <v>1880</v>
      </c>
      <c r="BI361" s="84" t="s">
        <v>1881</v>
      </c>
      <c r="BJ361" s="84" t="s">
        <v>1882</v>
      </c>
      <c r="BK361" s="84" t="s">
        <v>1883</v>
      </c>
      <c r="BL361" s="84" t="s">
        <v>1884</v>
      </c>
      <c r="BM361" s="84" t="s">
        <v>1885</v>
      </c>
      <c r="BN361" s="84" t="s">
        <v>1886</v>
      </c>
      <c r="BO361" s="84" t="s">
        <v>1887</v>
      </c>
      <c r="BP361" s="84" t="s">
        <v>1888</v>
      </c>
      <c r="BQ361" s="84" t="s">
        <v>1889</v>
      </c>
      <c r="BR361" s="68" t="str">
        <f t="shared" si="388"/>
        <v/>
      </c>
      <c r="BS361" s="68" t="str">
        <f t="shared" si="362"/>
        <v/>
      </c>
      <c r="BT361" s="68" t="str">
        <f t="shared" si="363"/>
        <v/>
      </c>
      <c r="BU361" s="68" t="str">
        <f t="shared" si="364"/>
        <v/>
      </c>
      <c r="BV361" s="68" t="str">
        <f t="shared" si="365"/>
        <v/>
      </c>
      <c r="BW361" s="68" t="str">
        <f t="shared" si="366"/>
        <v/>
      </c>
      <c r="BX361" s="68" t="str">
        <f t="shared" si="367"/>
        <v/>
      </c>
      <c r="BY361" s="68" t="str">
        <f t="shared" si="368"/>
        <v/>
      </c>
      <c r="BZ361" s="68" t="str">
        <f t="shared" si="369"/>
        <v/>
      </c>
      <c r="CA361" s="68" t="str">
        <f t="shared" si="370"/>
        <v/>
      </c>
      <c r="CB361" s="68" t="str">
        <f t="shared" si="371"/>
        <v/>
      </c>
      <c r="CC361" s="68" t="str">
        <f t="shared" si="372"/>
        <v/>
      </c>
      <c r="CD361" s="68" t="str">
        <f t="shared" si="373"/>
        <v/>
      </c>
      <c r="CE361" s="68" t="str">
        <f t="shared" si="374"/>
        <v/>
      </c>
      <c r="CF361" s="68" t="str">
        <f t="shared" si="375"/>
        <v/>
      </c>
      <c r="CG361" s="68" t="str">
        <f t="shared" si="376"/>
        <v/>
      </c>
      <c r="CH361" s="68" t="str">
        <f t="shared" si="377"/>
        <v/>
      </c>
      <c r="CI361" s="68" t="str">
        <f t="shared" si="378"/>
        <v/>
      </c>
      <c r="CJ361" s="68" t="str">
        <f t="shared" si="379"/>
        <v/>
      </c>
      <c r="CK361" s="68" t="str">
        <f t="shared" si="380"/>
        <v/>
      </c>
      <c r="CL361" s="68" t="str">
        <f t="shared" si="381"/>
        <v/>
      </c>
      <c r="CM361" s="68" t="str">
        <f t="shared" si="382"/>
        <v/>
      </c>
      <c r="CN361" s="68" t="str">
        <f t="shared" si="383"/>
        <v/>
      </c>
      <c r="CO361" s="68" t="str">
        <f t="shared" si="384"/>
        <v/>
      </c>
      <c r="CP361" s="68" t="str">
        <f t="shared" si="389"/>
        <v/>
      </c>
    </row>
    <row r="362" spans="3:94" x14ac:dyDescent="0.25">
      <c r="C362" s="82" t="str">
        <f t="shared" si="385"/>
        <v/>
      </c>
      <c r="D362" s="278"/>
      <c r="E362" s="82" t="str">
        <f t="shared" si="386"/>
        <v/>
      </c>
      <c r="F362" s="82" t="str">
        <f t="shared" si="339"/>
        <v/>
      </c>
      <c r="G362" s="82" t="str">
        <f t="shared" si="340"/>
        <v/>
      </c>
      <c r="H362" s="82" t="str">
        <f t="shared" si="341"/>
        <v/>
      </c>
      <c r="I362" s="82" t="str">
        <f t="shared" si="342"/>
        <v/>
      </c>
      <c r="J362" s="82" t="str">
        <f t="shared" si="343"/>
        <v/>
      </c>
      <c r="K362" s="82" t="str">
        <f t="shared" si="344"/>
        <v/>
      </c>
      <c r="L362" s="82" t="str">
        <f t="shared" si="345"/>
        <v/>
      </c>
      <c r="M362" s="82" t="str">
        <f t="shared" si="346"/>
        <v/>
      </c>
      <c r="N362" s="82" t="str">
        <f t="shared" si="347"/>
        <v/>
      </c>
      <c r="O362" s="82" t="str">
        <f t="shared" si="348"/>
        <v/>
      </c>
      <c r="P362" s="82" t="str">
        <f t="shared" si="349"/>
        <v/>
      </c>
      <c r="Q362" s="82" t="str">
        <f t="shared" si="350"/>
        <v/>
      </c>
      <c r="R362" s="82" t="str">
        <f t="shared" si="351"/>
        <v/>
      </c>
      <c r="S362" s="82" t="str">
        <f t="shared" si="352"/>
        <v/>
      </c>
      <c r="T362" s="82" t="str">
        <f t="shared" si="353"/>
        <v/>
      </c>
      <c r="U362" s="82" t="str">
        <f t="shared" si="354"/>
        <v/>
      </c>
      <c r="V362" s="82" t="str">
        <f t="shared" si="355"/>
        <v/>
      </c>
      <c r="W362" s="82" t="str">
        <f t="shared" si="356"/>
        <v/>
      </c>
      <c r="X362" s="82" t="str">
        <f t="shared" si="357"/>
        <v/>
      </c>
      <c r="Y362" s="82" t="str">
        <f t="shared" si="358"/>
        <v/>
      </c>
      <c r="Z362" s="82" t="str">
        <f t="shared" si="359"/>
        <v/>
      </c>
      <c r="AA362" s="82" t="str">
        <f t="shared" si="360"/>
        <v/>
      </c>
      <c r="AB362" s="82" t="str">
        <f t="shared" si="361"/>
        <v/>
      </c>
      <c r="AC362" s="83" t="str">
        <f t="shared" si="390"/>
        <v>https://viking-pictures.s3.us-west-1.amazonaws.com/AA1188</v>
      </c>
      <c r="AD362" s="82" t="str">
        <f t="shared" si="327"/>
        <v>0</v>
      </c>
      <c r="AE362" s="82">
        <f t="shared" si="387"/>
        <v>0</v>
      </c>
      <c r="AF362" s="82" t="str">
        <f t="shared" si="328"/>
        <v>0</v>
      </c>
      <c r="AG362" s="82" t="str">
        <f t="shared" si="329"/>
        <v>0</v>
      </c>
      <c r="AH362" s="82" t="str">
        <f t="shared" si="330"/>
        <v>0</v>
      </c>
      <c r="AI362" s="82" t="str">
        <f t="shared" si="331"/>
        <v>0</v>
      </c>
      <c r="AJ362" s="82" t="str">
        <f t="shared" si="332"/>
        <v>0</v>
      </c>
      <c r="AK362" s="82" t="str">
        <f t="shared" si="333"/>
        <v>0</v>
      </c>
      <c r="AL362" s="82" t="str">
        <f t="shared" si="334"/>
        <v>0</v>
      </c>
      <c r="AM362" s="82" t="str">
        <f t="shared" si="335"/>
        <v>0</v>
      </c>
      <c r="AN362" s="82" t="str">
        <f t="shared" si="336"/>
        <v>0</v>
      </c>
      <c r="AO362" s="82" t="str">
        <f t="shared" si="337"/>
        <v>0</v>
      </c>
      <c r="AP362" s="82" t="str">
        <f t="shared" si="338"/>
        <v>0</v>
      </c>
      <c r="AQ362" s="84" t="s">
        <v>3199</v>
      </c>
      <c r="AR362" s="84" t="s">
        <v>1864</v>
      </c>
      <c r="AS362" s="84" t="s">
        <v>1865</v>
      </c>
      <c r="AT362" s="84" t="s">
        <v>1866</v>
      </c>
      <c r="AU362" s="84" t="s">
        <v>1867</v>
      </c>
      <c r="AV362" s="84" t="s">
        <v>1868</v>
      </c>
      <c r="AW362" s="84" t="s">
        <v>1869</v>
      </c>
      <c r="AX362" s="84" t="s">
        <v>1870</v>
      </c>
      <c r="AY362" s="84" t="s">
        <v>1871</v>
      </c>
      <c r="AZ362" s="84" t="s">
        <v>1872</v>
      </c>
      <c r="BA362" s="84" t="s">
        <v>1873</v>
      </c>
      <c r="BB362" s="84" t="s">
        <v>1874</v>
      </c>
      <c r="BC362" s="84" t="s">
        <v>1875</v>
      </c>
      <c r="BD362" s="84" t="s">
        <v>1876</v>
      </c>
      <c r="BE362" s="84" t="s">
        <v>1877</v>
      </c>
      <c r="BF362" s="84" t="s">
        <v>1878</v>
      </c>
      <c r="BG362" s="84" t="s">
        <v>1879</v>
      </c>
      <c r="BH362" s="84" t="s">
        <v>1880</v>
      </c>
      <c r="BI362" s="84" t="s">
        <v>1881</v>
      </c>
      <c r="BJ362" s="84" t="s">
        <v>1882</v>
      </c>
      <c r="BK362" s="84" t="s">
        <v>1883</v>
      </c>
      <c r="BL362" s="84" t="s">
        <v>1884</v>
      </c>
      <c r="BM362" s="84" t="s">
        <v>1885</v>
      </c>
      <c r="BN362" s="84" t="s">
        <v>1886</v>
      </c>
      <c r="BO362" s="84" t="s">
        <v>1887</v>
      </c>
      <c r="BP362" s="84" t="s">
        <v>1888</v>
      </c>
      <c r="BQ362" s="84" t="s">
        <v>1889</v>
      </c>
      <c r="BR362" s="68" t="str">
        <f t="shared" si="388"/>
        <v/>
      </c>
      <c r="BS362" s="68" t="str">
        <f t="shared" si="362"/>
        <v/>
      </c>
      <c r="BT362" s="68" t="str">
        <f t="shared" si="363"/>
        <v/>
      </c>
      <c r="BU362" s="68" t="str">
        <f t="shared" si="364"/>
        <v/>
      </c>
      <c r="BV362" s="68" t="str">
        <f t="shared" si="365"/>
        <v/>
      </c>
      <c r="BW362" s="68" t="str">
        <f t="shared" si="366"/>
        <v/>
      </c>
      <c r="BX362" s="68" t="str">
        <f t="shared" si="367"/>
        <v/>
      </c>
      <c r="BY362" s="68" t="str">
        <f t="shared" si="368"/>
        <v/>
      </c>
      <c r="BZ362" s="68" t="str">
        <f t="shared" si="369"/>
        <v/>
      </c>
      <c r="CA362" s="68" t="str">
        <f t="shared" si="370"/>
        <v/>
      </c>
      <c r="CB362" s="68" t="str">
        <f t="shared" si="371"/>
        <v/>
      </c>
      <c r="CC362" s="68" t="str">
        <f t="shared" si="372"/>
        <v/>
      </c>
      <c r="CD362" s="68" t="str">
        <f t="shared" si="373"/>
        <v/>
      </c>
      <c r="CE362" s="68" t="str">
        <f t="shared" si="374"/>
        <v/>
      </c>
      <c r="CF362" s="68" t="str">
        <f t="shared" si="375"/>
        <v/>
      </c>
      <c r="CG362" s="68" t="str">
        <f t="shared" si="376"/>
        <v/>
      </c>
      <c r="CH362" s="68" t="str">
        <f t="shared" si="377"/>
        <v/>
      </c>
      <c r="CI362" s="68" t="str">
        <f t="shared" si="378"/>
        <v/>
      </c>
      <c r="CJ362" s="68" t="str">
        <f t="shared" si="379"/>
        <v/>
      </c>
      <c r="CK362" s="68" t="str">
        <f t="shared" si="380"/>
        <v/>
      </c>
      <c r="CL362" s="68" t="str">
        <f t="shared" si="381"/>
        <v/>
      </c>
      <c r="CM362" s="68" t="str">
        <f t="shared" si="382"/>
        <v/>
      </c>
      <c r="CN362" s="68" t="str">
        <f t="shared" si="383"/>
        <v/>
      </c>
      <c r="CO362" s="68" t="str">
        <f t="shared" si="384"/>
        <v/>
      </c>
      <c r="CP362" s="68" t="str">
        <f t="shared" si="389"/>
        <v/>
      </c>
    </row>
    <row r="363" spans="3:94" x14ac:dyDescent="0.25">
      <c r="C363" s="82" t="str">
        <f t="shared" si="385"/>
        <v/>
      </c>
      <c r="D363" s="278"/>
      <c r="E363" s="82" t="str">
        <f t="shared" si="386"/>
        <v/>
      </c>
      <c r="F363" s="82" t="str">
        <f t="shared" si="339"/>
        <v/>
      </c>
      <c r="G363" s="82" t="str">
        <f t="shared" si="340"/>
        <v/>
      </c>
      <c r="H363" s="82" t="str">
        <f t="shared" si="341"/>
        <v/>
      </c>
      <c r="I363" s="82" t="str">
        <f t="shared" si="342"/>
        <v/>
      </c>
      <c r="J363" s="82" t="str">
        <f t="shared" si="343"/>
        <v/>
      </c>
      <c r="K363" s="82" t="str">
        <f t="shared" si="344"/>
        <v/>
      </c>
      <c r="L363" s="82" t="str">
        <f t="shared" si="345"/>
        <v/>
      </c>
      <c r="M363" s="82" t="str">
        <f t="shared" si="346"/>
        <v/>
      </c>
      <c r="N363" s="82" t="str">
        <f t="shared" si="347"/>
        <v/>
      </c>
      <c r="O363" s="82" t="str">
        <f t="shared" si="348"/>
        <v/>
      </c>
      <c r="P363" s="82" t="str">
        <f t="shared" si="349"/>
        <v/>
      </c>
      <c r="Q363" s="82" t="str">
        <f t="shared" si="350"/>
        <v/>
      </c>
      <c r="R363" s="82" t="str">
        <f t="shared" si="351"/>
        <v/>
      </c>
      <c r="S363" s="82" t="str">
        <f t="shared" si="352"/>
        <v/>
      </c>
      <c r="T363" s="82" t="str">
        <f t="shared" si="353"/>
        <v/>
      </c>
      <c r="U363" s="82" t="str">
        <f t="shared" si="354"/>
        <v/>
      </c>
      <c r="V363" s="82" t="str">
        <f t="shared" si="355"/>
        <v/>
      </c>
      <c r="W363" s="82" t="str">
        <f t="shared" si="356"/>
        <v/>
      </c>
      <c r="X363" s="82" t="str">
        <f t="shared" si="357"/>
        <v/>
      </c>
      <c r="Y363" s="82" t="str">
        <f t="shared" si="358"/>
        <v/>
      </c>
      <c r="Z363" s="82" t="str">
        <f t="shared" si="359"/>
        <v/>
      </c>
      <c r="AA363" s="82" t="str">
        <f t="shared" si="360"/>
        <v/>
      </c>
      <c r="AB363" s="82" t="str">
        <f t="shared" si="361"/>
        <v/>
      </c>
      <c r="AC363" s="83" t="str">
        <f t="shared" si="390"/>
        <v>https://viking-pictures.s3.us-west-1.amazonaws.com/AA1188</v>
      </c>
      <c r="AD363" s="82" t="str">
        <f t="shared" si="327"/>
        <v>0</v>
      </c>
      <c r="AE363" s="82">
        <f t="shared" si="387"/>
        <v>0</v>
      </c>
      <c r="AF363" s="82" t="str">
        <f t="shared" si="328"/>
        <v>0</v>
      </c>
      <c r="AG363" s="82" t="str">
        <f t="shared" si="329"/>
        <v>0</v>
      </c>
      <c r="AH363" s="82" t="str">
        <f t="shared" si="330"/>
        <v>0</v>
      </c>
      <c r="AI363" s="82" t="str">
        <f t="shared" si="331"/>
        <v>0</v>
      </c>
      <c r="AJ363" s="82" t="str">
        <f t="shared" si="332"/>
        <v>0</v>
      </c>
      <c r="AK363" s="82" t="str">
        <f t="shared" si="333"/>
        <v>0</v>
      </c>
      <c r="AL363" s="82" t="str">
        <f t="shared" si="334"/>
        <v>0</v>
      </c>
      <c r="AM363" s="82" t="str">
        <f t="shared" si="335"/>
        <v>0</v>
      </c>
      <c r="AN363" s="82" t="str">
        <f t="shared" si="336"/>
        <v>0</v>
      </c>
      <c r="AO363" s="82" t="str">
        <f t="shared" si="337"/>
        <v>0</v>
      </c>
      <c r="AP363" s="82" t="str">
        <f t="shared" si="338"/>
        <v>0</v>
      </c>
      <c r="AQ363" s="84" t="s">
        <v>3199</v>
      </c>
      <c r="AR363" s="84" t="s">
        <v>1864</v>
      </c>
      <c r="AS363" s="84" t="s">
        <v>1865</v>
      </c>
      <c r="AT363" s="84" t="s">
        <v>1866</v>
      </c>
      <c r="AU363" s="84" t="s">
        <v>1867</v>
      </c>
      <c r="AV363" s="84" t="s">
        <v>1868</v>
      </c>
      <c r="AW363" s="84" t="s">
        <v>1869</v>
      </c>
      <c r="AX363" s="84" t="s">
        <v>1870</v>
      </c>
      <c r="AY363" s="84" t="s">
        <v>1871</v>
      </c>
      <c r="AZ363" s="84" t="s">
        <v>1872</v>
      </c>
      <c r="BA363" s="84" t="s">
        <v>1873</v>
      </c>
      <c r="BB363" s="84" t="s">
        <v>1874</v>
      </c>
      <c r="BC363" s="84" t="s">
        <v>1875</v>
      </c>
      <c r="BD363" s="84" t="s">
        <v>1876</v>
      </c>
      <c r="BE363" s="84" t="s">
        <v>1877</v>
      </c>
      <c r="BF363" s="84" t="s">
        <v>1878</v>
      </c>
      <c r="BG363" s="84" t="s">
        <v>1879</v>
      </c>
      <c r="BH363" s="84" t="s">
        <v>1880</v>
      </c>
      <c r="BI363" s="84" t="s">
        <v>1881</v>
      </c>
      <c r="BJ363" s="84" t="s">
        <v>1882</v>
      </c>
      <c r="BK363" s="84" t="s">
        <v>1883</v>
      </c>
      <c r="BL363" s="84" t="s">
        <v>1884</v>
      </c>
      <c r="BM363" s="84" t="s">
        <v>1885</v>
      </c>
      <c r="BN363" s="84" t="s">
        <v>1886</v>
      </c>
      <c r="BO363" s="84" t="s">
        <v>1887</v>
      </c>
      <c r="BP363" s="84" t="s">
        <v>1888</v>
      </c>
      <c r="BQ363" s="84" t="s">
        <v>1889</v>
      </c>
      <c r="BR363" s="68" t="str">
        <f t="shared" si="388"/>
        <v/>
      </c>
      <c r="BS363" s="68" t="str">
        <f t="shared" si="362"/>
        <v/>
      </c>
      <c r="BT363" s="68" t="str">
        <f t="shared" si="363"/>
        <v/>
      </c>
      <c r="BU363" s="68" t="str">
        <f t="shared" si="364"/>
        <v/>
      </c>
      <c r="BV363" s="68" t="str">
        <f t="shared" si="365"/>
        <v/>
      </c>
      <c r="BW363" s="68" t="str">
        <f t="shared" si="366"/>
        <v/>
      </c>
      <c r="BX363" s="68" t="str">
        <f t="shared" si="367"/>
        <v/>
      </c>
      <c r="BY363" s="68" t="str">
        <f t="shared" si="368"/>
        <v/>
      </c>
      <c r="BZ363" s="68" t="str">
        <f t="shared" si="369"/>
        <v/>
      </c>
      <c r="CA363" s="68" t="str">
        <f t="shared" si="370"/>
        <v/>
      </c>
      <c r="CB363" s="68" t="str">
        <f t="shared" si="371"/>
        <v/>
      </c>
      <c r="CC363" s="68" t="str">
        <f t="shared" si="372"/>
        <v/>
      </c>
      <c r="CD363" s="68" t="str">
        <f t="shared" si="373"/>
        <v/>
      </c>
      <c r="CE363" s="68" t="str">
        <f t="shared" si="374"/>
        <v/>
      </c>
      <c r="CF363" s="68" t="str">
        <f t="shared" si="375"/>
        <v/>
      </c>
      <c r="CG363" s="68" t="str">
        <f t="shared" si="376"/>
        <v/>
      </c>
      <c r="CH363" s="68" t="str">
        <f t="shared" si="377"/>
        <v/>
      </c>
      <c r="CI363" s="68" t="str">
        <f t="shared" si="378"/>
        <v/>
      </c>
      <c r="CJ363" s="68" t="str">
        <f t="shared" si="379"/>
        <v/>
      </c>
      <c r="CK363" s="68" t="str">
        <f t="shared" si="380"/>
        <v/>
      </c>
      <c r="CL363" s="68" t="str">
        <f t="shared" si="381"/>
        <v/>
      </c>
      <c r="CM363" s="68" t="str">
        <f t="shared" si="382"/>
        <v/>
      </c>
      <c r="CN363" s="68" t="str">
        <f t="shared" si="383"/>
        <v/>
      </c>
      <c r="CO363" s="68" t="str">
        <f t="shared" si="384"/>
        <v/>
      </c>
      <c r="CP363" s="68" t="str">
        <f t="shared" si="389"/>
        <v/>
      </c>
    </row>
    <row r="364" spans="3:94" x14ac:dyDescent="0.25">
      <c r="C364" s="82" t="str">
        <f t="shared" si="385"/>
        <v/>
      </c>
      <c r="D364" s="278"/>
      <c r="E364" s="82" t="str">
        <f t="shared" si="386"/>
        <v/>
      </c>
      <c r="F364" s="82" t="str">
        <f t="shared" si="339"/>
        <v/>
      </c>
      <c r="G364" s="82" t="str">
        <f t="shared" si="340"/>
        <v/>
      </c>
      <c r="H364" s="82" t="str">
        <f t="shared" si="341"/>
        <v/>
      </c>
      <c r="I364" s="82" t="str">
        <f t="shared" si="342"/>
        <v/>
      </c>
      <c r="J364" s="82" t="str">
        <f t="shared" si="343"/>
        <v/>
      </c>
      <c r="K364" s="82" t="str">
        <f t="shared" si="344"/>
        <v/>
      </c>
      <c r="L364" s="82" t="str">
        <f t="shared" si="345"/>
        <v/>
      </c>
      <c r="M364" s="82" t="str">
        <f t="shared" si="346"/>
        <v/>
      </c>
      <c r="N364" s="82" t="str">
        <f t="shared" si="347"/>
        <v/>
      </c>
      <c r="O364" s="82" t="str">
        <f t="shared" si="348"/>
        <v/>
      </c>
      <c r="P364" s="82" t="str">
        <f t="shared" si="349"/>
        <v/>
      </c>
      <c r="Q364" s="82" t="str">
        <f t="shared" si="350"/>
        <v/>
      </c>
      <c r="R364" s="82" t="str">
        <f t="shared" si="351"/>
        <v/>
      </c>
      <c r="S364" s="82" t="str">
        <f t="shared" si="352"/>
        <v/>
      </c>
      <c r="T364" s="82" t="str">
        <f t="shared" si="353"/>
        <v/>
      </c>
      <c r="U364" s="82" t="str">
        <f t="shared" si="354"/>
        <v/>
      </c>
      <c r="V364" s="82" t="str">
        <f t="shared" si="355"/>
        <v/>
      </c>
      <c r="W364" s="82" t="str">
        <f t="shared" si="356"/>
        <v/>
      </c>
      <c r="X364" s="82" t="str">
        <f t="shared" si="357"/>
        <v/>
      </c>
      <c r="Y364" s="82" t="str">
        <f t="shared" si="358"/>
        <v/>
      </c>
      <c r="Z364" s="82" t="str">
        <f t="shared" si="359"/>
        <v/>
      </c>
      <c r="AA364" s="82" t="str">
        <f t="shared" si="360"/>
        <v/>
      </c>
      <c r="AB364" s="82" t="str">
        <f t="shared" si="361"/>
        <v/>
      </c>
      <c r="AC364" s="83" t="str">
        <f t="shared" si="390"/>
        <v>https://viking-pictures.s3.us-west-1.amazonaws.com/AA1188</v>
      </c>
      <c r="AD364" s="82" t="str">
        <f t="shared" si="327"/>
        <v>0</v>
      </c>
      <c r="AE364" s="82">
        <f t="shared" si="387"/>
        <v>0</v>
      </c>
      <c r="AF364" s="82" t="str">
        <f t="shared" si="328"/>
        <v>0</v>
      </c>
      <c r="AG364" s="82" t="str">
        <f t="shared" si="329"/>
        <v>0</v>
      </c>
      <c r="AH364" s="82" t="str">
        <f t="shared" si="330"/>
        <v>0</v>
      </c>
      <c r="AI364" s="82" t="str">
        <f t="shared" si="331"/>
        <v>0</v>
      </c>
      <c r="AJ364" s="82" t="str">
        <f t="shared" si="332"/>
        <v>0</v>
      </c>
      <c r="AK364" s="82" t="str">
        <f t="shared" si="333"/>
        <v>0</v>
      </c>
      <c r="AL364" s="82" t="str">
        <f t="shared" si="334"/>
        <v>0</v>
      </c>
      <c r="AM364" s="82" t="str">
        <f t="shared" si="335"/>
        <v>0</v>
      </c>
      <c r="AN364" s="82" t="str">
        <f t="shared" si="336"/>
        <v>0</v>
      </c>
      <c r="AO364" s="82" t="str">
        <f t="shared" si="337"/>
        <v>0</v>
      </c>
      <c r="AP364" s="82" t="str">
        <f t="shared" si="338"/>
        <v>0</v>
      </c>
      <c r="AQ364" s="84" t="s">
        <v>3199</v>
      </c>
      <c r="AR364" s="84" t="s">
        <v>1864</v>
      </c>
      <c r="AS364" s="84" t="s">
        <v>1865</v>
      </c>
      <c r="AT364" s="84" t="s">
        <v>1866</v>
      </c>
      <c r="AU364" s="84" t="s">
        <v>1867</v>
      </c>
      <c r="AV364" s="84" t="s">
        <v>1868</v>
      </c>
      <c r="AW364" s="84" t="s">
        <v>1869</v>
      </c>
      <c r="AX364" s="84" t="s">
        <v>1870</v>
      </c>
      <c r="AY364" s="84" t="s">
        <v>1871</v>
      </c>
      <c r="AZ364" s="84" t="s">
        <v>1872</v>
      </c>
      <c r="BA364" s="84" t="s">
        <v>1873</v>
      </c>
      <c r="BB364" s="84" t="s">
        <v>1874</v>
      </c>
      <c r="BC364" s="84" t="s">
        <v>1875</v>
      </c>
      <c r="BD364" s="84" t="s">
        <v>1876</v>
      </c>
      <c r="BE364" s="84" t="s">
        <v>1877</v>
      </c>
      <c r="BF364" s="84" t="s">
        <v>1878</v>
      </c>
      <c r="BG364" s="84" t="s">
        <v>1879</v>
      </c>
      <c r="BH364" s="84" t="s">
        <v>1880</v>
      </c>
      <c r="BI364" s="84" t="s">
        <v>1881</v>
      </c>
      <c r="BJ364" s="84" t="s">
        <v>1882</v>
      </c>
      <c r="BK364" s="84" t="s">
        <v>1883</v>
      </c>
      <c r="BL364" s="84" t="s">
        <v>1884</v>
      </c>
      <c r="BM364" s="84" t="s">
        <v>1885</v>
      </c>
      <c r="BN364" s="84" t="s">
        <v>1886</v>
      </c>
      <c r="BO364" s="84" t="s">
        <v>1887</v>
      </c>
      <c r="BP364" s="84" t="s">
        <v>1888</v>
      </c>
      <c r="BQ364" s="84" t="s">
        <v>1889</v>
      </c>
      <c r="BR364" s="68" t="str">
        <f t="shared" si="388"/>
        <v/>
      </c>
      <c r="BS364" s="68" t="str">
        <f t="shared" si="362"/>
        <v/>
      </c>
      <c r="BT364" s="68" t="str">
        <f t="shared" si="363"/>
        <v/>
      </c>
      <c r="BU364" s="68" t="str">
        <f t="shared" si="364"/>
        <v/>
      </c>
      <c r="BV364" s="68" t="str">
        <f t="shared" si="365"/>
        <v/>
      </c>
      <c r="BW364" s="68" t="str">
        <f t="shared" si="366"/>
        <v/>
      </c>
      <c r="BX364" s="68" t="str">
        <f t="shared" si="367"/>
        <v/>
      </c>
      <c r="BY364" s="68" t="str">
        <f t="shared" si="368"/>
        <v/>
      </c>
      <c r="BZ364" s="68" t="str">
        <f t="shared" si="369"/>
        <v/>
      </c>
      <c r="CA364" s="68" t="str">
        <f t="shared" si="370"/>
        <v/>
      </c>
      <c r="CB364" s="68" t="str">
        <f t="shared" si="371"/>
        <v/>
      </c>
      <c r="CC364" s="68" t="str">
        <f t="shared" si="372"/>
        <v/>
      </c>
      <c r="CD364" s="68" t="str">
        <f t="shared" si="373"/>
        <v/>
      </c>
      <c r="CE364" s="68" t="str">
        <f t="shared" si="374"/>
        <v/>
      </c>
      <c r="CF364" s="68" t="str">
        <f t="shared" si="375"/>
        <v/>
      </c>
      <c r="CG364" s="68" t="str">
        <f t="shared" si="376"/>
        <v/>
      </c>
      <c r="CH364" s="68" t="str">
        <f t="shared" si="377"/>
        <v/>
      </c>
      <c r="CI364" s="68" t="str">
        <f t="shared" si="378"/>
        <v/>
      </c>
      <c r="CJ364" s="68" t="str">
        <f t="shared" si="379"/>
        <v/>
      </c>
      <c r="CK364" s="68" t="str">
        <f t="shared" si="380"/>
        <v/>
      </c>
      <c r="CL364" s="68" t="str">
        <f t="shared" si="381"/>
        <v/>
      </c>
      <c r="CM364" s="68" t="str">
        <f t="shared" si="382"/>
        <v/>
      </c>
      <c r="CN364" s="68" t="str">
        <f t="shared" si="383"/>
        <v/>
      </c>
      <c r="CO364" s="68" t="str">
        <f t="shared" si="384"/>
        <v/>
      </c>
      <c r="CP364" s="68" t="str">
        <f t="shared" si="389"/>
        <v/>
      </c>
    </row>
    <row r="365" spans="3:94" x14ac:dyDescent="0.25">
      <c r="C365" s="82" t="str">
        <f t="shared" si="385"/>
        <v/>
      </c>
      <c r="D365" s="278"/>
      <c r="E365" s="82" t="str">
        <f t="shared" si="386"/>
        <v/>
      </c>
      <c r="F365" s="82" t="str">
        <f t="shared" si="339"/>
        <v/>
      </c>
      <c r="G365" s="82" t="str">
        <f t="shared" si="340"/>
        <v/>
      </c>
      <c r="H365" s="82" t="str">
        <f t="shared" si="341"/>
        <v/>
      </c>
      <c r="I365" s="82" t="str">
        <f t="shared" si="342"/>
        <v/>
      </c>
      <c r="J365" s="82" t="str">
        <f t="shared" si="343"/>
        <v/>
      </c>
      <c r="K365" s="82" t="str">
        <f t="shared" si="344"/>
        <v/>
      </c>
      <c r="L365" s="82" t="str">
        <f t="shared" si="345"/>
        <v/>
      </c>
      <c r="M365" s="82" t="str">
        <f t="shared" si="346"/>
        <v/>
      </c>
      <c r="N365" s="82" t="str">
        <f t="shared" si="347"/>
        <v/>
      </c>
      <c r="O365" s="82" t="str">
        <f t="shared" si="348"/>
        <v/>
      </c>
      <c r="P365" s="82" t="str">
        <f t="shared" si="349"/>
        <v/>
      </c>
      <c r="Q365" s="82" t="str">
        <f t="shared" si="350"/>
        <v/>
      </c>
      <c r="R365" s="82" t="str">
        <f t="shared" si="351"/>
        <v/>
      </c>
      <c r="S365" s="82" t="str">
        <f t="shared" si="352"/>
        <v/>
      </c>
      <c r="T365" s="82" t="str">
        <f t="shared" si="353"/>
        <v/>
      </c>
      <c r="U365" s="82" t="str">
        <f t="shared" si="354"/>
        <v/>
      </c>
      <c r="V365" s="82" t="str">
        <f t="shared" si="355"/>
        <v/>
      </c>
      <c r="W365" s="82" t="str">
        <f t="shared" si="356"/>
        <v/>
      </c>
      <c r="X365" s="82" t="str">
        <f t="shared" si="357"/>
        <v/>
      </c>
      <c r="Y365" s="82" t="str">
        <f t="shared" si="358"/>
        <v/>
      </c>
      <c r="Z365" s="82" t="str">
        <f t="shared" si="359"/>
        <v/>
      </c>
      <c r="AA365" s="82" t="str">
        <f t="shared" si="360"/>
        <v/>
      </c>
      <c r="AB365" s="82" t="str">
        <f t="shared" si="361"/>
        <v/>
      </c>
      <c r="AC365" s="83" t="str">
        <f t="shared" si="390"/>
        <v>https://viking-pictures.s3.us-west-1.amazonaws.com/AA1188</v>
      </c>
      <c r="AD365" s="82" t="str">
        <f t="shared" si="327"/>
        <v>0</v>
      </c>
      <c r="AE365" s="82">
        <f t="shared" si="387"/>
        <v>0</v>
      </c>
      <c r="AF365" s="82" t="str">
        <f t="shared" si="328"/>
        <v>0</v>
      </c>
      <c r="AG365" s="82" t="str">
        <f t="shared" si="329"/>
        <v>0</v>
      </c>
      <c r="AH365" s="82" t="str">
        <f t="shared" si="330"/>
        <v>0</v>
      </c>
      <c r="AI365" s="82" t="str">
        <f t="shared" si="331"/>
        <v>0</v>
      </c>
      <c r="AJ365" s="82" t="str">
        <f t="shared" si="332"/>
        <v>0</v>
      </c>
      <c r="AK365" s="82" t="str">
        <f t="shared" si="333"/>
        <v>0</v>
      </c>
      <c r="AL365" s="82" t="str">
        <f t="shared" si="334"/>
        <v>0</v>
      </c>
      <c r="AM365" s="82" t="str">
        <f t="shared" si="335"/>
        <v>0</v>
      </c>
      <c r="AN365" s="82" t="str">
        <f t="shared" si="336"/>
        <v>0</v>
      </c>
      <c r="AO365" s="82" t="str">
        <f t="shared" si="337"/>
        <v>0</v>
      </c>
      <c r="AP365" s="82" t="str">
        <f t="shared" si="338"/>
        <v>0</v>
      </c>
      <c r="AQ365" s="84" t="s">
        <v>3199</v>
      </c>
      <c r="AR365" s="84" t="s">
        <v>1864</v>
      </c>
      <c r="AS365" s="84" t="s">
        <v>1865</v>
      </c>
      <c r="AT365" s="84" t="s">
        <v>1866</v>
      </c>
      <c r="AU365" s="84" t="s">
        <v>1867</v>
      </c>
      <c r="AV365" s="84" t="s">
        <v>1868</v>
      </c>
      <c r="AW365" s="84" t="s">
        <v>1869</v>
      </c>
      <c r="AX365" s="84" t="s">
        <v>1870</v>
      </c>
      <c r="AY365" s="84" t="s">
        <v>1871</v>
      </c>
      <c r="AZ365" s="84" t="s">
        <v>1872</v>
      </c>
      <c r="BA365" s="84" t="s">
        <v>1873</v>
      </c>
      <c r="BB365" s="84" t="s">
        <v>1874</v>
      </c>
      <c r="BC365" s="84" t="s">
        <v>1875</v>
      </c>
      <c r="BD365" s="84" t="s">
        <v>1876</v>
      </c>
      <c r="BE365" s="84" t="s">
        <v>1877</v>
      </c>
      <c r="BF365" s="84" t="s">
        <v>1878</v>
      </c>
      <c r="BG365" s="84" t="s">
        <v>1879</v>
      </c>
      <c r="BH365" s="84" t="s">
        <v>1880</v>
      </c>
      <c r="BI365" s="84" t="s">
        <v>1881</v>
      </c>
      <c r="BJ365" s="84" t="s">
        <v>1882</v>
      </c>
      <c r="BK365" s="84" t="s">
        <v>1883</v>
      </c>
      <c r="BL365" s="84" t="s">
        <v>1884</v>
      </c>
      <c r="BM365" s="84" t="s">
        <v>1885</v>
      </c>
      <c r="BN365" s="84" t="s">
        <v>1886</v>
      </c>
      <c r="BO365" s="84" t="s">
        <v>1887</v>
      </c>
      <c r="BP365" s="84" t="s">
        <v>1888</v>
      </c>
      <c r="BQ365" s="84" t="s">
        <v>1889</v>
      </c>
      <c r="BR365" s="68" t="str">
        <f t="shared" si="388"/>
        <v/>
      </c>
      <c r="BS365" s="68" t="str">
        <f t="shared" si="362"/>
        <v/>
      </c>
      <c r="BT365" s="68" t="str">
        <f t="shared" si="363"/>
        <v/>
      </c>
      <c r="BU365" s="68" t="str">
        <f t="shared" si="364"/>
        <v/>
      </c>
      <c r="BV365" s="68" t="str">
        <f t="shared" si="365"/>
        <v/>
      </c>
      <c r="BW365" s="68" t="str">
        <f t="shared" si="366"/>
        <v/>
      </c>
      <c r="BX365" s="68" t="str">
        <f t="shared" si="367"/>
        <v/>
      </c>
      <c r="BY365" s="68" t="str">
        <f t="shared" si="368"/>
        <v/>
      </c>
      <c r="BZ365" s="68" t="str">
        <f t="shared" si="369"/>
        <v/>
      </c>
      <c r="CA365" s="68" t="str">
        <f t="shared" si="370"/>
        <v/>
      </c>
      <c r="CB365" s="68" t="str">
        <f t="shared" si="371"/>
        <v/>
      </c>
      <c r="CC365" s="68" t="str">
        <f t="shared" si="372"/>
        <v/>
      </c>
      <c r="CD365" s="68" t="str">
        <f t="shared" si="373"/>
        <v/>
      </c>
      <c r="CE365" s="68" t="str">
        <f t="shared" si="374"/>
        <v/>
      </c>
      <c r="CF365" s="68" t="str">
        <f t="shared" si="375"/>
        <v/>
      </c>
      <c r="CG365" s="68" t="str">
        <f t="shared" si="376"/>
        <v/>
      </c>
      <c r="CH365" s="68" t="str">
        <f t="shared" si="377"/>
        <v/>
      </c>
      <c r="CI365" s="68" t="str">
        <f t="shared" si="378"/>
        <v/>
      </c>
      <c r="CJ365" s="68" t="str">
        <f t="shared" si="379"/>
        <v/>
      </c>
      <c r="CK365" s="68" t="str">
        <f t="shared" si="380"/>
        <v/>
      </c>
      <c r="CL365" s="68" t="str">
        <f t="shared" si="381"/>
        <v/>
      </c>
      <c r="CM365" s="68" t="str">
        <f t="shared" si="382"/>
        <v/>
      </c>
      <c r="CN365" s="68" t="str">
        <f t="shared" si="383"/>
        <v/>
      </c>
      <c r="CO365" s="68" t="str">
        <f t="shared" si="384"/>
        <v/>
      </c>
      <c r="CP365" s="68" t="str">
        <f t="shared" si="389"/>
        <v/>
      </c>
    </row>
    <row r="366" spans="3:94" x14ac:dyDescent="0.25">
      <c r="C366" s="82" t="str">
        <f t="shared" si="385"/>
        <v/>
      </c>
      <c r="D366" s="278"/>
      <c r="E366" s="82" t="str">
        <f t="shared" si="386"/>
        <v/>
      </c>
      <c r="F366" s="82" t="str">
        <f t="shared" si="339"/>
        <v/>
      </c>
      <c r="G366" s="82" t="str">
        <f t="shared" si="340"/>
        <v/>
      </c>
      <c r="H366" s="82" t="str">
        <f t="shared" si="341"/>
        <v/>
      </c>
      <c r="I366" s="82" t="str">
        <f t="shared" si="342"/>
        <v/>
      </c>
      <c r="J366" s="82" t="str">
        <f t="shared" si="343"/>
        <v/>
      </c>
      <c r="K366" s="82" t="str">
        <f t="shared" si="344"/>
        <v/>
      </c>
      <c r="L366" s="82" t="str">
        <f t="shared" si="345"/>
        <v/>
      </c>
      <c r="M366" s="82" t="str">
        <f t="shared" si="346"/>
        <v/>
      </c>
      <c r="N366" s="82" t="str">
        <f t="shared" si="347"/>
        <v/>
      </c>
      <c r="O366" s="82" t="str">
        <f t="shared" si="348"/>
        <v/>
      </c>
      <c r="P366" s="82" t="str">
        <f t="shared" si="349"/>
        <v/>
      </c>
      <c r="Q366" s="82" t="str">
        <f t="shared" si="350"/>
        <v/>
      </c>
      <c r="R366" s="82" t="str">
        <f t="shared" si="351"/>
        <v/>
      </c>
      <c r="S366" s="82" t="str">
        <f t="shared" si="352"/>
        <v/>
      </c>
      <c r="T366" s="82" t="str">
        <f t="shared" si="353"/>
        <v/>
      </c>
      <c r="U366" s="82" t="str">
        <f t="shared" si="354"/>
        <v/>
      </c>
      <c r="V366" s="82" t="str">
        <f t="shared" si="355"/>
        <v/>
      </c>
      <c r="W366" s="82" t="str">
        <f t="shared" si="356"/>
        <v/>
      </c>
      <c r="X366" s="82" t="str">
        <f t="shared" si="357"/>
        <v/>
      </c>
      <c r="Y366" s="82" t="str">
        <f t="shared" si="358"/>
        <v/>
      </c>
      <c r="Z366" s="82" t="str">
        <f t="shared" si="359"/>
        <v/>
      </c>
      <c r="AA366" s="82" t="str">
        <f t="shared" si="360"/>
        <v/>
      </c>
      <c r="AB366" s="82" t="str">
        <f t="shared" si="361"/>
        <v/>
      </c>
      <c r="AC366" s="83" t="str">
        <f t="shared" si="390"/>
        <v>https://viking-pictures.s3.us-west-1.amazonaws.com/AA1188</v>
      </c>
      <c r="AD366" s="82" t="str">
        <f t="shared" si="327"/>
        <v>0</v>
      </c>
      <c r="AE366" s="82">
        <f t="shared" si="387"/>
        <v>0</v>
      </c>
      <c r="AF366" s="82" t="str">
        <f t="shared" si="328"/>
        <v>0</v>
      </c>
      <c r="AG366" s="82" t="str">
        <f t="shared" si="329"/>
        <v>0</v>
      </c>
      <c r="AH366" s="82" t="str">
        <f t="shared" si="330"/>
        <v>0</v>
      </c>
      <c r="AI366" s="82" t="str">
        <f t="shared" si="331"/>
        <v>0</v>
      </c>
      <c r="AJ366" s="82" t="str">
        <f t="shared" si="332"/>
        <v>0</v>
      </c>
      <c r="AK366" s="82" t="str">
        <f t="shared" si="333"/>
        <v>0</v>
      </c>
      <c r="AL366" s="82" t="str">
        <f t="shared" si="334"/>
        <v>0</v>
      </c>
      <c r="AM366" s="82" t="str">
        <f t="shared" si="335"/>
        <v>0</v>
      </c>
      <c r="AN366" s="82" t="str">
        <f t="shared" si="336"/>
        <v>0</v>
      </c>
      <c r="AO366" s="82" t="str">
        <f t="shared" si="337"/>
        <v>0</v>
      </c>
      <c r="AP366" s="82" t="str">
        <f t="shared" si="338"/>
        <v>0</v>
      </c>
      <c r="AQ366" s="84" t="s">
        <v>3199</v>
      </c>
      <c r="AR366" s="84" t="s">
        <v>1864</v>
      </c>
      <c r="AS366" s="84" t="s">
        <v>1865</v>
      </c>
      <c r="AT366" s="84" t="s">
        <v>1866</v>
      </c>
      <c r="AU366" s="84" t="s">
        <v>1867</v>
      </c>
      <c r="AV366" s="84" t="s">
        <v>1868</v>
      </c>
      <c r="AW366" s="84" t="s">
        <v>1869</v>
      </c>
      <c r="AX366" s="84" t="s">
        <v>1870</v>
      </c>
      <c r="AY366" s="84" t="s">
        <v>1871</v>
      </c>
      <c r="AZ366" s="84" t="s">
        <v>1872</v>
      </c>
      <c r="BA366" s="84" t="s">
        <v>1873</v>
      </c>
      <c r="BB366" s="84" t="s">
        <v>1874</v>
      </c>
      <c r="BC366" s="84" t="s">
        <v>1875</v>
      </c>
      <c r="BD366" s="84" t="s">
        <v>1876</v>
      </c>
      <c r="BE366" s="84" t="s">
        <v>1877</v>
      </c>
      <c r="BF366" s="84" t="s">
        <v>1878</v>
      </c>
      <c r="BG366" s="84" t="s">
        <v>1879</v>
      </c>
      <c r="BH366" s="84" t="s">
        <v>1880</v>
      </c>
      <c r="BI366" s="84" t="s">
        <v>1881</v>
      </c>
      <c r="BJ366" s="84" t="s">
        <v>1882</v>
      </c>
      <c r="BK366" s="84" t="s">
        <v>1883</v>
      </c>
      <c r="BL366" s="84" t="s">
        <v>1884</v>
      </c>
      <c r="BM366" s="84" t="s">
        <v>1885</v>
      </c>
      <c r="BN366" s="84" t="s">
        <v>1886</v>
      </c>
      <c r="BO366" s="84" t="s">
        <v>1887</v>
      </c>
      <c r="BP366" s="84" t="s">
        <v>1888</v>
      </c>
      <c r="BQ366" s="84" t="s">
        <v>1889</v>
      </c>
      <c r="BR366" s="68" t="str">
        <f t="shared" si="388"/>
        <v/>
      </c>
      <c r="BS366" s="68" t="str">
        <f t="shared" si="362"/>
        <v/>
      </c>
      <c r="BT366" s="68" t="str">
        <f t="shared" si="363"/>
        <v/>
      </c>
      <c r="BU366" s="68" t="str">
        <f t="shared" si="364"/>
        <v/>
      </c>
      <c r="BV366" s="68" t="str">
        <f t="shared" si="365"/>
        <v/>
      </c>
      <c r="BW366" s="68" t="str">
        <f t="shared" si="366"/>
        <v/>
      </c>
      <c r="BX366" s="68" t="str">
        <f t="shared" si="367"/>
        <v/>
      </c>
      <c r="BY366" s="68" t="str">
        <f t="shared" si="368"/>
        <v/>
      </c>
      <c r="BZ366" s="68" t="str">
        <f t="shared" si="369"/>
        <v/>
      </c>
      <c r="CA366" s="68" t="str">
        <f t="shared" si="370"/>
        <v/>
      </c>
      <c r="CB366" s="68" t="str">
        <f t="shared" si="371"/>
        <v/>
      </c>
      <c r="CC366" s="68" t="str">
        <f t="shared" si="372"/>
        <v/>
      </c>
      <c r="CD366" s="68" t="str">
        <f t="shared" si="373"/>
        <v/>
      </c>
      <c r="CE366" s="68" t="str">
        <f t="shared" si="374"/>
        <v/>
      </c>
      <c r="CF366" s="68" t="str">
        <f t="shared" si="375"/>
        <v/>
      </c>
      <c r="CG366" s="68" t="str">
        <f t="shared" si="376"/>
        <v/>
      </c>
      <c r="CH366" s="68" t="str">
        <f t="shared" si="377"/>
        <v/>
      </c>
      <c r="CI366" s="68" t="str">
        <f t="shared" si="378"/>
        <v/>
      </c>
      <c r="CJ366" s="68" t="str">
        <f t="shared" si="379"/>
        <v/>
      </c>
      <c r="CK366" s="68" t="str">
        <f t="shared" si="380"/>
        <v/>
      </c>
      <c r="CL366" s="68" t="str">
        <f t="shared" si="381"/>
        <v/>
      </c>
      <c r="CM366" s="68" t="str">
        <f t="shared" si="382"/>
        <v/>
      </c>
      <c r="CN366" s="68" t="str">
        <f t="shared" si="383"/>
        <v/>
      </c>
      <c r="CO366" s="68" t="str">
        <f t="shared" si="384"/>
        <v/>
      </c>
      <c r="CP366" s="68" t="str">
        <f t="shared" si="389"/>
        <v/>
      </c>
    </row>
    <row r="367" spans="3:94" x14ac:dyDescent="0.25">
      <c r="C367" s="82" t="str">
        <f t="shared" si="385"/>
        <v/>
      </c>
      <c r="D367" s="278"/>
      <c r="E367" s="82" t="str">
        <f t="shared" si="386"/>
        <v/>
      </c>
      <c r="F367" s="82" t="str">
        <f t="shared" si="339"/>
        <v/>
      </c>
      <c r="G367" s="82" t="str">
        <f t="shared" si="340"/>
        <v/>
      </c>
      <c r="H367" s="82" t="str">
        <f t="shared" si="341"/>
        <v/>
      </c>
      <c r="I367" s="82" t="str">
        <f t="shared" si="342"/>
        <v/>
      </c>
      <c r="J367" s="82" t="str">
        <f t="shared" si="343"/>
        <v/>
      </c>
      <c r="K367" s="82" t="str">
        <f t="shared" si="344"/>
        <v/>
      </c>
      <c r="L367" s="82" t="str">
        <f t="shared" si="345"/>
        <v/>
      </c>
      <c r="M367" s="82" t="str">
        <f t="shared" si="346"/>
        <v/>
      </c>
      <c r="N367" s="82" t="str">
        <f t="shared" si="347"/>
        <v/>
      </c>
      <c r="O367" s="82" t="str">
        <f t="shared" si="348"/>
        <v/>
      </c>
      <c r="P367" s="82" t="str">
        <f t="shared" si="349"/>
        <v/>
      </c>
      <c r="Q367" s="82" t="str">
        <f t="shared" si="350"/>
        <v/>
      </c>
      <c r="R367" s="82" t="str">
        <f t="shared" si="351"/>
        <v/>
      </c>
      <c r="S367" s="82" t="str">
        <f t="shared" si="352"/>
        <v/>
      </c>
      <c r="T367" s="82" t="str">
        <f t="shared" si="353"/>
        <v/>
      </c>
      <c r="U367" s="82" t="str">
        <f t="shared" si="354"/>
        <v/>
      </c>
      <c r="V367" s="82" t="str">
        <f t="shared" si="355"/>
        <v/>
      </c>
      <c r="W367" s="82" t="str">
        <f t="shared" si="356"/>
        <v/>
      </c>
      <c r="X367" s="82" t="str">
        <f t="shared" si="357"/>
        <v/>
      </c>
      <c r="Y367" s="82" t="str">
        <f t="shared" si="358"/>
        <v/>
      </c>
      <c r="Z367" s="82" t="str">
        <f t="shared" si="359"/>
        <v/>
      </c>
      <c r="AA367" s="82" t="str">
        <f t="shared" si="360"/>
        <v/>
      </c>
      <c r="AB367" s="82" t="str">
        <f t="shared" si="361"/>
        <v/>
      </c>
      <c r="AC367" s="83" t="str">
        <f t="shared" si="390"/>
        <v>https://viking-pictures.s3.us-west-1.amazonaws.com/AA1188</v>
      </c>
      <c r="AD367" s="82" t="str">
        <f t="shared" ref="AD367:AD430" si="391">AP367</f>
        <v>0</v>
      </c>
      <c r="AE367" s="82">
        <f t="shared" si="387"/>
        <v>0</v>
      </c>
      <c r="AF367" s="82" t="str">
        <f t="shared" ref="AF367:AF430" si="392">SUBSTITUTE(AE367,"+","%2B")</f>
        <v>0</v>
      </c>
      <c r="AG367" s="82" t="str">
        <f t="shared" ref="AG367:AG430" si="393">SUBSTITUTE(AF367," ","+")</f>
        <v>0</v>
      </c>
      <c r="AH367" s="82" t="str">
        <f t="shared" ref="AH367:AH430" si="394">SUBSTITUTE(AG367,",","%2C")</f>
        <v>0</v>
      </c>
      <c r="AI367" s="82" t="str">
        <f t="shared" ref="AI367:AI430" si="395">SUBSTITUTE(AH367,";","%3B")</f>
        <v>0</v>
      </c>
      <c r="AJ367" s="82" t="str">
        <f t="shared" ref="AJ367:AJ430" si="396">SUBSTITUTE(AI367,":","%3A")</f>
        <v>0</v>
      </c>
      <c r="AK367" s="82" t="str">
        <f t="shared" ref="AK367:AK430" si="397">SUBSTITUTE(AJ367,"@","40%")</f>
        <v>0</v>
      </c>
      <c r="AL367" s="82" t="str">
        <f t="shared" ref="AL367:AL430" si="398">SUBSTITUTE(AK367,"&amp;","%26")</f>
        <v>0</v>
      </c>
      <c r="AM367" s="82" t="str">
        <f t="shared" ref="AM367:AM430" si="399">SUBSTITUTE(AL367,"=","%3D")</f>
        <v>0</v>
      </c>
      <c r="AN367" s="82" t="str">
        <f t="shared" ref="AN367:AN430" si="400">SUBSTITUTE(AM367,"?","%3F")</f>
        <v>0</v>
      </c>
      <c r="AO367" s="82" t="str">
        <f t="shared" ref="AO367:AO430" si="401">SUBSTITUTE(AN367,"/","%2F")</f>
        <v>0</v>
      </c>
      <c r="AP367" s="82" t="str">
        <f t="shared" ref="AP367:AP430" si="402">SUBSTITUTE(AO367,"""","")</f>
        <v>0</v>
      </c>
      <c r="AQ367" s="84" t="s">
        <v>3199</v>
      </c>
      <c r="AR367" s="84" t="s">
        <v>1864</v>
      </c>
      <c r="AS367" s="84" t="s">
        <v>1865</v>
      </c>
      <c r="AT367" s="84" t="s">
        <v>1866</v>
      </c>
      <c r="AU367" s="84" t="s">
        <v>1867</v>
      </c>
      <c r="AV367" s="84" t="s">
        <v>1868</v>
      </c>
      <c r="AW367" s="84" t="s">
        <v>1869</v>
      </c>
      <c r="AX367" s="84" t="s">
        <v>1870</v>
      </c>
      <c r="AY367" s="84" t="s">
        <v>1871</v>
      </c>
      <c r="AZ367" s="84" t="s">
        <v>1872</v>
      </c>
      <c r="BA367" s="84" t="s">
        <v>1873</v>
      </c>
      <c r="BB367" s="84" t="s">
        <v>1874</v>
      </c>
      <c r="BC367" s="84" t="s">
        <v>1875</v>
      </c>
      <c r="BD367" s="84" t="s">
        <v>1876</v>
      </c>
      <c r="BE367" s="84" t="s">
        <v>1877</v>
      </c>
      <c r="BF367" s="84" t="s">
        <v>1878</v>
      </c>
      <c r="BG367" s="84" t="s">
        <v>1879</v>
      </c>
      <c r="BH367" s="84" t="s">
        <v>1880</v>
      </c>
      <c r="BI367" s="84" t="s">
        <v>1881</v>
      </c>
      <c r="BJ367" s="84" t="s">
        <v>1882</v>
      </c>
      <c r="BK367" s="84" t="s">
        <v>1883</v>
      </c>
      <c r="BL367" s="84" t="s">
        <v>1884</v>
      </c>
      <c r="BM367" s="84" t="s">
        <v>1885</v>
      </c>
      <c r="BN367" s="84" t="s">
        <v>1886</v>
      </c>
      <c r="BO367" s="84" t="s">
        <v>1887</v>
      </c>
      <c r="BP367" s="84" t="s">
        <v>1888</v>
      </c>
      <c r="BQ367" s="84" t="s">
        <v>1889</v>
      </c>
      <c r="BR367" s="68" t="str">
        <f t="shared" si="388"/>
        <v/>
      </c>
      <c r="BS367" s="68" t="str">
        <f t="shared" si="362"/>
        <v/>
      </c>
      <c r="BT367" s="68" t="str">
        <f t="shared" si="363"/>
        <v/>
      </c>
      <c r="BU367" s="68" t="str">
        <f t="shared" si="364"/>
        <v/>
      </c>
      <c r="BV367" s="68" t="str">
        <f t="shared" si="365"/>
        <v/>
      </c>
      <c r="BW367" s="68" t="str">
        <f t="shared" si="366"/>
        <v/>
      </c>
      <c r="BX367" s="68" t="str">
        <f t="shared" si="367"/>
        <v/>
      </c>
      <c r="BY367" s="68" t="str">
        <f t="shared" si="368"/>
        <v/>
      </c>
      <c r="BZ367" s="68" t="str">
        <f t="shared" si="369"/>
        <v/>
      </c>
      <c r="CA367" s="68" t="str">
        <f t="shared" si="370"/>
        <v/>
      </c>
      <c r="CB367" s="68" t="str">
        <f t="shared" si="371"/>
        <v/>
      </c>
      <c r="CC367" s="68" t="str">
        <f t="shared" si="372"/>
        <v/>
      </c>
      <c r="CD367" s="68" t="str">
        <f t="shared" si="373"/>
        <v/>
      </c>
      <c r="CE367" s="68" t="str">
        <f t="shared" si="374"/>
        <v/>
      </c>
      <c r="CF367" s="68" t="str">
        <f t="shared" si="375"/>
        <v/>
      </c>
      <c r="CG367" s="68" t="str">
        <f t="shared" si="376"/>
        <v/>
      </c>
      <c r="CH367" s="68" t="str">
        <f t="shared" si="377"/>
        <v/>
      </c>
      <c r="CI367" s="68" t="str">
        <f t="shared" si="378"/>
        <v/>
      </c>
      <c r="CJ367" s="68" t="str">
        <f t="shared" si="379"/>
        <v/>
      </c>
      <c r="CK367" s="68" t="str">
        <f t="shared" si="380"/>
        <v/>
      </c>
      <c r="CL367" s="68" t="str">
        <f t="shared" si="381"/>
        <v/>
      </c>
      <c r="CM367" s="68" t="str">
        <f t="shared" si="382"/>
        <v/>
      </c>
      <c r="CN367" s="68" t="str">
        <f t="shared" si="383"/>
        <v/>
      </c>
      <c r="CO367" s="68" t="str">
        <f t="shared" si="384"/>
        <v/>
      </c>
      <c r="CP367" s="68" t="str">
        <f t="shared" si="389"/>
        <v/>
      </c>
    </row>
    <row r="368" spans="3:94" x14ac:dyDescent="0.25">
      <c r="C368" s="82" t="str">
        <f t="shared" si="385"/>
        <v/>
      </c>
      <c r="D368" s="278"/>
      <c r="E368" s="82" t="str">
        <f t="shared" si="386"/>
        <v/>
      </c>
      <c r="F368" s="82" t="str">
        <f t="shared" si="339"/>
        <v/>
      </c>
      <c r="G368" s="82" t="str">
        <f t="shared" si="340"/>
        <v/>
      </c>
      <c r="H368" s="82" t="str">
        <f t="shared" si="341"/>
        <v/>
      </c>
      <c r="I368" s="82" t="str">
        <f t="shared" si="342"/>
        <v/>
      </c>
      <c r="J368" s="82" t="str">
        <f t="shared" si="343"/>
        <v/>
      </c>
      <c r="K368" s="82" t="str">
        <f t="shared" si="344"/>
        <v/>
      </c>
      <c r="L368" s="82" t="str">
        <f t="shared" si="345"/>
        <v/>
      </c>
      <c r="M368" s="82" t="str">
        <f t="shared" si="346"/>
        <v/>
      </c>
      <c r="N368" s="82" t="str">
        <f t="shared" si="347"/>
        <v/>
      </c>
      <c r="O368" s="82" t="str">
        <f t="shared" si="348"/>
        <v/>
      </c>
      <c r="P368" s="82" t="str">
        <f t="shared" si="349"/>
        <v/>
      </c>
      <c r="Q368" s="82" t="str">
        <f t="shared" si="350"/>
        <v/>
      </c>
      <c r="R368" s="82" t="str">
        <f t="shared" si="351"/>
        <v/>
      </c>
      <c r="S368" s="82" t="str">
        <f t="shared" si="352"/>
        <v/>
      </c>
      <c r="T368" s="82" t="str">
        <f t="shared" si="353"/>
        <v/>
      </c>
      <c r="U368" s="82" t="str">
        <f t="shared" si="354"/>
        <v/>
      </c>
      <c r="V368" s="82" t="str">
        <f t="shared" si="355"/>
        <v/>
      </c>
      <c r="W368" s="82" t="str">
        <f t="shared" si="356"/>
        <v/>
      </c>
      <c r="X368" s="82" t="str">
        <f t="shared" si="357"/>
        <v/>
      </c>
      <c r="Y368" s="82" t="str">
        <f t="shared" si="358"/>
        <v/>
      </c>
      <c r="Z368" s="82" t="str">
        <f t="shared" si="359"/>
        <v/>
      </c>
      <c r="AA368" s="82" t="str">
        <f t="shared" si="360"/>
        <v/>
      </c>
      <c r="AB368" s="82" t="str">
        <f t="shared" si="361"/>
        <v/>
      </c>
      <c r="AC368" s="83" t="str">
        <f t="shared" si="390"/>
        <v>https://viking-pictures.s3.us-west-1.amazonaws.com/AA1188</v>
      </c>
      <c r="AD368" s="82" t="str">
        <f t="shared" si="391"/>
        <v>0</v>
      </c>
      <c r="AE368" s="82">
        <f t="shared" si="387"/>
        <v>0</v>
      </c>
      <c r="AF368" s="82" t="str">
        <f t="shared" si="392"/>
        <v>0</v>
      </c>
      <c r="AG368" s="82" t="str">
        <f t="shared" si="393"/>
        <v>0</v>
      </c>
      <c r="AH368" s="82" t="str">
        <f t="shared" si="394"/>
        <v>0</v>
      </c>
      <c r="AI368" s="82" t="str">
        <f t="shared" si="395"/>
        <v>0</v>
      </c>
      <c r="AJ368" s="82" t="str">
        <f t="shared" si="396"/>
        <v>0</v>
      </c>
      <c r="AK368" s="82" t="str">
        <f t="shared" si="397"/>
        <v>0</v>
      </c>
      <c r="AL368" s="82" t="str">
        <f t="shared" si="398"/>
        <v>0</v>
      </c>
      <c r="AM368" s="82" t="str">
        <f t="shared" si="399"/>
        <v>0</v>
      </c>
      <c r="AN368" s="82" t="str">
        <f t="shared" si="400"/>
        <v>0</v>
      </c>
      <c r="AO368" s="82" t="str">
        <f t="shared" si="401"/>
        <v>0</v>
      </c>
      <c r="AP368" s="82" t="str">
        <f t="shared" si="402"/>
        <v>0</v>
      </c>
      <c r="AQ368" s="84" t="s">
        <v>3199</v>
      </c>
      <c r="AR368" s="84" t="s">
        <v>1864</v>
      </c>
      <c r="AS368" s="84" t="s">
        <v>1865</v>
      </c>
      <c r="AT368" s="84" t="s">
        <v>1866</v>
      </c>
      <c r="AU368" s="84" t="s">
        <v>1867</v>
      </c>
      <c r="AV368" s="84" t="s">
        <v>1868</v>
      </c>
      <c r="AW368" s="84" t="s">
        <v>1869</v>
      </c>
      <c r="AX368" s="84" t="s">
        <v>1870</v>
      </c>
      <c r="AY368" s="84" t="s">
        <v>1871</v>
      </c>
      <c r="AZ368" s="84" t="s">
        <v>1872</v>
      </c>
      <c r="BA368" s="84" t="s">
        <v>1873</v>
      </c>
      <c r="BB368" s="84" t="s">
        <v>1874</v>
      </c>
      <c r="BC368" s="84" t="s">
        <v>1875</v>
      </c>
      <c r="BD368" s="84" t="s">
        <v>1876</v>
      </c>
      <c r="BE368" s="84" t="s">
        <v>1877</v>
      </c>
      <c r="BF368" s="84" t="s">
        <v>1878</v>
      </c>
      <c r="BG368" s="84" t="s">
        <v>1879</v>
      </c>
      <c r="BH368" s="84" t="s">
        <v>1880</v>
      </c>
      <c r="BI368" s="84" t="s">
        <v>1881</v>
      </c>
      <c r="BJ368" s="84" t="s">
        <v>1882</v>
      </c>
      <c r="BK368" s="84" t="s">
        <v>1883</v>
      </c>
      <c r="BL368" s="84" t="s">
        <v>1884</v>
      </c>
      <c r="BM368" s="84" t="s">
        <v>1885</v>
      </c>
      <c r="BN368" s="84" t="s">
        <v>1886</v>
      </c>
      <c r="BO368" s="84" t="s">
        <v>1887</v>
      </c>
      <c r="BP368" s="84" t="s">
        <v>1888</v>
      </c>
      <c r="BQ368" s="84" t="s">
        <v>1889</v>
      </c>
      <c r="BR368" s="68" t="str">
        <f t="shared" si="388"/>
        <v/>
      </c>
      <c r="BS368" s="68" t="str">
        <f t="shared" si="362"/>
        <v/>
      </c>
      <c r="BT368" s="68" t="str">
        <f t="shared" si="363"/>
        <v/>
      </c>
      <c r="BU368" s="68" t="str">
        <f t="shared" si="364"/>
        <v/>
      </c>
      <c r="BV368" s="68" t="str">
        <f t="shared" si="365"/>
        <v/>
      </c>
      <c r="BW368" s="68" t="str">
        <f t="shared" si="366"/>
        <v/>
      </c>
      <c r="BX368" s="68" t="str">
        <f t="shared" si="367"/>
        <v/>
      </c>
      <c r="BY368" s="68" t="str">
        <f t="shared" si="368"/>
        <v/>
      </c>
      <c r="BZ368" s="68" t="str">
        <f t="shared" si="369"/>
        <v/>
      </c>
      <c r="CA368" s="68" t="str">
        <f t="shared" si="370"/>
        <v/>
      </c>
      <c r="CB368" s="68" t="str">
        <f t="shared" si="371"/>
        <v/>
      </c>
      <c r="CC368" s="68" t="str">
        <f t="shared" si="372"/>
        <v/>
      </c>
      <c r="CD368" s="68" t="str">
        <f t="shared" si="373"/>
        <v/>
      </c>
      <c r="CE368" s="68" t="str">
        <f t="shared" si="374"/>
        <v/>
      </c>
      <c r="CF368" s="68" t="str">
        <f t="shared" si="375"/>
        <v/>
      </c>
      <c r="CG368" s="68" t="str">
        <f t="shared" si="376"/>
        <v/>
      </c>
      <c r="CH368" s="68" t="str">
        <f t="shared" si="377"/>
        <v/>
      </c>
      <c r="CI368" s="68" t="str">
        <f t="shared" si="378"/>
        <v/>
      </c>
      <c r="CJ368" s="68" t="str">
        <f t="shared" si="379"/>
        <v/>
      </c>
      <c r="CK368" s="68" t="str">
        <f t="shared" si="380"/>
        <v/>
      </c>
      <c r="CL368" s="68" t="str">
        <f t="shared" si="381"/>
        <v/>
      </c>
      <c r="CM368" s="68" t="str">
        <f t="shared" si="382"/>
        <v/>
      </c>
      <c r="CN368" s="68" t="str">
        <f t="shared" si="383"/>
        <v/>
      </c>
      <c r="CO368" s="68" t="str">
        <f t="shared" si="384"/>
        <v/>
      </c>
      <c r="CP368" s="68" t="str">
        <f t="shared" si="389"/>
        <v/>
      </c>
    </row>
    <row r="369" spans="3:94" x14ac:dyDescent="0.25">
      <c r="C369" s="82" t="str">
        <f t="shared" si="385"/>
        <v/>
      </c>
      <c r="D369" s="278"/>
      <c r="E369" s="82" t="str">
        <f t="shared" si="386"/>
        <v/>
      </c>
      <c r="F369" s="82" t="str">
        <f t="shared" si="339"/>
        <v/>
      </c>
      <c r="G369" s="82" t="str">
        <f t="shared" si="340"/>
        <v/>
      </c>
      <c r="H369" s="82" t="str">
        <f t="shared" si="341"/>
        <v/>
      </c>
      <c r="I369" s="82" t="str">
        <f t="shared" si="342"/>
        <v/>
      </c>
      <c r="J369" s="82" t="str">
        <f t="shared" si="343"/>
        <v/>
      </c>
      <c r="K369" s="82" t="str">
        <f t="shared" si="344"/>
        <v/>
      </c>
      <c r="L369" s="82" t="str">
        <f t="shared" si="345"/>
        <v/>
      </c>
      <c r="M369" s="82" t="str">
        <f t="shared" si="346"/>
        <v/>
      </c>
      <c r="N369" s="82" t="str">
        <f t="shared" si="347"/>
        <v/>
      </c>
      <c r="O369" s="82" t="str">
        <f t="shared" si="348"/>
        <v/>
      </c>
      <c r="P369" s="82" t="str">
        <f t="shared" si="349"/>
        <v/>
      </c>
      <c r="Q369" s="82" t="str">
        <f t="shared" si="350"/>
        <v/>
      </c>
      <c r="R369" s="82" t="str">
        <f t="shared" si="351"/>
        <v/>
      </c>
      <c r="S369" s="82" t="str">
        <f t="shared" si="352"/>
        <v/>
      </c>
      <c r="T369" s="82" t="str">
        <f t="shared" si="353"/>
        <v/>
      </c>
      <c r="U369" s="82" t="str">
        <f t="shared" si="354"/>
        <v/>
      </c>
      <c r="V369" s="82" t="str">
        <f t="shared" si="355"/>
        <v/>
      </c>
      <c r="W369" s="82" t="str">
        <f t="shared" si="356"/>
        <v/>
      </c>
      <c r="X369" s="82" t="str">
        <f t="shared" si="357"/>
        <v/>
      </c>
      <c r="Y369" s="82" t="str">
        <f t="shared" si="358"/>
        <v/>
      </c>
      <c r="Z369" s="82" t="str">
        <f t="shared" si="359"/>
        <v/>
      </c>
      <c r="AA369" s="82" t="str">
        <f t="shared" si="360"/>
        <v/>
      </c>
      <c r="AB369" s="82" t="str">
        <f t="shared" si="361"/>
        <v/>
      </c>
      <c r="AC369" s="83" t="str">
        <f t="shared" si="390"/>
        <v>https://viking-pictures.s3.us-west-1.amazonaws.com/AA1188</v>
      </c>
      <c r="AD369" s="82" t="str">
        <f t="shared" si="391"/>
        <v>0</v>
      </c>
      <c r="AE369" s="82">
        <f t="shared" si="387"/>
        <v>0</v>
      </c>
      <c r="AF369" s="82" t="str">
        <f t="shared" si="392"/>
        <v>0</v>
      </c>
      <c r="AG369" s="82" t="str">
        <f t="shared" si="393"/>
        <v>0</v>
      </c>
      <c r="AH369" s="82" t="str">
        <f t="shared" si="394"/>
        <v>0</v>
      </c>
      <c r="AI369" s="82" t="str">
        <f t="shared" si="395"/>
        <v>0</v>
      </c>
      <c r="AJ369" s="82" t="str">
        <f t="shared" si="396"/>
        <v>0</v>
      </c>
      <c r="AK369" s="82" t="str">
        <f t="shared" si="397"/>
        <v>0</v>
      </c>
      <c r="AL369" s="82" t="str">
        <f t="shared" si="398"/>
        <v>0</v>
      </c>
      <c r="AM369" s="82" t="str">
        <f t="shared" si="399"/>
        <v>0</v>
      </c>
      <c r="AN369" s="82" t="str">
        <f t="shared" si="400"/>
        <v>0</v>
      </c>
      <c r="AO369" s="82" t="str">
        <f t="shared" si="401"/>
        <v>0</v>
      </c>
      <c r="AP369" s="82" t="str">
        <f t="shared" si="402"/>
        <v>0</v>
      </c>
      <c r="AQ369" s="84" t="s">
        <v>3199</v>
      </c>
      <c r="AR369" s="84" t="s">
        <v>1864</v>
      </c>
      <c r="AS369" s="84" t="s">
        <v>1865</v>
      </c>
      <c r="AT369" s="84" t="s">
        <v>1866</v>
      </c>
      <c r="AU369" s="84" t="s">
        <v>1867</v>
      </c>
      <c r="AV369" s="84" t="s">
        <v>1868</v>
      </c>
      <c r="AW369" s="84" t="s">
        <v>1869</v>
      </c>
      <c r="AX369" s="84" t="s">
        <v>1870</v>
      </c>
      <c r="AY369" s="84" t="s">
        <v>1871</v>
      </c>
      <c r="AZ369" s="84" t="s">
        <v>1872</v>
      </c>
      <c r="BA369" s="84" t="s">
        <v>1873</v>
      </c>
      <c r="BB369" s="84" t="s">
        <v>1874</v>
      </c>
      <c r="BC369" s="84" t="s">
        <v>1875</v>
      </c>
      <c r="BD369" s="84" t="s">
        <v>1876</v>
      </c>
      <c r="BE369" s="84" t="s">
        <v>1877</v>
      </c>
      <c r="BF369" s="84" t="s">
        <v>1878</v>
      </c>
      <c r="BG369" s="84" t="s">
        <v>1879</v>
      </c>
      <c r="BH369" s="84" t="s">
        <v>1880</v>
      </c>
      <c r="BI369" s="84" t="s">
        <v>1881</v>
      </c>
      <c r="BJ369" s="84" t="s">
        <v>1882</v>
      </c>
      <c r="BK369" s="84" t="s">
        <v>1883</v>
      </c>
      <c r="BL369" s="84" t="s">
        <v>1884</v>
      </c>
      <c r="BM369" s="84" t="s">
        <v>1885</v>
      </c>
      <c r="BN369" s="84" t="s">
        <v>1886</v>
      </c>
      <c r="BO369" s="84" t="s">
        <v>1887</v>
      </c>
      <c r="BP369" s="84" t="s">
        <v>1888</v>
      </c>
      <c r="BQ369" s="84" t="s">
        <v>1889</v>
      </c>
      <c r="BR369" s="68" t="str">
        <f t="shared" si="388"/>
        <v/>
      </c>
      <c r="BS369" s="68" t="str">
        <f t="shared" si="362"/>
        <v/>
      </c>
      <c r="BT369" s="68" t="str">
        <f t="shared" si="363"/>
        <v/>
      </c>
      <c r="BU369" s="68" t="str">
        <f t="shared" si="364"/>
        <v/>
      </c>
      <c r="BV369" s="68" t="str">
        <f t="shared" si="365"/>
        <v/>
      </c>
      <c r="BW369" s="68" t="str">
        <f t="shared" si="366"/>
        <v/>
      </c>
      <c r="BX369" s="68" t="str">
        <f t="shared" si="367"/>
        <v/>
      </c>
      <c r="BY369" s="68" t="str">
        <f t="shared" si="368"/>
        <v/>
      </c>
      <c r="BZ369" s="68" t="str">
        <f t="shared" si="369"/>
        <v/>
      </c>
      <c r="CA369" s="68" t="str">
        <f t="shared" si="370"/>
        <v/>
      </c>
      <c r="CB369" s="68" t="str">
        <f t="shared" si="371"/>
        <v/>
      </c>
      <c r="CC369" s="68" t="str">
        <f t="shared" si="372"/>
        <v/>
      </c>
      <c r="CD369" s="68" t="str">
        <f t="shared" si="373"/>
        <v/>
      </c>
      <c r="CE369" s="68" t="str">
        <f t="shared" si="374"/>
        <v/>
      </c>
      <c r="CF369" s="68" t="str">
        <f t="shared" si="375"/>
        <v/>
      </c>
      <c r="CG369" s="68" t="str">
        <f t="shared" si="376"/>
        <v/>
      </c>
      <c r="CH369" s="68" t="str">
        <f t="shared" si="377"/>
        <v/>
      </c>
      <c r="CI369" s="68" t="str">
        <f t="shared" si="378"/>
        <v/>
      </c>
      <c r="CJ369" s="68" t="str">
        <f t="shared" si="379"/>
        <v/>
      </c>
      <c r="CK369" s="68" t="str">
        <f t="shared" si="380"/>
        <v/>
      </c>
      <c r="CL369" s="68" t="str">
        <f t="shared" si="381"/>
        <v/>
      </c>
      <c r="CM369" s="68" t="str">
        <f t="shared" si="382"/>
        <v/>
      </c>
      <c r="CN369" s="68" t="str">
        <f t="shared" si="383"/>
        <v/>
      </c>
      <c r="CO369" s="68" t="str">
        <f t="shared" si="384"/>
        <v/>
      </c>
      <c r="CP369" s="68" t="str">
        <f t="shared" si="389"/>
        <v/>
      </c>
    </row>
    <row r="370" spans="3:94" x14ac:dyDescent="0.25">
      <c r="C370" s="82" t="str">
        <f t="shared" si="385"/>
        <v/>
      </c>
      <c r="D370" s="278"/>
      <c r="E370" s="82" t="str">
        <f t="shared" si="386"/>
        <v/>
      </c>
      <c r="F370" s="82" t="str">
        <f t="shared" si="339"/>
        <v/>
      </c>
      <c r="G370" s="82" t="str">
        <f t="shared" si="340"/>
        <v/>
      </c>
      <c r="H370" s="82" t="str">
        <f t="shared" si="341"/>
        <v/>
      </c>
      <c r="I370" s="82" t="str">
        <f t="shared" si="342"/>
        <v/>
      </c>
      <c r="J370" s="82" t="str">
        <f t="shared" si="343"/>
        <v/>
      </c>
      <c r="K370" s="82" t="str">
        <f t="shared" si="344"/>
        <v/>
      </c>
      <c r="L370" s="82" t="str">
        <f t="shared" si="345"/>
        <v/>
      </c>
      <c r="M370" s="82" t="str">
        <f t="shared" si="346"/>
        <v/>
      </c>
      <c r="N370" s="82" t="str">
        <f t="shared" si="347"/>
        <v/>
      </c>
      <c r="O370" s="82" t="str">
        <f t="shared" si="348"/>
        <v/>
      </c>
      <c r="P370" s="82" t="str">
        <f t="shared" si="349"/>
        <v/>
      </c>
      <c r="Q370" s="82" t="str">
        <f t="shared" si="350"/>
        <v/>
      </c>
      <c r="R370" s="82" t="str">
        <f t="shared" si="351"/>
        <v/>
      </c>
      <c r="S370" s="82" t="str">
        <f t="shared" si="352"/>
        <v/>
      </c>
      <c r="T370" s="82" t="str">
        <f t="shared" si="353"/>
        <v/>
      </c>
      <c r="U370" s="82" t="str">
        <f t="shared" si="354"/>
        <v/>
      </c>
      <c r="V370" s="82" t="str">
        <f t="shared" si="355"/>
        <v/>
      </c>
      <c r="W370" s="82" t="str">
        <f t="shared" si="356"/>
        <v/>
      </c>
      <c r="X370" s="82" t="str">
        <f t="shared" si="357"/>
        <v/>
      </c>
      <c r="Y370" s="82" t="str">
        <f t="shared" si="358"/>
        <v/>
      </c>
      <c r="Z370" s="82" t="str">
        <f t="shared" si="359"/>
        <v/>
      </c>
      <c r="AA370" s="82" t="str">
        <f t="shared" si="360"/>
        <v/>
      </c>
      <c r="AB370" s="82" t="str">
        <f t="shared" si="361"/>
        <v/>
      </c>
      <c r="AC370" s="83" t="str">
        <f t="shared" si="390"/>
        <v>https://viking-pictures.s3.us-west-1.amazonaws.com/AA1188</v>
      </c>
      <c r="AD370" s="82" t="str">
        <f t="shared" si="391"/>
        <v>0</v>
      </c>
      <c r="AE370" s="82">
        <f t="shared" si="387"/>
        <v>0</v>
      </c>
      <c r="AF370" s="82" t="str">
        <f t="shared" si="392"/>
        <v>0</v>
      </c>
      <c r="AG370" s="82" t="str">
        <f t="shared" si="393"/>
        <v>0</v>
      </c>
      <c r="AH370" s="82" t="str">
        <f t="shared" si="394"/>
        <v>0</v>
      </c>
      <c r="AI370" s="82" t="str">
        <f t="shared" si="395"/>
        <v>0</v>
      </c>
      <c r="AJ370" s="82" t="str">
        <f t="shared" si="396"/>
        <v>0</v>
      </c>
      <c r="AK370" s="82" t="str">
        <f t="shared" si="397"/>
        <v>0</v>
      </c>
      <c r="AL370" s="82" t="str">
        <f t="shared" si="398"/>
        <v>0</v>
      </c>
      <c r="AM370" s="82" t="str">
        <f t="shared" si="399"/>
        <v>0</v>
      </c>
      <c r="AN370" s="82" t="str">
        <f t="shared" si="400"/>
        <v>0</v>
      </c>
      <c r="AO370" s="82" t="str">
        <f t="shared" si="401"/>
        <v>0</v>
      </c>
      <c r="AP370" s="82" t="str">
        <f t="shared" si="402"/>
        <v>0</v>
      </c>
      <c r="AQ370" s="84" t="s">
        <v>3199</v>
      </c>
      <c r="AR370" s="84" t="s">
        <v>1864</v>
      </c>
      <c r="AS370" s="84" t="s">
        <v>1865</v>
      </c>
      <c r="AT370" s="84" t="s">
        <v>1866</v>
      </c>
      <c r="AU370" s="84" t="s">
        <v>1867</v>
      </c>
      <c r="AV370" s="84" t="s">
        <v>1868</v>
      </c>
      <c r="AW370" s="84" t="s">
        <v>1869</v>
      </c>
      <c r="AX370" s="84" t="s">
        <v>1870</v>
      </c>
      <c r="AY370" s="84" t="s">
        <v>1871</v>
      </c>
      <c r="AZ370" s="84" t="s">
        <v>1872</v>
      </c>
      <c r="BA370" s="84" t="s">
        <v>1873</v>
      </c>
      <c r="BB370" s="84" t="s">
        <v>1874</v>
      </c>
      <c r="BC370" s="84" t="s">
        <v>1875</v>
      </c>
      <c r="BD370" s="84" t="s">
        <v>1876</v>
      </c>
      <c r="BE370" s="84" t="s">
        <v>1877</v>
      </c>
      <c r="BF370" s="84" t="s">
        <v>1878</v>
      </c>
      <c r="BG370" s="84" t="s">
        <v>1879</v>
      </c>
      <c r="BH370" s="84" t="s">
        <v>1880</v>
      </c>
      <c r="BI370" s="84" t="s">
        <v>1881</v>
      </c>
      <c r="BJ370" s="84" t="s">
        <v>1882</v>
      </c>
      <c r="BK370" s="84" t="s">
        <v>1883</v>
      </c>
      <c r="BL370" s="84" t="s">
        <v>1884</v>
      </c>
      <c r="BM370" s="84" t="s">
        <v>1885</v>
      </c>
      <c r="BN370" s="84" t="s">
        <v>1886</v>
      </c>
      <c r="BO370" s="84" t="s">
        <v>1887</v>
      </c>
      <c r="BP370" s="84" t="s">
        <v>1888</v>
      </c>
      <c r="BQ370" s="84" t="s">
        <v>1889</v>
      </c>
      <c r="BR370" s="68" t="str">
        <f t="shared" si="388"/>
        <v/>
      </c>
      <c r="BS370" s="68" t="str">
        <f t="shared" si="362"/>
        <v/>
      </c>
      <c r="BT370" s="68" t="str">
        <f t="shared" si="363"/>
        <v/>
      </c>
      <c r="BU370" s="68" t="str">
        <f t="shared" si="364"/>
        <v/>
      </c>
      <c r="BV370" s="68" t="str">
        <f t="shared" si="365"/>
        <v/>
      </c>
      <c r="BW370" s="68" t="str">
        <f t="shared" si="366"/>
        <v/>
      </c>
      <c r="BX370" s="68" t="str">
        <f t="shared" si="367"/>
        <v/>
      </c>
      <c r="BY370" s="68" t="str">
        <f t="shared" si="368"/>
        <v/>
      </c>
      <c r="BZ370" s="68" t="str">
        <f t="shared" si="369"/>
        <v/>
      </c>
      <c r="CA370" s="68" t="str">
        <f t="shared" si="370"/>
        <v/>
      </c>
      <c r="CB370" s="68" t="str">
        <f t="shared" si="371"/>
        <v/>
      </c>
      <c r="CC370" s="68" t="str">
        <f t="shared" si="372"/>
        <v/>
      </c>
      <c r="CD370" s="68" t="str">
        <f t="shared" si="373"/>
        <v/>
      </c>
      <c r="CE370" s="68" t="str">
        <f t="shared" si="374"/>
        <v/>
      </c>
      <c r="CF370" s="68" t="str">
        <f t="shared" si="375"/>
        <v/>
      </c>
      <c r="CG370" s="68" t="str">
        <f t="shared" si="376"/>
        <v/>
      </c>
      <c r="CH370" s="68" t="str">
        <f t="shared" si="377"/>
        <v/>
      </c>
      <c r="CI370" s="68" t="str">
        <f t="shared" si="378"/>
        <v/>
      </c>
      <c r="CJ370" s="68" t="str">
        <f t="shared" si="379"/>
        <v/>
      </c>
      <c r="CK370" s="68" t="str">
        <f t="shared" si="380"/>
        <v/>
      </c>
      <c r="CL370" s="68" t="str">
        <f t="shared" si="381"/>
        <v/>
      </c>
      <c r="CM370" s="68" t="str">
        <f t="shared" si="382"/>
        <v/>
      </c>
      <c r="CN370" s="68" t="str">
        <f t="shared" si="383"/>
        <v/>
      </c>
      <c r="CO370" s="68" t="str">
        <f t="shared" si="384"/>
        <v/>
      </c>
      <c r="CP370" s="68" t="str">
        <f t="shared" si="389"/>
        <v/>
      </c>
    </row>
    <row r="371" spans="3:94" x14ac:dyDescent="0.25">
      <c r="C371" s="82" t="str">
        <f t="shared" si="385"/>
        <v/>
      </c>
      <c r="D371" s="278"/>
      <c r="E371" s="82" t="str">
        <f t="shared" si="386"/>
        <v/>
      </c>
      <c r="F371" s="82" t="str">
        <f t="shared" si="339"/>
        <v/>
      </c>
      <c r="G371" s="82" t="str">
        <f t="shared" si="340"/>
        <v/>
      </c>
      <c r="H371" s="82" t="str">
        <f t="shared" si="341"/>
        <v/>
      </c>
      <c r="I371" s="82" t="str">
        <f t="shared" si="342"/>
        <v/>
      </c>
      <c r="J371" s="82" t="str">
        <f t="shared" si="343"/>
        <v/>
      </c>
      <c r="K371" s="82" t="str">
        <f t="shared" si="344"/>
        <v/>
      </c>
      <c r="L371" s="82" t="str">
        <f t="shared" si="345"/>
        <v/>
      </c>
      <c r="M371" s="82" t="str">
        <f t="shared" si="346"/>
        <v/>
      </c>
      <c r="N371" s="82" t="str">
        <f t="shared" si="347"/>
        <v/>
      </c>
      <c r="O371" s="82" t="str">
        <f t="shared" si="348"/>
        <v/>
      </c>
      <c r="P371" s="82" t="str">
        <f t="shared" si="349"/>
        <v/>
      </c>
      <c r="Q371" s="82" t="str">
        <f t="shared" si="350"/>
        <v/>
      </c>
      <c r="R371" s="82" t="str">
        <f t="shared" si="351"/>
        <v/>
      </c>
      <c r="S371" s="82" t="str">
        <f t="shared" si="352"/>
        <v/>
      </c>
      <c r="T371" s="82" t="str">
        <f t="shared" si="353"/>
        <v/>
      </c>
      <c r="U371" s="82" t="str">
        <f t="shared" si="354"/>
        <v/>
      </c>
      <c r="V371" s="82" t="str">
        <f t="shared" si="355"/>
        <v/>
      </c>
      <c r="W371" s="82" t="str">
        <f t="shared" si="356"/>
        <v/>
      </c>
      <c r="X371" s="82" t="str">
        <f t="shared" si="357"/>
        <v/>
      </c>
      <c r="Y371" s="82" t="str">
        <f t="shared" si="358"/>
        <v/>
      </c>
      <c r="Z371" s="82" t="str">
        <f t="shared" si="359"/>
        <v/>
      </c>
      <c r="AA371" s="82" t="str">
        <f t="shared" si="360"/>
        <v/>
      </c>
      <c r="AB371" s="82" t="str">
        <f t="shared" si="361"/>
        <v/>
      </c>
      <c r="AC371" s="83" t="str">
        <f t="shared" si="390"/>
        <v>https://viking-pictures.s3.us-west-1.amazonaws.com/AA1188</v>
      </c>
      <c r="AD371" s="82" t="str">
        <f t="shared" si="391"/>
        <v>0</v>
      </c>
      <c r="AE371" s="82">
        <f t="shared" si="387"/>
        <v>0</v>
      </c>
      <c r="AF371" s="82" t="str">
        <f t="shared" si="392"/>
        <v>0</v>
      </c>
      <c r="AG371" s="82" t="str">
        <f t="shared" si="393"/>
        <v>0</v>
      </c>
      <c r="AH371" s="82" t="str">
        <f t="shared" si="394"/>
        <v>0</v>
      </c>
      <c r="AI371" s="82" t="str">
        <f t="shared" si="395"/>
        <v>0</v>
      </c>
      <c r="AJ371" s="82" t="str">
        <f t="shared" si="396"/>
        <v>0</v>
      </c>
      <c r="AK371" s="82" t="str">
        <f t="shared" si="397"/>
        <v>0</v>
      </c>
      <c r="AL371" s="82" t="str">
        <f t="shared" si="398"/>
        <v>0</v>
      </c>
      <c r="AM371" s="82" t="str">
        <f t="shared" si="399"/>
        <v>0</v>
      </c>
      <c r="AN371" s="82" t="str">
        <f t="shared" si="400"/>
        <v>0</v>
      </c>
      <c r="AO371" s="82" t="str">
        <f t="shared" si="401"/>
        <v>0</v>
      </c>
      <c r="AP371" s="82" t="str">
        <f t="shared" si="402"/>
        <v>0</v>
      </c>
      <c r="AQ371" s="84" t="s">
        <v>3199</v>
      </c>
      <c r="AR371" s="84" t="s">
        <v>1864</v>
      </c>
      <c r="AS371" s="84" t="s">
        <v>1865</v>
      </c>
      <c r="AT371" s="84" t="s">
        <v>1866</v>
      </c>
      <c r="AU371" s="84" t="s">
        <v>1867</v>
      </c>
      <c r="AV371" s="84" t="s">
        <v>1868</v>
      </c>
      <c r="AW371" s="84" t="s">
        <v>1869</v>
      </c>
      <c r="AX371" s="84" t="s">
        <v>1870</v>
      </c>
      <c r="AY371" s="84" t="s">
        <v>1871</v>
      </c>
      <c r="AZ371" s="84" t="s">
        <v>1872</v>
      </c>
      <c r="BA371" s="84" t="s">
        <v>1873</v>
      </c>
      <c r="BB371" s="84" t="s">
        <v>1874</v>
      </c>
      <c r="BC371" s="84" t="s">
        <v>1875</v>
      </c>
      <c r="BD371" s="84" t="s">
        <v>1876</v>
      </c>
      <c r="BE371" s="84" t="s">
        <v>1877</v>
      </c>
      <c r="BF371" s="84" t="s">
        <v>1878</v>
      </c>
      <c r="BG371" s="84" t="s">
        <v>1879</v>
      </c>
      <c r="BH371" s="84" t="s">
        <v>1880</v>
      </c>
      <c r="BI371" s="84" t="s">
        <v>1881</v>
      </c>
      <c r="BJ371" s="84" t="s">
        <v>1882</v>
      </c>
      <c r="BK371" s="84" t="s">
        <v>1883</v>
      </c>
      <c r="BL371" s="84" t="s">
        <v>1884</v>
      </c>
      <c r="BM371" s="84" t="s">
        <v>1885</v>
      </c>
      <c r="BN371" s="84" t="s">
        <v>1886</v>
      </c>
      <c r="BO371" s="84" t="s">
        <v>1887</v>
      </c>
      <c r="BP371" s="84" t="s">
        <v>1888</v>
      </c>
      <c r="BQ371" s="84" t="s">
        <v>1889</v>
      </c>
      <c r="BR371" s="68" t="str">
        <f t="shared" si="388"/>
        <v/>
      </c>
      <c r="BS371" s="68" t="str">
        <f t="shared" si="362"/>
        <v/>
      </c>
      <c r="BT371" s="68" t="str">
        <f t="shared" si="363"/>
        <v/>
      </c>
      <c r="BU371" s="68" t="str">
        <f t="shared" si="364"/>
        <v/>
      </c>
      <c r="BV371" s="68" t="str">
        <f t="shared" si="365"/>
        <v/>
      </c>
      <c r="BW371" s="68" t="str">
        <f t="shared" si="366"/>
        <v/>
      </c>
      <c r="BX371" s="68" t="str">
        <f t="shared" si="367"/>
        <v/>
      </c>
      <c r="BY371" s="68" t="str">
        <f t="shared" si="368"/>
        <v/>
      </c>
      <c r="BZ371" s="68" t="str">
        <f t="shared" si="369"/>
        <v/>
      </c>
      <c r="CA371" s="68" t="str">
        <f t="shared" si="370"/>
        <v/>
      </c>
      <c r="CB371" s="68" t="str">
        <f t="shared" si="371"/>
        <v/>
      </c>
      <c r="CC371" s="68" t="str">
        <f t="shared" si="372"/>
        <v/>
      </c>
      <c r="CD371" s="68" t="str">
        <f t="shared" si="373"/>
        <v/>
      </c>
      <c r="CE371" s="68" t="str">
        <f t="shared" si="374"/>
        <v/>
      </c>
      <c r="CF371" s="68" t="str">
        <f t="shared" si="375"/>
        <v/>
      </c>
      <c r="CG371" s="68" t="str">
        <f t="shared" si="376"/>
        <v/>
      </c>
      <c r="CH371" s="68" t="str">
        <f t="shared" si="377"/>
        <v/>
      </c>
      <c r="CI371" s="68" t="str">
        <f t="shared" si="378"/>
        <v/>
      </c>
      <c r="CJ371" s="68" t="str">
        <f t="shared" si="379"/>
        <v/>
      </c>
      <c r="CK371" s="68" t="str">
        <f t="shared" si="380"/>
        <v/>
      </c>
      <c r="CL371" s="68" t="str">
        <f t="shared" si="381"/>
        <v/>
      </c>
      <c r="CM371" s="68" t="str">
        <f t="shared" si="382"/>
        <v/>
      </c>
      <c r="CN371" s="68" t="str">
        <f t="shared" si="383"/>
        <v/>
      </c>
      <c r="CO371" s="68" t="str">
        <f t="shared" si="384"/>
        <v/>
      </c>
      <c r="CP371" s="68" t="str">
        <f t="shared" si="389"/>
        <v/>
      </c>
    </row>
    <row r="372" spans="3:94" x14ac:dyDescent="0.25">
      <c r="C372" s="82" t="str">
        <f t="shared" si="385"/>
        <v/>
      </c>
      <c r="D372" s="278"/>
      <c r="E372" s="82" t="str">
        <f t="shared" si="386"/>
        <v/>
      </c>
      <c r="F372" s="82" t="str">
        <f t="shared" si="339"/>
        <v/>
      </c>
      <c r="G372" s="82" t="str">
        <f t="shared" si="340"/>
        <v/>
      </c>
      <c r="H372" s="82" t="str">
        <f t="shared" si="341"/>
        <v/>
      </c>
      <c r="I372" s="82" t="str">
        <f t="shared" si="342"/>
        <v/>
      </c>
      <c r="J372" s="82" t="str">
        <f t="shared" si="343"/>
        <v/>
      </c>
      <c r="K372" s="82" t="str">
        <f t="shared" si="344"/>
        <v/>
      </c>
      <c r="L372" s="82" t="str">
        <f t="shared" si="345"/>
        <v/>
      </c>
      <c r="M372" s="82" t="str">
        <f t="shared" si="346"/>
        <v/>
      </c>
      <c r="N372" s="82" t="str">
        <f t="shared" si="347"/>
        <v/>
      </c>
      <c r="O372" s="82" t="str">
        <f t="shared" si="348"/>
        <v/>
      </c>
      <c r="P372" s="82" t="str">
        <f t="shared" si="349"/>
        <v/>
      </c>
      <c r="Q372" s="82" t="str">
        <f t="shared" si="350"/>
        <v/>
      </c>
      <c r="R372" s="82" t="str">
        <f t="shared" si="351"/>
        <v/>
      </c>
      <c r="S372" s="82" t="str">
        <f t="shared" si="352"/>
        <v/>
      </c>
      <c r="T372" s="82" t="str">
        <f t="shared" si="353"/>
        <v/>
      </c>
      <c r="U372" s="82" t="str">
        <f t="shared" si="354"/>
        <v/>
      </c>
      <c r="V372" s="82" t="str">
        <f t="shared" si="355"/>
        <v/>
      </c>
      <c r="W372" s="82" t="str">
        <f t="shared" si="356"/>
        <v/>
      </c>
      <c r="X372" s="82" t="str">
        <f t="shared" si="357"/>
        <v/>
      </c>
      <c r="Y372" s="82" t="str">
        <f t="shared" si="358"/>
        <v/>
      </c>
      <c r="Z372" s="82" t="str">
        <f t="shared" si="359"/>
        <v/>
      </c>
      <c r="AA372" s="82" t="str">
        <f t="shared" si="360"/>
        <v/>
      </c>
      <c r="AB372" s="82" t="str">
        <f t="shared" si="361"/>
        <v/>
      </c>
      <c r="AC372" s="83" t="str">
        <f t="shared" si="390"/>
        <v>https://viking-pictures.s3.us-west-1.amazonaws.com/AA1188</v>
      </c>
      <c r="AD372" s="82" t="str">
        <f t="shared" si="391"/>
        <v>0</v>
      </c>
      <c r="AE372" s="82">
        <f t="shared" si="387"/>
        <v>0</v>
      </c>
      <c r="AF372" s="82" t="str">
        <f t="shared" si="392"/>
        <v>0</v>
      </c>
      <c r="AG372" s="82" t="str">
        <f t="shared" si="393"/>
        <v>0</v>
      </c>
      <c r="AH372" s="82" t="str">
        <f t="shared" si="394"/>
        <v>0</v>
      </c>
      <c r="AI372" s="82" t="str">
        <f t="shared" si="395"/>
        <v>0</v>
      </c>
      <c r="AJ372" s="82" t="str">
        <f t="shared" si="396"/>
        <v>0</v>
      </c>
      <c r="AK372" s="82" t="str">
        <f t="shared" si="397"/>
        <v>0</v>
      </c>
      <c r="AL372" s="82" t="str">
        <f t="shared" si="398"/>
        <v>0</v>
      </c>
      <c r="AM372" s="82" t="str">
        <f t="shared" si="399"/>
        <v>0</v>
      </c>
      <c r="AN372" s="82" t="str">
        <f t="shared" si="400"/>
        <v>0</v>
      </c>
      <c r="AO372" s="82" t="str">
        <f t="shared" si="401"/>
        <v>0</v>
      </c>
      <c r="AP372" s="82" t="str">
        <f t="shared" si="402"/>
        <v>0</v>
      </c>
      <c r="AQ372" s="84" t="s">
        <v>3199</v>
      </c>
      <c r="AR372" s="84" t="s">
        <v>1864</v>
      </c>
      <c r="AS372" s="84" t="s">
        <v>1865</v>
      </c>
      <c r="AT372" s="84" t="s">
        <v>1866</v>
      </c>
      <c r="AU372" s="84" t="s">
        <v>1867</v>
      </c>
      <c r="AV372" s="84" t="s">
        <v>1868</v>
      </c>
      <c r="AW372" s="84" t="s">
        <v>1869</v>
      </c>
      <c r="AX372" s="84" t="s">
        <v>1870</v>
      </c>
      <c r="AY372" s="84" t="s">
        <v>1871</v>
      </c>
      <c r="AZ372" s="84" t="s">
        <v>1872</v>
      </c>
      <c r="BA372" s="84" t="s">
        <v>1873</v>
      </c>
      <c r="BB372" s="84" t="s">
        <v>1874</v>
      </c>
      <c r="BC372" s="84" t="s">
        <v>1875</v>
      </c>
      <c r="BD372" s="84" t="s">
        <v>1876</v>
      </c>
      <c r="BE372" s="84" t="s">
        <v>1877</v>
      </c>
      <c r="BF372" s="84" t="s">
        <v>1878</v>
      </c>
      <c r="BG372" s="84" t="s">
        <v>1879</v>
      </c>
      <c r="BH372" s="84" t="s">
        <v>1880</v>
      </c>
      <c r="BI372" s="84" t="s">
        <v>1881</v>
      </c>
      <c r="BJ372" s="84" t="s">
        <v>1882</v>
      </c>
      <c r="BK372" s="84" t="s">
        <v>1883</v>
      </c>
      <c r="BL372" s="84" t="s">
        <v>1884</v>
      </c>
      <c r="BM372" s="84" t="s">
        <v>1885</v>
      </c>
      <c r="BN372" s="84" t="s">
        <v>1886</v>
      </c>
      <c r="BO372" s="84" t="s">
        <v>1887</v>
      </c>
      <c r="BP372" s="84" t="s">
        <v>1888</v>
      </c>
      <c r="BQ372" s="84" t="s">
        <v>1889</v>
      </c>
      <c r="BR372" s="68" t="str">
        <f t="shared" si="388"/>
        <v/>
      </c>
      <c r="BS372" s="68" t="str">
        <f t="shared" si="362"/>
        <v/>
      </c>
      <c r="BT372" s="68" t="str">
        <f t="shared" si="363"/>
        <v/>
      </c>
      <c r="BU372" s="68" t="str">
        <f t="shared" si="364"/>
        <v/>
      </c>
      <c r="BV372" s="68" t="str">
        <f t="shared" si="365"/>
        <v/>
      </c>
      <c r="BW372" s="68" t="str">
        <f t="shared" si="366"/>
        <v/>
      </c>
      <c r="BX372" s="68" t="str">
        <f t="shared" si="367"/>
        <v/>
      </c>
      <c r="BY372" s="68" t="str">
        <f t="shared" si="368"/>
        <v/>
      </c>
      <c r="BZ372" s="68" t="str">
        <f t="shared" si="369"/>
        <v/>
      </c>
      <c r="CA372" s="68" t="str">
        <f t="shared" si="370"/>
        <v/>
      </c>
      <c r="CB372" s="68" t="str">
        <f t="shared" si="371"/>
        <v/>
      </c>
      <c r="CC372" s="68" t="str">
        <f t="shared" si="372"/>
        <v/>
      </c>
      <c r="CD372" s="68" t="str">
        <f t="shared" si="373"/>
        <v/>
      </c>
      <c r="CE372" s="68" t="str">
        <f t="shared" si="374"/>
        <v/>
      </c>
      <c r="CF372" s="68" t="str">
        <f t="shared" si="375"/>
        <v/>
      </c>
      <c r="CG372" s="68" t="str">
        <f t="shared" si="376"/>
        <v/>
      </c>
      <c r="CH372" s="68" t="str">
        <f t="shared" si="377"/>
        <v/>
      </c>
      <c r="CI372" s="68" t="str">
        <f t="shared" si="378"/>
        <v/>
      </c>
      <c r="CJ372" s="68" t="str">
        <f t="shared" si="379"/>
        <v/>
      </c>
      <c r="CK372" s="68" t="str">
        <f t="shared" si="380"/>
        <v/>
      </c>
      <c r="CL372" s="68" t="str">
        <f t="shared" si="381"/>
        <v/>
      </c>
      <c r="CM372" s="68" t="str">
        <f t="shared" si="382"/>
        <v/>
      </c>
      <c r="CN372" s="68" t="str">
        <f t="shared" si="383"/>
        <v/>
      </c>
      <c r="CO372" s="68" t="str">
        <f t="shared" si="384"/>
        <v/>
      </c>
      <c r="CP372" s="68" t="str">
        <f t="shared" si="389"/>
        <v/>
      </c>
    </row>
    <row r="373" spans="3:94" x14ac:dyDescent="0.25">
      <c r="C373" s="82" t="str">
        <f t="shared" si="385"/>
        <v/>
      </c>
      <c r="D373" s="278"/>
      <c r="E373" s="82" t="str">
        <f t="shared" si="386"/>
        <v/>
      </c>
      <c r="F373" s="82" t="str">
        <f t="shared" si="339"/>
        <v/>
      </c>
      <c r="G373" s="82" t="str">
        <f t="shared" si="340"/>
        <v/>
      </c>
      <c r="H373" s="82" t="str">
        <f t="shared" si="341"/>
        <v/>
      </c>
      <c r="I373" s="82" t="str">
        <f t="shared" si="342"/>
        <v/>
      </c>
      <c r="J373" s="82" t="str">
        <f t="shared" si="343"/>
        <v/>
      </c>
      <c r="K373" s="82" t="str">
        <f t="shared" si="344"/>
        <v/>
      </c>
      <c r="L373" s="82" t="str">
        <f t="shared" si="345"/>
        <v/>
      </c>
      <c r="M373" s="82" t="str">
        <f t="shared" si="346"/>
        <v/>
      </c>
      <c r="N373" s="82" t="str">
        <f t="shared" si="347"/>
        <v/>
      </c>
      <c r="O373" s="82" t="str">
        <f t="shared" si="348"/>
        <v/>
      </c>
      <c r="P373" s="82" t="str">
        <f t="shared" si="349"/>
        <v/>
      </c>
      <c r="Q373" s="82" t="str">
        <f t="shared" si="350"/>
        <v/>
      </c>
      <c r="R373" s="82" t="str">
        <f t="shared" si="351"/>
        <v/>
      </c>
      <c r="S373" s="82" t="str">
        <f t="shared" si="352"/>
        <v/>
      </c>
      <c r="T373" s="82" t="str">
        <f t="shared" si="353"/>
        <v/>
      </c>
      <c r="U373" s="82" t="str">
        <f t="shared" si="354"/>
        <v/>
      </c>
      <c r="V373" s="82" t="str">
        <f t="shared" si="355"/>
        <v/>
      </c>
      <c r="W373" s="82" t="str">
        <f t="shared" si="356"/>
        <v/>
      </c>
      <c r="X373" s="82" t="str">
        <f t="shared" si="357"/>
        <v/>
      </c>
      <c r="Y373" s="82" t="str">
        <f t="shared" si="358"/>
        <v/>
      </c>
      <c r="Z373" s="82" t="str">
        <f t="shared" si="359"/>
        <v/>
      </c>
      <c r="AA373" s="82" t="str">
        <f t="shared" si="360"/>
        <v/>
      </c>
      <c r="AB373" s="82" t="str">
        <f t="shared" si="361"/>
        <v/>
      </c>
      <c r="AC373" s="83" t="str">
        <f t="shared" si="390"/>
        <v>https://viking-pictures.s3.us-west-1.amazonaws.com/AA1188</v>
      </c>
      <c r="AD373" s="82" t="str">
        <f t="shared" si="391"/>
        <v>0</v>
      </c>
      <c r="AE373" s="82">
        <f t="shared" si="387"/>
        <v>0</v>
      </c>
      <c r="AF373" s="82" t="str">
        <f t="shared" si="392"/>
        <v>0</v>
      </c>
      <c r="AG373" s="82" t="str">
        <f t="shared" si="393"/>
        <v>0</v>
      </c>
      <c r="AH373" s="82" t="str">
        <f t="shared" si="394"/>
        <v>0</v>
      </c>
      <c r="AI373" s="82" t="str">
        <f t="shared" si="395"/>
        <v>0</v>
      </c>
      <c r="AJ373" s="82" t="str">
        <f t="shared" si="396"/>
        <v>0</v>
      </c>
      <c r="AK373" s="82" t="str">
        <f t="shared" si="397"/>
        <v>0</v>
      </c>
      <c r="AL373" s="82" t="str">
        <f t="shared" si="398"/>
        <v>0</v>
      </c>
      <c r="AM373" s="82" t="str">
        <f t="shared" si="399"/>
        <v>0</v>
      </c>
      <c r="AN373" s="82" t="str">
        <f t="shared" si="400"/>
        <v>0</v>
      </c>
      <c r="AO373" s="82" t="str">
        <f t="shared" si="401"/>
        <v>0</v>
      </c>
      <c r="AP373" s="82" t="str">
        <f t="shared" si="402"/>
        <v>0</v>
      </c>
      <c r="AQ373" s="84" t="s">
        <v>3199</v>
      </c>
      <c r="AR373" s="84" t="s">
        <v>1864</v>
      </c>
      <c r="AS373" s="84" t="s">
        <v>1865</v>
      </c>
      <c r="AT373" s="84" t="s">
        <v>1866</v>
      </c>
      <c r="AU373" s="84" t="s">
        <v>1867</v>
      </c>
      <c r="AV373" s="84" t="s">
        <v>1868</v>
      </c>
      <c r="AW373" s="84" t="s">
        <v>1869</v>
      </c>
      <c r="AX373" s="84" t="s">
        <v>1870</v>
      </c>
      <c r="AY373" s="84" t="s">
        <v>1871</v>
      </c>
      <c r="AZ373" s="84" t="s">
        <v>1872</v>
      </c>
      <c r="BA373" s="84" t="s">
        <v>1873</v>
      </c>
      <c r="BB373" s="84" t="s">
        <v>1874</v>
      </c>
      <c r="BC373" s="84" t="s">
        <v>1875</v>
      </c>
      <c r="BD373" s="84" t="s">
        <v>1876</v>
      </c>
      <c r="BE373" s="84" t="s">
        <v>1877</v>
      </c>
      <c r="BF373" s="84" t="s">
        <v>1878</v>
      </c>
      <c r="BG373" s="84" t="s">
        <v>1879</v>
      </c>
      <c r="BH373" s="84" t="s">
        <v>1880</v>
      </c>
      <c r="BI373" s="84" t="s">
        <v>1881</v>
      </c>
      <c r="BJ373" s="84" t="s">
        <v>1882</v>
      </c>
      <c r="BK373" s="84" t="s">
        <v>1883</v>
      </c>
      <c r="BL373" s="84" t="s">
        <v>1884</v>
      </c>
      <c r="BM373" s="84" t="s">
        <v>1885</v>
      </c>
      <c r="BN373" s="84" t="s">
        <v>1886</v>
      </c>
      <c r="BO373" s="84" t="s">
        <v>1887</v>
      </c>
      <c r="BP373" s="84" t="s">
        <v>1888</v>
      </c>
      <c r="BQ373" s="84" t="s">
        <v>1889</v>
      </c>
      <c r="BR373" s="68" t="str">
        <f t="shared" si="388"/>
        <v/>
      </c>
      <c r="BS373" s="68" t="str">
        <f t="shared" si="362"/>
        <v/>
      </c>
      <c r="BT373" s="68" t="str">
        <f t="shared" si="363"/>
        <v/>
      </c>
      <c r="BU373" s="68" t="str">
        <f t="shared" si="364"/>
        <v/>
      </c>
      <c r="BV373" s="68" t="str">
        <f t="shared" si="365"/>
        <v/>
      </c>
      <c r="BW373" s="68" t="str">
        <f t="shared" si="366"/>
        <v/>
      </c>
      <c r="BX373" s="68" t="str">
        <f t="shared" si="367"/>
        <v/>
      </c>
      <c r="BY373" s="68" t="str">
        <f t="shared" si="368"/>
        <v/>
      </c>
      <c r="BZ373" s="68" t="str">
        <f t="shared" si="369"/>
        <v/>
      </c>
      <c r="CA373" s="68" t="str">
        <f t="shared" si="370"/>
        <v/>
      </c>
      <c r="CB373" s="68" t="str">
        <f t="shared" si="371"/>
        <v/>
      </c>
      <c r="CC373" s="68" t="str">
        <f t="shared" si="372"/>
        <v/>
      </c>
      <c r="CD373" s="68" t="str">
        <f t="shared" si="373"/>
        <v/>
      </c>
      <c r="CE373" s="68" t="str">
        <f t="shared" si="374"/>
        <v/>
      </c>
      <c r="CF373" s="68" t="str">
        <f t="shared" si="375"/>
        <v/>
      </c>
      <c r="CG373" s="68" t="str">
        <f t="shared" si="376"/>
        <v/>
      </c>
      <c r="CH373" s="68" t="str">
        <f t="shared" si="377"/>
        <v/>
      </c>
      <c r="CI373" s="68" t="str">
        <f t="shared" si="378"/>
        <v/>
      </c>
      <c r="CJ373" s="68" t="str">
        <f t="shared" si="379"/>
        <v/>
      </c>
      <c r="CK373" s="68" t="str">
        <f t="shared" si="380"/>
        <v/>
      </c>
      <c r="CL373" s="68" t="str">
        <f t="shared" si="381"/>
        <v/>
      </c>
      <c r="CM373" s="68" t="str">
        <f t="shared" si="382"/>
        <v/>
      </c>
      <c r="CN373" s="68" t="str">
        <f t="shared" si="383"/>
        <v/>
      </c>
      <c r="CO373" s="68" t="str">
        <f t="shared" si="384"/>
        <v/>
      </c>
      <c r="CP373" s="68" t="str">
        <f t="shared" si="389"/>
        <v/>
      </c>
    </row>
    <row r="374" spans="3:94" x14ac:dyDescent="0.25">
      <c r="C374" s="82" t="str">
        <f t="shared" si="385"/>
        <v/>
      </c>
      <c r="D374" s="278"/>
      <c r="E374" s="82" t="str">
        <f t="shared" si="386"/>
        <v/>
      </c>
      <c r="F374" s="82" t="str">
        <f t="shared" si="339"/>
        <v/>
      </c>
      <c r="G374" s="82" t="str">
        <f t="shared" si="340"/>
        <v/>
      </c>
      <c r="H374" s="82" t="str">
        <f t="shared" si="341"/>
        <v/>
      </c>
      <c r="I374" s="82" t="str">
        <f t="shared" si="342"/>
        <v/>
      </c>
      <c r="J374" s="82" t="str">
        <f t="shared" si="343"/>
        <v/>
      </c>
      <c r="K374" s="82" t="str">
        <f t="shared" si="344"/>
        <v/>
      </c>
      <c r="L374" s="82" t="str">
        <f t="shared" si="345"/>
        <v/>
      </c>
      <c r="M374" s="82" t="str">
        <f t="shared" si="346"/>
        <v/>
      </c>
      <c r="N374" s="82" t="str">
        <f t="shared" si="347"/>
        <v/>
      </c>
      <c r="O374" s="82" t="str">
        <f t="shared" si="348"/>
        <v/>
      </c>
      <c r="P374" s="82" t="str">
        <f t="shared" si="349"/>
        <v/>
      </c>
      <c r="Q374" s="82" t="str">
        <f t="shared" si="350"/>
        <v/>
      </c>
      <c r="R374" s="82" t="str">
        <f t="shared" si="351"/>
        <v/>
      </c>
      <c r="S374" s="82" t="str">
        <f t="shared" si="352"/>
        <v/>
      </c>
      <c r="T374" s="82" t="str">
        <f t="shared" si="353"/>
        <v/>
      </c>
      <c r="U374" s="82" t="str">
        <f t="shared" si="354"/>
        <v/>
      </c>
      <c r="V374" s="82" t="str">
        <f t="shared" si="355"/>
        <v/>
      </c>
      <c r="W374" s="82" t="str">
        <f t="shared" si="356"/>
        <v/>
      </c>
      <c r="X374" s="82" t="str">
        <f t="shared" si="357"/>
        <v/>
      </c>
      <c r="Y374" s="82" t="str">
        <f t="shared" si="358"/>
        <v/>
      </c>
      <c r="Z374" s="82" t="str">
        <f t="shared" si="359"/>
        <v/>
      </c>
      <c r="AA374" s="82" t="str">
        <f t="shared" si="360"/>
        <v/>
      </c>
      <c r="AB374" s="82" t="str">
        <f t="shared" si="361"/>
        <v/>
      </c>
      <c r="AC374" s="83" t="str">
        <f t="shared" si="390"/>
        <v>https://viking-pictures.s3.us-west-1.amazonaws.com/AA1188</v>
      </c>
      <c r="AD374" s="82" t="str">
        <f t="shared" si="391"/>
        <v>0</v>
      </c>
      <c r="AE374" s="82">
        <f t="shared" si="387"/>
        <v>0</v>
      </c>
      <c r="AF374" s="82" t="str">
        <f t="shared" si="392"/>
        <v>0</v>
      </c>
      <c r="AG374" s="82" t="str">
        <f t="shared" si="393"/>
        <v>0</v>
      </c>
      <c r="AH374" s="82" t="str">
        <f t="shared" si="394"/>
        <v>0</v>
      </c>
      <c r="AI374" s="82" t="str">
        <f t="shared" si="395"/>
        <v>0</v>
      </c>
      <c r="AJ374" s="82" t="str">
        <f t="shared" si="396"/>
        <v>0</v>
      </c>
      <c r="AK374" s="82" t="str">
        <f t="shared" si="397"/>
        <v>0</v>
      </c>
      <c r="AL374" s="82" t="str">
        <f t="shared" si="398"/>
        <v>0</v>
      </c>
      <c r="AM374" s="82" t="str">
        <f t="shared" si="399"/>
        <v>0</v>
      </c>
      <c r="AN374" s="82" t="str">
        <f t="shared" si="400"/>
        <v>0</v>
      </c>
      <c r="AO374" s="82" t="str">
        <f t="shared" si="401"/>
        <v>0</v>
      </c>
      <c r="AP374" s="82" t="str">
        <f t="shared" si="402"/>
        <v>0</v>
      </c>
      <c r="AQ374" s="84" t="s">
        <v>3199</v>
      </c>
      <c r="AR374" s="84" t="s">
        <v>1864</v>
      </c>
      <c r="AS374" s="84" t="s">
        <v>1865</v>
      </c>
      <c r="AT374" s="84" t="s">
        <v>1866</v>
      </c>
      <c r="AU374" s="84" t="s">
        <v>1867</v>
      </c>
      <c r="AV374" s="84" t="s">
        <v>1868</v>
      </c>
      <c r="AW374" s="84" t="s">
        <v>1869</v>
      </c>
      <c r="AX374" s="84" t="s">
        <v>1870</v>
      </c>
      <c r="AY374" s="84" t="s">
        <v>1871</v>
      </c>
      <c r="AZ374" s="84" t="s">
        <v>1872</v>
      </c>
      <c r="BA374" s="84" t="s">
        <v>1873</v>
      </c>
      <c r="BB374" s="84" t="s">
        <v>1874</v>
      </c>
      <c r="BC374" s="84" t="s">
        <v>1875</v>
      </c>
      <c r="BD374" s="84" t="s">
        <v>1876</v>
      </c>
      <c r="BE374" s="84" t="s">
        <v>1877</v>
      </c>
      <c r="BF374" s="84" t="s">
        <v>1878</v>
      </c>
      <c r="BG374" s="84" t="s">
        <v>1879</v>
      </c>
      <c r="BH374" s="84" t="s">
        <v>1880</v>
      </c>
      <c r="BI374" s="84" t="s">
        <v>1881</v>
      </c>
      <c r="BJ374" s="84" t="s">
        <v>1882</v>
      </c>
      <c r="BK374" s="84" t="s">
        <v>1883</v>
      </c>
      <c r="BL374" s="84" t="s">
        <v>1884</v>
      </c>
      <c r="BM374" s="84" t="s">
        <v>1885</v>
      </c>
      <c r="BN374" s="84" t="s">
        <v>1886</v>
      </c>
      <c r="BO374" s="84" t="s">
        <v>1887</v>
      </c>
      <c r="BP374" s="84" t="s">
        <v>1888</v>
      </c>
      <c r="BQ374" s="84" t="s">
        <v>1889</v>
      </c>
      <c r="BR374" s="68" t="str">
        <f t="shared" si="388"/>
        <v/>
      </c>
      <c r="BS374" s="68" t="str">
        <f t="shared" si="362"/>
        <v/>
      </c>
      <c r="BT374" s="68" t="str">
        <f t="shared" si="363"/>
        <v/>
      </c>
      <c r="BU374" s="68" t="str">
        <f t="shared" si="364"/>
        <v/>
      </c>
      <c r="BV374" s="68" t="str">
        <f t="shared" si="365"/>
        <v/>
      </c>
      <c r="BW374" s="68" t="str">
        <f t="shared" si="366"/>
        <v/>
      </c>
      <c r="BX374" s="68" t="str">
        <f t="shared" si="367"/>
        <v/>
      </c>
      <c r="BY374" s="68" t="str">
        <f t="shared" si="368"/>
        <v/>
      </c>
      <c r="BZ374" s="68" t="str">
        <f t="shared" si="369"/>
        <v/>
      </c>
      <c r="CA374" s="68" t="str">
        <f t="shared" si="370"/>
        <v/>
      </c>
      <c r="CB374" s="68" t="str">
        <f t="shared" si="371"/>
        <v/>
      </c>
      <c r="CC374" s="68" t="str">
        <f t="shared" si="372"/>
        <v/>
      </c>
      <c r="CD374" s="68" t="str">
        <f t="shared" si="373"/>
        <v/>
      </c>
      <c r="CE374" s="68" t="str">
        <f t="shared" si="374"/>
        <v/>
      </c>
      <c r="CF374" s="68" t="str">
        <f t="shared" si="375"/>
        <v/>
      </c>
      <c r="CG374" s="68" t="str">
        <f t="shared" si="376"/>
        <v/>
      </c>
      <c r="CH374" s="68" t="str">
        <f t="shared" si="377"/>
        <v/>
      </c>
      <c r="CI374" s="68" t="str">
        <f t="shared" si="378"/>
        <v/>
      </c>
      <c r="CJ374" s="68" t="str">
        <f t="shared" si="379"/>
        <v/>
      </c>
      <c r="CK374" s="68" t="str">
        <f t="shared" si="380"/>
        <v/>
      </c>
      <c r="CL374" s="68" t="str">
        <f t="shared" si="381"/>
        <v/>
      </c>
      <c r="CM374" s="68" t="str">
        <f t="shared" si="382"/>
        <v/>
      </c>
      <c r="CN374" s="68" t="str">
        <f t="shared" si="383"/>
        <v/>
      </c>
      <c r="CO374" s="68" t="str">
        <f t="shared" si="384"/>
        <v/>
      </c>
      <c r="CP374" s="68" t="str">
        <f t="shared" si="389"/>
        <v/>
      </c>
    </row>
    <row r="375" spans="3:94" x14ac:dyDescent="0.25">
      <c r="C375" s="82" t="str">
        <f t="shared" si="385"/>
        <v/>
      </c>
      <c r="D375" s="278"/>
      <c r="E375" s="82" t="str">
        <f t="shared" si="386"/>
        <v/>
      </c>
      <c r="F375" s="82" t="str">
        <f t="shared" si="339"/>
        <v/>
      </c>
      <c r="G375" s="82" t="str">
        <f t="shared" si="340"/>
        <v/>
      </c>
      <c r="H375" s="82" t="str">
        <f t="shared" si="341"/>
        <v/>
      </c>
      <c r="I375" s="82" t="str">
        <f t="shared" si="342"/>
        <v/>
      </c>
      <c r="J375" s="82" t="str">
        <f t="shared" si="343"/>
        <v/>
      </c>
      <c r="K375" s="82" t="str">
        <f t="shared" si="344"/>
        <v/>
      </c>
      <c r="L375" s="82" t="str">
        <f t="shared" si="345"/>
        <v/>
      </c>
      <c r="M375" s="82" t="str">
        <f t="shared" si="346"/>
        <v/>
      </c>
      <c r="N375" s="82" t="str">
        <f t="shared" si="347"/>
        <v/>
      </c>
      <c r="O375" s="82" t="str">
        <f t="shared" si="348"/>
        <v/>
      </c>
      <c r="P375" s="82" t="str">
        <f t="shared" si="349"/>
        <v/>
      </c>
      <c r="Q375" s="82" t="str">
        <f t="shared" si="350"/>
        <v/>
      </c>
      <c r="R375" s="82" t="str">
        <f t="shared" si="351"/>
        <v/>
      </c>
      <c r="S375" s="82" t="str">
        <f t="shared" si="352"/>
        <v/>
      </c>
      <c r="T375" s="82" t="str">
        <f t="shared" si="353"/>
        <v/>
      </c>
      <c r="U375" s="82" t="str">
        <f t="shared" si="354"/>
        <v/>
      </c>
      <c r="V375" s="82" t="str">
        <f t="shared" si="355"/>
        <v/>
      </c>
      <c r="W375" s="82" t="str">
        <f t="shared" si="356"/>
        <v/>
      </c>
      <c r="X375" s="82" t="str">
        <f t="shared" si="357"/>
        <v/>
      </c>
      <c r="Y375" s="82" t="str">
        <f t="shared" si="358"/>
        <v/>
      </c>
      <c r="Z375" s="82" t="str">
        <f t="shared" si="359"/>
        <v/>
      </c>
      <c r="AA375" s="82" t="str">
        <f t="shared" si="360"/>
        <v/>
      </c>
      <c r="AB375" s="82" t="str">
        <f t="shared" si="361"/>
        <v/>
      </c>
      <c r="AC375" s="83" t="str">
        <f t="shared" si="390"/>
        <v>https://viking-pictures.s3.us-west-1.amazonaws.com/AA1188</v>
      </c>
      <c r="AD375" s="82" t="str">
        <f t="shared" si="391"/>
        <v>0</v>
      </c>
      <c r="AE375" s="82">
        <f t="shared" si="387"/>
        <v>0</v>
      </c>
      <c r="AF375" s="82" t="str">
        <f t="shared" si="392"/>
        <v>0</v>
      </c>
      <c r="AG375" s="82" t="str">
        <f t="shared" si="393"/>
        <v>0</v>
      </c>
      <c r="AH375" s="82" t="str">
        <f t="shared" si="394"/>
        <v>0</v>
      </c>
      <c r="AI375" s="82" t="str">
        <f t="shared" si="395"/>
        <v>0</v>
      </c>
      <c r="AJ375" s="82" t="str">
        <f t="shared" si="396"/>
        <v>0</v>
      </c>
      <c r="AK375" s="82" t="str">
        <f t="shared" si="397"/>
        <v>0</v>
      </c>
      <c r="AL375" s="82" t="str">
        <f t="shared" si="398"/>
        <v>0</v>
      </c>
      <c r="AM375" s="82" t="str">
        <f t="shared" si="399"/>
        <v>0</v>
      </c>
      <c r="AN375" s="82" t="str">
        <f t="shared" si="400"/>
        <v>0</v>
      </c>
      <c r="AO375" s="82" t="str">
        <f t="shared" si="401"/>
        <v>0</v>
      </c>
      <c r="AP375" s="82" t="str">
        <f t="shared" si="402"/>
        <v>0</v>
      </c>
      <c r="AQ375" s="84" t="s">
        <v>3199</v>
      </c>
      <c r="AR375" s="84" t="s">
        <v>1864</v>
      </c>
      <c r="AS375" s="84" t="s">
        <v>1865</v>
      </c>
      <c r="AT375" s="84" t="s">
        <v>1866</v>
      </c>
      <c r="AU375" s="84" t="s">
        <v>1867</v>
      </c>
      <c r="AV375" s="84" t="s">
        <v>1868</v>
      </c>
      <c r="AW375" s="84" t="s">
        <v>1869</v>
      </c>
      <c r="AX375" s="84" t="s">
        <v>1870</v>
      </c>
      <c r="AY375" s="84" t="s">
        <v>1871</v>
      </c>
      <c r="AZ375" s="84" t="s">
        <v>1872</v>
      </c>
      <c r="BA375" s="84" t="s">
        <v>1873</v>
      </c>
      <c r="BB375" s="84" t="s">
        <v>1874</v>
      </c>
      <c r="BC375" s="84" t="s">
        <v>1875</v>
      </c>
      <c r="BD375" s="84" t="s">
        <v>1876</v>
      </c>
      <c r="BE375" s="84" t="s">
        <v>1877</v>
      </c>
      <c r="BF375" s="84" t="s">
        <v>1878</v>
      </c>
      <c r="BG375" s="84" t="s">
        <v>1879</v>
      </c>
      <c r="BH375" s="84" t="s">
        <v>1880</v>
      </c>
      <c r="BI375" s="84" t="s">
        <v>1881</v>
      </c>
      <c r="BJ375" s="84" t="s">
        <v>1882</v>
      </c>
      <c r="BK375" s="84" t="s">
        <v>1883</v>
      </c>
      <c r="BL375" s="84" t="s">
        <v>1884</v>
      </c>
      <c r="BM375" s="84" t="s">
        <v>1885</v>
      </c>
      <c r="BN375" s="84" t="s">
        <v>1886</v>
      </c>
      <c r="BO375" s="84" t="s">
        <v>1887</v>
      </c>
      <c r="BP375" s="84" t="s">
        <v>1888</v>
      </c>
      <c r="BQ375" s="84" t="s">
        <v>1889</v>
      </c>
      <c r="BR375" s="68" t="str">
        <f t="shared" si="388"/>
        <v/>
      </c>
      <c r="BS375" s="68" t="str">
        <f t="shared" si="362"/>
        <v/>
      </c>
      <c r="BT375" s="68" t="str">
        <f t="shared" si="363"/>
        <v/>
      </c>
      <c r="BU375" s="68" t="str">
        <f t="shared" si="364"/>
        <v/>
      </c>
      <c r="BV375" s="68" t="str">
        <f t="shared" si="365"/>
        <v/>
      </c>
      <c r="BW375" s="68" t="str">
        <f t="shared" si="366"/>
        <v/>
      </c>
      <c r="BX375" s="68" t="str">
        <f t="shared" si="367"/>
        <v/>
      </c>
      <c r="BY375" s="68" t="str">
        <f t="shared" si="368"/>
        <v/>
      </c>
      <c r="BZ375" s="68" t="str">
        <f t="shared" si="369"/>
        <v/>
      </c>
      <c r="CA375" s="68" t="str">
        <f t="shared" si="370"/>
        <v/>
      </c>
      <c r="CB375" s="68" t="str">
        <f t="shared" si="371"/>
        <v/>
      </c>
      <c r="CC375" s="68" t="str">
        <f t="shared" si="372"/>
        <v/>
      </c>
      <c r="CD375" s="68" t="str">
        <f t="shared" si="373"/>
        <v/>
      </c>
      <c r="CE375" s="68" t="str">
        <f t="shared" si="374"/>
        <v/>
      </c>
      <c r="CF375" s="68" t="str">
        <f t="shared" si="375"/>
        <v/>
      </c>
      <c r="CG375" s="68" t="str">
        <f t="shared" si="376"/>
        <v/>
      </c>
      <c r="CH375" s="68" t="str">
        <f t="shared" si="377"/>
        <v/>
      </c>
      <c r="CI375" s="68" t="str">
        <f t="shared" si="378"/>
        <v/>
      </c>
      <c r="CJ375" s="68" t="str">
        <f t="shared" si="379"/>
        <v/>
      </c>
      <c r="CK375" s="68" t="str">
        <f t="shared" si="380"/>
        <v/>
      </c>
      <c r="CL375" s="68" t="str">
        <f t="shared" si="381"/>
        <v/>
      </c>
      <c r="CM375" s="68" t="str">
        <f t="shared" si="382"/>
        <v/>
      </c>
      <c r="CN375" s="68" t="str">
        <f t="shared" si="383"/>
        <v/>
      </c>
      <c r="CO375" s="68" t="str">
        <f t="shared" si="384"/>
        <v/>
      </c>
      <c r="CP375" s="68" t="str">
        <f t="shared" si="389"/>
        <v/>
      </c>
    </row>
    <row r="376" spans="3:94" x14ac:dyDescent="0.25">
      <c r="C376" s="82" t="str">
        <f t="shared" si="385"/>
        <v/>
      </c>
      <c r="D376" s="278"/>
      <c r="E376" s="82" t="str">
        <f t="shared" si="386"/>
        <v/>
      </c>
      <c r="F376" s="82" t="str">
        <f t="shared" si="339"/>
        <v/>
      </c>
      <c r="G376" s="82" t="str">
        <f t="shared" si="340"/>
        <v/>
      </c>
      <c r="H376" s="82" t="str">
        <f t="shared" si="341"/>
        <v/>
      </c>
      <c r="I376" s="82" t="str">
        <f t="shared" si="342"/>
        <v/>
      </c>
      <c r="J376" s="82" t="str">
        <f t="shared" si="343"/>
        <v/>
      </c>
      <c r="K376" s="82" t="str">
        <f t="shared" si="344"/>
        <v/>
      </c>
      <c r="L376" s="82" t="str">
        <f t="shared" si="345"/>
        <v/>
      </c>
      <c r="M376" s="82" t="str">
        <f t="shared" si="346"/>
        <v/>
      </c>
      <c r="N376" s="82" t="str">
        <f t="shared" si="347"/>
        <v/>
      </c>
      <c r="O376" s="82" t="str">
        <f t="shared" si="348"/>
        <v/>
      </c>
      <c r="P376" s="82" t="str">
        <f t="shared" si="349"/>
        <v/>
      </c>
      <c r="Q376" s="82" t="str">
        <f t="shared" si="350"/>
        <v/>
      </c>
      <c r="R376" s="82" t="str">
        <f t="shared" si="351"/>
        <v/>
      </c>
      <c r="S376" s="82" t="str">
        <f t="shared" si="352"/>
        <v/>
      </c>
      <c r="T376" s="82" t="str">
        <f t="shared" si="353"/>
        <v/>
      </c>
      <c r="U376" s="82" t="str">
        <f t="shared" si="354"/>
        <v/>
      </c>
      <c r="V376" s="82" t="str">
        <f t="shared" si="355"/>
        <v/>
      </c>
      <c r="W376" s="82" t="str">
        <f t="shared" si="356"/>
        <v/>
      </c>
      <c r="X376" s="82" t="str">
        <f t="shared" si="357"/>
        <v/>
      </c>
      <c r="Y376" s="82" t="str">
        <f t="shared" si="358"/>
        <v/>
      </c>
      <c r="Z376" s="82" t="str">
        <f t="shared" si="359"/>
        <v/>
      </c>
      <c r="AA376" s="82" t="str">
        <f t="shared" si="360"/>
        <v/>
      </c>
      <c r="AB376" s="82" t="str">
        <f t="shared" si="361"/>
        <v/>
      </c>
      <c r="AC376" s="83" t="str">
        <f t="shared" si="390"/>
        <v>https://viking-pictures.s3.us-west-1.amazonaws.com/AA1188</v>
      </c>
      <c r="AD376" s="82" t="str">
        <f t="shared" si="391"/>
        <v>0</v>
      </c>
      <c r="AE376" s="82">
        <f t="shared" si="387"/>
        <v>0</v>
      </c>
      <c r="AF376" s="82" t="str">
        <f t="shared" si="392"/>
        <v>0</v>
      </c>
      <c r="AG376" s="82" t="str">
        <f t="shared" si="393"/>
        <v>0</v>
      </c>
      <c r="AH376" s="82" t="str">
        <f t="shared" si="394"/>
        <v>0</v>
      </c>
      <c r="AI376" s="82" t="str">
        <f t="shared" si="395"/>
        <v>0</v>
      </c>
      <c r="AJ376" s="82" t="str">
        <f t="shared" si="396"/>
        <v>0</v>
      </c>
      <c r="AK376" s="82" t="str">
        <f t="shared" si="397"/>
        <v>0</v>
      </c>
      <c r="AL376" s="82" t="str">
        <f t="shared" si="398"/>
        <v>0</v>
      </c>
      <c r="AM376" s="82" t="str">
        <f t="shared" si="399"/>
        <v>0</v>
      </c>
      <c r="AN376" s="82" t="str">
        <f t="shared" si="400"/>
        <v>0</v>
      </c>
      <c r="AO376" s="82" t="str">
        <f t="shared" si="401"/>
        <v>0</v>
      </c>
      <c r="AP376" s="82" t="str">
        <f t="shared" si="402"/>
        <v>0</v>
      </c>
      <c r="AQ376" s="84" t="s">
        <v>3199</v>
      </c>
      <c r="AR376" s="84" t="s">
        <v>1864</v>
      </c>
      <c r="AS376" s="84" t="s">
        <v>1865</v>
      </c>
      <c r="AT376" s="84" t="s">
        <v>1866</v>
      </c>
      <c r="AU376" s="84" t="s">
        <v>1867</v>
      </c>
      <c r="AV376" s="84" t="s">
        <v>1868</v>
      </c>
      <c r="AW376" s="84" t="s">
        <v>1869</v>
      </c>
      <c r="AX376" s="84" t="s">
        <v>1870</v>
      </c>
      <c r="AY376" s="84" t="s">
        <v>1871</v>
      </c>
      <c r="AZ376" s="84" t="s">
        <v>1872</v>
      </c>
      <c r="BA376" s="84" t="s">
        <v>1873</v>
      </c>
      <c r="BB376" s="84" t="s">
        <v>1874</v>
      </c>
      <c r="BC376" s="84" t="s">
        <v>1875</v>
      </c>
      <c r="BD376" s="84" t="s">
        <v>1876</v>
      </c>
      <c r="BE376" s="84" t="s">
        <v>1877</v>
      </c>
      <c r="BF376" s="84" t="s">
        <v>1878</v>
      </c>
      <c r="BG376" s="84" t="s">
        <v>1879</v>
      </c>
      <c r="BH376" s="84" t="s">
        <v>1880</v>
      </c>
      <c r="BI376" s="84" t="s">
        <v>1881</v>
      </c>
      <c r="BJ376" s="84" t="s">
        <v>1882</v>
      </c>
      <c r="BK376" s="84" t="s">
        <v>1883</v>
      </c>
      <c r="BL376" s="84" t="s">
        <v>1884</v>
      </c>
      <c r="BM376" s="84" t="s">
        <v>1885</v>
      </c>
      <c r="BN376" s="84" t="s">
        <v>1886</v>
      </c>
      <c r="BO376" s="84" t="s">
        <v>1887</v>
      </c>
      <c r="BP376" s="84" t="s">
        <v>1888</v>
      </c>
      <c r="BQ376" s="84" t="s">
        <v>1889</v>
      </c>
      <c r="BR376" s="68" t="str">
        <f t="shared" si="388"/>
        <v/>
      </c>
      <c r="BS376" s="68" t="str">
        <f t="shared" si="362"/>
        <v/>
      </c>
      <c r="BT376" s="68" t="str">
        <f t="shared" si="363"/>
        <v/>
      </c>
      <c r="BU376" s="68" t="str">
        <f t="shared" si="364"/>
        <v/>
      </c>
      <c r="BV376" s="68" t="str">
        <f t="shared" si="365"/>
        <v/>
      </c>
      <c r="BW376" s="68" t="str">
        <f t="shared" si="366"/>
        <v/>
      </c>
      <c r="BX376" s="68" t="str">
        <f t="shared" si="367"/>
        <v/>
      </c>
      <c r="BY376" s="68" t="str">
        <f t="shared" si="368"/>
        <v/>
      </c>
      <c r="BZ376" s="68" t="str">
        <f t="shared" si="369"/>
        <v/>
      </c>
      <c r="CA376" s="68" t="str">
        <f t="shared" si="370"/>
        <v/>
      </c>
      <c r="CB376" s="68" t="str">
        <f t="shared" si="371"/>
        <v/>
      </c>
      <c r="CC376" s="68" t="str">
        <f t="shared" si="372"/>
        <v/>
      </c>
      <c r="CD376" s="68" t="str">
        <f t="shared" si="373"/>
        <v/>
      </c>
      <c r="CE376" s="68" t="str">
        <f t="shared" si="374"/>
        <v/>
      </c>
      <c r="CF376" s="68" t="str">
        <f t="shared" si="375"/>
        <v/>
      </c>
      <c r="CG376" s="68" t="str">
        <f t="shared" si="376"/>
        <v/>
      </c>
      <c r="CH376" s="68" t="str">
        <f t="shared" si="377"/>
        <v/>
      </c>
      <c r="CI376" s="68" t="str">
        <f t="shared" si="378"/>
        <v/>
      </c>
      <c r="CJ376" s="68" t="str">
        <f t="shared" si="379"/>
        <v/>
      </c>
      <c r="CK376" s="68" t="str">
        <f t="shared" si="380"/>
        <v/>
      </c>
      <c r="CL376" s="68" t="str">
        <f t="shared" si="381"/>
        <v/>
      </c>
      <c r="CM376" s="68" t="str">
        <f t="shared" si="382"/>
        <v/>
      </c>
      <c r="CN376" s="68" t="str">
        <f t="shared" si="383"/>
        <v/>
      </c>
      <c r="CO376" s="68" t="str">
        <f t="shared" si="384"/>
        <v/>
      </c>
      <c r="CP376" s="68" t="str">
        <f t="shared" si="389"/>
        <v/>
      </c>
    </row>
    <row r="377" spans="3:94" x14ac:dyDescent="0.25">
      <c r="C377" s="82" t="str">
        <f t="shared" si="385"/>
        <v/>
      </c>
      <c r="D377" s="278"/>
      <c r="E377" s="82" t="str">
        <f t="shared" si="386"/>
        <v/>
      </c>
      <c r="F377" s="82" t="str">
        <f t="shared" si="339"/>
        <v/>
      </c>
      <c r="G377" s="82" t="str">
        <f t="shared" si="340"/>
        <v/>
      </c>
      <c r="H377" s="82" t="str">
        <f t="shared" si="341"/>
        <v/>
      </c>
      <c r="I377" s="82" t="str">
        <f t="shared" si="342"/>
        <v/>
      </c>
      <c r="J377" s="82" t="str">
        <f t="shared" si="343"/>
        <v/>
      </c>
      <c r="K377" s="82" t="str">
        <f t="shared" si="344"/>
        <v/>
      </c>
      <c r="L377" s="82" t="str">
        <f t="shared" si="345"/>
        <v/>
      </c>
      <c r="M377" s="82" t="str">
        <f t="shared" si="346"/>
        <v/>
      </c>
      <c r="N377" s="82" t="str">
        <f t="shared" si="347"/>
        <v/>
      </c>
      <c r="O377" s="82" t="str">
        <f t="shared" si="348"/>
        <v/>
      </c>
      <c r="P377" s="82" t="str">
        <f t="shared" si="349"/>
        <v/>
      </c>
      <c r="Q377" s="82" t="str">
        <f t="shared" si="350"/>
        <v/>
      </c>
      <c r="R377" s="82" t="str">
        <f t="shared" si="351"/>
        <v/>
      </c>
      <c r="S377" s="82" t="str">
        <f t="shared" si="352"/>
        <v/>
      </c>
      <c r="T377" s="82" t="str">
        <f t="shared" si="353"/>
        <v/>
      </c>
      <c r="U377" s="82" t="str">
        <f t="shared" si="354"/>
        <v/>
      </c>
      <c r="V377" s="82" t="str">
        <f t="shared" si="355"/>
        <v/>
      </c>
      <c r="W377" s="82" t="str">
        <f t="shared" si="356"/>
        <v/>
      </c>
      <c r="X377" s="82" t="str">
        <f t="shared" si="357"/>
        <v/>
      </c>
      <c r="Y377" s="82" t="str">
        <f t="shared" si="358"/>
        <v/>
      </c>
      <c r="Z377" s="82" t="str">
        <f t="shared" si="359"/>
        <v/>
      </c>
      <c r="AA377" s="82" t="str">
        <f t="shared" si="360"/>
        <v/>
      </c>
      <c r="AB377" s="82" t="str">
        <f t="shared" si="361"/>
        <v/>
      </c>
      <c r="AC377" s="83" t="str">
        <f t="shared" si="390"/>
        <v>https://viking-pictures.s3.us-west-1.amazonaws.com/AA1188</v>
      </c>
      <c r="AD377" s="82" t="str">
        <f t="shared" si="391"/>
        <v>0</v>
      </c>
      <c r="AE377" s="82">
        <f t="shared" si="387"/>
        <v>0</v>
      </c>
      <c r="AF377" s="82" t="str">
        <f t="shared" si="392"/>
        <v>0</v>
      </c>
      <c r="AG377" s="82" t="str">
        <f t="shared" si="393"/>
        <v>0</v>
      </c>
      <c r="AH377" s="82" t="str">
        <f t="shared" si="394"/>
        <v>0</v>
      </c>
      <c r="AI377" s="82" t="str">
        <f t="shared" si="395"/>
        <v>0</v>
      </c>
      <c r="AJ377" s="82" t="str">
        <f t="shared" si="396"/>
        <v>0</v>
      </c>
      <c r="AK377" s="82" t="str">
        <f t="shared" si="397"/>
        <v>0</v>
      </c>
      <c r="AL377" s="82" t="str">
        <f t="shared" si="398"/>
        <v>0</v>
      </c>
      <c r="AM377" s="82" t="str">
        <f t="shared" si="399"/>
        <v>0</v>
      </c>
      <c r="AN377" s="82" t="str">
        <f t="shared" si="400"/>
        <v>0</v>
      </c>
      <c r="AO377" s="82" t="str">
        <f t="shared" si="401"/>
        <v>0</v>
      </c>
      <c r="AP377" s="82" t="str">
        <f t="shared" si="402"/>
        <v>0</v>
      </c>
      <c r="AQ377" s="84" t="s">
        <v>3199</v>
      </c>
      <c r="AR377" s="84" t="s">
        <v>1864</v>
      </c>
      <c r="AS377" s="84" t="s">
        <v>1865</v>
      </c>
      <c r="AT377" s="84" t="s">
        <v>1866</v>
      </c>
      <c r="AU377" s="84" t="s">
        <v>1867</v>
      </c>
      <c r="AV377" s="84" t="s">
        <v>1868</v>
      </c>
      <c r="AW377" s="84" t="s">
        <v>1869</v>
      </c>
      <c r="AX377" s="84" t="s">
        <v>1870</v>
      </c>
      <c r="AY377" s="84" t="s">
        <v>1871</v>
      </c>
      <c r="AZ377" s="84" t="s">
        <v>1872</v>
      </c>
      <c r="BA377" s="84" t="s">
        <v>1873</v>
      </c>
      <c r="BB377" s="84" t="s">
        <v>1874</v>
      </c>
      <c r="BC377" s="84" t="s">
        <v>1875</v>
      </c>
      <c r="BD377" s="84" t="s">
        <v>1876</v>
      </c>
      <c r="BE377" s="84" t="s">
        <v>1877</v>
      </c>
      <c r="BF377" s="84" t="s">
        <v>1878</v>
      </c>
      <c r="BG377" s="84" t="s">
        <v>1879</v>
      </c>
      <c r="BH377" s="84" t="s">
        <v>1880</v>
      </c>
      <c r="BI377" s="84" t="s">
        <v>1881</v>
      </c>
      <c r="BJ377" s="84" t="s">
        <v>1882</v>
      </c>
      <c r="BK377" s="84" t="s">
        <v>1883</v>
      </c>
      <c r="BL377" s="84" t="s">
        <v>1884</v>
      </c>
      <c r="BM377" s="84" t="s">
        <v>1885</v>
      </c>
      <c r="BN377" s="84" t="s">
        <v>1886</v>
      </c>
      <c r="BO377" s="84" t="s">
        <v>1887</v>
      </c>
      <c r="BP377" s="84" t="s">
        <v>1888</v>
      </c>
      <c r="BQ377" s="84" t="s">
        <v>1889</v>
      </c>
      <c r="BR377" s="68" t="str">
        <f t="shared" si="388"/>
        <v/>
      </c>
      <c r="BS377" s="68" t="str">
        <f t="shared" si="362"/>
        <v/>
      </c>
      <c r="BT377" s="68" t="str">
        <f t="shared" si="363"/>
        <v/>
      </c>
      <c r="BU377" s="68" t="str">
        <f t="shared" si="364"/>
        <v/>
      </c>
      <c r="BV377" s="68" t="str">
        <f t="shared" si="365"/>
        <v/>
      </c>
      <c r="BW377" s="68" t="str">
        <f t="shared" si="366"/>
        <v/>
      </c>
      <c r="BX377" s="68" t="str">
        <f t="shared" si="367"/>
        <v/>
      </c>
      <c r="BY377" s="68" t="str">
        <f t="shared" si="368"/>
        <v/>
      </c>
      <c r="BZ377" s="68" t="str">
        <f t="shared" si="369"/>
        <v/>
      </c>
      <c r="CA377" s="68" t="str">
        <f t="shared" si="370"/>
        <v/>
      </c>
      <c r="CB377" s="68" t="str">
        <f t="shared" si="371"/>
        <v/>
      </c>
      <c r="CC377" s="68" t="str">
        <f t="shared" si="372"/>
        <v/>
      </c>
      <c r="CD377" s="68" t="str">
        <f t="shared" si="373"/>
        <v/>
      </c>
      <c r="CE377" s="68" t="str">
        <f t="shared" si="374"/>
        <v/>
      </c>
      <c r="CF377" s="68" t="str">
        <f t="shared" si="375"/>
        <v/>
      </c>
      <c r="CG377" s="68" t="str">
        <f t="shared" si="376"/>
        <v/>
      </c>
      <c r="CH377" s="68" t="str">
        <f t="shared" si="377"/>
        <v/>
      </c>
      <c r="CI377" s="68" t="str">
        <f t="shared" si="378"/>
        <v/>
      </c>
      <c r="CJ377" s="68" t="str">
        <f t="shared" si="379"/>
        <v/>
      </c>
      <c r="CK377" s="68" t="str">
        <f t="shared" si="380"/>
        <v/>
      </c>
      <c r="CL377" s="68" t="str">
        <f t="shared" si="381"/>
        <v/>
      </c>
      <c r="CM377" s="68" t="str">
        <f t="shared" si="382"/>
        <v/>
      </c>
      <c r="CN377" s="68" t="str">
        <f t="shared" si="383"/>
        <v/>
      </c>
      <c r="CO377" s="68" t="str">
        <f t="shared" si="384"/>
        <v/>
      </c>
      <c r="CP377" s="68" t="str">
        <f t="shared" si="389"/>
        <v/>
      </c>
    </row>
    <row r="378" spans="3:94" x14ac:dyDescent="0.25">
      <c r="C378" s="82" t="str">
        <f t="shared" si="385"/>
        <v/>
      </c>
      <c r="D378" s="278"/>
      <c r="E378" s="82" t="str">
        <f t="shared" si="386"/>
        <v/>
      </c>
      <c r="F378" s="82" t="str">
        <f t="shared" si="339"/>
        <v/>
      </c>
      <c r="G378" s="82" t="str">
        <f t="shared" si="340"/>
        <v/>
      </c>
      <c r="H378" s="82" t="str">
        <f t="shared" si="341"/>
        <v/>
      </c>
      <c r="I378" s="82" t="str">
        <f t="shared" si="342"/>
        <v/>
      </c>
      <c r="J378" s="82" t="str">
        <f t="shared" si="343"/>
        <v/>
      </c>
      <c r="K378" s="82" t="str">
        <f t="shared" si="344"/>
        <v/>
      </c>
      <c r="L378" s="82" t="str">
        <f t="shared" si="345"/>
        <v/>
      </c>
      <c r="M378" s="82" t="str">
        <f t="shared" si="346"/>
        <v/>
      </c>
      <c r="N378" s="82" t="str">
        <f t="shared" si="347"/>
        <v/>
      </c>
      <c r="O378" s="82" t="str">
        <f t="shared" si="348"/>
        <v/>
      </c>
      <c r="P378" s="82" t="str">
        <f t="shared" si="349"/>
        <v/>
      </c>
      <c r="Q378" s="82" t="str">
        <f t="shared" si="350"/>
        <v/>
      </c>
      <c r="R378" s="82" t="str">
        <f t="shared" si="351"/>
        <v/>
      </c>
      <c r="S378" s="82" t="str">
        <f t="shared" si="352"/>
        <v/>
      </c>
      <c r="T378" s="82" t="str">
        <f t="shared" si="353"/>
        <v/>
      </c>
      <c r="U378" s="82" t="str">
        <f t="shared" si="354"/>
        <v/>
      </c>
      <c r="V378" s="82" t="str">
        <f t="shared" si="355"/>
        <v/>
      </c>
      <c r="W378" s="82" t="str">
        <f t="shared" si="356"/>
        <v/>
      </c>
      <c r="X378" s="82" t="str">
        <f t="shared" si="357"/>
        <v/>
      </c>
      <c r="Y378" s="82" t="str">
        <f t="shared" si="358"/>
        <v/>
      </c>
      <c r="Z378" s="82" t="str">
        <f t="shared" si="359"/>
        <v/>
      </c>
      <c r="AA378" s="82" t="str">
        <f t="shared" si="360"/>
        <v/>
      </c>
      <c r="AB378" s="82" t="str">
        <f t="shared" si="361"/>
        <v/>
      </c>
      <c r="AC378" s="83" t="str">
        <f t="shared" si="390"/>
        <v>https://viking-pictures.s3.us-west-1.amazonaws.com/AA1188</v>
      </c>
      <c r="AD378" s="82" t="str">
        <f t="shared" si="391"/>
        <v>0</v>
      </c>
      <c r="AE378" s="82">
        <f t="shared" si="387"/>
        <v>0</v>
      </c>
      <c r="AF378" s="82" t="str">
        <f t="shared" si="392"/>
        <v>0</v>
      </c>
      <c r="AG378" s="82" t="str">
        <f t="shared" si="393"/>
        <v>0</v>
      </c>
      <c r="AH378" s="82" t="str">
        <f t="shared" si="394"/>
        <v>0</v>
      </c>
      <c r="AI378" s="82" t="str">
        <f t="shared" si="395"/>
        <v>0</v>
      </c>
      <c r="AJ378" s="82" t="str">
        <f t="shared" si="396"/>
        <v>0</v>
      </c>
      <c r="AK378" s="82" t="str">
        <f t="shared" si="397"/>
        <v>0</v>
      </c>
      <c r="AL378" s="82" t="str">
        <f t="shared" si="398"/>
        <v>0</v>
      </c>
      <c r="AM378" s="82" t="str">
        <f t="shared" si="399"/>
        <v>0</v>
      </c>
      <c r="AN378" s="82" t="str">
        <f t="shared" si="400"/>
        <v>0</v>
      </c>
      <c r="AO378" s="82" t="str">
        <f t="shared" si="401"/>
        <v>0</v>
      </c>
      <c r="AP378" s="82" t="str">
        <f t="shared" si="402"/>
        <v>0</v>
      </c>
      <c r="AQ378" s="84" t="s">
        <v>3199</v>
      </c>
      <c r="AR378" s="84" t="s">
        <v>1864</v>
      </c>
      <c r="AS378" s="84" t="s">
        <v>1865</v>
      </c>
      <c r="AT378" s="84" t="s">
        <v>1866</v>
      </c>
      <c r="AU378" s="84" t="s">
        <v>1867</v>
      </c>
      <c r="AV378" s="84" t="s">
        <v>1868</v>
      </c>
      <c r="AW378" s="84" t="s">
        <v>1869</v>
      </c>
      <c r="AX378" s="84" t="s">
        <v>1870</v>
      </c>
      <c r="AY378" s="84" t="s">
        <v>1871</v>
      </c>
      <c r="AZ378" s="84" t="s">
        <v>1872</v>
      </c>
      <c r="BA378" s="84" t="s">
        <v>1873</v>
      </c>
      <c r="BB378" s="84" t="s">
        <v>1874</v>
      </c>
      <c r="BC378" s="84" t="s">
        <v>1875</v>
      </c>
      <c r="BD378" s="84" t="s">
        <v>1876</v>
      </c>
      <c r="BE378" s="84" t="s">
        <v>1877</v>
      </c>
      <c r="BF378" s="84" t="s">
        <v>1878</v>
      </c>
      <c r="BG378" s="84" t="s">
        <v>1879</v>
      </c>
      <c r="BH378" s="84" t="s">
        <v>1880</v>
      </c>
      <c r="BI378" s="84" t="s">
        <v>1881</v>
      </c>
      <c r="BJ378" s="84" t="s">
        <v>1882</v>
      </c>
      <c r="BK378" s="84" t="s">
        <v>1883</v>
      </c>
      <c r="BL378" s="84" t="s">
        <v>1884</v>
      </c>
      <c r="BM378" s="84" t="s">
        <v>1885</v>
      </c>
      <c r="BN378" s="84" t="s">
        <v>1886</v>
      </c>
      <c r="BO378" s="84" t="s">
        <v>1887</v>
      </c>
      <c r="BP378" s="84" t="s">
        <v>1888</v>
      </c>
      <c r="BQ378" s="84" t="s">
        <v>1889</v>
      </c>
      <c r="BR378" s="68" t="str">
        <f t="shared" si="388"/>
        <v/>
      </c>
      <c r="BS378" s="68" t="str">
        <f t="shared" si="362"/>
        <v/>
      </c>
      <c r="BT378" s="68" t="str">
        <f t="shared" si="363"/>
        <v/>
      </c>
      <c r="BU378" s="68" t="str">
        <f t="shared" si="364"/>
        <v/>
      </c>
      <c r="BV378" s="68" t="str">
        <f t="shared" si="365"/>
        <v/>
      </c>
      <c r="BW378" s="68" t="str">
        <f t="shared" si="366"/>
        <v/>
      </c>
      <c r="BX378" s="68" t="str">
        <f t="shared" si="367"/>
        <v/>
      </c>
      <c r="BY378" s="68" t="str">
        <f t="shared" si="368"/>
        <v/>
      </c>
      <c r="BZ378" s="68" t="str">
        <f t="shared" si="369"/>
        <v/>
      </c>
      <c r="CA378" s="68" t="str">
        <f t="shared" si="370"/>
        <v/>
      </c>
      <c r="CB378" s="68" t="str">
        <f t="shared" si="371"/>
        <v/>
      </c>
      <c r="CC378" s="68" t="str">
        <f t="shared" si="372"/>
        <v/>
      </c>
      <c r="CD378" s="68" t="str">
        <f t="shared" si="373"/>
        <v/>
      </c>
      <c r="CE378" s="68" t="str">
        <f t="shared" si="374"/>
        <v/>
      </c>
      <c r="CF378" s="68" t="str">
        <f t="shared" si="375"/>
        <v/>
      </c>
      <c r="CG378" s="68" t="str">
        <f t="shared" si="376"/>
        <v/>
      </c>
      <c r="CH378" s="68" t="str">
        <f t="shared" si="377"/>
        <v/>
      </c>
      <c r="CI378" s="68" t="str">
        <f t="shared" si="378"/>
        <v/>
      </c>
      <c r="CJ378" s="68" t="str">
        <f t="shared" si="379"/>
        <v/>
      </c>
      <c r="CK378" s="68" t="str">
        <f t="shared" si="380"/>
        <v/>
      </c>
      <c r="CL378" s="68" t="str">
        <f t="shared" si="381"/>
        <v/>
      </c>
      <c r="CM378" s="68" t="str">
        <f t="shared" si="382"/>
        <v/>
      </c>
      <c r="CN378" s="68" t="str">
        <f t="shared" si="383"/>
        <v/>
      </c>
      <c r="CO378" s="68" t="str">
        <f t="shared" si="384"/>
        <v/>
      </c>
      <c r="CP378" s="68" t="str">
        <f t="shared" si="389"/>
        <v/>
      </c>
    </row>
    <row r="379" spans="3:94" x14ac:dyDescent="0.25">
      <c r="C379" s="82" t="str">
        <f t="shared" si="385"/>
        <v/>
      </c>
      <c r="D379" s="278"/>
      <c r="E379" s="82" t="str">
        <f t="shared" si="386"/>
        <v/>
      </c>
      <c r="F379" s="82" t="str">
        <f t="shared" si="339"/>
        <v/>
      </c>
      <c r="G379" s="82" t="str">
        <f t="shared" si="340"/>
        <v/>
      </c>
      <c r="H379" s="82" t="str">
        <f t="shared" si="341"/>
        <v/>
      </c>
      <c r="I379" s="82" t="str">
        <f t="shared" si="342"/>
        <v/>
      </c>
      <c r="J379" s="82" t="str">
        <f t="shared" si="343"/>
        <v/>
      </c>
      <c r="K379" s="82" t="str">
        <f t="shared" si="344"/>
        <v/>
      </c>
      <c r="L379" s="82" t="str">
        <f t="shared" si="345"/>
        <v/>
      </c>
      <c r="M379" s="82" t="str">
        <f t="shared" si="346"/>
        <v/>
      </c>
      <c r="N379" s="82" t="str">
        <f t="shared" si="347"/>
        <v/>
      </c>
      <c r="O379" s="82" t="str">
        <f t="shared" si="348"/>
        <v/>
      </c>
      <c r="P379" s="82" t="str">
        <f t="shared" si="349"/>
        <v/>
      </c>
      <c r="Q379" s="82" t="str">
        <f t="shared" si="350"/>
        <v/>
      </c>
      <c r="R379" s="82" t="str">
        <f t="shared" si="351"/>
        <v/>
      </c>
      <c r="S379" s="82" t="str">
        <f t="shared" si="352"/>
        <v/>
      </c>
      <c r="T379" s="82" t="str">
        <f t="shared" si="353"/>
        <v/>
      </c>
      <c r="U379" s="82" t="str">
        <f t="shared" si="354"/>
        <v/>
      </c>
      <c r="V379" s="82" t="str">
        <f t="shared" si="355"/>
        <v/>
      </c>
      <c r="W379" s="82" t="str">
        <f t="shared" si="356"/>
        <v/>
      </c>
      <c r="X379" s="82" t="str">
        <f t="shared" si="357"/>
        <v/>
      </c>
      <c r="Y379" s="82" t="str">
        <f t="shared" si="358"/>
        <v/>
      </c>
      <c r="Z379" s="82" t="str">
        <f t="shared" si="359"/>
        <v/>
      </c>
      <c r="AA379" s="82" t="str">
        <f t="shared" si="360"/>
        <v/>
      </c>
      <c r="AB379" s="82" t="str">
        <f t="shared" si="361"/>
        <v/>
      </c>
      <c r="AC379" s="83" t="str">
        <f t="shared" si="390"/>
        <v>https://viking-pictures.s3.us-west-1.amazonaws.com/AA1188</v>
      </c>
      <c r="AD379" s="82" t="str">
        <f t="shared" si="391"/>
        <v>0</v>
      </c>
      <c r="AE379" s="82">
        <f t="shared" si="387"/>
        <v>0</v>
      </c>
      <c r="AF379" s="82" t="str">
        <f t="shared" si="392"/>
        <v>0</v>
      </c>
      <c r="AG379" s="82" t="str">
        <f t="shared" si="393"/>
        <v>0</v>
      </c>
      <c r="AH379" s="82" t="str">
        <f t="shared" si="394"/>
        <v>0</v>
      </c>
      <c r="AI379" s="82" t="str">
        <f t="shared" si="395"/>
        <v>0</v>
      </c>
      <c r="AJ379" s="82" t="str">
        <f t="shared" si="396"/>
        <v>0</v>
      </c>
      <c r="AK379" s="82" t="str">
        <f t="shared" si="397"/>
        <v>0</v>
      </c>
      <c r="AL379" s="82" t="str">
        <f t="shared" si="398"/>
        <v>0</v>
      </c>
      <c r="AM379" s="82" t="str">
        <f t="shared" si="399"/>
        <v>0</v>
      </c>
      <c r="AN379" s="82" t="str">
        <f t="shared" si="400"/>
        <v>0</v>
      </c>
      <c r="AO379" s="82" t="str">
        <f t="shared" si="401"/>
        <v>0</v>
      </c>
      <c r="AP379" s="82" t="str">
        <f t="shared" si="402"/>
        <v>0</v>
      </c>
      <c r="AQ379" s="84" t="s">
        <v>3199</v>
      </c>
      <c r="AR379" s="84" t="s">
        <v>1864</v>
      </c>
      <c r="AS379" s="84" t="s">
        <v>1865</v>
      </c>
      <c r="AT379" s="84" t="s">
        <v>1866</v>
      </c>
      <c r="AU379" s="84" t="s">
        <v>1867</v>
      </c>
      <c r="AV379" s="84" t="s">
        <v>1868</v>
      </c>
      <c r="AW379" s="84" t="s">
        <v>1869</v>
      </c>
      <c r="AX379" s="84" t="s">
        <v>1870</v>
      </c>
      <c r="AY379" s="84" t="s">
        <v>1871</v>
      </c>
      <c r="AZ379" s="84" t="s">
        <v>1872</v>
      </c>
      <c r="BA379" s="84" t="s">
        <v>1873</v>
      </c>
      <c r="BB379" s="84" t="s">
        <v>1874</v>
      </c>
      <c r="BC379" s="84" t="s">
        <v>1875</v>
      </c>
      <c r="BD379" s="84" t="s">
        <v>1876</v>
      </c>
      <c r="BE379" s="84" t="s">
        <v>1877</v>
      </c>
      <c r="BF379" s="84" t="s">
        <v>1878</v>
      </c>
      <c r="BG379" s="84" t="s">
        <v>1879</v>
      </c>
      <c r="BH379" s="84" t="s">
        <v>1880</v>
      </c>
      <c r="BI379" s="84" t="s">
        <v>1881</v>
      </c>
      <c r="BJ379" s="84" t="s">
        <v>1882</v>
      </c>
      <c r="BK379" s="84" t="s">
        <v>1883</v>
      </c>
      <c r="BL379" s="84" t="s">
        <v>1884</v>
      </c>
      <c r="BM379" s="84" t="s">
        <v>1885</v>
      </c>
      <c r="BN379" s="84" t="s">
        <v>1886</v>
      </c>
      <c r="BO379" s="84" t="s">
        <v>1887</v>
      </c>
      <c r="BP379" s="84" t="s">
        <v>1888</v>
      </c>
      <c r="BQ379" s="84" t="s">
        <v>1889</v>
      </c>
      <c r="BR379" s="68" t="str">
        <f t="shared" si="388"/>
        <v/>
      </c>
      <c r="BS379" s="68" t="str">
        <f t="shared" si="362"/>
        <v/>
      </c>
      <c r="BT379" s="68" t="str">
        <f t="shared" si="363"/>
        <v/>
      </c>
      <c r="BU379" s="68" t="str">
        <f t="shared" si="364"/>
        <v/>
      </c>
      <c r="BV379" s="68" t="str">
        <f t="shared" si="365"/>
        <v/>
      </c>
      <c r="BW379" s="68" t="str">
        <f t="shared" si="366"/>
        <v/>
      </c>
      <c r="BX379" s="68" t="str">
        <f t="shared" si="367"/>
        <v/>
      </c>
      <c r="BY379" s="68" t="str">
        <f t="shared" si="368"/>
        <v/>
      </c>
      <c r="BZ379" s="68" t="str">
        <f t="shared" si="369"/>
        <v/>
      </c>
      <c r="CA379" s="68" t="str">
        <f t="shared" si="370"/>
        <v/>
      </c>
      <c r="CB379" s="68" t="str">
        <f t="shared" si="371"/>
        <v/>
      </c>
      <c r="CC379" s="68" t="str">
        <f t="shared" si="372"/>
        <v/>
      </c>
      <c r="CD379" s="68" t="str">
        <f t="shared" si="373"/>
        <v/>
      </c>
      <c r="CE379" s="68" t="str">
        <f t="shared" si="374"/>
        <v/>
      </c>
      <c r="CF379" s="68" t="str">
        <f t="shared" si="375"/>
        <v/>
      </c>
      <c r="CG379" s="68" t="str">
        <f t="shared" si="376"/>
        <v/>
      </c>
      <c r="CH379" s="68" t="str">
        <f t="shared" si="377"/>
        <v/>
      </c>
      <c r="CI379" s="68" t="str">
        <f t="shared" si="378"/>
        <v/>
      </c>
      <c r="CJ379" s="68" t="str">
        <f t="shared" si="379"/>
        <v/>
      </c>
      <c r="CK379" s="68" t="str">
        <f t="shared" si="380"/>
        <v/>
      </c>
      <c r="CL379" s="68" t="str">
        <f t="shared" si="381"/>
        <v/>
      </c>
      <c r="CM379" s="68" t="str">
        <f t="shared" si="382"/>
        <v/>
      </c>
      <c r="CN379" s="68" t="str">
        <f t="shared" si="383"/>
        <v/>
      </c>
      <c r="CO379" s="68" t="str">
        <f t="shared" si="384"/>
        <v/>
      </c>
      <c r="CP379" s="68" t="str">
        <f t="shared" si="389"/>
        <v/>
      </c>
    </row>
    <row r="380" spans="3:94" x14ac:dyDescent="0.25">
      <c r="C380" s="82" t="str">
        <f t="shared" si="385"/>
        <v/>
      </c>
      <c r="D380" s="278"/>
      <c r="E380" s="82" t="str">
        <f t="shared" si="386"/>
        <v/>
      </c>
      <c r="F380" s="82" t="str">
        <f t="shared" si="339"/>
        <v/>
      </c>
      <c r="G380" s="82" t="str">
        <f t="shared" si="340"/>
        <v/>
      </c>
      <c r="H380" s="82" t="str">
        <f t="shared" si="341"/>
        <v/>
      </c>
      <c r="I380" s="82" t="str">
        <f t="shared" si="342"/>
        <v/>
      </c>
      <c r="J380" s="82" t="str">
        <f t="shared" si="343"/>
        <v/>
      </c>
      <c r="K380" s="82" t="str">
        <f t="shared" si="344"/>
        <v/>
      </c>
      <c r="L380" s="82" t="str">
        <f t="shared" si="345"/>
        <v/>
      </c>
      <c r="M380" s="82" t="str">
        <f t="shared" si="346"/>
        <v/>
      </c>
      <c r="N380" s="82" t="str">
        <f t="shared" si="347"/>
        <v/>
      </c>
      <c r="O380" s="82" t="str">
        <f t="shared" si="348"/>
        <v/>
      </c>
      <c r="P380" s="82" t="str">
        <f t="shared" si="349"/>
        <v/>
      </c>
      <c r="Q380" s="82" t="str">
        <f t="shared" si="350"/>
        <v/>
      </c>
      <c r="R380" s="82" t="str">
        <f t="shared" si="351"/>
        <v/>
      </c>
      <c r="S380" s="82" t="str">
        <f t="shared" si="352"/>
        <v/>
      </c>
      <c r="T380" s="82" t="str">
        <f t="shared" si="353"/>
        <v/>
      </c>
      <c r="U380" s="82" t="str">
        <f t="shared" si="354"/>
        <v/>
      </c>
      <c r="V380" s="82" t="str">
        <f t="shared" si="355"/>
        <v/>
      </c>
      <c r="W380" s="82" t="str">
        <f t="shared" si="356"/>
        <v/>
      </c>
      <c r="X380" s="82" t="str">
        <f t="shared" si="357"/>
        <v/>
      </c>
      <c r="Y380" s="82" t="str">
        <f t="shared" si="358"/>
        <v/>
      </c>
      <c r="Z380" s="82" t="str">
        <f t="shared" si="359"/>
        <v/>
      </c>
      <c r="AA380" s="82" t="str">
        <f t="shared" si="360"/>
        <v/>
      </c>
      <c r="AB380" s="82" t="str">
        <f t="shared" si="361"/>
        <v/>
      </c>
      <c r="AC380" s="83" t="str">
        <f t="shared" si="390"/>
        <v>https://viking-pictures.s3.us-west-1.amazonaws.com/AA1188</v>
      </c>
      <c r="AD380" s="82" t="str">
        <f t="shared" si="391"/>
        <v>0</v>
      </c>
      <c r="AE380" s="82">
        <f t="shared" si="387"/>
        <v>0</v>
      </c>
      <c r="AF380" s="82" t="str">
        <f t="shared" si="392"/>
        <v>0</v>
      </c>
      <c r="AG380" s="82" t="str">
        <f t="shared" si="393"/>
        <v>0</v>
      </c>
      <c r="AH380" s="82" t="str">
        <f t="shared" si="394"/>
        <v>0</v>
      </c>
      <c r="AI380" s="82" t="str">
        <f t="shared" si="395"/>
        <v>0</v>
      </c>
      <c r="AJ380" s="82" t="str">
        <f t="shared" si="396"/>
        <v>0</v>
      </c>
      <c r="AK380" s="82" t="str">
        <f t="shared" si="397"/>
        <v>0</v>
      </c>
      <c r="AL380" s="82" t="str">
        <f t="shared" si="398"/>
        <v>0</v>
      </c>
      <c r="AM380" s="82" t="str">
        <f t="shared" si="399"/>
        <v>0</v>
      </c>
      <c r="AN380" s="82" t="str">
        <f t="shared" si="400"/>
        <v>0</v>
      </c>
      <c r="AO380" s="82" t="str">
        <f t="shared" si="401"/>
        <v>0</v>
      </c>
      <c r="AP380" s="82" t="str">
        <f t="shared" si="402"/>
        <v>0</v>
      </c>
      <c r="AQ380" s="84" t="s">
        <v>3199</v>
      </c>
      <c r="AR380" s="84" t="s">
        <v>1864</v>
      </c>
      <c r="AS380" s="84" t="s">
        <v>1865</v>
      </c>
      <c r="AT380" s="84" t="s">
        <v>1866</v>
      </c>
      <c r="AU380" s="84" t="s">
        <v>1867</v>
      </c>
      <c r="AV380" s="84" t="s">
        <v>1868</v>
      </c>
      <c r="AW380" s="84" t="s">
        <v>1869</v>
      </c>
      <c r="AX380" s="84" t="s">
        <v>1870</v>
      </c>
      <c r="AY380" s="84" t="s">
        <v>1871</v>
      </c>
      <c r="AZ380" s="84" t="s">
        <v>1872</v>
      </c>
      <c r="BA380" s="84" t="s">
        <v>1873</v>
      </c>
      <c r="BB380" s="84" t="s">
        <v>1874</v>
      </c>
      <c r="BC380" s="84" t="s">
        <v>1875</v>
      </c>
      <c r="BD380" s="84" t="s">
        <v>1876</v>
      </c>
      <c r="BE380" s="84" t="s">
        <v>1877</v>
      </c>
      <c r="BF380" s="84" t="s">
        <v>1878</v>
      </c>
      <c r="BG380" s="84" t="s">
        <v>1879</v>
      </c>
      <c r="BH380" s="84" t="s">
        <v>1880</v>
      </c>
      <c r="BI380" s="84" t="s">
        <v>1881</v>
      </c>
      <c r="BJ380" s="84" t="s">
        <v>1882</v>
      </c>
      <c r="BK380" s="84" t="s">
        <v>1883</v>
      </c>
      <c r="BL380" s="84" t="s">
        <v>1884</v>
      </c>
      <c r="BM380" s="84" t="s">
        <v>1885</v>
      </c>
      <c r="BN380" s="84" t="s">
        <v>1886</v>
      </c>
      <c r="BO380" s="84" t="s">
        <v>1887</v>
      </c>
      <c r="BP380" s="84" t="s">
        <v>1888</v>
      </c>
      <c r="BQ380" s="84" t="s">
        <v>1889</v>
      </c>
      <c r="BR380" s="68" t="str">
        <f t="shared" si="388"/>
        <v/>
      </c>
      <c r="BS380" s="68" t="str">
        <f t="shared" si="362"/>
        <v/>
      </c>
      <c r="BT380" s="68" t="str">
        <f t="shared" si="363"/>
        <v/>
      </c>
      <c r="BU380" s="68" t="str">
        <f t="shared" si="364"/>
        <v/>
      </c>
      <c r="BV380" s="68" t="str">
        <f t="shared" si="365"/>
        <v/>
      </c>
      <c r="BW380" s="68" t="str">
        <f t="shared" si="366"/>
        <v/>
      </c>
      <c r="BX380" s="68" t="str">
        <f t="shared" si="367"/>
        <v/>
      </c>
      <c r="BY380" s="68" t="str">
        <f t="shared" si="368"/>
        <v/>
      </c>
      <c r="BZ380" s="68" t="str">
        <f t="shared" si="369"/>
        <v/>
      </c>
      <c r="CA380" s="68" t="str">
        <f t="shared" si="370"/>
        <v/>
      </c>
      <c r="CB380" s="68" t="str">
        <f t="shared" si="371"/>
        <v/>
      </c>
      <c r="CC380" s="68" t="str">
        <f t="shared" si="372"/>
        <v/>
      </c>
      <c r="CD380" s="68" t="str">
        <f t="shared" si="373"/>
        <v/>
      </c>
      <c r="CE380" s="68" t="str">
        <f t="shared" si="374"/>
        <v/>
      </c>
      <c r="CF380" s="68" t="str">
        <f t="shared" si="375"/>
        <v/>
      </c>
      <c r="CG380" s="68" t="str">
        <f t="shared" si="376"/>
        <v/>
      </c>
      <c r="CH380" s="68" t="str">
        <f t="shared" si="377"/>
        <v/>
      </c>
      <c r="CI380" s="68" t="str">
        <f t="shared" si="378"/>
        <v/>
      </c>
      <c r="CJ380" s="68" t="str">
        <f t="shared" si="379"/>
        <v/>
      </c>
      <c r="CK380" s="68" t="str">
        <f t="shared" si="380"/>
        <v/>
      </c>
      <c r="CL380" s="68" t="str">
        <f t="shared" si="381"/>
        <v/>
      </c>
      <c r="CM380" s="68" t="str">
        <f t="shared" si="382"/>
        <v/>
      </c>
      <c r="CN380" s="68" t="str">
        <f t="shared" si="383"/>
        <v/>
      </c>
      <c r="CO380" s="68" t="str">
        <f t="shared" si="384"/>
        <v/>
      </c>
      <c r="CP380" s="68" t="str">
        <f t="shared" si="389"/>
        <v/>
      </c>
    </row>
    <row r="381" spans="3:94" x14ac:dyDescent="0.25">
      <c r="C381" s="82" t="str">
        <f t="shared" si="385"/>
        <v/>
      </c>
      <c r="D381" s="278"/>
      <c r="E381" s="82" t="str">
        <f t="shared" si="386"/>
        <v/>
      </c>
      <c r="F381" s="82" t="str">
        <f t="shared" si="339"/>
        <v/>
      </c>
      <c r="G381" s="82" t="str">
        <f t="shared" si="340"/>
        <v/>
      </c>
      <c r="H381" s="82" t="str">
        <f t="shared" si="341"/>
        <v/>
      </c>
      <c r="I381" s="82" t="str">
        <f t="shared" si="342"/>
        <v/>
      </c>
      <c r="J381" s="82" t="str">
        <f t="shared" si="343"/>
        <v/>
      </c>
      <c r="K381" s="82" t="str">
        <f t="shared" si="344"/>
        <v/>
      </c>
      <c r="L381" s="82" t="str">
        <f t="shared" si="345"/>
        <v/>
      </c>
      <c r="M381" s="82" t="str">
        <f t="shared" si="346"/>
        <v/>
      </c>
      <c r="N381" s="82" t="str">
        <f t="shared" si="347"/>
        <v/>
      </c>
      <c r="O381" s="82" t="str">
        <f t="shared" si="348"/>
        <v/>
      </c>
      <c r="P381" s="82" t="str">
        <f t="shared" si="349"/>
        <v/>
      </c>
      <c r="Q381" s="82" t="str">
        <f t="shared" si="350"/>
        <v/>
      </c>
      <c r="R381" s="82" t="str">
        <f t="shared" si="351"/>
        <v/>
      </c>
      <c r="S381" s="82" t="str">
        <f t="shared" si="352"/>
        <v/>
      </c>
      <c r="T381" s="82" t="str">
        <f t="shared" si="353"/>
        <v/>
      </c>
      <c r="U381" s="82" t="str">
        <f t="shared" si="354"/>
        <v/>
      </c>
      <c r="V381" s="82" t="str">
        <f t="shared" si="355"/>
        <v/>
      </c>
      <c r="W381" s="82" t="str">
        <f t="shared" si="356"/>
        <v/>
      </c>
      <c r="X381" s="82" t="str">
        <f t="shared" si="357"/>
        <v/>
      </c>
      <c r="Y381" s="82" t="str">
        <f t="shared" si="358"/>
        <v/>
      </c>
      <c r="Z381" s="82" t="str">
        <f t="shared" si="359"/>
        <v/>
      </c>
      <c r="AA381" s="82" t="str">
        <f t="shared" si="360"/>
        <v/>
      </c>
      <c r="AB381" s="82" t="str">
        <f t="shared" si="361"/>
        <v/>
      </c>
      <c r="AC381" s="83" t="str">
        <f t="shared" si="390"/>
        <v>https://viking-pictures.s3.us-west-1.amazonaws.com/AA1188</v>
      </c>
      <c r="AD381" s="82" t="str">
        <f t="shared" si="391"/>
        <v>0</v>
      </c>
      <c r="AE381" s="82">
        <f t="shared" si="387"/>
        <v>0</v>
      </c>
      <c r="AF381" s="82" t="str">
        <f t="shared" si="392"/>
        <v>0</v>
      </c>
      <c r="AG381" s="82" t="str">
        <f t="shared" si="393"/>
        <v>0</v>
      </c>
      <c r="AH381" s="82" t="str">
        <f t="shared" si="394"/>
        <v>0</v>
      </c>
      <c r="AI381" s="82" t="str">
        <f t="shared" si="395"/>
        <v>0</v>
      </c>
      <c r="AJ381" s="82" t="str">
        <f t="shared" si="396"/>
        <v>0</v>
      </c>
      <c r="AK381" s="82" t="str">
        <f t="shared" si="397"/>
        <v>0</v>
      </c>
      <c r="AL381" s="82" t="str">
        <f t="shared" si="398"/>
        <v>0</v>
      </c>
      <c r="AM381" s="82" t="str">
        <f t="shared" si="399"/>
        <v>0</v>
      </c>
      <c r="AN381" s="82" t="str">
        <f t="shared" si="400"/>
        <v>0</v>
      </c>
      <c r="AO381" s="82" t="str">
        <f t="shared" si="401"/>
        <v>0</v>
      </c>
      <c r="AP381" s="82" t="str">
        <f t="shared" si="402"/>
        <v>0</v>
      </c>
      <c r="AQ381" s="84" t="s">
        <v>3199</v>
      </c>
      <c r="AR381" s="84" t="s">
        <v>1864</v>
      </c>
      <c r="AS381" s="84" t="s">
        <v>1865</v>
      </c>
      <c r="AT381" s="84" t="s">
        <v>1866</v>
      </c>
      <c r="AU381" s="84" t="s">
        <v>1867</v>
      </c>
      <c r="AV381" s="84" t="s">
        <v>1868</v>
      </c>
      <c r="AW381" s="84" t="s">
        <v>1869</v>
      </c>
      <c r="AX381" s="84" t="s">
        <v>1870</v>
      </c>
      <c r="AY381" s="84" t="s">
        <v>1871</v>
      </c>
      <c r="AZ381" s="84" t="s">
        <v>1872</v>
      </c>
      <c r="BA381" s="84" t="s">
        <v>1873</v>
      </c>
      <c r="BB381" s="84" t="s">
        <v>1874</v>
      </c>
      <c r="BC381" s="84" t="s">
        <v>1875</v>
      </c>
      <c r="BD381" s="84" t="s">
        <v>1876</v>
      </c>
      <c r="BE381" s="84" t="s">
        <v>1877</v>
      </c>
      <c r="BF381" s="84" t="s">
        <v>1878</v>
      </c>
      <c r="BG381" s="84" t="s">
        <v>1879</v>
      </c>
      <c r="BH381" s="84" t="s">
        <v>1880</v>
      </c>
      <c r="BI381" s="84" t="s">
        <v>1881</v>
      </c>
      <c r="BJ381" s="84" t="s">
        <v>1882</v>
      </c>
      <c r="BK381" s="84" t="s">
        <v>1883</v>
      </c>
      <c r="BL381" s="84" t="s">
        <v>1884</v>
      </c>
      <c r="BM381" s="84" t="s">
        <v>1885</v>
      </c>
      <c r="BN381" s="84" t="s">
        <v>1886</v>
      </c>
      <c r="BO381" s="84" t="s">
        <v>1887</v>
      </c>
      <c r="BP381" s="84" t="s">
        <v>1888</v>
      </c>
      <c r="BQ381" s="84" t="s">
        <v>1889</v>
      </c>
      <c r="BR381" s="68" t="str">
        <f t="shared" si="388"/>
        <v/>
      </c>
      <c r="BS381" s="68" t="str">
        <f t="shared" si="362"/>
        <v/>
      </c>
      <c r="BT381" s="68" t="str">
        <f t="shared" si="363"/>
        <v/>
      </c>
      <c r="BU381" s="68" t="str">
        <f t="shared" si="364"/>
        <v/>
      </c>
      <c r="BV381" s="68" t="str">
        <f t="shared" si="365"/>
        <v/>
      </c>
      <c r="BW381" s="68" t="str">
        <f t="shared" si="366"/>
        <v/>
      </c>
      <c r="BX381" s="68" t="str">
        <f t="shared" si="367"/>
        <v/>
      </c>
      <c r="BY381" s="68" t="str">
        <f t="shared" si="368"/>
        <v/>
      </c>
      <c r="BZ381" s="68" t="str">
        <f t="shared" si="369"/>
        <v/>
      </c>
      <c r="CA381" s="68" t="str">
        <f t="shared" si="370"/>
        <v/>
      </c>
      <c r="CB381" s="68" t="str">
        <f t="shared" si="371"/>
        <v/>
      </c>
      <c r="CC381" s="68" t="str">
        <f t="shared" si="372"/>
        <v/>
      </c>
      <c r="CD381" s="68" t="str">
        <f t="shared" si="373"/>
        <v/>
      </c>
      <c r="CE381" s="68" t="str">
        <f t="shared" si="374"/>
        <v/>
      </c>
      <c r="CF381" s="68" t="str">
        <f t="shared" si="375"/>
        <v/>
      </c>
      <c r="CG381" s="68" t="str">
        <f t="shared" si="376"/>
        <v/>
      </c>
      <c r="CH381" s="68" t="str">
        <f t="shared" si="377"/>
        <v/>
      </c>
      <c r="CI381" s="68" t="str">
        <f t="shared" si="378"/>
        <v/>
      </c>
      <c r="CJ381" s="68" t="str">
        <f t="shared" si="379"/>
        <v/>
      </c>
      <c r="CK381" s="68" t="str">
        <f t="shared" si="380"/>
        <v/>
      </c>
      <c r="CL381" s="68" t="str">
        <f t="shared" si="381"/>
        <v/>
      </c>
      <c r="CM381" s="68" t="str">
        <f t="shared" si="382"/>
        <v/>
      </c>
      <c r="CN381" s="68" t="str">
        <f t="shared" si="383"/>
        <v/>
      </c>
      <c r="CO381" s="68" t="str">
        <f t="shared" si="384"/>
        <v/>
      </c>
      <c r="CP381" s="68" t="str">
        <f t="shared" si="389"/>
        <v/>
      </c>
    </row>
    <row r="382" spans="3:94" x14ac:dyDescent="0.25">
      <c r="C382" s="82" t="str">
        <f t="shared" si="385"/>
        <v/>
      </c>
      <c r="D382" s="278"/>
      <c r="E382" s="82" t="str">
        <f t="shared" si="386"/>
        <v/>
      </c>
      <c r="F382" s="82" t="str">
        <f t="shared" si="339"/>
        <v/>
      </c>
      <c r="G382" s="82" t="str">
        <f t="shared" si="340"/>
        <v/>
      </c>
      <c r="H382" s="82" t="str">
        <f t="shared" si="341"/>
        <v/>
      </c>
      <c r="I382" s="82" t="str">
        <f t="shared" si="342"/>
        <v/>
      </c>
      <c r="J382" s="82" t="str">
        <f t="shared" si="343"/>
        <v/>
      </c>
      <c r="K382" s="82" t="str">
        <f t="shared" si="344"/>
        <v/>
      </c>
      <c r="L382" s="82" t="str">
        <f t="shared" si="345"/>
        <v/>
      </c>
      <c r="M382" s="82" t="str">
        <f t="shared" si="346"/>
        <v/>
      </c>
      <c r="N382" s="82" t="str">
        <f t="shared" si="347"/>
        <v/>
      </c>
      <c r="O382" s="82" t="str">
        <f t="shared" si="348"/>
        <v/>
      </c>
      <c r="P382" s="82" t="str">
        <f t="shared" si="349"/>
        <v/>
      </c>
      <c r="Q382" s="82" t="str">
        <f t="shared" si="350"/>
        <v/>
      </c>
      <c r="R382" s="82" t="str">
        <f t="shared" si="351"/>
        <v/>
      </c>
      <c r="S382" s="82" t="str">
        <f t="shared" si="352"/>
        <v/>
      </c>
      <c r="T382" s="82" t="str">
        <f t="shared" si="353"/>
        <v/>
      </c>
      <c r="U382" s="82" t="str">
        <f t="shared" si="354"/>
        <v/>
      </c>
      <c r="V382" s="82" t="str">
        <f t="shared" si="355"/>
        <v/>
      </c>
      <c r="W382" s="82" t="str">
        <f t="shared" si="356"/>
        <v/>
      </c>
      <c r="X382" s="82" t="str">
        <f t="shared" si="357"/>
        <v/>
      </c>
      <c r="Y382" s="82" t="str">
        <f t="shared" si="358"/>
        <v/>
      </c>
      <c r="Z382" s="82" t="str">
        <f t="shared" si="359"/>
        <v/>
      </c>
      <c r="AA382" s="82" t="str">
        <f t="shared" si="360"/>
        <v/>
      </c>
      <c r="AB382" s="82" t="str">
        <f t="shared" si="361"/>
        <v/>
      </c>
      <c r="AC382" s="83" t="str">
        <f t="shared" si="390"/>
        <v>https://viking-pictures.s3.us-west-1.amazonaws.com/AA1188</v>
      </c>
      <c r="AD382" s="82" t="str">
        <f t="shared" si="391"/>
        <v>0</v>
      </c>
      <c r="AE382" s="82">
        <f t="shared" si="387"/>
        <v>0</v>
      </c>
      <c r="AF382" s="82" t="str">
        <f t="shared" si="392"/>
        <v>0</v>
      </c>
      <c r="AG382" s="82" t="str">
        <f t="shared" si="393"/>
        <v>0</v>
      </c>
      <c r="AH382" s="82" t="str">
        <f t="shared" si="394"/>
        <v>0</v>
      </c>
      <c r="AI382" s="82" t="str">
        <f t="shared" si="395"/>
        <v>0</v>
      </c>
      <c r="AJ382" s="82" t="str">
        <f t="shared" si="396"/>
        <v>0</v>
      </c>
      <c r="AK382" s="82" t="str">
        <f t="shared" si="397"/>
        <v>0</v>
      </c>
      <c r="AL382" s="82" t="str">
        <f t="shared" si="398"/>
        <v>0</v>
      </c>
      <c r="AM382" s="82" t="str">
        <f t="shared" si="399"/>
        <v>0</v>
      </c>
      <c r="AN382" s="82" t="str">
        <f t="shared" si="400"/>
        <v>0</v>
      </c>
      <c r="AO382" s="82" t="str">
        <f t="shared" si="401"/>
        <v>0</v>
      </c>
      <c r="AP382" s="82" t="str">
        <f t="shared" si="402"/>
        <v>0</v>
      </c>
      <c r="AQ382" s="84" t="s">
        <v>3199</v>
      </c>
      <c r="AR382" s="84" t="s">
        <v>1864</v>
      </c>
      <c r="AS382" s="84" t="s">
        <v>1865</v>
      </c>
      <c r="AT382" s="84" t="s">
        <v>1866</v>
      </c>
      <c r="AU382" s="84" t="s">
        <v>1867</v>
      </c>
      <c r="AV382" s="84" t="s">
        <v>1868</v>
      </c>
      <c r="AW382" s="84" t="s">
        <v>1869</v>
      </c>
      <c r="AX382" s="84" t="s">
        <v>1870</v>
      </c>
      <c r="AY382" s="84" t="s">
        <v>1871</v>
      </c>
      <c r="AZ382" s="84" t="s">
        <v>1872</v>
      </c>
      <c r="BA382" s="84" t="s">
        <v>1873</v>
      </c>
      <c r="BB382" s="84" t="s">
        <v>1874</v>
      </c>
      <c r="BC382" s="84" t="s">
        <v>1875</v>
      </c>
      <c r="BD382" s="84" t="s">
        <v>1876</v>
      </c>
      <c r="BE382" s="84" t="s">
        <v>1877</v>
      </c>
      <c r="BF382" s="84" t="s">
        <v>1878</v>
      </c>
      <c r="BG382" s="84" t="s">
        <v>1879</v>
      </c>
      <c r="BH382" s="84" t="s">
        <v>1880</v>
      </c>
      <c r="BI382" s="84" t="s">
        <v>1881</v>
      </c>
      <c r="BJ382" s="84" t="s">
        <v>1882</v>
      </c>
      <c r="BK382" s="84" t="s">
        <v>1883</v>
      </c>
      <c r="BL382" s="84" t="s">
        <v>1884</v>
      </c>
      <c r="BM382" s="84" t="s">
        <v>1885</v>
      </c>
      <c r="BN382" s="84" t="s">
        <v>1886</v>
      </c>
      <c r="BO382" s="84" t="s">
        <v>1887</v>
      </c>
      <c r="BP382" s="84" t="s">
        <v>1888</v>
      </c>
      <c r="BQ382" s="84" t="s">
        <v>1889</v>
      </c>
      <c r="BR382" s="68" t="str">
        <f t="shared" si="388"/>
        <v/>
      </c>
      <c r="BS382" s="68" t="str">
        <f t="shared" si="362"/>
        <v/>
      </c>
      <c r="BT382" s="68" t="str">
        <f t="shared" si="363"/>
        <v/>
      </c>
      <c r="BU382" s="68" t="str">
        <f t="shared" si="364"/>
        <v/>
      </c>
      <c r="BV382" s="68" t="str">
        <f t="shared" si="365"/>
        <v/>
      </c>
      <c r="BW382" s="68" t="str">
        <f t="shared" si="366"/>
        <v/>
      </c>
      <c r="BX382" s="68" t="str">
        <f t="shared" si="367"/>
        <v/>
      </c>
      <c r="BY382" s="68" t="str">
        <f t="shared" si="368"/>
        <v/>
      </c>
      <c r="BZ382" s="68" t="str">
        <f t="shared" si="369"/>
        <v/>
      </c>
      <c r="CA382" s="68" t="str">
        <f t="shared" si="370"/>
        <v/>
      </c>
      <c r="CB382" s="68" t="str">
        <f t="shared" si="371"/>
        <v/>
      </c>
      <c r="CC382" s="68" t="str">
        <f t="shared" si="372"/>
        <v/>
      </c>
      <c r="CD382" s="68" t="str">
        <f t="shared" si="373"/>
        <v/>
      </c>
      <c r="CE382" s="68" t="str">
        <f t="shared" si="374"/>
        <v/>
      </c>
      <c r="CF382" s="68" t="str">
        <f t="shared" si="375"/>
        <v/>
      </c>
      <c r="CG382" s="68" t="str">
        <f t="shared" si="376"/>
        <v/>
      </c>
      <c r="CH382" s="68" t="str">
        <f t="shared" si="377"/>
        <v/>
      </c>
      <c r="CI382" s="68" t="str">
        <f t="shared" si="378"/>
        <v/>
      </c>
      <c r="CJ382" s="68" t="str">
        <f t="shared" si="379"/>
        <v/>
      </c>
      <c r="CK382" s="68" t="str">
        <f t="shared" si="380"/>
        <v/>
      </c>
      <c r="CL382" s="68" t="str">
        <f t="shared" si="381"/>
        <v/>
      </c>
      <c r="CM382" s="68" t="str">
        <f t="shared" si="382"/>
        <v/>
      </c>
      <c r="CN382" s="68" t="str">
        <f t="shared" si="383"/>
        <v/>
      </c>
      <c r="CO382" s="68" t="str">
        <f t="shared" si="384"/>
        <v/>
      </c>
      <c r="CP382" s="68" t="str">
        <f t="shared" si="389"/>
        <v/>
      </c>
    </row>
    <row r="383" spans="3:94" x14ac:dyDescent="0.25">
      <c r="C383" s="82" t="str">
        <f t="shared" si="385"/>
        <v/>
      </c>
      <c r="D383" s="278"/>
      <c r="E383" s="82" t="str">
        <f t="shared" si="386"/>
        <v/>
      </c>
      <c r="F383" s="82" t="str">
        <f t="shared" si="339"/>
        <v/>
      </c>
      <c r="G383" s="82" t="str">
        <f t="shared" si="340"/>
        <v/>
      </c>
      <c r="H383" s="82" t="str">
        <f t="shared" si="341"/>
        <v/>
      </c>
      <c r="I383" s="82" t="str">
        <f t="shared" si="342"/>
        <v/>
      </c>
      <c r="J383" s="82" t="str">
        <f t="shared" si="343"/>
        <v/>
      </c>
      <c r="K383" s="82" t="str">
        <f t="shared" si="344"/>
        <v/>
      </c>
      <c r="L383" s="82" t="str">
        <f t="shared" si="345"/>
        <v/>
      </c>
      <c r="M383" s="82" t="str">
        <f t="shared" si="346"/>
        <v/>
      </c>
      <c r="N383" s="82" t="str">
        <f t="shared" si="347"/>
        <v/>
      </c>
      <c r="O383" s="82" t="str">
        <f t="shared" si="348"/>
        <v/>
      </c>
      <c r="P383" s="82" t="str">
        <f t="shared" si="349"/>
        <v/>
      </c>
      <c r="Q383" s="82" t="str">
        <f t="shared" si="350"/>
        <v/>
      </c>
      <c r="R383" s="82" t="str">
        <f t="shared" si="351"/>
        <v/>
      </c>
      <c r="S383" s="82" t="str">
        <f t="shared" si="352"/>
        <v/>
      </c>
      <c r="T383" s="82" t="str">
        <f t="shared" si="353"/>
        <v/>
      </c>
      <c r="U383" s="82" t="str">
        <f t="shared" si="354"/>
        <v/>
      </c>
      <c r="V383" s="82" t="str">
        <f t="shared" si="355"/>
        <v/>
      </c>
      <c r="W383" s="82" t="str">
        <f t="shared" si="356"/>
        <v/>
      </c>
      <c r="X383" s="82" t="str">
        <f t="shared" si="357"/>
        <v/>
      </c>
      <c r="Y383" s="82" t="str">
        <f t="shared" si="358"/>
        <v/>
      </c>
      <c r="Z383" s="82" t="str">
        <f t="shared" si="359"/>
        <v/>
      </c>
      <c r="AA383" s="82" t="str">
        <f t="shared" si="360"/>
        <v/>
      </c>
      <c r="AB383" s="82" t="str">
        <f t="shared" si="361"/>
        <v/>
      </c>
      <c r="AC383" s="83" t="str">
        <f t="shared" si="390"/>
        <v>https://viking-pictures.s3.us-west-1.amazonaws.com/AA1188</v>
      </c>
      <c r="AD383" s="82" t="str">
        <f t="shared" si="391"/>
        <v>0</v>
      </c>
      <c r="AE383" s="82">
        <f t="shared" si="387"/>
        <v>0</v>
      </c>
      <c r="AF383" s="82" t="str">
        <f t="shared" si="392"/>
        <v>0</v>
      </c>
      <c r="AG383" s="82" t="str">
        <f t="shared" si="393"/>
        <v>0</v>
      </c>
      <c r="AH383" s="82" t="str">
        <f t="shared" si="394"/>
        <v>0</v>
      </c>
      <c r="AI383" s="82" t="str">
        <f t="shared" si="395"/>
        <v>0</v>
      </c>
      <c r="AJ383" s="82" t="str">
        <f t="shared" si="396"/>
        <v>0</v>
      </c>
      <c r="AK383" s="82" t="str">
        <f t="shared" si="397"/>
        <v>0</v>
      </c>
      <c r="AL383" s="82" t="str">
        <f t="shared" si="398"/>
        <v>0</v>
      </c>
      <c r="AM383" s="82" t="str">
        <f t="shared" si="399"/>
        <v>0</v>
      </c>
      <c r="AN383" s="82" t="str">
        <f t="shared" si="400"/>
        <v>0</v>
      </c>
      <c r="AO383" s="82" t="str">
        <f t="shared" si="401"/>
        <v>0</v>
      </c>
      <c r="AP383" s="82" t="str">
        <f t="shared" si="402"/>
        <v>0</v>
      </c>
      <c r="AQ383" s="84" t="s">
        <v>3199</v>
      </c>
      <c r="AR383" s="84" t="s">
        <v>1864</v>
      </c>
      <c r="AS383" s="84" t="s">
        <v>1865</v>
      </c>
      <c r="AT383" s="84" t="s">
        <v>1866</v>
      </c>
      <c r="AU383" s="84" t="s">
        <v>1867</v>
      </c>
      <c r="AV383" s="84" t="s">
        <v>1868</v>
      </c>
      <c r="AW383" s="84" t="s">
        <v>1869</v>
      </c>
      <c r="AX383" s="84" t="s">
        <v>1870</v>
      </c>
      <c r="AY383" s="84" t="s">
        <v>1871</v>
      </c>
      <c r="AZ383" s="84" t="s">
        <v>1872</v>
      </c>
      <c r="BA383" s="84" t="s">
        <v>1873</v>
      </c>
      <c r="BB383" s="84" t="s">
        <v>1874</v>
      </c>
      <c r="BC383" s="84" t="s">
        <v>1875</v>
      </c>
      <c r="BD383" s="84" t="s">
        <v>1876</v>
      </c>
      <c r="BE383" s="84" t="s">
        <v>1877</v>
      </c>
      <c r="BF383" s="84" t="s">
        <v>1878</v>
      </c>
      <c r="BG383" s="84" t="s">
        <v>1879</v>
      </c>
      <c r="BH383" s="84" t="s">
        <v>1880</v>
      </c>
      <c r="BI383" s="84" t="s">
        <v>1881</v>
      </c>
      <c r="BJ383" s="84" t="s">
        <v>1882</v>
      </c>
      <c r="BK383" s="84" t="s">
        <v>1883</v>
      </c>
      <c r="BL383" s="84" t="s">
        <v>1884</v>
      </c>
      <c r="BM383" s="84" t="s">
        <v>1885</v>
      </c>
      <c r="BN383" s="84" t="s">
        <v>1886</v>
      </c>
      <c r="BO383" s="84" t="s">
        <v>1887</v>
      </c>
      <c r="BP383" s="84" t="s">
        <v>1888</v>
      </c>
      <c r="BQ383" s="84" t="s">
        <v>1889</v>
      </c>
      <c r="BR383" s="68" t="str">
        <f t="shared" si="388"/>
        <v/>
      </c>
      <c r="BS383" s="68" t="str">
        <f t="shared" si="362"/>
        <v/>
      </c>
      <c r="BT383" s="68" t="str">
        <f t="shared" si="363"/>
        <v/>
      </c>
      <c r="BU383" s="68" t="str">
        <f t="shared" si="364"/>
        <v/>
      </c>
      <c r="BV383" s="68" t="str">
        <f t="shared" si="365"/>
        <v/>
      </c>
      <c r="BW383" s="68" t="str">
        <f t="shared" si="366"/>
        <v/>
      </c>
      <c r="BX383" s="68" t="str">
        <f t="shared" si="367"/>
        <v/>
      </c>
      <c r="BY383" s="68" t="str">
        <f t="shared" si="368"/>
        <v/>
      </c>
      <c r="BZ383" s="68" t="str">
        <f t="shared" si="369"/>
        <v/>
      </c>
      <c r="CA383" s="68" t="str">
        <f t="shared" si="370"/>
        <v/>
      </c>
      <c r="CB383" s="68" t="str">
        <f t="shared" si="371"/>
        <v/>
      </c>
      <c r="CC383" s="68" t="str">
        <f t="shared" si="372"/>
        <v/>
      </c>
      <c r="CD383" s="68" t="str">
        <f t="shared" si="373"/>
        <v/>
      </c>
      <c r="CE383" s="68" t="str">
        <f t="shared" si="374"/>
        <v/>
      </c>
      <c r="CF383" s="68" t="str">
        <f t="shared" si="375"/>
        <v/>
      </c>
      <c r="CG383" s="68" t="str">
        <f t="shared" si="376"/>
        <v/>
      </c>
      <c r="CH383" s="68" t="str">
        <f t="shared" si="377"/>
        <v/>
      </c>
      <c r="CI383" s="68" t="str">
        <f t="shared" si="378"/>
        <v/>
      </c>
      <c r="CJ383" s="68" t="str">
        <f t="shared" si="379"/>
        <v/>
      </c>
      <c r="CK383" s="68" t="str">
        <f t="shared" si="380"/>
        <v/>
      </c>
      <c r="CL383" s="68" t="str">
        <f t="shared" si="381"/>
        <v/>
      </c>
      <c r="CM383" s="68" t="str">
        <f t="shared" si="382"/>
        <v/>
      </c>
      <c r="CN383" s="68" t="str">
        <f t="shared" si="383"/>
        <v/>
      </c>
      <c r="CO383" s="68" t="str">
        <f t="shared" si="384"/>
        <v/>
      </c>
      <c r="CP383" s="68" t="str">
        <f t="shared" si="389"/>
        <v/>
      </c>
    </row>
    <row r="384" spans="3:94" x14ac:dyDescent="0.25">
      <c r="C384" s="82" t="str">
        <f t="shared" si="385"/>
        <v/>
      </c>
      <c r="D384" s="278"/>
      <c r="E384" s="82" t="str">
        <f t="shared" si="386"/>
        <v/>
      </c>
      <c r="F384" s="82" t="str">
        <f t="shared" si="339"/>
        <v/>
      </c>
      <c r="G384" s="82" t="str">
        <f t="shared" si="340"/>
        <v/>
      </c>
      <c r="H384" s="82" t="str">
        <f t="shared" si="341"/>
        <v/>
      </c>
      <c r="I384" s="82" t="str">
        <f t="shared" si="342"/>
        <v/>
      </c>
      <c r="J384" s="82" t="str">
        <f t="shared" si="343"/>
        <v/>
      </c>
      <c r="K384" s="82" t="str">
        <f t="shared" si="344"/>
        <v/>
      </c>
      <c r="L384" s="82" t="str">
        <f t="shared" si="345"/>
        <v/>
      </c>
      <c r="M384" s="82" t="str">
        <f t="shared" si="346"/>
        <v/>
      </c>
      <c r="N384" s="82" t="str">
        <f t="shared" si="347"/>
        <v/>
      </c>
      <c r="O384" s="82" t="str">
        <f t="shared" si="348"/>
        <v/>
      </c>
      <c r="P384" s="82" t="str">
        <f t="shared" si="349"/>
        <v/>
      </c>
      <c r="Q384" s="82" t="str">
        <f t="shared" si="350"/>
        <v/>
      </c>
      <c r="R384" s="82" t="str">
        <f t="shared" si="351"/>
        <v/>
      </c>
      <c r="S384" s="82" t="str">
        <f t="shared" si="352"/>
        <v/>
      </c>
      <c r="T384" s="82" t="str">
        <f t="shared" si="353"/>
        <v/>
      </c>
      <c r="U384" s="82" t="str">
        <f t="shared" si="354"/>
        <v/>
      </c>
      <c r="V384" s="82" t="str">
        <f t="shared" si="355"/>
        <v/>
      </c>
      <c r="W384" s="82" t="str">
        <f t="shared" si="356"/>
        <v/>
      </c>
      <c r="X384" s="82" t="str">
        <f t="shared" si="357"/>
        <v/>
      </c>
      <c r="Y384" s="82" t="str">
        <f t="shared" si="358"/>
        <v/>
      </c>
      <c r="Z384" s="82" t="str">
        <f t="shared" si="359"/>
        <v/>
      </c>
      <c r="AA384" s="82" t="str">
        <f t="shared" si="360"/>
        <v/>
      </c>
      <c r="AB384" s="82" t="str">
        <f t="shared" si="361"/>
        <v/>
      </c>
      <c r="AC384" s="83" t="str">
        <f t="shared" si="390"/>
        <v>https://viking-pictures.s3.us-west-1.amazonaws.com/AA1188</v>
      </c>
      <c r="AD384" s="82" t="str">
        <f t="shared" si="391"/>
        <v>0</v>
      </c>
      <c r="AE384" s="82">
        <f t="shared" si="387"/>
        <v>0</v>
      </c>
      <c r="AF384" s="82" t="str">
        <f t="shared" si="392"/>
        <v>0</v>
      </c>
      <c r="AG384" s="82" t="str">
        <f t="shared" si="393"/>
        <v>0</v>
      </c>
      <c r="AH384" s="82" t="str">
        <f t="shared" si="394"/>
        <v>0</v>
      </c>
      <c r="AI384" s="82" t="str">
        <f t="shared" si="395"/>
        <v>0</v>
      </c>
      <c r="AJ384" s="82" t="str">
        <f t="shared" si="396"/>
        <v>0</v>
      </c>
      <c r="AK384" s="82" t="str">
        <f t="shared" si="397"/>
        <v>0</v>
      </c>
      <c r="AL384" s="82" t="str">
        <f t="shared" si="398"/>
        <v>0</v>
      </c>
      <c r="AM384" s="82" t="str">
        <f t="shared" si="399"/>
        <v>0</v>
      </c>
      <c r="AN384" s="82" t="str">
        <f t="shared" si="400"/>
        <v>0</v>
      </c>
      <c r="AO384" s="82" t="str">
        <f t="shared" si="401"/>
        <v>0</v>
      </c>
      <c r="AP384" s="82" t="str">
        <f t="shared" si="402"/>
        <v>0</v>
      </c>
      <c r="AQ384" s="84" t="s">
        <v>3199</v>
      </c>
      <c r="AR384" s="84" t="s">
        <v>1864</v>
      </c>
      <c r="AS384" s="84" t="s">
        <v>1865</v>
      </c>
      <c r="AT384" s="84" t="s">
        <v>1866</v>
      </c>
      <c r="AU384" s="84" t="s">
        <v>1867</v>
      </c>
      <c r="AV384" s="84" t="s">
        <v>1868</v>
      </c>
      <c r="AW384" s="84" t="s">
        <v>1869</v>
      </c>
      <c r="AX384" s="84" t="s">
        <v>1870</v>
      </c>
      <c r="AY384" s="84" t="s">
        <v>1871</v>
      </c>
      <c r="AZ384" s="84" t="s">
        <v>1872</v>
      </c>
      <c r="BA384" s="84" t="s">
        <v>1873</v>
      </c>
      <c r="BB384" s="84" t="s">
        <v>1874</v>
      </c>
      <c r="BC384" s="84" t="s">
        <v>1875</v>
      </c>
      <c r="BD384" s="84" t="s">
        <v>1876</v>
      </c>
      <c r="BE384" s="84" t="s">
        <v>1877</v>
      </c>
      <c r="BF384" s="84" t="s">
        <v>1878</v>
      </c>
      <c r="BG384" s="84" t="s">
        <v>1879</v>
      </c>
      <c r="BH384" s="84" t="s">
        <v>1880</v>
      </c>
      <c r="BI384" s="84" t="s">
        <v>1881</v>
      </c>
      <c r="BJ384" s="84" t="s">
        <v>1882</v>
      </c>
      <c r="BK384" s="84" t="s">
        <v>1883</v>
      </c>
      <c r="BL384" s="84" t="s">
        <v>1884</v>
      </c>
      <c r="BM384" s="84" t="s">
        <v>1885</v>
      </c>
      <c r="BN384" s="84" t="s">
        <v>1886</v>
      </c>
      <c r="BO384" s="84" t="s">
        <v>1887</v>
      </c>
      <c r="BP384" s="84" t="s">
        <v>1888</v>
      </c>
      <c r="BQ384" s="84" t="s">
        <v>1889</v>
      </c>
      <c r="BR384" s="68" t="str">
        <f t="shared" si="388"/>
        <v/>
      </c>
      <c r="BS384" s="68" t="str">
        <f t="shared" si="362"/>
        <v/>
      </c>
      <c r="BT384" s="68" t="str">
        <f t="shared" si="363"/>
        <v/>
      </c>
      <c r="BU384" s="68" t="str">
        <f t="shared" si="364"/>
        <v/>
      </c>
      <c r="BV384" s="68" t="str">
        <f t="shared" si="365"/>
        <v/>
      </c>
      <c r="BW384" s="68" t="str">
        <f t="shared" si="366"/>
        <v/>
      </c>
      <c r="BX384" s="68" t="str">
        <f t="shared" si="367"/>
        <v/>
      </c>
      <c r="BY384" s="68" t="str">
        <f t="shared" si="368"/>
        <v/>
      </c>
      <c r="BZ384" s="68" t="str">
        <f t="shared" si="369"/>
        <v/>
      </c>
      <c r="CA384" s="68" t="str">
        <f t="shared" si="370"/>
        <v/>
      </c>
      <c r="CB384" s="68" t="str">
        <f t="shared" si="371"/>
        <v/>
      </c>
      <c r="CC384" s="68" t="str">
        <f t="shared" si="372"/>
        <v/>
      </c>
      <c r="CD384" s="68" t="str">
        <f t="shared" si="373"/>
        <v/>
      </c>
      <c r="CE384" s="68" t="str">
        <f t="shared" si="374"/>
        <v/>
      </c>
      <c r="CF384" s="68" t="str">
        <f t="shared" si="375"/>
        <v/>
      </c>
      <c r="CG384" s="68" t="str">
        <f t="shared" si="376"/>
        <v/>
      </c>
      <c r="CH384" s="68" t="str">
        <f t="shared" si="377"/>
        <v/>
      </c>
      <c r="CI384" s="68" t="str">
        <f t="shared" si="378"/>
        <v/>
      </c>
      <c r="CJ384" s="68" t="str">
        <f t="shared" si="379"/>
        <v/>
      </c>
      <c r="CK384" s="68" t="str">
        <f t="shared" si="380"/>
        <v/>
      </c>
      <c r="CL384" s="68" t="str">
        <f t="shared" si="381"/>
        <v/>
      </c>
      <c r="CM384" s="68" t="str">
        <f t="shared" si="382"/>
        <v/>
      </c>
      <c r="CN384" s="68" t="str">
        <f t="shared" si="383"/>
        <v/>
      </c>
      <c r="CO384" s="68" t="str">
        <f t="shared" si="384"/>
        <v/>
      </c>
      <c r="CP384" s="68" t="str">
        <f t="shared" si="389"/>
        <v/>
      </c>
    </row>
    <row r="385" spans="3:94" x14ac:dyDescent="0.25">
      <c r="C385" s="82" t="str">
        <f t="shared" si="385"/>
        <v/>
      </c>
      <c r="D385" s="278"/>
      <c r="E385" s="82" t="str">
        <f t="shared" si="386"/>
        <v/>
      </c>
      <c r="F385" s="82" t="str">
        <f t="shared" si="339"/>
        <v/>
      </c>
      <c r="G385" s="82" t="str">
        <f t="shared" si="340"/>
        <v/>
      </c>
      <c r="H385" s="82" t="str">
        <f t="shared" si="341"/>
        <v/>
      </c>
      <c r="I385" s="82" t="str">
        <f t="shared" si="342"/>
        <v/>
      </c>
      <c r="J385" s="82" t="str">
        <f t="shared" si="343"/>
        <v/>
      </c>
      <c r="K385" s="82" t="str">
        <f t="shared" si="344"/>
        <v/>
      </c>
      <c r="L385" s="82" t="str">
        <f t="shared" si="345"/>
        <v/>
      </c>
      <c r="M385" s="82" t="str">
        <f t="shared" si="346"/>
        <v/>
      </c>
      <c r="N385" s="82" t="str">
        <f t="shared" si="347"/>
        <v/>
      </c>
      <c r="O385" s="82" t="str">
        <f t="shared" si="348"/>
        <v/>
      </c>
      <c r="P385" s="82" t="str">
        <f t="shared" si="349"/>
        <v/>
      </c>
      <c r="Q385" s="82" t="str">
        <f t="shared" si="350"/>
        <v/>
      </c>
      <c r="R385" s="82" t="str">
        <f t="shared" si="351"/>
        <v/>
      </c>
      <c r="S385" s="82" t="str">
        <f t="shared" si="352"/>
        <v/>
      </c>
      <c r="T385" s="82" t="str">
        <f t="shared" si="353"/>
        <v/>
      </c>
      <c r="U385" s="82" t="str">
        <f t="shared" si="354"/>
        <v/>
      </c>
      <c r="V385" s="82" t="str">
        <f t="shared" si="355"/>
        <v/>
      </c>
      <c r="W385" s="82" t="str">
        <f t="shared" si="356"/>
        <v/>
      </c>
      <c r="X385" s="82" t="str">
        <f t="shared" si="357"/>
        <v/>
      </c>
      <c r="Y385" s="82" t="str">
        <f t="shared" si="358"/>
        <v/>
      </c>
      <c r="Z385" s="82" t="str">
        <f t="shared" si="359"/>
        <v/>
      </c>
      <c r="AA385" s="82" t="str">
        <f t="shared" si="360"/>
        <v/>
      </c>
      <c r="AB385" s="82" t="str">
        <f t="shared" si="361"/>
        <v/>
      </c>
      <c r="AC385" s="83" t="str">
        <f t="shared" si="390"/>
        <v>https://viking-pictures.s3.us-west-1.amazonaws.com/AA1188</v>
      </c>
      <c r="AD385" s="82" t="str">
        <f t="shared" si="391"/>
        <v>0</v>
      </c>
      <c r="AE385" s="82">
        <f t="shared" si="387"/>
        <v>0</v>
      </c>
      <c r="AF385" s="82" t="str">
        <f t="shared" si="392"/>
        <v>0</v>
      </c>
      <c r="AG385" s="82" t="str">
        <f t="shared" si="393"/>
        <v>0</v>
      </c>
      <c r="AH385" s="82" t="str">
        <f t="shared" si="394"/>
        <v>0</v>
      </c>
      <c r="AI385" s="82" t="str">
        <f t="shared" si="395"/>
        <v>0</v>
      </c>
      <c r="AJ385" s="82" t="str">
        <f t="shared" si="396"/>
        <v>0</v>
      </c>
      <c r="AK385" s="82" t="str">
        <f t="shared" si="397"/>
        <v>0</v>
      </c>
      <c r="AL385" s="82" t="str">
        <f t="shared" si="398"/>
        <v>0</v>
      </c>
      <c r="AM385" s="82" t="str">
        <f t="shared" si="399"/>
        <v>0</v>
      </c>
      <c r="AN385" s="82" t="str">
        <f t="shared" si="400"/>
        <v>0</v>
      </c>
      <c r="AO385" s="82" t="str">
        <f t="shared" si="401"/>
        <v>0</v>
      </c>
      <c r="AP385" s="82" t="str">
        <f t="shared" si="402"/>
        <v>0</v>
      </c>
      <c r="AQ385" s="84" t="s">
        <v>3199</v>
      </c>
      <c r="AR385" s="84" t="s">
        <v>1864</v>
      </c>
      <c r="AS385" s="84" t="s">
        <v>1865</v>
      </c>
      <c r="AT385" s="84" t="s">
        <v>1866</v>
      </c>
      <c r="AU385" s="84" t="s">
        <v>1867</v>
      </c>
      <c r="AV385" s="84" t="s">
        <v>1868</v>
      </c>
      <c r="AW385" s="84" t="s">
        <v>1869</v>
      </c>
      <c r="AX385" s="84" t="s">
        <v>1870</v>
      </c>
      <c r="AY385" s="84" t="s">
        <v>1871</v>
      </c>
      <c r="AZ385" s="84" t="s">
        <v>1872</v>
      </c>
      <c r="BA385" s="84" t="s">
        <v>1873</v>
      </c>
      <c r="BB385" s="84" t="s">
        <v>1874</v>
      </c>
      <c r="BC385" s="84" t="s">
        <v>1875</v>
      </c>
      <c r="BD385" s="84" t="s">
        <v>1876</v>
      </c>
      <c r="BE385" s="84" t="s">
        <v>1877</v>
      </c>
      <c r="BF385" s="84" t="s">
        <v>1878</v>
      </c>
      <c r="BG385" s="84" t="s">
        <v>1879</v>
      </c>
      <c r="BH385" s="84" t="s">
        <v>1880</v>
      </c>
      <c r="BI385" s="84" t="s">
        <v>1881</v>
      </c>
      <c r="BJ385" s="84" t="s">
        <v>1882</v>
      </c>
      <c r="BK385" s="84" t="s">
        <v>1883</v>
      </c>
      <c r="BL385" s="84" t="s">
        <v>1884</v>
      </c>
      <c r="BM385" s="84" t="s">
        <v>1885</v>
      </c>
      <c r="BN385" s="84" t="s">
        <v>1886</v>
      </c>
      <c r="BO385" s="84" t="s">
        <v>1887</v>
      </c>
      <c r="BP385" s="84" t="s">
        <v>1888</v>
      </c>
      <c r="BQ385" s="84" t="s">
        <v>1889</v>
      </c>
      <c r="BR385" s="68" t="str">
        <f t="shared" si="388"/>
        <v/>
      </c>
      <c r="BS385" s="68" t="str">
        <f t="shared" si="362"/>
        <v/>
      </c>
      <c r="BT385" s="68" t="str">
        <f t="shared" si="363"/>
        <v/>
      </c>
      <c r="BU385" s="68" t="str">
        <f t="shared" si="364"/>
        <v/>
      </c>
      <c r="BV385" s="68" t="str">
        <f t="shared" si="365"/>
        <v/>
      </c>
      <c r="BW385" s="68" t="str">
        <f t="shared" si="366"/>
        <v/>
      </c>
      <c r="BX385" s="68" t="str">
        <f t="shared" si="367"/>
        <v/>
      </c>
      <c r="BY385" s="68" t="str">
        <f t="shared" si="368"/>
        <v/>
      </c>
      <c r="BZ385" s="68" t="str">
        <f t="shared" si="369"/>
        <v/>
      </c>
      <c r="CA385" s="68" t="str">
        <f t="shared" si="370"/>
        <v/>
      </c>
      <c r="CB385" s="68" t="str">
        <f t="shared" si="371"/>
        <v/>
      </c>
      <c r="CC385" s="68" t="str">
        <f t="shared" si="372"/>
        <v/>
      </c>
      <c r="CD385" s="68" t="str">
        <f t="shared" si="373"/>
        <v/>
      </c>
      <c r="CE385" s="68" t="str">
        <f t="shared" si="374"/>
        <v/>
      </c>
      <c r="CF385" s="68" t="str">
        <f t="shared" si="375"/>
        <v/>
      </c>
      <c r="CG385" s="68" t="str">
        <f t="shared" si="376"/>
        <v/>
      </c>
      <c r="CH385" s="68" t="str">
        <f t="shared" si="377"/>
        <v/>
      </c>
      <c r="CI385" s="68" t="str">
        <f t="shared" si="378"/>
        <v/>
      </c>
      <c r="CJ385" s="68" t="str">
        <f t="shared" si="379"/>
        <v/>
      </c>
      <c r="CK385" s="68" t="str">
        <f t="shared" si="380"/>
        <v/>
      </c>
      <c r="CL385" s="68" t="str">
        <f t="shared" si="381"/>
        <v/>
      </c>
      <c r="CM385" s="68" t="str">
        <f t="shared" si="382"/>
        <v/>
      </c>
      <c r="CN385" s="68" t="str">
        <f t="shared" si="383"/>
        <v/>
      </c>
      <c r="CO385" s="68" t="str">
        <f t="shared" si="384"/>
        <v/>
      </c>
      <c r="CP385" s="68" t="str">
        <f t="shared" si="389"/>
        <v/>
      </c>
    </row>
    <row r="386" spans="3:94" x14ac:dyDescent="0.25">
      <c r="C386" s="82" t="str">
        <f t="shared" si="385"/>
        <v/>
      </c>
      <c r="D386" s="278"/>
      <c r="E386" s="82" t="str">
        <f t="shared" si="386"/>
        <v/>
      </c>
      <c r="F386" s="82" t="str">
        <f t="shared" si="339"/>
        <v/>
      </c>
      <c r="G386" s="82" t="str">
        <f t="shared" si="340"/>
        <v/>
      </c>
      <c r="H386" s="82" t="str">
        <f t="shared" si="341"/>
        <v/>
      </c>
      <c r="I386" s="82" t="str">
        <f t="shared" si="342"/>
        <v/>
      </c>
      <c r="J386" s="82" t="str">
        <f t="shared" si="343"/>
        <v/>
      </c>
      <c r="K386" s="82" t="str">
        <f t="shared" si="344"/>
        <v/>
      </c>
      <c r="L386" s="82" t="str">
        <f t="shared" si="345"/>
        <v/>
      </c>
      <c r="M386" s="82" t="str">
        <f t="shared" si="346"/>
        <v/>
      </c>
      <c r="N386" s="82" t="str">
        <f t="shared" si="347"/>
        <v/>
      </c>
      <c r="O386" s="82" t="str">
        <f t="shared" si="348"/>
        <v/>
      </c>
      <c r="P386" s="82" t="str">
        <f t="shared" si="349"/>
        <v/>
      </c>
      <c r="Q386" s="82" t="str">
        <f t="shared" si="350"/>
        <v/>
      </c>
      <c r="R386" s="82" t="str">
        <f t="shared" si="351"/>
        <v/>
      </c>
      <c r="S386" s="82" t="str">
        <f t="shared" si="352"/>
        <v/>
      </c>
      <c r="T386" s="82" t="str">
        <f t="shared" si="353"/>
        <v/>
      </c>
      <c r="U386" s="82" t="str">
        <f t="shared" si="354"/>
        <v/>
      </c>
      <c r="V386" s="82" t="str">
        <f t="shared" si="355"/>
        <v/>
      </c>
      <c r="W386" s="82" t="str">
        <f t="shared" si="356"/>
        <v/>
      </c>
      <c r="X386" s="82" t="str">
        <f t="shared" si="357"/>
        <v/>
      </c>
      <c r="Y386" s="82" t="str">
        <f t="shared" si="358"/>
        <v/>
      </c>
      <c r="Z386" s="82" t="str">
        <f t="shared" si="359"/>
        <v/>
      </c>
      <c r="AA386" s="82" t="str">
        <f t="shared" si="360"/>
        <v/>
      </c>
      <c r="AB386" s="82" t="str">
        <f t="shared" si="361"/>
        <v/>
      </c>
      <c r="AC386" s="83" t="str">
        <f t="shared" si="390"/>
        <v>https://viking-pictures.s3.us-west-1.amazonaws.com/AA1188</v>
      </c>
      <c r="AD386" s="82" t="str">
        <f t="shared" si="391"/>
        <v>0</v>
      </c>
      <c r="AE386" s="82">
        <f t="shared" si="387"/>
        <v>0</v>
      </c>
      <c r="AF386" s="82" t="str">
        <f t="shared" si="392"/>
        <v>0</v>
      </c>
      <c r="AG386" s="82" t="str">
        <f t="shared" si="393"/>
        <v>0</v>
      </c>
      <c r="AH386" s="82" t="str">
        <f t="shared" si="394"/>
        <v>0</v>
      </c>
      <c r="AI386" s="82" t="str">
        <f t="shared" si="395"/>
        <v>0</v>
      </c>
      <c r="AJ386" s="82" t="str">
        <f t="shared" si="396"/>
        <v>0</v>
      </c>
      <c r="AK386" s="82" t="str">
        <f t="shared" si="397"/>
        <v>0</v>
      </c>
      <c r="AL386" s="82" t="str">
        <f t="shared" si="398"/>
        <v>0</v>
      </c>
      <c r="AM386" s="82" t="str">
        <f t="shared" si="399"/>
        <v>0</v>
      </c>
      <c r="AN386" s="82" t="str">
        <f t="shared" si="400"/>
        <v>0</v>
      </c>
      <c r="AO386" s="82" t="str">
        <f t="shared" si="401"/>
        <v>0</v>
      </c>
      <c r="AP386" s="82" t="str">
        <f t="shared" si="402"/>
        <v>0</v>
      </c>
      <c r="AQ386" s="84" t="s">
        <v>3199</v>
      </c>
      <c r="AR386" s="84" t="s">
        <v>1864</v>
      </c>
      <c r="AS386" s="84" t="s">
        <v>1865</v>
      </c>
      <c r="AT386" s="84" t="s">
        <v>1866</v>
      </c>
      <c r="AU386" s="84" t="s">
        <v>1867</v>
      </c>
      <c r="AV386" s="84" t="s">
        <v>1868</v>
      </c>
      <c r="AW386" s="84" t="s">
        <v>1869</v>
      </c>
      <c r="AX386" s="84" t="s">
        <v>1870</v>
      </c>
      <c r="AY386" s="84" t="s">
        <v>1871</v>
      </c>
      <c r="AZ386" s="84" t="s">
        <v>1872</v>
      </c>
      <c r="BA386" s="84" t="s">
        <v>1873</v>
      </c>
      <c r="BB386" s="84" t="s">
        <v>1874</v>
      </c>
      <c r="BC386" s="84" t="s">
        <v>1875</v>
      </c>
      <c r="BD386" s="84" t="s">
        <v>1876</v>
      </c>
      <c r="BE386" s="84" t="s">
        <v>1877</v>
      </c>
      <c r="BF386" s="84" t="s">
        <v>1878</v>
      </c>
      <c r="BG386" s="84" t="s">
        <v>1879</v>
      </c>
      <c r="BH386" s="84" t="s">
        <v>1880</v>
      </c>
      <c r="BI386" s="84" t="s">
        <v>1881</v>
      </c>
      <c r="BJ386" s="84" t="s">
        <v>1882</v>
      </c>
      <c r="BK386" s="84" t="s">
        <v>1883</v>
      </c>
      <c r="BL386" s="84" t="s">
        <v>1884</v>
      </c>
      <c r="BM386" s="84" t="s">
        <v>1885</v>
      </c>
      <c r="BN386" s="84" t="s">
        <v>1886</v>
      </c>
      <c r="BO386" s="84" t="s">
        <v>1887</v>
      </c>
      <c r="BP386" s="84" t="s">
        <v>1888</v>
      </c>
      <c r="BQ386" s="84" t="s">
        <v>1889</v>
      </c>
      <c r="BR386" s="68" t="str">
        <f t="shared" si="388"/>
        <v/>
      </c>
      <c r="BS386" s="68" t="str">
        <f t="shared" si="362"/>
        <v/>
      </c>
      <c r="BT386" s="68" t="str">
        <f t="shared" si="363"/>
        <v/>
      </c>
      <c r="BU386" s="68" t="str">
        <f t="shared" si="364"/>
        <v/>
      </c>
      <c r="BV386" s="68" t="str">
        <f t="shared" si="365"/>
        <v/>
      </c>
      <c r="BW386" s="68" t="str">
        <f t="shared" si="366"/>
        <v/>
      </c>
      <c r="BX386" s="68" t="str">
        <f t="shared" si="367"/>
        <v/>
      </c>
      <c r="BY386" s="68" t="str">
        <f t="shared" si="368"/>
        <v/>
      </c>
      <c r="BZ386" s="68" t="str">
        <f t="shared" si="369"/>
        <v/>
      </c>
      <c r="CA386" s="68" t="str">
        <f t="shared" si="370"/>
        <v/>
      </c>
      <c r="CB386" s="68" t="str">
        <f t="shared" si="371"/>
        <v/>
      </c>
      <c r="CC386" s="68" t="str">
        <f t="shared" si="372"/>
        <v/>
      </c>
      <c r="CD386" s="68" t="str">
        <f t="shared" si="373"/>
        <v/>
      </c>
      <c r="CE386" s="68" t="str">
        <f t="shared" si="374"/>
        <v/>
      </c>
      <c r="CF386" s="68" t="str">
        <f t="shared" si="375"/>
        <v/>
      </c>
      <c r="CG386" s="68" t="str">
        <f t="shared" si="376"/>
        <v/>
      </c>
      <c r="CH386" s="68" t="str">
        <f t="shared" si="377"/>
        <v/>
      </c>
      <c r="CI386" s="68" t="str">
        <f t="shared" si="378"/>
        <v/>
      </c>
      <c r="CJ386" s="68" t="str">
        <f t="shared" si="379"/>
        <v/>
      </c>
      <c r="CK386" s="68" t="str">
        <f t="shared" si="380"/>
        <v/>
      </c>
      <c r="CL386" s="68" t="str">
        <f t="shared" si="381"/>
        <v/>
      </c>
      <c r="CM386" s="68" t="str">
        <f t="shared" si="382"/>
        <v/>
      </c>
      <c r="CN386" s="68" t="str">
        <f t="shared" si="383"/>
        <v/>
      </c>
      <c r="CO386" s="68" t="str">
        <f t="shared" si="384"/>
        <v/>
      </c>
      <c r="CP386" s="68" t="str">
        <f t="shared" si="389"/>
        <v/>
      </c>
    </row>
    <row r="387" spans="3:94" x14ac:dyDescent="0.25">
      <c r="C387" s="82" t="str">
        <f t="shared" si="385"/>
        <v/>
      </c>
      <c r="D387" s="278"/>
      <c r="E387" s="82" t="str">
        <f t="shared" si="386"/>
        <v/>
      </c>
      <c r="F387" s="82" t="str">
        <f t="shared" ref="F387:F450" si="403">IF($D387&gt;=F$1,CONCATENATE($AC387,$AQ387,$AD387,$AR387,AT387,$BQ387),"")</f>
        <v/>
      </c>
      <c r="G387" s="82" t="str">
        <f t="shared" ref="G387:G450" si="404">IF($D387&gt;=G$1,CONCATENATE($AC387,$AQ387,$AD387,$AR387,AU387,$BQ387),"")</f>
        <v/>
      </c>
      <c r="H387" s="82" t="str">
        <f t="shared" ref="H387:H450" si="405">IF($D387&gt;=H$1,CONCATENATE($AC387,$AQ387,$AD387,$AR387,AV387,$BQ387),"")</f>
        <v/>
      </c>
      <c r="I387" s="82" t="str">
        <f t="shared" ref="I387:I450" si="406">IF($D387&gt;=I$1,CONCATENATE($AC387,$AQ387,$AD387,$AR387,AW387,$BQ387),"")</f>
        <v/>
      </c>
      <c r="J387" s="82" t="str">
        <f t="shared" ref="J387:J450" si="407">IF($D387&gt;=J$1,CONCATENATE($AC387,$AQ387,$AD387,$AR387,AX387,$BQ387),"")</f>
        <v/>
      </c>
      <c r="K387" s="82" t="str">
        <f t="shared" ref="K387:K450" si="408">IF($D387&gt;=K$1,CONCATENATE($AC387,$AQ387,$AD387,$AR387,AY387,$BQ387),"")</f>
        <v/>
      </c>
      <c r="L387" s="82" t="str">
        <f t="shared" ref="L387:L450" si="409">IF($D387&gt;=L$1,CONCATENATE($AC387,$AQ387,$AD387,$AR387,AZ387,$BQ387),"")</f>
        <v/>
      </c>
      <c r="M387" s="82" t="str">
        <f t="shared" ref="M387:M450" si="410">IF($D387&gt;=M$1,CONCATENATE($AC387,$AQ387,$AD387,$AR387,BA387,$BQ387),"")</f>
        <v/>
      </c>
      <c r="N387" s="82" t="str">
        <f t="shared" ref="N387:N450" si="411">IF($D387&gt;=N$1,CONCATENATE($AC387,$AQ387,$AD387,$AR387,BB387,$BQ387),"")</f>
        <v/>
      </c>
      <c r="O387" s="82" t="str">
        <f t="shared" ref="O387:O450" si="412">IF($D387&gt;=O$1,CONCATENATE($AC387,$AQ387,$AD387,$AR387,BC387,$BQ387),"")</f>
        <v/>
      </c>
      <c r="P387" s="82" t="str">
        <f t="shared" ref="P387:P450" si="413">IF($D387&gt;=P$1,CONCATENATE($AC387,$AQ387,$AD387,$AR387,BD387,$BQ387),"")</f>
        <v/>
      </c>
      <c r="Q387" s="82" t="str">
        <f t="shared" ref="Q387:Q450" si="414">IF($D387&gt;=Q$1,CONCATENATE($AC387,$AQ387,$AD387,$AR387,BE387,$BQ387),"")</f>
        <v/>
      </c>
      <c r="R387" s="82" t="str">
        <f t="shared" ref="R387:R450" si="415">IF($D387&gt;=R$1,CONCATENATE($AC387,$AQ387,$AD387,$AR387,BF387,$BQ387),"")</f>
        <v/>
      </c>
      <c r="S387" s="82" t="str">
        <f t="shared" ref="S387:S450" si="416">IF($D387&gt;=S$1,CONCATENATE($AC387,$AQ387,$AD387,$AR387,BG387,$BQ387),"")</f>
        <v/>
      </c>
      <c r="T387" s="82" t="str">
        <f t="shared" ref="T387:T450" si="417">IF($D387&gt;=T$1,CONCATENATE($AC387,$AQ387,$AD387,$AR387,BH387,$BQ387),"")</f>
        <v/>
      </c>
      <c r="U387" s="82" t="str">
        <f t="shared" ref="U387:U450" si="418">IF($D387&gt;=U$1,CONCATENATE($AC387,$AQ387,$AD387,$AR387,BI387,$BQ387),"")</f>
        <v/>
      </c>
      <c r="V387" s="82" t="str">
        <f t="shared" ref="V387:V450" si="419">IF($D387&gt;=V$1,CONCATENATE($AC387,$AQ387,$AD387,$AR387,BJ387,$BQ387),"")</f>
        <v/>
      </c>
      <c r="W387" s="82" t="str">
        <f t="shared" ref="W387:W450" si="420">IF($D387&gt;=W$1,CONCATENATE($AC387,$AQ387,$AD387,$AR387,BK387,$BQ387),"")</f>
        <v/>
      </c>
      <c r="X387" s="82" t="str">
        <f t="shared" ref="X387:X450" si="421">IF($D387&gt;=X$1,CONCATENATE($AC387,$AQ387,$AD387,$AR387,BL387,$BQ387),"")</f>
        <v/>
      </c>
      <c r="Y387" s="82" t="str">
        <f t="shared" ref="Y387:Y450" si="422">IF($D387&gt;=Y$1,CONCATENATE($AC387,$AQ387,$AD387,$AR387,BM387,$BQ387),"")</f>
        <v/>
      </c>
      <c r="Z387" s="82" t="str">
        <f t="shared" ref="Z387:Z450" si="423">IF($D387&gt;=Z$1,CONCATENATE($AC387,$AQ387,$AD387,$AR387,BN387,$BQ387),"")</f>
        <v/>
      </c>
      <c r="AA387" s="82" t="str">
        <f t="shared" ref="AA387:AA450" si="424">IF($D387&gt;=AA$1,CONCATENATE($AC387,$AQ387,$AD387,$AR387,BO387,$BQ387),"")</f>
        <v/>
      </c>
      <c r="AB387" s="82" t="str">
        <f t="shared" ref="AB387:AB450" si="425">IF($D387&gt;=AB$1,CONCATENATE($AC387,$AQ387,$AD387,$AR387,BP387,$BQ387),"")</f>
        <v/>
      </c>
      <c r="AC387" s="83" t="str">
        <f t="shared" si="390"/>
        <v>https://viking-pictures.s3.us-west-1.amazonaws.com/AA1188</v>
      </c>
      <c r="AD387" s="82" t="str">
        <f t="shared" si="391"/>
        <v>0</v>
      </c>
      <c r="AE387" s="82">
        <f t="shared" si="387"/>
        <v>0</v>
      </c>
      <c r="AF387" s="82" t="str">
        <f t="shared" si="392"/>
        <v>0</v>
      </c>
      <c r="AG387" s="82" t="str">
        <f t="shared" si="393"/>
        <v>0</v>
      </c>
      <c r="AH387" s="82" t="str">
        <f t="shared" si="394"/>
        <v>0</v>
      </c>
      <c r="AI387" s="82" t="str">
        <f t="shared" si="395"/>
        <v>0</v>
      </c>
      <c r="AJ387" s="82" t="str">
        <f t="shared" si="396"/>
        <v>0</v>
      </c>
      <c r="AK387" s="82" t="str">
        <f t="shared" si="397"/>
        <v>0</v>
      </c>
      <c r="AL387" s="82" t="str">
        <f t="shared" si="398"/>
        <v>0</v>
      </c>
      <c r="AM387" s="82" t="str">
        <f t="shared" si="399"/>
        <v>0</v>
      </c>
      <c r="AN387" s="82" t="str">
        <f t="shared" si="400"/>
        <v>0</v>
      </c>
      <c r="AO387" s="82" t="str">
        <f t="shared" si="401"/>
        <v>0</v>
      </c>
      <c r="AP387" s="82" t="str">
        <f t="shared" si="402"/>
        <v>0</v>
      </c>
      <c r="AQ387" s="84" t="s">
        <v>3199</v>
      </c>
      <c r="AR387" s="84" t="s">
        <v>1864</v>
      </c>
      <c r="AS387" s="84" t="s">
        <v>1865</v>
      </c>
      <c r="AT387" s="84" t="s">
        <v>1866</v>
      </c>
      <c r="AU387" s="84" t="s">
        <v>1867</v>
      </c>
      <c r="AV387" s="84" t="s">
        <v>1868</v>
      </c>
      <c r="AW387" s="84" t="s">
        <v>1869</v>
      </c>
      <c r="AX387" s="84" t="s">
        <v>1870</v>
      </c>
      <c r="AY387" s="84" t="s">
        <v>1871</v>
      </c>
      <c r="AZ387" s="84" t="s">
        <v>1872</v>
      </c>
      <c r="BA387" s="84" t="s">
        <v>1873</v>
      </c>
      <c r="BB387" s="84" t="s">
        <v>1874</v>
      </c>
      <c r="BC387" s="84" t="s">
        <v>1875</v>
      </c>
      <c r="BD387" s="84" t="s">
        <v>1876</v>
      </c>
      <c r="BE387" s="84" t="s">
        <v>1877</v>
      </c>
      <c r="BF387" s="84" t="s">
        <v>1878</v>
      </c>
      <c r="BG387" s="84" t="s">
        <v>1879</v>
      </c>
      <c r="BH387" s="84" t="s">
        <v>1880</v>
      </c>
      <c r="BI387" s="84" t="s">
        <v>1881</v>
      </c>
      <c r="BJ387" s="84" t="s">
        <v>1882</v>
      </c>
      <c r="BK387" s="84" t="s">
        <v>1883</v>
      </c>
      <c r="BL387" s="84" t="s">
        <v>1884</v>
      </c>
      <c r="BM387" s="84" t="s">
        <v>1885</v>
      </c>
      <c r="BN387" s="84" t="s">
        <v>1886</v>
      </c>
      <c r="BO387" s="84" t="s">
        <v>1887</v>
      </c>
      <c r="BP387" s="84" t="s">
        <v>1888</v>
      </c>
      <c r="BQ387" s="84" t="s">
        <v>1889</v>
      </c>
      <c r="BR387" s="68" t="str">
        <f t="shared" si="388"/>
        <v/>
      </c>
      <c r="BS387" s="68" t="str">
        <f t="shared" ref="BS387:BS450" si="426">IF(F387&lt;&gt;"",HYPERLINK(F387,"Pic"&amp;BS$2),"")</f>
        <v/>
      </c>
      <c r="BT387" s="68" t="str">
        <f t="shared" ref="BT387:BT450" si="427">IF(G387&lt;&gt;"",HYPERLINK(G387,"Pic"&amp;BT$2),"")</f>
        <v/>
      </c>
      <c r="BU387" s="68" t="str">
        <f t="shared" ref="BU387:BU450" si="428">IF(H387&lt;&gt;"",HYPERLINK(H387,"Pic"&amp;BU$2),"")</f>
        <v/>
      </c>
      <c r="BV387" s="68" t="str">
        <f t="shared" ref="BV387:BV450" si="429">IF(I387&lt;&gt;"",HYPERLINK(I387,"Pic"&amp;BV$2),"")</f>
        <v/>
      </c>
      <c r="BW387" s="68" t="str">
        <f t="shared" ref="BW387:BW450" si="430">IF(J387&lt;&gt;"",HYPERLINK(J387,"Pic"&amp;BW$2),"")</f>
        <v/>
      </c>
      <c r="BX387" s="68" t="str">
        <f t="shared" ref="BX387:BX450" si="431">IF(K387&lt;&gt;"",HYPERLINK(K387,"Pic"&amp;BX$2),"")</f>
        <v/>
      </c>
      <c r="BY387" s="68" t="str">
        <f t="shared" ref="BY387:BY450" si="432">IF(L387&lt;&gt;"",HYPERLINK(L387,"Pic"&amp;BY$2),"")</f>
        <v/>
      </c>
      <c r="BZ387" s="68" t="str">
        <f t="shared" ref="BZ387:BZ450" si="433">IF(M387&lt;&gt;"",HYPERLINK(M387,"Pic"&amp;BZ$2),"")</f>
        <v/>
      </c>
      <c r="CA387" s="68" t="str">
        <f t="shared" ref="CA387:CA450" si="434">IF(N387&lt;&gt;"",HYPERLINK(N387,"Pic"&amp;CA$2),"")</f>
        <v/>
      </c>
      <c r="CB387" s="68" t="str">
        <f t="shared" ref="CB387:CB450" si="435">IF(O387&lt;&gt;"",HYPERLINK(O387,"Pic"&amp;CB$2),"")</f>
        <v/>
      </c>
      <c r="CC387" s="68" t="str">
        <f t="shared" ref="CC387:CC450" si="436">IF(P387&lt;&gt;"",HYPERLINK(P387,"Pic"&amp;CC$2),"")</f>
        <v/>
      </c>
      <c r="CD387" s="68" t="str">
        <f t="shared" ref="CD387:CD450" si="437">IF(Q387&lt;&gt;"",HYPERLINK(Q387,"Pic"&amp;CD$2),"")</f>
        <v/>
      </c>
      <c r="CE387" s="68" t="str">
        <f t="shared" ref="CE387:CE450" si="438">IF(R387&lt;&gt;"",HYPERLINK(R387,"Pic"&amp;CE$2),"")</f>
        <v/>
      </c>
      <c r="CF387" s="68" t="str">
        <f t="shared" ref="CF387:CF450" si="439">IF(S387&lt;&gt;"",HYPERLINK(S387,"Pic"&amp;CF$2),"")</f>
        <v/>
      </c>
      <c r="CG387" s="68" t="str">
        <f t="shared" ref="CG387:CG450" si="440">IF(T387&lt;&gt;"",HYPERLINK(T387,"Pic"&amp;CG$2),"")</f>
        <v/>
      </c>
      <c r="CH387" s="68" t="str">
        <f t="shared" ref="CH387:CH450" si="441">IF(U387&lt;&gt;"",HYPERLINK(U387,"Pic"&amp;CH$2),"")</f>
        <v/>
      </c>
      <c r="CI387" s="68" t="str">
        <f t="shared" ref="CI387:CI450" si="442">IF(V387&lt;&gt;"",HYPERLINK(V387,"Pic"&amp;CI$2),"")</f>
        <v/>
      </c>
      <c r="CJ387" s="68" t="str">
        <f t="shared" ref="CJ387:CJ450" si="443">IF(W387&lt;&gt;"",HYPERLINK(W387,"Pic"&amp;CJ$2),"")</f>
        <v/>
      </c>
      <c r="CK387" s="68" t="str">
        <f t="shared" ref="CK387:CK450" si="444">IF(X387&lt;&gt;"",HYPERLINK(X387,"Pic"&amp;CK$2),"")</f>
        <v/>
      </c>
      <c r="CL387" s="68" t="str">
        <f t="shared" ref="CL387:CL450" si="445">IF(Y387&lt;&gt;"",HYPERLINK(Y387,"Pic"&amp;CL$2),"")</f>
        <v/>
      </c>
      <c r="CM387" s="68" t="str">
        <f t="shared" ref="CM387:CM450" si="446">IF(Z387&lt;&gt;"",HYPERLINK(Z387,"Pic"&amp;CM$2),"")</f>
        <v/>
      </c>
      <c r="CN387" s="68" t="str">
        <f t="shared" ref="CN387:CN450" si="447">IF(AA387&lt;&gt;"",HYPERLINK(AA387,"Pic"&amp;CN$2),"")</f>
        <v/>
      </c>
      <c r="CO387" s="68" t="str">
        <f t="shared" ref="CO387:CO450" si="448">IF(AB387&lt;&gt;"",HYPERLINK(AB387,"Pic"&amp;CO$2),"")</f>
        <v/>
      </c>
      <c r="CP387" s="68" t="str">
        <f t="shared" si="389"/>
        <v/>
      </c>
    </row>
    <row r="388" spans="3:94" x14ac:dyDescent="0.25">
      <c r="C388" s="82" t="str">
        <f t="shared" ref="C388:C451" si="449">_xlfn.TEXTJOIN("|",TRUE,CU388:DR388)</f>
        <v/>
      </c>
      <c r="D388" s="278"/>
      <c r="E388" s="82" t="str">
        <f t="shared" ref="E388:E451" si="450">IF($D388&gt;=E$1,CONCATENATE($AC388,$AQ388,$AD388,$AR388,AS388,$BQ388),"")</f>
        <v/>
      </c>
      <c r="F388" s="82" t="str">
        <f t="shared" si="403"/>
        <v/>
      </c>
      <c r="G388" s="82" t="str">
        <f t="shared" si="404"/>
        <v/>
      </c>
      <c r="H388" s="82" t="str">
        <f t="shared" si="405"/>
        <v/>
      </c>
      <c r="I388" s="82" t="str">
        <f t="shared" si="406"/>
        <v/>
      </c>
      <c r="J388" s="82" t="str">
        <f t="shared" si="407"/>
        <v/>
      </c>
      <c r="K388" s="82" t="str">
        <f t="shared" si="408"/>
        <v/>
      </c>
      <c r="L388" s="82" t="str">
        <f t="shared" si="409"/>
        <v/>
      </c>
      <c r="M388" s="82" t="str">
        <f t="shared" si="410"/>
        <v/>
      </c>
      <c r="N388" s="82" t="str">
        <f t="shared" si="411"/>
        <v/>
      </c>
      <c r="O388" s="82" t="str">
        <f t="shared" si="412"/>
        <v/>
      </c>
      <c r="P388" s="82" t="str">
        <f t="shared" si="413"/>
        <v/>
      </c>
      <c r="Q388" s="82" t="str">
        <f t="shared" si="414"/>
        <v/>
      </c>
      <c r="R388" s="82" t="str">
        <f t="shared" si="415"/>
        <v/>
      </c>
      <c r="S388" s="82" t="str">
        <f t="shared" si="416"/>
        <v/>
      </c>
      <c r="T388" s="82" t="str">
        <f t="shared" si="417"/>
        <v/>
      </c>
      <c r="U388" s="82" t="str">
        <f t="shared" si="418"/>
        <v/>
      </c>
      <c r="V388" s="82" t="str">
        <f t="shared" si="419"/>
        <v/>
      </c>
      <c r="W388" s="82" t="str">
        <f t="shared" si="420"/>
        <v/>
      </c>
      <c r="X388" s="82" t="str">
        <f t="shared" si="421"/>
        <v/>
      </c>
      <c r="Y388" s="82" t="str">
        <f t="shared" si="422"/>
        <v/>
      </c>
      <c r="Z388" s="82" t="str">
        <f t="shared" si="423"/>
        <v/>
      </c>
      <c r="AA388" s="82" t="str">
        <f t="shared" si="424"/>
        <v/>
      </c>
      <c r="AB388" s="82" t="str">
        <f t="shared" si="425"/>
        <v/>
      </c>
      <c r="AC388" s="83" t="str">
        <f t="shared" si="390"/>
        <v>https://viking-pictures.s3.us-west-1.amazonaws.com/AA1188</v>
      </c>
      <c r="AD388" s="82" t="str">
        <f t="shared" si="391"/>
        <v>0</v>
      </c>
      <c r="AE388" s="82">
        <f t="shared" ref="AE388:AE451" si="451">A388</f>
        <v>0</v>
      </c>
      <c r="AF388" s="82" t="str">
        <f t="shared" si="392"/>
        <v>0</v>
      </c>
      <c r="AG388" s="82" t="str">
        <f t="shared" si="393"/>
        <v>0</v>
      </c>
      <c r="AH388" s="82" t="str">
        <f t="shared" si="394"/>
        <v>0</v>
      </c>
      <c r="AI388" s="82" t="str">
        <f t="shared" si="395"/>
        <v>0</v>
      </c>
      <c r="AJ388" s="82" t="str">
        <f t="shared" si="396"/>
        <v>0</v>
      </c>
      <c r="AK388" s="82" t="str">
        <f t="shared" si="397"/>
        <v>0</v>
      </c>
      <c r="AL388" s="82" t="str">
        <f t="shared" si="398"/>
        <v>0</v>
      </c>
      <c r="AM388" s="82" t="str">
        <f t="shared" si="399"/>
        <v>0</v>
      </c>
      <c r="AN388" s="82" t="str">
        <f t="shared" si="400"/>
        <v>0</v>
      </c>
      <c r="AO388" s="82" t="str">
        <f t="shared" si="401"/>
        <v>0</v>
      </c>
      <c r="AP388" s="82" t="str">
        <f t="shared" si="402"/>
        <v>0</v>
      </c>
      <c r="AQ388" s="84" t="s">
        <v>3199</v>
      </c>
      <c r="AR388" s="84" t="s">
        <v>1864</v>
      </c>
      <c r="AS388" s="84" t="s">
        <v>1865</v>
      </c>
      <c r="AT388" s="84" t="s">
        <v>1866</v>
      </c>
      <c r="AU388" s="84" t="s">
        <v>1867</v>
      </c>
      <c r="AV388" s="84" t="s">
        <v>1868</v>
      </c>
      <c r="AW388" s="84" t="s">
        <v>1869</v>
      </c>
      <c r="AX388" s="84" t="s">
        <v>1870</v>
      </c>
      <c r="AY388" s="84" t="s">
        <v>1871</v>
      </c>
      <c r="AZ388" s="84" t="s">
        <v>1872</v>
      </c>
      <c r="BA388" s="84" t="s">
        <v>1873</v>
      </c>
      <c r="BB388" s="84" t="s">
        <v>1874</v>
      </c>
      <c r="BC388" s="84" t="s">
        <v>1875</v>
      </c>
      <c r="BD388" s="84" t="s">
        <v>1876</v>
      </c>
      <c r="BE388" s="84" t="s">
        <v>1877</v>
      </c>
      <c r="BF388" s="84" t="s">
        <v>1878</v>
      </c>
      <c r="BG388" s="84" t="s">
        <v>1879</v>
      </c>
      <c r="BH388" s="84" t="s">
        <v>1880</v>
      </c>
      <c r="BI388" s="84" t="s">
        <v>1881</v>
      </c>
      <c r="BJ388" s="84" t="s">
        <v>1882</v>
      </c>
      <c r="BK388" s="84" t="s">
        <v>1883</v>
      </c>
      <c r="BL388" s="84" t="s">
        <v>1884</v>
      </c>
      <c r="BM388" s="84" t="s">
        <v>1885</v>
      </c>
      <c r="BN388" s="84" t="s">
        <v>1886</v>
      </c>
      <c r="BO388" s="84" t="s">
        <v>1887</v>
      </c>
      <c r="BP388" s="84" t="s">
        <v>1888</v>
      </c>
      <c r="BQ388" s="84" t="s">
        <v>1889</v>
      </c>
      <c r="BR388" s="68" t="str">
        <f t="shared" ref="BR388:BR451" si="452">IF(E388&lt;&gt;"",HYPERLINK(E388,"Pic"&amp;BR$2),"")</f>
        <v/>
      </c>
      <c r="BS388" s="68" t="str">
        <f t="shared" si="426"/>
        <v/>
      </c>
      <c r="BT388" s="68" t="str">
        <f t="shared" si="427"/>
        <v/>
      </c>
      <c r="BU388" s="68" t="str">
        <f t="shared" si="428"/>
        <v/>
      </c>
      <c r="BV388" s="68" t="str">
        <f t="shared" si="429"/>
        <v/>
      </c>
      <c r="BW388" s="68" t="str">
        <f t="shared" si="430"/>
        <v/>
      </c>
      <c r="BX388" s="68" t="str">
        <f t="shared" si="431"/>
        <v/>
      </c>
      <c r="BY388" s="68" t="str">
        <f t="shared" si="432"/>
        <v/>
      </c>
      <c r="BZ388" s="68" t="str">
        <f t="shared" si="433"/>
        <v/>
      </c>
      <c r="CA388" s="68" t="str">
        <f t="shared" si="434"/>
        <v/>
      </c>
      <c r="CB388" s="68" t="str">
        <f t="shared" si="435"/>
        <v/>
      </c>
      <c r="CC388" s="68" t="str">
        <f t="shared" si="436"/>
        <v/>
      </c>
      <c r="CD388" s="68" t="str">
        <f t="shared" si="437"/>
        <v/>
      </c>
      <c r="CE388" s="68" t="str">
        <f t="shared" si="438"/>
        <v/>
      </c>
      <c r="CF388" s="68" t="str">
        <f t="shared" si="439"/>
        <v/>
      </c>
      <c r="CG388" s="68" t="str">
        <f t="shared" si="440"/>
        <v/>
      </c>
      <c r="CH388" s="68" t="str">
        <f t="shared" si="441"/>
        <v/>
      </c>
      <c r="CI388" s="68" t="str">
        <f t="shared" si="442"/>
        <v/>
      </c>
      <c r="CJ388" s="68" t="str">
        <f t="shared" si="443"/>
        <v/>
      </c>
      <c r="CK388" s="68" t="str">
        <f t="shared" si="444"/>
        <v/>
      </c>
      <c r="CL388" s="68" t="str">
        <f t="shared" si="445"/>
        <v/>
      </c>
      <c r="CM388" s="68" t="str">
        <f t="shared" si="446"/>
        <v/>
      </c>
      <c r="CN388" s="68" t="str">
        <f t="shared" si="447"/>
        <v/>
      </c>
      <c r="CO388" s="68" t="str">
        <f t="shared" si="448"/>
        <v/>
      </c>
      <c r="CP388" s="68" t="str">
        <f t="shared" ref="CP388:CP451" si="453">E388</f>
        <v/>
      </c>
    </row>
    <row r="389" spans="3:94" x14ac:dyDescent="0.25">
      <c r="C389" s="82" t="str">
        <f t="shared" si="449"/>
        <v/>
      </c>
      <c r="D389" s="278"/>
      <c r="E389" s="82" t="str">
        <f t="shared" si="450"/>
        <v/>
      </c>
      <c r="F389" s="82" t="str">
        <f t="shared" si="403"/>
        <v/>
      </c>
      <c r="G389" s="82" t="str">
        <f t="shared" si="404"/>
        <v/>
      </c>
      <c r="H389" s="82" t="str">
        <f t="shared" si="405"/>
        <v/>
      </c>
      <c r="I389" s="82" t="str">
        <f t="shared" si="406"/>
        <v/>
      </c>
      <c r="J389" s="82" t="str">
        <f t="shared" si="407"/>
        <v/>
      </c>
      <c r="K389" s="82" t="str">
        <f t="shared" si="408"/>
        <v/>
      </c>
      <c r="L389" s="82" t="str">
        <f t="shared" si="409"/>
        <v/>
      </c>
      <c r="M389" s="82" t="str">
        <f t="shared" si="410"/>
        <v/>
      </c>
      <c r="N389" s="82" t="str">
        <f t="shared" si="411"/>
        <v/>
      </c>
      <c r="O389" s="82" t="str">
        <f t="shared" si="412"/>
        <v/>
      </c>
      <c r="P389" s="82" t="str">
        <f t="shared" si="413"/>
        <v/>
      </c>
      <c r="Q389" s="82" t="str">
        <f t="shared" si="414"/>
        <v/>
      </c>
      <c r="R389" s="82" t="str">
        <f t="shared" si="415"/>
        <v/>
      </c>
      <c r="S389" s="82" t="str">
        <f t="shared" si="416"/>
        <v/>
      </c>
      <c r="T389" s="82" t="str">
        <f t="shared" si="417"/>
        <v/>
      </c>
      <c r="U389" s="82" t="str">
        <f t="shared" si="418"/>
        <v/>
      </c>
      <c r="V389" s="82" t="str">
        <f t="shared" si="419"/>
        <v/>
      </c>
      <c r="W389" s="82" t="str">
        <f t="shared" si="420"/>
        <v/>
      </c>
      <c r="X389" s="82" t="str">
        <f t="shared" si="421"/>
        <v/>
      </c>
      <c r="Y389" s="82" t="str">
        <f t="shared" si="422"/>
        <v/>
      </c>
      <c r="Z389" s="82" t="str">
        <f t="shared" si="423"/>
        <v/>
      </c>
      <c r="AA389" s="82" t="str">
        <f t="shared" si="424"/>
        <v/>
      </c>
      <c r="AB389" s="82" t="str">
        <f t="shared" si="425"/>
        <v/>
      </c>
      <c r="AC389" s="83" t="str">
        <f t="shared" ref="AC389:AC452" si="454">"https://viking-pictures.s3.us-west-1.amazonaws.com/"&amp;$AC$1</f>
        <v>https://viking-pictures.s3.us-west-1.amazonaws.com/AA1188</v>
      </c>
      <c r="AD389" s="82" t="str">
        <f t="shared" si="391"/>
        <v>0</v>
      </c>
      <c r="AE389" s="82">
        <f t="shared" si="451"/>
        <v>0</v>
      </c>
      <c r="AF389" s="82" t="str">
        <f t="shared" si="392"/>
        <v>0</v>
      </c>
      <c r="AG389" s="82" t="str">
        <f t="shared" si="393"/>
        <v>0</v>
      </c>
      <c r="AH389" s="82" t="str">
        <f t="shared" si="394"/>
        <v>0</v>
      </c>
      <c r="AI389" s="82" t="str">
        <f t="shared" si="395"/>
        <v>0</v>
      </c>
      <c r="AJ389" s="82" t="str">
        <f t="shared" si="396"/>
        <v>0</v>
      </c>
      <c r="AK389" s="82" t="str">
        <f t="shared" si="397"/>
        <v>0</v>
      </c>
      <c r="AL389" s="82" t="str">
        <f t="shared" si="398"/>
        <v>0</v>
      </c>
      <c r="AM389" s="82" t="str">
        <f t="shared" si="399"/>
        <v>0</v>
      </c>
      <c r="AN389" s="82" t="str">
        <f t="shared" si="400"/>
        <v>0</v>
      </c>
      <c r="AO389" s="82" t="str">
        <f t="shared" si="401"/>
        <v>0</v>
      </c>
      <c r="AP389" s="82" t="str">
        <f t="shared" si="402"/>
        <v>0</v>
      </c>
      <c r="AQ389" s="84" t="s">
        <v>3199</v>
      </c>
      <c r="AR389" s="84" t="s">
        <v>1864</v>
      </c>
      <c r="AS389" s="84" t="s">
        <v>1865</v>
      </c>
      <c r="AT389" s="84" t="s">
        <v>1866</v>
      </c>
      <c r="AU389" s="84" t="s">
        <v>1867</v>
      </c>
      <c r="AV389" s="84" t="s">
        <v>1868</v>
      </c>
      <c r="AW389" s="84" t="s">
        <v>1869</v>
      </c>
      <c r="AX389" s="84" t="s">
        <v>1870</v>
      </c>
      <c r="AY389" s="84" t="s">
        <v>1871</v>
      </c>
      <c r="AZ389" s="84" t="s">
        <v>1872</v>
      </c>
      <c r="BA389" s="84" t="s">
        <v>1873</v>
      </c>
      <c r="BB389" s="84" t="s">
        <v>1874</v>
      </c>
      <c r="BC389" s="84" t="s">
        <v>1875</v>
      </c>
      <c r="BD389" s="84" t="s">
        <v>1876</v>
      </c>
      <c r="BE389" s="84" t="s">
        <v>1877</v>
      </c>
      <c r="BF389" s="84" t="s">
        <v>1878</v>
      </c>
      <c r="BG389" s="84" t="s">
        <v>1879</v>
      </c>
      <c r="BH389" s="84" t="s">
        <v>1880</v>
      </c>
      <c r="BI389" s="84" t="s">
        <v>1881</v>
      </c>
      <c r="BJ389" s="84" t="s">
        <v>1882</v>
      </c>
      <c r="BK389" s="84" t="s">
        <v>1883</v>
      </c>
      <c r="BL389" s="84" t="s">
        <v>1884</v>
      </c>
      <c r="BM389" s="84" t="s">
        <v>1885</v>
      </c>
      <c r="BN389" s="84" t="s">
        <v>1886</v>
      </c>
      <c r="BO389" s="84" t="s">
        <v>1887</v>
      </c>
      <c r="BP389" s="84" t="s">
        <v>1888</v>
      </c>
      <c r="BQ389" s="84" t="s">
        <v>1889</v>
      </c>
      <c r="BR389" s="68" t="str">
        <f t="shared" si="452"/>
        <v/>
      </c>
      <c r="BS389" s="68" t="str">
        <f t="shared" si="426"/>
        <v/>
      </c>
      <c r="BT389" s="68" t="str">
        <f t="shared" si="427"/>
        <v/>
      </c>
      <c r="BU389" s="68" t="str">
        <f t="shared" si="428"/>
        <v/>
      </c>
      <c r="BV389" s="68" t="str">
        <f t="shared" si="429"/>
        <v/>
      </c>
      <c r="BW389" s="68" t="str">
        <f t="shared" si="430"/>
        <v/>
      </c>
      <c r="BX389" s="68" t="str">
        <f t="shared" si="431"/>
        <v/>
      </c>
      <c r="BY389" s="68" t="str">
        <f t="shared" si="432"/>
        <v/>
      </c>
      <c r="BZ389" s="68" t="str">
        <f t="shared" si="433"/>
        <v/>
      </c>
      <c r="CA389" s="68" t="str">
        <f t="shared" si="434"/>
        <v/>
      </c>
      <c r="CB389" s="68" t="str">
        <f t="shared" si="435"/>
        <v/>
      </c>
      <c r="CC389" s="68" t="str">
        <f t="shared" si="436"/>
        <v/>
      </c>
      <c r="CD389" s="68" t="str">
        <f t="shared" si="437"/>
        <v/>
      </c>
      <c r="CE389" s="68" t="str">
        <f t="shared" si="438"/>
        <v/>
      </c>
      <c r="CF389" s="68" t="str">
        <f t="shared" si="439"/>
        <v/>
      </c>
      <c r="CG389" s="68" t="str">
        <f t="shared" si="440"/>
        <v/>
      </c>
      <c r="CH389" s="68" t="str">
        <f t="shared" si="441"/>
        <v/>
      </c>
      <c r="CI389" s="68" t="str">
        <f t="shared" si="442"/>
        <v/>
      </c>
      <c r="CJ389" s="68" t="str">
        <f t="shared" si="443"/>
        <v/>
      </c>
      <c r="CK389" s="68" t="str">
        <f t="shared" si="444"/>
        <v/>
      </c>
      <c r="CL389" s="68" t="str">
        <f t="shared" si="445"/>
        <v/>
      </c>
      <c r="CM389" s="68" t="str">
        <f t="shared" si="446"/>
        <v/>
      </c>
      <c r="CN389" s="68" t="str">
        <f t="shared" si="447"/>
        <v/>
      </c>
      <c r="CO389" s="68" t="str">
        <f t="shared" si="448"/>
        <v/>
      </c>
      <c r="CP389" s="68" t="str">
        <f t="shared" si="453"/>
        <v/>
      </c>
    </row>
    <row r="390" spans="3:94" x14ac:dyDescent="0.25">
      <c r="C390" s="82" t="str">
        <f t="shared" si="449"/>
        <v/>
      </c>
      <c r="D390" s="278"/>
      <c r="E390" s="82" t="str">
        <f t="shared" si="450"/>
        <v/>
      </c>
      <c r="F390" s="82" t="str">
        <f t="shared" si="403"/>
        <v/>
      </c>
      <c r="G390" s="82" t="str">
        <f t="shared" si="404"/>
        <v/>
      </c>
      <c r="H390" s="82" t="str">
        <f t="shared" si="405"/>
        <v/>
      </c>
      <c r="I390" s="82" t="str">
        <f t="shared" si="406"/>
        <v/>
      </c>
      <c r="J390" s="82" t="str">
        <f t="shared" si="407"/>
        <v/>
      </c>
      <c r="K390" s="82" t="str">
        <f t="shared" si="408"/>
        <v/>
      </c>
      <c r="L390" s="82" t="str">
        <f t="shared" si="409"/>
        <v/>
      </c>
      <c r="M390" s="82" t="str">
        <f t="shared" si="410"/>
        <v/>
      </c>
      <c r="N390" s="82" t="str">
        <f t="shared" si="411"/>
        <v/>
      </c>
      <c r="O390" s="82" t="str">
        <f t="shared" si="412"/>
        <v/>
      </c>
      <c r="P390" s="82" t="str">
        <f t="shared" si="413"/>
        <v/>
      </c>
      <c r="Q390" s="82" t="str">
        <f t="shared" si="414"/>
        <v/>
      </c>
      <c r="R390" s="82" t="str">
        <f t="shared" si="415"/>
        <v/>
      </c>
      <c r="S390" s="82" t="str">
        <f t="shared" si="416"/>
        <v/>
      </c>
      <c r="T390" s="82" t="str">
        <f t="shared" si="417"/>
        <v/>
      </c>
      <c r="U390" s="82" t="str">
        <f t="shared" si="418"/>
        <v/>
      </c>
      <c r="V390" s="82" t="str">
        <f t="shared" si="419"/>
        <v/>
      </c>
      <c r="W390" s="82" t="str">
        <f t="shared" si="420"/>
        <v/>
      </c>
      <c r="X390" s="82" t="str">
        <f t="shared" si="421"/>
        <v/>
      </c>
      <c r="Y390" s="82" t="str">
        <f t="shared" si="422"/>
        <v/>
      </c>
      <c r="Z390" s="82" t="str">
        <f t="shared" si="423"/>
        <v/>
      </c>
      <c r="AA390" s="82" t="str">
        <f t="shared" si="424"/>
        <v/>
      </c>
      <c r="AB390" s="82" t="str">
        <f t="shared" si="425"/>
        <v/>
      </c>
      <c r="AC390" s="83" t="str">
        <f t="shared" si="454"/>
        <v>https://viking-pictures.s3.us-west-1.amazonaws.com/AA1188</v>
      </c>
      <c r="AD390" s="82" t="str">
        <f t="shared" si="391"/>
        <v>0</v>
      </c>
      <c r="AE390" s="82">
        <f t="shared" si="451"/>
        <v>0</v>
      </c>
      <c r="AF390" s="82" t="str">
        <f t="shared" si="392"/>
        <v>0</v>
      </c>
      <c r="AG390" s="82" t="str">
        <f t="shared" si="393"/>
        <v>0</v>
      </c>
      <c r="AH390" s="82" t="str">
        <f t="shared" si="394"/>
        <v>0</v>
      </c>
      <c r="AI390" s="82" t="str">
        <f t="shared" si="395"/>
        <v>0</v>
      </c>
      <c r="AJ390" s="82" t="str">
        <f t="shared" si="396"/>
        <v>0</v>
      </c>
      <c r="AK390" s="82" t="str">
        <f t="shared" si="397"/>
        <v>0</v>
      </c>
      <c r="AL390" s="82" t="str">
        <f t="shared" si="398"/>
        <v>0</v>
      </c>
      <c r="AM390" s="82" t="str">
        <f t="shared" si="399"/>
        <v>0</v>
      </c>
      <c r="AN390" s="82" t="str">
        <f t="shared" si="400"/>
        <v>0</v>
      </c>
      <c r="AO390" s="82" t="str">
        <f t="shared" si="401"/>
        <v>0</v>
      </c>
      <c r="AP390" s="82" t="str">
        <f t="shared" si="402"/>
        <v>0</v>
      </c>
      <c r="AQ390" s="84" t="s">
        <v>3199</v>
      </c>
      <c r="AR390" s="84" t="s">
        <v>1864</v>
      </c>
      <c r="AS390" s="84" t="s">
        <v>1865</v>
      </c>
      <c r="AT390" s="84" t="s">
        <v>1866</v>
      </c>
      <c r="AU390" s="84" t="s">
        <v>1867</v>
      </c>
      <c r="AV390" s="84" t="s">
        <v>1868</v>
      </c>
      <c r="AW390" s="84" t="s">
        <v>1869</v>
      </c>
      <c r="AX390" s="84" t="s">
        <v>1870</v>
      </c>
      <c r="AY390" s="84" t="s">
        <v>1871</v>
      </c>
      <c r="AZ390" s="84" t="s">
        <v>1872</v>
      </c>
      <c r="BA390" s="84" t="s">
        <v>1873</v>
      </c>
      <c r="BB390" s="84" t="s">
        <v>1874</v>
      </c>
      <c r="BC390" s="84" t="s">
        <v>1875</v>
      </c>
      <c r="BD390" s="84" t="s">
        <v>1876</v>
      </c>
      <c r="BE390" s="84" t="s">
        <v>1877</v>
      </c>
      <c r="BF390" s="84" t="s">
        <v>1878</v>
      </c>
      <c r="BG390" s="84" t="s">
        <v>1879</v>
      </c>
      <c r="BH390" s="84" t="s">
        <v>1880</v>
      </c>
      <c r="BI390" s="84" t="s">
        <v>1881</v>
      </c>
      <c r="BJ390" s="84" t="s">
        <v>1882</v>
      </c>
      <c r="BK390" s="84" t="s">
        <v>1883</v>
      </c>
      <c r="BL390" s="84" t="s">
        <v>1884</v>
      </c>
      <c r="BM390" s="84" t="s">
        <v>1885</v>
      </c>
      <c r="BN390" s="84" t="s">
        <v>1886</v>
      </c>
      <c r="BO390" s="84" t="s">
        <v>1887</v>
      </c>
      <c r="BP390" s="84" t="s">
        <v>1888</v>
      </c>
      <c r="BQ390" s="84" t="s">
        <v>1889</v>
      </c>
      <c r="BR390" s="68" t="str">
        <f t="shared" si="452"/>
        <v/>
      </c>
      <c r="BS390" s="68" t="str">
        <f t="shared" si="426"/>
        <v/>
      </c>
      <c r="BT390" s="68" t="str">
        <f t="shared" si="427"/>
        <v/>
      </c>
      <c r="BU390" s="68" t="str">
        <f t="shared" si="428"/>
        <v/>
      </c>
      <c r="BV390" s="68" t="str">
        <f t="shared" si="429"/>
        <v/>
      </c>
      <c r="BW390" s="68" t="str">
        <f t="shared" si="430"/>
        <v/>
      </c>
      <c r="BX390" s="68" t="str">
        <f t="shared" si="431"/>
        <v/>
      </c>
      <c r="BY390" s="68" t="str">
        <f t="shared" si="432"/>
        <v/>
      </c>
      <c r="BZ390" s="68" t="str">
        <f t="shared" si="433"/>
        <v/>
      </c>
      <c r="CA390" s="68" t="str">
        <f t="shared" si="434"/>
        <v/>
      </c>
      <c r="CB390" s="68" t="str">
        <f t="shared" si="435"/>
        <v/>
      </c>
      <c r="CC390" s="68" t="str">
        <f t="shared" si="436"/>
        <v/>
      </c>
      <c r="CD390" s="68" t="str">
        <f t="shared" si="437"/>
        <v/>
      </c>
      <c r="CE390" s="68" t="str">
        <f t="shared" si="438"/>
        <v/>
      </c>
      <c r="CF390" s="68" t="str">
        <f t="shared" si="439"/>
        <v/>
      </c>
      <c r="CG390" s="68" t="str">
        <f t="shared" si="440"/>
        <v/>
      </c>
      <c r="CH390" s="68" t="str">
        <f t="shared" si="441"/>
        <v/>
      </c>
      <c r="CI390" s="68" t="str">
        <f t="shared" si="442"/>
        <v/>
      </c>
      <c r="CJ390" s="68" t="str">
        <f t="shared" si="443"/>
        <v/>
      </c>
      <c r="CK390" s="68" t="str">
        <f t="shared" si="444"/>
        <v/>
      </c>
      <c r="CL390" s="68" t="str">
        <f t="shared" si="445"/>
        <v/>
      </c>
      <c r="CM390" s="68" t="str">
        <f t="shared" si="446"/>
        <v/>
      </c>
      <c r="CN390" s="68" t="str">
        <f t="shared" si="447"/>
        <v/>
      </c>
      <c r="CO390" s="68" t="str">
        <f t="shared" si="448"/>
        <v/>
      </c>
      <c r="CP390" s="68" t="str">
        <f t="shared" si="453"/>
        <v/>
      </c>
    </row>
    <row r="391" spans="3:94" x14ac:dyDescent="0.25">
      <c r="C391" s="82" t="str">
        <f t="shared" si="449"/>
        <v/>
      </c>
      <c r="D391" s="278"/>
      <c r="E391" s="82" t="str">
        <f t="shared" si="450"/>
        <v/>
      </c>
      <c r="F391" s="82" t="str">
        <f t="shared" si="403"/>
        <v/>
      </c>
      <c r="G391" s="82" t="str">
        <f t="shared" si="404"/>
        <v/>
      </c>
      <c r="H391" s="82" t="str">
        <f t="shared" si="405"/>
        <v/>
      </c>
      <c r="I391" s="82" t="str">
        <f t="shared" si="406"/>
        <v/>
      </c>
      <c r="J391" s="82" t="str">
        <f t="shared" si="407"/>
        <v/>
      </c>
      <c r="K391" s="82" t="str">
        <f t="shared" si="408"/>
        <v/>
      </c>
      <c r="L391" s="82" t="str">
        <f t="shared" si="409"/>
        <v/>
      </c>
      <c r="M391" s="82" t="str">
        <f t="shared" si="410"/>
        <v/>
      </c>
      <c r="N391" s="82" t="str">
        <f t="shared" si="411"/>
        <v/>
      </c>
      <c r="O391" s="82" t="str">
        <f t="shared" si="412"/>
        <v/>
      </c>
      <c r="P391" s="82" t="str">
        <f t="shared" si="413"/>
        <v/>
      </c>
      <c r="Q391" s="82" t="str">
        <f t="shared" si="414"/>
        <v/>
      </c>
      <c r="R391" s="82" t="str">
        <f t="shared" si="415"/>
        <v/>
      </c>
      <c r="S391" s="82" t="str">
        <f t="shared" si="416"/>
        <v/>
      </c>
      <c r="T391" s="82" t="str">
        <f t="shared" si="417"/>
        <v/>
      </c>
      <c r="U391" s="82" t="str">
        <f t="shared" si="418"/>
        <v/>
      </c>
      <c r="V391" s="82" t="str">
        <f t="shared" si="419"/>
        <v/>
      </c>
      <c r="W391" s="82" t="str">
        <f t="shared" si="420"/>
        <v/>
      </c>
      <c r="X391" s="82" t="str">
        <f t="shared" si="421"/>
        <v/>
      </c>
      <c r="Y391" s="82" t="str">
        <f t="shared" si="422"/>
        <v/>
      </c>
      <c r="Z391" s="82" t="str">
        <f t="shared" si="423"/>
        <v/>
      </c>
      <c r="AA391" s="82" t="str">
        <f t="shared" si="424"/>
        <v/>
      </c>
      <c r="AB391" s="82" t="str">
        <f t="shared" si="425"/>
        <v/>
      </c>
      <c r="AC391" s="83" t="str">
        <f t="shared" si="454"/>
        <v>https://viking-pictures.s3.us-west-1.amazonaws.com/AA1188</v>
      </c>
      <c r="AD391" s="82" t="str">
        <f t="shared" si="391"/>
        <v>0</v>
      </c>
      <c r="AE391" s="82">
        <f t="shared" si="451"/>
        <v>0</v>
      </c>
      <c r="AF391" s="82" t="str">
        <f t="shared" si="392"/>
        <v>0</v>
      </c>
      <c r="AG391" s="82" t="str">
        <f t="shared" si="393"/>
        <v>0</v>
      </c>
      <c r="AH391" s="82" t="str">
        <f t="shared" si="394"/>
        <v>0</v>
      </c>
      <c r="AI391" s="82" t="str">
        <f t="shared" si="395"/>
        <v>0</v>
      </c>
      <c r="AJ391" s="82" t="str">
        <f t="shared" si="396"/>
        <v>0</v>
      </c>
      <c r="AK391" s="82" t="str">
        <f t="shared" si="397"/>
        <v>0</v>
      </c>
      <c r="AL391" s="82" t="str">
        <f t="shared" si="398"/>
        <v>0</v>
      </c>
      <c r="AM391" s="82" t="str">
        <f t="shared" si="399"/>
        <v>0</v>
      </c>
      <c r="AN391" s="82" t="str">
        <f t="shared" si="400"/>
        <v>0</v>
      </c>
      <c r="AO391" s="82" t="str">
        <f t="shared" si="401"/>
        <v>0</v>
      </c>
      <c r="AP391" s="82" t="str">
        <f t="shared" si="402"/>
        <v>0</v>
      </c>
      <c r="AQ391" s="84" t="s">
        <v>3199</v>
      </c>
      <c r="AR391" s="84" t="s">
        <v>1864</v>
      </c>
      <c r="AS391" s="84" t="s">
        <v>1865</v>
      </c>
      <c r="AT391" s="84" t="s">
        <v>1866</v>
      </c>
      <c r="AU391" s="84" t="s">
        <v>1867</v>
      </c>
      <c r="AV391" s="84" t="s">
        <v>1868</v>
      </c>
      <c r="AW391" s="84" t="s">
        <v>1869</v>
      </c>
      <c r="AX391" s="84" t="s">
        <v>1870</v>
      </c>
      <c r="AY391" s="84" t="s">
        <v>1871</v>
      </c>
      <c r="AZ391" s="84" t="s">
        <v>1872</v>
      </c>
      <c r="BA391" s="84" t="s">
        <v>1873</v>
      </c>
      <c r="BB391" s="84" t="s">
        <v>1874</v>
      </c>
      <c r="BC391" s="84" t="s">
        <v>1875</v>
      </c>
      <c r="BD391" s="84" t="s">
        <v>1876</v>
      </c>
      <c r="BE391" s="84" t="s">
        <v>1877</v>
      </c>
      <c r="BF391" s="84" t="s">
        <v>1878</v>
      </c>
      <c r="BG391" s="84" t="s">
        <v>1879</v>
      </c>
      <c r="BH391" s="84" t="s">
        <v>1880</v>
      </c>
      <c r="BI391" s="84" t="s">
        <v>1881</v>
      </c>
      <c r="BJ391" s="84" t="s">
        <v>1882</v>
      </c>
      <c r="BK391" s="84" t="s">
        <v>1883</v>
      </c>
      <c r="BL391" s="84" t="s">
        <v>1884</v>
      </c>
      <c r="BM391" s="84" t="s">
        <v>1885</v>
      </c>
      <c r="BN391" s="84" t="s">
        <v>1886</v>
      </c>
      <c r="BO391" s="84" t="s">
        <v>1887</v>
      </c>
      <c r="BP391" s="84" t="s">
        <v>1888</v>
      </c>
      <c r="BQ391" s="84" t="s">
        <v>1889</v>
      </c>
      <c r="BR391" s="68" t="str">
        <f t="shared" si="452"/>
        <v/>
      </c>
      <c r="BS391" s="68" t="str">
        <f t="shared" si="426"/>
        <v/>
      </c>
      <c r="BT391" s="68" t="str">
        <f t="shared" si="427"/>
        <v/>
      </c>
      <c r="BU391" s="68" t="str">
        <f t="shared" si="428"/>
        <v/>
      </c>
      <c r="BV391" s="68" t="str">
        <f t="shared" si="429"/>
        <v/>
      </c>
      <c r="BW391" s="68" t="str">
        <f t="shared" si="430"/>
        <v/>
      </c>
      <c r="BX391" s="68" t="str">
        <f t="shared" si="431"/>
        <v/>
      </c>
      <c r="BY391" s="68" t="str">
        <f t="shared" si="432"/>
        <v/>
      </c>
      <c r="BZ391" s="68" t="str">
        <f t="shared" si="433"/>
        <v/>
      </c>
      <c r="CA391" s="68" t="str">
        <f t="shared" si="434"/>
        <v/>
      </c>
      <c r="CB391" s="68" t="str">
        <f t="shared" si="435"/>
        <v/>
      </c>
      <c r="CC391" s="68" t="str">
        <f t="shared" si="436"/>
        <v/>
      </c>
      <c r="CD391" s="68" t="str">
        <f t="shared" si="437"/>
        <v/>
      </c>
      <c r="CE391" s="68" t="str">
        <f t="shared" si="438"/>
        <v/>
      </c>
      <c r="CF391" s="68" t="str">
        <f t="shared" si="439"/>
        <v/>
      </c>
      <c r="CG391" s="68" t="str">
        <f t="shared" si="440"/>
        <v/>
      </c>
      <c r="CH391" s="68" t="str">
        <f t="shared" si="441"/>
        <v/>
      </c>
      <c r="CI391" s="68" t="str">
        <f t="shared" si="442"/>
        <v/>
      </c>
      <c r="CJ391" s="68" t="str">
        <f t="shared" si="443"/>
        <v/>
      </c>
      <c r="CK391" s="68" t="str">
        <f t="shared" si="444"/>
        <v/>
      </c>
      <c r="CL391" s="68" t="str">
        <f t="shared" si="445"/>
        <v/>
      </c>
      <c r="CM391" s="68" t="str">
        <f t="shared" si="446"/>
        <v/>
      </c>
      <c r="CN391" s="68" t="str">
        <f t="shared" si="447"/>
        <v/>
      </c>
      <c r="CO391" s="68" t="str">
        <f t="shared" si="448"/>
        <v/>
      </c>
      <c r="CP391" s="68" t="str">
        <f t="shared" si="453"/>
        <v/>
      </c>
    </row>
    <row r="392" spans="3:94" x14ac:dyDescent="0.25">
      <c r="C392" s="82" t="str">
        <f t="shared" si="449"/>
        <v/>
      </c>
      <c r="D392" s="278"/>
      <c r="E392" s="82" t="str">
        <f t="shared" si="450"/>
        <v/>
      </c>
      <c r="F392" s="82" t="str">
        <f t="shared" si="403"/>
        <v/>
      </c>
      <c r="G392" s="82" t="str">
        <f t="shared" si="404"/>
        <v/>
      </c>
      <c r="H392" s="82" t="str">
        <f t="shared" si="405"/>
        <v/>
      </c>
      <c r="I392" s="82" t="str">
        <f t="shared" si="406"/>
        <v/>
      </c>
      <c r="J392" s="82" t="str">
        <f t="shared" si="407"/>
        <v/>
      </c>
      <c r="K392" s="82" t="str">
        <f t="shared" si="408"/>
        <v/>
      </c>
      <c r="L392" s="82" t="str">
        <f t="shared" si="409"/>
        <v/>
      </c>
      <c r="M392" s="82" t="str">
        <f t="shared" si="410"/>
        <v/>
      </c>
      <c r="N392" s="82" t="str">
        <f t="shared" si="411"/>
        <v/>
      </c>
      <c r="O392" s="82" t="str">
        <f t="shared" si="412"/>
        <v/>
      </c>
      <c r="P392" s="82" t="str">
        <f t="shared" si="413"/>
        <v/>
      </c>
      <c r="Q392" s="82" t="str">
        <f t="shared" si="414"/>
        <v/>
      </c>
      <c r="R392" s="82" t="str">
        <f t="shared" si="415"/>
        <v/>
      </c>
      <c r="S392" s="82" t="str">
        <f t="shared" si="416"/>
        <v/>
      </c>
      <c r="T392" s="82" t="str">
        <f t="shared" si="417"/>
        <v/>
      </c>
      <c r="U392" s="82" t="str">
        <f t="shared" si="418"/>
        <v/>
      </c>
      <c r="V392" s="82" t="str">
        <f t="shared" si="419"/>
        <v/>
      </c>
      <c r="W392" s="82" t="str">
        <f t="shared" si="420"/>
        <v/>
      </c>
      <c r="X392" s="82" t="str">
        <f t="shared" si="421"/>
        <v/>
      </c>
      <c r="Y392" s="82" t="str">
        <f t="shared" si="422"/>
        <v/>
      </c>
      <c r="Z392" s="82" t="str">
        <f t="shared" si="423"/>
        <v/>
      </c>
      <c r="AA392" s="82" t="str">
        <f t="shared" si="424"/>
        <v/>
      </c>
      <c r="AB392" s="82" t="str">
        <f t="shared" si="425"/>
        <v/>
      </c>
      <c r="AC392" s="83" t="str">
        <f t="shared" si="454"/>
        <v>https://viking-pictures.s3.us-west-1.amazonaws.com/AA1188</v>
      </c>
      <c r="AD392" s="82" t="str">
        <f t="shared" si="391"/>
        <v>0</v>
      </c>
      <c r="AE392" s="82">
        <f t="shared" si="451"/>
        <v>0</v>
      </c>
      <c r="AF392" s="82" t="str">
        <f t="shared" si="392"/>
        <v>0</v>
      </c>
      <c r="AG392" s="82" t="str">
        <f t="shared" si="393"/>
        <v>0</v>
      </c>
      <c r="AH392" s="82" t="str">
        <f t="shared" si="394"/>
        <v>0</v>
      </c>
      <c r="AI392" s="82" t="str">
        <f t="shared" si="395"/>
        <v>0</v>
      </c>
      <c r="AJ392" s="82" t="str">
        <f t="shared" si="396"/>
        <v>0</v>
      </c>
      <c r="AK392" s="82" t="str">
        <f t="shared" si="397"/>
        <v>0</v>
      </c>
      <c r="AL392" s="82" t="str">
        <f t="shared" si="398"/>
        <v>0</v>
      </c>
      <c r="AM392" s="82" t="str">
        <f t="shared" si="399"/>
        <v>0</v>
      </c>
      <c r="AN392" s="82" t="str">
        <f t="shared" si="400"/>
        <v>0</v>
      </c>
      <c r="AO392" s="82" t="str">
        <f t="shared" si="401"/>
        <v>0</v>
      </c>
      <c r="AP392" s="82" t="str">
        <f t="shared" si="402"/>
        <v>0</v>
      </c>
      <c r="AQ392" s="84" t="s">
        <v>3199</v>
      </c>
      <c r="AR392" s="84" t="s">
        <v>1864</v>
      </c>
      <c r="AS392" s="84" t="s">
        <v>1865</v>
      </c>
      <c r="AT392" s="84" t="s">
        <v>1866</v>
      </c>
      <c r="AU392" s="84" t="s">
        <v>1867</v>
      </c>
      <c r="AV392" s="84" t="s">
        <v>1868</v>
      </c>
      <c r="AW392" s="84" t="s">
        <v>1869</v>
      </c>
      <c r="AX392" s="84" t="s">
        <v>1870</v>
      </c>
      <c r="AY392" s="84" t="s">
        <v>1871</v>
      </c>
      <c r="AZ392" s="84" t="s">
        <v>1872</v>
      </c>
      <c r="BA392" s="84" t="s">
        <v>1873</v>
      </c>
      <c r="BB392" s="84" t="s">
        <v>1874</v>
      </c>
      <c r="BC392" s="84" t="s">
        <v>1875</v>
      </c>
      <c r="BD392" s="84" t="s">
        <v>1876</v>
      </c>
      <c r="BE392" s="84" t="s">
        <v>1877</v>
      </c>
      <c r="BF392" s="84" t="s">
        <v>1878</v>
      </c>
      <c r="BG392" s="84" t="s">
        <v>1879</v>
      </c>
      <c r="BH392" s="84" t="s">
        <v>1880</v>
      </c>
      <c r="BI392" s="84" t="s">
        <v>1881</v>
      </c>
      <c r="BJ392" s="84" t="s">
        <v>1882</v>
      </c>
      <c r="BK392" s="84" t="s">
        <v>1883</v>
      </c>
      <c r="BL392" s="84" t="s">
        <v>1884</v>
      </c>
      <c r="BM392" s="84" t="s">
        <v>1885</v>
      </c>
      <c r="BN392" s="84" t="s">
        <v>1886</v>
      </c>
      <c r="BO392" s="84" t="s">
        <v>1887</v>
      </c>
      <c r="BP392" s="84" t="s">
        <v>1888</v>
      </c>
      <c r="BQ392" s="84" t="s">
        <v>1889</v>
      </c>
      <c r="BR392" s="68" t="str">
        <f t="shared" si="452"/>
        <v/>
      </c>
      <c r="BS392" s="68" t="str">
        <f t="shared" si="426"/>
        <v/>
      </c>
      <c r="BT392" s="68" t="str">
        <f t="shared" si="427"/>
        <v/>
      </c>
      <c r="BU392" s="68" t="str">
        <f t="shared" si="428"/>
        <v/>
      </c>
      <c r="BV392" s="68" t="str">
        <f t="shared" si="429"/>
        <v/>
      </c>
      <c r="BW392" s="68" t="str">
        <f t="shared" si="430"/>
        <v/>
      </c>
      <c r="BX392" s="68" t="str">
        <f t="shared" si="431"/>
        <v/>
      </c>
      <c r="BY392" s="68" t="str">
        <f t="shared" si="432"/>
        <v/>
      </c>
      <c r="BZ392" s="68" t="str">
        <f t="shared" si="433"/>
        <v/>
      </c>
      <c r="CA392" s="68" t="str">
        <f t="shared" si="434"/>
        <v/>
      </c>
      <c r="CB392" s="68" t="str">
        <f t="shared" si="435"/>
        <v/>
      </c>
      <c r="CC392" s="68" t="str">
        <f t="shared" si="436"/>
        <v/>
      </c>
      <c r="CD392" s="68" t="str">
        <f t="shared" si="437"/>
        <v/>
      </c>
      <c r="CE392" s="68" t="str">
        <f t="shared" si="438"/>
        <v/>
      </c>
      <c r="CF392" s="68" t="str">
        <f t="shared" si="439"/>
        <v/>
      </c>
      <c r="CG392" s="68" t="str">
        <f t="shared" si="440"/>
        <v/>
      </c>
      <c r="CH392" s="68" t="str">
        <f t="shared" si="441"/>
        <v/>
      </c>
      <c r="CI392" s="68" t="str">
        <f t="shared" si="442"/>
        <v/>
      </c>
      <c r="CJ392" s="68" t="str">
        <f t="shared" si="443"/>
        <v/>
      </c>
      <c r="CK392" s="68" t="str">
        <f t="shared" si="444"/>
        <v/>
      </c>
      <c r="CL392" s="68" t="str">
        <f t="shared" si="445"/>
        <v/>
      </c>
      <c r="CM392" s="68" t="str">
        <f t="shared" si="446"/>
        <v/>
      </c>
      <c r="CN392" s="68" t="str">
        <f t="shared" si="447"/>
        <v/>
      </c>
      <c r="CO392" s="68" t="str">
        <f t="shared" si="448"/>
        <v/>
      </c>
      <c r="CP392" s="68" t="str">
        <f t="shared" si="453"/>
        <v/>
      </c>
    </row>
    <row r="393" spans="3:94" x14ac:dyDescent="0.25">
      <c r="C393" s="82" t="str">
        <f t="shared" si="449"/>
        <v/>
      </c>
      <c r="D393" s="278"/>
      <c r="E393" s="82" t="str">
        <f t="shared" si="450"/>
        <v/>
      </c>
      <c r="F393" s="82" t="str">
        <f t="shared" si="403"/>
        <v/>
      </c>
      <c r="G393" s="82" t="str">
        <f t="shared" si="404"/>
        <v/>
      </c>
      <c r="H393" s="82" t="str">
        <f t="shared" si="405"/>
        <v/>
      </c>
      <c r="I393" s="82" t="str">
        <f t="shared" si="406"/>
        <v/>
      </c>
      <c r="J393" s="82" t="str">
        <f t="shared" si="407"/>
        <v/>
      </c>
      <c r="K393" s="82" t="str">
        <f t="shared" si="408"/>
        <v/>
      </c>
      <c r="L393" s="82" t="str">
        <f t="shared" si="409"/>
        <v/>
      </c>
      <c r="M393" s="82" t="str">
        <f t="shared" si="410"/>
        <v/>
      </c>
      <c r="N393" s="82" t="str">
        <f t="shared" si="411"/>
        <v/>
      </c>
      <c r="O393" s="82" t="str">
        <f t="shared" si="412"/>
        <v/>
      </c>
      <c r="P393" s="82" t="str">
        <f t="shared" si="413"/>
        <v/>
      </c>
      <c r="Q393" s="82" t="str">
        <f t="shared" si="414"/>
        <v/>
      </c>
      <c r="R393" s="82" t="str">
        <f t="shared" si="415"/>
        <v/>
      </c>
      <c r="S393" s="82" t="str">
        <f t="shared" si="416"/>
        <v/>
      </c>
      <c r="T393" s="82" t="str">
        <f t="shared" si="417"/>
        <v/>
      </c>
      <c r="U393" s="82" t="str">
        <f t="shared" si="418"/>
        <v/>
      </c>
      <c r="V393" s="82" t="str">
        <f t="shared" si="419"/>
        <v/>
      </c>
      <c r="W393" s="82" t="str">
        <f t="shared" si="420"/>
        <v/>
      </c>
      <c r="X393" s="82" t="str">
        <f t="shared" si="421"/>
        <v/>
      </c>
      <c r="Y393" s="82" t="str">
        <f t="shared" si="422"/>
        <v/>
      </c>
      <c r="Z393" s="82" t="str">
        <f t="shared" si="423"/>
        <v/>
      </c>
      <c r="AA393" s="82" t="str">
        <f t="shared" si="424"/>
        <v/>
      </c>
      <c r="AB393" s="82" t="str">
        <f t="shared" si="425"/>
        <v/>
      </c>
      <c r="AC393" s="83" t="str">
        <f t="shared" si="454"/>
        <v>https://viking-pictures.s3.us-west-1.amazonaws.com/AA1188</v>
      </c>
      <c r="AD393" s="82" t="str">
        <f t="shared" si="391"/>
        <v>0</v>
      </c>
      <c r="AE393" s="82">
        <f t="shared" si="451"/>
        <v>0</v>
      </c>
      <c r="AF393" s="82" t="str">
        <f t="shared" si="392"/>
        <v>0</v>
      </c>
      <c r="AG393" s="82" t="str">
        <f t="shared" si="393"/>
        <v>0</v>
      </c>
      <c r="AH393" s="82" t="str">
        <f t="shared" si="394"/>
        <v>0</v>
      </c>
      <c r="AI393" s="82" t="str">
        <f t="shared" si="395"/>
        <v>0</v>
      </c>
      <c r="AJ393" s="82" t="str">
        <f t="shared" si="396"/>
        <v>0</v>
      </c>
      <c r="AK393" s="82" t="str">
        <f t="shared" si="397"/>
        <v>0</v>
      </c>
      <c r="AL393" s="82" t="str">
        <f t="shared" si="398"/>
        <v>0</v>
      </c>
      <c r="AM393" s="82" t="str">
        <f t="shared" si="399"/>
        <v>0</v>
      </c>
      <c r="AN393" s="82" t="str">
        <f t="shared" si="400"/>
        <v>0</v>
      </c>
      <c r="AO393" s="82" t="str">
        <f t="shared" si="401"/>
        <v>0</v>
      </c>
      <c r="AP393" s="82" t="str">
        <f t="shared" si="402"/>
        <v>0</v>
      </c>
      <c r="AQ393" s="84" t="s">
        <v>3199</v>
      </c>
      <c r="AR393" s="84" t="s">
        <v>1864</v>
      </c>
      <c r="AS393" s="84" t="s">
        <v>1865</v>
      </c>
      <c r="AT393" s="84" t="s">
        <v>1866</v>
      </c>
      <c r="AU393" s="84" t="s">
        <v>1867</v>
      </c>
      <c r="AV393" s="84" t="s">
        <v>1868</v>
      </c>
      <c r="AW393" s="84" t="s">
        <v>1869</v>
      </c>
      <c r="AX393" s="84" t="s">
        <v>1870</v>
      </c>
      <c r="AY393" s="84" t="s">
        <v>1871</v>
      </c>
      <c r="AZ393" s="84" t="s">
        <v>1872</v>
      </c>
      <c r="BA393" s="84" t="s">
        <v>1873</v>
      </c>
      <c r="BB393" s="84" t="s">
        <v>1874</v>
      </c>
      <c r="BC393" s="84" t="s">
        <v>1875</v>
      </c>
      <c r="BD393" s="84" t="s">
        <v>1876</v>
      </c>
      <c r="BE393" s="84" t="s">
        <v>1877</v>
      </c>
      <c r="BF393" s="84" t="s">
        <v>1878</v>
      </c>
      <c r="BG393" s="84" t="s">
        <v>1879</v>
      </c>
      <c r="BH393" s="84" t="s">
        <v>1880</v>
      </c>
      <c r="BI393" s="84" t="s">
        <v>1881</v>
      </c>
      <c r="BJ393" s="84" t="s">
        <v>1882</v>
      </c>
      <c r="BK393" s="84" t="s">
        <v>1883</v>
      </c>
      <c r="BL393" s="84" t="s">
        <v>1884</v>
      </c>
      <c r="BM393" s="84" t="s">
        <v>1885</v>
      </c>
      <c r="BN393" s="84" t="s">
        <v>1886</v>
      </c>
      <c r="BO393" s="84" t="s">
        <v>1887</v>
      </c>
      <c r="BP393" s="84" t="s">
        <v>1888</v>
      </c>
      <c r="BQ393" s="84" t="s">
        <v>1889</v>
      </c>
      <c r="BR393" s="68" t="str">
        <f t="shared" si="452"/>
        <v/>
      </c>
      <c r="BS393" s="68" t="str">
        <f t="shared" si="426"/>
        <v/>
      </c>
      <c r="BT393" s="68" t="str">
        <f t="shared" si="427"/>
        <v/>
      </c>
      <c r="BU393" s="68" t="str">
        <f t="shared" si="428"/>
        <v/>
      </c>
      <c r="BV393" s="68" t="str">
        <f t="shared" si="429"/>
        <v/>
      </c>
      <c r="BW393" s="68" t="str">
        <f t="shared" si="430"/>
        <v/>
      </c>
      <c r="BX393" s="68" t="str">
        <f t="shared" si="431"/>
        <v/>
      </c>
      <c r="BY393" s="68" t="str">
        <f t="shared" si="432"/>
        <v/>
      </c>
      <c r="BZ393" s="68" t="str">
        <f t="shared" si="433"/>
        <v/>
      </c>
      <c r="CA393" s="68" t="str">
        <f t="shared" si="434"/>
        <v/>
      </c>
      <c r="CB393" s="68" t="str">
        <f t="shared" si="435"/>
        <v/>
      </c>
      <c r="CC393" s="68" t="str">
        <f t="shared" si="436"/>
        <v/>
      </c>
      <c r="CD393" s="68" t="str">
        <f t="shared" si="437"/>
        <v/>
      </c>
      <c r="CE393" s="68" t="str">
        <f t="shared" si="438"/>
        <v/>
      </c>
      <c r="CF393" s="68" t="str">
        <f t="shared" si="439"/>
        <v/>
      </c>
      <c r="CG393" s="68" t="str">
        <f t="shared" si="440"/>
        <v/>
      </c>
      <c r="CH393" s="68" t="str">
        <f t="shared" si="441"/>
        <v/>
      </c>
      <c r="CI393" s="68" t="str">
        <f t="shared" si="442"/>
        <v/>
      </c>
      <c r="CJ393" s="68" t="str">
        <f t="shared" si="443"/>
        <v/>
      </c>
      <c r="CK393" s="68" t="str">
        <f t="shared" si="444"/>
        <v/>
      </c>
      <c r="CL393" s="68" t="str">
        <f t="shared" si="445"/>
        <v/>
      </c>
      <c r="CM393" s="68" t="str">
        <f t="shared" si="446"/>
        <v/>
      </c>
      <c r="CN393" s="68" t="str">
        <f t="shared" si="447"/>
        <v/>
      </c>
      <c r="CO393" s="68" t="str">
        <f t="shared" si="448"/>
        <v/>
      </c>
      <c r="CP393" s="68" t="str">
        <f t="shared" si="453"/>
        <v/>
      </c>
    </row>
    <row r="394" spans="3:94" x14ac:dyDescent="0.25">
      <c r="C394" s="82" t="str">
        <f t="shared" si="449"/>
        <v/>
      </c>
      <c r="D394" s="278"/>
      <c r="E394" s="82" t="str">
        <f t="shared" si="450"/>
        <v/>
      </c>
      <c r="F394" s="82" t="str">
        <f t="shared" si="403"/>
        <v/>
      </c>
      <c r="G394" s="82" t="str">
        <f t="shared" si="404"/>
        <v/>
      </c>
      <c r="H394" s="82" t="str">
        <f t="shared" si="405"/>
        <v/>
      </c>
      <c r="I394" s="82" t="str">
        <f t="shared" si="406"/>
        <v/>
      </c>
      <c r="J394" s="82" t="str">
        <f t="shared" si="407"/>
        <v/>
      </c>
      <c r="K394" s="82" t="str">
        <f t="shared" si="408"/>
        <v/>
      </c>
      <c r="L394" s="82" t="str">
        <f t="shared" si="409"/>
        <v/>
      </c>
      <c r="M394" s="82" t="str">
        <f t="shared" si="410"/>
        <v/>
      </c>
      <c r="N394" s="82" t="str">
        <f t="shared" si="411"/>
        <v/>
      </c>
      <c r="O394" s="82" t="str">
        <f t="shared" si="412"/>
        <v/>
      </c>
      <c r="P394" s="82" t="str">
        <f t="shared" si="413"/>
        <v/>
      </c>
      <c r="Q394" s="82" t="str">
        <f t="shared" si="414"/>
        <v/>
      </c>
      <c r="R394" s="82" t="str">
        <f t="shared" si="415"/>
        <v/>
      </c>
      <c r="S394" s="82" t="str">
        <f t="shared" si="416"/>
        <v/>
      </c>
      <c r="T394" s="82" t="str">
        <f t="shared" si="417"/>
        <v/>
      </c>
      <c r="U394" s="82" t="str">
        <f t="shared" si="418"/>
        <v/>
      </c>
      <c r="V394" s="82" t="str">
        <f t="shared" si="419"/>
        <v/>
      </c>
      <c r="W394" s="82" t="str">
        <f t="shared" si="420"/>
        <v/>
      </c>
      <c r="X394" s="82" t="str">
        <f t="shared" si="421"/>
        <v/>
      </c>
      <c r="Y394" s="82" t="str">
        <f t="shared" si="422"/>
        <v/>
      </c>
      <c r="Z394" s="82" t="str">
        <f t="shared" si="423"/>
        <v/>
      </c>
      <c r="AA394" s="82" t="str">
        <f t="shared" si="424"/>
        <v/>
      </c>
      <c r="AB394" s="82" t="str">
        <f t="shared" si="425"/>
        <v/>
      </c>
      <c r="AC394" s="83" t="str">
        <f t="shared" si="454"/>
        <v>https://viking-pictures.s3.us-west-1.amazonaws.com/AA1188</v>
      </c>
      <c r="AD394" s="82" t="str">
        <f t="shared" si="391"/>
        <v>0</v>
      </c>
      <c r="AE394" s="82">
        <f t="shared" si="451"/>
        <v>0</v>
      </c>
      <c r="AF394" s="82" t="str">
        <f t="shared" si="392"/>
        <v>0</v>
      </c>
      <c r="AG394" s="82" t="str">
        <f t="shared" si="393"/>
        <v>0</v>
      </c>
      <c r="AH394" s="82" t="str">
        <f t="shared" si="394"/>
        <v>0</v>
      </c>
      <c r="AI394" s="82" t="str">
        <f t="shared" si="395"/>
        <v>0</v>
      </c>
      <c r="AJ394" s="82" t="str">
        <f t="shared" si="396"/>
        <v>0</v>
      </c>
      <c r="AK394" s="82" t="str">
        <f t="shared" si="397"/>
        <v>0</v>
      </c>
      <c r="AL394" s="82" t="str">
        <f t="shared" si="398"/>
        <v>0</v>
      </c>
      <c r="AM394" s="82" t="str">
        <f t="shared" si="399"/>
        <v>0</v>
      </c>
      <c r="AN394" s="82" t="str">
        <f t="shared" si="400"/>
        <v>0</v>
      </c>
      <c r="AO394" s="82" t="str">
        <f t="shared" si="401"/>
        <v>0</v>
      </c>
      <c r="AP394" s="82" t="str">
        <f t="shared" si="402"/>
        <v>0</v>
      </c>
      <c r="AQ394" s="84" t="s">
        <v>3199</v>
      </c>
      <c r="AR394" s="84" t="s">
        <v>1864</v>
      </c>
      <c r="AS394" s="84" t="s">
        <v>1865</v>
      </c>
      <c r="AT394" s="84" t="s">
        <v>1866</v>
      </c>
      <c r="AU394" s="84" t="s">
        <v>1867</v>
      </c>
      <c r="AV394" s="84" t="s">
        <v>1868</v>
      </c>
      <c r="AW394" s="84" t="s">
        <v>1869</v>
      </c>
      <c r="AX394" s="84" t="s">
        <v>1870</v>
      </c>
      <c r="AY394" s="84" t="s">
        <v>1871</v>
      </c>
      <c r="AZ394" s="84" t="s">
        <v>1872</v>
      </c>
      <c r="BA394" s="84" t="s">
        <v>1873</v>
      </c>
      <c r="BB394" s="84" t="s">
        <v>1874</v>
      </c>
      <c r="BC394" s="84" t="s">
        <v>1875</v>
      </c>
      <c r="BD394" s="84" t="s">
        <v>1876</v>
      </c>
      <c r="BE394" s="84" t="s">
        <v>1877</v>
      </c>
      <c r="BF394" s="84" t="s">
        <v>1878</v>
      </c>
      <c r="BG394" s="84" t="s">
        <v>1879</v>
      </c>
      <c r="BH394" s="84" t="s">
        <v>1880</v>
      </c>
      <c r="BI394" s="84" t="s">
        <v>1881</v>
      </c>
      <c r="BJ394" s="84" t="s">
        <v>1882</v>
      </c>
      <c r="BK394" s="84" t="s">
        <v>1883</v>
      </c>
      <c r="BL394" s="84" t="s">
        <v>1884</v>
      </c>
      <c r="BM394" s="84" t="s">
        <v>1885</v>
      </c>
      <c r="BN394" s="84" t="s">
        <v>1886</v>
      </c>
      <c r="BO394" s="84" t="s">
        <v>1887</v>
      </c>
      <c r="BP394" s="84" t="s">
        <v>1888</v>
      </c>
      <c r="BQ394" s="84" t="s">
        <v>1889</v>
      </c>
      <c r="BR394" s="68" t="str">
        <f t="shared" si="452"/>
        <v/>
      </c>
      <c r="BS394" s="68" t="str">
        <f t="shared" si="426"/>
        <v/>
      </c>
      <c r="BT394" s="68" t="str">
        <f t="shared" si="427"/>
        <v/>
      </c>
      <c r="BU394" s="68" t="str">
        <f t="shared" si="428"/>
        <v/>
      </c>
      <c r="BV394" s="68" t="str">
        <f t="shared" si="429"/>
        <v/>
      </c>
      <c r="BW394" s="68" t="str">
        <f t="shared" si="430"/>
        <v/>
      </c>
      <c r="BX394" s="68" t="str">
        <f t="shared" si="431"/>
        <v/>
      </c>
      <c r="BY394" s="68" t="str">
        <f t="shared" si="432"/>
        <v/>
      </c>
      <c r="BZ394" s="68" t="str">
        <f t="shared" si="433"/>
        <v/>
      </c>
      <c r="CA394" s="68" t="str">
        <f t="shared" si="434"/>
        <v/>
      </c>
      <c r="CB394" s="68" t="str">
        <f t="shared" si="435"/>
        <v/>
      </c>
      <c r="CC394" s="68" t="str">
        <f t="shared" si="436"/>
        <v/>
      </c>
      <c r="CD394" s="68" t="str">
        <f t="shared" si="437"/>
        <v/>
      </c>
      <c r="CE394" s="68" t="str">
        <f t="shared" si="438"/>
        <v/>
      </c>
      <c r="CF394" s="68" t="str">
        <f t="shared" si="439"/>
        <v/>
      </c>
      <c r="CG394" s="68" t="str">
        <f t="shared" si="440"/>
        <v/>
      </c>
      <c r="CH394" s="68" t="str">
        <f t="shared" si="441"/>
        <v/>
      </c>
      <c r="CI394" s="68" t="str">
        <f t="shared" si="442"/>
        <v/>
      </c>
      <c r="CJ394" s="68" t="str">
        <f t="shared" si="443"/>
        <v/>
      </c>
      <c r="CK394" s="68" t="str">
        <f t="shared" si="444"/>
        <v/>
      </c>
      <c r="CL394" s="68" t="str">
        <f t="shared" si="445"/>
        <v/>
      </c>
      <c r="CM394" s="68" t="str">
        <f t="shared" si="446"/>
        <v/>
      </c>
      <c r="CN394" s="68" t="str">
        <f t="shared" si="447"/>
        <v/>
      </c>
      <c r="CO394" s="68" t="str">
        <f t="shared" si="448"/>
        <v/>
      </c>
      <c r="CP394" s="68" t="str">
        <f t="shared" si="453"/>
        <v/>
      </c>
    </row>
    <row r="395" spans="3:94" x14ac:dyDescent="0.25">
      <c r="C395" s="82" t="str">
        <f t="shared" si="449"/>
        <v/>
      </c>
      <c r="D395" s="278"/>
      <c r="E395" s="82" t="str">
        <f t="shared" si="450"/>
        <v/>
      </c>
      <c r="F395" s="82" t="str">
        <f t="shared" si="403"/>
        <v/>
      </c>
      <c r="G395" s="82" t="str">
        <f t="shared" si="404"/>
        <v/>
      </c>
      <c r="H395" s="82" t="str">
        <f t="shared" si="405"/>
        <v/>
      </c>
      <c r="I395" s="82" t="str">
        <f t="shared" si="406"/>
        <v/>
      </c>
      <c r="J395" s="82" t="str">
        <f t="shared" si="407"/>
        <v/>
      </c>
      <c r="K395" s="82" t="str">
        <f t="shared" si="408"/>
        <v/>
      </c>
      <c r="L395" s="82" t="str">
        <f t="shared" si="409"/>
        <v/>
      </c>
      <c r="M395" s="82" t="str">
        <f t="shared" si="410"/>
        <v/>
      </c>
      <c r="N395" s="82" t="str">
        <f t="shared" si="411"/>
        <v/>
      </c>
      <c r="O395" s="82" t="str">
        <f t="shared" si="412"/>
        <v/>
      </c>
      <c r="P395" s="82" t="str">
        <f t="shared" si="413"/>
        <v/>
      </c>
      <c r="Q395" s="82" t="str">
        <f t="shared" si="414"/>
        <v/>
      </c>
      <c r="R395" s="82" t="str">
        <f t="shared" si="415"/>
        <v/>
      </c>
      <c r="S395" s="82" t="str">
        <f t="shared" si="416"/>
        <v/>
      </c>
      <c r="T395" s="82" t="str">
        <f t="shared" si="417"/>
        <v/>
      </c>
      <c r="U395" s="82" t="str">
        <f t="shared" si="418"/>
        <v/>
      </c>
      <c r="V395" s="82" t="str">
        <f t="shared" si="419"/>
        <v/>
      </c>
      <c r="W395" s="82" t="str">
        <f t="shared" si="420"/>
        <v/>
      </c>
      <c r="X395" s="82" t="str">
        <f t="shared" si="421"/>
        <v/>
      </c>
      <c r="Y395" s="82" t="str">
        <f t="shared" si="422"/>
        <v/>
      </c>
      <c r="Z395" s="82" t="str">
        <f t="shared" si="423"/>
        <v/>
      </c>
      <c r="AA395" s="82" t="str">
        <f t="shared" si="424"/>
        <v/>
      </c>
      <c r="AB395" s="82" t="str">
        <f t="shared" si="425"/>
        <v/>
      </c>
      <c r="AC395" s="83" t="str">
        <f t="shared" si="454"/>
        <v>https://viking-pictures.s3.us-west-1.amazonaws.com/AA1188</v>
      </c>
      <c r="AD395" s="82" t="str">
        <f t="shared" si="391"/>
        <v>0</v>
      </c>
      <c r="AE395" s="82">
        <f t="shared" si="451"/>
        <v>0</v>
      </c>
      <c r="AF395" s="82" t="str">
        <f t="shared" si="392"/>
        <v>0</v>
      </c>
      <c r="AG395" s="82" t="str">
        <f t="shared" si="393"/>
        <v>0</v>
      </c>
      <c r="AH395" s="82" t="str">
        <f t="shared" si="394"/>
        <v>0</v>
      </c>
      <c r="AI395" s="82" t="str">
        <f t="shared" si="395"/>
        <v>0</v>
      </c>
      <c r="AJ395" s="82" t="str">
        <f t="shared" si="396"/>
        <v>0</v>
      </c>
      <c r="AK395" s="82" t="str">
        <f t="shared" si="397"/>
        <v>0</v>
      </c>
      <c r="AL395" s="82" t="str">
        <f t="shared" si="398"/>
        <v>0</v>
      </c>
      <c r="AM395" s="82" t="str">
        <f t="shared" si="399"/>
        <v>0</v>
      </c>
      <c r="AN395" s="82" t="str">
        <f t="shared" si="400"/>
        <v>0</v>
      </c>
      <c r="AO395" s="82" t="str">
        <f t="shared" si="401"/>
        <v>0</v>
      </c>
      <c r="AP395" s="82" t="str">
        <f t="shared" si="402"/>
        <v>0</v>
      </c>
      <c r="AQ395" s="84" t="s">
        <v>3199</v>
      </c>
      <c r="AR395" s="84" t="s">
        <v>1864</v>
      </c>
      <c r="AS395" s="84" t="s">
        <v>1865</v>
      </c>
      <c r="AT395" s="84" t="s">
        <v>1866</v>
      </c>
      <c r="AU395" s="84" t="s">
        <v>1867</v>
      </c>
      <c r="AV395" s="84" t="s">
        <v>1868</v>
      </c>
      <c r="AW395" s="84" t="s">
        <v>1869</v>
      </c>
      <c r="AX395" s="84" t="s">
        <v>1870</v>
      </c>
      <c r="AY395" s="84" t="s">
        <v>1871</v>
      </c>
      <c r="AZ395" s="84" t="s">
        <v>1872</v>
      </c>
      <c r="BA395" s="84" t="s">
        <v>1873</v>
      </c>
      <c r="BB395" s="84" t="s">
        <v>1874</v>
      </c>
      <c r="BC395" s="84" t="s">
        <v>1875</v>
      </c>
      <c r="BD395" s="84" t="s">
        <v>1876</v>
      </c>
      <c r="BE395" s="84" t="s">
        <v>1877</v>
      </c>
      <c r="BF395" s="84" t="s">
        <v>1878</v>
      </c>
      <c r="BG395" s="84" t="s">
        <v>1879</v>
      </c>
      <c r="BH395" s="84" t="s">
        <v>1880</v>
      </c>
      <c r="BI395" s="84" t="s">
        <v>1881</v>
      </c>
      <c r="BJ395" s="84" t="s">
        <v>1882</v>
      </c>
      <c r="BK395" s="84" t="s">
        <v>1883</v>
      </c>
      <c r="BL395" s="84" t="s">
        <v>1884</v>
      </c>
      <c r="BM395" s="84" t="s">
        <v>1885</v>
      </c>
      <c r="BN395" s="84" t="s">
        <v>1886</v>
      </c>
      <c r="BO395" s="84" t="s">
        <v>1887</v>
      </c>
      <c r="BP395" s="84" t="s">
        <v>1888</v>
      </c>
      <c r="BQ395" s="84" t="s">
        <v>1889</v>
      </c>
      <c r="BR395" s="68" t="str">
        <f t="shared" si="452"/>
        <v/>
      </c>
      <c r="BS395" s="68" t="str">
        <f t="shared" si="426"/>
        <v/>
      </c>
      <c r="BT395" s="68" t="str">
        <f t="shared" si="427"/>
        <v/>
      </c>
      <c r="BU395" s="68" t="str">
        <f t="shared" si="428"/>
        <v/>
      </c>
      <c r="BV395" s="68" t="str">
        <f t="shared" si="429"/>
        <v/>
      </c>
      <c r="BW395" s="68" t="str">
        <f t="shared" si="430"/>
        <v/>
      </c>
      <c r="BX395" s="68" t="str">
        <f t="shared" si="431"/>
        <v/>
      </c>
      <c r="BY395" s="68" t="str">
        <f t="shared" si="432"/>
        <v/>
      </c>
      <c r="BZ395" s="68" t="str">
        <f t="shared" si="433"/>
        <v/>
      </c>
      <c r="CA395" s="68" t="str">
        <f t="shared" si="434"/>
        <v/>
      </c>
      <c r="CB395" s="68" t="str">
        <f t="shared" si="435"/>
        <v/>
      </c>
      <c r="CC395" s="68" t="str">
        <f t="shared" si="436"/>
        <v/>
      </c>
      <c r="CD395" s="68" t="str">
        <f t="shared" si="437"/>
        <v/>
      </c>
      <c r="CE395" s="68" t="str">
        <f t="shared" si="438"/>
        <v/>
      </c>
      <c r="CF395" s="68" t="str">
        <f t="shared" si="439"/>
        <v/>
      </c>
      <c r="CG395" s="68" t="str">
        <f t="shared" si="440"/>
        <v/>
      </c>
      <c r="CH395" s="68" t="str">
        <f t="shared" si="441"/>
        <v/>
      </c>
      <c r="CI395" s="68" t="str">
        <f t="shared" si="442"/>
        <v/>
      </c>
      <c r="CJ395" s="68" t="str">
        <f t="shared" si="443"/>
        <v/>
      </c>
      <c r="CK395" s="68" t="str">
        <f t="shared" si="444"/>
        <v/>
      </c>
      <c r="CL395" s="68" t="str">
        <f t="shared" si="445"/>
        <v/>
      </c>
      <c r="CM395" s="68" t="str">
        <f t="shared" si="446"/>
        <v/>
      </c>
      <c r="CN395" s="68" t="str">
        <f t="shared" si="447"/>
        <v/>
      </c>
      <c r="CO395" s="68" t="str">
        <f t="shared" si="448"/>
        <v/>
      </c>
      <c r="CP395" s="68" t="str">
        <f t="shared" si="453"/>
        <v/>
      </c>
    </row>
    <row r="396" spans="3:94" x14ac:dyDescent="0.25">
      <c r="C396" s="82" t="str">
        <f t="shared" si="449"/>
        <v/>
      </c>
      <c r="D396" s="278"/>
      <c r="E396" s="82" t="str">
        <f t="shared" si="450"/>
        <v/>
      </c>
      <c r="F396" s="82" t="str">
        <f t="shared" si="403"/>
        <v/>
      </c>
      <c r="G396" s="82" t="str">
        <f t="shared" si="404"/>
        <v/>
      </c>
      <c r="H396" s="82" t="str">
        <f t="shared" si="405"/>
        <v/>
      </c>
      <c r="I396" s="82" t="str">
        <f t="shared" si="406"/>
        <v/>
      </c>
      <c r="J396" s="82" t="str">
        <f t="shared" si="407"/>
        <v/>
      </c>
      <c r="K396" s="82" t="str">
        <f t="shared" si="408"/>
        <v/>
      </c>
      <c r="L396" s="82" t="str">
        <f t="shared" si="409"/>
        <v/>
      </c>
      <c r="M396" s="82" t="str">
        <f t="shared" si="410"/>
        <v/>
      </c>
      <c r="N396" s="82" t="str">
        <f t="shared" si="411"/>
        <v/>
      </c>
      <c r="O396" s="82" t="str">
        <f t="shared" si="412"/>
        <v/>
      </c>
      <c r="P396" s="82" t="str">
        <f t="shared" si="413"/>
        <v/>
      </c>
      <c r="Q396" s="82" t="str">
        <f t="shared" si="414"/>
        <v/>
      </c>
      <c r="R396" s="82" t="str">
        <f t="shared" si="415"/>
        <v/>
      </c>
      <c r="S396" s="82" t="str">
        <f t="shared" si="416"/>
        <v/>
      </c>
      <c r="T396" s="82" t="str">
        <f t="shared" si="417"/>
        <v/>
      </c>
      <c r="U396" s="82" t="str">
        <f t="shared" si="418"/>
        <v/>
      </c>
      <c r="V396" s="82" t="str">
        <f t="shared" si="419"/>
        <v/>
      </c>
      <c r="W396" s="82" t="str">
        <f t="shared" si="420"/>
        <v/>
      </c>
      <c r="X396" s="82" t="str">
        <f t="shared" si="421"/>
        <v/>
      </c>
      <c r="Y396" s="82" t="str">
        <f t="shared" si="422"/>
        <v/>
      </c>
      <c r="Z396" s="82" t="str">
        <f t="shared" si="423"/>
        <v/>
      </c>
      <c r="AA396" s="82" t="str">
        <f t="shared" si="424"/>
        <v/>
      </c>
      <c r="AB396" s="82" t="str">
        <f t="shared" si="425"/>
        <v/>
      </c>
      <c r="AC396" s="83" t="str">
        <f t="shared" si="454"/>
        <v>https://viking-pictures.s3.us-west-1.amazonaws.com/AA1188</v>
      </c>
      <c r="AD396" s="82" t="str">
        <f t="shared" si="391"/>
        <v>0</v>
      </c>
      <c r="AE396" s="82">
        <f t="shared" si="451"/>
        <v>0</v>
      </c>
      <c r="AF396" s="82" t="str">
        <f t="shared" si="392"/>
        <v>0</v>
      </c>
      <c r="AG396" s="82" t="str">
        <f t="shared" si="393"/>
        <v>0</v>
      </c>
      <c r="AH396" s="82" t="str">
        <f t="shared" si="394"/>
        <v>0</v>
      </c>
      <c r="AI396" s="82" t="str">
        <f t="shared" si="395"/>
        <v>0</v>
      </c>
      <c r="AJ396" s="82" t="str">
        <f t="shared" si="396"/>
        <v>0</v>
      </c>
      <c r="AK396" s="82" t="str">
        <f t="shared" si="397"/>
        <v>0</v>
      </c>
      <c r="AL396" s="82" t="str">
        <f t="shared" si="398"/>
        <v>0</v>
      </c>
      <c r="AM396" s="82" t="str">
        <f t="shared" si="399"/>
        <v>0</v>
      </c>
      <c r="AN396" s="82" t="str">
        <f t="shared" si="400"/>
        <v>0</v>
      </c>
      <c r="AO396" s="82" t="str">
        <f t="shared" si="401"/>
        <v>0</v>
      </c>
      <c r="AP396" s="82" t="str">
        <f t="shared" si="402"/>
        <v>0</v>
      </c>
      <c r="AQ396" s="84" t="s">
        <v>3199</v>
      </c>
      <c r="AR396" s="84" t="s">
        <v>1864</v>
      </c>
      <c r="AS396" s="84" t="s">
        <v>1865</v>
      </c>
      <c r="AT396" s="84" t="s">
        <v>1866</v>
      </c>
      <c r="AU396" s="84" t="s">
        <v>1867</v>
      </c>
      <c r="AV396" s="84" t="s">
        <v>1868</v>
      </c>
      <c r="AW396" s="84" t="s">
        <v>1869</v>
      </c>
      <c r="AX396" s="84" t="s">
        <v>1870</v>
      </c>
      <c r="AY396" s="84" t="s">
        <v>1871</v>
      </c>
      <c r="AZ396" s="84" t="s">
        <v>1872</v>
      </c>
      <c r="BA396" s="84" t="s">
        <v>1873</v>
      </c>
      <c r="BB396" s="84" t="s">
        <v>1874</v>
      </c>
      <c r="BC396" s="84" t="s">
        <v>1875</v>
      </c>
      <c r="BD396" s="84" t="s">
        <v>1876</v>
      </c>
      <c r="BE396" s="84" t="s">
        <v>1877</v>
      </c>
      <c r="BF396" s="84" t="s">
        <v>1878</v>
      </c>
      <c r="BG396" s="84" t="s">
        <v>1879</v>
      </c>
      <c r="BH396" s="84" t="s">
        <v>1880</v>
      </c>
      <c r="BI396" s="84" t="s">
        <v>1881</v>
      </c>
      <c r="BJ396" s="84" t="s">
        <v>1882</v>
      </c>
      <c r="BK396" s="84" t="s">
        <v>1883</v>
      </c>
      <c r="BL396" s="84" t="s">
        <v>1884</v>
      </c>
      <c r="BM396" s="84" t="s">
        <v>1885</v>
      </c>
      <c r="BN396" s="84" t="s">
        <v>1886</v>
      </c>
      <c r="BO396" s="84" t="s">
        <v>1887</v>
      </c>
      <c r="BP396" s="84" t="s">
        <v>1888</v>
      </c>
      <c r="BQ396" s="84" t="s">
        <v>1889</v>
      </c>
      <c r="BR396" s="68" t="str">
        <f t="shared" si="452"/>
        <v/>
      </c>
      <c r="BS396" s="68" t="str">
        <f t="shared" si="426"/>
        <v/>
      </c>
      <c r="BT396" s="68" t="str">
        <f t="shared" si="427"/>
        <v/>
      </c>
      <c r="BU396" s="68" t="str">
        <f t="shared" si="428"/>
        <v/>
      </c>
      <c r="BV396" s="68" t="str">
        <f t="shared" si="429"/>
        <v/>
      </c>
      <c r="BW396" s="68" t="str">
        <f t="shared" si="430"/>
        <v/>
      </c>
      <c r="BX396" s="68" t="str">
        <f t="shared" si="431"/>
        <v/>
      </c>
      <c r="BY396" s="68" t="str">
        <f t="shared" si="432"/>
        <v/>
      </c>
      <c r="BZ396" s="68" t="str">
        <f t="shared" si="433"/>
        <v/>
      </c>
      <c r="CA396" s="68" t="str">
        <f t="shared" si="434"/>
        <v/>
      </c>
      <c r="CB396" s="68" t="str">
        <f t="shared" si="435"/>
        <v/>
      </c>
      <c r="CC396" s="68" t="str">
        <f t="shared" si="436"/>
        <v/>
      </c>
      <c r="CD396" s="68" t="str">
        <f t="shared" si="437"/>
        <v/>
      </c>
      <c r="CE396" s="68" t="str">
        <f t="shared" si="438"/>
        <v/>
      </c>
      <c r="CF396" s="68" t="str">
        <f t="shared" si="439"/>
        <v/>
      </c>
      <c r="CG396" s="68" t="str">
        <f t="shared" si="440"/>
        <v/>
      </c>
      <c r="CH396" s="68" t="str">
        <f t="shared" si="441"/>
        <v/>
      </c>
      <c r="CI396" s="68" t="str">
        <f t="shared" si="442"/>
        <v/>
      </c>
      <c r="CJ396" s="68" t="str">
        <f t="shared" si="443"/>
        <v/>
      </c>
      <c r="CK396" s="68" t="str">
        <f t="shared" si="444"/>
        <v/>
      </c>
      <c r="CL396" s="68" t="str">
        <f t="shared" si="445"/>
        <v/>
      </c>
      <c r="CM396" s="68" t="str">
        <f t="shared" si="446"/>
        <v/>
      </c>
      <c r="CN396" s="68" t="str">
        <f t="shared" si="447"/>
        <v/>
      </c>
      <c r="CO396" s="68" t="str">
        <f t="shared" si="448"/>
        <v/>
      </c>
      <c r="CP396" s="68" t="str">
        <f t="shared" si="453"/>
        <v/>
      </c>
    </row>
    <row r="397" spans="3:94" x14ac:dyDescent="0.25">
      <c r="C397" s="82" t="str">
        <f t="shared" si="449"/>
        <v/>
      </c>
      <c r="D397" s="278"/>
      <c r="E397" s="82" t="str">
        <f t="shared" si="450"/>
        <v/>
      </c>
      <c r="F397" s="82" t="str">
        <f t="shared" si="403"/>
        <v/>
      </c>
      <c r="G397" s="82" t="str">
        <f t="shared" si="404"/>
        <v/>
      </c>
      <c r="H397" s="82" t="str">
        <f t="shared" si="405"/>
        <v/>
      </c>
      <c r="I397" s="82" t="str">
        <f t="shared" si="406"/>
        <v/>
      </c>
      <c r="J397" s="82" t="str">
        <f t="shared" si="407"/>
        <v/>
      </c>
      <c r="K397" s="82" t="str">
        <f t="shared" si="408"/>
        <v/>
      </c>
      <c r="L397" s="82" t="str">
        <f t="shared" si="409"/>
        <v/>
      </c>
      <c r="M397" s="82" t="str">
        <f t="shared" si="410"/>
        <v/>
      </c>
      <c r="N397" s="82" t="str">
        <f t="shared" si="411"/>
        <v/>
      </c>
      <c r="O397" s="82" t="str">
        <f t="shared" si="412"/>
        <v/>
      </c>
      <c r="P397" s="82" t="str">
        <f t="shared" si="413"/>
        <v/>
      </c>
      <c r="Q397" s="82" t="str">
        <f t="shared" si="414"/>
        <v/>
      </c>
      <c r="R397" s="82" t="str">
        <f t="shared" si="415"/>
        <v/>
      </c>
      <c r="S397" s="82" t="str">
        <f t="shared" si="416"/>
        <v/>
      </c>
      <c r="T397" s="82" t="str">
        <f t="shared" si="417"/>
        <v/>
      </c>
      <c r="U397" s="82" t="str">
        <f t="shared" si="418"/>
        <v/>
      </c>
      <c r="V397" s="82" t="str">
        <f t="shared" si="419"/>
        <v/>
      </c>
      <c r="W397" s="82" t="str">
        <f t="shared" si="420"/>
        <v/>
      </c>
      <c r="X397" s="82" t="str">
        <f t="shared" si="421"/>
        <v/>
      </c>
      <c r="Y397" s="82" t="str">
        <f t="shared" si="422"/>
        <v/>
      </c>
      <c r="Z397" s="82" t="str">
        <f t="shared" si="423"/>
        <v/>
      </c>
      <c r="AA397" s="82" t="str">
        <f t="shared" si="424"/>
        <v/>
      </c>
      <c r="AB397" s="82" t="str">
        <f t="shared" si="425"/>
        <v/>
      </c>
      <c r="AC397" s="83" t="str">
        <f t="shared" si="454"/>
        <v>https://viking-pictures.s3.us-west-1.amazonaws.com/AA1188</v>
      </c>
      <c r="AD397" s="82" t="str">
        <f t="shared" si="391"/>
        <v>0</v>
      </c>
      <c r="AE397" s="82">
        <f t="shared" si="451"/>
        <v>0</v>
      </c>
      <c r="AF397" s="82" t="str">
        <f t="shared" si="392"/>
        <v>0</v>
      </c>
      <c r="AG397" s="82" t="str">
        <f t="shared" si="393"/>
        <v>0</v>
      </c>
      <c r="AH397" s="82" t="str">
        <f t="shared" si="394"/>
        <v>0</v>
      </c>
      <c r="AI397" s="82" t="str">
        <f t="shared" si="395"/>
        <v>0</v>
      </c>
      <c r="AJ397" s="82" t="str">
        <f t="shared" si="396"/>
        <v>0</v>
      </c>
      <c r="AK397" s="82" t="str">
        <f t="shared" si="397"/>
        <v>0</v>
      </c>
      <c r="AL397" s="82" t="str">
        <f t="shared" si="398"/>
        <v>0</v>
      </c>
      <c r="AM397" s="82" t="str">
        <f t="shared" si="399"/>
        <v>0</v>
      </c>
      <c r="AN397" s="82" t="str">
        <f t="shared" si="400"/>
        <v>0</v>
      </c>
      <c r="AO397" s="82" t="str">
        <f t="shared" si="401"/>
        <v>0</v>
      </c>
      <c r="AP397" s="82" t="str">
        <f t="shared" si="402"/>
        <v>0</v>
      </c>
      <c r="AQ397" s="84" t="s">
        <v>3199</v>
      </c>
      <c r="AR397" s="84" t="s">
        <v>1864</v>
      </c>
      <c r="AS397" s="84" t="s">
        <v>1865</v>
      </c>
      <c r="AT397" s="84" t="s">
        <v>1866</v>
      </c>
      <c r="AU397" s="84" t="s">
        <v>1867</v>
      </c>
      <c r="AV397" s="84" t="s">
        <v>1868</v>
      </c>
      <c r="AW397" s="84" t="s">
        <v>1869</v>
      </c>
      <c r="AX397" s="84" t="s">
        <v>1870</v>
      </c>
      <c r="AY397" s="84" t="s">
        <v>1871</v>
      </c>
      <c r="AZ397" s="84" t="s">
        <v>1872</v>
      </c>
      <c r="BA397" s="84" t="s">
        <v>1873</v>
      </c>
      <c r="BB397" s="84" t="s">
        <v>1874</v>
      </c>
      <c r="BC397" s="84" t="s">
        <v>1875</v>
      </c>
      <c r="BD397" s="84" t="s">
        <v>1876</v>
      </c>
      <c r="BE397" s="84" t="s">
        <v>1877</v>
      </c>
      <c r="BF397" s="84" t="s">
        <v>1878</v>
      </c>
      <c r="BG397" s="84" t="s">
        <v>1879</v>
      </c>
      <c r="BH397" s="84" t="s">
        <v>1880</v>
      </c>
      <c r="BI397" s="84" t="s">
        <v>1881</v>
      </c>
      <c r="BJ397" s="84" t="s">
        <v>1882</v>
      </c>
      <c r="BK397" s="84" t="s">
        <v>1883</v>
      </c>
      <c r="BL397" s="84" t="s">
        <v>1884</v>
      </c>
      <c r="BM397" s="84" t="s">
        <v>1885</v>
      </c>
      <c r="BN397" s="84" t="s">
        <v>1886</v>
      </c>
      <c r="BO397" s="84" t="s">
        <v>1887</v>
      </c>
      <c r="BP397" s="84" t="s">
        <v>1888</v>
      </c>
      <c r="BQ397" s="84" t="s">
        <v>1889</v>
      </c>
      <c r="BR397" s="68" t="str">
        <f t="shared" si="452"/>
        <v/>
      </c>
      <c r="BS397" s="68" t="str">
        <f t="shared" si="426"/>
        <v/>
      </c>
      <c r="BT397" s="68" t="str">
        <f t="shared" si="427"/>
        <v/>
      </c>
      <c r="BU397" s="68" t="str">
        <f t="shared" si="428"/>
        <v/>
      </c>
      <c r="BV397" s="68" t="str">
        <f t="shared" si="429"/>
        <v/>
      </c>
      <c r="BW397" s="68" t="str">
        <f t="shared" si="430"/>
        <v/>
      </c>
      <c r="BX397" s="68" t="str">
        <f t="shared" si="431"/>
        <v/>
      </c>
      <c r="BY397" s="68" t="str">
        <f t="shared" si="432"/>
        <v/>
      </c>
      <c r="BZ397" s="68" t="str">
        <f t="shared" si="433"/>
        <v/>
      </c>
      <c r="CA397" s="68" t="str">
        <f t="shared" si="434"/>
        <v/>
      </c>
      <c r="CB397" s="68" t="str">
        <f t="shared" si="435"/>
        <v/>
      </c>
      <c r="CC397" s="68" t="str">
        <f t="shared" si="436"/>
        <v/>
      </c>
      <c r="CD397" s="68" t="str">
        <f t="shared" si="437"/>
        <v/>
      </c>
      <c r="CE397" s="68" t="str">
        <f t="shared" si="438"/>
        <v/>
      </c>
      <c r="CF397" s="68" t="str">
        <f t="shared" si="439"/>
        <v/>
      </c>
      <c r="CG397" s="68" t="str">
        <f t="shared" si="440"/>
        <v/>
      </c>
      <c r="CH397" s="68" t="str">
        <f t="shared" si="441"/>
        <v/>
      </c>
      <c r="CI397" s="68" t="str">
        <f t="shared" si="442"/>
        <v/>
      </c>
      <c r="CJ397" s="68" t="str">
        <f t="shared" si="443"/>
        <v/>
      </c>
      <c r="CK397" s="68" t="str">
        <f t="shared" si="444"/>
        <v/>
      </c>
      <c r="CL397" s="68" t="str">
        <f t="shared" si="445"/>
        <v/>
      </c>
      <c r="CM397" s="68" t="str">
        <f t="shared" si="446"/>
        <v/>
      </c>
      <c r="CN397" s="68" t="str">
        <f t="shared" si="447"/>
        <v/>
      </c>
      <c r="CO397" s="68" t="str">
        <f t="shared" si="448"/>
        <v/>
      </c>
      <c r="CP397" s="68" t="str">
        <f t="shared" si="453"/>
        <v/>
      </c>
    </row>
    <row r="398" spans="3:94" x14ac:dyDescent="0.25">
      <c r="C398" s="82" t="str">
        <f t="shared" si="449"/>
        <v/>
      </c>
      <c r="D398" s="278"/>
      <c r="E398" s="82" t="str">
        <f t="shared" si="450"/>
        <v/>
      </c>
      <c r="F398" s="82" t="str">
        <f t="shared" si="403"/>
        <v/>
      </c>
      <c r="G398" s="82" t="str">
        <f t="shared" si="404"/>
        <v/>
      </c>
      <c r="H398" s="82" t="str">
        <f t="shared" si="405"/>
        <v/>
      </c>
      <c r="I398" s="82" t="str">
        <f t="shared" si="406"/>
        <v/>
      </c>
      <c r="J398" s="82" t="str">
        <f t="shared" si="407"/>
        <v/>
      </c>
      <c r="K398" s="82" t="str">
        <f t="shared" si="408"/>
        <v/>
      </c>
      <c r="L398" s="82" t="str">
        <f t="shared" si="409"/>
        <v/>
      </c>
      <c r="M398" s="82" t="str">
        <f t="shared" si="410"/>
        <v/>
      </c>
      <c r="N398" s="82" t="str">
        <f t="shared" si="411"/>
        <v/>
      </c>
      <c r="O398" s="82" t="str">
        <f t="shared" si="412"/>
        <v/>
      </c>
      <c r="P398" s="82" t="str">
        <f t="shared" si="413"/>
        <v/>
      </c>
      <c r="Q398" s="82" t="str">
        <f t="shared" si="414"/>
        <v/>
      </c>
      <c r="R398" s="82" t="str">
        <f t="shared" si="415"/>
        <v/>
      </c>
      <c r="S398" s="82" t="str">
        <f t="shared" si="416"/>
        <v/>
      </c>
      <c r="T398" s="82" t="str">
        <f t="shared" si="417"/>
        <v/>
      </c>
      <c r="U398" s="82" t="str">
        <f t="shared" si="418"/>
        <v/>
      </c>
      <c r="V398" s="82" t="str">
        <f t="shared" si="419"/>
        <v/>
      </c>
      <c r="W398" s="82" t="str">
        <f t="shared" si="420"/>
        <v/>
      </c>
      <c r="X398" s="82" t="str">
        <f t="shared" si="421"/>
        <v/>
      </c>
      <c r="Y398" s="82" t="str">
        <f t="shared" si="422"/>
        <v/>
      </c>
      <c r="Z398" s="82" t="str">
        <f t="shared" si="423"/>
        <v/>
      </c>
      <c r="AA398" s="82" t="str">
        <f t="shared" si="424"/>
        <v/>
      </c>
      <c r="AB398" s="82" t="str">
        <f t="shared" si="425"/>
        <v/>
      </c>
      <c r="AC398" s="83" t="str">
        <f t="shared" si="454"/>
        <v>https://viking-pictures.s3.us-west-1.amazonaws.com/AA1188</v>
      </c>
      <c r="AD398" s="82" t="str">
        <f t="shared" si="391"/>
        <v>0</v>
      </c>
      <c r="AE398" s="82">
        <f t="shared" si="451"/>
        <v>0</v>
      </c>
      <c r="AF398" s="82" t="str">
        <f t="shared" si="392"/>
        <v>0</v>
      </c>
      <c r="AG398" s="82" t="str">
        <f t="shared" si="393"/>
        <v>0</v>
      </c>
      <c r="AH398" s="82" t="str">
        <f t="shared" si="394"/>
        <v>0</v>
      </c>
      <c r="AI398" s="82" t="str">
        <f t="shared" si="395"/>
        <v>0</v>
      </c>
      <c r="AJ398" s="82" t="str">
        <f t="shared" si="396"/>
        <v>0</v>
      </c>
      <c r="AK398" s="82" t="str">
        <f t="shared" si="397"/>
        <v>0</v>
      </c>
      <c r="AL398" s="82" t="str">
        <f t="shared" si="398"/>
        <v>0</v>
      </c>
      <c r="AM398" s="82" t="str">
        <f t="shared" si="399"/>
        <v>0</v>
      </c>
      <c r="AN398" s="82" t="str">
        <f t="shared" si="400"/>
        <v>0</v>
      </c>
      <c r="AO398" s="82" t="str">
        <f t="shared" si="401"/>
        <v>0</v>
      </c>
      <c r="AP398" s="82" t="str">
        <f t="shared" si="402"/>
        <v>0</v>
      </c>
      <c r="AQ398" s="84" t="s">
        <v>3199</v>
      </c>
      <c r="AR398" s="84" t="s">
        <v>1864</v>
      </c>
      <c r="AS398" s="84" t="s">
        <v>1865</v>
      </c>
      <c r="AT398" s="84" t="s">
        <v>1866</v>
      </c>
      <c r="AU398" s="84" t="s">
        <v>1867</v>
      </c>
      <c r="AV398" s="84" t="s">
        <v>1868</v>
      </c>
      <c r="AW398" s="84" t="s">
        <v>1869</v>
      </c>
      <c r="AX398" s="84" t="s">
        <v>1870</v>
      </c>
      <c r="AY398" s="84" t="s">
        <v>1871</v>
      </c>
      <c r="AZ398" s="84" t="s">
        <v>1872</v>
      </c>
      <c r="BA398" s="84" t="s">
        <v>1873</v>
      </c>
      <c r="BB398" s="84" t="s">
        <v>1874</v>
      </c>
      <c r="BC398" s="84" t="s">
        <v>1875</v>
      </c>
      <c r="BD398" s="84" t="s">
        <v>1876</v>
      </c>
      <c r="BE398" s="84" t="s">
        <v>1877</v>
      </c>
      <c r="BF398" s="84" t="s">
        <v>1878</v>
      </c>
      <c r="BG398" s="84" t="s">
        <v>1879</v>
      </c>
      <c r="BH398" s="84" t="s">
        <v>1880</v>
      </c>
      <c r="BI398" s="84" t="s">
        <v>1881</v>
      </c>
      <c r="BJ398" s="84" t="s">
        <v>1882</v>
      </c>
      <c r="BK398" s="84" t="s">
        <v>1883</v>
      </c>
      <c r="BL398" s="84" t="s">
        <v>1884</v>
      </c>
      <c r="BM398" s="84" t="s">
        <v>1885</v>
      </c>
      <c r="BN398" s="84" t="s">
        <v>1886</v>
      </c>
      <c r="BO398" s="84" t="s">
        <v>1887</v>
      </c>
      <c r="BP398" s="84" t="s">
        <v>1888</v>
      </c>
      <c r="BQ398" s="84" t="s">
        <v>1889</v>
      </c>
      <c r="BR398" s="68" t="str">
        <f t="shared" si="452"/>
        <v/>
      </c>
      <c r="BS398" s="68" t="str">
        <f t="shared" si="426"/>
        <v/>
      </c>
      <c r="BT398" s="68" t="str">
        <f t="shared" si="427"/>
        <v/>
      </c>
      <c r="BU398" s="68" t="str">
        <f t="shared" si="428"/>
        <v/>
      </c>
      <c r="BV398" s="68" t="str">
        <f t="shared" si="429"/>
        <v/>
      </c>
      <c r="BW398" s="68" t="str">
        <f t="shared" si="430"/>
        <v/>
      </c>
      <c r="BX398" s="68" t="str">
        <f t="shared" si="431"/>
        <v/>
      </c>
      <c r="BY398" s="68" t="str">
        <f t="shared" si="432"/>
        <v/>
      </c>
      <c r="BZ398" s="68" t="str">
        <f t="shared" si="433"/>
        <v/>
      </c>
      <c r="CA398" s="68" t="str">
        <f t="shared" si="434"/>
        <v/>
      </c>
      <c r="CB398" s="68" t="str">
        <f t="shared" si="435"/>
        <v/>
      </c>
      <c r="CC398" s="68" t="str">
        <f t="shared" si="436"/>
        <v/>
      </c>
      <c r="CD398" s="68" t="str">
        <f t="shared" si="437"/>
        <v/>
      </c>
      <c r="CE398" s="68" t="str">
        <f t="shared" si="438"/>
        <v/>
      </c>
      <c r="CF398" s="68" t="str">
        <f t="shared" si="439"/>
        <v/>
      </c>
      <c r="CG398" s="68" t="str">
        <f t="shared" si="440"/>
        <v/>
      </c>
      <c r="CH398" s="68" t="str">
        <f t="shared" si="441"/>
        <v/>
      </c>
      <c r="CI398" s="68" t="str">
        <f t="shared" si="442"/>
        <v/>
      </c>
      <c r="CJ398" s="68" t="str">
        <f t="shared" si="443"/>
        <v/>
      </c>
      <c r="CK398" s="68" t="str">
        <f t="shared" si="444"/>
        <v/>
      </c>
      <c r="CL398" s="68" t="str">
        <f t="shared" si="445"/>
        <v/>
      </c>
      <c r="CM398" s="68" t="str">
        <f t="shared" si="446"/>
        <v/>
      </c>
      <c r="CN398" s="68" t="str">
        <f t="shared" si="447"/>
        <v/>
      </c>
      <c r="CO398" s="68" t="str">
        <f t="shared" si="448"/>
        <v/>
      </c>
      <c r="CP398" s="68" t="str">
        <f t="shared" si="453"/>
        <v/>
      </c>
    </row>
    <row r="399" spans="3:94" x14ac:dyDescent="0.25">
      <c r="C399" s="82" t="str">
        <f t="shared" si="449"/>
        <v/>
      </c>
      <c r="D399" s="278"/>
      <c r="E399" s="82" t="str">
        <f t="shared" si="450"/>
        <v/>
      </c>
      <c r="F399" s="82" t="str">
        <f t="shared" si="403"/>
        <v/>
      </c>
      <c r="G399" s="82" t="str">
        <f t="shared" si="404"/>
        <v/>
      </c>
      <c r="H399" s="82" t="str">
        <f t="shared" si="405"/>
        <v/>
      </c>
      <c r="I399" s="82" t="str">
        <f t="shared" si="406"/>
        <v/>
      </c>
      <c r="J399" s="82" t="str">
        <f t="shared" si="407"/>
        <v/>
      </c>
      <c r="K399" s="82" t="str">
        <f t="shared" si="408"/>
        <v/>
      </c>
      <c r="L399" s="82" t="str">
        <f t="shared" si="409"/>
        <v/>
      </c>
      <c r="M399" s="82" t="str">
        <f t="shared" si="410"/>
        <v/>
      </c>
      <c r="N399" s="82" t="str">
        <f t="shared" si="411"/>
        <v/>
      </c>
      <c r="O399" s="82" t="str">
        <f t="shared" si="412"/>
        <v/>
      </c>
      <c r="P399" s="82" t="str">
        <f t="shared" si="413"/>
        <v/>
      </c>
      <c r="Q399" s="82" t="str">
        <f t="shared" si="414"/>
        <v/>
      </c>
      <c r="R399" s="82" t="str">
        <f t="shared" si="415"/>
        <v/>
      </c>
      <c r="S399" s="82" t="str">
        <f t="shared" si="416"/>
        <v/>
      </c>
      <c r="T399" s="82" t="str">
        <f t="shared" si="417"/>
        <v/>
      </c>
      <c r="U399" s="82" t="str">
        <f t="shared" si="418"/>
        <v/>
      </c>
      <c r="V399" s="82" t="str">
        <f t="shared" si="419"/>
        <v/>
      </c>
      <c r="W399" s="82" t="str">
        <f t="shared" si="420"/>
        <v/>
      </c>
      <c r="X399" s="82" t="str">
        <f t="shared" si="421"/>
        <v/>
      </c>
      <c r="Y399" s="82" t="str">
        <f t="shared" si="422"/>
        <v/>
      </c>
      <c r="Z399" s="82" t="str">
        <f t="shared" si="423"/>
        <v/>
      </c>
      <c r="AA399" s="82" t="str">
        <f t="shared" si="424"/>
        <v/>
      </c>
      <c r="AB399" s="82" t="str">
        <f t="shared" si="425"/>
        <v/>
      </c>
      <c r="AC399" s="83" t="str">
        <f t="shared" si="454"/>
        <v>https://viking-pictures.s3.us-west-1.amazonaws.com/AA1188</v>
      </c>
      <c r="AD399" s="82" t="str">
        <f t="shared" si="391"/>
        <v>0</v>
      </c>
      <c r="AE399" s="82">
        <f t="shared" si="451"/>
        <v>0</v>
      </c>
      <c r="AF399" s="82" t="str">
        <f t="shared" si="392"/>
        <v>0</v>
      </c>
      <c r="AG399" s="82" t="str">
        <f t="shared" si="393"/>
        <v>0</v>
      </c>
      <c r="AH399" s="82" t="str">
        <f t="shared" si="394"/>
        <v>0</v>
      </c>
      <c r="AI399" s="82" t="str">
        <f t="shared" si="395"/>
        <v>0</v>
      </c>
      <c r="AJ399" s="82" t="str">
        <f t="shared" si="396"/>
        <v>0</v>
      </c>
      <c r="AK399" s="82" t="str">
        <f t="shared" si="397"/>
        <v>0</v>
      </c>
      <c r="AL399" s="82" t="str">
        <f t="shared" si="398"/>
        <v>0</v>
      </c>
      <c r="AM399" s="82" t="str">
        <f t="shared" si="399"/>
        <v>0</v>
      </c>
      <c r="AN399" s="82" t="str">
        <f t="shared" si="400"/>
        <v>0</v>
      </c>
      <c r="AO399" s="82" t="str">
        <f t="shared" si="401"/>
        <v>0</v>
      </c>
      <c r="AP399" s="82" t="str">
        <f t="shared" si="402"/>
        <v>0</v>
      </c>
      <c r="AQ399" s="84" t="s">
        <v>3199</v>
      </c>
      <c r="AR399" s="84" t="s">
        <v>1864</v>
      </c>
      <c r="AS399" s="84" t="s">
        <v>1865</v>
      </c>
      <c r="AT399" s="84" t="s">
        <v>1866</v>
      </c>
      <c r="AU399" s="84" t="s">
        <v>1867</v>
      </c>
      <c r="AV399" s="84" t="s">
        <v>1868</v>
      </c>
      <c r="AW399" s="84" t="s">
        <v>1869</v>
      </c>
      <c r="AX399" s="84" t="s">
        <v>1870</v>
      </c>
      <c r="AY399" s="84" t="s">
        <v>1871</v>
      </c>
      <c r="AZ399" s="84" t="s">
        <v>1872</v>
      </c>
      <c r="BA399" s="84" t="s">
        <v>1873</v>
      </c>
      <c r="BB399" s="84" t="s">
        <v>1874</v>
      </c>
      <c r="BC399" s="84" t="s">
        <v>1875</v>
      </c>
      <c r="BD399" s="84" t="s">
        <v>1876</v>
      </c>
      <c r="BE399" s="84" t="s">
        <v>1877</v>
      </c>
      <c r="BF399" s="84" t="s">
        <v>1878</v>
      </c>
      <c r="BG399" s="84" t="s">
        <v>1879</v>
      </c>
      <c r="BH399" s="84" t="s">
        <v>1880</v>
      </c>
      <c r="BI399" s="84" t="s">
        <v>1881</v>
      </c>
      <c r="BJ399" s="84" t="s">
        <v>1882</v>
      </c>
      <c r="BK399" s="84" t="s">
        <v>1883</v>
      </c>
      <c r="BL399" s="84" t="s">
        <v>1884</v>
      </c>
      <c r="BM399" s="84" t="s">
        <v>1885</v>
      </c>
      <c r="BN399" s="84" t="s">
        <v>1886</v>
      </c>
      <c r="BO399" s="84" t="s">
        <v>1887</v>
      </c>
      <c r="BP399" s="84" t="s">
        <v>1888</v>
      </c>
      <c r="BQ399" s="84" t="s">
        <v>1889</v>
      </c>
      <c r="BR399" s="68" t="str">
        <f t="shared" si="452"/>
        <v/>
      </c>
      <c r="BS399" s="68" t="str">
        <f t="shared" si="426"/>
        <v/>
      </c>
      <c r="BT399" s="68" t="str">
        <f t="shared" si="427"/>
        <v/>
      </c>
      <c r="BU399" s="68" t="str">
        <f t="shared" si="428"/>
        <v/>
      </c>
      <c r="BV399" s="68" t="str">
        <f t="shared" si="429"/>
        <v/>
      </c>
      <c r="BW399" s="68" t="str">
        <f t="shared" si="430"/>
        <v/>
      </c>
      <c r="BX399" s="68" t="str">
        <f t="shared" si="431"/>
        <v/>
      </c>
      <c r="BY399" s="68" t="str">
        <f t="shared" si="432"/>
        <v/>
      </c>
      <c r="BZ399" s="68" t="str">
        <f t="shared" si="433"/>
        <v/>
      </c>
      <c r="CA399" s="68" t="str">
        <f t="shared" si="434"/>
        <v/>
      </c>
      <c r="CB399" s="68" t="str">
        <f t="shared" si="435"/>
        <v/>
      </c>
      <c r="CC399" s="68" t="str">
        <f t="shared" si="436"/>
        <v/>
      </c>
      <c r="CD399" s="68" t="str">
        <f t="shared" si="437"/>
        <v/>
      </c>
      <c r="CE399" s="68" t="str">
        <f t="shared" si="438"/>
        <v/>
      </c>
      <c r="CF399" s="68" t="str">
        <f t="shared" si="439"/>
        <v/>
      </c>
      <c r="CG399" s="68" t="str">
        <f t="shared" si="440"/>
        <v/>
      </c>
      <c r="CH399" s="68" t="str">
        <f t="shared" si="441"/>
        <v/>
      </c>
      <c r="CI399" s="68" t="str">
        <f t="shared" si="442"/>
        <v/>
      </c>
      <c r="CJ399" s="68" t="str">
        <f t="shared" si="443"/>
        <v/>
      </c>
      <c r="CK399" s="68" t="str">
        <f t="shared" si="444"/>
        <v/>
      </c>
      <c r="CL399" s="68" t="str">
        <f t="shared" si="445"/>
        <v/>
      </c>
      <c r="CM399" s="68" t="str">
        <f t="shared" si="446"/>
        <v/>
      </c>
      <c r="CN399" s="68" t="str">
        <f t="shared" si="447"/>
        <v/>
      </c>
      <c r="CO399" s="68" t="str">
        <f t="shared" si="448"/>
        <v/>
      </c>
      <c r="CP399" s="68" t="str">
        <f t="shared" si="453"/>
        <v/>
      </c>
    </row>
    <row r="400" spans="3:94" x14ac:dyDescent="0.25">
      <c r="C400" s="82" t="str">
        <f t="shared" si="449"/>
        <v/>
      </c>
      <c r="D400" s="278"/>
      <c r="E400" s="82" t="str">
        <f t="shared" si="450"/>
        <v/>
      </c>
      <c r="F400" s="82" t="str">
        <f t="shared" si="403"/>
        <v/>
      </c>
      <c r="G400" s="82" t="str">
        <f t="shared" si="404"/>
        <v/>
      </c>
      <c r="H400" s="82" t="str">
        <f t="shared" si="405"/>
        <v/>
      </c>
      <c r="I400" s="82" t="str">
        <f t="shared" si="406"/>
        <v/>
      </c>
      <c r="J400" s="82" t="str">
        <f t="shared" si="407"/>
        <v/>
      </c>
      <c r="K400" s="82" t="str">
        <f t="shared" si="408"/>
        <v/>
      </c>
      <c r="L400" s="82" t="str">
        <f t="shared" si="409"/>
        <v/>
      </c>
      <c r="M400" s="82" t="str">
        <f t="shared" si="410"/>
        <v/>
      </c>
      <c r="N400" s="82" t="str">
        <f t="shared" si="411"/>
        <v/>
      </c>
      <c r="O400" s="82" t="str">
        <f t="shared" si="412"/>
        <v/>
      </c>
      <c r="P400" s="82" t="str">
        <f t="shared" si="413"/>
        <v/>
      </c>
      <c r="Q400" s="82" t="str">
        <f t="shared" si="414"/>
        <v/>
      </c>
      <c r="R400" s="82" t="str">
        <f t="shared" si="415"/>
        <v/>
      </c>
      <c r="S400" s="82" t="str">
        <f t="shared" si="416"/>
        <v/>
      </c>
      <c r="T400" s="82" t="str">
        <f t="shared" si="417"/>
        <v/>
      </c>
      <c r="U400" s="82" t="str">
        <f t="shared" si="418"/>
        <v/>
      </c>
      <c r="V400" s="82" t="str">
        <f t="shared" si="419"/>
        <v/>
      </c>
      <c r="W400" s="82" t="str">
        <f t="shared" si="420"/>
        <v/>
      </c>
      <c r="X400" s="82" t="str">
        <f t="shared" si="421"/>
        <v/>
      </c>
      <c r="Y400" s="82" t="str">
        <f t="shared" si="422"/>
        <v/>
      </c>
      <c r="Z400" s="82" t="str">
        <f t="shared" si="423"/>
        <v/>
      </c>
      <c r="AA400" s="82" t="str">
        <f t="shared" si="424"/>
        <v/>
      </c>
      <c r="AB400" s="82" t="str">
        <f t="shared" si="425"/>
        <v/>
      </c>
      <c r="AC400" s="83" t="str">
        <f t="shared" si="454"/>
        <v>https://viking-pictures.s3.us-west-1.amazonaws.com/AA1188</v>
      </c>
      <c r="AD400" s="82" t="str">
        <f t="shared" si="391"/>
        <v>0</v>
      </c>
      <c r="AE400" s="82">
        <f t="shared" si="451"/>
        <v>0</v>
      </c>
      <c r="AF400" s="82" t="str">
        <f t="shared" si="392"/>
        <v>0</v>
      </c>
      <c r="AG400" s="82" t="str">
        <f t="shared" si="393"/>
        <v>0</v>
      </c>
      <c r="AH400" s="82" t="str">
        <f t="shared" si="394"/>
        <v>0</v>
      </c>
      <c r="AI400" s="82" t="str">
        <f t="shared" si="395"/>
        <v>0</v>
      </c>
      <c r="AJ400" s="82" t="str">
        <f t="shared" si="396"/>
        <v>0</v>
      </c>
      <c r="AK400" s="82" t="str">
        <f t="shared" si="397"/>
        <v>0</v>
      </c>
      <c r="AL400" s="82" t="str">
        <f t="shared" si="398"/>
        <v>0</v>
      </c>
      <c r="AM400" s="82" t="str">
        <f t="shared" si="399"/>
        <v>0</v>
      </c>
      <c r="AN400" s="82" t="str">
        <f t="shared" si="400"/>
        <v>0</v>
      </c>
      <c r="AO400" s="82" t="str">
        <f t="shared" si="401"/>
        <v>0</v>
      </c>
      <c r="AP400" s="82" t="str">
        <f t="shared" si="402"/>
        <v>0</v>
      </c>
      <c r="AQ400" s="84" t="s">
        <v>3199</v>
      </c>
      <c r="AR400" s="84" t="s">
        <v>1864</v>
      </c>
      <c r="AS400" s="84" t="s">
        <v>1865</v>
      </c>
      <c r="AT400" s="84" t="s">
        <v>1866</v>
      </c>
      <c r="AU400" s="84" t="s">
        <v>1867</v>
      </c>
      <c r="AV400" s="84" t="s">
        <v>1868</v>
      </c>
      <c r="AW400" s="84" t="s">
        <v>1869</v>
      </c>
      <c r="AX400" s="84" t="s">
        <v>1870</v>
      </c>
      <c r="AY400" s="84" t="s">
        <v>1871</v>
      </c>
      <c r="AZ400" s="84" t="s">
        <v>1872</v>
      </c>
      <c r="BA400" s="84" t="s">
        <v>1873</v>
      </c>
      <c r="BB400" s="84" t="s">
        <v>1874</v>
      </c>
      <c r="BC400" s="84" t="s">
        <v>1875</v>
      </c>
      <c r="BD400" s="84" t="s">
        <v>1876</v>
      </c>
      <c r="BE400" s="84" t="s">
        <v>1877</v>
      </c>
      <c r="BF400" s="84" t="s">
        <v>1878</v>
      </c>
      <c r="BG400" s="84" t="s">
        <v>1879</v>
      </c>
      <c r="BH400" s="84" t="s">
        <v>1880</v>
      </c>
      <c r="BI400" s="84" t="s">
        <v>1881</v>
      </c>
      <c r="BJ400" s="84" t="s">
        <v>1882</v>
      </c>
      <c r="BK400" s="84" t="s">
        <v>1883</v>
      </c>
      <c r="BL400" s="84" t="s">
        <v>1884</v>
      </c>
      <c r="BM400" s="84" t="s">
        <v>1885</v>
      </c>
      <c r="BN400" s="84" t="s">
        <v>1886</v>
      </c>
      <c r="BO400" s="84" t="s">
        <v>1887</v>
      </c>
      <c r="BP400" s="84" t="s">
        <v>1888</v>
      </c>
      <c r="BQ400" s="84" t="s">
        <v>1889</v>
      </c>
      <c r="BR400" s="68" t="str">
        <f t="shared" si="452"/>
        <v/>
      </c>
      <c r="BS400" s="68" t="str">
        <f t="shared" si="426"/>
        <v/>
      </c>
      <c r="BT400" s="68" t="str">
        <f t="shared" si="427"/>
        <v/>
      </c>
      <c r="BU400" s="68" t="str">
        <f t="shared" si="428"/>
        <v/>
      </c>
      <c r="BV400" s="68" t="str">
        <f t="shared" si="429"/>
        <v/>
      </c>
      <c r="BW400" s="68" t="str">
        <f t="shared" si="430"/>
        <v/>
      </c>
      <c r="BX400" s="68" t="str">
        <f t="shared" si="431"/>
        <v/>
      </c>
      <c r="BY400" s="68" t="str">
        <f t="shared" si="432"/>
        <v/>
      </c>
      <c r="BZ400" s="68" t="str">
        <f t="shared" si="433"/>
        <v/>
      </c>
      <c r="CA400" s="68" t="str">
        <f t="shared" si="434"/>
        <v/>
      </c>
      <c r="CB400" s="68" t="str">
        <f t="shared" si="435"/>
        <v/>
      </c>
      <c r="CC400" s="68" t="str">
        <f t="shared" si="436"/>
        <v/>
      </c>
      <c r="CD400" s="68" t="str">
        <f t="shared" si="437"/>
        <v/>
      </c>
      <c r="CE400" s="68" t="str">
        <f t="shared" si="438"/>
        <v/>
      </c>
      <c r="CF400" s="68" t="str">
        <f t="shared" si="439"/>
        <v/>
      </c>
      <c r="CG400" s="68" t="str">
        <f t="shared" si="440"/>
        <v/>
      </c>
      <c r="CH400" s="68" t="str">
        <f t="shared" si="441"/>
        <v/>
      </c>
      <c r="CI400" s="68" t="str">
        <f t="shared" si="442"/>
        <v/>
      </c>
      <c r="CJ400" s="68" t="str">
        <f t="shared" si="443"/>
        <v/>
      </c>
      <c r="CK400" s="68" t="str">
        <f t="shared" si="444"/>
        <v/>
      </c>
      <c r="CL400" s="68" t="str">
        <f t="shared" si="445"/>
        <v/>
      </c>
      <c r="CM400" s="68" t="str">
        <f t="shared" si="446"/>
        <v/>
      </c>
      <c r="CN400" s="68" t="str">
        <f t="shared" si="447"/>
        <v/>
      </c>
      <c r="CO400" s="68" t="str">
        <f t="shared" si="448"/>
        <v/>
      </c>
      <c r="CP400" s="68" t="str">
        <f t="shared" si="453"/>
        <v/>
      </c>
    </row>
    <row r="401" spans="3:94" x14ac:dyDescent="0.25">
      <c r="C401" s="82" t="str">
        <f t="shared" si="449"/>
        <v/>
      </c>
      <c r="D401" s="278"/>
      <c r="E401" s="82" t="str">
        <f t="shared" si="450"/>
        <v/>
      </c>
      <c r="F401" s="82" t="str">
        <f t="shared" si="403"/>
        <v/>
      </c>
      <c r="G401" s="82" t="str">
        <f t="shared" si="404"/>
        <v/>
      </c>
      <c r="H401" s="82" t="str">
        <f t="shared" si="405"/>
        <v/>
      </c>
      <c r="I401" s="82" t="str">
        <f t="shared" si="406"/>
        <v/>
      </c>
      <c r="J401" s="82" t="str">
        <f t="shared" si="407"/>
        <v/>
      </c>
      <c r="K401" s="82" t="str">
        <f t="shared" si="408"/>
        <v/>
      </c>
      <c r="L401" s="82" t="str">
        <f t="shared" si="409"/>
        <v/>
      </c>
      <c r="M401" s="82" t="str">
        <f t="shared" si="410"/>
        <v/>
      </c>
      <c r="N401" s="82" t="str">
        <f t="shared" si="411"/>
        <v/>
      </c>
      <c r="O401" s="82" t="str">
        <f t="shared" si="412"/>
        <v/>
      </c>
      <c r="P401" s="82" t="str">
        <f t="shared" si="413"/>
        <v/>
      </c>
      <c r="Q401" s="82" t="str">
        <f t="shared" si="414"/>
        <v/>
      </c>
      <c r="R401" s="82" t="str">
        <f t="shared" si="415"/>
        <v/>
      </c>
      <c r="S401" s="82" t="str">
        <f t="shared" si="416"/>
        <v/>
      </c>
      <c r="T401" s="82" t="str">
        <f t="shared" si="417"/>
        <v/>
      </c>
      <c r="U401" s="82" t="str">
        <f t="shared" si="418"/>
        <v/>
      </c>
      <c r="V401" s="82" t="str">
        <f t="shared" si="419"/>
        <v/>
      </c>
      <c r="W401" s="82" t="str">
        <f t="shared" si="420"/>
        <v/>
      </c>
      <c r="X401" s="82" t="str">
        <f t="shared" si="421"/>
        <v/>
      </c>
      <c r="Y401" s="82" t="str">
        <f t="shared" si="422"/>
        <v/>
      </c>
      <c r="Z401" s="82" t="str">
        <f t="shared" si="423"/>
        <v/>
      </c>
      <c r="AA401" s="82" t="str">
        <f t="shared" si="424"/>
        <v/>
      </c>
      <c r="AB401" s="82" t="str">
        <f t="shared" si="425"/>
        <v/>
      </c>
      <c r="AC401" s="83" t="str">
        <f t="shared" si="454"/>
        <v>https://viking-pictures.s3.us-west-1.amazonaws.com/AA1188</v>
      </c>
      <c r="AD401" s="82" t="str">
        <f t="shared" si="391"/>
        <v>0</v>
      </c>
      <c r="AE401" s="82">
        <f t="shared" si="451"/>
        <v>0</v>
      </c>
      <c r="AF401" s="82" t="str">
        <f t="shared" si="392"/>
        <v>0</v>
      </c>
      <c r="AG401" s="82" t="str">
        <f t="shared" si="393"/>
        <v>0</v>
      </c>
      <c r="AH401" s="82" t="str">
        <f t="shared" si="394"/>
        <v>0</v>
      </c>
      <c r="AI401" s="82" t="str">
        <f t="shared" si="395"/>
        <v>0</v>
      </c>
      <c r="AJ401" s="82" t="str">
        <f t="shared" si="396"/>
        <v>0</v>
      </c>
      <c r="AK401" s="82" t="str">
        <f t="shared" si="397"/>
        <v>0</v>
      </c>
      <c r="AL401" s="82" t="str">
        <f t="shared" si="398"/>
        <v>0</v>
      </c>
      <c r="AM401" s="82" t="str">
        <f t="shared" si="399"/>
        <v>0</v>
      </c>
      <c r="AN401" s="82" t="str">
        <f t="shared" si="400"/>
        <v>0</v>
      </c>
      <c r="AO401" s="82" t="str">
        <f t="shared" si="401"/>
        <v>0</v>
      </c>
      <c r="AP401" s="82" t="str">
        <f t="shared" si="402"/>
        <v>0</v>
      </c>
      <c r="AQ401" s="84" t="s">
        <v>3199</v>
      </c>
      <c r="AR401" s="84" t="s">
        <v>1864</v>
      </c>
      <c r="AS401" s="84" t="s">
        <v>1865</v>
      </c>
      <c r="AT401" s="84" t="s">
        <v>1866</v>
      </c>
      <c r="AU401" s="84" t="s">
        <v>1867</v>
      </c>
      <c r="AV401" s="84" t="s">
        <v>1868</v>
      </c>
      <c r="AW401" s="84" t="s">
        <v>1869</v>
      </c>
      <c r="AX401" s="84" t="s">
        <v>1870</v>
      </c>
      <c r="AY401" s="84" t="s">
        <v>1871</v>
      </c>
      <c r="AZ401" s="84" t="s">
        <v>1872</v>
      </c>
      <c r="BA401" s="84" t="s">
        <v>1873</v>
      </c>
      <c r="BB401" s="84" t="s">
        <v>1874</v>
      </c>
      <c r="BC401" s="84" t="s">
        <v>1875</v>
      </c>
      <c r="BD401" s="84" t="s">
        <v>1876</v>
      </c>
      <c r="BE401" s="84" t="s">
        <v>1877</v>
      </c>
      <c r="BF401" s="84" t="s">
        <v>1878</v>
      </c>
      <c r="BG401" s="84" t="s">
        <v>1879</v>
      </c>
      <c r="BH401" s="84" t="s">
        <v>1880</v>
      </c>
      <c r="BI401" s="84" t="s">
        <v>1881</v>
      </c>
      <c r="BJ401" s="84" t="s">
        <v>1882</v>
      </c>
      <c r="BK401" s="84" t="s">
        <v>1883</v>
      </c>
      <c r="BL401" s="84" t="s">
        <v>1884</v>
      </c>
      <c r="BM401" s="84" t="s">
        <v>1885</v>
      </c>
      <c r="BN401" s="84" t="s">
        <v>1886</v>
      </c>
      <c r="BO401" s="84" t="s">
        <v>1887</v>
      </c>
      <c r="BP401" s="84" t="s">
        <v>1888</v>
      </c>
      <c r="BQ401" s="84" t="s">
        <v>1889</v>
      </c>
      <c r="BR401" s="68" t="str">
        <f t="shared" si="452"/>
        <v/>
      </c>
      <c r="BS401" s="68" t="str">
        <f t="shared" si="426"/>
        <v/>
      </c>
      <c r="BT401" s="68" t="str">
        <f t="shared" si="427"/>
        <v/>
      </c>
      <c r="BU401" s="68" t="str">
        <f t="shared" si="428"/>
        <v/>
      </c>
      <c r="BV401" s="68" t="str">
        <f t="shared" si="429"/>
        <v/>
      </c>
      <c r="BW401" s="68" t="str">
        <f t="shared" si="430"/>
        <v/>
      </c>
      <c r="BX401" s="68" t="str">
        <f t="shared" si="431"/>
        <v/>
      </c>
      <c r="BY401" s="68" t="str">
        <f t="shared" si="432"/>
        <v/>
      </c>
      <c r="BZ401" s="68" t="str">
        <f t="shared" si="433"/>
        <v/>
      </c>
      <c r="CA401" s="68" t="str">
        <f t="shared" si="434"/>
        <v/>
      </c>
      <c r="CB401" s="68" t="str">
        <f t="shared" si="435"/>
        <v/>
      </c>
      <c r="CC401" s="68" t="str">
        <f t="shared" si="436"/>
        <v/>
      </c>
      <c r="CD401" s="68" t="str">
        <f t="shared" si="437"/>
        <v/>
      </c>
      <c r="CE401" s="68" t="str">
        <f t="shared" si="438"/>
        <v/>
      </c>
      <c r="CF401" s="68" t="str">
        <f t="shared" si="439"/>
        <v/>
      </c>
      <c r="CG401" s="68" t="str">
        <f t="shared" si="440"/>
        <v/>
      </c>
      <c r="CH401" s="68" t="str">
        <f t="shared" si="441"/>
        <v/>
      </c>
      <c r="CI401" s="68" t="str">
        <f t="shared" si="442"/>
        <v/>
      </c>
      <c r="CJ401" s="68" t="str">
        <f t="shared" si="443"/>
        <v/>
      </c>
      <c r="CK401" s="68" t="str">
        <f t="shared" si="444"/>
        <v/>
      </c>
      <c r="CL401" s="68" t="str">
        <f t="shared" si="445"/>
        <v/>
      </c>
      <c r="CM401" s="68" t="str">
        <f t="shared" si="446"/>
        <v/>
      </c>
      <c r="CN401" s="68" t="str">
        <f t="shared" si="447"/>
        <v/>
      </c>
      <c r="CO401" s="68" t="str">
        <f t="shared" si="448"/>
        <v/>
      </c>
      <c r="CP401" s="68" t="str">
        <f t="shared" si="453"/>
        <v/>
      </c>
    </row>
    <row r="402" spans="3:94" x14ac:dyDescent="0.25">
      <c r="C402" s="82" t="str">
        <f t="shared" si="449"/>
        <v/>
      </c>
      <c r="D402" s="278"/>
      <c r="E402" s="82" t="str">
        <f t="shared" si="450"/>
        <v/>
      </c>
      <c r="F402" s="82" t="str">
        <f t="shared" si="403"/>
        <v/>
      </c>
      <c r="G402" s="82" t="str">
        <f t="shared" si="404"/>
        <v/>
      </c>
      <c r="H402" s="82" t="str">
        <f t="shared" si="405"/>
        <v/>
      </c>
      <c r="I402" s="82" t="str">
        <f t="shared" si="406"/>
        <v/>
      </c>
      <c r="J402" s="82" t="str">
        <f t="shared" si="407"/>
        <v/>
      </c>
      <c r="K402" s="82" t="str">
        <f t="shared" si="408"/>
        <v/>
      </c>
      <c r="L402" s="82" t="str">
        <f t="shared" si="409"/>
        <v/>
      </c>
      <c r="M402" s="82" t="str">
        <f t="shared" si="410"/>
        <v/>
      </c>
      <c r="N402" s="82" t="str">
        <f t="shared" si="411"/>
        <v/>
      </c>
      <c r="O402" s="82" t="str">
        <f t="shared" si="412"/>
        <v/>
      </c>
      <c r="P402" s="82" t="str">
        <f t="shared" si="413"/>
        <v/>
      </c>
      <c r="Q402" s="82" t="str">
        <f t="shared" si="414"/>
        <v/>
      </c>
      <c r="R402" s="82" t="str">
        <f t="shared" si="415"/>
        <v/>
      </c>
      <c r="S402" s="82" t="str">
        <f t="shared" si="416"/>
        <v/>
      </c>
      <c r="T402" s="82" t="str">
        <f t="shared" si="417"/>
        <v/>
      </c>
      <c r="U402" s="82" t="str">
        <f t="shared" si="418"/>
        <v/>
      </c>
      <c r="V402" s="82" t="str">
        <f t="shared" si="419"/>
        <v/>
      </c>
      <c r="W402" s="82" t="str">
        <f t="shared" si="420"/>
        <v/>
      </c>
      <c r="X402" s="82" t="str">
        <f t="shared" si="421"/>
        <v/>
      </c>
      <c r="Y402" s="82" t="str">
        <f t="shared" si="422"/>
        <v/>
      </c>
      <c r="Z402" s="82" t="str">
        <f t="shared" si="423"/>
        <v/>
      </c>
      <c r="AA402" s="82" t="str">
        <f t="shared" si="424"/>
        <v/>
      </c>
      <c r="AB402" s="82" t="str">
        <f t="shared" si="425"/>
        <v/>
      </c>
      <c r="AC402" s="83" t="str">
        <f t="shared" si="454"/>
        <v>https://viking-pictures.s3.us-west-1.amazonaws.com/AA1188</v>
      </c>
      <c r="AD402" s="82" t="str">
        <f t="shared" si="391"/>
        <v>0</v>
      </c>
      <c r="AE402" s="82">
        <f t="shared" si="451"/>
        <v>0</v>
      </c>
      <c r="AF402" s="82" t="str">
        <f t="shared" si="392"/>
        <v>0</v>
      </c>
      <c r="AG402" s="82" t="str">
        <f t="shared" si="393"/>
        <v>0</v>
      </c>
      <c r="AH402" s="82" t="str">
        <f t="shared" si="394"/>
        <v>0</v>
      </c>
      <c r="AI402" s="82" t="str">
        <f t="shared" si="395"/>
        <v>0</v>
      </c>
      <c r="AJ402" s="82" t="str">
        <f t="shared" si="396"/>
        <v>0</v>
      </c>
      <c r="AK402" s="82" t="str">
        <f t="shared" si="397"/>
        <v>0</v>
      </c>
      <c r="AL402" s="82" t="str">
        <f t="shared" si="398"/>
        <v>0</v>
      </c>
      <c r="AM402" s="82" t="str">
        <f t="shared" si="399"/>
        <v>0</v>
      </c>
      <c r="AN402" s="82" t="str">
        <f t="shared" si="400"/>
        <v>0</v>
      </c>
      <c r="AO402" s="82" t="str">
        <f t="shared" si="401"/>
        <v>0</v>
      </c>
      <c r="AP402" s="82" t="str">
        <f t="shared" si="402"/>
        <v>0</v>
      </c>
      <c r="AQ402" s="84" t="s">
        <v>3199</v>
      </c>
      <c r="AR402" s="84" t="s">
        <v>1864</v>
      </c>
      <c r="AS402" s="84" t="s">
        <v>1865</v>
      </c>
      <c r="AT402" s="84" t="s">
        <v>1866</v>
      </c>
      <c r="AU402" s="84" t="s">
        <v>1867</v>
      </c>
      <c r="AV402" s="84" t="s">
        <v>1868</v>
      </c>
      <c r="AW402" s="84" t="s">
        <v>1869</v>
      </c>
      <c r="AX402" s="84" t="s">
        <v>1870</v>
      </c>
      <c r="AY402" s="84" t="s">
        <v>1871</v>
      </c>
      <c r="AZ402" s="84" t="s">
        <v>1872</v>
      </c>
      <c r="BA402" s="84" t="s">
        <v>1873</v>
      </c>
      <c r="BB402" s="84" t="s">
        <v>1874</v>
      </c>
      <c r="BC402" s="84" t="s">
        <v>1875</v>
      </c>
      <c r="BD402" s="84" t="s">
        <v>1876</v>
      </c>
      <c r="BE402" s="84" t="s">
        <v>1877</v>
      </c>
      <c r="BF402" s="84" t="s">
        <v>1878</v>
      </c>
      <c r="BG402" s="84" t="s">
        <v>1879</v>
      </c>
      <c r="BH402" s="84" t="s">
        <v>1880</v>
      </c>
      <c r="BI402" s="84" t="s">
        <v>1881</v>
      </c>
      <c r="BJ402" s="84" t="s">
        <v>1882</v>
      </c>
      <c r="BK402" s="84" t="s">
        <v>1883</v>
      </c>
      <c r="BL402" s="84" t="s">
        <v>1884</v>
      </c>
      <c r="BM402" s="84" t="s">
        <v>1885</v>
      </c>
      <c r="BN402" s="84" t="s">
        <v>1886</v>
      </c>
      <c r="BO402" s="84" t="s">
        <v>1887</v>
      </c>
      <c r="BP402" s="84" t="s">
        <v>1888</v>
      </c>
      <c r="BQ402" s="84" t="s">
        <v>1889</v>
      </c>
      <c r="BR402" s="68" t="str">
        <f t="shared" si="452"/>
        <v/>
      </c>
      <c r="BS402" s="68" t="str">
        <f t="shared" si="426"/>
        <v/>
      </c>
      <c r="BT402" s="68" t="str">
        <f t="shared" si="427"/>
        <v/>
      </c>
      <c r="BU402" s="68" t="str">
        <f t="shared" si="428"/>
        <v/>
      </c>
      <c r="BV402" s="68" t="str">
        <f t="shared" si="429"/>
        <v/>
      </c>
      <c r="BW402" s="68" t="str">
        <f t="shared" si="430"/>
        <v/>
      </c>
      <c r="BX402" s="68" t="str">
        <f t="shared" si="431"/>
        <v/>
      </c>
      <c r="BY402" s="68" t="str">
        <f t="shared" si="432"/>
        <v/>
      </c>
      <c r="BZ402" s="68" t="str">
        <f t="shared" si="433"/>
        <v/>
      </c>
      <c r="CA402" s="68" t="str">
        <f t="shared" si="434"/>
        <v/>
      </c>
      <c r="CB402" s="68" t="str">
        <f t="shared" si="435"/>
        <v/>
      </c>
      <c r="CC402" s="68" t="str">
        <f t="shared" si="436"/>
        <v/>
      </c>
      <c r="CD402" s="68" t="str">
        <f t="shared" si="437"/>
        <v/>
      </c>
      <c r="CE402" s="68" t="str">
        <f t="shared" si="438"/>
        <v/>
      </c>
      <c r="CF402" s="68" t="str">
        <f t="shared" si="439"/>
        <v/>
      </c>
      <c r="CG402" s="68" t="str">
        <f t="shared" si="440"/>
        <v/>
      </c>
      <c r="CH402" s="68" t="str">
        <f t="shared" si="441"/>
        <v/>
      </c>
      <c r="CI402" s="68" t="str">
        <f t="shared" si="442"/>
        <v/>
      </c>
      <c r="CJ402" s="68" t="str">
        <f t="shared" si="443"/>
        <v/>
      </c>
      <c r="CK402" s="68" t="str">
        <f t="shared" si="444"/>
        <v/>
      </c>
      <c r="CL402" s="68" t="str">
        <f t="shared" si="445"/>
        <v/>
      </c>
      <c r="CM402" s="68" t="str">
        <f t="shared" si="446"/>
        <v/>
      </c>
      <c r="CN402" s="68" t="str">
        <f t="shared" si="447"/>
        <v/>
      </c>
      <c r="CO402" s="68" t="str">
        <f t="shared" si="448"/>
        <v/>
      </c>
      <c r="CP402" s="68" t="str">
        <f t="shared" si="453"/>
        <v/>
      </c>
    </row>
    <row r="403" spans="3:94" x14ac:dyDescent="0.25">
      <c r="C403" s="82" t="str">
        <f t="shared" si="449"/>
        <v/>
      </c>
      <c r="D403" s="278"/>
      <c r="E403" s="82" t="str">
        <f t="shared" si="450"/>
        <v/>
      </c>
      <c r="F403" s="82" t="str">
        <f t="shared" si="403"/>
        <v/>
      </c>
      <c r="G403" s="82" t="str">
        <f t="shared" si="404"/>
        <v/>
      </c>
      <c r="H403" s="82" t="str">
        <f t="shared" si="405"/>
        <v/>
      </c>
      <c r="I403" s="82" t="str">
        <f t="shared" si="406"/>
        <v/>
      </c>
      <c r="J403" s="82" t="str">
        <f t="shared" si="407"/>
        <v/>
      </c>
      <c r="K403" s="82" t="str">
        <f t="shared" si="408"/>
        <v/>
      </c>
      <c r="L403" s="82" t="str">
        <f t="shared" si="409"/>
        <v/>
      </c>
      <c r="M403" s="82" t="str">
        <f t="shared" si="410"/>
        <v/>
      </c>
      <c r="N403" s="82" t="str">
        <f t="shared" si="411"/>
        <v/>
      </c>
      <c r="O403" s="82" t="str">
        <f t="shared" si="412"/>
        <v/>
      </c>
      <c r="P403" s="82" t="str">
        <f t="shared" si="413"/>
        <v/>
      </c>
      <c r="Q403" s="82" t="str">
        <f t="shared" si="414"/>
        <v/>
      </c>
      <c r="R403" s="82" t="str">
        <f t="shared" si="415"/>
        <v/>
      </c>
      <c r="S403" s="82" t="str">
        <f t="shared" si="416"/>
        <v/>
      </c>
      <c r="T403" s="82" t="str">
        <f t="shared" si="417"/>
        <v/>
      </c>
      <c r="U403" s="82" t="str">
        <f t="shared" si="418"/>
        <v/>
      </c>
      <c r="V403" s="82" t="str">
        <f t="shared" si="419"/>
        <v/>
      </c>
      <c r="W403" s="82" t="str">
        <f t="shared" si="420"/>
        <v/>
      </c>
      <c r="X403" s="82" t="str">
        <f t="shared" si="421"/>
        <v/>
      </c>
      <c r="Y403" s="82" t="str">
        <f t="shared" si="422"/>
        <v/>
      </c>
      <c r="Z403" s="82" t="str">
        <f t="shared" si="423"/>
        <v/>
      </c>
      <c r="AA403" s="82" t="str">
        <f t="shared" si="424"/>
        <v/>
      </c>
      <c r="AB403" s="82" t="str">
        <f t="shared" si="425"/>
        <v/>
      </c>
      <c r="AC403" s="83" t="str">
        <f t="shared" si="454"/>
        <v>https://viking-pictures.s3.us-west-1.amazonaws.com/AA1188</v>
      </c>
      <c r="AD403" s="82" t="str">
        <f t="shared" si="391"/>
        <v>0</v>
      </c>
      <c r="AE403" s="82">
        <f t="shared" si="451"/>
        <v>0</v>
      </c>
      <c r="AF403" s="82" t="str">
        <f t="shared" si="392"/>
        <v>0</v>
      </c>
      <c r="AG403" s="82" t="str">
        <f t="shared" si="393"/>
        <v>0</v>
      </c>
      <c r="AH403" s="82" t="str">
        <f t="shared" si="394"/>
        <v>0</v>
      </c>
      <c r="AI403" s="82" t="str">
        <f t="shared" si="395"/>
        <v>0</v>
      </c>
      <c r="AJ403" s="82" t="str">
        <f t="shared" si="396"/>
        <v>0</v>
      </c>
      <c r="AK403" s="82" t="str">
        <f t="shared" si="397"/>
        <v>0</v>
      </c>
      <c r="AL403" s="82" t="str">
        <f t="shared" si="398"/>
        <v>0</v>
      </c>
      <c r="AM403" s="82" t="str">
        <f t="shared" si="399"/>
        <v>0</v>
      </c>
      <c r="AN403" s="82" t="str">
        <f t="shared" si="400"/>
        <v>0</v>
      </c>
      <c r="AO403" s="82" t="str">
        <f t="shared" si="401"/>
        <v>0</v>
      </c>
      <c r="AP403" s="82" t="str">
        <f t="shared" si="402"/>
        <v>0</v>
      </c>
      <c r="AQ403" s="84" t="s">
        <v>3199</v>
      </c>
      <c r="AR403" s="84" t="s">
        <v>1864</v>
      </c>
      <c r="AS403" s="84" t="s">
        <v>1865</v>
      </c>
      <c r="AT403" s="84" t="s">
        <v>1866</v>
      </c>
      <c r="AU403" s="84" t="s">
        <v>1867</v>
      </c>
      <c r="AV403" s="84" t="s">
        <v>1868</v>
      </c>
      <c r="AW403" s="84" t="s">
        <v>1869</v>
      </c>
      <c r="AX403" s="84" t="s">
        <v>1870</v>
      </c>
      <c r="AY403" s="84" t="s">
        <v>1871</v>
      </c>
      <c r="AZ403" s="84" t="s">
        <v>1872</v>
      </c>
      <c r="BA403" s="84" t="s">
        <v>1873</v>
      </c>
      <c r="BB403" s="84" t="s">
        <v>1874</v>
      </c>
      <c r="BC403" s="84" t="s">
        <v>1875</v>
      </c>
      <c r="BD403" s="84" t="s">
        <v>1876</v>
      </c>
      <c r="BE403" s="84" t="s">
        <v>1877</v>
      </c>
      <c r="BF403" s="84" t="s">
        <v>1878</v>
      </c>
      <c r="BG403" s="84" t="s">
        <v>1879</v>
      </c>
      <c r="BH403" s="84" t="s">
        <v>1880</v>
      </c>
      <c r="BI403" s="84" t="s">
        <v>1881</v>
      </c>
      <c r="BJ403" s="84" t="s">
        <v>1882</v>
      </c>
      <c r="BK403" s="84" t="s">
        <v>1883</v>
      </c>
      <c r="BL403" s="84" t="s">
        <v>1884</v>
      </c>
      <c r="BM403" s="84" t="s">
        <v>1885</v>
      </c>
      <c r="BN403" s="84" t="s">
        <v>1886</v>
      </c>
      <c r="BO403" s="84" t="s">
        <v>1887</v>
      </c>
      <c r="BP403" s="84" t="s">
        <v>1888</v>
      </c>
      <c r="BQ403" s="84" t="s">
        <v>1889</v>
      </c>
      <c r="BR403" s="68" t="str">
        <f t="shared" si="452"/>
        <v/>
      </c>
      <c r="BS403" s="68" t="str">
        <f t="shared" si="426"/>
        <v/>
      </c>
      <c r="BT403" s="68" t="str">
        <f t="shared" si="427"/>
        <v/>
      </c>
      <c r="BU403" s="68" t="str">
        <f t="shared" si="428"/>
        <v/>
      </c>
      <c r="BV403" s="68" t="str">
        <f t="shared" si="429"/>
        <v/>
      </c>
      <c r="BW403" s="68" t="str">
        <f t="shared" si="430"/>
        <v/>
      </c>
      <c r="BX403" s="68" t="str">
        <f t="shared" si="431"/>
        <v/>
      </c>
      <c r="BY403" s="68" t="str">
        <f t="shared" si="432"/>
        <v/>
      </c>
      <c r="BZ403" s="68" t="str">
        <f t="shared" si="433"/>
        <v/>
      </c>
      <c r="CA403" s="68" t="str">
        <f t="shared" si="434"/>
        <v/>
      </c>
      <c r="CB403" s="68" t="str">
        <f t="shared" si="435"/>
        <v/>
      </c>
      <c r="CC403" s="68" t="str">
        <f t="shared" si="436"/>
        <v/>
      </c>
      <c r="CD403" s="68" t="str">
        <f t="shared" si="437"/>
        <v/>
      </c>
      <c r="CE403" s="68" t="str">
        <f t="shared" si="438"/>
        <v/>
      </c>
      <c r="CF403" s="68" t="str">
        <f t="shared" si="439"/>
        <v/>
      </c>
      <c r="CG403" s="68" t="str">
        <f t="shared" si="440"/>
        <v/>
      </c>
      <c r="CH403" s="68" t="str">
        <f t="shared" si="441"/>
        <v/>
      </c>
      <c r="CI403" s="68" t="str">
        <f t="shared" si="442"/>
        <v/>
      </c>
      <c r="CJ403" s="68" t="str">
        <f t="shared" si="443"/>
        <v/>
      </c>
      <c r="CK403" s="68" t="str">
        <f t="shared" si="444"/>
        <v/>
      </c>
      <c r="CL403" s="68" t="str">
        <f t="shared" si="445"/>
        <v/>
      </c>
      <c r="CM403" s="68" t="str">
        <f t="shared" si="446"/>
        <v/>
      </c>
      <c r="CN403" s="68" t="str">
        <f t="shared" si="447"/>
        <v/>
      </c>
      <c r="CO403" s="68" t="str">
        <f t="shared" si="448"/>
        <v/>
      </c>
      <c r="CP403" s="68" t="str">
        <f t="shared" si="453"/>
        <v/>
      </c>
    </row>
    <row r="404" spans="3:94" x14ac:dyDescent="0.25">
      <c r="C404" s="82" t="str">
        <f t="shared" si="449"/>
        <v/>
      </c>
      <c r="D404" s="278"/>
      <c r="E404" s="82" t="str">
        <f t="shared" si="450"/>
        <v/>
      </c>
      <c r="F404" s="82" t="str">
        <f t="shared" si="403"/>
        <v/>
      </c>
      <c r="G404" s="82" t="str">
        <f t="shared" si="404"/>
        <v/>
      </c>
      <c r="H404" s="82" t="str">
        <f t="shared" si="405"/>
        <v/>
      </c>
      <c r="I404" s="82" t="str">
        <f t="shared" si="406"/>
        <v/>
      </c>
      <c r="J404" s="82" t="str">
        <f t="shared" si="407"/>
        <v/>
      </c>
      <c r="K404" s="82" t="str">
        <f t="shared" si="408"/>
        <v/>
      </c>
      <c r="L404" s="82" t="str">
        <f t="shared" si="409"/>
        <v/>
      </c>
      <c r="M404" s="82" t="str">
        <f t="shared" si="410"/>
        <v/>
      </c>
      <c r="N404" s="82" t="str">
        <f t="shared" si="411"/>
        <v/>
      </c>
      <c r="O404" s="82" t="str">
        <f t="shared" si="412"/>
        <v/>
      </c>
      <c r="P404" s="82" t="str">
        <f t="shared" si="413"/>
        <v/>
      </c>
      <c r="Q404" s="82" t="str">
        <f t="shared" si="414"/>
        <v/>
      </c>
      <c r="R404" s="82" t="str">
        <f t="shared" si="415"/>
        <v/>
      </c>
      <c r="S404" s="82" t="str">
        <f t="shared" si="416"/>
        <v/>
      </c>
      <c r="T404" s="82" t="str">
        <f t="shared" si="417"/>
        <v/>
      </c>
      <c r="U404" s="82" t="str">
        <f t="shared" si="418"/>
        <v/>
      </c>
      <c r="V404" s="82" t="str">
        <f t="shared" si="419"/>
        <v/>
      </c>
      <c r="W404" s="82" t="str">
        <f t="shared" si="420"/>
        <v/>
      </c>
      <c r="X404" s="82" t="str">
        <f t="shared" si="421"/>
        <v/>
      </c>
      <c r="Y404" s="82" t="str">
        <f t="shared" si="422"/>
        <v/>
      </c>
      <c r="Z404" s="82" t="str">
        <f t="shared" si="423"/>
        <v/>
      </c>
      <c r="AA404" s="82" t="str">
        <f t="shared" si="424"/>
        <v/>
      </c>
      <c r="AB404" s="82" t="str">
        <f t="shared" si="425"/>
        <v/>
      </c>
      <c r="AC404" s="83" t="str">
        <f t="shared" si="454"/>
        <v>https://viking-pictures.s3.us-west-1.amazonaws.com/AA1188</v>
      </c>
      <c r="AD404" s="82" t="str">
        <f t="shared" si="391"/>
        <v>0</v>
      </c>
      <c r="AE404" s="82">
        <f t="shared" si="451"/>
        <v>0</v>
      </c>
      <c r="AF404" s="82" t="str">
        <f t="shared" si="392"/>
        <v>0</v>
      </c>
      <c r="AG404" s="82" t="str">
        <f t="shared" si="393"/>
        <v>0</v>
      </c>
      <c r="AH404" s="82" t="str">
        <f t="shared" si="394"/>
        <v>0</v>
      </c>
      <c r="AI404" s="82" t="str">
        <f t="shared" si="395"/>
        <v>0</v>
      </c>
      <c r="AJ404" s="82" t="str">
        <f t="shared" si="396"/>
        <v>0</v>
      </c>
      <c r="AK404" s="82" t="str">
        <f t="shared" si="397"/>
        <v>0</v>
      </c>
      <c r="AL404" s="82" t="str">
        <f t="shared" si="398"/>
        <v>0</v>
      </c>
      <c r="AM404" s="82" t="str">
        <f t="shared" si="399"/>
        <v>0</v>
      </c>
      <c r="AN404" s="82" t="str">
        <f t="shared" si="400"/>
        <v>0</v>
      </c>
      <c r="AO404" s="82" t="str">
        <f t="shared" si="401"/>
        <v>0</v>
      </c>
      <c r="AP404" s="82" t="str">
        <f t="shared" si="402"/>
        <v>0</v>
      </c>
      <c r="AQ404" s="84" t="s">
        <v>3199</v>
      </c>
      <c r="AR404" s="84" t="s">
        <v>1864</v>
      </c>
      <c r="AS404" s="84" t="s">
        <v>1865</v>
      </c>
      <c r="AT404" s="84" t="s">
        <v>1866</v>
      </c>
      <c r="AU404" s="84" t="s">
        <v>1867</v>
      </c>
      <c r="AV404" s="84" t="s">
        <v>1868</v>
      </c>
      <c r="AW404" s="84" t="s">
        <v>1869</v>
      </c>
      <c r="AX404" s="84" t="s">
        <v>1870</v>
      </c>
      <c r="AY404" s="84" t="s">
        <v>1871</v>
      </c>
      <c r="AZ404" s="84" t="s">
        <v>1872</v>
      </c>
      <c r="BA404" s="84" t="s">
        <v>1873</v>
      </c>
      <c r="BB404" s="84" t="s">
        <v>1874</v>
      </c>
      <c r="BC404" s="84" t="s">
        <v>1875</v>
      </c>
      <c r="BD404" s="84" t="s">
        <v>1876</v>
      </c>
      <c r="BE404" s="84" t="s">
        <v>1877</v>
      </c>
      <c r="BF404" s="84" t="s">
        <v>1878</v>
      </c>
      <c r="BG404" s="84" t="s">
        <v>1879</v>
      </c>
      <c r="BH404" s="84" t="s">
        <v>1880</v>
      </c>
      <c r="BI404" s="84" t="s">
        <v>1881</v>
      </c>
      <c r="BJ404" s="84" t="s">
        <v>1882</v>
      </c>
      <c r="BK404" s="84" t="s">
        <v>1883</v>
      </c>
      <c r="BL404" s="84" t="s">
        <v>1884</v>
      </c>
      <c r="BM404" s="84" t="s">
        <v>1885</v>
      </c>
      <c r="BN404" s="84" t="s">
        <v>1886</v>
      </c>
      <c r="BO404" s="84" t="s">
        <v>1887</v>
      </c>
      <c r="BP404" s="84" t="s">
        <v>1888</v>
      </c>
      <c r="BQ404" s="84" t="s">
        <v>1889</v>
      </c>
      <c r="BR404" s="68" t="str">
        <f t="shared" si="452"/>
        <v/>
      </c>
      <c r="BS404" s="68" t="str">
        <f t="shared" si="426"/>
        <v/>
      </c>
      <c r="BT404" s="68" t="str">
        <f t="shared" si="427"/>
        <v/>
      </c>
      <c r="BU404" s="68" t="str">
        <f t="shared" si="428"/>
        <v/>
      </c>
      <c r="BV404" s="68" t="str">
        <f t="shared" si="429"/>
        <v/>
      </c>
      <c r="BW404" s="68" t="str">
        <f t="shared" si="430"/>
        <v/>
      </c>
      <c r="BX404" s="68" t="str">
        <f t="shared" si="431"/>
        <v/>
      </c>
      <c r="BY404" s="68" t="str">
        <f t="shared" si="432"/>
        <v/>
      </c>
      <c r="BZ404" s="68" t="str">
        <f t="shared" si="433"/>
        <v/>
      </c>
      <c r="CA404" s="68" t="str">
        <f t="shared" si="434"/>
        <v/>
      </c>
      <c r="CB404" s="68" t="str">
        <f t="shared" si="435"/>
        <v/>
      </c>
      <c r="CC404" s="68" t="str">
        <f t="shared" si="436"/>
        <v/>
      </c>
      <c r="CD404" s="68" t="str">
        <f t="shared" si="437"/>
        <v/>
      </c>
      <c r="CE404" s="68" t="str">
        <f t="shared" si="438"/>
        <v/>
      </c>
      <c r="CF404" s="68" t="str">
        <f t="shared" si="439"/>
        <v/>
      </c>
      <c r="CG404" s="68" t="str">
        <f t="shared" si="440"/>
        <v/>
      </c>
      <c r="CH404" s="68" t="str">
        <f t="shared" si="441"/>
        <v/>
      </c>
      <c r="CI404" s="68" t="str">
        <f t="shared" si="442"/>
        <v/>
      </c>
      <c r="CJ404" s="68" t="str">
        <f t="shared" si="443"/>
        <v/>
      </c>
      <c r="CK404" s="68" t="str">
        <f t="shared" si="444"/>
        <v/>
      </c>
      <c r="CL404" s="68" t="str">
        <f t="shared" si="445"/>
        <v/>
      </c>
      <c r="CM404" s="68" t="str">
        <f t="shared" si="446"/>
        <v/>
      </c>
      <c r="CN404" s="68" t="str">
        <f t="shared" si="447"/>
        <v/>
      </c>
      <c r="CO404" s="68" t="str">
        <f t="shared" si="448"/>
        <v/>
      </c>
      <c r="CP404" s="68" t="str">
        <f t="shared" si="453"/>
        <v/>
      </c>
    </row>
    <row r="405" spans="3:94" x14ac:dyDescent="0.25">
      <c r="C405" s="82" t="str">
        <f t="shared" si="449"/>
        <v/>
      </c>
      <c r="D405" s="278"/>
      <c r="E405" s="82" t="str">
        <f t="shared" si="450"/>
        <v/>
      </c>
      <c r="F405" s="82" t="str">
        <f t="shared" si="403"/>
        <v/>
      </c>
      <c r="G405" s="82" t="str">
        <f t="shared" si="404"/>
        <v/>
      </c>
      <c r="H405" s="82" t="str">
        <f t="shared" si="405"/>
        <v/>
      </c>
      <c r="I405" s="82" t="str">
        <f t="shared" si="406"/>
        <v/>
      </c>
      <c r="J405" s="82" t="str">
        <f t="shared" si="407"/>
        <v/>
      </c>
      <c r="K405" s="82" t="str">
        <f t="shared" si="408"/>
        <v/>
      </c>
      <c r="L405" s="82" t="str">
        <f t="shared" si="409"/>
        <v/>
      </c>
      <c r="M405" s="82" t="str">
        <f t="shared" si="410"/>
        <v/>
      </c>
      <c r="N405" s="82" t="str">
        <f t="shared" si="411"/>
        <v/>
      </c>
      <c r="O405" s="82" t="str">
        <f t="shared" si="412"/>
        <v/>
      </c>
      <c r="P405" s="82" t="str">
        <f t="shared" si="413"/>
        <v/>
      </c>
      <c r="Q405" s="82" t="str">
        <f t="shared" si="414"/>
        <v/>
      </c>
      <c r="R405" s="82" t="str">
        <f t="shared" si="415"/>
        <v/>
      </c>
      <c r="S405" s="82" t="str">
        <f t="shared" si="416"/>
        <v/>
      </c>
      <c r="T405" s="82" t="str">
        <f t="shared" si="417"/>
        <v/>
      </c>
      <c r="U405" s="82" t="str">
        <f t="shared" si="418"/>
        <v/>
      </c>
      <c r="V405" s="82" t="str">
        <f t="shared" si="419"/>
        <v/>
      </c>
      <c r="W405" s="82" t="str">
        <f t="shared" si="420"/>
        <v/>
      </c>
      <c r="X405" s="82" t="str">
        <f t="shared" si="421"/>
        <v/>
      </c>
      <c r="Y405" s="82" t="str">
        <f t="shared" si="422"/>
        <v/>
      </c>
      <c r="Z405" s="82" t="str">
        <f t="shared" si="423"/>
        <v/>
      </c>
      <c r="AA405" s="82" t="str">
        <f t="shared" si="424"/>
        <v/>
      </c>
      <c r="AB405" s="82" t="str">
        <f t="shared" si="425"/>
        <v/>
      </c>
      <c r="AC405" s="83" t="str">
        <f t="shared" si="454"/>
        <v>https://viking-pictures.s3.us-west-1.amazonaws.com/AA1188</v>
      </c>
      <c r="AD405" s="82" t="str">
        <f t="shared" si="391"/>
        <v>0</v>
      </c>
      <c r="AE405" s="82">
        <f t="shared" si="451"/>
        <v>0</v>
      </c>
      <c r="AF405" s="82" t="str">
        <f t="shared" si="392"/>
        <v>0</v>
      </c>
      <c r="AG405" s="82" t="str">
        <f t="shared" si="393"/>
        <v>0</v>
      </c>
      <c r="AH405" s="82" t="str">
        <f t="shared" si="394"/>
        <v>0</v>
      </c>
      <c r="AI405" s="82" t="str">
        <f t="shared" si="395"/>
        <v>0</v>
      </c>
      <c r="AJ405" s="82" t="str">
        <f t="shared" si="396"/>
        <v>0</v>
      </c>
      <c r="AK405" s="82" t="str">
        <f t="shared" si="397"/>
        <v>0</v>
      </c>
      <c r="AL405" s="82" t="str">
        <f t="shared" si="398"/>
        <v>0</v>
      </c>
      <c r="AM405" s="82" t="str">
        <f t="shared" si="399"/>
        <v>0</v>
      </c>
      <c r="AN405" s="82" t="str">
        <f t="shared" si="400"/>
        <v>0</v>
      </c>
      <c r="AO405" s="82" t="str">
        <f t="shared" si="401"/>
        <v>0</v>
      </c>
      <c r="AP405" s="82" t="str">
        <f t="shared" si="402"/>
        <v>0</v>
      </c>
      <c r="AQ405" s="84" t="s">
        <v>3199</v>
      </c>
      <c r="AR405" s="84" t="s">
        <v>1864</v>
      </c>
      <c r="AS405" s="84" t="s">
        <v>1865</v>
      </c>
      <c r="AT405" s="84" t="s">
        <v>1866</v>
      </c>
      <c r="AU405" s="84" t="s">
        <v>1867</v>
      </c>
      <c r="AV405" s="84" t="s">
        <v>1868</v>
      </c>
      <c r="AW405" s="84" t="s">
        <v>1869</v>
      </c>
      <c r="AX405" s="84" t="s">
        <v>1870</v>
      </c>
      <c r="AY405" s="84" t="s">
        <v>1871</v>
      </c>
      <c r="AZ405" s="84" t="s">
        <v>1872</v>
      </c>
      <c r="BA405" s="84" t="s">
        <v>1873</v>
      </c>
      <c r="BB405" s="84" t="s">
        <v>1874</v>
      </c>
      <c r="BC405" s="84" t="s">
        <v>1875</v>
      </c>
      <c r="BD405" s="84" t="s">
        <v>1876</v>
      </c>
      <c r="BE405" s="84" t="s">
        <v>1877</v>
      </c>
      <c r="BF405" s="84" t="s">
        <v>1878</v>
      </c>
      <c r="BG405" s="84" t="s">
        <v>1879</v>
      </c>
      <c r="BH405" s="84" t="s">
        <v>1880</v>
      </c>
      <c r="BI405" s="84" t="s">
        <v>1881</v>
      </c>
      <c r="BJ405" s="84" t="s">
        <v>1882</v>
      </c>
      <c r="BK405" s="84" t="s">
        <v>1883</v>
      </c>
      <c r="BL405" s="84" t="s">
        <v>1884</v>
      </c>
      <c r="BM405" s="84" t="s">
        <v>1885</v>
      </c>
      <c r="BN405" s="84" t="s">
        <v>1886</v>
      </c>
      <c r="BO405" s="84" t="s">
        <v>1887</v>
      </c>
      <c r="BP405" s="84" t="s">
        <v>1888</v>
      </c>
      <c r="BQ405" s="84" t="s">
        <v>1889</v>
      </c>
      <c r="BR405" s="68" t="str">
        <f t="shared" si="452"/>
        <v/>
      </c>
      <c r="BS405" s="68" t="str">
        <f t="shared" si="426"/>
        <v/>
      </c>
      <c r="BT405" s="68" t="str">
        <f t="shared" si="427"/>
        <v/>
      </c>
      <c r="BU405" s="68" t="str">
        <f t="shared" si="428"/>
        <v/>
      </c>
      <c r="BV405" s="68" t="str">
        <f t="shared" si="429"/>
        <v/>
      </c>
      <c r="BW405" s="68" t="str">
        <f t="shared" si="430"/>
        <v/>
      </c>
      <c r="BX405" s="68" t="str">
        <f t="shared" si="431"/>
        <v/>
      </c>
      <c r="BY405" s="68" t="str">
        <f t="shared" si="432"/>
        <v/>
      </c>
      <c r="BZ405" s="68" t="str">
        <f t="shared" si="433"/>
        <v/>
      </c>
      <c r="CA405" s="68" t="str">
        <f t="shared" si="434"/>
        <v/>
      </c>
      <c r="CB405" s="68" t="str">
        <f t="shared" si="435"/>
        <v/>
      </c>
      <c r="CC405" s="68" t="str">
        <f t="shared" si="436"/>
        <v/>
      </c>
      <c r="CD405" s="68" t="str">
        <f t="shared" si="437"/>
        <v/>
      </c>
      <c r="CE405" s="68" t="str">
        <f t="shared" si="438"/>
        <v/>
      </c>
      <c r="CF405" s="68" t="str">
        <f t="shared" si="439"/>
        <v/>
      </c>
      <c r="CG405" s="68" t="str">
        <f t="shared" si="440"/>
        <v/>
      </c>
      <c r="CH405" s="68" t="str">
        <f t="shared" si="441"/>
        <v/>
      </c>
      <c r="CI405" s="68" t="str">
        <f t="shared" si="442"/>
        <v/>
      </c>
      <c r="CJ405" s="68" t="str">
        <f t="shared" si="443"/>
        <v/>
      </c>
      <c r="CK405" s="68" t="str">
        <f t="shared" si="444"/>
        <v/>
      </c>
      <c r="CL405" s="68" t="str">
        <f t="shared" si="445"/>
        <v/>
      </c>
      <c r="CM405" s="68" t="str">
        <f t="shared" si="446"/>
        <v/>
      </c>
      <c r="CN405" s="68" t="str">
        <f t="shared" si="447"/>
        <v/>
      </c>
      <c r="CO405" s="68" t="str">
        <f t="shared" si="448"/>
        <v/>
      </c>
      <c r="CP405" s="68" t="str">
        <f t="shared" si="453"/>
        <v/>
      </c>
    </row>
    <row r="406" spans="3:94" x14ac:dyDescent="0.25">
      <c r="C406" s="82" t="str">
        <f t="shared" si="449"/>
        <v/>
      </c>
      <c r="D406" s="278"/>
      <c r="E406" s="82" t="str">
        <f t="shared" si="450"/>
        <v/>
      </c>
      <c r="F406" s="82" t="str">
        <f t="shared" si="403"/>
        <v/>
      </c>
      <c r="G406" s="82" t="str">
        <f t="shared" si="404"/>
        <v/>
      </c>
      <c r="H406" s="82" t="str">
        <f t="shared" si="405"/>
        <v/>
      </c>
      <c r="I406" s="82" t="str">
        <f t="shared" si="406"/>
        <v/>
      </c>
      <c r="J406" s="82" t="str">
        <f t="shared" si="407"/>
        <v/>
      </c>
      <c r="K406" s="82" t="str">
        <f t="shared" si="408"/>
        <v/>
      </c>
      <c r="L406" s="82" t="str">
        <f t="shared" si="409"/>
        <v/>
      </c>
      <c r="M406" s="82" t="str">
        <f t="shared" si="410"/>
        <v/>
      </c>
      <c r="N406" s="82" t="str">
        <f t="shared" si="411"/>
        <v/>
      </c>
      <c r="O406" s="82" t="str">
        <f t="shared" si="412"/>
        <v/>
      </c>
      <c r="P406" s="82" t="str">
        <f t="shared" si="413"/>
        <v/>
      </c>
      <c r="Q406" s="82" t="str">
        <f t="shared" si="414"/>
        <v/>
      </c>
      <c r="R406" s="82" t="str">
        <f t="shared" si="415"/>
        <v/>
      </c>
      <c r="S406" s="82" t="str">
        <f t="shared" si="416"/>
        <v/>
      </c>
      <c r="T406" s="82" t="str">
        <f t="shared" si="417"/>
        <v/>
      </c>
      <c r="U406" s="82" t="str">
        <f t="shared" si="418"/>
        <v/>
      </c>
      <c r="V406" s="82" t="str">
        <f t="shared" si="419"/>
        <v/>
      </c>
      <c r="W406" s="82" t="str">
        <f t="shared" si="420"/>
        <v/>
      </c>
      <c r="X406" s="82" t="str">
        <f t="shared" si="421"/>
        <v/>
      </c>
      <c r="Y406" s="82" t="str">
        <f t="shared" si="422"/>
        <v/>
      </c>
      <c r="Z406" s="82" t="str">
        <f t="shared" si="423"/>
        <v/>
      </c>
      <c r="AA406" s="82" t="str">
        <f t="shared" si="424"/>
        <v/>
      </c>
      <c r="AB406" s="82" t="str">
        <f t="shared" si="425"/>
        <v/>
      </c>
      <c r="AC406" s="83" t="str">
        <f t="shared" si="454"/>
        <v>https://viking-pictures.s3.us-west-1.amazonaws.com/AA1188</v>
      </c>
      <c r="AD406" s="82" t="str">
        <f t="shared" si="391"/>
        <v>0</v>
      </c>
      <c r="AE406" s="82">
        <f t="shared" si="451"/>
        <v>0</v>
      </c>
      <c r="AF406" s="82" t="str">
        <f t="shared" si="392"/>
        <v>0</v>
      </c>
      <c r="AG406" s="82" t="str">
        <f t="shared" si="393"/>
        <v>0</v>
      </c>
      <c r="AH406" s="82" t="str">
        <f t="shared" si="394"/>
        <v>0</v>
      </c>
      <c r="AI406" s="82" t="str">
        <f t="shared" si="395"/>
        <v>0</v>
      </c>
      <c r="AJ406" s="82" t="str">
        <f t="shared" si="396"/>
        <v>0</v>
      </c>
      <c r="AK406" s="82" t="str">
        <f t="shared" si="397"/>
        <v>0</v>
      </c>
      <c r="AL406" s="82" t="str">
        <f t="shared" si="398"/>
        <v>0</v>
      </c>
      <c r="AM406" s="82" t="str">
        <f t="shared" si="399"/>
        <v>0</v>
      </c>
      <c r="AN406" s="82" t="str">
        <f t="shared" si="400"/>
        <v>0</v>
      </c>
      <c r="AO406" s="82" t="str">
        <f t="shared" si="401"/>
        <v>0</v>
      </c>
      <c r="AP406" s="82" t="str">
        <f t="shared" si="402"/>
        <v>0</v>
      </c>
      <c r="AQ406" s="84" t="s">
        <v>3199</v>
      </c>
      <c r="AR406" s="84" t="s">
        <v>1864</v>
      </c>
      <c r="AS406" s="84" t="s">
        <v>1865</v>
      </c>
      <c r="AT406" s="84" t="s">
        <v>1866</v>
      </c>
      <c r="AU406" s="84" t="s">
        <v>1867</v>
      </c>
      <c r="AV406" s="84" t="s">
        <v>1868</v>
      </c>
      <c r="AW406" s="84" t="s">
        <v>1869</v>
      </c>
      <c r="AX406" s="84" t="s">
        <v>1870</v>
      </c>
      <c r="AY406" s="84" t="s">
        <v>1871</v>
      </c>
      <c r="AZ406" s="84" t="s">
        <v>1872</v>
      </c>
      <c r="BA406" s="84" t="s">
        <v>1873</v>
      </c>
      <c r="BB406" s="84" t="s">
        <v>1874</v>
      </c>
      <c r="BC406" s="84" t="s">
        <v>1875</v>
      </c>
      <c r="BD406" s="84" t="s">
        <v>1876</v>
      </c>
      <c r="BE406" s="84" t="s">
        <v>1877</v>
      </c>
      <c r="BF406" s="84" t="s">
        <v>1878</v>
      </c>
      <c r="BG406" s="84" t="s">
        <v>1879</v>
      </c>
      <c r="BH406" s="84" t="s">
        <v>1880</v>
      </c>
      <c r="BI406" s="84" t="s">
        <v>1881</v>
      </c>
      <c r="BJ406" s="84" t="s">
        <v>1882</v>
      </c>
      <c r="BK406" s="84" t="s">
        <v>1883</v>
      </c>
      <c r="BL406" s="84" t="s">
        <v>1884</v>
      </c>
      <c r="BM406" s="84" t="s">
        <v>1885</v>
      </c>
      <c r="BN406" s="84" t="s">
        <v>1886</v>
      </c>
      <c r="BO406" s="84" t="s">
        <v>1887</v>
      </c>
      <c r="BP406" s="84" t="s">
        <v>1888</v>
      </c>
      <c r="BQ406" s="84" t="s">
        <v>1889</v>
      </c>
      <c r="BR406" s="68" t="str">
        <f t="shared" si="452"/>
        <v/>
      </c>
      <c r="BS406" s="68" t="str">
        <f t="shared" si="426"/>
        <v/>
      </c>
      <c r="BT406" s="68" t="str">
        <f t="shared" si="427"/>
        <v/>
      </c>
      <c r="BU406" s="68" t="str">
        <f t="shared" si="428"/>
        <v/>
      </c>
      <c r="BV406" s="68" t="str">
        <f t="shared" si="429"/>
        <v/>
      </c>
      <c r="BW406" s="68" t="str">
        <f t="shared" si="430"/>
        <v/>
      </c>
      <c r="BX406" s="68" t="str">
        <f t="shared" si="431"/>
        <v/>
      </c>
      <c r="BY406" s="68" t="str">
        <f t="shared" si="432"/>
        <v/>
      </c>
      <c r="BZ406" s="68" t="str">
        <f t="shared" si="433"/>
        <v/>
      </c>
      <c r="CA406" s="68" t="str">
        <f t="shared" si="434"/>
        <v/>
      </c>
      <c r="CB406" s="68" t="str">
        <f t="shared" si="435"/>
        <v/>
      </c>
      <c r="CC406" s="68" t="str">
        <f t="shared" si="436"/>
        <v/>
      </c>
      <c r="CD406" s="68" t="str">
        <f t="shared" si="437"/>
        <v/>
      </c>
      <c r="CE406" s="68" t="str">
        <f t="shared" si="438"/>
        <v/>
      </c>
      <c r="CF406" s="68" t="str">
        <f t="shared" si="439"/>
        <v/>
      </c>
      <c r="CG406" s="68" t="str">
        <f t="shared" si="440"/>
        <v/>
      </c>
      <c r="CH406" s="68" t="str">
        <f t="shared" si="441"/>
        <v/>
      </c>
      <c r="CI406" s="68" t="str">
        <f t="shared" si="442"/>
        <v/>
      </c>
      <c r="CJ406" s="68" t="str">
        <f t="shared" si="443"/>
        <v/>
      </c>
      <c r="CK406" s="68" t="str">
        <f t="shared" si="444"/>
        <v/>
      </c>
      <c r="CL406" s="68" t="str">
        <f t="shared" si="445"/>
        <v/>
      </c>
      <c r="CM406" s="68" t="str">
        <f t="shared" si="446"/>
        <v/>
      </c>
      <c r="CN406" s="68" t="str">
        <f t="shared" si="447"/>
        <v/>
      </c>
      <c r="CO406" s="68" t="str">
        <f t="shared" si="448"/>
        <v/>
      </c>
      <c r="CP406" s="68" t="str">
        <f t="shared" si="453"/>
        <v/>
      </c>
    </row>
    <row r="407" spans="3:94" x14ac:dyDescent="0.25">
      <c r="C407" s="82" t="str">
        <f t="shared" si="449"/>
        <v/>
      </c>
      <c r="D407" s="278"/>
      <c r="E407" s="82" t="str">
        <f t="shared" si="450"/>
        <v/>
      </c>
      <c r="F407" s="82" t="str">
        <f t="shared" si="403"/>
        <v/>
      </c>
      <c r="G407" s="82" t="str">
        <f t="shared" si="404"/>
        <v/>
      </c>
      <c r="H407" s="82" t="str">
        <f t="shared" si="405"/>
        <v/>
      </c>
      <c r="I407" s="82" t="str">
        <f t="shared" si="406"/>
        <v/>
      </c>
      <c r="J407" s="82" t="str">
        <f t="shared" si="407"/>
        <v/>
      </c>
      <c r="K407" s="82" t="str">
        <f t="shared" si="408"/>
        <v/>
      </c>
      <c r="L407" s="82" t="str">
        <f t="shared" si="409"/>
        <v/>
      </c>
      <c r="M407" s="82" t="str">
        <f t="shared" si="410"/>
        <v/>
      </c>
      <c r="N407" s="82" t="str">
        <f t="shared" si="411"/>
        <v/>
      </c>
      <c r="O407" s="82" t="str">
        <f t="shared" si="412"/>
        <v/>
      </c>
      <c r="P407" s="82" t="str">
        <f t="shared" si="413"/>
        <v/>
      </c>
      <c r="Q407" s="82" t="str">
        <f t="shared" si="414"/>
        <v/>
      </c>
      <c r="R407" s="82" t="str">
        <f t="shared" si="415"/>
        <v/>
      </c>
      <c r="S407" s="82" t="str">
        <f t="shared" si="416"/>
        <v/>
      </c>
      <c r="T407" s="82" t="str">
        <f t="shared" si="417"/>
        <v/>
      </c>
      <c r="U407" s="82" t="str">
        <f t="shared" si="418"/>
        <v/>
      </c>
      <c r="V407" s="82" t="str">
        <f t="shared" si="419"/>
        <v/>
      </c>
      <c r="W407" s="82" t="str">
        <f t="shared" si="420"/>
        <v/>
      </c>
      <c r="X407" s="82" t="str">
        <f t="shared" si="421"/>
        <v/>
      </c>
      <c r="Y407" s="82" t="str">
        <f t="shared" si="422"/>
        <v/>
      </c>
      <c r="Z407" s="82" t="str">
        <f t="shared" si="423"/>
        <v/>
      </c>
      <c r="AA407" s="82" t="str">
        <f t="shared" si="424"/>
        <v/>
      </c>
      <c r="AB407" s="82" t="str">
        <f t="shared" si="425"/>
        <v/>
      </c>
      <c r="AC407" s="83" t="str">
        <f t="shared" si="454"/>
        <v>https://viking-pictures.s3.us-west-1.amazonaws.com/AA1188</v>
      </c>
      <c r="AD407" s="82" t="str">
        <f t="shared" si="391"/>
        <v>0</v>
      </c>
      <c r="AE407" s="82">
        <f t="shared" si="451"/>
        <v>0</v>
      </c>
      <c r="AF407" s="82" t="str">
        <f t="shared" si="392"/>
        <v>0</v>
      </c>
      <c r="AG407" s="82" t="str">
        <f t="shared" si="393"/>
        <v>0</v>
      </c>
      <c r="AH407" s="82" t="str">
        <f t="shared" si="394"/>
        <v>0</v>
      </c>
      <c r="AI407" s="82" t="str">
        <f t="shared" si="395"/>
        <v>0</v>
      </c>
      <c r="AJ407" s="82" t="str">
        <f t="shared" si="396"/>
        <v>0</v>
      </c>
      <c r="AK407" s="82" t="str">
        <f t="shared" si="397"/>
        <v>0</v>
      </c>
      <c r="AL407" s="82" t="str">
        <f t="shared" si="398"/>
        <v>0</v>
      </c>
      <c r="AM407" s="82" t="str">
        <f t="shared" si="399"/>
        <v>0</v>
      </c>
      <c r="AN407" s="82" t="str">
        <f t="shared" si="400"/>
        <v>0</v>
      </c>
      <c r="AO407" s="82" t="str">
        <f t="shared" si="401"/>
        <v>0</v>
      </c>
      <c r="AP407" s="82" t="str">
        <f t="shared" si="402"/>
        <v>0</v>
      </c>
      <c r="AQ407" s="84" t="s">
        <v>3199</v>
      </c>
      <c r="AR407" s="84" t="s">
        <v>1864</v>
      </c>
      <c r="AS407" s="84" t="s">
        <v>1865</v>
      </c>
      <c r="AT407" s="84" t="s">
        <v>1866</v>
      </c>
      <c r="AU407" s="84" t="s">
        <v>1867</v>
      </c>
      <c r="AV407" s="84" t="s">
        <v>1868</v>
      </c>
      <c r="AW407" s="84" t="s">
        <v>1869</v>
      </c>
      <c r="AX407" s="84" t="s">
        <v>1870</v>
      </c>
      <c r="AY407" s="84" t="s">
        <v>1871</v>
      </c>
      <c r="AZ407" s="84" t="s">
        <v>1872</v>
      </c>
      <c r="BA407" s="84" t="s">
        <v>1873</v>
      </c>
      <c r="BB407" s="84" t="s">
        <v>1874</v>
      </c>
      <c r="BC407" s="84" t="s">
        <v>1875</v>
      </c>
      <c r="BD407" s="84" t="s">
        <v>1876</v>
      </c>
      <c r="BE407" s="84" t="s">
        <v>1877</v>
      </c>
      <c r="BF407" s="84" t="s">
        <v>1878</v>
      </c>
      <c r="BG407" s="84" t="s">
        <v>1879</v>
      </c>
      <c r="BH407" s="84" t="s">
        <v>1880</v>
      </c>
      <c r="BI407" s="84" t="s">
        <v>1881</v>
      </c>
      <c r="BJ407" s="84" t="s">
        <v>1882</v>
      </c>
      <c r="BK407" s="84" t="s">
        <v>1883</v>
      </c>
      <c r="BL407" s="84" t="s">
        <v>1884</v>
      </c>
      <c r="BM407" s="84" t="s">
        <v>1885</v>
      </c>
      <c r="BN407" s="84" t="s">
        <v>1886</v>
      </c>
      <c r="BO407" s="84" t="s">
        <v>1887</v>
      </c>
      <c r="BP407" s="84" t="s">
        <v>1888</v>
      </c>
      <c r="BQ407" s="84" t="s">
        <v>1889</v>
      </c>
      <c r="BR407" s="68" t="str">
        <f t="shared" si="452"/>
        <v/>
      </c>
      <c r="BS407" s="68" t="str">
        <f t="shared" si="426"/>
        <v/>
      </c>
      <c r="BT407" s="68" t="str">
        <f t="shared" si="427"/>
        <v/>
      </c>
      <c r="BU407" s="68" t="str">
        <f t="shared" si="428"/>
        <v/>
      </c>
      <c r="BV407" s="68" t="str">
        <f t="shared" si="429"/>
        <v/>
      </c>
      <c r="BW407" s="68" t="str">
        <f t="shared" si="430"/>
        <v/>
      </c>
      <c r="BX407" s="68" t="str">
        <f t="shared" si="431"/>
        <v/>
      </c>
      <c r="BY407" s="68" t="str">
        <f t="shared" si="432"/>
        <v/>
      </c>
      <c r="BZ407" s="68" t="str">
        <f t="shared" si="433"/>
        <v/>
      </c>
      <c r="CA407" s="68" t="str">
        <f t="shared" si="434"/>
        <v/>
      </c>
      <c r="CB407" s="68" t="str">
        <f t="shared" si="435"/>
        <v/>
      </c>
      <c r="CC407" s="68" t="str">
        <f t="shared" si="436"/>
        <v/>
      </c>
      <c r="CD407" s="68" t="str">
        <f t="shared" si="437"/>
        <v/>
      </c>
      <c r="CE407" s="68" t="str">
        <f t="shared" si="438"/>
        <v/>
      </c>
      <c r="CF407" s="68" t="str">
        <f t="shared" si="439"/>
        <v/>
      </c>
      <c r="CG407" s="68" t="str">
        <f t="shared" si="440"/>
        <v/>
      </c>
      <c r="CH407" s="68" t="str">
        <f t="shared" si="441"/>
        <v/>
      </c>
      <c r="CI407" s="68" t="str">
        <f t="shared" si="442"/>
        <v/>
      </c>
      <c r="CJ407" s="68" t="str">
        <f t="shared" si="443"/>
        <v/>
      </c>
      <c r="CK407" s="68" t="str">
        <f t="shared" si="444"/>
        <v/>
      </c>
      <c r="CL407" s="68" t="str">
        <f t="shared" si="445"/>
        <v/>
      </c>
      <c r="CM407" s="68" t="str">
        <f t="shared" si="446"/>
        <v/>
      </c>
      <c r="CN407" s="68" t="str">
        <f t="shared" si="447"/>
        <v/>
      </c>
      <c r="CO407" s="68" t="str">
        <f t="shared" si="448"/>
        <v/>
      </c>
      <c r="CP407" s="68" t="str">
        <f t="shared" si="453"/>
        <v/>
      </c>
    </row>
    <row r="408" spans="3:94" x14ac:dyDescent="0.25">
      <c r="C408" s="82" t="str">
        <f t="shared" si="449"/>
        <v/>
      </c>
      <c r="D408" s="278"/>
      <c r="E408" s="82" t="str">
        <f t="shared" si="450"/>
        <v/>
      </c>
      <c r="F408" s="82" t="str">
        <f t="shared" si="403"/>
        <v/>
      </c>
      <c r="G408" s="82" t="str">
        <f t="shared" si="404"/>
        <v/>
      </c>
      <c r="H408" s="82" t="str">
        <f t="shared" si="405"/>
        <v/>
      </c>
      <c r="I408" s="82" t="str">
        <f t="shared" si="406"/>
        <v/>
      </c>
      <c r="J408" s="82" t="str">
        <f t="shared" si="407"/>
        <v/>
      </c>
      <c r="K408" s="82" t="str">
        <f t="shared" si="408"/>
        <v/>
      </c>
      <c r="L408" s="82" t="str">
        <f t="shared" si="409"/>
        <v/>
      </c>
      <c r="M408" s="82" t="str">
        <f t="shared" si="410"/>
        <v/>
      </c>
      <c r="N408" s="82" t="str">
        <f t="shared" si="411"/>
        <v/>
      </c>
      <c r="O408" s="82" t="str">
        <f t="shared" si="412"/>
        <v/>
      </c>
      <c r="P408" s="82" t="str">
        <f t="shared" si="413"/>
        <v/>
      </c>
      <c r="Q408" s="82" t="str">
        <f t="shared" si="414"/>
        <v/>
      </c>
      <c r="R408" s="82" t="str">
        <f t="shared" si="415"/>
        <v/>
      </c>
      <c r="S408" s="82" t="str">
        <f t="shared" si="416"/>
        <v/>
      </c>
      <c r="T408" s="82" t="str">
        <f t="shared" si="417"/>
        <v/>
      </c>
      <c r="U408" s="82" t="str">
        <f t="shared" si="418"/>
        <v/>
      </c>
      <c r="V408" s="82" t="str">
        <f t="shared" si="419"/>
        <v/>
      </c>
      <c r="W408" s="82" t="str">
        <f t="shared" si="420"/>
        <v/>
      </c>
      <c r="X408" s="82" t="str">
        <f t="shared" si="421"/>
        <v/>
      </c>
      <c r="Y408" s="82" t="str">
        <f t="shared" si="422"/>
        <v/>
      </c>
      <c r="Z408" s="82" t="str">
        <f t="shared" si="423"/>
        <v/>
      </c>
      <c r="AA408" s="82" t="str">
        <f t="shared" si="424"/>
        <v/>
      </c>
      <c r="AB408" s="82" t="str">
        <f t="shared" si="425"/>
        <v/>
      </c>
      <c r="AC408" s="83" t="str">
        <f t="shared" si="454"/>
        <v>https://viking-pictures.s3.us-west-1.amazonaws.com/AA1188</v>
      </c>
      <c r="AD408" s="82" t="str">
        <f t="shared" si="391"/>
        <v>0</v>
      </c>
      <c r="AE408" s="82">
        <f t="shared" si="451"/>
        <v>0</v>
      </c>
      <c r="AF408" s="82" t="str">
        <f t="shared" si="392"/>
        <v>0</v>
      </c>
      <c r="AG408" s="82" t="str">
        <f t="shared" si="393"/>
        <v>0</v>
      </c>
      <c r="AH408" s="82" t="str">
        <f t="shared" si="394"/>
        <v>0</v>
      </c>
      <c r="AI408" s="82" t="str">
        <f t="shared" si="395"/>
        <v>0</v>
      </c>
      <c r="AJ408" s="82" t="str">
        <f t="shared" si="396"/>
        <v>0</v>
      </c>
      <c r="AK408" s="82" t="str">
        <f t="shared" si="397"/>
        <v>0</v>
      </c>
      <c r="AL408" s="82" t="str">
        <f t="shared" si="398"/>
        <v>0</v>
      </c>
      <c r="AM408" s="82" t="str">
        <f t="shared" si="399"/>
        <v>0</v>
      </c>
      <c r="AN408" s="82" t="str">
        <f t="shared" si="400"/>
        <v>0</v>
      </c>
      <c r="AO408" s="82" t="str">
        <f t="shared" si="401"/>
        <v>0</v>
      </c>
      <c r="AP408" s="82" t="str">
        <f t="shared" si="402"/>
        <v>0</v>
      </c>
      <c r="AQ408" s="84" t="s">
        <v>3199</v>
      </c>
      <c r="AR408" s="84" t="s">
        <v>1864</v>
      </c>
      <c r="AS408" s="84" t="s">
        <v>1865</v>
      </c>
      <c r="AT408" s="84" t="s">
        <v>1866</v>
      </c>
      <c r="AU408" s="84" t="s">
        <v>1867</v>
      </c>
      <c r="AV408" s="84" t="s">
        <v>1868</v>
      </c>
      <c r="AW408" s="84" t="s">
        <v>1869</v>
      </c>
      <c r="AX408" s="84" t="s">
        <v>1870</v>
      </c>
      <c r="AY408" s="84" t="s">
        <v>1871</v>
      </c>
      <c r="AZ408" s="84" t="s">
        <v>1872</v>
      </c>
      <c r="BA408" s="84" t="s">
        <v>1873</v>
      </c>
      <c r="BB408" s="84" t="s">
        <v>1874</v>
      </c>
      <c r="BC408" s="84" t="s">
        <v>1875</v>
      </c>
      <c r="BD408" s="84" t="s">
        <v>1876</v>
      </c>
      <c r="BE408" s="84" t="s">
        <v>1877</v>
      </c>
      <c r="BF408" s="84" t="s">
        <v>1878</v>
      </c>
      <c r="BG408" s="84" t="s">
        <v>1879</v>
      </c>
      <c r="BH408" s="84" t="s">
        <v>1880</v>
      </c>
      <c r="BI408" s="84" t="s">
        <v>1881</v>
      </c>
      <c r="BJ408" s="84" t="s">
        <v>1882</v>
      </c>
      <c r="BK408" s="84" t="s">
        <v>1883</v>
      </c>
      <c r="BL408" s="84" t="s">
        <v>1884</v>
      </c>
      <c r="BM408" s="84" t="s">
        <v>1885</v>
      </c>
      <c r="BN408" s="84" t="s">
        <v>1886</v>
      </c>
      <c r="BO408" s="84" t="s">
        <v>1887</v>
      </c>
      <c r="BP408" s="84" t="s">
        <v>1888</v>
      </c>
      <c r="BQ408" s="84" t="s">
        <v>1889</v>
      </c>
      <c r="BR408" s="68" t="str">
        <f t="shared" si="452"/>
        <v/>
      </c>
      <c r="BS408" s="68" t="str">
        <f t="shared" si="426"/>
        <v/>
      </c>
      <c r="BT408" s="68" t="str">
        <f t="shared" si="427"/>
        <v/>
      </c>
      <c r="BU408" s="68" t="str">
        <f t="shared" si="428"/>
        <v/>
      </c>
      <c r="BV408" s="68" t="str">
        <f t="shared" si="429"/>
        <v/>
      </c>
      <c r="BW408" s="68" t="str">
        <f t="shared" si="430"/>
        <v/>
      </c>
      <c r="BX408" s="68" t="str">
        <f t="shared" si="431"/>
        <v/>
      </c>
      <c r="BY408" s="68" t="str">
        <f t="shared" si="432"/>
        <v/>
      </c>
      <c r="BZ408" s="68" t="str">
        <f t="shared" si="433"/>
        <v/>
      </c>
      <c r="CA408" s="68" t="str">
        <f t="shared" si="434"/>
        <v/>
      </c>
      <c r="CB408" s="68" t="str">
        <f t="shared" si="435"/>
        <v/>
      </c>
      <c r="CC408" s="68" t="str">
        <f t="shared" si="436"/>
        <v/>
      </c>
      <c r="CD408" s="68" t="str">
        <f t="shared" si="437"/>
        <v/>
      </c>
      <c r="CE408" s="68" t="str">
        <f t="shared" si="438"/>
        <v/>
      </c>
      <c r="CF408" s="68" t="str">
        <f t="shared" si="439"/>
        <v/>
      </c>
      <c r="CG408" s="68" t="str">
        <f t="shared" si="440"/>
        <v/>
      </c>
      <c r="CH408" s="68" t="str">
        <f t="shared" si="441"/>
        <v/>
      </c>
      <c r="CI408" s="68" t="str">
        <f t="shared" si="442"/>
        <v/>
      </c>
      <c r="CJ408" s="68" t="str">
        <f t="shared" si="443"/>
        <v/>
      </c>
      <c r="CK408" s="68" t="str">
        <f t="shared" si="444"/>
        <v/>
      </c>
      <c r="CL408" s="68" t="str">
        <f t="shared" si="445"/>
        <v/>
      </c>
      <c r="CM408" s="68" t="str">
        <f t="shared" si="446"/>
        <v/>
      </c>
      <c r="CN408" s="68" t="str">
        <f t="shared" si="447"/>
        <v/>
      </c>
      <c r="CO408" s="68" t="str">
        <f t="shared" si="448"/>
        <v/>
      </c>
      <c r="CP408" s="68" t="str">
        <f t="shared" si="453"/>
        <v/>
      </c>
    </row>
    <row r="409" spans="3:94" x14ac:dyDescent="0.25">
      <c r="C409" s="82" t="str">
        <f t="shared" si="449"/>
        <v/>
      </c>
      <c r="D409" s="278"/>
      <c r="E409" s="82" t="str">
        <f t="shared" si="450"/>
        <v/>
      </c>
      <c r="F409" s="82" t="str">
        <f t="shared" si="403"/>
        <v/>
      </c>
      <c r="G409" s="82" t="str">
        <f t="shared" si="404"/>
        <v/>
      </c>
      <c r="H409" s="82" t="str">
        <f t="shared" si="405"/>
        <v/>
      </c>
      <c r="I409" s="82" t="str">
        <f t="shared" si="406"/>
        <v/>
      </c>
      <c r="J409" s="82" t="str">
        <f t="shared" si="407"/>
        <v/>
      </c>
      <c r="K409" s="82" t="str">
        <f t="shared" si="408"/>
        <v/>
      </c>
      <c r="L409" s="82" t="str">
        <f t="shared" si="409"/>
        <v/>
      </c>
      <c r="M409" s="82" t="str">
        <f t="shared" si="410"/>
        <v/>
      </c>
      <c r="N409" s="82" t="str">
        <f t="shared" si="411"/>
        <v/>
      </c>
      <c r="O409" s="82" t="str">
        <f t="shared" si="412"/>
        <v/>
      </c>
      <c r="P409" s="82" t="str">
        <f t="shared" si="413"/>
        <v/>
      </c>
      <c r="Q409" s="82" t="str">
        <f t="shared" si="414"/>
        <v/>
      </c>
      <c r="R409" s="82" t="str">
        <f t="shared" si="415"/>
        <v/>
      </c>
      <c r="S409" s="82" t="str">
        <f t="shared" si="416"/>
        <v/>
      </c>
      <c r="T409" s="82" t="str">
        <f t="shared" si="417"/>
        <v/>
      </c>
      <c r="U409" s="82" t="str">
        <f t="shared" si="418"/>
        <v/>
      </c>
      <c r="V409" s="82" t="str">
        <f t="shared" si="419"/>
        <v/>
      </c>
      <c r="W409" s="82" t="str">
        <f t="shared" si="420"/>
        <v/>
      </c>
      <c r="X409" s="82" t="str">
        <f t="shared" si="421"/>
        <v/>
      </c>
      <c r="Y409" s="82" t="str">
        <f t="shared" si="422"/>
        <v/>
      </c>
      <c r="Z409" s="82" t="str">
        <f t="shared" si="423"/>
        <v/>
      </c>
      <c r="AA409" s="82" t="str">
        <f t="shared" si="424"/>
        <v/>
      </c>
      <c r="AB409" s="82" t="str">
        <f t="shared" si="425"/>
        <v/>
      </c>
      <c r="AC409" s="83" t="str">
        <f t="shared" si="454"/>
        <v>https://viking-pictures.s3.us-west-1.amazonaws.com/AA1188</v>
      </c>
      <c r="AD409" s="82" t="str">
        <f t="shared" si="391"/>
        <v>0</v>
      </c>
      <c r="AE409" s="82">
        <f t="shared" si="451"/>
        <v>0</v>
      </c>
      <c r="AF409" s="82" t="str">
        <f t="shared" si="392"/>
        <v>0</v>
      </c>
      <c r="AG409" s="82" t="str">
        <f t="shared" si="393"/>
        <v>0</v>
      </c>
      <c r="AH409" s="82" t="str">
        <f t="shared" si="394"/>
        <v>0</v>
      </c>
      <c r="AI409" s="82" t="str">
        <f t="shared" si="395"/>
        <v>0</v>
      </c>
      <c r="AJ409" s="82" t="str">
        <f t="shared" si="396"/>
        <v>0</v>
      </c>
      <c r="AK409" s="82" t="str">
        <f t="shared" si="397"/>
        <v>0</v>
      </c>
      <c r="AL409" s="82" t="str">
        <f t="shared" si="398"/>
        <v>0</v>
      </c>
      <c r="AM409" s="82" t="str">
        <f t="shared" si="399"/>
        <v>0</v>
      </c>
      <c r="AN409" s="82" t="str">
        <f t="shared" si="400"/>
        <v>0</v>
      </c>
      <c r="AO409" s="82" t="str">
        <f t="shared" si="401"/>
        <v>0</v>
      </c>
      <c r="AP409" s="82" t="str">
        <f t="shared" si="402"/>
        <v>0</v>
      </c>
      <c r="AQ409" s="84" t="s">
        <v>3199</v>
      </c>
      <c r="AR409" s="84" t="s">
        <v>1864</v>
      </c>
      <c r="AS409" s="84" t="s">
        <v>1865</v>
      </c>
      <c r="AT409" s="84" t="s">
        <v>1866</v>
      </c>
      <c r="AU409" s="84" t="s">
        <v>1867</v>
      </c>
      <c r="AV409" s="84" t="s">
        <v>1868</v>
      </c>
      <c r="AW409" s="84" t="s">
        <v>1869</v>
      </c>
      <c r="AX409" s="84" t="s">
        <v>1870</v>
      </c>
      <c r="AY409" s="84" t="s">
        <v>1871</v>
      </c>
      <c r="AZ409" s="84" t="s">
        <v>1872</v>
      </c>
      <c r="BA409" s="84" t="s">
        <v>1873</v>
      </c>
      <c r="BB409" s="84" t="s">
        <v>1874</v>
      </c>
      <c r="BC409" s="84" t="s">
        <v>1875</v>
      </c>
      <c r="BD409" s="84" t="s">
        <v>1876</v>
      </c>
      <c r="BE409" s="84" t="s">
        <v>1877</v>
      </c>
      <c r="BF409" s="84" t="s">
        <v>1878</v>
      </c>
      <c r="BG409" s="84" t="s">
        <v>1879</v>
      </c>
      <c r="BH409" s="84" t="s">
        <v>1880</v>
      </c>
      <c r="BI409" s="84" t="s">
        <v>1881</v>
      </c>
      <c r="BJ409" s="84" t="s">
        <v>1882</v>
      </c>
      <c r="BK409" s="84" t="s">
        <v>1883</v>
      </c>
      <c r="BL409" s="84" t="s">
        <v>1884</v>
      </c>
      <c r="BM409" s="84" t="s">
        <v>1885</v>
      </c>
      <c r="BN409" s="84" t="s">
        <v>1886</v>
      </c>
      <c r="BO409" s="84" t="s">
        <v>1887</v>
      </c>
      <c r="BP409" s="84" t="s">
        <v>1888</v>
      </c>
      <c r="BQ409" s="84" t="s">
        <v>1889</v>
      </c>
      <c r="BR409" s="68" t="str">
        <f t="shared" si="452"/>
        <v/>
      </c>
      <c r="BS409" s="68" t="str">
        <f t="shared" si="426"/>
        <v/>
      </c>
      <c r="BT409" s="68" t="str">
        <f t="shared" si="427"/>
        <v/>
      </c>
      <c r="BU409" s="68" t="str">
        <f t="shared" si="428"/>
        <v/>
      </c>
      <c r="BV409" s="68" t="str">
        <f t="shared" si="429"/>
        <v/>
      </c>
      <c r="BW409" s="68" t="str">
        <f t="shared" si="430"/>
        <v/>
      </c>
      <c r="BX409" s="68" t="str">
        <f t="shared" si="431"/>
        <v/>
      </c>
      <c r="BY409" s="68" t="str">
        <f t="shared" si="432"/>
        <v/>
      </c>
      <c r="BZ409" s="68" t="str">
        <f t="shared" si="433"/>
        <v/>
      </c>
      <c r="CA409" s="68" t="str">
        <f t="shared" si="434"/>
        <v/>
      </c>
      <c r="CB409" s="68" t="str">
        <f t="shared" si="435"/>
        <v/>
      </c>
      <c r="CC409" s="68" t="str">
        <f t="shared" si="436"/>
        <v/>
      </c>
      <c r="CD409" s="68" t="str">
        <f t="shared" si="437"/>
        <v/>
      </c>
      <c r="CE409" s="68" t="str">
        <f t="shared" si="438"/>
        <v/>
      </c>
      <c r="CF409" s="68" t="str">
        <f t="shared" si="439"/>
        <v/>
      </c>
      <c r="CG409" s="68" t="str">
        <f t="shared" si="440"/>
        <v/>
      </c>
      <c r="CH409" s="68" t="str">
        <f t="shared" si="441"/>
        <v/>
      </c>
      <c r="CI409" s="68" t="str">
        <f t="shared" si="442"/>
        <v/>
      </c>
      <c r="CJ409" s="68" t="str">
        <f t="shared" si="443"/>
        <v/>
      </c>
      <c r="CK409" s="68" t="str">
        <f t="shared" si="444"/>
        <v/>
      </c>
      <c r="CL409" s="68" t="str">
        <f t="shared" si="445"/>
        <v/>
      </c>
      <c r="CM409" s="68" t="str">
        <f t="shared" si="446"/>
        <v/>
      </c>
      <c r="CN409" s="68" t="str">
        <f t="shared" si="447"/>
        <v/>
      </c>
      <c r="CO409" s="68" t="str">
        <f t="shared" si="448"/>
        <v/>
      </c>
      <c r="CP409" s="68" t="str">
        <f t="shared" si="453"/>
        <v/>
      </c>
    </row>
    <row r="410" spans="3:94" x14ac:dyDescent="0.25">
      <c r="C410" s="82" t="str">
        <f t="shared" si="449"/>
        <v/>
      </c>
      <c r="D410" s="278"/>
      <c r="E410" s="82" t="str">
        <f t="shared" si="450"/>
        <v/>
      </c>
      <c r="F410" s="82" t="str">
        <f t="shared" si="403"/>
        <v/>
      </c>
      <c r="G410" s="82" t="str">
        <f t="shared" si="404"/>
        <v/>
      </c>
      <c r="H410" s="82" t="str">
        <f t="shared" si="405"/>
        <v/>
      </c>
      <c r="I410" s="82" t="str">
        <f t="shared" si="406"/>
        <v/>
      </c>
      <c r="J410" s="82" t="str">
        <f t="shared" si="407"/>
        <v/>
      </c>
      <c r="K410" s="82" t="str">
        <f t="shared" si="408"/>
        <v/>
      </c>
      <c r="L410" s="82" t="str">
        <f t="shared" si="409"/>
        <v/>
      </c>
      <c r="M410" s="82" t="str">
        <f t="shared" si="410"/>
        <v/>
      </c>
      <c r="N410" s="82" t="str">
        <f t="shared" si="411"/>
        <v/>
      </c>
      <c r="O410" s="82" t="str">
        <f t="shared" si="412"/>
        <v/>
      </c>
      <c r="P410" s="82" t="str">
        <f t="shared" si="413"/>
        <v/>
      </c>
      <c r="Q410" s="82" t="str">
        <f t="shared" si="414"/>
        <v/>
      </c>
      <c r="R410" s="82" t="str">
        <f t="shared" si="415"/>
        <v/>
      </c>
      <c r="S410" s="82" t="str">
        <f t="shared" si="416"/>
        <v/>
      </c>
      <c r="T410" s="82" t="str">
        <f t="shared" si="417"/>
        <v/>
      </c>
      <c r="U410" s="82" t="str">
        <f t="shared" si="418"/>
        <v/>
      </c>
      <c r="V410" s="82" t="str">
        <f t="shared" si="419"/>
        <v/>
      </c>
      <c r="W410" s="82" t="str">
        <f t="shared" si="420"/>
        <v/>
      </c>
      <c r="X410" s="82" t="str">
        <f t="shared" si="421"/>
        <v/>
      </c>
      <c r="Y410" s="82" t="str">
        <f t="shared" si="422"/>
        <v/>
      </c>
      <c r="Z410" s="82" t="str">
        <f t="shared" si="423"/>
        <v/>
      </c>
      <c r="AA410" s="82" t="str">
        <f t="shared" si="424"/>
        <v/>
      </c>
      <c r="AB410" s="82" t="str">
        <f t="shared" si="425"/>
        <v/>
      </c>
      <c r="AC410" s="83" t="str">
        <f t="shared" si="454"/>
        <v>https://viking-pictures.s3.us-west-1.amazonaws.com/AA1188</v>
      </c>
      <c r="AD410" s="82" t="str">
        <f t="shared" si="391"/>
        <v>0</v>
      </c>
      <c r="AE410" s="82">
        <f t="shared" si="451"/>
        <v>0</v>
      </c>
      <c r="AF410" s="82" t="str">
        <f t="shared" si="392"/>
        <v>0</v>
      </c>
      <c r="AG410" s="82" t="str">
        <f t="shared" si="393"/>
        <v>0</v>
      </c>
      <c r="AH410" s="82" t="str">
        <f t="shared" si="394"/>
        <v>0</v>
      </c>
      <c r="AI410" s="82" t="str">
        <f t="shared" si="395"/>
        <v>0</v>
      </c>
      <c r="AJ410" s="82" t="str">
        <f t="shared" si="396"/>
        <v>0</v>
      </c>
      <c r="AK410" s="82" t="str">
        <f t="shared" si="397"/>
        <v>0</v>
      </c>
      <c r="AL410" s="82" t="str">
        <f t="shared" si="398"/>
        <v>0</v>
      </c>
      <c r="AM410" s="82" t="str">
        <f t="shared" si="399"/>
        <v>0</v>
      </c>
      <c r="AN410" s="82" t="str">
        <f t="shared" si="400"/>
        <v>0</v>
      </c>
      <c r="AO410" s="82" t="str">
        <f t="shared" si="401"/>
        <v>0</v>
      </c>
      <c r="AP410" s="82" t="str">
        <f t="shared" si="402"/>
        <v>0</v>
      </c>
      <c r="AQ410" s="84" t="s">
        <v>3199</v>
      </c>
      <c r="AR410" s="84" t="s">
        <v>1864</v>
      </c>
      <c r="AS410" s="84" t="s">
        <v>1865</v>
      </c>
      <c r="AT410" s="84" t="s">
        <v>1866</v>
      </c>
      <c r="AU410" s="84" t="s">
        <v>1867</v>
      </c>
      <c r="AV410" s="84" t="s">
        <v>1868</v>
      </c>
      <c r="AW410" s="84" t="s">
        <v>1869</v>
      </c>
      <c r="AX410" s="84" t="s">
        <v>1870</v>
      </c>
      <c r="AY410" s="84" t="s">
        <v>1871</v>
      </c>
      <c r="AZ410" s="84" t="s">
        <v>1872</v>
      </c>
      <c r="BA410" s="84" t="s">
        <v>1873</v>
      </c>
      <c r="BB410" s="84" t="s">
        <v>1874</v>
      </c>
      <c r="BC410" s="84" t="s">
        <v>1875</v>
      </c>
      <c r="BD410" s="84" t="s">
        <v>1876</v>
      </c>
      <c r="BE410" s="84" t="s">
        <v>1877</v>
      </c>
      <c r="BF410" s="84" t="s">
        <v>1878</v>
      </c>
      <c r="BG410" s="84" t="s">
        <v>1879</v>
      </c>
      <c r="BH410" s="84" t="s">
        <v>1880</v>
      </c>
      <c r="BI410" s="84" t="s">
        <v>1881</v>
      </c>
      <c r="BJ410" s="84" t="s">
        <v>1882</v>
      </c>
      <c r="BK410" s="84" t="s">
        <v>1883</v>
      </c>
      <c r="BL410" s="84" t="s">
        <v>1884</v>
      </c>
      <c r="BM410" s="84" t="s">
        <v>1885</v>
      </c>
      <c r="BN410" s="84" t="s">
        <v>1886</v>
      </c>
      <c r="BO410" s="84" t="s">
        <v>1887</v>
      </c>
      <c r="BP410" s="84" t="s">
        <v>1888</v>
      </c>
      <c r="BQ410" s="84" t="s">
        <v>1889</v>
      </c>
      <c r="BR410" s="68" t="str">
        <f t="shared" si="452"/>
        <v/>
      </c>
      <c r="BS410" s="68" t="str">
        <f t="shared" si="426"/>
        <v/>
      </c>
      <c r="BT410" s="68" t="str">
        <f t="shared" si="427"/>
        <v/>
      </c>
      <c r="BU410" s="68" t="str">
        <f t="shared" si="428"/>
        <v/>
      </c>
      <c r="BV410" s="68" t="str">
        <f t="shared" si="429"/>
        <v/>
      </c>
      <c r="BW410" s="68" t="str">
        <f t="shared" si="430"/>
        <v/>
      </c>
      <c r="BX410" s="68" t="str">
        <f t="shared" si="431"/>
        <v/>
      </c>
      <c r="BY410" s="68" t="str">
        <f t="shared" si="432"/>
        <v/>
      </c>
      <c r="BZ410" s="68" t="str">
        <f t="shared" si="433"/>
        <v/>
      </c>
      <c r="CA410" s="68" t="str">
        <f t="shared" si="434"/>
        <v/>
      </c>
      <c r="CB410" s="68" t="str">
        <f t="shared" si="435"/>
        <v/>
      </c>
      <c r="CC410" s="68" t="str">
        <f t="shared" si="436"/>
        <v/>
      </c>
      <c r="CD410" s="68" t="str">
        <f t="shared" si="437"/>
        <v/>
      </c>
      <c r="CE410" s="68" t="str">
        <f t="shared" si="438"/>
        <v/>
      </c>
      <c r="CF410" s="68" t="str">
        <f t="shared" si="439"/>
        <v/>
      </c>
      <c r="CG410" s="68" t="str">
        <f t="shared" si="440"/>
        <v/>
      </c>
      <c r="CH410" s="68" t="str">
        <f t="shared" si="441"/>
        <v/>
      </c>
      <c r="CI410" s="68" t="str">
        <f t="shared" si="442"/>
        <v/>
      </c>
      <c r="CJ410" s="68" t="str">
        <f t="shared" si="443"/>
        <v/>
      </c>
      <c r="CK410" s="68" t="str">
        <f t="shared" si="444"/>
        <v/>
      </c>
      <c r="CL410" s="68" t="str">
        <f t="shared" si="445"/>
        <v/>
      </c>
      <c r="CM410" s="68" t="str">
        <f t="shared" si="446"/>
        <v/>
      </c>
      <c r="CN410" s="68" t="str">
        <f t="shared" si="447"/>
        <v/>
      </c>
      <c r="CO410" s="68" t="str">
        <f t="shared" si="448"/>
        <v/>
      </c>
      <c r="CP410" s="68" t="str">
        <f t="shared" si="453"/>
        <v/>
      </c>
    </row>
    <row r="411" spans="3:94" x14ac:dyDescent="0.25">
      <c r="C411" s="82" t="str">
        <f t="shared" si="449"/>
        <v/>
      </c>
      <c r="D411" s="278"/>
      <c r="E411" s="82" t="str">
        <f t="shared" si="450"/>
        <v/>
      </c>
      <c r="F411" s="82" t="str">
        <f t="shared" si="403"/>
        <v/>
      </c>
      <c r="G411" s="82" t="str">
        <f t="shared" si="404"/>
        <v/>
      </c>
      <c r="H411" s="82" t="str">
        <f t="shared" si="405"/>
        <v/>
      </c>
      <c r="I411" s="82" t="str">
        <f t="shared" si="406"/>
        <v/>
      </c>
      <c r="J411" s="82" t="str">
        <f t="shared" si="407"/>
        <v/>
      </c>
      <c r="K411" s="82" t="str">
        <f t="shared" si="408"/>
        <v/>
      </c>
      <c r="L411" s="82" t="str">
        <f t="shared" si="409"/>
        <v/>
      </c>
      <c r="M411" s="82" t="str">
        <f t="shared" si="410"/>
        <v/>
      </c>
      <c r="N411" s="82" t="str">
        <f t="shared" si="411"/>
        <v/>
      </c>
      <c r="O411" s="82" t="str">
        <f t="shared" si="412"/>
        <v/>
      </c>
      <c r="P411" s="82" t="str">
        <f t="shared" si="413"/>
        <v/>
      </c>
      <c r="Q411" s="82" t="str">
        <f t="shared" si="414"/>
        <v/>
      </c>
      <c r="R411" s="82" t="str">
        <f t="shared" si="415"/>
        <v/>
      </c>
      <c r="S411" s="82" t="str">
        <f t="shared" si="416"/>
        <v/>
      </c>
      <c r="T411" s="82" t="str">
        <f t="shared" si="417"/>
        <v/>
      </c>
      <c r="U411" s="82" t="str">
        <f t="shared" si="418"/>
        <v/>
      </c>
      <c r="V411" s="82" t="str">
        <f t="shared" si="419"/>
        <v/>
      </c>
      <c r="W411" s="82" t="str">
        <f t="shared" si="420"/>
        <v/>
      </c>
      <c r="X411" s="82" t="str">
        <f t="shared" si="421"/>
        <v/>
      </c>
      <c r="Y411" s="82" t="str">
        <f t="shared" si="422"/>
        <v/>
      </c>
      <c r="Z411" s="82" t="str">
        <f t="shared" si="423"/>
        <v/>
      </c>
      <c r="AA411" s="82" t="str">
        <f t="shared" si="424"/>
        <v/>
      </c>
      <c r="AB411" s="82" t="str">
        <f t="shared" si="425"/>
        <v/>
      </c>
      <c r="AC411" s="83" t="str">
        <f t="shared" si="454"/>
        <v>https://viking-pictures.s3.us-west-1.amazonaws.com/AA1188</v>
      </c>
      <c r="AD411" s="82" t="str">
        <f t="shared" si="391"/>
        <v>0</v>
      </c>
      <c r="AE411" s="82">
        <f t="shared" si="451"/>
        <v>0</v>
      </c>
      <c r="AF411" s="82" t="str">
        <f t="shared" si="392"/>
        <v>0</v>
      </c>
      <c r="AG411" s="82" t="str">
        <f t="shared" si="393"/>
        <v>0</v>
      </c>
      <c r="AH411" s="82" t="str">
        <f t="shared" si="394"/>
        <v>0</v>
      </c>
      <c r="AI411" s="82" t="str">
        <f t="shared" si="395"/>
        <v>0</v>
      </c>
      <c r="AJ411" s="82" t="str">
        <f t="shared" si="396"/>
        <v>0</v>
      </c>
      <c r="AK411" s="82" t="str">
        <f t="shared" si="397"/>
        <v>0</v>
      </c>
      <c r="AL411" s="82" t="str">
        <f t="shared" si="398"/>
        <v>0</v>
      </c>
      <c r="AM411" s="82" t="str">
        <f t="shared" si="399"/>
        <v>0</v>
      </c>
      <c r="AN411" s="82" t="str">
        <f t="shared" si="400"/>
        <v>0</v>
      </c>
      <c r="AO411" s="82" t="str">
        <f t="shared" si="401"/>
        <v>0</v>
      </c>
      <c r="AP411" s="82" t="str">
        <f t="shared" si="402"/>
        <v>0</v>
      </c>
      <c r="AQ411" s="84" t="s">
        <v>3199</v>
      </c>
      <c r="AR411" s="84" t="s">
        <v>1864</v>
      </c>
      <c r="AS411" s="84" t="s">
        <v>1865</v>
      </c>
      <c r="AT411" s="84" t="s">
        <v>1866</v>
      </c>
      <c r="AU411" s="84" t="s">
        <v>1867</v>
      </c>
      <c r="AV411" s="84" t="s">
        <v>1868</v>
      </c>
      <c r="AW411" s="84" t="s">
        <v>1869</v>
      </c>
      <c r="AX411" s="84" t="s">
        <v>1870</v>
      </c>
      <c r="AY411" s="84" t="s">
        <v>1871</v>
      </c>
      <c r="AZ411" s="84" t="s">
        <v>1872</v>
      </c>
      <c r="BA411" s="84" t="s">
        <v>1873</v>
      </c>
      <c r="BB411" s="84" t="s">
        <v>1874</v>
      </c>
      <c r="BC411" s="84" t="s">
        <v>1875</v>
      </c>
      <c r="BD411" s="84" t="s">
        <v>1876</v>
      </c>
      <c r="BE411" s="84" t="s">
        <v>1877</v>
      </c>
      <c r="BF411" s="84" t="s">
        <v>1878</v>
      </c>
      <c r="BG411" s="84" t="s">
        <v>1879</v>
      </c>
      <c r="BH411" s="84" t="s">
        <v>1880</v>
      </c>
      <c r="BI411" s="84" t="s">
        <v>1881</v>
      </c>
      <c r="BJ411" s="84" t="s">
        <v>1882</v>
      </c>
      <c r="BK411" s="84" t="s">
        <v>1883</v>
      </c>
      <c r="BL411" s="84" t="s">
        <v>1884</v>
      </c>
      <c r="BM411" s="84" t="s">
        <v>1885</v>
      </c>
      <c r="BN411" s="84" t="s">
        <v>1886</v>
      </c>
      <c r="BO411" s="84" t="s">
        <v>1887</v>
      </c>
      <c r="BP411" s="84" t="s">
        <v>1888</v>
      </c>
      <c r="BQ411" s="84" t="s">
        <v>1889</v>
      </c>
      <c r="BR411" s="68" t="str">
        <f t="shared" si="452"/>
        <v/>
      </c>
      <c r="BS411" s="68" t="str">
        <f t="shared" si="426"/>
        <v/>
      </c>
      <c r="BT411" s="68" t="str">
        <f t="shared" si="427"/>
        <v/>
      </c>
      <c r="BU411" s="68" t="str">
        <f t="shared" si="428"/>
        <v/>
      </c>
      <c r="BV411" s="68" t="str">
        <f t="shared" si="429"/>
        <v/>
      </c>
      <c r="BW411" s="68" t="str">
        <f t="shared" si="430"/>
        <v/>
      </c>
      <c r="BX411" s="68" t="str">
        <f t="shared" si="431"/>
        <v/>
      </c>
      <c r="BY411" s="68" t="str">
        <f t="shared" si="432"/>
        <v/>
      </c>
      <c r="BZ411" s="68" t="str">
        <f t="shared" si="433"/>
        <v/>
      </c>
      <c r="CA411" s="68" t="str">
        <f t="shared" si="434"/>
        <v/>
      </c>
      <c r="CB411" s="68" t="str">
        <f t="shared" si="435"/>
        <v/>
      </c>
      <c r="CC411" s="68" t="str">
        <f t="shared" si="436"/>
        <v/>
      </c>
      <c r="CD411" s="68" t="str">
        <f t="shared" si="437"/>
        <v/>
      </c>
      <c r="CE411" s="68" t="str">
        <f t="shared" si="438"/>
        <v/>
      </c>
      <c r="CF411" s="68" t="str">
        <f t="shared" si="439"/>
        <v/>
      </c>
      <c r="CG411" s="68" t="str">
        <f t="shared" si="440"/>
        <v/>
      </c>
      <c r="CH411" s="68" t="str">
        <f t="shared" si="441"/>
        <v/>
      </c>
      <c r="CI411" s="68" t="str">
        <f t="shared" si="442"/>
        <v/>
      </c>
      <c r="CJ411" s="68" t="str">
        <f t="shared" si="443"/>
        <v/>
      </c>
      <c r="CK411" s="68" t="str">
        <f t="shared" si="444"/>
        <v/>
      </c>
      <c r="CL411" s="68" t="str">
        <f t="shared" si="445"/>
        <v/>
      </c>
      <c r="CM411" s="68" t="str">
        <f t="shared" si="446"/>
        <v/>
      </c>
      <c r="CN411" s="68" t="str">
        <f t="shared" si="447"/>
        <v/>
      </c>
      <c r="CO411" s="68" t="str">
        <f t="shared" si="448"/>
        <v/>
      </c>
      <c r="CP411" s="68" t="str">
        <f t="shared" si="453"/>
        <v/>
      </c>
    </row>
    <row r="412" spans="3:94" x14ac:dyDescent="0.25">
      <c r="C412" s="82" t="str">
        <f t="shared" si="449"/>
        <v/>
      </c>
      <c r="D412" s="278"/>
      <c r="E412" s="82" t="str">
        <f t="shared" si="450"/>
        <v/>
      </c>
      <c r="F412" s="82" t="str">
        <f t="shared" si="403"/>
        <v/>
      </c>
      <c r="G412" s="82" t="str">
        <f t="shared" si="404"/>
        <v/>
      </c>
      <c r="H412" s="82" t="str">
        <f t="shared" si="405"/>
        <v/>
      </c>
      <c r="I412" s="82" t="str">
        <f t="shared" si="406"/>
        <v/>
      </c>
      <c r="J412" s="82" t="str">
        <f t="shared" si="407"/>
        <v/>
      </c>
      <c r="K412" s="82" t="str">
        <f t="shared" si="408"/>
        <v/>
      </c>
      <c r="L412" s="82" t="str">
        <f t="shared" si="409"/>
        <v/>
      </c>
      <c r="M412" s="82" t="str">
        <f t="shared" si="410"/>
        <v/>
      </c>
      <c r="N412" s="82" t="str">
        <f t="shared" si="411"/>
        <v/>
      </c>
      <c r="O412" s="82" t="str">
        <f t="shared" si="412"/>
        <v/>
      </c>
      <c r="P412" s="82" t="str">
        <f t="shared" si="413"/>
        <v/>
      </c>
      <c r="Q412" s="82" t="str">
        <f t="shared" si="414"/>
        <v/>
      </c>
      <c r="R412" s="82" t="str">
        <f t="shared" si="415"/>
        <v/>
      </c>
      <c r="S412" s="82" t="str">
        <f t="shared" si="416"/>
        <v/>
      </c>
      <c r="T412" s="82" t="str">
        <f t="shared" si="417"/>
        <v/>
      </c>
      <c r="U412" s="82" t="str">
        <f t="shared" si="418"/>
        <v/>
      </c>
      <c r="V412" s="82" t="str">
        <f t="shared" si="419"/>
        <v/>
      </c>
      <c r="W412" s="82" t="str">
        <f t="shared" si="420"/>
        <v/>
      </c>
      <c r="X412" s="82" t="str">
        <f t="shared" si="421"/>
        <v/>
      </c>
      <c r="Y412" s="82" t="str">
        <f t="shared" si="422"/>
        <v/>
      </c>
      <c r="Z412" s="82" t="str">
        <f t="shared" si="423"/>
        <v/>
      </c>
      <c r="AA412" s="82" t="str">
        <f t="shared" si="424"/>
        <v/>
      </c>
      <c r="AB412" s="82" t="str">
        <f t="shared" si="425"/>
        <v/>
      </c>
      <c r="AC412" s="83" t="str">
        <f t="shared" si="454"/>
        <v>https://viking-pictures.s3.us-west-1.amazonaws.com/AA1188</v>
      </c>
      <c r="AD412" s="82" t="str">
        <f t="shared" si="391"/>
        <v>0</v>
      </c>
      <c r="AE412" s="82">
        <f t="shared" si="451"/>
        <v>0</v>
      </c>
      <c r="AF412" s="82" t="str">
        <f t="shared" si="392"/>
        <v>0</v>
      </c>
      <c r="AG412" s="82" t="str">
        <f t="shared" si="393"/>
        <v>0</v>
      </c>
      <c r="AH412" s="82" t="str">
        <f t="shared" si="394"/>
        <v>0</v>
      </c>
      <c r="AI412" s="82" t="str">
        <f t="shared" si="395"/>
        <v>0</v>
      </c>
      <c r="AJ412" s="82" t="str">
        <f t="shared" si="396"/>
        <v>0</v>
      </c>
      <c r="AK412" s="82" t="str">
        <f t="shared" si="397"/>
        <v>0</v>
      </c>
      <c r="AL412" s="82" t="str">
        <f t="shared" si="398"/>
        <v>0</v>
      </c>
      <c r="AM412" s="82" t="str">
        <f t="shared" si="399"/>
        <v>0</v>
      </c>
      <c r="AN412" s="82" t="str">
        <f t="shared" si="400"/>
        <v>0</v>
      </c>
      <c r="AO412" s="82" t="str">
        <f t="shared" si="401"/>
        <v>0</v>
      </c>
      <c r="AP412" s="82" t="str">
        <f t="shared" si="402"/>
        <v>0</v>
      </c>
      <c r="AQ412" s="84" t="s">
        <v>3199</v>
      </c>
      <c r="AR412" s="84" t="s">
        <v>1864</v>
      </c>
      <c r="AS412" s="84" t="s">
        <v>1865</v>
      </c>
      <c r="AT412" s="84" t="s">
        <v>1866</v>
      </c>
      <c r="AU412" s="84" t="s">
        <v>1867</v>
      </c>
      <c r="AV412" s="84" t="s">
        <v>1868</v>
      </c>
      <c r="AW412" s="84" t="s">
        <v>1869</v>
      </c>
      <c r="AX412" s="84" t="s">
        <v>1870</v>
      </c>
      <c r="AY412" s="84" t="s">
        <v>1871</v>
      </c>
      <c r="AZ412" s="84" t="s">
        <v>1872</v>
      </c>
      <c r="BA412" s="84" t="s">
        <v>1873</v>
      </c>
      <c r="BB412" s="84" t="s">
        <v>1874</v>
      </c>
      <c r="BC412" s="84" t="s">
        <v>1875</v>
      </c>
      <c r="BD412" s="84" t="s">
        <v>1876</v>
      </c>
      <c r="BE412" s="84" t="s">
        <v>1877</v>
      </c>
      <c r="BF412" s="84" t="s">
        <v>1878</v>
      </c>
      <c r="BG412" s="84" t="s">
        <v>1879</v>
      </c>
      <c r="BH412" s="84" t="s">
        <v>1880</v>
      </c>
      <c r="BI412" s="84" t="s">
        <v>1881</v>
      </c>
      <c r="BJ412" s="84" t="s">
        <v>1882</v>
      </c>
      <c r="BK412" s="84" t="s">
        <v>1883</v>
      </c>
      <c r="BL412" s="84" t="s">
        <v>1884</v>
      </c>
      <c r="BM412" s="84" t="s">
        <v>1885</v>
      </c>
      <c r="BN412" s="84" t="s">
        <v>1886</v>
      </c>
      <c r="BO412" s="84" t="s">
        <v>1887</v>
      </c>
      <c r="BP412" s="84" t="s">
        <v>1888</v>
      </c>
      <c r="BQ412" s="84" t="s">
        <v>1889</v>
      </c>
      <c r="BR412" s="68" t="str">
        <f t="shared" si="452"/>
        <v/>
      </c>
      <c r="BS412" s="68" t="str">
        <f t="shared" si="426"/>
        <v/>
      </c>
      <c r="BT412" s="68" t="str">
        <f t="shared" si="427"/>
        <v/>
      </c>
      <c r="BU412" s="68" t="str">
        <f t="shared" si="428"/>
        <v/>
      </c>
      <c r="BV412" s="68" t="str">
        <f t="shared" si="429"/>
        <v/>
      </c>
      <c r="BW412" s="68" t="str">
        <f t="shared" si="430"/>
        <v/>
      </c>
      <c r="BX412" s="68" t="str">
        <f t="shared" si="431"/>
        <v/>
      </c>
      <c r="BY412" s="68" t="str">
        <f t="shared" si="432"/>
        <v/>
      </c>
      <c r="BZ412" s="68" t="str">
        <f t="shared" si="433"/>
        <v/>
      </c>
      <c r="CA412" s="68" t="str">
        <f t="shared" si="434"/>
        <v/>
      </c>
      <c r="CB412" s="68" t="str">
        <f t="shared" si="435"/>
        <v/>
      </c>
      <c r="CC412" s="68" t="str">
        <f t="shared" si="436"/>
        <v/>
      </c>
      <c r="CD412" s="68" t="str">
        <f t="shared" si="437"/>
        <v/>
      </c>
      <c r="CE412" s="68" t="str">
        <f t="shared" si="438"/>
        <v/>
      </c>
      <c r="CF412" s="68" t="str">
        <f t="shared" si="439"/>
        <v/>
      </c>
      <c r="CG412" s="68" t="str">
        <f t="shared" si="440"/>
        <v/>
      </c>
      <c r="CH412" s="68" t="str">
        <f t="shared" si="441"/>
        <v/>
      </c>
      <c r="CI412" s="68" t="str">
        <f t="shared" si="442"/>
        <v/>
      </c>
      <c r="CJ412" s="68" t="str">
        <f t="shared" si="443"/>
        <v/>
      </c>
      <c r="CK412" s="68" t="str">
        <f t="shared" si="444"/>
        <v/>
      </c>
      <c r="CL412" s="68" t="str">
        <f t="shared" si="445"/>
        <v/>
      </c>
      <c r="CM412" s="68" t="str">
        <f t="shared" si="446"/>
        <v/>
      </c>
      <c r="CN412" s="68" t="str">
        <f t="shared" si="447"/>
        <v/>
      </c>
      <c r="CO412" s="68" t="str">
        <f t="shared" si="448"/>
        <v/>
      </c>
      <c r="CP412" s="68" t="str">
        <f t="shared" si="453"/>
        <v/>
      </c>
    </row>
    <row r="413" spans="3:94" x14ac:dyDescent="0.25">
      <c r="C413" s="82" t="str">
        <f t="shared" si="449"/>
        <v/>
      </c>
      <c r="D413" s="278"/>
      <c r="E413" s="82" t="str">
        <f t="shared" si="450"/>
        <v/>
      </c>
      <c r="F413" s="82" t="str">
        <f t="shared" si="403"/>
        <v/>
      </c>
      <c r="G413" s="82" t="str">
        <f t="shared" si="404"/>
        <v/>
      </c>
      <c r="H413" s="82" t="str">
        <f t="shared" si="405"/>
        <v/>
      </c>
      <c r="I413" s="82" t="str">
        <f t="shared" si="406"/>
        <v/>
      </c>
      <c r="J413" s="82" t="str">
        <f t="shared" si="407"/>
        <v/>
      </c>
      <c r="K413" s="82" t="str">
        <f t="shared" si="408"/>
        <v/>
      </c>
      <c r="L413" s="82" t="str">
        <f t="shared" si="409"/>
        <v/>
      </c>
      <c r="M413" s="82" t="str">
        <f t="shared" si="410"/>
        <v/>
      </c>
      <c r="N413" s="82" t="str">
        <f t="shared" si="411"/>
        <v/>
      </c>
      <c r="O413" s="82" t="str">
        <f t="shared" si="412"/>
        <v/>
      </c>
      <c r="P413" s="82" t="str">
        <f t="shared" si="413"/>
        <v/>
      </c>
      <c r="Q413" s="82" t="str">
        <f t="shared" si="414"/>
        <v/>
      </c>
      <c r="R413" s="82" t="str">
        <f t="shared" si="415"/>
        <v/>
      </c>
      <c r="S413" s="82" t="str">
        <f t="shared" si="416"/>
        <v/>
      </c>
      <c r="T413" s="82" t="str">
        <f t="shared" si="417"/>
        <v/>
      </c>
      <c r="U413" s="82" t="str">
        <f t="shared" si="418"/>
        <v/>
      </c>
      <c r="V413" s="82" t="str">
        <f t="shared" si="419"/>
        <v/>
      </c>
      <c r="W413" s="82" t="str">
        <f t="shared" si="420"/>
        <v/>
      </c>
      <c r="X413" s="82" t="str">
        <f t="shared" si="421"/>
        <v/>
      </c>
      <c r="Y413" s="82" t="str">
        <f t="shared" si="422"/>
        <v/>
      </c>
      <c r="Z413" s="82" t="str">
        <f t="shared" si="423"/>
        <v/>
      </c>
      <c r="AA413" s="82" t="str">
        <f t="shared" si="424"/>
        <v/>
      </c>
      <c r="AB413" s="82" t="str">
        <f t="shared" si="425"/>
        <v/>
      </c>
      <c r="AC413" s="83" t="str">
        <f t="shared" si="454"/>
        <v>https://viking-pictures.s3.us-west-1.amazonaws.com/AA1188</v>
      </c>
      <c r="AD413" s="82" t="str">
        <f t="shared" si="391"/>
        <v>0</v>
      </c>
      <c r="AE413" s="82">
        <f t="shared" si="451"/>
        <v>0</v>
      </c>
      <c r="AF413" s="82" t="str">
        <f t="shared" si="392"/>
        <v>0</v>
      </c>
      <c r="AG413" s="82" t="str">
        <f t="shared" si="393"/>
        <v>0</v>
      </c>
      <c r="AH413" s="82" t="str">
        <f t="shared" si="394"/>
        <v>0</v>
      </c>
      <c r="AI413" s="82" t="str">
        <f t="shared" si="395"/>
        <v>0</v>
      </c>
      <c r="AJ413" s="82" t="str">
        <f t="shared" si="396"/>
        <v>0</v>
      </c>
      <c r="AK413" s="82" t="str">
        <f t="shared" si="397"/>
        <v>0</v>
      </c>
      <c r="AL413" s="82" t="str">
        <f t="shared" si="398"/>
        <v>0</v>
      </c>
      <c r="AM413" s="82" t="str">
        <f t="shared" si="399"/>
        <v>0</v>
      </c>
      <c r="AN413" s="82" t="str">
        <f t="shared" si="400"/>
        <v>0</v>
      </c>
      <c r="AO413" s="82" t="str">
        <f t="shared" si="401"/>
        <v>0</v>
      </c>
      <c r="AP413" s="82" t="str">
        <f t="shared" si="402"/>
        <v>0</v>
      </c>
      <c r="AQ413" s="84" t="s">
        <v>3199</v>
      </c>
      <c r="AR413" s="84" t="s">
        <v>1864</v>
      </c>
      <c r="AS413" s="84" t="s">
        <v>1865</v>
      </c>
      <c r="AT413" s="84" t="s">
        <v>1866</v>
      </c>
      <c r="AU413" s="84" t="s">
        <v>1867</v>
      </c>
      <c r="AV413" s="84" t="s">
        <v>1868</v>
      </c>
      <c r="AW413" s="84" t="s">
        <v>1869</v>
      </c>
      <c r="AX413" s="84" t="s">
        <v>1870</v>
      </c>
      <c r="AY413" s="84" t="s">
        <v>1871</v>
      </c>
      <c r="AZ413" s="84" t="s">
        <v>1872</v>
      </c>
      <c r="BA413" s="84" t="s">
        <v>1873</v>
      </c>
      <c r="BB413" s="84" t="s">
        <v>1874</v>
      </c>
      <c r="BC413" s="84" t="s">
        <v>1875</v>
      </c>
      <c r="BD413" s="84" t="s">
        <v>1876</v>
      </c>
      <c r="BE413" s="84" t="s">
        <v>1877</v>
      </c>
      <c r="BF413" s="84" t="s">
        <v>1878</v>
      </c>
      <c r="BG413" s="84" t="s">
        <v>1879</v>
      </c>
      <c r="BH413" s="84" t="s">
        <v>1880</v>
      </c>
      <c r="BI413" s="84" t="s">
        <v>1881</v>
      </c>
      <c r="BJ413" s="84" t="s">
        <v>1882</v>
      </c>
      <c r="BK413" s="84" t="s">
        <v>1883</v>
      </c>
      <c r="BL413" s="84" t="s">
        <v>1884</v>
      </c>
      <c r="BM413" s="84" t="s">
        <v>1885</v>
      </c>
      <c r="BN413" s="84" t="s">
        <v>1886</v>
      </c>
      <c r="BO413" s="84" t="s">
        <v>1887</v>
      </c>
      <c r="BP413" s="84" t="s">
        <v>1888</v>
      </c>
      <c r="BQ413" s="84" t="s">
        <v>1889</v>
      </c>
      <c r="BR413" s="68" t="str">
        <f t="shared" si="452"/>
        <v/>
      </c>
      <c r="BS413" s="68" t="str">
        <f t="shared" si="426"/>
        <v/>
      </c>
      <c r="BT413" s="68" t="str">
        <f t="shared" si="427"/>
        <v/>
      </c>
      <c r="BU413" s="68" t="str">
        <f t="shared" si="428"/>
        <v/>
      </c>
      <c r="BV413" s="68" t="str">
        <f t="shared" si="429"/>
        <v/>
      </c>
      <c r="BW413" s="68" t="str">
        <f t="shared" si="430"/>
        <v/>
      </c>
      <c r="BX413" s="68" t="str">
        <f t="shared" si="431"/>
        <v/>
      </c>
      <c r="BY413" s="68" t="str">
        <f t="shared" si="432"/>
        <v/>
      </c>
      <c r="BZ413" s="68" t="str">
        <f t="shared" si="433"/>
        <v/>
      </c>
      <c r="CA413" s="68" t="str">
        <f t="shared" si="434"/>
        <v/>
      </c>
      <c r="CB413" s="68" t="str">
        <f t="shared" si="435"/>
        <v/>
      </c>
      <c r="CC413" s="68" t="str">
        <f t="shared" si="436"/>
        <v/>
      </c>
      <c r="CD413" s="68" t="str">
        <f t="shared" si="437"/>
        <v/>
      </c>
      <c r="CE413" s="68" t="str">
        <f t="shared" si="438"/>
        <v/>
      </c>
      <c r="CF413" s="68" t="str">
        <f t="shared" si="439"/>
        <v/>
      </c>
      <c r="CG413" s="68" t="str">
        <f t="shared" si="440"/>
        <v/>
      </c>
      <c r="CH413" s="68" t="str">
        <f t="shared" si="441"/>
        <v/>
      </c>
      <c r="CI413" s="68" t="str">
        <f t="shared" si="442"/>
        <v/>
      </c>
      <c r="CJ413" s="68" t="str">
        <f t="shared" si="443"/>
        <v/>
      </c>
      <c r="CK413" s="68" t="str">
        <f t="shared" si="444"/>
        <v/>
      </c>
      <c r="CL413" s="68" t="str">
        <f t="shared" si="445"/>
        <v/>
      </c>
      <c r="CM413" s="68" t="str">
        <f t="shared" si="446"/>
        <v/>
      </c>
      <c r="CN413" s="68" t="str">
        <f t="shared" si="447"/>
        <v/>
      </c>
      <c r="CO413" s="68" t="str">
        <f t="shared" si="448"/>
        <v/>
      </c>
      <c r="CP413" s="68" t="str">
        <f t="shared" si="453"/>
        <v/>
      </c>
    </row>
    <row r="414" spans="3:94" x14ac:dyDescent="0.25">
      <c r="C414" s="82" t="str">
        <f t="shared" si="449"/>
        <v/>
      </c>
      <c r="D414" s="278"/>
      <c r="E414" s="82" t="str">
        <f t="shared" si="450"/>
        <v/>
      </c>
      <c r="F414" s="82" t="str">
        <f t="shared" si="403"/>
        <v/>
      </c>
      <c r="G414" s="82" t="str">
        <f t="shared" si="404"/>
        <v/>
      </c>
      <c r="H414" s="82" t="str">
        <f t="shared" si="405"/>
        <v/>
      </c>
      <c r="I414" s="82" t="str">
        <f t="shared" si="406"/>
        <v/>
      </c>
      <c r="J414" s="82" t="str">
        <f t="shared" si="407"/>
        <v/>
      </c>
      <c r="K414" s="82" t="str">
        <f t="shared" si="408"/>
        <v/>
      </c>
      <c r="L414" s="82" t="str">
        <f t="shared" si="409"/>
        <v/>
      </c>
      <c r="M414" s="82" t="str">
        <f t="shared" si="410"/>
        <v/>
      </c>
      <c r="N414" s="82" t="str">
        <f t="shared" si="411"/>
        <v/>
      </c>
      <c r="O414" s="82" t="str">
        <f t="shared" si="412"/>
        <v/>
      </c>
      <c r="P414" s="82" t="str">
        <f t="shared" si="413"/>
        <v/>
      </c>
      <c r="Q414" s="82" t="str">
        <f t="shared" si="414"/>
        <v/>
      </c>
      <c r="R414" s="82" t="str">
        <f t="shared" si="415"/>
        <v/>
      </c>
      <c r="S414" s="82" t="str">
        <f t="shared" si="416"/>
        <v/>
      </c>
      <c r="T414" s="82" t="str">
        <f t="shared" si="417"/>
        <v/>
      </c>
      <c r="U414" s="82" t="str">
        <f t="shared" si="418"/>
        <v/>
      </c>
      <c r="V414" s="82" t="str">
        <f t="shared" si="419"/>
        <v/>
      </c>
      <c r="W414" s="82" t="str">
        <f t="shared" si="420"/>
        <v/>
      </c>
      <c r="X414" s="82" t="str">
        <f t="shared" si="421"/>
        <v/>
      </c>
      <c r="Y414" s="82" t="str">
        <f t="shared" si="422"/>
        <v/>
      </c>
      <c r="Z414" s="82" t="str">
        <f t="shared" si="423"/>
        <v/>
      </c>
      <c r="AA414" s="82" t="str">
        <f t="shared" si="424"/>
        <v/>
      </c>
      <c r="AB414" s="82" t="str">
        <f t="shared" si="425"/>
        <v/>
      </c>
      <c r="AC414" s="83" t="str">
        <f t="shared" si="454"/>
        <v>https://viking-pictures.s3.us-west-1.amazonaws.com/AA1188</v>
      </c>
      <c r="AD414" s="82" t="str">
        <f t="shared" si="391"/>
        <v>0</v>
      </c>
      <c r="AE414" s="82">
        <f t="shared" si="451"/>
        <v>0</v>
      </c>
      <c r="AF414" s="82" t="str">
        <f t="shared" si="392"/>
        <v>0</v>
      </c>
      <c r="AG414" s="82" t="str">
        <f t="shared" si="393"/>
        <v>0</v>
      </c>
      <c r="AH414" s="82" t="str">
        <f t="shared" si="394"/>
        <v>0</v>
      </c>
      <c r="AI414" s="82" t="str">
        <f t="shared" si="395"/>
        <v>0</v>
      </c>
      <c r="AJ414" s="82" t="str">
        <f t="shared" si="396"/>
        <v>0</v>
      </c>
      <c r="AK414" s="82" t="str">
        <f t="shared" si="397"/>
        <v>0</v>
      </c>
      <c r="AL414" s="82" t="str">
        <f t="shared" si="398"/>
        <v>0</v>
      </c>
      <c r="AM414" s="82" t="str">
        <f t="shared" si="399"/>
        <v>0</v>
      </c>
      <c r="AN414" s="82" t="str">
        <f t="shared" si="400"/>
        <v>0</v>
      </c>
      <c r="AO414" s="82" t="str">
        <f t="shared" si="401"/>
        <v>0</v>
      </c>
      <c r="AP414" s="82" t="str">
        <f t="shared" si="402"/>
        <v>0</v>
      </c>
      <c r="AQ414" s="84" t="s">
        <v>3199</v>
      </c>
      <c r="AR414" s="84" t="s">
        <v>1864</v>
      </c>
      <c r="AS414" s="84" t="s">
        <v>1865</v>
      </c>
      <c r="AT414" s="84" t="s">
        <v>1866</v>
      </c>
      <c r="AU414" s="84" t="s">
        <v>1867</v>
      </c>
      <c r="AV414" s="84" t="s">
        <v>1868</v>
      </c>
      <c r="AW414" s="84" t="s">
        <v>1869</v>
      </c>
      <c r="AX414" s="84" t="s">
        <v>1870</v>
      </c>
      <c r="AY414" s="84" t="s">
        <v>1871</v>
      </c>
      <c r="AZ414" s="84" t="s">
        <v>1872</v>
      </c>
      <c r="BA414" s="84" t="s">
        <v>1873</v>
      </c>
      <c r="BB414" s="84" t="s">
        <v>1874</v>
      </c>
      <c r="BC414" s="84" t="s">
        <v>1875</v>
      </c>
      <c r="BD414" s="84" t="s">
        <v>1876</v>
      </c>
      <c r="BE414" s="84" t="s">
        <v>1877</v>
      </c>
      <c r="BF414" s="84" t="s">
        <v>1878</v>
      </c>
      <c r="BG414" s="84" t="s">
        <v>1879</v>
      </c>
      <c r="BH414" s="84" t="s">
        <v>1880</v>
      </c>
      <c r="BI414" s="84" t="s">
        <v>1881</v>
      </c>
      <c r="BJ414" s="84" t="s">
        <v>1882</v>
      </c>
      <c r="BK414" s="84" t="s">
        <v>1883</v>
      </c>
      <c r="BL414" s="84" t="s">
        <v>1884</v>
      </c>
      <c r="BM414" s="84" t="s">
        <v>1885</v>
      </c>
      <c r="BN414" s="84" t="s">
        <v>1886</v>
      </c>
      <c r="BO414" s="84" t="s">
        <v>1887</v>
      </c>
      <c r="BP414" s="84" t="s">
        <v>1888</v>
      </c>
      <c r="BQ414" s="84" t="s">
        <v>1889</v>
      </c>
      <c r="BR414" s="68" t="str">
        <f t="shared" si="452"/>
        <v/>
      </c>
      <c r="BS414" s="68" t="str">
        <f t="shared" si="426"/>
        <v/>
      </c>
      <c r="BT414" s="68" t="str">
        <f t="shared" si="427"/>
        <v/>
      </c>
      <c r="BU414" s="68" t="str">
        <f t="shared" si="428"/>
        <v/>
      </c>
      <c r="BV414" s="68" t="str">
        <f t="shared" si="429"/>
        <v/>
      </c>
      <c r="BW414" s="68" t="str">
        <f t="shared" si="430"/>
        <v/>
      </c>
      <c r="BX414" s="68" t="str">
        <f t="shared" si="431"/>
        <v/>
      </c>
      <c r="BY414" s="68" t="str">
        <f t="shared" si="432"/>
        <v/>
      </c>
      <c r="BZ414" s="68" t="str">
        <f t="shared" si="433"/>
        <v/>
      </c>
      <c r="CA414" s="68" t="str">
        <f t="shared" si="434"/>
        <v/>
      </c>
      <c r="CB414" s="68" t="str">
        <f t="shared" si="435"/>
        <v/>
      </c>
      <c r="CC414" s="68" t="str">
        <f t="shared" si="436"/>
        <v/>
      </c>
      <c r="CD414" s="68" t="str">
        <f t="shared" si="437"/>
        <v/>
      </c>
      <c r="CE414" s="68" t="str">
        <f t="shared" si="438"/>
        <v/>
      </c>
      <c r="CF414" s="68" t="str">
        <f t="shared" si="439"/>
        <v/>
      </c>
      <c r="CG414" s="68" t="str">
        <f t="shared" si="440"/>
        <v/>
      </c>
      <c r="CH414" s="68" t="str">
        <f t="shared" si="441"/>
        <v/>
      </c>
      <c r="CI414" s="68" t="str">
        <f t="shared" si="442"/>
        <v/>
      </c>
      <c r="CJ414" s="68" t="str">
        <f t="shared" si="443"/>
        <v/>
      </c>
      <c r="CK414" s="68" t="str">
        <f t="shared" si="444"/>
        <v/>
      </c>
      <c r="CL414" s="68" t="str">
        <f t="shared" si="445"/>
        <v/>
      </c>
      <c r="CM414" s="68" t="str">
        <f t="shared" si="446"/>
        <v/>
      </c>
      <c r="CN414" s="68" t="str">
        <f t="shared" si="447"/>
        <v/>
      </c>
      <c r="CO414" s="68" t="str">
        <f t="shared" si="448"/>
        <v/>
      </c>
      <c r="CP414" s="68" t="str">
        <f t="shared" si="453"/>
        <v/>
      </c>
    </row>
    <row r="415" spans="3:94" x14ac:dyDescent="0.25">
      <c r="C415" s="82" t="str">
        <f t="shared" si="449"/>
        <v/>
      </c>
      <c r="D415" s="278"/>
      <c r="E415" s="82" t="str">
        <f t="shared" si="450"/>
        <v/>
      </c>
      <c r="F415" s="82" t="str">
        <f t="shared" si="403"/>
        <v/>
      </c>
      <c r="G415" s="82" t="str">
        <f t="shared" si="404"/>
        <v/>
      </c>
      <c r="H415" s="82" t="str">
        <f t="shared" si="405"/>
        <v/>
      </c>
      <c r="I415" s="82" t="str">
        <f t="shared" si="406"/>
        <v/>
      </c>
      <c r="J415" s="82" t="str">
        <f t="shared" si="407"/>
        <v/>
      </c>
      <c r="K415" s="82" t="str">
        <f t="shared" si="408"/>
        <v/>
      </c>
      <c r="L415" s="82" t="str">
        <f t="shared" si="409"/>
        <v/>
      </c>
      <c r="M415" s="82" t="str">
        <f t="shared" si="410"/>
        <v/>
      </c>
      <c r="N415" s="82" t="str">
        <f t="shared" si="411"/>
        <v/>
      </c>
      <c r="O415" s="82" t="str">
        <f t="shared" si="412"/>
        <v/>
      </c>
      <c r="P415" s="82" t="str">
        <f t="shared" si="413"/>
        <v/>
      </c>
      <c r="Q415" s="82" t="str">
        <f t="shared" si="414"/>
        <v/>
      </c>
      <c r="R415" s="82" t="str">
        <f t="shared" si="415"/>
        <v/>
      </c>
      <c r="S415" s="82" t="str">
        <f t="shared" si="416"/>
        <v/>
      </c>
      <c r="T415" s="82" t="str">
        <f t="shared" si="417"/>
        <v/>
      </c>
      <c r="U415" s="82" t="str">
        <f t="shared" si="418"/>
        <v/>
      </c>
      <c r="V415" s="82" t="str">
        <f t="shared" si="419"/>
        <v/>
      </c>
      <c r="W415" s="82" t="str">
        <f t="shared" si="420"/>
        <v/>
      </c>
      <c r="X415" s="82" t="str">
        <f t="shared" si="421"/>
        <v/>
      </c>
      <c r="Y415" s="82" t="str">
        <f t="shared" si="422"/>
        <v/>
      </c>
      <c r="Z415" s="82" t="str">
        <f t="shared" si="423"/>
        <v/>
      </c>
      <c r="AA415" s="82" t="str">
        <f t="shared" si="424"/>
        <v/>
      </c>
      <c r="AB415" s="82" t="str">
        <f t="shared" si="425"/>
        <v/>
      </c>
      <c r="AC415" s="83" t="str">
        <f t="shared" si="454"/>
        <v>https://viking-pictures.s3.us-west-1.amazonaws.com/AA1188</v>
      </c>
      <c r="AD415" s="82" t="str">
        <f t="shared" si="391"/>
        <v>0</v>
      </c>
      <c r="AE415" s="82">
        <f t="shared" si="451"/>
        <v>0</v>
      </c>
      <c r="AF415" s="82" t="str">
        <f t="shared" si="392"/>
        <v>0</v>
      </c>
      <c r="AG415" s="82" t="str">
        <f t="shared" si="393"/>
        <v>0</v>
      </c>
      <c r="AH415" s="82" t="str">
        <f t="shared" si="394"/>
        <v>0</v>
      </c>
      <c r="AI415" s="82" t="str">
        <f t="shared" si="395"/>
        <v>0</v>
      </c>
      <c r="AJ415" s="82" t="str">
        <f t="shared" si="396"/>
        <v>0</v>
      </c>
      <c r="AK415" s="82" t="str">
        <f t="shared" si="397"/>
        <v>0</v>
      </c>
      <c r="AL415" s="82" t="str">
        <f t="shared" si="398"/>
        <v>0</v>
      </c>
      <c r="AM415" s="82" t="str">
        <f t="shared" si="399"/>
        <v>0</v>
      </c>
      <c r="AN415" s="82" t="str">
        <f t="shared" si="400"/>
        <v>0</v>
      </c>
      <c r="AO415" s="82" t="str">
        <f t="shared" si="401"/>
        <v>0</v>
      </c>
      <c r="AP415" s="82" t="str">
        <f t="shared" si="402"/>
        <v>0</v>
      </c>
      <c r="AQ415" s="84" t="s">
        <v>3199</v>
      </c>
      <c r="AR415" s="84" t="s">
        <v>1864</v>
      </c>
      <c r="AS415" s="84" t="s">
        <v>1865</v>
      </c>
      <c r="AT415" s="84" t="s">
        <v>1866</v>
      </c>
      <c r="AU415" s="84" t="s">
        <v>1867</v>
      </c>
      <c r="AV415" s="84" t="s">
        <v>1868</v>
      </c>
      <c r="AW415" s="84" t="s">
        <v>1869</v>
      </c>
      <c r="AX415" s="84" t="s">
        <v>1870</v>
      </c>
      <c r="AY415" s="84" t="s">
        <v>1871</v>
      </c>
      <c r="AZ415" s="84" t="s">
        <v>1872</v>
      </c>
      <c r="BA415" s="84" t="s">
        <v>1873</v>
      </c>
      <c r="BB415" s="84" t="s">
        <v>1874</v>
      </c>
      <c r="BC415" s="84" t="s">
        <v>1875</v>
      </c>
      <c r="BD415" s="84" t="s">
        <v>1876</v>
      </c>
      <c r="BE415" s="84" t="s">
        <v>1877</v>
      </c>
      <c r="BF415" s="84" t="s">
        <v>1878</v>
      </c>
      <c r="BG415" s="84" t="s">
        <v>1879</v>
      </c>
      <c r="BH415" s="84" t="s">
        <v>1880</v>
      </c>
      <c r="BI415" s="84" t="s">
        <v>1881</v>
      </c>
      <c r="BJ415" s="84" t="s">
        <v>1882</v>
      </c>
      <c r="BK415" s="84" t="s">
        <v>1883</v>
      </c>
      <c r="BL415" s="84" t="s">
        <v>1884</v>
      </c>
      <c r="BM415" s="84" t="s">
        <v>1885</v>
      </c>
      <c r="BN415" s="84" t="s">
        <v>1886</v>
      </c>
      <c r="BO415" s="84" t="s">
        <v>1887</v>
      </c>
      <c r="BP415" s="84" t="s">
        <v>1888</v>
      </c>
      <c r="BQ415" s="84" t="s">
        <v>1889</v>
      </c>
      <c r="BR415" s="68" t="str">
        <f t="shared" si="452"/>
        <v/>
      </c>
      <c r="BS415" s="68" t="str">
        <f t="shared" si="426"/>
        <v/>
      </c>
      <c r="BT415" s="68" t="str">
        <f t="shared" si="427"/>
        <v/>
      </c>
      <c r="BU415" s="68" t="str">
        <f t="shared" si="428"/>
        <v/>
      </c>
      <c r="BV415" s="68" t="str">
        <f t="shared" si="429"/>
        <v/>
      </c>
      <c r="BW415" s="68" t="str">
        <f t="shared" si="430"/>
        <v/>
      </c>
      <c r="BX415" s="68" t="str">
        <f t="shared" si="431"/>
        <v/>
      </c>
      <c r="BY415" s="68" t="str">
        <f t="shared" si="432"/>
        <v/>
      </c>
      <c r="BZ415" s="68" t="str">
        <f t="shared" si="433"/>
        <v/>
      </c>
      <c r="CA415" s="68" t="str">
        <f t="shared" si="434"/>
        <v/>
      </c>
      <c r="CB415" s="68" t="str">
        <f t="shared" si="435"/>
        <v/>
      </c>
      <c r="CC415" s="68" t="str">
        <f t="shared" si="436"/>
        <v/>
      </c>
      <c r="CD415" s="68" t="str">
        <f t="shared" si="437"/>
        <v/>
      </c>
      <c r="CE415" s="68" t="str">
        <f t="shared" si="438"/>
        <v/>
      </c>
      <c r="CF415" s="68" t="str">
        <f t="shared" si="439"/>
        <v/>
      </c>
      <c r="CG415" s="68" t="str">
        <f t="shared" si="440"/>
        <v/>
      </c>
      <c r="CH415" s="68" t="str">
        <f t="shared" si="441"/>
        <v/>
      </c>
      <c r="CI415" s="68" t="str">
        <f t="shared" si="442"/>
        <v/>
      </c>
      <c r="CJ415" s="68" t="str">
        <f t="shared" si="443"/>
        <v/>
      </c>
      <c r="CK415" s="68" t="str">
        <f t="shared" si="444"/>
        <v/>
      </c>
      <c r="CL415" s="68" t="str">
        <f t="shared" si="445"/>
        <v/>
      </c>
      <c r="CM415" s="68" t="str">
        <f t="shared" si="446"/>
        <v/>
      </c>
      <c r="CN415" s="68" t="str">
        <f t="shared" si="447"/>
        <v/>
      </c>
      <c r="CO415" s="68" t="str">
        <f t="shared" si="448"/>
        <v/>
      </c>
      <c r="CP415" s="68" t="str">
        <f t="shared" si="453"/>
        <v/>
      </c>
    </row>
    <row r="416" spans="3:94" x14ac:dyDescent="0.25">
      <c r="C416" s="82" t="str">
        <f t="shared" si="449"/>
        <v/>
      </c>
      <c r="D416" s="278"/>
      <c r="E416" s="82" t="str">
        <f t="shared" si="450"/>
        <v/>
      </c>
      <c r="F416" s="82" t="str">
        <f t="shared" si="403"/>
        <v/>
      </c>
      <c r="G416" s="82" t="str">
        <f t="shared" si="404"/>
        <v/>
      </c>
      <c r="H416" s="82" t="str">
        <f t="shared" si="405"/>
        <v/>
      </c>
      <c r="I416" s="82" t="str">
        <f t="shared" si="406"/>
        <v/>
      </c>
      <c r="J416" s="82" t="str">
        <f t="shared" si="407"/>
        <v/>
      </c>
      <c r="K416" s="82" t="str">
        <f t="shared" si="408"/>
        <v/>
      </c>
      <c r="L416" s="82" t="str">
        <f t="shared" si="409"/>
        <v/>
      </c>
      <c r="M416" s="82" t="str">
        <f t="shared" si="410"/>
        <v/>
      </c>
      <c r="N416" s="82" t="str">
        <f t="shared" si="411"/>
        <v/>
      </c>
      <c r="O416" s="82" t="str">
        <f t="shared" si="412"/>
        <v/>
      </c>
      <c r="P416" s="82" t="str">
        <f t="shared" si="413"/>
        <v/>
      </c>
      <c r="Q416" s="82" t="str">
        <f t="shared" si="414"/>
        <v/>
      </c>
      <c r="R416" s="82" t="str">
        <f t="shared" si="415"/>
        <v/>
      </c>
      <c r="S416" s="82" t="str">
        <f t="shared" si="416"/>
        <v/>
      </c>
      <c r="T416" s="82" t="str">
        <f t="shared" si="417"/>
        <v/>
      </c>
      <c r="U416" s="82" t="str">
        <f t="shared" si="418"/>
        <v/>
      </c>
      <c r="V416" s="82" t="str">
        <f t="shared" si="419"/>
        <v/>
      </c>
      <c r="W416" s="82" t="str">
        <f t="shared" si="420"/>
        <v/>
      </c>
      <c r="X416" s="82" t="str">
        <f t="shared" si="421"/>
        <v/>
      </c>
      <c r="Y416" s="82" t="str">
        <f t="shared" si="422"/>
        <v/>
      </c>
      <c r="Z416" s="82" t="str">
        <f t="shared" si="423"/>
        <v/>
      </c>
      <c r="AA416" s="82" t="str">
        <f t="shared" si="424"/>
        <v/>
      </c>
      <c r="AB416" s="82" t="str">
        <f t="shared" si="425"/>
        <v/>
      </c>
      <c r="AC416" s="83" t="str">
        <f t="shared" si="454"/>
        <v>https://viking-pictures.s3.us-west-1.amazonaws.com/AA1188</v>
      </c>
      <c r="AD416" s="82" t="str">
        <f t="shared" si="391"/>
        <v>0</v>
      </c>
      <c r="AE416" s="82">
        <f t="shared" si="451"/>
        <v>0</v>
      </c>
      <c r="AF416" s="82" t="str">
        <f t="shared" si="392"/>
        <v>0</v>
      </c>
      <c r="AG416" s="82" t="str">
        <f t="shared" si="393"/>
        <v>0</v>
      </c>
      <c r="AH416" s="82" t="str">
        <f t="shared" si="394"/>
        <v>0</v>
      </c>
      <c r="AI416" s="82" t="str">
        <f t="shared" si="395"/>
        <v>0</v>
      </c>
      <c r="AJ416" s="82" t="str">
        <f t="shared" si="396"/>
        <v>0</v>
      </c>
      <c r="AK416" s="82" t="str">
        <f t="shared" si="397"/>
        <v>0</v>
      </c>
      <c r="AL416" s="82" t="str">
        <f t="shared" si="398"/>
        <v>0</v>
      </c>
      <c r="AM416" s="82" t="str">
        <f t="shared" si="399"/>
        <v>0</v>
      </c>
      <c r="AN416" s="82" t="str">
        <f t="shared" si="400"/>
        <v>0</v>
      </c>
      <c r="AO416" s="82" t="str">
        <f t="shared" si="401"/>
        <v>0</v>
      </c>
      <c r="AP416" s="82" t="str">
        <f t="shared" si="402"/>
        <v>0</v>
      </c>
      <c r="AQ416" s="84" t="s">
        <v>3199</v>
      </c>
      <c r="AR416" s="84" t="s">
        <v>1864</v>
      </c>
      <c r="AS416" s="84" t="s">
        <v>1865</v>
      </c>
      <c r="AT416" s="84" t="s">
        <v>1866</v>
      </c>
      <c r="AU416" s="84" t="s">
        <v>1867</v>
      </c>
      <c r="AV416" s="84" t="s">
        <v>1868</v>
      </c>
      <c r="AW416" s="84" t="s">
        <v>1869</v>
      </c>
      <c r="AX416" s="84" t="s">
        <v>1870</v>
      </c>
      <c r="AY416" s="84" t="s">
        <v>1871</v>
      </c>
      <c r="AZ416" s="84" t="s">
        <v>1872</v>
      </c>
      <c r="BA416" s="84" t="s">
        <v>1873</v>
      </c>
      <c r="BB416" s="84" t="s">
        <v>1874</v>
      </c>
      <c r="BC416" s="84" t="s">
        <v>1875</v>
      </c>
      <c r="BD416" s="84" t="s">
        <v>1876</v>
      </c>
      <c r="BE416" s="84" t="s">
        <v>1877</v>
      </c>
      <c r="BF416" s="84" t="s">
        <v>1878</v>
      </c>
      <c r="BG416" s="84" t="s">
        <v>1879</v>
      </c>
      <c r="BH416" s="84" t="s">
        <v>1880</v>
      </c>
      <c r="BI416" s="84" t="s">
        <v>1881</v>
      </c>
      <c r="BJ416" s="84" t="s">
        <v>1882</v>
      </c>
      <c r="BK416" s="84" t="s">
        <v>1883</v>
      </c>
      <c r="BL416" s="84" t="s">
        <v>1884</v>
      </c>
      <c r="BM416" s="84" t="s">
        <v>1885</v>
      </c>
      <c r="BN416" s="84" t="s">
        <v>1886</v>
      </c>
      <c r="BO416" s="84" t="s">
        <v>1887</v>
      </c>
      <c r="BP416" s="84" t="s">
        <v>1888</v>
      </c>
      <c r="BQ416" s="84" t="s">
        <v>1889</v>
      </c>
      <c r="BR416" s="68" t="str">
        <f t="shared" si="452"/>
        <v/>
      </c>
      <c r="BS416" s="68" t="str">
        <f t="shared" si="426"/>
        <v/>
      </c>
      <c r="BT416" s="68" t="str">
        <f t="shared" si="427"/>
        <v/>
      </c>
      <c r="BU416" s="68" t="str">
        <f t="shared" si="428"/>
        <v/>
      </c>
      <c r="BV416" s="68" t="str">
        <f t="shared" si="429"/>
        <v/>
      </c>
      <c r="BW416" s="68" t="str">
        <f t="shared" si="430"/>
        <v/>
      </c>
      <c r="BX416" s="68" t="str">
        <f t="shared" si="431"/>
        <v/>
      </c>
      <c r="BY416" s="68" t="str">
        <f t="shared" si="432"/>
        <v/>
      </c>
      <c r="BZ416" s="68" t="str">
        <f t="shared" si="433"/>
        <v/>
      </c>
      <c r="CA416" s="68" t="str">
        <f t="shared" si="434"/>
        <v/>
      </c>
      <c r="CB416" s="68" t="str">
        <f t="shared" si="435"/>
        <v/>
      </c>
      <c r="CC416" s="68" t="str">
        <f t="shared" si="436"/>
        <v/>
      </c>
      <c r="CD416" s="68" t="str">
        <f t="shared" si="437"/>
        <v/>
      </c>
      <c r="CE416" s="68" t="str">
        <f t="shared" si="438"/>
        <v/>
      </c>
      <c r="CF416" s="68" t="str">
        <f t="shared" si="439"/>
        <v/>
      </c>
      <c r="CG416" s="68" t="str">
        <f t="shared" si="440"/>
        <v/>
      </c>
      <c r="CH416" s="68" t="str">
        <f t="shared" si="441"/>
        <v/>
      </c>
      <c r="CI416" s="68" t="str">
        <f t="shared" si="442"/>
        <v/>
      </c>
      <c r="CJ416" s="68" t="str">
        <f t="shared" si="443"/>
        <v/>
      </c>
      <c r="CK416" s="68" t="str">
        <f t="shared" si="444"/>
        <v/>
      </c>
      <c r="CL416" s="68" t="str">
        <f t="shared" si="445"/>
        <v/>
      </c>
      <c r="CM416" s="68" t="str">
        <f t="shared" si="446"/>
        <v/>
      </c>
      <c r="CN416" s="68" t="str">
        <f t="shared" si="447"/>
        <v/>
      </c>
      <c r="CO416" s="68" t="str">
        <f t="shared" si="448"/>
        <v/>
      </c>
      <c r="CP416" s="68" t="str">
        <f t="shared" si="453"/>
        <v/>
      </c>
    </row>
    <row r="417" spans="3:94" x14ac:dyDescent="0.25">
      <c r="C417" s="82" t="str">
        <f t="shared" si="449"/>
        <v/>
      </c>
      <c r="D417" s="278"/>
      <c r="E417" s="82" t="str">
        <f t="shared" si="450"/>
        <v/>
      </c>
      <c r="F417" s="82" t="str">
        <f t="shared" si="403"/>
        <v/>
      </c>
      <c r="G417" s="82" t="str">
        <f t="shared" si="404"/>
        <v/>
      </c>
      <c r="H417" s="82" t="str">
        <f t="shared" si="405"/>
        <v/>
      </c>
      <c r="I417" s="82" t="str">
        <f t="shared" si="406"/>
        <v/>
      </c>
      <c r="J417" s="82" t="str">
        <f t="shared" si="407"/>
        <v/>
      </c>
      <c r="K417" s="82" t="str">
        <f t="shared" si="408"/>
        <v/>
      </c>
      <c r="L417" s="82" t="str">
        <f t="shared" si="409"/>
        <v/>
      </c>
      <c r="M417" s="82" t="str">
        <f t="shared" si="410"/>
        <v/>
      </c>
      <c r="N417" s="82" t="str">
        <f t="shared" si="411"/>
        <v/>
      </c>
      <c r="O417" s="82" t="str">
        <f t="shared" si="412"/>
        <v/>
      </c>
      <c r="P417" s="82" t="str">
        <f t="shared" si="413"/>
        <v/>
      </c>
      <c r="Q417" s="82" t="str">
        <f t="shared" si="414"/>
        <v/>
      </c>
      <c r="R417" s="82" t="str">
        <f t="shared" si="415"/>
        <v/>
      </c>
      <c r="S417" s="82" t="str">
        <f t="shared" si="416"/>
        <v/>
      </c>
      <c r="T417" s="82" t="str">
        <f t="shared" si="417"/>
        <v/>
      </c>
      <c r="U417" s="82" t="str">
        <f t="shared" si="418"/>
        <v/>
      </c>
      <c r="V417" s="82" t="str">
        <f t="shared" si="419"/>
        <v/>
      </c>
      <c r="W417" s="82" t="str">
        <f t="shared" si="420"/>
        <v/>
      </c>
      <c r="X417" s="82" t="str">
        <f t="shared" si="421"/>
        <v/>
      </c>
      <c r="Y417" s="82" t="str">
        <f t="shared" si="422"/>
        <v/>
      </c>
      <c r="Z417" s="82" t="str">
        <f t="shared" si="423"/>
        <v/>
      </c>
      <c r="AA417" s="82" t="str">
        <f t="shared" si="424"/>
        <v/>
      </c>
      <c r="AB417" s="82" t="str">
        <f t="shared" si="425"/>
        <v/>
      </c>
      <c r="AC417" s="83" t="str">
        <f t="shared" si="454"/>
        <v>https://viking-pictures.s3.us-west-1.amazonaws.com/AA1188</v>
      </c>
      <c r="AD417" s="82" t="str">
        <f t="shared" si="391"/>
        <v>0</v>
      </c>
      <c r="AE417" s="82">
        <f t="shared" si="451"/>
        <v>0</v>
      </c>
      <c r="AF417" s="82" t="str">
        <f t="shared" si="392"/>
        <v>0</v>
      </c>
      <c r="AG417" s="82" t="str">
        <f t="shared" si="393"/>
        <v>0</v>
      </c>
      <c r="AH417" s="82" t="str">
        <f t="shared" si="394"/>
        <v>0</v>
      </c>
      <c r="AI417" s="82" t="str">
        <f t="shared" si="395"/>
        <v>0</v>
      </c>
      <c r="AJ417" s="82" t="str">
        <f t="shared" si="396"/>
        <v>0</v>
      </c>
      <c r="AK417" s="82" t="str">
        <f t="shared" si="397"/>
        <v>0</v>
      </c>
      <c r="AL417" s="82" t="str">
        <f t="shared" si="398"/>
        <v>0</v>
      </c>
      <c r="AM417" s="82" t="str">
        <f t="shared" si="399"/>
        <v>0</v>
      </c>
      <c r="AN417" s="82" t="str">
        <f t="shared" si="400"/>
        <v>0</v>
      </c>
      <c r="AO417" s="82" t="str">
        <f t="shared" si="401"/>
        <v>0</v>
      </c>
      <c r="AP417" s="82" t="str">
        <f t="shared" si="402"/>
        <v>0</v>
      </c>
      <c r="AQ417" s="84" t="s">
        <v>3199</v>
      </c>
      <c r="AR417" s="84" t="s">
        <v>1864</v>
      </c>
      <c r="AS417" s="84" t="s">
        <v>1865</v>
      </c>
      <c r="AT417" s="84" t="s">
        <v>1866</v>
      </c>
      <c r="AU417" s="84" t="s">
        <v>1867</v>
      </c>
      <c r="AV417" s="84" t="s">
        <v>1868</v>
      </c>
      <c r="AW417" s="84" t="s">
        <v>1869</v>
      </c>
      <c r="AX417" s="84" t="s">
        <v>1870</v>
      </c>
      <c r="AY417" s="84" t="s">
        <v>1871</v>
      </c>
      <c r="AZ417" s="84" t="s">
        <v>1872</v>
      </c>
      <c r="BA417" s="84" t="s">
        <v>1873</v>
      </c>
      <c r="BB417" s="84" t="s">
        <v>1874</v>
      </c>
      <c r="BC417" s="84" t="s">
        <v>1875</v>
      </c>
      <c r="BD417" s="84" t="s">
        <v>1876</v>
      </c>
      <c r="BE417" s="84" t="s">
        <v>1877</v>
      </c>
      <c r="BF417" s="84" t="s">
        <v>1878</v>
      </c>
      <c r="BG417" s="84" t="s">
        <v>1879</v>
      </c>
      <c r="BH417" s="84" t="s">
        <v>1880</v>
      </c>
      <c r="BI417" s="84" t="s">
        <v>1881</v>
      </c>
      <c r="BJ417" s="84" t="s">
        <v>1882</v>
      </c>
      <c r="BK417" s="84" t="s">
        <v>1883</v>
      </c>
      <c r="BL417" s="84" t="s">
        <v>1884</v>
      </c>
      <c r="BM417" s="84" t="s">
        <v>1885</v>
      </c>
      <c r="BN417" s="84" t="s">
        <v>1886</v>
      </c>
      <c r="BO417" s="84" t="s">
        <v>1887</v>
      </c>
      <c r="BP417" s="84" t="s">
        <v>1888</v>
      </c>
      <c r="BQ417" s="84" t="s">
        <v>1889</v>
      </c>
      <c r="BR417" s="68" t="str">
        <f t="shared" si="452"/>
        <v/>
      </c>
      <c r="BS417" s="68" t="str">
        <f t="shared" si="426"/>
        <v/>
      </c>
      <c r="BT417" s="68" t="str">
        <f t="shared" si="427"/>
        <v/>
      </c>
      <c r="BU417" s="68" t="str">
        <f t="shared" si="428"/>
        <v/>
      </c>
      <c r="BV417" s="68" t="str">
        <f t="shared" si="429"/>
        <v/>
      </c>
      <c r="BW417" s="68" t="str">
        <f t="shared" si="430"/>
        <v/>
      </c>
      <c r="BX417" s="68" t="str">
        <f t="shared" si="431"/>
        <v/>
      </c>
      <c r="BY417" s="68" t="str">
        <f t="shared" si="432"/>
        <v/>
      </c>
      <c r="BZ417" s="68" t="str">
        <f t="shared" si="433"/>
        <v/>
      </c>
      <c r="CA417" s="68" t="str">
        <f t="shared" si="434"/>
        <v/>
      </c>
      <c r="CB417" s="68" t="str">
        <f t="shared" si="435"/>
        <v/>
      </c>
      <c r="CC417" s="68" t="str">
        <f t="shared" si="436"/>
        <v/>
      </c>
      <c r="CD417" s="68" t="str">
        <f t="shared" si="437"/>
        <v/>
      </c>
      <c r="CE417" s="68" t="str">
        <f t="shared" si="438"/>
        <v/>
      </c>
      <c r="CF417" s="68" t="str">
        <f t="shared" si="439"/>
        <v/>
      </c>
      <c r="CG417" s="68" t="str">
        <f t="shared" si="440"/>
        <v/>
      </c>
      <c r="CH417" s="68" t="str">
        <f t="shared" si="441"/>
        <v/>
      </c>
      <c r="CI417" s="68" t="str">
        <f t="shared" si="442"/>
        <v/>
      </c>
      <c r="CJ417" s="68" t="str">
        <f t="shared" si="443"/>
        <v/>
      </c>
      <c r="CK417" s="68" t="str">
        <f t="shared" si="444"/>
        <v/>
      </c>
      <c r="CL417" s="68" t="str">
        <f t="shared" si="445"/>
        <v/>
      </c>
      <c r="CM417" s="68" t="str">
        <f t="shared" si="446"/>
        <v/>
      </c>
      <c r="CN417" s="68" t="str">
        <f t="shared" si="447"/>
        <v/>
      </c>
      <c r="CO417" s="68" t="str">
        <f t="shared" si="448"/>
        <v/>
      </c>
      <c r="CP417" s="68" t="str">
        <f t="shared" si="453"/>
        <v/>
      </c>
    </row>
    <row r="418" spans="3:94" x14ac:dyDescent="0.25">
      <c r="C418" s="82" t="str">
        <f t="shared" si="449"/>
        <v/>
      </c>
      <c r="D418" s="278"/>
      <c r="E418" s="82" t="str">
        <f t="shared" si="450"/>
        <v/>
      </c>
      <c r="F418" s="82" t="str">
        <f t="shared" si="403"/>
        <v/>
      </c>
      <c r="G418" s="82" t="str">
        <f t="shared" si="404"/>
        <v/>
      </c>
      <c r="H418" s="82" t="str">
        <f t="shared" si="405"/>
        <v/>
      </c>
      <c r="I418" s="82" t="str">
        <f t="shared" si="406"/>
        <v/>
      </c>
      <c r="J418" s="82" t="str">
        <f t="shared" si="407"/>
        <v/>
      </c>
      <c r="K418" s="82" t="str">
        <f t="shared" si="408"/>
        <v/>
      </c>
      <c r="L418" s="82" t="str">
        <f t="shared" si="409"/>
        <v/>
      </c>
      <c r="M418" s="82" t="str">
        <f t="shared" si="410"/>
        <v/>
      </c>
      <c r="N418" s="82" t="str">
        <f t="shared" si="411"/>
        <v/>
      </c>
      <c r="O418" s="82" t="str">
        <f t="shared" si="412"/>
        <v/>
      </c>
      <c r="P418" s="82" t="str">
        <f t="shared" si="413"/>
        <v/>
      </c>
      <c r="Q418" s="82" t="str">
        <f t="shared" si="414"/>
        <v/>
      </c>
      <c r="R418" s="82" t="str">
        <f t="shared" si="415"/>
        <v/>
      </c>
      <c r="S418" s="82" t="str">
        <f t="shared" si="416"/>
        <v/>
      </c>
      <c r="T418" s="82" t="str">
        <f t="shared" si="417"/>
        <v/>
      </c>
      <c r="U418" s="82" t="str">
        <f t="shared" si="418"/>
        <v/>
      </c>
      <c r="V418" s="82" t="str">
        <f t="shared" si="419"/>
        <v/>
      </c>
      <c r="W418" s="82" t="str">
        <f t="shared" si="420"/>
        <v/>
      </c>
      <c r="X418" s="82" t="str">
        <f t="shared" si="421"/>
        <v/>
      </c>
      <c r="Y418" s="82" t="str">
        <f t="shared" si="422"/>
        <v/>
      </c>
      <c r="Z418" s="82" t="str">
        <f t="shared" si="423"/>
        <v/>
      </c>
      <c r="AA418" s="82" t="str">
        <f t="shared" si="424"/>
        <v/>
      </c>
      <c r="AB418" s="82" t="str">
        <f t="shared" si="425"/>
        <v/>
      </c>
      <c r="AC418" s="83" t="str">
        <f t="shared" si="454"/>
        <v>https://viking-pictures.s3.us-west-1.amazonaws.com/AA1188</v>
      </c>
      <c r="AD418" s="82" t="str">
        <f t="shared" si="391"/>
        <v>0</v>
      </c>
      <c r="AE418" s="82">
        <f t="shared" si="451"/>
        <v>0</v>
      </c>
      <c r="AF418" s="82" t="str">
        <f t="shared" si="392"/>
        <v>0</v>
      </c>
      <c r="AG418" s="82" t="str">
        <f t="shared" si="393"/>
        <v>0</v>
      </c>
      <c r="AH418" s="82" t="str">
        <f t="shared" si="394"/>
        <v>0</v>
      </c>
      <c r="AI418" s="82" t="str">
        <f t="shared" si="395"/>
        <v>0</v>
      </c>
      <c r="AJ418" s="82" t="str">
        <f t="shared" si="396"/>
        <v>0</v>
      </c>
      <c r="AK418" s="82" t="str">
        <f t="shared" si="397"/>
        <v>0</v>
      </c>
      <c r="AL418" s="82" t="str">
        <f t="shared" si="398"/>
        <v>0</v>
      </c>
      <c r="AM418" s="82" t="str">
        <f t="shared" si="399"/>
        <v>0</v>
      </c>
      <c r="AN418" s="82" t="str">
        <f t="shared" si="400"/>
        <v>0</v>
      </c>
      <c r="AO418" s="82" t="str">
        <f t="shared" si="401"/>
        <v>0</v>
      </c>
      <c r="AP418" s="82" t="str">
        <f t="shared" si="402"/>
        <v>0</v>
      </c>
      <c r="AQ418" s="84" t="s">
        <v>3199</v>
      </c>
      <c r="AR418" s="84" t="s">
        <v>1864</v>
      </c>
      <c r="AS418" s="84" t="s">
        <v>1865</v>
      </c>
      <c r="AT418" s="84" t="s">
        <v>1866</v>
      </c>
      <c r="AU418" s="84" t="s">
        <v>1867</v>
      </c>
      <c r="AV418" s="84" t="s">
        <v>1868</v>
      </c>
      <c r="AW418" s="84" t="s">
        <v>1869</v>
      </c>
      <c r="AX418" s="84" t="s">
        <v>1870</v>
      </c>
      <c r="AY418" s="84" t="s">
        <v>1871</v>
      </c>
      <c r="AZ418" s="84" t="s">
        <v>1872</v>
      </c>
      <c r="BA418" s="84" t="s">
        <v>1873</v>
      </c>
      <c r="BB418" s="84" t="s">
        <v>1874</v>
      </c>
      <c r="BC418" s="84" t="s">
        <v>1875</v>
      </c>
      <c r="BD418" s="84" t="s">
        <v>1876</v>
      </c>
      <c r="BE418" s="84" t="s">
        <v>1877</v>
      </c>
      <c r="BF418" s="84" t="s">
        <v>1878</v>
      </c>
      <c r="BG418" s="84" t="s">
        <v>1879</v>
      </c>
      <c r="BH418" s="84" t="s">
        <v>1880</v>
      </c>
      <c r="BI418" s="84" t="s">
        <v>1881</v>
      </c>
      <c r="BJ418" s="84" t="s">
        <v>1882</v>
      </c>
      <c r="BK418" s="84" t="s">
        <v>1883</v>
      </c>
      <c r="BL418" s="84" t="s">
        <v>1884</v>
      </c>
      <c r="BM418" s="84" t="s">
        <v>1885</v>
      </c>
      <c r="BN418" s="84" t="s">
        <v>1886</v>
      </c>
      <c r="BO418" s="84" t="s">
        <v>1887</v>
      </c>
      <c r="BP418" s="84" t="s">
        <v>1888</v>
      </c>
      <c r="BQ418" s="84" t="s">
        <v>1889</v>
      </c>
      <c r="BR418" s="68" t="str">
        <f t="shared" si="452"/>
        <v/>
      </c>
      <c r="BS418" s="68" t="str">
        <f t="shared" si="426"/>
        <v/>
      </c>
      <c r="BT418" s="68" t="str">
        <f t="shared" si="427"/>
        <v/>
      </c>
      <c r="BU418" s="68" t="str">
        <f t="shared" si="428"/>
        <v/>
      </c>
      <c r="BV418" s="68" t="str">
        <f t="shared" si="429"/>
        <v/>
      </c>
      <c r="BW418" s="68" t="str">
        <f t="shared" si="430"/>
        <v/>
      </c>
      <c r="BX418" s="68" t="str">
        <f t="shared" si="431"/>
        <v/>
      </c>
      <c r="BY418" s="68" t="str">
        <f t="shared" si="432"/>
        <v/>
      </c>
      <c r="BZ418" s="68" t="str">
        <f t="shared" si="433"/>
        <v/>
      </c>
      <c r="CA418" s="68" t="str">
        <f t="shared" si="434"/>
        <v/>
      </c>
      <c r="CB418" s="68" t="str">
        <f t="shared" si="435"/>
        <v/>
      </c>
      <c r="CC418" s="68" t="str">
        <f t="shared" si="436"/>
        <v/>
      </c>
      <c r="CD418" s="68" t="str">
        <f t="shared" si="437"/>
        <v/>
      </c>
      <c r="CE418" s="68" t="str">
        <f t="shared" si="438"/>
        <v/>
      </c>
      <c r="CF418" s="68" t="str">
        <f t="shared" si="439"/>
        <v/>
      </c>
      <c r="CG418" s="68" t="str">
        <f t="shared" si="440"/>
        <v/>
      </c>
      <c r="CH418" s="68" t="str">
        <f t="shared" si="441"/>
        <v/>
      </c>
      <c r="CI418" s="68" t="str">
        <f t="shared" si="442"/>
        <v/>
      </c>
      <c r="CJ418" s="68" t="str">
        <f t="shared" si="443"/>
        <v/>
      </c>
      <c r="CK418" s="68" t="str">
        <f t="shared" si="444"/>
        <v/>
      </c>
      <c r="CL418" s="68" t="str">
        <f t="shared" si="445"/>
        <v/>
      </c>
      <c r="CM418" s="68" t="str">
        <f t="shared" si="446"/>
        <v/>
      </c>
      <c r="CN418" s="68" t="str">
        <f t="shared" si="447"/>
        <v/>
      </c>
      <c r="CO418" s="68" t="str">
        <f t="shared" si="448"/>
        <v/>
      </c>
      <c r="CP418" s="68" t="str">
        <f t="shared" si="453"/>
        <v/>
      </c>
    </row>
    <row r="419" spans="3:94" x14ac:dyDescent="0.25">
      <c r="C419" s="82" t="str">
        <f t="shared" si="449"/>
        <v/>
      </c>
      <c r="D419" s="278"/>
      <c r="E419" s="82" t="str">
        <f t="shared" si="450"/>
        <v/>
      </c>
      <c r="F419" s="82" t="str">
        <f t="shared" si="403"/>
        <v/>
      </c>
      <c r="G419" s="82" t="str">
        <f t="shared" si="404"/>
        <v/>
      </c>
      <c r="H419" s="82" t="str">
        <f t="shared" si="405"/>
        <v/>
      </c>
      <c r="I419" s="82" t="str">
        <f t="shared" si="406"/>
        <v/>
      </c>
      <c r="J419" s="82" t="str">
        <f t="shared" si="407"/>
        <v/>
      </c>
      <c r="K419" s="82" t="str">
        <f t="shared" si="408"/>
        <v/>
      </c>
      <c r="L419" s="82" t="str">
        <f t="shared" si="409"/>
        <v/>
      </c>
      <c r="M419" s="82" t="str">
        <f t="shared" si="410"/>
        <v/>
      </c>
      <c r="N419" s="82" t="str">
        <f t="shared" si="411"/>
        <v/>
      </c>
      <c r="O419" s="82" t="str">
        <f t="shared" si="412"/>
        <v/>
      </c>
      <c r="P419" s="82" t="str">
        <f t="shared" si="413"/>
        <v/>
      </c>
      <c r="Q419" s="82" t="str">
        <f t="shared" si="414"/>
        <v/>
      </c>
      <c r="R419" s="82" t="str">
        <f t="shared" si="415"/>
        <v/>
      </c>
      <c r="S419" s="82" t="str">
        <f t="shared" si="416"/>
        <v/>
      </c>
      <c r="T419" s="82" t="str">
        <f t="shared" si="417"/>
        <v/>
      </c>
      <c r="U419" s="82" t="str">
        <f t="shared" si="418"/>
        <v/>
      </c>
      <c r="V419" s="82" t="str">
        <f t="shared" si="419"/>
        <v/>
      </c>
      <c r="W419" s="82" t="str">
        <f t="shared" si="420"/>
        <v/>
      </c>
      <c r="X419" s="82" t="str">
        <f t="shared" si="421"/>
        <v/>
      </c>
      <c r="Y419" s="82" t="str">
        <f t="shared" si="422"/>
        <v/>
      </c>
      <c r="Z419" s="82" t="str">
        <f t="shared" si="423"/>
        <v/>
      </c>
      <c r="AA419" s="82" t="str">
        <f t="shared" si="424"/>
        <v/>
      </c>
      <c r="AB419" s="82" t="str">
        <f t="shared" si="425"/>
        <v/>
      </c>
      <c r="AC419" s="83" t="str">
        <f t="shared" si="454"/>
        <v>https://viking-pictures.s3.us-west-1.amazonaws.com/AA1188</v>
      </c>
      <c r="AD419" s="82" t="str">
        <f t="shared" si="391"/>
        <v>0</v>
      </c>
      <c r="AE419" s="82">
        <f t="shared" si="451"/>
        <v>0</v>
      </c>
      <c r="AF419" s="82" t="str">
        <f t="shared" si="392"/>
        <v>0</v>
      </c>
      <c r="AG419" s="82" t="str">
        <f t="shared" si="393"/>
        <v>0</v>
      </c>
      <c r="AH419" s="82" t="str">
        <f t="shared" si="394"/>
        <v>0</v>
      </c>
      <c r="AI419" s="82" t="str">
        <f t="shared" si="395"/>
        <v>0</v>
      </c>
      <c r="AJ419" s="82" t="str">
        <f t="shared" si="396"/>
        <v>0</v>
      </c>
      <c r="AK419" s="82" t="str">
        <f t="shared" si="397"/>
        <v>0</v>
      </c>
      <c r="AL419" s="82" t="str">
        <f t="shared" si="398"/>
        <v>0</v>
      </c>
      <c r="AM419" s="82" t="str">
        <f t="shared" si="399"/>
        <v>0</v>
      </c>
      <c r="AN419" s="82" t="str">
        <f t="shared" si="400"/>
        <v>0</v>
      </c>
      <c r="AO419" s="82" t="str">
        <f t="shared" si="401"/>
        <v>0</v>
      </c>
      <c r="AP419" s="82" t="str">
        <f t="shared" si="402"/>
        <v>0</v>
      </c>
      <c r="AQ419" s="84" t="s">
        <v>3199</v>
      </c>
      <c r="AR419" s="84" t="s">
        <v>1864</v>
      </c>
      <c r="AS419" s="84" t="s">
        <v>1865</v>
      </c>
      <c r="AT419" s="84" t="s">
        <v>1866</v>
      </c>
      <c r="AU419" s="84" t="s">
        <v>1867</v>
      </c>
      <c r="AV419" s="84" t="s">
        <v>1868</v>
      </c>
      <c r="AW419" s="84" t="s">
        <v>1869</v>
      </c>
      <c r="AX419" s="84" t="s">
        <v>1870</v>
      </c>
      <c r="AY419" s="84" t="s">
        <v>1871</v>
      </c>
      <c r="AZ419" s="84" t="s">
        <v>1872</v>
      </c>
      <c r="BA419" s="84" t="s">
        <v>1873</v>
      </c>
      <c r="BB419" s="84" t="s">
        <v>1874</v>
      </c>
      <c r="BC419" s="84" t="s">
        <v>1875</v>
      </c>
      <c r="BD419" s="84" t="s">
        <v>1876</v>
      </c>
      <c r="BE419" s="84" t="s">
        <v>1877</v>
      </c>
      <c r="BF419" s="84" t="s">
        <v>1878</v>
      </c>
      <c r="BG419" s="84" t="s">
        <v>1879</v>
      </c>
      <c r="BH419" s="84" t="s">
        <v>1880</v>
      </c>
      <c r="BI419" s="84" t="s">
        <v>1881</v>
      </c>
      <c r="BJ419" s="84" t="s">
        <v>1882</v>
      </c>
      <c r="BK419" s="84" t="s">
        <v>1883</v>
      </c>
      <c r="BL419" s="84" t="s">
        <v>1884</v>
      </c>
      <c r="BM419" s="84" t="s">
        <v>1885</v>
      </c>
      <c r="BN419" s="84" t="s">
        <v>1886</v>
      </c>
      <c r="BO419" s="84" t="s">
        <v>1887</v>
      </c>
      <c r="BP419" s="84" t="s">
        <v>1888</v>
      </c>
      <c r="BQ419" s="84" t="s">
        <v>1889</v>
      </c>
      <c r="BR419" s="68" t="str">
        <f t="shared" si="452"/>
        <v/>
      </c>
      <c r="BS419" s="68" t="str">
        <f t="shared" si="426"/>
        <v/>
      </c>
      <c r="BT419" s="68" t="str">
        <f t="shared" si="427"/>
        <v/>
      </c>
      <c r="BU419" s="68" t="str">
        <f t="shared" si="428"/>
        <v/>
      </c>
      <c r="BV419" s="68" t="str">
        <f t="shared" si="429"/>
        <v/>
      </c>
      <c r="BW419" s="68" t="str">
        <f t="shared" si="430"/>
        <v/>
      </c>
      <c r="BX419" s="68" t="str">
        <f t="shared" si="431"/>
        <v/>
      </c>
      <c r="BY419" s="68" t="str">
        <f t="shared" si="432"/>
        <v/>
      </c>
      <c r="BZ419" s="68" t="str">
        <f t="shared" si="433"/>
        <v/>
      </c>
      <c r="CA419" s="68" t="str">
        <f t="shared" si="434"/>
        <v/>
      </c>
      <c r="CB419" s="68" t="str">
        <f t="shared" si="435"/>
        <v/>
      </c>
      <c r="CC419" s="68" t="str">
        <f t="shared" si="436"/>
        <v/>
      </c>
      <c r="CD419" s="68" t="str">
        <f t="shared" si="437"/>
        <v/>
      </c>
      <c r="CE419" s="68" t="str">
        <f t="shared" si="438"/>
        <v/>
      </c>
      <c r="CF419" s="68" t="str">
        <f t="shared" si="439"/>
        <v/>
      </c>
      <c r="CG419" s="68" t="str">
        <f t="shared" si="440"/>
        <v/>
      </c>
      <c r="CH419" s="68" t="str">
        <f t="shared" si="441"/>
        <v/>
      </c>
      <c r="CI419" s="68" t="str">
        <f t="shared" si="442"/>
        <v/>
      </c>
      <c r="CJ419" s="68" t="str">
        <f t="shared" si="443"/>
        <v/>
      </c>
      <c r="CK419" s="68" t="str">
        <f t="shared" si="444"/>
        <v/>
      </c>
      <c r="CL419" s="68" t="str">
        <f t="shared" si="445"/>
        <v/>
      </c>
      <c r="CM419" s="68" t="str">
        <f t="shared" si="446"/>
        <v/>
      </c>
      <c r="CN419" s="68" t="str">
        <f t="shared" si="447"/>
        <v/>
      </c>
      <c r="CO419" s="68" t="str">
        <f t="shared" si="448"/>
        <v/>
      </c>
      <c r="CP419" s="68" t="str">
        <f t="shared" si="453"/>
        <v/>
      </c>
    </row>
    <row r="420" spans="3:94" x14ac:dyDescent="0.25">
      <c r="C420" s="82" t="str">
        <f t="shared" si="449"/>
        <v/>
      </c>
      <c r="D420" s="278"/>
      <c r="E420" s="82" t="str">
        <f t="shared" si="450"/>
        <v/>
      </c>
      <c r="F420" s="82" t="str">
        <f t="shared" si="403"/>
        <v/>
      </c>
      <c r="G420" s="82" t="str">
        <f t="shared" si="404"/>
        <v/>
      </c>
      <c r="H420" s="82" t="str">
        <f t="shared" si="405"/>
        <v/>
      </c>
      <c r="I420" s="82" t="str">
        <f t="shared" si="406"/>
        <v/>
      </c>
      <c r="J420" s="82" t="str">
        <f t="shared" si="407"/>
        <v/>
      </c>
      <c r="K420" s="82" t="str">
        <f t="shared" si="408"/>
        <v/>
      </c>
      <c r="L420" s="82" t="str">
        <f t="shared" si="409"/>
        <v/>
      </c>
      <c r="M420" s="82" t="str">
        <f t="shared" si="410"/>
        <v/>
      </c>
      <c r="N420" s="82" t="str">
        <f t="shared" si="411"/>
        <v/>
      </c>
      <c r="O420" s="82" t="str">
        <f t="shared" si="412"/>
        <v/>
      </c>
      <c r="P420" s="82" t="str">
        <f t="shared" si="413"/>
        <v/>
      </c>
      <c r="Q420" s="82" t="str">
        <f t="shared" si="414"/>
        <v/>
      </c>
      <c r="R420" s="82" t="str">
        <f t="shared" si="415"/>
        <v/>
      </c>
      <c r="S420" s="82" t="str">
        <f t="shared" si="416"/>
        <v/>
      </c>
      <c r="T420" s="82" t="str">
        <f t="shared" si="417"/>
        <v/>
      </c>
      <c r="U420" s="82" t="str">
        <f t="shared" si="418"/>
        <v/>
      </c>
      <c r="V420" s="82" t="str">
        <f t="shared" si="419"/>
        <v/>
      </c>
      <c r="W420" s="82" t="str">
        <f t="shared" si="420"/>
        <v/>
      </c>
      <c r="X420" s="82" t="str">
        <f t="shared" si="421"/>
        <v/>
      </c>
      <c r="Y420" s="82" t="str">
        <f t="shared" si="422"/>
        <v/>
      </c>
      <c r="Z420" s="82" t="str">
        <f t="shared" si="423"/>
        <v/>
      </c>
      <c r="AA420" s="82" t="str">
        <f t="shared" si="424"/>
        <v/>
      </c>
      <c r="AB420" s="82" t="str">
        <f t="shared" si="425"/>
        <v/>
      </c>
      <c r="AC420" s="83" t="str">
        <f t="shared" si="454"/>
        <v>https://viking-pictures.s3.us-west-1.amazonaws.com/AA1188</v>
      </c>
      <c r="AD420" s="82" t="str">
        <f t="shared" si="391"/>
        <v>0</v>
      </c>
      <c r="AE420" s="82">
        <f t="shared" si="451"/>
        <v>0</v>
      </c>
      <c r="AF420" s="82" t="str">
        <f t="shared" si="392"/>
        <v>0</v>
      </c>
      <c r="AG420" s="82" t="str">
        <f t="shared" si="393"/>
        <v>0</v>
      </c>
      <c r="AH420" s="82" t="str">
        <f t="shared" si="394"/>
        <v>0</v>
      </c>
      <c r="AI420" s="82" t="str">
        <f t="shared" si="395"/>
        <v>0</v>
      </c>
      <c r="AJ420" s="82" t="str">
        <f t="shared" si="396"/>
        <v>0</v>
      </c>
      <c r="AK420" s="82" t="str">
        <f t="shared" si="397"/>
        <v>0</v>
      </c>
      <c r="AL420" s="82" t="str">
        <f t="shared" si="398"/>
        <v>0</v>
      </c>
      <c r="AM420" s="82" t="str">
        <f t="shared" si="399"/>
        <v>0</v>
      </c>
      <c r="AN420" s="82" t="str">
        <f t="shared" si="400"/>
        <v>0</v>
      </c>
      <c r="AO420" s="82" t="str">
        <f t="shared" si="401"/>
        <v>0</v>
      </c>
      <c r="AP420" s="82" t="str">
        <f t="shared" si="402"/>
        <v>0</v>
      </c>
      <c r="AQ420" s="84" t="s">
        <v>3199</v>
      </c>
      <c r="AR420" s="84" t="s">
        <v>1864</v>
      </c>
      <c r="AS420" s="84" t="s">
        <v>1865</v>
      </c>
      <c r="AT420" s="84" t="s">
        <v>1866</v>
      </c>
      <c r="AU420" s="84" t="s">
        <v>1867</v>
      </c>
      <c r="AV420" s="84" t="s">
        <v>1868</v>
      </c>
      <c r="AW420" s="84" t="s">
        <v>1869</v>
      </c>
      <c r="AX420" s="84" t="s">
        <v>1870</v>
      </c>
      <c r="AY420" s="84" t="s">
        <v>1871</v>
      </c>
      <c r="AZ420" s="84" t="s">
        <v>1872</v>
      </c>
      <c r="BA420" s="84" t="s">
        <v>1873</v>
      </c>
      <c r="BB420" s="84" t="s">
        <v>1874</v>
      </c>
      <c r="BC420" s="84" t="s">
        <v>1875</v>
      </c>
      <c r="BD420" s="84" t="s">
        <v>1876</v>
      </c>
      <c r="BE420" s="84" t="s">
        <v>1877</v>
      </c>
      <c r="BF420" s="84" t="s">
        <v>1878</v>
      </c>
      <c r="BG420" s="84" t="s">
        <v>1879</v>
      </c>
      <c r="BH420" s="84" t="s">
        <v>1880</v>
      </c>
      <c r="BI420" s="84" t="s">
        <v>1881</v>
      </c>
      <c r="BJ420" s="84" t="s">
        <v>1882</v>
      </c>
      <c r="BK420" s="84" t="s">
        <v>1883</v>
      </c>
      <c r="BL420" s="84" t="s">
        <v>1884</v>
      </c>
      <c r="BM420" s="84" t="s">
        <v>1885</v>
      </c>
      <c r="BN420" s="84" t="s">
        <v>1886</v>
      </c>
      <c r="BO420" s="84" t="s">
        <v>1887</v>
      </c>
      <c r="BP420" s="84" t="s">
        <v>1888</v>
      </c>
      <c r="BQ420" s="84" t="s">
        <v>1889</v>
      </c>
      <c r="BR420" s="68" t="str">
        <f t="shared" si="452"/>
        <v/>
      </c>
      <c r="BS420" s="68" t="str">
        <f t="shared" si="426"/>
        <v/>
      </c>
      <c r="BT420" s="68" t="str">
        <f t="shared" si="427"/>
        <v/>
      </c>
      <c r="BU420" s="68" t="str">
        <f t="shared" si="428"/>
        <v/>
      </c>
      <c r="BV420" s="68" t="str">
        <f t="shared" si="429"/>
        <v/>
      </c>
      <c r="BW420" s="68" t="str">
        <f t="shared" si="430"/>
        <v/>
      </c>
      <c r="BX420" s="68" t="str">
        <f t="shared" si="431"/>
        <v/>
      </c>
      <c r="BY420" s="68" t="str">
        <f t="shared" si="432"/>
        <v/>
      </c>
      <c r="BZ420" s="68" t="str">
        <f t="shared" si="433"/>
        <v/>
      </c>
      <c r="CA420" s="68" t="str">
        <f t="shared" si="434"/>
        <v/>
      </c>
      <c r="CB420" s="68" t="str">
        <f t="shared" si="435"/>
        <v/>
      </c>
      <c r="CC420" s="68" t="str">
        <f t="shared" si="436"/>
        <v/>
      </c>
      <c r="CD420" s="68" t="str">
        <f t="shared" si="437"/>
        <v/>
      </c>
      <c r="CE420" s="68" t="str">
        <f t="shared" si="438"/>
        <v/>
      </c>
      <c r="CF420" s="68" t="str">
        <f t="shared" si="439"/>
        <v/>
      </c>
      <c r="CG420" s="68" t="str">
        <f t="shared" si="440"/>
        <v/>
      </c>
      <c r="CH420" s="68" t="str">
        <f t="shared" si="441"/>
        <v/>
      </c>
      <c r="CI420" s="68" t="str">
        <f t="shared" si="442"/>
        <v/>
      </c>
      <c r="CJ420" s="68" t="str">
        <f t="shared" si="443"/>
        <v/>
      </c>
      <c r="CK420" s="68" t="str">
        <f t="shared" si="444"/>
        <v/>
      </c>
      <c r="CL420" s="68" t="str">
        <f t="shared" si="445"/>
        <v/>
      </c>
      <c r="CM420" s="68" t="str">
        <f t="shared" si="446"/>
        <v/>
      </c>
      <c r="CN420" s="68" t="str">
        <f t="shared" si="447"/>
        <v/>
      </c>
      <c r="CO420" s="68" t="str">
        <f t="shared" si="448"/>
        <v/>
      </c>
      <c r="CP420" s="68" t="str">
        <f t="shared" si="453"/>
        <v/>
      </c>
    </row>
    <row r="421" spans="3:94" x14ac:dyDescent="0.25">
      <c r="C421" s="82" t="str">
        <f t="shared" si="449"/>
        <v/>
      </c>
      <c r="D421" s="278"/>
      <c r="E421" s="82" t="str">
        <f t="shared" si="450"/>
        <v/>
      </c>
      <c r="F421" s="82" t="str">
        <f t="shared" si="403"/>
        <v/>
      </c>
      <c r="G421" s="82" t="str">
        <f t="shared" si="404"/>
        <v/>
      </c>
      <c r="H421" s="82" t="str">
        <f t="shared" si="405"/>
        <v/>
      </c>
      <c r="I421" s="82" t="str">
        <f t="shared" si="406"/>
        <v/>
      </c>
      <c r="J421" s="82" t="str">
        <f t="shared" si="407"/>
        <v/>
      </c>
      <c r="K421" s="82" t="str">
        <f t="shared" si="408"/>
        <v/>
      </c>
      <c r="L421" s="82" t="str">
        <f t="shared" si="409"/>
        <v/>
      </c>
      <c r="M421" s="82" t="str">
        <f t="shared" si="410"/>
        <v/>
      </c>
      <c r="N421" s="82" t="str">
        <f t="shared" si="411"/>
        <v/>
      </c>
      <c r="O421" s="82" t="str">
        <f t="shared" si="412"/>
        <v/>
      </c>
      <c r="P421" s="82" t="str">
        <f t="shared" si="413"/>
        <v/>
      </c>
      <c r="Q421" s="82" t="str">
        <f t="shared" si="414"/>
        <v/>
      </c>
      <c r="R421" s="82" t="str">
        <f t="shared" si="415"/>
        <v/>
      </c>
      <c r="S421" s="82" t="str">
        <f t="shared" si="416"/>
        <v/>
      </c>
      <c r="T421" s="82" t="str">
        <f t="shared" si="417"/>
        <v/>
      </c>
      <c r="U421" s="82" t="str">
        <f t="shared" si="418"/>
        <v/>
      </c>
      <c r="V421" s="82" t="str">
        <f t="shared" si="419"/>
        <v/>
      </c>
      <c r="W421" s="82" t="str">
        <f t="shared" si="420"/>
        <v/>
      </c>
      <c r="X421" s="82" t="str">
        <f t="shared" si="421"/>
        <v/>
      </c>
      <c r="Y421" s="82" t="str">
        <f t="shared" si="422"/>
        <v/>
      </c>
      <c r="Z421" s="82" t="str">
        <f t="shared" si="423"/>
        <v/>
      </c>
      <c r="AA421" s="82" t="str">
        <f t="shared" si="424"/>
        <v/>
      </c>
      <c r="AB421" s="82" t="str">
        <f t="shared" si="425"/>
        <v/>
      </c>
      <c r="AC421" s="83" t="str">
        <f t="shared" si="454"/>
        <v>https://viking-pictures.s3.us-west-1.amazonaws.com/AA1188</v>
      </c>
      <c r="AD421" s="82" t="str">
        <f t="shared" si="391"/>
        <v>0</v>
      </c>
      <c r="AE421" s="82">
        <f t="shared" si="451"/>
        <v>0</v>
      </c>
      <c r="AF421" s="82" t="str">
        <f t="shared" si="392"/>
        <v>0</v>
      </c>
      <c r="AG421" s="82" t="str">
        <f t="shared" si="393"/>
        <v>0</v>
      </c>
      <c r="AH421" s="82" t="str">
        <f t="shared" si="394"/>
        <v>0</v>
      </c>
      <c r="AI421" s="82" t="str">
        <f t="shared" si="395"/>
        <v>0</v>
      </c>
      <c r="AJ421" s="82" t="str">
        <f t="shared" si="396"/>
        <v>0</v>
      </c>
      <c r="AK421" s="82" t="str">
        <f t="shared" si="397"/>
        <v>0</v>
      </c>
      <c r="AL421" s="82" t="str">
        <f t="shared" si="398"/>
        <v>0</v>
      </c>
      <c r="AM421" s="82" t="str">
        <f t="shared" si="399"/>
        <v>0</v>
      </c>
      <c r="AN421" s="82" t="str">
        <f t="shared" si="400"/>
        <v>0</v>
      </c>
      <c r="AO421" s="82" t="str">
        <f t="shared" si="401"/>
        <v>0</v>
      </c>
      <c r="AP421" s="82" t="str">
        <f t="shared" si="402"/>
        <v>0</v>
      </c>
      <c r="AQ421" s="84" t="s">
        <v>3199</v>
      </c>
      <c r="AR421" s="84" t="s">
        <v>1864</v>
      </c>
      <c r="AS421" s="84" t="s">
        <v>1865</v>
      </c>
      <c r="AT421" s="84" t="s">
        <v>1866</v>
      </c>
      <c r="AU421" s="84" t="s">
        <v>1867</v>
      </c>
      <c r="AV421" s="84" t="s">
        <v>1868</v>
      </c>
      <c r="AW421" s="84" t="s">
        <v>1869</v>
      </c>
      <c r="AX421" s="84" t="s">
        <v>1870</v>
      </c>
      <c r="AY421" s="84" t="s">
        <v>1871</v>
      </c>
      <c r="AZ421" s="84" t="s">
        <v>1872</v>
      </c>
      <c r="BA421" s="84" t="s">
        <v>1873</v>
      </c>
      <c r="BB421" s="84" t="s">
        <v>1874</v>
      </c>
      <c r="BC421" s="84" t="s">
        <v>1875</v>
      </c>
      <c r="BD421" s="84" t="s">
        <v>1876</v>
      </c>
      <c r="BE421" s="84" t="s">
        <v>1877</v>
      </c>
      <c r="BF421" s="84" t="s">
        <v>1878</v>
      </c>
      <c r="BG421" s="84" t="s">
        <v>1879</v>
      </c>
      <c r="BH421" s="84" t="s">
        <v>1880</v>
      </c>
      <c r="BI421" s="84" t="s">
        <v>1881</v>
      </c>
      <c r="BJ421" s="84" t="s">
        <v>1882</v>
      </c>
      <c r="BK421" s="84" t="s">
        <v>1883</v>
      </c>
      <c r="BL421" s="84" t="s">
        <v>1884</v>
      </c>
      <c r="BM421" s="84" t="s">
        <v>1885</v>
      </c>
      <c r="BN421" s="84" t="s">
        <v>1886</v>
      </c>
      <c r="BO421" s="84" t="s">
        <v>1887</v>
      </c>
      <c r="BP421" s="84" t="s">
        <v>1888</v>
      </c>
      <c r="BQ421" s="84" t="s">
        <v>1889</v>
      </c>
      <c r="BR421" s="68" t="str">
        <f t="shared" si="452"/>
        <v/>
      </c>
      <c r="BS421" s="68" t="str">
        <f t="shared" si="426"/>
        <v/>
      </c>
      <c r="BT421" s="68" t="str">
        <f t="shared" si="427"/>
        <v/>
      </c>
      <c r="BU421" s="68" t="str">
        <f t="shared" si="428"/>
        <v/>
      </c>
      <c r="BV421" s="68" t="str">
        <f t="shared" si="429"/>
        <v/>
      </c>
      <c r="BW421" s="68" t="str">
        <f t="shared" si="430"/>
        <v/>
      </c>
      <c r="BX421" s="68" t="str">
        <f t="shared" si="431"/>
        <v/>
      </c>
      <c r="BY421" s="68" t="str">
        <f t="shared" si="432"/>
        <v/>
      </c>
      <c r="BZ421" s="68" t="str">
        <f t="shared" si="433"/>
        <v/>
      </c>
      <c r="CA421" s="68" t="str">
        <f t="shared" si="434"/>
        <v/>
      </c>
      <c r="CB421" s="68" t="str">
        <f t="shared" si="435"/>
        <v/>
      </c>
      <c r="CC421" s="68" t="str">
        <f t="shared" si="436"/>
        <v/>
      </c>
      <c r="CD421" s="68" t="str">
        <f t="shared" si="437"/>
        <v/>
      </c>
      <c r="CE421" s="68" t="str">
        <f t="shared" si="438"/>
        <v/>
      </c>
      <c r="CF421" s="68" t="str">
        <f t="shared" si="439"/>
        <v/>
      </c>
      <c r="CG421" s="68" t="str">
        <f t="shared" si="440"/>
        <v/>
      </c>
      <c r="CH421" s="68" t="str">
        <f t="shared" si="441"/>
        <v/>
      </c>
      <c r="CI421" s="68" t="str">
        <f t="shared" si="442"/>
        <v/>
      </c>
      <c r="CJ421" s="68" t="str">
        <f t="shared" si="443"/>
        <v/>
      </c>
      <c r="CK421" s="68" t="str">
        <f t="shared" si="444"/>
        <v/>
      </c>
      <c r="CL421" s="68" t="str">
        <f t="shared" si="445"/>
        <v/>
      </c>
      <c r="CM421" s="68" t="str">
        <f t="shared" si="446"/>
        <v/>
      </c>
      <c r="CN421" s="68" t="str">
        <f t="shared" si="447"/>
        <v/>
      </c>
      <c r="CO421" s="68" t="str">
        <f t="shared" si="448"/>
        <v/>
      </c>
      <c r="CP421" s="68" t="str">
        <f t="shared" si="453"/>
        <v/>
      </c>
    </row>
    <row r="422" spans="3:94" x14ac:dyDescent="0.25">
      <c r="C422" s="82" t="str">
        <f t="shared" si="449"/>
        <v/>
      </c>
      <c r="D422" s="278"/>
      <c r="E422" s="82" t="str">
        <f t="shared" si="450"/>
        <v/>
      </c>
      <c r="F422" s="82" t="str">
        <f t="shared" si="403"/>
        <v/>
      </c>
      <c r="G422" s="82" t="str">
        <f t="shared" si="404"/>
        <v/>
      </c>
      <c r="H422" s="82" t="str">
        <f t="shared" si="405"/>
        <v/>
      </c>
      <c r="I422" s="82" t="str">
        <f t="shared" si="406"/>
        <v/>
      </c>
      <c r="J422" s="82" t="str">
        <f t="shared" si="407"/>
        <v/>
      </c>
      <c r="K422" s="82" t="str">
        <f t="shared" si="408"/>
        <v/>
      </c>
      <c r="L422" s="82" t="str">
        <f t="shared" si="409"/>
        <v/>
      </c>
      <c r="M422" s="82" t="str">
        <f t="shared" si="410"/>
        <v/>
      </c>
      <c r="N422" s="82" t="str">
        <f t="shared" si="411"/>
        <v/>
      </c>
      <c r="O422" s="82" t="str">
        <f t="shared" si="412"/>
        <v/>
      </c>
      <c r="P422" s="82" t="str">
        <f t="shared" si="413"/>
        <v/>
      </c>
      <c r="Q422" s="82" t="str">
        <f t="shared" si="414"/>
        <v/>
      </c>
      <c r="R422" s="82" t="str">
        <f t="shared" si="415"/>
        <v/>
      </c>
      <c r="S422" s="82" t="str">
        <f t="shared" si="416"/>
        <v/>
      </c>
      <c r="T422" s="82" t="str">
        <f t="shared" si="417"/>
        <v/>
      </c>
      <c r="U422" s="82" t="str">
        <f t="shared" si="418"/>
        <v/>
      </c>
      <c r="V422" s="82" t="str">
        <f t="shared" si="419"/>
        <v/>
      </c>
      <c r="W422" s="82" t="str">
        <f t="shared" si="420"/>
        <v/>
      </c>
      <c r="X422" s="82" t="str">
        <f t="shared" si="421"/>
        <v/>
      </c>
      <c r="Y422" s="82" t="str">
        <f t="shared" si="422"/>
        <v/>
      </c>
      <c r="Z422" s="82" t="str">
        <f t="shared" si="423"/>
        <v/>
      </c>
      <c r="AA422" s="82" t="str">
        <f t="shared" si="424"/>
        <v/>
      </c>
      <c r="AB422" s="82" t="str">
        <f t="shared" si="425"/>
        <v/>
      </c>
      <c r="AC422" s="83" t="str">
        <f t="shared" si="454"/>
        <v>https://viking-pictures.s3.us-west-1.amazonaws.com/AA1188</v>
      </c>
      <c r="AD422" s="82" t="str">
        <f t="shared" si="391"/>
        <v>0</v>
      </c>
      <c r="AE422" s="82">
        <f t="shared" si="451"/>
        <v>0</v>
      </c>
      <c r="AF422" s="82" t="str">
        <f t="shared" si="392"/>
        <v>0</v>
      </c>
      <c r="AG422" s="82" t="str">
        <f t="shared" si="393"/>
        <v>0</v>
      </c>
      <c r="AH422" s="82" t="str">
        <f t="shared" si="394"/>
        <v>0</v>
      </c>
      <c r="AI422" s="82" t="str">
        <f t="shared" si="395"/>
        <v>0</v>
      </c>
      <c r="AJ422" s="82" t="str">
        <f t="shared" si="396"/>
        <v>0</v>
      </c>
      <c r="AK422" s="82" t="str">
        <f t="shared" si="397"/>
        <v>0</v>
      </c>
      <c r="AL422" s="82" t="str">
        <f t="shared" si="398"/>
        <v>0</v>
      </c>
      <c r="AM422" s="82" t="str">
        <f t="shared" si="399"/>
        <v>0</v>
      </c>
      <c r="AN422" s="82" t="str">
        <f t="shared" si="400"/>
        <v>0</v>
      </c>
      <c r="AO422" s="82" t="str">
        <f t="shared" si="401"/>
        <v>0</v>
      </c>
      <c r="AP422" s="82" t="str">
        <f t="shared" si="402"/>
        <v>0</v>
      </c>
      <c r="AQ422" s="84" t="s">
        <v>3199</v>
      </c>
      <c r="AR422" s="84" t="s">
        <v>1864</v>
      </c>
      <c r="AS422" s="84" t="s">
        <v>1865</v>
      </c>
      <c r="AT422" s="84" t="s">
        <v>1866</v>
      </c>
      <c r="AU422" s="84" t="s">
        <v>1867</v>
      </c>
      <c r="AV422" s="84" t="s">
        <v>1868</v>
      </c>
      <c r="AW422" s="84" t="s">
        <v>1869</v>
      </c>
      <c r="AX422" s="84" t="s">
        <v>1870</v>
      </c>
      <c r="AY422" s="84" t="s">
        <v>1871</v>
      </c>
      <c r="AZ422" s="84" t="s">
        <v>1872</v>
      </c>
      <c r="BA422" s="84" t="s">
        <v>1873</v>
      </c>
      <c r="BB422" s="84" t="s">
        <v>1874</v>
      </c>
      <c r="BC422" s="84" t="s">
        <v>1875</v>
      </c>
      <c r="BD422" s="84" t="s">
        <v>1876</v>
      </c>
      <c r="BE422" s="84" t="s">
        <v>1877</v>
      </c>
      <c r="BF422" s="84" t="s">
        <v>1878</v>
      </c>
      <c r="BG422" s="84" t="s">
        <v>1879</v>
      </c>
      <c r="BH422" s="84" t="s">
        <v>1880</v>
      </c>
      <c r="BI422" s="84" t="s">
        <v>1881</v>
      </c>
      <c r="BJ422" s="84" t="s">
        <v>1882</v>
      </c>
      <c r="BK422" s="84" t="s">
        <v>1883</v>
      </c>
      <c r="BL422" s="84" t="s">
        <v>1884</v>
      </c>
      <c r="BM422" s="84" t="s">
        <v>1885</v>
      </c>
      <c r="BN422" s="84" t="s">
        <v>1886</v>
      </c>
      <c r="BO422" s="84" t="s">
        <v>1887</v>
      </c>
      <c r="BP422" s="84" t="s">
        <v>1888</v>
      </c>
      <c r="BQ422" s="84" t="s">
        <v>1889</v>
      </c>
      <c r="BR422" s="68" t="str">
        <f t="shared" si="452"/>
        <v/>
      </c>
      <c r="BS422" s="68" t="str">
        <f t="shared" si="426"/>
        <v/>
      </c>
      <c r="BT422" s="68" t="str">
        <f t="shared" si="427"/>
        <v/>
      </c>
      <c r="BU422" s="68" t="str">
        <f t="shared" si="428"/>
        <v/>
      </c>
      <c r="BV422" s="68" t="str">
        <f t="shared" si="429"/>
        <v/>
      </c>
      <c r="BW422" s="68" t="str">
        <f t="shared" si="430"/>
        <v/>
      </c>
      <c r="BX422" s="68" t="str">
        <f t="shared" si="431"/>
        <v/>
      </c>
      <c r="BY422" s="68" t="str">
        <f t="shared" si="432"/>
        <v/>
      </c>
      <c r="BZ422" s="68" t="str">
        <f t="shared" si="433"/>
        <v/>
      </c>
      <c r="CA422" s="68" t="str">
        <f t="shared" si="434"/>
        <v/>
      </c>
      <c r="CB422" s="68" t="str">
        <f t="shared" si="435"/>
        <v/>
      </c>
      <c r="CC422" s="68" t="str">
        <f t="shared" si="436"/>
        <v/>
      </c>
      <c r="CD422" s="68" t="str">
        <f t="shared" si="437"/>
        <v/>
      </c>
      <c r="CE422" s="68" t="str">
        <f t="shared" si="438"/>
        <v/>
      </c>
      <c r="CF422" s="68" t="str">
        <f t="shared" si="439"/>
        <v/>
      </c>
      <c r="CG422" s="68" t="str">
        <f t="shared" si="440"/>
        <v/>
      </c>
      <c r="CH422" s="68" t="str">
        <f t="shared" si="441"/>
        <v/>
      </c>
      <c r="CI422" s="68" t="str">
        <f t="shared" si="442"/>
        <v/>
      </c>
      <c r="CJ422" s="68" t="str">
        <f t="shared" si="443"/>
        <v/>
      </c>
      <c r="CK422" s="68" t="str">
        <f t="shared" si="444"/>
        <v/>
      </c>
      <c r="CL422" s="68" t="str">
        <f t="shared" si="445"/>
        <v/>
      </c>
      <c r="CM422" s="68" t="str">
        <f t="shared" si="446"/>
        <v/>
      </c>
      <c r="CN422" s="68" t="str">
        <f t="shared" si="447"/>
        <v/>
      </c>
      <c r="CO422" s="68" t="str">
        <f t="shared" si="448"/>
        <v/>
      </c>
      <c r="CP422" s="68" t="str">
        <f t="shared" si="453"/>
        <v/>
      </c>
    </row>
    <row r="423" spans="3:94" x14ac:dyDescent="0.25">
      <c r="C423" s="82" t="str">
        <f t="shared" si="449"/>
        <v/>
      </c>
      <c r="D423" s="278"/>
      <c r="E423" s="82" t="str">
        <f t="shared" si="450"/>
        <v/>
      </c>
      <c r="F423" s="82" t="str">
        <f t="shared" si="403"/>
        <v/>
      </c>
      <c r="G423" s="82" t="str">
        <f t="shared" si="404"/>
        <v/>
      </c>
      <c r="H423" s="82" t="str">
        <f t="shared" si="405"/>
        <v/>
      </c>
      <c r="I423" s="82" t="str">
        <f t="shared" si="406"/>
        <v/>
      </c>
      <c r="J423" s="82" t="str">
        <f t="shared" si="407"/>
        <v/>
      </c>
      <c r="K423" s="82" t="str">
        <f t="shared" si="408"/>
        <v/>
      </c>
      <c r="L423" s="82" t="str">
        <f t="shared" si="409"/>
        <v/>
      </c>
      <c r="M423" s="82" t="str">
        <f t="shared" si="410"/>
        <v/>
      </c>
      <c r="N423" s="82" t="str">
        <f t="shared" si="411"/>
        <v/>
      </c>
      <c r="O423" s="82" t="str">
        <f t="shared" si="412"/>
        <v/>
      </c>
      <c r="P423" s="82" t="str">
        <f t="shared" si="413"/>
        <v/>
      </c>
      <c r="Q423" s="82" t="str">
        <f t="shared" si="414"/>
        <v/>
      </c>
      <c r="R423" s="82" t="str">
        <f t="shared" si="415"/>
        <v/>
      </c>
      <c r="S423" s="82" t="str">
        <f t="shared" si="416"/>
        <v/>
      </c>
      <c r="T423" s="82" t="str">
        <f t="shared" si="417"/>
        <v/>
      </c>
      <c r="U423" s="82" t="str">
        <f t="shared" si="418"/>
        <v/>
      </c>
      <c r="V423" s="82" t="str">
        <f t="shared" si="419"/>
        <v/>
      </c>
      <c r="W423" s="82" t="str">
        <f t="shared" si="420"/>
        <v/>
      </c>
      <c r="X423" s="82" t="str">
        <f t="shared" si="421"/>
        <v/>
      </c>
      <c r="Y423" s="82" t="str">
        <f t="shared" si="422"/>
        <v/>
      </c>
      <c r="Z423" s="82" t="str">
        <f t="shared" si="423"/>
        <v/>
      </c>
      <c r="AA423" s="82" t="str">
        <f t="shared" si="424"/>
        <v/>
      </c>
      <c r="AB423" s="82" t="str">
        <f t="shared" si="425"/>
        <v/>
      </c>
      <c r="AC423" s="83" t="str">
        <f t="shared" si="454"/>
        <v>https://viking-pictures.s3.us-west-1.amazonaws.com/AA1188</v>
      </c>
      <c r="AD423" s="82" t="str">
        <f t="shared" si="391"/>
        <v>0</v>
      </c>
      <c r="AE423" s="82">
        <f t="shared" si="451"/>
        <v>0</v>
      </c>
      <c r="AF423" s="82" t="str">
        <f t="shared" si="392"/>
        <v>0</v>
      </c>
      <c r="AG423" s="82" t="str">
        <f t="shared" si="393"/>
        <v>0</v>
      </c>
      <c r="AH423" s="82" t="str">
        <f t="shared" si="394"/>
        <v>0</v>
      </c>
      <c r="AI423" s="82" t="str">
        <f t="shared" si="395"/>
        <v>0</v>
      </c>
      <c r="AJ423" s="82" t="str">
        <f t="shared" si="396"/>
        <v>0</v>
      </c>
      <c r="AK423" s="82" t="str">
        <f t="shared" si="397"/>
        <v>0</v>
      </c>
      <c r="AL423" s="82" t="str">
        <f t="shared" si="398"/>
        <v>0</v>
      </c>
      <c r="AM423" s="82" t="str">
        <f t="shared" si="399"/>
        <v>0</v>
      </c>
      <c r="AN423" s="82" t="str">
        <f t="shared" si="400"/>
        <v>0</v>
      </c>
      <c r="AO423" s="82" t="str">
        <f t="shared" si="401"/>
        <v>0</v>
      </c>
      <c r="AP423" s="82" t="str">
        <f t="shared" si="402"/>
        <v>0</v>
      </c>
      <c r="AQ423" s="84" t="s">
        <v>3199</v>
      </c>
      <c r="AR423" s="84" t="s">
        <v>1864</v>
      </c>
      <c r="AS423" s="84" t="s">
        <v>1865</v>
      </c>
      <c r="AT423" s="84" t="s">
        <v>1866</v>
      </c>
      <c r="AU423" s="84" t="s">
        <v>1867</v>
      </c>
      <c r="AV423" s="84" t="s">
        <v>1868</v>
      </c>
      <c r="AW423" s="84" t="s">
        <v>1869</v>
      </c>
      <c r="AX423" s="84" t="s">
        <v>1870</v>
      </c>
      <c r="AY423" s="84" t="s">
        <v>1871</v>
      </c>
      <c r="AZ423" s="84" t="s">
        <v>1872</v>
      </c>
      <c r="BA423" s="84" t="s">
        <v>1873</v>
      </c>
      <c r="BB423" s="84" t="s">
        <v>1874</v>
      </c>
      <c r="BC423" s="84" t="s">
        <v>1875</v>
      </c>
      <c r="BD423" s="84" t="s">
        <v>1876</v>
      </c>
      <c r="BE423" s="84" t="s">
        <v>1877</v>
      </c>
      <c r="BF423" s="84" t="s">
        <v>1878</v>
      </c>
      <c r="BG423" s="84" t="s">
        <v>1879</v>
      </c>
      <c r="BH423" s="84" t="s">
        <v>1880</v>
      </c>
      <c r="BI423" s="84" t="s">
        <v>1881</v>
      </c>
      <c r="BJ423" s="84" t="s">
        <v>1882</v>
      </c>
      <c r="BK423" s="84" t="s">
        <v>1883</v>
      </c>
      <c r="BL423" s="84" t="s">
        <v>1884</v>
      </c>
      <c r="BM423" s="84" t="s">
        <v>1885</v>
      </c>
      <c r="BN423" s="84" t="s">
        <v>1886</v>
      </c>
      <c r="BO423" s="84" t="s">
        <v>1887</v>
      </c>
      <c r="BP423" s="84" t="s">
        <v>1888</v>
      </c>
      <c r="BQ423" s="84" t="s">
        <v>1889</v>
      </c>
      <c r="BR423" s="68" t="str">
        <f t="shared" si="452"/>
        <v/>
      </c>
      <c r="BS423" s="68" t="str">
        <f t="shared" si="426"/>
        <v/>
      </c>
      <c r="BT423" s="68" t="str">
        <f t="shared" si="427"/>
        <v/>
      </c>
      <c r="BU423" s="68" t="str">
        <f t="shared" si="428"/>
        <v/>
      </c>
      <c r="BV423" s="68" t="str">
        <f t="shared" si="429"/>
        <v/>
      </c>
      <c r="BW423" s="68" t="str">
        <f t="shared" si="430"/>
        <v/>
      </c>
      <c r="BX423" s="68" t="str">
        <f t="shared" si="431"/>
        <v/>
      </c>
      <c r="BY423" s="68" t="str">
        <f t="shared" si="432"/>
        <v/>
      </c>
      <c r="BZ423" s="68" t="str">
        <f t="shared" si="433"/>
        <v/>
      </c>
      <c r="CA423" s="68" t="str">
        <f t="shared" si="434"/>
        <v/>
      </c>
      <c r="CB423" s="68" t="str">
        <f t="shared" si="435"/>
        <v/>
      </c>
      <c r="CC423" s="68" t="str">
        <f t="shared" si="436"/>
        <v/>
      </c>
      <c r="CD423" s="68" t="str">
        <f t="shared" si="437"/>
        <v/>
      </c>
      <c r="CE423" s="68" t="str">
        <f t="shared" si="438"/>
        <v/>
      </c>
      <c r="CF423" s="68" t="str">
        <f t="shared" si="439"/>
        <v/>
      </c>
      <c r="CG423" s="68" t="str">
        <f t="shared" si="440"/>
        <v/>
      </c>
      <c r="CH423" s="68" t="str">
        <f t="shared" si="441"/>
        <v/>
      </c>
      <c r="CI423" s="68" t="str">
        <f t="shared" si="442"/>
        <v/>
      </c>
      <c r="CJ423" s="68" t="str">
        <f t="shared" si="443"/>
        <v/>
      </c>
      <c r="CK423" s="68" t="str">
        <f t="shared" si="444"/>
        <v/>
      </c>
      <c r="CL423" s="68" t="str">
        <f t="shared" si="445"/>
        <v/>
      </c>
      <c r="CM423" s="68" t="str">
        <f t="shared" si="446"/>
        <v/>
      </c>
      <c r="CN423" s="68" t="str">
        <f t="shared" si="447"/>
        <v/>
      </c>
      <c r="CO423" s="68" t="str">
        <f t="shared" si="448"/>
        <v/>
      </c>
      <c r="CP423" s="68" t="str">
        <f t="shared" si="453"/>
        <v/>
      </c>
    </row>
    <row r="424" spans="3:94" x14ac:dyDescent="0.25">
      <c r="C424" s="82" t="str">
        <f t="shared" si="449"/>
        <v/>
      </c>
      <c r="D424" s="278"/>
      <c r="E424" s="82" t="str">
        <f t="shared" si="450"/>
        <v/>
      </c>
      <c r="F424" s="82" t="str">
        <f t="shared" si="403"/>
        <v/>
      </c>
      <c r="G424" s="82" t="str">
        <f t="shared" si="404"/>
        <v/>
      </c>
      <c r="H424" s="82" t="str">
        <f t="shared" si="405"/>
        <v/>
      </c>
      <c r="I424" s="82" t="str">
        <f t="shared" si="406"/>
        <v/>
      </c>
      <c r="J424" s="82" t="str">
        <f t="shared" si="407"/>
        <v/>
      </c>
      <c r="K424" s="82" t="str">
        <f t="shared" si="408"/>
        <v/>
      </c>
      <c r="L424" s="82" t="str">
        <f t="shared" si="409"/>
        <v/>
      </c>
      <c r="M424" s="82" t="str">
        <f t="shared" si="410"/>
        <v/>
      </c>
      <c r="N424" s="82" t="str">
        <f t="shared" si="411"/>
        <v/>
      </c>
      <c r="O424" s="82" t="str">
        <f t="shared" si="412"/>
        <v/>
      </c>
      <c r="P424" s="82" t="str">
        <f t="shared" si="413"/>
        <v/>
      </c>
      <c r="Q424" s="82" t="str">
        <f t="shared" si="414"/>
        <v/>
      </c>
      <c r="R424" s="82" t="str">
        <f t="shared" si="415"/>
        <v/>
      </c>
      <c r="S424" s="82" t="str">
        <f t="shared" si="416"/>
        <v/>
      </c>
      <c r="T424" s="82" t="str">
        <f t="shared" si="417"/>
        <v/>
      </c>
      <c r="U424" s="82" t="str">
        <f t="shared" si="418"/>
        <v/>
      </c>
      <c r="V424" s="82" t="str">
        <f t="shared" si="419"/>
        <v/>
      </c>
      <c r="W424" s="82" t="str">
        <f t="shared" si="420"/>
        <v/>
      </c>
      <c r="X424" s="82" t="str">
        <f t="shared" si="421"/>
        <v/>
      </c>
      <c r="Y424" s="82" t="str">
        <f t="shared" si="422"/>
        <v/>
      </c>
      <c r="Z424" s="82" t="str">
        <f t="shared" si="423"/>
        <v/>
      </c>
      <c r="AA424" s="82" t="str">
        <f t="shared" si="424"/>
        <v/>
      </c>
      <c r="AB424" s="82" t="str">
        <f t="shared" si="425"/>
        <v/>
      </c>
      <c r="AC424" s="83" t="str">
        <f t="shared" si="454"/>
        <v>https://viking-pictures.s3.us-west-1.amazonaws.com/AA1188</v>
      </c>
      <c r="AD424" s="82" t="str">
        <f t="shared" si="391"/>
        <v>0</v>
      </c>
      <c r="AE424" s="82">
        <f t="shared" si="451"/>
        <v>0</v>
      </c>
      <c r="AF424" s="82" t="str">
        <f t="shared" si="392"/>
        <v>0</v>
      </c>
      <c r="AG424" s="82" t="str">
        <f t="shared" si="393"/>
        <v>0</v>
      </c>
      <c r="AH424" s="82" t="str">
        <f t="shared" si="394"/>
        <v>0</v>
      </c>
      <c r="AI424" s="82" t="str">
        <f t="shared" si="395"/>
        <v>0</v>
      </c>
      <c r="AJ424" s="82" t="str">
        <f t="shared" si="396"/>
        <v>0</v>
      </c>
      <c r="AK424" s="82" t="str">
        <f t="shared" si="397"/>
        <v>0</v>
      </c>
      <c r="AL424" s="82" t="str">
        <f t="shared" si="398"/>
        <v>0</v>
      </c>
      <c r="AM424" s="82" t="str">
        <f t="shared" si="399"/>
        <v>0</v>
      </c>
      <c r="AN424" s="82" t="str">
        <f t="shared" si="400"/>
        <v>0</v>
      </c>
      <c r="AO424" s="82" t="str">
        <f t="shared" si="401"/>
        <v>0</v>
      </c>
      <c r="AP424" s="82" t="str">
        <f t="shared" si="402"/>
        <v>0</v>
      </c>
      <c r="AQ424" s="84" t="s">
        <v>3199</v>
      </c>
      <c r="AR424" s="84" t="s">
        <v>1864</v>
      </c>
      <c r="AS424" s="84" t="s">
        <v>1865</v>
      </c>
      <c r="AT424" s="84" t="s">
        <v>1866</v>
      </c>
      <c r="AU424" s="84" t="s">
        <v>1867</v>
      </c>
      <c r="AV424" s="84" t="s">
        <v>1868</v>
      </c>
      <c r="AW424" s="84" t="s">
        <v>1869</v>
      </c>
      <c r="AX424" s="84" t="s">
        <v>1870</v>
      </c>
      <c r="AY424" s="84" t="s">
        <v>1871</v>
      </c>
      <c r="AZ424" s="84" t="s">
        <v>1872</v>
      </c>
      <c r="BA424" s="84" t="s">
        <v>1873</v>
      </c>
      <c r="BB424" s="84" t="s">
        <v>1874</v>
      </c>
      <c r="BC424" s="84" t="s">
        <v>1875</v>
      </c>
      <c r="BD424" s="84" t="s">
        <v>1876</v>
      </c>
      <c r="BE424" s="84" t="s">
        <v>1877</v>
      </c>
      <c r="BF424" s="84" t="s">
        <v>1878</v>
      </c>
      <c r="BG424" s="84" t="s">
        <v>1879</v>
      </c>
      <c r="BH424" s="84" t="s">
        <v>1880</v>
      </c>
      <c r="BI424" s="84" t="s">
        <v>1881</v>
      </c>
      <c r="BJ424" s="84" t="s">
        <v>1882</v>
      </c>
      <c r="BK424" s="84" t="s">
        <v>1883</v>
      </c>
      <c r="BL424" s="84" t="s">
        <v>1884</v>
      </c>
      <c r="BM424" s="84" t="s">
        <v>1885</v>
      </c>
      <c r="BN424" s="84" t="s">
        <v>1886</v>
      </c>
      <c r="BO424" s="84" t="s">
        <v>1887</v>
      </c>
      <c r="BP424" s="84" t="s">
        <v>1888</v>
      </c>
      <c r="BQ424" s="84" t="s">
        <v>1889</v>
      </c>
      <c r="BR424" s="68" t="str">
        <f t="shared" si="452"/>
        <v/>
      </c>
      <c r="BS424" s="68" t="str">
        <f t="shared" si="426"/>
        <v/>
      </c>
      <c r="BT424" s="68" t="str">
        <f t="shared" si="427"/>
        <v/>
      </c>
      <c r="BU424" s="68" t="str">
        <f t="shared" si="428"/>
        <v/>
      </c>
      <c r="BV424" s="68" t="str">
        <f t="shared" si="429"/>
        <v/>
      </c>
      <c r="BW424" s="68" t="str">
        <f t="shared" si="430"/>
        <v/>
      </c>
      <c r="BX424" s="68" t="str">
        <f t="shared" si="431"/>
        <v/>
      </c>
      <c r="BY424" s="68" t="str">
        <f t="shared" si="432"/>
        <v/>
      </c>
      <c r="BZ424" s="68" t="str">
        <f t="shared" si="433"/>
        <v/>
      </c>
      <c r="CA424" s="68" t="str">
        <f t="shared" si="434"/>
        <v/>
      </c>
      <c r="CB424" s="68" t="str">
        <f t="shared" si="435"/>
        <v/>
      </c>
      <c r="CC424" s="68" t="str">
        <f t="shared" si="436"/>
        <v/>
      </c>
      <c r="CD424" s="68" t="str">
        <f t="shared" si="437"/>
        <v/>
      </c>
      <c r="CE424" s="68" t="str">
        <f t="shared" si="438"/>
        <v/>
      </c>
      <c r="CF424" s="68" t="str">
        <f t="shared" si="439"/>
        <v/>
      </c>
      <c r="CG424" s="68" t="str">
        <f t="shared" si="440"/>
        <v/>
      </c>
      <c r="CH424" s="68" t="str">
        <f t="shared" si="441"/>
        <v/>
      </c>
      <c r="CI424" s="68" t="str">
        <f t="shared" si="442"/>
        <v/>
      </c>
      <c r="CJ424" s="68" t="str">
        <f t="shared" si="443"/>
        <v/>
      </c>
      <c r="CK424" s="68" t="str">
        <f t="shared" si="444"/>
        <v/>
      </c>
      <c r="CL424" s="68" t="str">
        <f t="shared" si="445"/>
        <v/>
      </c>
      <c r="CM424" s="68" t="str">
        <f t="shared" si="446"/>
        <v/>
      </c>
      <c r="CN424" s="68" t="str">
        <f t="shared" si="447"/>
        <v/>
      </c>
      <c r="CO424" s="68" t="str">
        <f t="shared" si="448"/>
        <v/>
      </c>
      <c r="CP424" s="68" t="str">
        <f t="shared" si="453"/>
        <v/>
      </c>
    </row>
    <row r="425" spans="3:94" x14ac:dyDescent="0.25">
      <c r="C425" s="82" t="str">
        <f t="shared" si="449"/>
        <v/>
      </c>
      <c r="D425" s="278"/>
      <c r="E425" s="82" t="str">
        <f t="shared" si="450"/>
        <v/>
      </c>
      <c r="F425" s="82" t="str">
        <f t="shared" si="403"/>
        <v/>
      </c>
      <c r="G425" s="82" t="str">
        <f t="shared" si="404"/>
        <v/>
      </c>
      <c r="H425" s="82" t="str">
        <f t="shared" si="405"/>
        <v/>
      </c>
      <c r="I425" s="82" t="str">
        <f t="shared" si="406"/>
        <v/>
      </c>
      <c r="J425" s="82" t="str">
        <f t="shared" si="407"/>
        <v/>
      </c>
      <c r="K425" s="82" t="str">
        <f t="shared" si="408"/>
        <v/>
      </c>
      <c r="L425" s="82" t="str">
        <f t="shared" si="409"/>
        <v/>
      </c>
      <c r="M425" s="82" t="str">
        <f t="shared" si="410"/>
        <v/>
      </c>
      <c r="N425" s="82" t="str">
        <f t="shared" si="411"/>
        <v/>
      </c>
      <c r="O425" s="82" t="str">
        <f t="shared" si="412"/>
        <v/>
      </c>
      <c r="P425" s="82" t="str">
        <f t="shared" si="413"/>
        <v/>
      </c>
      <c r="Q425" s="82" t="str">
        <f t="shared" si="414"/>
        <v/>
      </c>
      <c r="R425" s="82" t="str">
        <f t="shared" si="415"/>
        <v/>
      </c>
      <c r="S425" s="82" t="str">
        <f t="shared" si="416"/>
        <v/>
      </c>
      <c r="T425" s="82" t="str">
        <f t="shared" si="417"/>
        <v/>
      </c>
      <c r="U425" s="82" t="str">
        <f t="shared" si="418"/>
        <v/>
      </c>
      <c r="V425" s="82" t="str">
        <f t="shared" si="419"/>
        <v/>
      </c>
      <c r="W425" s="82" t="str">
        <f t="shared" si="420"/>
        <v/>
      </c>
      <c r="X425" s="82" t="str">
        <f t="shared" si="421"/>
        <v/>
      </c>
      <c r="Y425" s="82" t="str">
        <f t="shared" si="422"/>
        <v/>
      </c>
      <c r="Z425" s="82" t="str">
        <f t="shared" si="423"/>
        <v/>
      </c>
      <c r="AA425" s="82" t="str">
        <f t="shared" si="424"/>
        <v/>
      </c>
      <c r="AB425" s="82" t="str">
        <f t="shared" si="425"/>
        <v/>
      </c>
      <c r="AC425" s="83" t="str">
        <f t="shared" si="454"/>
        <v>https://viking-pictures.s3.us-west-1.amazonaws.com/AA1188</v>
      </c>
      <c r="AD425" s="82" t="str">
        <f t="shared" si="391"/>
        <v>0</v>
      </c>
      <c r="AE425" s="82">
        <f t="shared" si="451"/>
        <v>0</v>
      </c>
      <c r="AF425" s="82" t="str">
        <f t="shared" si="392"/>
        <v>0</v>
      </c>
      <c r="AG425" s="82" t="str">
        <f t="shared" si="393"/>
        <v>0</v>
      </c>
      <c r="AH425" s="82" t="str">
        <f t="shared" si="394"/>
        <v>0</v>
      </c>
      <c r="AI425" s="82" t="str">
        <f t="shared" si="395"/>
        <v>0</v>
      </c>
      <c r="AJ425" s="82" t="str">
        <f t="shared" si="396"/>
        <v>0</v>
      </c>
      <c r="AK425" s="82" t="str">
        <f t="shared" si="397"/>
        <v>0</v>
      </c>
      <c r="AL425" s="82" t="str">
        <f t="shared" si="398"/>
        <v>0</v>
      </c>
      <c r="AM425" s="82" t="str">
        <f t="shared" si="399"/>
        <v>0</v>
      </c>
      <c r="AN425" s="82" t="str">
        <f t="shared" si="400"/>
        <v>0</v>
      </c>
      <c r="AO425" s="82" t="str">
        <f t="shared" si="401"/>
        <v>0</v>
      </c>
      <c r="AP425" s="82" t="str">
        <f t="shared" si="402"/>
        <v>0</v>
      </c>
      <c r="AQ425" s="84" t="s">
        <v>3199</v>
      </c>
      <c r="AR425" s="84" t="s">
        <v>1864</v>
      </c>
      <c r="AS425" s="84" t="s">
        <v>1865</v>
      </c>
      <c r="AT425" s="84" t="s">
        <v>1866</v>
      </c>
      <c r="AU425" s="84" t="s">
        <v>1867</v>
      </c>
      <c r="AV425" s="84" t="s">
        <v>1868</v>
      </c>
      <c r="AW425" s="84" t="s">
        <v>1869</v>
      </c>
      <c r="AX425" s="84" t="s">
        <v>1870</v>
      </c>
      <c r="AY425" s="84" t="s">
        <v>1871</v>
      </c>
      <c r="AZ425" s="84" t="s">
        <v>1872</v>
      </c>
      <c r="BA425" s="84" t="s">
        <v>1873</v>
      </c>
      <c r="BB425" s="84" t="s">
        <v>1874</v>
      </c>
      <c r="BC425" s="84" t="s">
        <v>1875</v>
      </c>
      <c r="BD425" s="84" t="s">
        <v>1876</v>
      </c>
      <c r="BE425" s="84" t="s">
        <v>1877</v>
      </c>
      <c r="BF425" s="84" t="s">
        <v>1878</v>
      </c>
      <c r="BG425" s="84" t="s">
        <v>1879</v>
      </c>
      <c r="BH425" s="84" t="s">
        <v>1880</v>
      </c>
      <c r="BI425" s="84" t="s">
        <v>1881</v>
      </c>
      <c r="BJ425" s="84" t="s">
        <v>1882</v>
      </c>
      <c r="BK425" s="84" t="s">
        <v>1883</v>
      </c>
      <c r="BL425" s="84" t="s">
        <v>1884</v>
      </c>
      <c r="BM425" s="84" t="s">
        <v>1885</v>
      </c>
      <c r="BN425" s="84" t="s">
        <v>1886</v>
      </c>
      <c r="BO425" s="84" t="s">
        <v>1887</v>
      </c>
      <c r="BP425" s="84" t="s">
        <v>1888</v>
      </c>
      <c r="BQ425" s="84" t="s">
        <v>1889</v>
      </c>
      <c r="BR425" s="68" t="str">
        <f t="shared" si="452"/>
        <v/>
      </c>
      <c r="BS425" s="68" t="str">
        <f t="shared" si="426"/>
        <v/>
      </c>
      <c r="BT425" s="68" t="str">
        <f t="shared" si="427"/>
        <v/>
      </c>
      <c r="BU425" s="68" t="str">
        <f t="shared" si="428"/>
        <v/>
      </c>
      <c r="BV425" s="68" t="str">
        <f t="shared" si="429"/>
        <v/>
      </c>
      <c r="BW425" s="68" t="str">
        <f t="shared" si="430"/>
        <v/>
      </c>
      <c r="BX425" s="68" t="str">
        <f t="shared" si="431"/>
        <v/>
      </c>
      <c r="BY425" s="68" t="str">
        <f t="shared" si="432"/>
        <v/>
      </c>
      <c r="BZ425" s="68" t="str">
        <f t="shared" si="433"/>
        <v/>
      </c>
      <c r="CA425" s="68" t="str">
        <f t="shared" si="434"/>
        <v/>
      </c>
      <c r="CB425" s="68" t="str">
        <f t="shared" si="435"/>
        <v/>
      </c>
      <c r="CC425" s="68" t="str">
        <f t="shared" si="436"/>
        <v/>
      </c>
      <c r="CD425" s="68" t="str">
        <f t="shared" si="437"/>
        <v/>
      </c>
      <c r="CE425" s="68" t="str">
        <f t="shared" si="438"/>
        <v/>
      </c>
      <c r="CF425" s="68" t="str">
        <f t="shared" si="439"/>
        <v/>
      </c>
      <c r="CG425" s="68" t="str">
        <f t="shared" si="440"/>
        <v/>
      </c>
      <c r="CH425" s="68" t="str">
        <f t="shared" si="441"/>
        <v/>
      </c>
      <c r="CI425" s="68" t="str">
        <f t="shared" si="442"/>
        <v/>
      </c>
      <c r="CJ425" s="68" t="str">
        <f t="shared" si="443"/>
        <v/>
      </c>
      <c r="CK425" s="68" t="str">
        <f t="shared" si="444"/>
        <v/>
      </c>
      <c r="CL425" s="68" t="str">
        <f t="shared" si="445"/>
        <v/>
      </c>
      <c r="CM425" s="68" t="str">
        <f t="shared" si="446"/>
        <v/>
      </c>
      <c r="CN425" s="68" t="str">
        <f t="shared" si="447"/>
        <v/>
      </c>
      <c r="CO425" s="68" t="str">
        <f t="shared" si="448"/>
        <v/>
      </c>
      <c r="CP425" s="68" t="str">
        <f t="shared" si="453"/>
        <v/>
      </c>
    </row>
    <row r="426" spans="3:94" x14ac:dyDescent="0.25">
      <c r="C426" s="82" t="str">
        <f t="shared" si="449"/>
        <v/>
      </c>
      <c r="D426" s="278"/>
      <c r="E426" s="82" t="str">
        <f t="shared" si="450"/>
        <v/>
      </c>
      <c r="F426" s="82" t="str">
        <f t="shared" si="403"/>
        <v/>
      </c>
      <c r="G426" s="82" t="str">
        <f t="shared" si="404"/>
        <v/>
      </c>
      <c r="H426" s="82" t="str">
        <f t="shared" si="405"/>
        <v/>
      </c>
      <c r="I426" s="82" t="str">
        <f t="shared" si="406"/>
        <v/>
      </c>
      <c r="J426" s="82" t="str">
        <f t="shared" si="407"/>
        <v/>
      </c>
      <c r="K426" s="82" t="str">
        <f t="shared" si="408"/>
        <v/>
      </c>
      <c r="L426" s="82" t="str">
        <f t="shared" si="409"/>
        <v/>
      </c>
      <c r="M426" s="82" t="str">
        <f t="shared" si="410"/>
        <v/>
      </c>
      <c r="N426" s="82" t="str">
        <f t="shared" si="411"/>
        <v/>
      </c>
      <c r="O426" s="82" t="str">
        <f t="shared" si="412"/>
        <v/>
      </c>
      <c r="P426" s="82" t="str">
        <f t="shared" si="413"/>
        <v/>
      </c>
      <c r="Q426" s="82" t="str">
        <f t="shared" si="414"/>
        <v/>
      </c>
      <c r="R426" s="82" t="str">
        <f t="shared" si="415"/>
        <v/>
      </c>
      <c r="S426" s="82" t="str">
        <f t="shared" si="416"/>
        <v/>
      </c>
      <c r="T426" s="82" t="str">
        <f t="shared" si="417"/>
        <v/>
      </c>
      <c r="U426" s="82" t="str">
        <f t="shared" si="418"/>
        <v/>
      </c>
      <c r="V426" s="82" t="str">
        <f t="shared" si="419"/>
        <v/>
      </c>
      <c r="W426" s="82" t="str">
        <f t="shared" si="420"/>
        <v/>
      </c>
      <c r="X426" s="82" t="str">
        <f t="shared" si="421"/>
        <v/>
      </c>
      <c r="Y426" s="82" t="str">
        <f t="shared" si="422"/>
        <v/>
      </c>
      <c r="Z426" s="82" t="str">
        <f t="shared" si="423"/>
        <v/>
      </c>
      <c r="AA426" s="82" t="str">
        <f t="shared" si="424"/>
        <v/>
      </c>
      <c r="AB426" s="82" t="str">
        <f t="shared" si="425"/>
        <v/>
      </c>
      <c r="AC426" s="83" t="str">
        <f t="shared" si="454"/>
        <v>https://viking-pictures.s3.us-west-1.amazonaws.com/AA1188</v>
      </c>
      <c r="AD426" s="82" t="str">
        <f t="shared" si="391"/>
        <v>0</v>
      </c>
      <c r="AE426" s="82">
        <f t="shared" si="451"/>
        <v>0</v>
      </c>
      <c r="AF426" s="82" t="str">
        <f t="shared" si="392"/>
        <v>0</v>
      </c>
      <c r="AG426" s="82" t="str">
        <f t="shared" si="393"/>
        <v>0</v>
      </c>
      <c r="AH426" s="82" t="str">
        <f t="shared" si="394"/>
        <v>0</v>
      </c>
      <c r="AI426" s="82" t="str">
        <f t="shared" si="395"/>
        <v>0</v>
      </c>
      <c r="AJ426" s="82" t="str">
        <f t="shared" si="396"/>
        <v>0</v>
      </c>
      <c r="AK426" s="82" t="str">
        <f t="shared" si="397"/>
        <v>0</v>
      </c>
      <c r="AL426" s="82" t="str">
        <f t="shared" si="398"/>
        <v>0</v>
      </c>
      <c r="AM426" s="82" t="str">
        <f t="shared" si="399"/>
        <v>0</v>
      </c>
      <c r="AN426" s="82" t="str">
        <f t="shared" si="400"/>
        <v>0</v>
      </c>
      <c r="AO426" s="82" t="str">
        <f t="shared" si="401"/>
        <v>0</v>
      </c>
      <c r="AP426" s="82" t="str">
        <f t="shared" si="402"/>
        <v>0</v>
      </c>
      <c r="AQ426" s="84" t="s">
        <v>3199</v>
      </c>
      <c r="AR426" s="84" t="s">
        <v>1864</v>
      </c>
      <c r="AS426" s="84" t="s">
        <v>1865</v>
      </c>
      <c r="AT426" s="84" t="s">
        <v>1866</v>
      </c>
      <c r="AU426" s="84" t="s">
        <v>1867</v>
      </c>
      <c r="AV426" s="84" t="s">
        <v>1868</v>
      </c>
      <c r="AW426" s="84" t="s">
        <v>1869</v>
      </c>
      <c r="AX426" s="84" t="s">
        <v>1870</v>
      </c>
      <c r="AY426" s="84" t="s">
        <v>1871</v>
      </c>
      <c r="AZ426" s="84" t="s">
        <v>1872</v>
      </c>
      <c r="BA426" s="84" t="s">
        <v>1873</v>
      </c>
      <c r="BB426" s="84" t="s">
        <v>1874</v>
      </c>
      <c r="BC426" s="84" t="s">
        <v>1875</v>
      </c>
      <c r="BD426" s="84" t="s">
        <v>1876</v>
      </c>
      <c r="BE426" s="84" t="s">
        <v>1877</v>
      </c>
      <c r="BF426" s="84" t="s">
        <v>1878</v>
      </c>
      <c r="BG426" s="84" t="s">
        <v>1879</v>
      </c>
      <c r="BH426" s="84" t="s">
        <v>1880</v>
      </c>
      <c r="BI426" s="84" t="s">
        <v>1881</v>
      </c>
      <c r="BJ426" s="84" t="s">
        <v>1882</v>
      </c>
      <c r="BK426" s="84" t="s">
        <v>1883</v>
      </c>
      <c r="BL426" s="84" t="s">
        <v>1884</v>
      </c>
      <c r="BM426" s="84" t="s">
        <v>1885</v>
      </c>
      <c r="BN426" s="84" t="s">
        <v>1886</v>
      </c>
      <c r="BO426" s="84" t="s">
        <v>1887</v>
      </c>
      <c r="BP426" s="84" t="s">
        <v>1888</v>
      </c>
      <c r="BQ426" s="84" t="s">
        <v>1889</v>
      </c>
      <c r="BR426" s="68" t="str">
        <f t="shared" si="452"/>
        <v/>
      </c>
      <c r="BS426" s="68" t="str">
        <f t="shared" si="426"/>
        <v/>
      </c>
      <c r="BT426" s="68" t="str">
        <f t="shared" si="427"/>
        <v/>
      </c>
      <c r="BU426" s="68" t="str">
        <f t="shared" si="428"/>
        <v/>
      </c>
      <c r="BV426" s="68" t="str">
        <f t="shared" si="429"/>
        <v/>
      </c>
      <c r="BW426" s="68" t="str">
        <f t="shared" si="430"/>
        <v/>
      </c>
      <c r="BX426" s="68" t="str">
        <f t="shared" si="431"/>
        <v/>
      </c>
      <c r="BY426" s="68" t="str">
        <f t="shared" si="432"/>
        <v/>
      </c>
      <c r="BZ426" s="68" t="str">
        <f t="shared" si="433"/>
        <v/>
      </c>
      <c r="CA426" s="68" t="str">
        <f t="shared" si="434"/>
        <v/>
      </c>
      <c r="CB426" s="68" t="str">
        <f t="shared" si="435"/>
        <v/>
      </c>
      <c r="CC426" s="68" t="str">
        <f t="shared" si="436"/>
        <v/>
      </c>
      <c r="CD426" s="68" t="str">
        <f t="shared" si="437"/>
        <v/>
      </c>
      <c r="CE426" s="68" t="str">
        <f t="shared" si="438"/>
        <v/>
      </c>
      <c r="CF426" s="68" t="str">
        <f t="shared" si="439"/>
        <v/>
      </c>
      <c r="CG426" s="68" t="str">
        <f t="shared" si="440"/>
        <v/>
      </c>
      <c r="CH426" s="68" t="str">
        <f t="shared" si="441"/>
        <v/>
      </c>
      <c r="CI426" s="68" t="str">
        <f t="shared" si="442"/>
        <v/>
      </c>
      <c r="CJ426" s="68" t="str">
        <f t="shared" si="443"/>
        <v/>
      </c>
      <c r="CK426" s="68" t="str">
        <f t="shared" si="444"/>
        <v/>
      </c>
      <c r="CL426" s="68" t="str">
        <f t="shared" si="445"/>
        <v/>
      </c>
      <c r="CM426" s="68" t="str">
        <f t="shared" si="446"/>
        <v/>
      </c>
      <c r="CN426" s="68" t="str">
        <f t="shared" si="447"/>
        <v/>
      </c>
      <c r="CO426" s="68" t="str">
        <f t="shared" si="448"/>
        <v/>
      </c>
      <c r="CP426" s="68" t="str">
        <f t="shared" si="453"/>
        <v/>
      </c>
    </row>
    <row r="427" spans="3:94" x14ac:dyDescent="0.25">
      <c r="C427" s="82" t="str">
        <f t="shared" si="449"/>
        <v/>
      </c>
      <c r="D427" s="278"/>
      <c r="E427" s="82" t="str">
        <f t="shared" si="450"/>
        <v/>
      </c>
      <c r="F427" s="82" t="str">
        <f t="shared" si="403"/>
        <v/>
      </c>
      <c r="G427" s="82" t="str">
        <f t="shared" si="404"/>
        <v/>
      </c>
      <c r="H427" s="82" t="str">
        <f t="shared" si="405"/>
        <v/>
      </c>
      <c r="I427" s="82" t="str">
        <f t="shared" si="406"/>
        <v/>
      </c>
      <c r="J427" s="82" t="str">
        <f t="shared" si="407"/>
        <v/>
      </c>
      <c r="K427" s="82" t="str">
        <f t="shared" si="408"/>
        <v/>
      </c>
      <c r="L427" s="82" t="str">
        <f t="shared" si="409"/>
        <v/>
      </c>
      <c r="M427" s="82" t="str">
        <f t="shared" si="410"/>
        <v/>
      </c>
      <c r="N427" s="82" t="str">
        <f t="shared" si="411"/>
        <v/>
      </c>
      <c r="O427" s="82" t="str">
        <f t="shared" si="412"/>
        <v/>
      </c>
      <c r="P427" s="82" t="str">
        <f t="shared" si="413"/>
        <v/>
      </c>
      <c r="Q427" s="82" t="str">
        <f t="shared" si="414"/>
        <v/>
      </c>
      <c r="R427" s="82" t="str">
        <f t="shared" si="415"/>
        <v/>
      </c>
      <c r="S427" s="82" t="str">
        <f t="shared" si="416"/>
        <v/>
      </c>
      <c r="T427" s="82" t="str">
        <f t="shared" si="417"/>
        <v/>
      </c>
      <c r="U427" s="82" t="str">
        <f t="shared" si="418"/>
        <v/>
      </c>
      <c r="V427" s="82" t="str">
        <f t="shared" si="419"/>
        <v/>
      </c>
      <c r="W427" s="82" t="str">
        <f t="shared" si="420"/>
        <v/>
      </c>
      <c r="X427" s="82" t="str">
        <f t="shared" si="421"/>
        <v/>
      </c>
      <c r="Y427" s="82" t="str">
        <f t="shared" si="422"/>
        <v/>
      </c>
      <c r="Z427" s="82" t="str">
        <f t="shared" si="423"/>
        <v/>
      </c>
      <c r="AA427" s="82" t="str">
        <f t="shared" si="424"/>
        <v/>
      </c>
      <c r="AB427" s="82" t="str">
        <f t="shared" si="425"/>
        <v/>
      </c>
      <c r="AC427" s="83" t="str">
        <f t="shared" si="454"/>
        <v>https://viking-pictures.s3.us-west-1.amazonaws.com/AA1188</v>
      </c>
      <c r="AD427" s="82" t="str">
        <f t="shared" si="391"/>
        <v>0</v>
      </c>
      <c r="AE427" s="82">
        <f t="shared" si="451"/>
        <v>0</v>
      </c>
      <c r="AF427" s="82" t="str">
        <f t="shared" si="392"/>
        <v>0</v>
      </c>
      <c r="AG427" s="82" t="str">
        <f t="shared" si="393"/>
        <v>0</v>
      </c>
      <c r="AH427" s="82" t="str">
        <f t="shared" si="394"/>
        <v>0</v>
      </c>
      <c r="AI427" s="82" t="str">
        <f t="shared" si="395"/>
        <v>0</v>
      </c>
      <c r="AJ427" s="82" t="str">
        <f t="shared" si="396"/>
        <v>0</v>
      </c>
      <c r="AK427" s="82" t="str">
        <f t="shared" si="397"/>
        <v>0</v>
      </c>
      <c r="AL427" s="82" t="str">
        <f t="shared" si="398"/>
        <v>0</v>
      </c>
      <c r="AM427" s="82" t="str">
        <f t="shared" si="399"/>
        <v>0</v>
      </c>
      <c r="AN427" s="82" t="str">
        <f t="shared" si="400"/>
        <v>0</v>
      </c>
      <c r="AO427" s="82" t="str">
        <f t="shared" si="401"/>
        <v>0</v>
      </c>
      <c r="AP427" s="82" t="str">
        <f t="shared" si="402"/>
        <v>0</v>
      </c>
      <c r="AQ427" s="84" t="s">
        <v>3199</v>
      </c>
      <c r="AR427" s="84" t="s">
        <v>1864</v>
      </c>
      <c r="AS427" s="84" t="s">
        <v>1865</v>
      </c>
      <c r="AT427" s="84" t="s">
        <v>1866</v>
      </c>
      <c r="AU427" s="84" t="s">
        <v>1867</v>
      </c>
      <c r="AV427" s="84" t="s">
        <v>1868</v>
      </c>
      <c r="AW427" s="84" t="s">
        <v>1869</v>
      </c>
      <c r="AX427" s="84" t="s">
        <v>1870</v>
      </c>
      <c r="AY427" s="84" t="s">
        <v>1871</v>
      </c>
      <c r="AZ427" s="84" t="s">
        <v>1872</v>
      </c>
      <c r="BA427" s="84" t="s">
        <v>1873</v>
      </c>
      <c r="BB427" s="84" t="s">
        <v>1874</v>
      </c>
      <c r="BC427" s="84" t="s">
        <v>1875</v>
      </c>
      <c r="BD427" s="84" t="s">
        <v>1876</v>
      </c>
      <c r="BE427" s="84" t="s">
        <v>1877</v>
      </c>
      <c r="BF427" s="84" t="s">
        <v>1878</v>
      </c>
      <c r="BG427" s="84" t="s">
        <v>1879</v>
      </c>
      <c r="BH427" s="84" t="s">
        <v>1880</v>
      </c>
      <c r="BI427" s="84" t="s">
        <v>1881</v>
      </c>
      <c r="BJ427" s="84" t="s">
        <v>1882</v>
      </c>
      <c r="BK427" s="84" t="s">
        <v>1883</v>
      </c>
      <c r="BL427" s="84" t="s">
        <v>1884</v>
      </c>
      <c r="BM427" s="84" t="s">
        <v>1885</v>
      </c>
      <c r="BN427" s="84" t="s">
        <v>1886</v>
      </c>
      <c r="BO427" s="84" t="s">
        <v>1887</v>
      </c>
      <c r="BP427" s="84" t="s">
        <v>1888</v>
      </c>
      <c r="BQ427" s="84" t="s">
        <v>1889</v>
      </c>
      <c r="BR427" s="68" t="str">
        <f t="shared" si="452"/>
        <v/>
      </c>
      <c r="BS427" s="68" t="str">
        <f t="shared" si="426"/>
        <v/>
      </c>
      <c r="BT427" s="68" t="str">
        <f t="shared" si="427"/>
        <v/>
      </c>
      <c r="BU427" s="68" t="str">
        <f t="shared" si="428"/>
        <v/>
      </c>
      <c r="BV427" s="68" t="str">
        <f t="shared" si="429"/>
        <v/>
      </c>
      <c r="BW427" s="68" t="str">
        <f t="shared" si="430"/>
        <v/>
      </c>
      <c r="BX427" s="68" t="str">
        <f t="shared" si="431"/>
        <v/>
      </c>
      <c r="BY427" s="68" t="str">
        <f t="shared" si="432"/>
        <v/>
      </c>
      <c r="BZ427" s="68" t="str">
        <f t="shared" si="433"/>
        <v/>
      </c>
      <c r="CA427" s="68" t="str">
        <f t="shared" si="434"/>
        <v/>
      </c>
      <c r="CB427" s="68" t="str">
        <f t="shared" si="435"/>
        <v/>
      </c>
      <c r="CC427" s="68" t="str">
        <f t="shared" si="436"/>
        <v/>
      </c>
      <c r="CD427" s="68" t="str">
        <f t="shared" si="437"/>
        <v/>
      </c>
      <c r="CE427" s="68" t="str">
        <f t="shared" si="438"/>
        <v/>
      </c>
      <c r="CF427" s="68" t="str">
        <f t="shared" si="439"/>
        <v/>
      </c>
      <c r="CG427" s="68" t="str">
        <f t="shared" si="440"/>
        <v/>
      </c>
      <c r="CH427" s="68" t="str">
        <f t="shared" si="441"/>
        <v/>
      </c>
      <c r="CI427" s="68" t="str">
        <f t="shared" si="442"/>
        <v/>
      </c>
      <c r="CJ427" s="68" t="str">
        <f t="shared" si="443"/>
        <v/>
      </c>
      <c r="CK427" s="68" t="str">
        <f t="shared" si="444"/>
        <v/>
      </c>
      <c r="CL427" s="68" t="str">
        <f t="shared" si="445"/>
        <v/>
      </c>
      <c r="CM427" s="68" t="str">
        <f t="shared" si="446"/>
        <v/>
      </c>
      <c r="CN427" s="68" t="str">
        <f t="shared" si="447"/>
        <v/>
      </c>
      <c r="CO427" s="68" t="str">
        <f t="shared" si="448"/>
        <v/>
      </c>
      <c r="CP427" s="68" t="str">
        <f t="shared" si="453"/>
        <v/>
      </c>
    </row>
    <row r="428" spans="3:94" x14ac:dyDescent="0.25">
      <c r="C428" s="82" t="str">
        <f t="shared" si="449"/>
        <v/>
      </c>
      <c r="D428" s="278"/>
      <c r="E428" s="82" t="str">
        <f t="shared" si="450"/>
        <v/>
      </c>
      <c r="F428" s="82" t="str">
        <f t="shared" si="403"/>
        <v/>
      </c>
      <c r="G428" s="82" t="str">
        <f t="shared" si="404"/>
        <v/>
      </c>
      <c r="H428" s="82" t="str">
        <f t="shared" si="405"/>
        <v/>
      </c>
      <c r="I428" s="82" t="str">
        <f t="shared" si="406"/>
        <v/>
      </c>
      <c r="J428" s="82" t="str">
        <f t="shared" si="407"/>
        <v/>
      </c>
      <c r="K428" s="82" t="str">
        <f t="shared" si="408"/>
        <v/>
      </c>
      <c r="L428" s="82" t="str">
        <f t="shared" si="409"/>
        <v/>
      </c>
      <c r="M428" s="82" t="str">
        <f t="shared" si="410"/>
        <v/>
      </c>
      <c r="N428" s="82" t="str">
        <f t="shared" si="411"/>
        <v/>
      </c>
      <c r="O428" s="82" t="str">
        <f t="shared" si="412"/>
        <v/>
      </c>
      <c r="P428" s="82" t="str">
        <f t="shared" si="413"/>
        <v/>
      </c>
      <c r="Q428" s="82" t="str">
        <f t="shared" si="414"/>
        <v/>
      </c>
      <c r="R428" s="82" t="str">
        <f t="shared" si="415"/>
        <v/>
      </c>
      <c r="S428" s="82" t="str">
        <f t="shared" si="416"/>
        <v/>
      </c>
      <c r="T428" s="82" t="str">
        <f t="shared" si="417"/>
        <v/>
      </c>
      <c r="U428" s="82" t="str">
        <f t="shared" si="418"/>
        <v/>
      </c>
      <c r="V428" s="82" t="str">
        <f t="shared" si="419"/>
        <v/>
      </c>
      <c r="W428" s="82" t="str">
        <f t="shared" si="420"/>
        <v/>
      </c>
      <c r="X428" s="82" t="str">
        <f t="shared" si="421"/>
        <v/>
      </c>
      <c r="Y428" s="82" t="str">
        <f t="shared" si="422"/>
        <v/>
      </c>
      <c r="Z428" s="82" t="str">
        <f t="shared" si="423"/>
        <v/>
      </c>
      <c r="AA428" s="82" t="str">
        <f t="shared" si="424"/>
        <v/>
      </c>
      <c r="AB428" s="82" t="str">
        <f t="shared" si="425"/>
        <v/>
      </c>
      <c r="AC428" s="83" t="str">
        <f t="shared" si="454"/>
        <v>https://viking-pictures.s3.us-west-1.amazonaws.com/AA1188</v>
      </c>
      <c r="AD428" s="82" t="str">
        <f t="shared" si="391"/>
        <v>0</v>
      </c>
      <c r="AE428" s="82">
        <f t="shared" si="451"/>
        <v>0</v>
      </c>
      <c r="AF428" s="82" t="str">
        <f t="shared" si="392"/>
        <v>0</v>
      </c>
      <c r="AG428" s="82" t="str">
        <f t="shared" si="393"/>
        <v>0</v>
      </c>
      <c r="AH428" s="82" t="str">
        <f t="shared" si="394"/>
        <v>0</v>
      </c>
      <c r="AI428" s="82" t="str">
        <f t="shared" si="395"/>
        <v>0</v>
      </c>
      <c r="AJ428" s="82" t="str">
        <f t="shared" si="396"/>
        <v>0</v>
      </c>
      <c r="AK428" s="82" t="str">
        <f t="shared" si="397"/>
        <v>0</v>
      </c>
      <c r="AL428" s="82" t="str">
        <f t="shared" si="398"/>
        <v>0</v>
      </c>
      <c r="AM428" s="82" t="str">
        <f t="shared" si="399"/>
        <v>0</v>
      </c>
      <c r="AN428" s="82" t="str">
        <f t="shared" si="400"/>
        <v>0</v>
      </c>
      <c r="AO428" s="82" t="str">
        <f t="shared" si="401"/>
        <v>0</v>
      </c>
      <c r="AP428" s="82" t="str">
        <f t="shared" si="402"/>
        <v>0</v>
      </c>
      <c r="AQ428" s="84" t="s">
        <v>3199</v>
      </c>
      <c r="AR428" s="84" t="s">
        <v>1864</v>
      </c>
      <c r="AS428" s="84" t="s">
        <v>1865</v>
      </c>
      <c r="AT428" s="84" t="s">
        <v>1866</v>
      </c>
      <c r="AU428" s="84" t="s">
        <v>1867</v>
      </c>
      <c r="AV428" s="84" t="s">
        <v>1868</v>
      </c>
      <c r="AW428" s="84" t="s">
        <v>1869</v>
      </c>
      <c r="AX428" s="84" t="s">
        <v>1870</v>
      </c>
      <c r="AY428" s="84" t="s">
        <v>1871</v>
      </c>
      <c r="AZ428" s="84" t="s">
        <v>1872</v>
      </c>
      <c r="BA428" s="84" t="s">
        <v>1873</v>
      </c>
      <c r="BB428" s="84" t="s">
        <v>1874</v>
      </c>
      <c r="BC428" s="84" t="s">
        <v>1875</v>
      </c>
      <c r="BD428" s="84" t="s">
        <v>1876</v>
      </c>
      <c r="BE428" s="84" t="s">
        <v>1877</v>
      </c>
      <c r="BF428" s="84" t="s">
        <v>1878</v>
      </c>
      <c r="BG428" s="84" t="s">
        <v>1879</v>
      </c>
      <c r="BH428" s="84" t="s">
        <v>1880</v>
      </c>
      <c r="BI428" s="84" t="s">
        <v>1881</v>
      </c>
      <c r="BJ428" s="84" t="s">
        <v>1882</v>
      </c>
      <c r="BK428" s="84" t="s">
        <v>1883</v>
      </c>
      <c r="BL428" s="84" t="s">
        <v>1884</v>
      </c>
      <c r="BM428" s="84" t="s">
        <v>1885</v>
      </c>
      <c r="BN428" s="84" t="s">
        <v>1886</v>
      </c>
      <c r="BO428" s="84" t="s">
        <v>1887</v>
      </c>
      <c r="BP428" s="84" t="s">
        <v>1888</v>
      </c>
      <c r="BQ428" s="84" t="s">
        <v>1889</v>
      </c>
      <c r="BR428" s="68" t="str">
        <f t="shared" si="452"/>
        <v/>
      </c>
      <c r="BS428" s="68" t="str">
        <f t="shared" si="426"/>
        <v/>
      </c>
      <c r="BT428" s="68" t="str">
        <f t="shared" si="427"/>
        <v/>
      </c>
      <c r="BU428" s="68" t="str">
        <f t="shared" si="428"/>
        <v/>
      </c>
      <c r="BV428" s="68" t="str">
        <f t="shared" si="429"/>
        <v/>
      </c>
      <c r="BW428" s="68" t="str">
        <f t="shared" si="430"/>
        <v/>
      </c>
      <c r="BX428" s="68" t="str">
        <f t="shared" si="431"/>
        <v/>
      </c>
      <c r="BY428" s="68" t="str">
        <f t="shared" si="432"/>
        <v/>
      </c>
      <c r="BZ428" s="68" t="str">
        <f t="shared" si="433"/>
        <v/>
      </c>
      <c r="CA428" s="68" t="str">
        <f t="shared" si="434"/>
        <v/>
      </c>
      <c r="CB428" s="68" t="str">
        <f t="shared" si="435"/>
        <v/>
      </c>
      <c r="CC428" s="68" t="str">
        <f t="shared" si="436"/>
        <v/>
      </c>
      <c r="CD428" s="68" t="str">
        <f t="shared" si="437"/>
        <v/>
      </c>
      <c r="CE428" s="68" t="str">
        <f t="shared" si="438"/>
        <v/>
      </c>
      <c r="CF428" s="68" t="str">
        <f t="shared" si="439"/>
        <v/>
      </c>
      <c r="CG428" s="68" t="str">
        <f t="shared" si="440"/>
        <v/>
      </c>
      <c r="CH428" s="68" t="str">
        <f t="shared" si="441"/>
        <v/>
      </c>
      <c r="CI428" s="68" t="str">
        <f t="shared" si="442"/>
        <v/>
      </c>
      <c r="CJ428" s="68" t="str">
        <f t="shared" si="443"/>
        <v/>
      </c>
      <c r="CK428" s="68" t="str">
        <f t="shared" si="444"/>
        <v/>
      </c>
      <c r="CL428" s="68" t="str">
        <f t="shared" si="445"/>
        <v/>
      </c>
      <c r="CM428" s="68" t="str">
        <f t="shared" si="446"/>
        <v/>
      </c>
      <c r="CN428" s="68" t="str">
        <f t="shared" si="447"/>
        <v/>
      </c>
      <c r="CO428" s="68" t="str">
        <f t="shared" si="448"/>
        <v/>
      </c>
      <c r="CP428" s="68" t="str">
        <f t="shared" si="453"/>
        <v/>
      </c>
    </row>
    <row r="429" spans="3:94" x14ac:dyDescent="0.25">
      <c r="C429" s="82" t="str">
        <f t="shared" si="449"/>
        <v/>
      </c>
      <c r="D429" s="278"/>
      <c r="E429" s="82" t="str">
        <f t="shared" si="450"/>
        <v/>
      </c>
      <c r="F429" s="82" t="str">
        <f t="shared" si="403"/>
        <v/>
      </c>
      <c r="G429" s="82" t="str">
        <f t="shared" si="404"/>
        <v/>
      </c>
      <c r="H429" s="82" t="str">
        <f t="shared" si="405"/>
        <v/>
      </c>
      <c r="I429" s="82" t="str">
        <f t="shared" si="406"/>
        <v/>
      </c>
      <c r="J429" s="82" t="str">
        <f t="shared" si="407"/>
        <v/>
      </c>
      <c r="K429" s="82" t="str">
        <f t="shared" si="408"/>
        <v/>
      </c>
      <c r="L429" s="82" t="str">
        <f t="shared" si="409"/>
        <v/>
      </c>
      <c r="M429" s="82" t="str">
        <f t="shared" si="410"/>
        <v/>
      </c>
      <c r="N429" s="82" t="str">
        <f t="shared" si="411"/>
        <v/>
      </c>
      <c r="O429" s="82" t="str">
        <f t="shared" si="412"/>
        <v/>
      </c>
      <c r="P429" s="82" t="str">
        <f t="shared" si="413"/>
        <v/>
      </c>
      <c r="Q429" s="82" t="str">
        <f t="shared" si="414"/>
        <v/>
      </c>
      <c r="R429" s="82" t="str">
        <f t="shared" si="415"/>
        <v/>
      </c>
      <c r="S429" s="82" t="str">
        <f t="shared" si="416"/>
        <v/>
      </c>
      <c r="T429" s="82" t="str">
        <f t="shared" si="417"/>
        <v/>
      </c>
      <c r="U429" s="82" t="str">
        <f t="shared" si="418"/>
        <v/>
      </c>
      <c r="V429" s="82" t="str">
        <f t="shared" si="419"/>
        <v/>
      </c>
      <c r="W429" s="82" t="str">
        <f t="shared" si="420"/>
        <v/>
      </c>
      <c r="X429" s="82" t="str">
        <f t="shared" si="421"/>
        <v/>
      </c>
      <c r="Y429" s="82" t="str">
        <f t="shared" si="422"/>
        <v/>
      </c>
      <c r="Z429" s="82" t="str">
        <f t="shared" si="423"/>
        <v/>
      </c>
      <c r="AA429" s="82" t="str">
        <f t="shared" si="424"/>
        <v/>
      </c>
      <c r="AB429" s="82" t="str">
        <f t="shared" si="425"/>
        <v/>
      </c>
      <c r="AC429" s="83" t="str">
        <f t="shared" si="454"/>
        <v>https://viking-pictures.s3.us-west-1.amazonaws.com/AA1188</v>
      </c>
      <c r="AD429" s="82" t="str">
        <f t="shared" si="391"/>
        <v>0</v>
      </c>
      <c r="AE429" s="82">
        <f t="shared" si="451"/>
        <v>0</v>
      </c>
      <c r="AF429" s="82" t="str">
        <f t="shared" si="392"/>
        <v>0</v>
      </c>
      <c r="AG429" s="82" t="str">
        <f t="shared" si="393"/>
        <v>0</v>
      </c>
      <c r="AH429" s="82" t="str">
        <f t="shared" si="394"/>
        <v>0</v>
      </c>
      <c r="AI429" s="82" t="str">
        <f t="shared" si="395"/>
        <v>0</v>
      </c>
      <c r="AJ429" s="82" t="str">
        <f t="shared" si="396"/>
        <v>0</v>
      </c>
      <c r="AK429" s="82" t="str">
        <f t="shared" si="397"/>
        <v>0</v>
      </c>
      <c r="AL429" s="82" t="str">
        <f t="shared" si="398"/>
        <v>0</v>
      </c>
      <c r="AM429" s="82" t="str">
        <f t="shared" si="399"/>
        <v>0</v>
      </c>
      <c r="AN429" s="82" t="str">
        <f t="shared" si="400"/>
        <v>0</v>
      </c>
      <c r="AO429" s="82" t="str">
        <f t="shared" si="401"/>
        <v>0</v>
      </c>
      <c r="AP429" s="82" t="str">
        <f t="shared" si="402"/>
        <v>0</v>
      </c>
      <c r="AQ429" s="84" t="s">
        <v>3199</v>
      </c>
      <c r="AR429" s="84" t="s">
        <v>1864</v>
      </c>
      <c r="AS429" s="84" t="s">
        <v>1865</v>
      </c>
      <c r="AT429" s="84" t="s">
        <v>1866</v>
      </c>
      <c r="AU429" s="84" t="s">
        <v>1867</v>
      </c>
      <c r="AV429" s="84" t="s">
        <v>1868</v>
      </c>
      <c r="AW429" s="84" t="s">
        <v>1869</v>
      </c>
      <c r="AX429" s="84" t="s">
        <v>1870</v>
      </c>
      <c r="AY429" s="84" t="s">
        <v>1871</v>
      </c>
      <c r="AZ429" s="84" t="s">
        <v>1872</v>
      </c>
      <c r="BA429" s="84" t="s">
        <v>1873</v>
      </c>
      <c r="BB429" s="84" t="s">
        <v>1874</v>
      </c>
      <c r="BC429" s="84" t="s">
        <v>1875</v>
      </c>
      <c r="BD429" s="84" t="s">
        <v>1876</v>
      </c>
      <c r="BE429" s="84" t="s">
        <v>1877</v>
      </c>
      <c r="BF429" s="84" t="s">
        <v>1878</v>
      </c>
      <c r="BG429" s="84" t="s">
        <v>1879</v>
      </c>
      <c r="BH429" s="84" t="s">
        <v>1880</v>
      </c>
      <c r="BI429" s="84" t="s">
        <v>1881</v>
      </c>
      <c r="BJ429" s="84" t="s">
        <v>1882</v>
      </c>
      <c r="BK429" s="84" t="s">
        <v>1883</v>
      </c>
      <c r="BL429" s="84" t="s">
        <v>1884</v>
      </c>
      <c r="BM429" s="84" t="s">
        <v>1885</v>
      </c>
      <c r="BN429" s="84" t="s">
        <v>1886</v>
      </c>
      <c r="BO429" s="84" t="s">
        <v>1887</v>
      </c>
      <c r="BP429" s="84" t="s">
        <v>1888</v>
      </c>
      <c r="BQ429" s="84" t="s">
        <v>1889</v>
      </c>
      <c r="BR429" s="68" t="str">
        <f t="shared" si="452"/>
        <v/>
      </c>
      <c r="BS429" s="68" t="str">
        <f t="shared" si="426"/>
        <v/>
      </c>
      <c r="BT429" s="68" t="str">
        <f t="shared" si="427"/>
        <v/>
      </c>
      <c r="BU429" s="68" t="str">
        <f t="shared" si="428"/>
        <v/>
      </c>
      <c r="BV429" s="68" t="str">
        <f t="shared" si="429"/>
        <v/>
      </c>
      <c r="BW429" s="68" t="str">
        <f t="shared" si="430"/>
        <v/>
      </c>
      <c r="BX429" s="68" t="str">
        <f t="shared" si="431"/>
        <v/>
      </c>
      <c r="BY429" s="68" t="str">
        <f t="shared" si="432"/>
        <v/>
      </c>
      <c r="BZ429" s="68" t="str">
        <f t="shared" si="433"/>
        <v/>
      </c>
      <c r="CA429" s="68" t="str">
        <f t="shared" si="434"/>
        <v/>
      </c>
      <c r="CB429" s="68" t="str">
        <f t="shared" si="435"/>
        <v/>
      </c>
      <c r="CC429" s="68" t="str">
        <f t="shared" si="436"/>
        <v/>
      </c>
      <c r="CD429" s="68" t="str">
        <f t="shared" si="437"/>
        <v/>
      </c>
      <c r="CE429" s="68" t="str">
        <f t="shared" si="438"/>
        <v/>
      </c>
      <c r="CF429" s="68" t="str">
        <f t="shared" si="439"/>
        <v/>
      </c>
      <c r="CG429" s="68" t="str">
        <f t="shared" si="440"/>
        <v/>
      </c>
      <c r="CH429" s="68" t="str">
        <f t="shared" si="441"/>
        <v/>
      </c>
      <c r="CI429" s="68" t="str">
        <f t="shared" si="442"/>
        <v/>
      </c>
      <c r="CJ429" s="68" t="str">
        <f t="shared" si="443"/>
        <v/>
      </c>
      <c r="CK429" s="68" t="str">
        <f t="shared" si="444"/>
        <v/>
      </c>
      <c r="CL429" s="68" t="str">
        <f t="shared" si="445"/>
        <v/>
      </c>
      <c r="CM429" s="68" t="str">
        <f t="shared" si="446"/>
        <v/>
      </c>
      <c r="CN429" s="68" t="str">
        <f t="shared" si="447"/>
        <v/>
      </c>
      <c r="CO429" s="68" t="str">
        <f t="shared" si="448"/>
        <v/>
      </c>
      <c r="CP429" s="68" t="str">
        <f t="shared" si="453"/>
        <v/>
      </c>
    </row>
    <row r="430" spans="3:94" x14ac:dyDescent="0.25">
      <c r="C430" s="82" t="str">
        <f t="shared" si="449"/>
        <v/>
      </c>
      <c r="D430" s="278"/>
      <c r="E430" s="82" t="str">
        <f t="shared" si="450"/>
        <v/>
      </c>
      <c r="F430" s="82" t="str">
        <f t="shared" si="403"/>
        <v/>
      </c>
      <c r="G430" s="82" t="str">
        <f t="shared" si="404"/>
        <v/>
      </c>
      <c r="H430" s="82" t="str">
        <f t="shared" si="405"/>
        <v/>
      </c>
      <c r="I430" s="82" t="str">
        <f t="shared" si="406"/>
        <v/>
      </c>
      <c r="J430" s="82" t="str">
        <f t="shared" si="407"/>
        <v/>
      </c>
      <c r="K430" s="82" t="str">
        <f t="shared" si="408"/>
        <v/>
      </c>
      <c r="L430" s="82" t="str">
        <f t="shared" si="409"/>
        <v/>
      </c>
      <c r="M430" s="82" t="str">
        <f t="shared" si="410"/>
        <v/>
      </c>
      <c r="N430" s="82" t="str">
        <f t="shared" si="411"/>
        <v/>
      </c>
      <c r="O430" s="82" t="str">
        <f t="shared" si="412"/>
        <v/>
      </c>
      <c r="P430" s="82" t="str">
        <f t="shared" si="413"/>
        <v/>
      </c>
      <c r="Q430" s="82" t="str">
        <f t="shared" si="414"/>
        <v/>
      </c>
      <c r="R430" s="82" t="str">
        <f t="shared" si="415"/>
        <v/>
      </c>
      <c r="S430" s="82" t="str">
        <f t="shared" si="416"/>
        <v/>
      </c>
      <c r="T430" s="82" t="str">
        <f t="shared" si="417"/>
        <v/>
      </c>
      <c r="U430" s="82" t="str">
        <f t="shared" si="418"/>
        <v/>
      </c>
      <c r="V430" s="82" t="str">
        <f t="shared" si="419"/>
        <v/>
      </c>
      <c r="W430" s="82" t="str">
        <f t="shared" si="420"/>
        <v/>
      </c>
      <c r="X430" s="82" t="str">
        <f t="shared" si="421"/>
        <v/>
      </c>
      <c r="Y430" s="82" t="str">
        <f t="shared" si="422"/>
        <v/>
      </c>
      <c r="Z430" s="82" t="str">
        <f t="shared" si="423"/>
        <v/>
      </c>
      <c r="AA430" s="82" t="str">
        <f t="shared" si="424"/>
        <v/>
      </c>
      <c r="AB430" s="82" t="str">
        <f t="shared" si="425"/>
        <v/>
      </c>
      <c r="AC430" s="83" t="str">
        <f t="shared" si="454"/>
        <v>https://viking-pictures.s3.us-west-1.amazonaws.com/AA1188</v>
      </c>
      <c r="AD430" s="82" t="str">
        <f t="shared" si="391"/>
        <v>0</v>
      </c>
      <c r="AE430" s="82">
        <f t="shared" si="451"/>
        <v>0</v>
      </c>
      <c r="AF430" s="82" t="str">
        <f t="shared" si="392"/>
        <v>0</v>
      </c>
      <c r="AG430" s="82" t="str">
        <f t="shared" si="393"/>
        <v>0</v>
      </c>
      <c r="AH430" s="82" t="str">
        <f t="shared" si="394"/>
        <v>0</v>
      </c>
      <c r="AI430" s="82" t="str">
        <f t="shared" si="395"/>
        <v>0</v>
      </c>
      <c r="AJ430" s="82" t="str">
        <f t="shared" si="396"/>
        <v>0</v>
      </c>
      <c r="AK430" s="82" t="str">
        <f t="shared" si="397"/>
        <v>0</v>
      </c>
      <c r="AL430" s="82" t="str">
        <f t="shared" si="398"/>
        <v>0</v>
      </c>
      <c r="AM430" s="82" t="str">
        <f t="shared" si="399"/>
        <v>0</v>
      </c>
      <c r="AN430" s="82" t="str">
        <f t="shared" si="400"/>
        <v>0</v>
      </c>
      <c r="AO430" s="82" t="str">
        <f t="shared" si="401"/>
        <v>0</v>
      </c>
      <c r="AP430" s="82" t="str">
        <f t="shared" si="402"/>
        <v>0</v>
      </c>
      <c r="AQ430" s="84" t="s">
        <v>3199</v>
      </c>
      <c r="AR430" s="84" t="s">
        <v>1864</v>
      </c>
      <c r="AS430" s="84" t="s">
        <v>1865</v>
      </c>
      <c r="AT430" s="84" t="s">
        <v>1866</v>
      </c>
      <c r="AU430" s="84" t="s">
        <v>1867</v>
      </c>
      <c r="AV430" s="84" t="s">
        <v>1868</v>
      </c>
      <c r="AW430" s="84" t="s">
        <v>1869</v>
      </c>
      <c r="AX430" s="84" t="s">
        <v>1870</v>
      </c>
      <c r="AY430" s="84" t="s">
        <v>1871</v>
      </c>
      <c r="AZ430" s="84" t="s">
        <v>1872</v>
      </c>
      <c r="BA430" s="84" t="s">
        <v>1873</v>
      </c>
      <c r="BB430" s="84" t="s">
        <v>1874</v>
      </c>
      <c r="BC430" s="84" t="s">
        <v>1875</v>
      </c>
      <c r="BD430" s="84" t="s">
        <v>1876</v>
      </c>
      <c r="BE430" s="84" t="s">
        <v>1877</v>
      </c>
      <c r="BF430" s="84" t="s">
        <v>1878</v>
      </c>
      <c r="BG430" s="84" t="s">
        <v>1879</v>
      </c>
      <c r="BH430" s="84" t="s">
        <v>1880</v>
      </c>
      <c r="BI430" s="84" t="s">
        <v>1881</v>
      </c>
      <c r="BJ430" s="84" t="s">
        <v>1882</v>
      </c>
      <c r="BK430" s="84" t="s">
        <v>1883</v>
      </c>
      <c r="BL430" s="84" t="s">
        <v>1884</v>
      </c>
      <c r="BM430" s="84" t="s">
        <v>1885</v>
      </c>
      <c r="BN430" s="84" t="s">
        <v>1886</v>
      </c>
      <c r="BO430" s="84" t="s">
        <v>1887</v>
      </c>
      <c r="BP430" s="84" t="s">
        <v>1888</v>
      </c>
      <c r="BQ430" s="84" t="s">
        <v>1889</v>
      </c>
      <c r="BR430" s="68" t="str">
        <f t="shared" si="452"/>
        <v/>
      </c>
      <c r="BS430" s="68" t="str">
        <f t="shared" si="426"/>
        <v/>
      </c>
      <c r="BT430" s="68" t="str">
        <f t="shared" si="427"/>
        <v/>
      </c>
      <c r="BU430" s="68" t="str">
        <f t="shared" si="428"/>
        <v/>
      </c>
      <c r="BV430" s="68" t="str">
        <f t="shared" si="429"/>
        <v/>
      </c>
      <c r="BW430" s="68" t="str">
        <f t="shared" si="430"/>
        <v/>
      </c>
      <c r="BX430" s="68" t="str">
        <f t="shared" si="431"/>
        <v/>
      </c>
      <c r="BY430" s="68" t="str">
        <f t="shared" si="432"/>
        <v/>
      </c>
      <c r="BZ430" s="68" t="str">
        <f t="shared" si="433"/>
        <v/>
      </c>
      <c r="CA430" s="68" t="str">
        <f t="shared" si="434"/>
        <v/>
      </c>
      <c r="CB430" s="68" t="str">
        <f t="shared" si="435"/>
        <v/>
      </c>
      <c r="CC430" s="68" t="str">
        <f t="shared" si="436"/>
        <v/>
      </c>
      <c r="CD430" s="68" t="str">
        <f t="shared" si="437"/>
        <v/>
      </c>
      <c r="CE430" s="68" t="str">
        <f t="shared" si="438"/>
        <v/>
      </c>
      <c r="CF430" s="68" t="str">
        <f t="shared" si="439"/>
        <v/>
      </c>
      <c r="CG430" s="68" t="str">
        <f t="shared" si="440"/>
        <v/>
      </c>
      <c r="CH430" s="68" t="str">
        <f t="shared" si="441"/>
        <v/>
      </c>
      <c r="CI430" s="68" t="str">
        <f t="shared" si="442"/>
        <v/>
      </c>
      <c r="CJ430" s="68" t="str">
        <f t="shared" si="443"/>
        <v/>
      </c>
      <c r="CK430" s="68" t="str">
        <f t="shared" si="444"/>
        <v/>
      </c>
      <c r="CL430" s="68" t="str">
        <f t="shared" si="445"/>
        <v/>
      </c>
      <c r="CM430" s="68" t="str">
        <f t="shared" si="446"/>
        <v/>
      </c>
      <c r="CN430" s="68" t="str">
        <f t="shared" si="447"/>
        <v/>
      </c>
      <c r="CO430" s="68" t="str">
        <f t="shared" si="448"/>
        <v/>
      </c>
      <c r="CP430" s="68" t="str">
        <f t="shared" si="453"/>
        <v/>
      </c>
    </row>
    <row r="431" spans="3:94" x14ac:dyDescent="0.25">
      <c r="C431" s="82" t="str">
        <f t="shared" si="449"/>
        <v/>
      </c>
      <c r="D431" s="278"/>
      <c r="E431" s="82" t="str">
        <f t="shared" si="450"/>
        <v/>
      </c>
      <c r="F431" s="82" t="str">
        <f t="shared" si="403"/>
        <v/>
      </c>
      <c r="G431" s="82" t="str">
        <f t="shared" si="404"/>
        <v/>
      </c>
      <c r="H431" s="82" t="str">
        <f t="shared" si="405"/>
        <v/>
      </c>
      <c r="I431" s="82" t="str">
        <f t="shared" si="406"/>
        <v/>
      </c>
      <c r="J431" s="82" t="str">
        <f t="shared" si="407"/>
        <v/>
      </c>
      <c r="K431" s="82" t="str">
        <f t="shared" si="408"/>
        <v/>
      </c>
      <c r="L431" s="82" t="str">
        <f t="shared" si="409"/>
        <v/>
      </c>
      <c r="M431" s="82" t="str">
        <f t="shared" si="410"/>
        <v/>
      </c>
      <c r="N431" s="82" t="str">
        <f t="shared" si="411"/>
        <v/>
      </c>
      <c r="O431" s="82" t="str">
        <f t="shared" si="412"/>
        <v/>
      </c>
      <c r="P431" s="82" t="str">
        <f t="shared" si="413"/>
        <v/>
      </c>
      <c r="Q431" s="82" t="str">
        <f t="shared" si="414"/>
        <v/>
      </c>
      <c r="R431" s="82" t="str">
        <f t="shared" si="415"/>
        <v/>
      </c>
      <c r="S431" s="82" t="str">
        <f t="shared" si="416"/>
        <v/>
      </c>
      <c r="T431" s="82" t="str">
        <f t="shared" si="417"/>
        <v/>
      </c>
      <c r="U431" s="82" t="str">
        <f t="shared" si="418"/>
        <v/>
      </c>
      <c r="V431" s="82" t="str">
        <f t="shared" si="419"/>
        <v/>
      </c>
      <c r="W431" s="82" t="str">
        <f t="shared" si="420"/>
        <v/>
      </c>
      <c r="X431" s="82" t="str">
        <f t="shared" si="421"/>
        <v/>
      </c>
      <c r="Y431" s="82" t="str">
        <f t="shared" si="422"/>
        <v/>
      </c>
      <c r="Z431" s="82" t="str">
        <f t="shared" si="423"/>
        <v/>
      </c>
      <c r="AA431" s="82" t="str">
        <f t="shared" si="424"/>
        <v/>
      </c>
      <c r="AB431" s="82" t="str">
        <f t="shared" si="425"/>
        <v/>
      </c>
      <c r="AC431" s="83" t="str">
        <f t="shared" si="454"/>
        <v>https://viking-pictures.s3.us-west-1.amazonaws.com/AA1188</v>
      </c>
      <c r="AD431" s="82" t="str">
        <f t="shared" ref="AD431:AD494" si="455">AP431</f>
        <v>0</v>
      </c>
      <c r="AE431" s="82">
        <f t="shared" si="451"/>
        <v>0</v>
      </c>
      <c r="AF431" s="82" t="str">
        <f t="shared" ref="AF431:AF494" si="456">SUBSTITUTE(AE431,"+","%2B")</f>
        <v>0</v>
      </c>
      <c r="AG431" s="82" t="str">
        <f t="shared" ref="AG431:AG494" si="457">SUBSTITUTE(AF431," ","+")</f>
        <v>0</v>
      </c>
      <c r="AH431" s="82" t="str">
        <f t="shared" ref="AH431:AH494" si="458">SUBSTITUTE(AG431,",","%2C")</f>
        <v>0</v>
      </c>
      <c r="AI431" s="82" t="str">
        <f t="shared" ref="AI431:AI494" si="459">SUBSTITUTE(AH431,";","%3B")</f>
        <v>0</v>
      </c>
      <c r="AJ431" s="82" t="str">
        <f t="shared" ref="AJ431:AJ494" si="460">SUBSTITUTE(AI431,":","%3A")</f>
        <v>0</v>
      </c>
      <c r="AK431" s="82" t="str">
        <f t="shared" ref="AK431:AK494" si="461">SUBSTITUTE(AJ431,"@","40%")</f>
        <v>0</v>
      </c>
      <c r="AL431" s="82" t="str">
        <f t="shared" ref="AL431:AL494" si="462">SUBSTITUTE(AK431,"&amp;","%26")</f>
        <v>0</v>
      </c>
      <c r="AM431" s="82" t="str">
        <f t="shared" ref="AM431:AM494" si="463">SUBSTITUTE(AL431,"=","%3D")</f>
        <v>0</v>
      </c>
      <c r="AN431" s="82" t="str">
        <f t="shared" ref="AN431:AN494" si="464">SUBSTITUTE(AM431,"?","%3F")</f>
        <v>0</v>
      </c>
      <c r="AO431" s="82" t="str">
        <f t="shared" ref="AO431:AO494" si="465">SUBSTITUTE(AN431,"/","%2F")</f>
        <v>0</v>
      </c>
      <c r="AP431" s="82" t="str">
        <f t="shared" ref="AP431:AP494" si="466">SUBSTITUTE(AO431,"""","")</f>
        <v>0</v>
      </c>
      <c r="AQ431" s="84" t="s">
        <v>3199</v>
      </c>
      <c r="AR431" s="84" t="s">
        <v>1864</v>
      </c>
      <c r="AS431" s="84" t="s">
        <v>1865</v>
      </c>
      <c r="AT431" s="84" t="s">
        <v>1866</v>
      </c>
      <c r="AU431" s="84" t="s">
        <v>1867</v>
      </c>
      <c r="AV431" s="84" t="s">
        <v>1868</v>
      </c>
      <c r="AW431" s="84" t="s">
        <v>1869</v>
      </c>
      <c r="AX431" s="84" t="s">
        <v>1870</v>
      </c>
      <c r="AY431" s="84" t="s">
        <v>1871</v>
      </c>
      <c r="AZ431" s="84" t="s">
        <v>1872</v>
      </c>
      <c r="BA431" s="84" t="s">
        <v>1873</v>
      </c>
      <c r="BB431" s="84" t="s">
        <v>1874</v>
      </c>
      <c r="BC431" s="84" t="s">
        <v>1875</v>
      </c>
      <c r="BD431" s="84" t="s">
        <v>1876</v>
      </c>
      <c r="BE431" s="84" t="s">
        <v>1877</v>
      </c>
      <c r="BF431" s="84" t="s">
        <v>1878</v>
      </c>
      <c r="BG431" s="84" t="s">
        <v>1879</v>
      </c>
      <c r="BH431" s="84" t="s">
        <v>1880</v>
      </c>
      <c r="BI431" s="84" t="s">
        <v>1881</v>
      </c>
      <c r="BJ431" s="84" t="s">
        <v>1882</v>
      </c>
      <c r="BK431" s="84" t="s">
        <v>1883</v>
      </c>
      <c r="BL431" s="84" t="s">
        <v>1884</v>
      </c>
      <c r="BM431" s="84" t="s">
        <v>1885</v>
      </c>
      <c r="BN431" s="84" t="s">
        <v>1886</v>
      </c>
      <c r="BO431" s="84" t="s">
        <v>1887</v>
      </c>
      <c r="BP431" s="84" t="s">
        <v>1888</v>
      </c>
      <c r="BQ431" s="84" t="s">
        <v>1889</v>
      </c>
      <c r="BR431" s="68" t="str">
        <f t="shared" si="452"/>
        <v/>
      </c>
      <c r="BS431" s="68" t="str">
        <f t="shared" si="426"/>
        <v/>
      </c>
      <c r="BT431" s="68" t="str">
        <f t="shared" si="427"/>
        <v/>
      </c>
      <c r="BU431" s="68" t="str">
        <f t="shared" si="428"/>
        <v/>
      </c>
      <c r="BV431" s="68" t="str">
        <f t="shared" si="429"/>
        <v/>
      </c>
      <c r="BW431" s="68" t="str">
        <f t="shared" si="430"/>
        <v/>
      </c>
      <c r="BX431" s="68" t="str">
        <f t="shared" si="431"/>
        <v/>
      </c>
      <c r="BY431" s="68" t="str">
        <f t="shared" si="432"/>
        <v/>
      </c>
      <c r="BZ431" s="68" t="str">
        <f t="shared" si="433"/>
        <v/>
      </c>
      <c r="CA431" s="68" t="str">
        <f t="shared" si="434"/>
        <v/>
      </c>
      <c r="CB431" s="68" t="str">
        <f t="shared" si="435"/>
        <v/>
      </c>
      <c r="CC431" s="68" t="str">
        <f t="shared" si="436"/>
        <v/>
      </c>
      <c r="CD431" s="68" t="str">
        <f t="shared" si="437"/>
        <v/>
      </c>
      <c r="CE431" s="68" t="str">
        <f t="shared" si="438"/>
        <v/>
      </c>
      <c r="CF431" s="68" t="str">
        <f t="shared" si="439"/>
        <v/>
      </c>
      <c r="CG431" s="68" t="str">
        <f t="shared" si="440"/>
        <v/>
      </c>
      <c r="CH431" s="68" t="str">
        <f t="shared" si="441"/>
        <v/>
      </c>
      <c r="CI431" s="68" t="str">
        <f t="shared" si="442"/>
        <v/>
      </c>
      <c r="CJ431" s="68" t="str">
        <f t="shared" si="443"/>
        <v/>
      </c>
      <c r="CK431" s="68" t="str">
        <f t="shared" si="444"/>
        <v/>
      </c>
      <c r="CL431" s="68" t="str">
        <f t="shared" si="445"/>
        <v/>
      </c>
      <c r="CM431" s="68" t="str">
        <f t="shared" si="446"/>
        <v/>
      </c>
      <c r="CN431" s="68" t="str">
        <f t="shared" si="447"/>
        <v/>
      </c>
      <c r="CO431" s="68" t="str">
        <f t="shared" si="448"/>
        <v/>
      </c>
      <c r="CP431" s="68" t="str">
        <f t="shared" si="453"/>
        <v/>
      </c>
    </row>
    <row r="432" spans="3:94" x14ac:dyDescent="0.25">
      <c r="C432" s="82" t="str">
        <f t="shared" si="449"/>
        <v/>
      </c>
      <c r="D432" s="278"/>
      <c r="E432" s="82" t="str">
        <f t="shared" si="450"/>
        <v/>
      </c>
      <c r="F432" s="82" t="str">
        <f t="shared" si="403"/>
        <v/>
      </c>
      <c r="G432" s="82" t="str">
        <f t="shared" si="404"/>
        <v/>
      </c>
      <c r="H432" s="82" t="str">
        <f t="shared" si="405"/>
        <v/>
      </c>
      <c r="I432" s="82" t="str">
        <f t="shared" si="406"/>
        <v/>
      </c>
      <c r="J432" s="82" t="str">
        <f t="shared" si="407"/>
        <v/>
      </c>
      <c r="K432" s="82" t="str">
        <f t="shared" si="408"/>
        <v/>
      </c>
      <c r="L432" s="82" t="str">
        <f t="shared" si="409"/>
        <v/>
      </c>
      <c r="M432" s="82" t="str">
        <f t="shared" si="410"/>
        <v/>
      </c>
      <c r="N432" s="82" t="str">
        <f t="shared" si="411"/>
        <v/>
      </c>
      <c r="O432" s="82" t="str">
        <f t="shared" si="412"/>
        <v/>
      </c>
      <c r="P432" s="82" t="str">
        <f t="shared" si="413"/>
        <v/>
      </c>
      <c r="Q432" s="82" t="str">
        <f t="shared" si="414"/>
        <v/>
      </c>
      <c r="R432" s="82" t="str">
        <f t="shared" si="415"/>
        <v/>
      </c>
      <c r="S432" s="82" t="str">
        <f t="shared" si="416"/>
        <v/>
      </c>
      <c r="T432" s="82" t="str">
        <f t="shared" si="417"/>
        <v/>
      </c>
      <c r="U432" s="82" t="str">
        <f t="shared" si="418"/>
        <v/>
      </c>
      <c r="V432" s="82" t="str">
        <f t="shared" si="419"/>
        <v/>
      </c>
      <c r="W432" s="82" t="str">
        <f t="shared" si="420"/>
        <v/>
      </c>
      <c r="X432" s="82" t="str">
        <f t="shared" si="421"/>
        <v/>
      </c>
      <c r="Y432" s="82" t="str">
        <f t="shared" si="422"/>
        <v/>
      </c>
      <c r="Z432" s="82" t="str">
        <f t="shared" si="423"/>
        <v/>
      </c>
      <c r="AA432" s="82" t="str">
        <f t="shared" si="424"/>
        <v/>
      </c>
      <c r="AB432" s="82" t="str">
        <f t="shared" si="425"/>
        <v/>
      </c>
      <c r="AC432" s="83" t="str">
        <f t="shared" si="454"/>
        <v>https://viking-pictures.s3.us-west-1.amazonaws.com/AA1188</v>
      </c>
      <c r="AD432" s="82" t="str">
        <f t="shared" si="455"/>
        <v>0</v>
      </c>
      <c r="AE432" s="82">
        <f t="shared" si="451"/>
        <v>0</v>
      </c>
      <c r="AF432" s="82" t="str">
        <f t="shared" si="456"/>
        <v>0</v>
      </c>
      <c r="AG432" s="82" t="str">
        <f t="shared" si="457"/>
        <v>0</v>
      </c>
      <c r="AH432" s="82" t="str">
        <f t="shared" si="458"/>
        <v>0</v>
      </c>
      <c r="AI432" s="82" t="str">
        <f t="shared" si="459"/>
        <v>0</v>
      </c>
      <c r="AJ432" s="82" t="str">
        <f t="shared" si="460"/>
        <v>0</v>
      </c>
      <c r="AK432" s="82" t="str">
        <f t="shared" si="461"/>
        <v>0</v>
      </c>
      <c r="AL432" s="82" t="str">
        <f t="shared" si="462"/>
        <v>0</v>
      </c>
      <c r="AM432" s="82" t="str">
        <f t="shared" si="463"/>
        <v>0</v>
      </c>
      <c r="AN432" s="82" t="str">
        <f t="shared" si="464"/>
        <v>0</v>
      </c>
      <c r="AO432" s="82" t="str">
        <f t="shared" si="465"/>
        <v>0</v>
      </c>
      <c r="AP432" s="82" t="str">
        <f t="shared" si="466"/>
        <v>0</v>
      </c>
      <c r="AQ432" s="84" t="s">
        <v>3199</v>
      </c>
      <c r="AR432" s="84" t="s">
        <v>1864</v>
      </c>
      <c r="AS432" s="84" t="s">
        <v>1865</v>
      </c>
      <c r="AT432" s="84" t="s">
        <v>1866</v>
      </c>
      <c r="AU432" s="84" t="s">
        <v>1867</v>
      </c>
      <c r="AV432" s="84" t="s">
        <v>1868</v>
      </c>
      <c r="AW432" s="84" t="s">
        <v>1869</v>
      </c>
      <c r="AX432" s="84" t="s">
        <v>1870</v>
      </c>
      <c r="AY432" s="84" t="s">
        <v>1871</v>
      </c>
      <c r="AZ432" s="84" t="s">
        <v>1872</v>
      </c>
      <c r="BA432" s="84" t="s">
        <v>1873</v>
      </c>
      <c r="BB432" s="84" t="s">
        <v>1874</v>
      </c>
      <c r="BC432" s="84" t="s">
        <v>1875</v>
      </c>
      <c r="BD432" s="84" t="s">
        <v>1876</v>
      </c>
      <c r="BE432" s="84" t="s">
        <v>1877</v>
      </c>
      <c r="BF432" s="84" t="s">
        <v>1878</v>
      </c>
      <c r="BG432" s="84" t="s">
        <v>1879</v>
      </c>
      <c r="BH432" s="84" t="s">
        <v>1880</v>
      </c>
      <c r="BI432" s="84" t="s">
        <v>1881</v>
      </c>
      <c r="BJ432" s="84" t="s">
        <v>1882</v>
      </c>
      <c r="BK432" s="84" t="s">
        <v>1883</v>
      </c>
      <c r="BL432" s="84" t="s">
        <v>1884</v>
      </c>
      <c r="BM432" s="84" t="s">
        <v>1885</v>
      </c>
      <c r="BN432" s="84" t="s">
        <v>1886</v>
      </c>
      <c r="BO432" s="84" t="s">
        <v>1887</v>
      </c>
      <c r="BP432" s="84" t="s">
        <v>1888</v>
      </c>
      <c r="BQ432" s="84" t="s">
        <v>1889</v>
      </c>
      <c r="BR432" s="68" t="str">
        <f t="shared" si="452"/>
        <v/>
      </c>
      <c r="BS432" s="68" t="str">
        <f t="shared" si="426"/>
        <v/>
      </c>
      <c r="BT432" s="68" t="str">
        <f t="shared" si="427"/>
        <v/>
      </c>
      <c r="BU432" s="68" t="str">
        <f t="shared" si="428"/>
        <v/>
      </c>
      <c r="BV432" s="68" t="str">
        <f t="shared" si="429"/>
        <v/>
      </c>
      <c r="BW432" s="68" t="str">
        <f t="shared" si="430"/>
        <v/>
      </c>
      <c r="BX432" s="68" t="str">
        <f t="shared" si="431"/>
        <v/>
      </c>
      <c r="BY432" s="68" t="str">
        <f t="shared" si="432"/>
        <v/>
      </c>
      <c r="BZ432" s="68" t="str">
        <f t="shared" si="433"/>
        <v/>
      </c>
      <c r="CA432" s="68" t="str">
        <f t="shared" si="434"/>
        <v/>
      </c>
      <c r="CB432" s="68" t="str">
        <f t="shared" si="435"/>
        <v/>
      </c>
      <c r="CC432" s="68" t="str">
        <f t="shared" si="436"/>
        <v/>
      </c>
      <c r="CD432" s="68" t="str">
        <f t="shared" si="437"/>
        <v/>
      </c>
      <c r="CE432" s="68" t="str">
        <f t="shared" si="438"/>
        <v/>
      </c>
      <c r="CF432" s="68" t="str">
        <f t="shared" si="439"/>
        <v/>
      </c>
      <c r="CG432" s="68" t="str">
        <f t="shared" si="440"/>
        <v/>
      </c>
      <c r="CH432" s="68" t="str">
        <f t="shared" si="441"/>
        <v/>
      </c>
      <c r="CI432" s="68" t="str">
        <f t="shared" si="442"/>
        <v/>
      </c>
      <c r="CJ432" s="68" t="str">
        <f t="shared" si="443"/>
        <v/>
      </c>
      <c r="CK432" s="68" t="str">
        <f t="shared" si="444"/>
        <v/>
      </c>
      <c r="CL432" s="68" t="str">
        <f t="shared" si="445"/>
        <v/>
      </c>
      <c r="CM432" s="68" t="str">
        <f t="shared" si="446"/>
        <v/>
      </c>
      <c r="CN432" s="68" t="str">
        <f t="shared" si="447"/>
        <v/>
      </c>
      <c r="CO432" s="68" t="str">
        <f t="shared" si="448"/>
        <v/>
      </c>
      <c r="CP432" s="68" t="str">
        <f t="shared" si="453"/>
        <v/>
      </c>
    </row>
    <row r="433" spans="3:94" x14ac:dyDescent="0.25">
      <c r="C433" s="82" t="str">
        <f t="shared" si="449"/>
        <v/>
      </c>
      <c r="D433" s="278"/>
      <c r="E433" s="82" t="str">
        <f t="shared" si="450"/>
        <v/>
      </c>
      <c r="F433" s="82" t="str">
        <f t="shared" si="403"/>
        <v/>
      </c>
      <c r="G433" s="82" t="str">
        <f t="shared" si="404"/>
        <v/>
      </c>
      <c r="H433" s="82" t="str">
        <f t="shared" si="405"/>
        <v/>
      </c>
      <c r="I433" s="82" t="str">
        <f t="shared" si="406"/>
        <v/>
      </c>
      <c r="J433" s="82" t="str">
        <f t="shared" si="407"/>
        <v/>
      </c>
      <c r="K433" s="82" t="str">
        <f t="shared" si="408"/>
        <v/>
      </c>
      <c r="L433" s="82" t="str">
        <f t="shared" si="409"/>
        <v/>
      </c>
      <c r="M433" s="82" t="str">
        <f t="shared" si="410"/>
        <v/>
      </c>
      <c r="N433" s="82" t="str">
        <f t="shared" si="411"/>
        <v/>
      </c>
      <c r="O433" s="82" t="str">
        <f t="shared" si="412"/>
        <v/>
      </c>
      <c r="P433" s="82" t="str">
        <f t="shared" si="413"/>
        <v/>
      </c>
      <c r="Q433" s="82" t="str">
        <f t="shared" si="414"/>
        <v/>
      </c>
      <c r="R433" s="82" t="str">
        <f t="shared" si="415"/>
        <v/>
      </c>
      <c r="S433" s="82" t="str">
        <f t="shared" si="416"/>
        <v/>
      </c>
      <c r="T433" s="82" t="str">
        <f t="shared" si="417"/>
        <v/>
      </c>
      <c r="U433" s="82" t="str">
        <f t="shared" si="418"/>
        <v/>
      </c>
      <c r="V433" s="82" t="str">
        <f t="shared" si="419"/>
        <v/>
      </c>
      <c r="W433" s="82" t="str">
        <f t="shared" si="420"/>
        <v/>
      </c>
      <c r="X433" s="82" t="str">
        <f t="shared" si="421"/>
        <v/>
      </c>
      <c r="Y433" s="82" t="str">
        <f t="shared" si="422"/>
        <v/>
      </c>
      <c r="Z433" s="82" t="str">
        <f t="shared" si="423"/>
        <v/>
      </c>
      <c r="AA433" s="82" t="str">
        <f t="shared" si="424"/>
        <v/>
      </c>
      <c r="AB433" s="82" t="str">
        <f t="shared" si="425"/>
        <v/>
      </c>
      <c r="AC433" s="83" t="str">
        <f t="shared" si="454"/>
        <v>https://viking-pictures.s3.us-west-1.amazonaws.com/AA1188</v>
      </c>
      <c r="AD433" s="82" t="str">
        <f t="shared" si="455"/>
        <v>0</v>
      </c>
      <c r="AE433" s="82">
        <f t="shared" si="451"/>
        <v>0</v>
      </c>
      <c r="AF433" s="82" t="str">
        <f t="shared" si="456"/>
        <v>0</v>
      </c>
      <c r="AG433" s="82" t="str">
        <f t="shared" si="457"/>
        <v>0</v>
      </c>
      <c r="AH433" s="82" t="str">
        <f t="shared" si="458"/>
        <v>0</v>
      </c>
      <c r="AI433" s="82" t="str">
        <f t="shared" si="459"/>
        <v>0</v>
      </c>
      <c r="AJ433" s="82" t="str">
        <f t="shared" si="460"/>
        <v>0</v>
      </c>
      <c r="AK433" s="82" t="str">
        <f t="shared" si="461"/>
        <v>0</v>
      </c>
      <c r="AL433" s="82" t="str">
        <f t="shared" si="462"/>
        <v>0</v>
      </c>
      <c r="AM433" s="82" t="str">
        <f t="shared" si="463"/>
        <v>0</v>
      </c>
      <c r="AN433" s="82" t="str">
        <f t="shared" si="464"/>
        <v>0</v>
      </c>
      <c r="AO433" s="82" t="str">
        <f t="shared" si="465"/>
        <v>0</v>
      </c>
      <c r="AP433" s="82" t="str">
        <f t="shared" si="466"/>
        <v>0</v>
      </c>
      <c r="AQ433" s="84" t="s">
        <v>3199</v>
      </c>
      <c r="AR433" s="84" t="s">
        <v>1864</v>
      </c>
      <c r="AS433" s="84" t="s">
        <v>1865</v>
      </c>
      <c r="AT433" s="84" t="s">
        <v>1866</v>
      </c>
      <c r="AU433" s="84" t="s">
        <v>1867</v>
      </c>
      <c r="AV433" s="84" t="s">
        <v>1868</v>
      </c>
      <c r="AW433" s="84" t="s">
        <v>1869</v>
      </c>
      <c r="AX433" s="84" t="s">
        <v>1870</v>
      </c>
      <c r="AY433" s="84" t="s">
        <v>1871</v>
      </c>
      <c r="AZ433" s="84" t="s">
        <v>1872</v>
      </c>
      <c r="BA433" s="84" t="s">
        <v>1873</v>
      </c>
      <c r="BB433" s="84" t="s">
        <v>1874</v>
      </c>
      <c r="BC433" s="84" t="s">
        <v>1875</v>
      </c>
      <c r="BD433" s="84" t="s">
        <v>1876</v>
      </c>
      <c r="BE433" s="84" t="s">
        <v>1877</v>
      </c>
      <c r="BF433" s="84" t="s">
        <v>1878</v>
      </c>
      <c r="BG433" s="84" t="s">
        <v>1879</v>
      </c>
      <c r="BH433" s="84" t="s">
        <v>1880</v>
      </c>
      <c r="BI433" s="84" t="s">
        <v>1881</v>
      </c>
      <c r="BJ433" s="84" t="s">
        <v>1882</v>
      </c>
      <c r="BK433" s="84" t="s">
        <v>1883</v>
      </c>
      <c r="BL433" s="84" t="s">
        <v>1884</v>
      </c>
      <c r="BM433" s="84" t="s">
        <v>1885</v>
      </c>
      <c r="BN433" s="84" t="s">
        <v>1886</v>
      </c>
      <c r="BO433" s="84" t="s">
        <v>1887</v>
      </c>
      <c r="BP433" s="84" t="s">
        <v>1888</v>
      </c>
      <c r="BQ433" s="84" t="s">
        <v>1889</v>
      </c>
      <c r="BR433" s="68" t="str">
        <f t="shared" si="452"/>
        <v/>
      </c>
      <c r="BS433" s="68" t="str">
        <f t="shared" si="426"/>
        <v/>
      </c>
      <c r="BT433" s="68" t="str">
        <f t="shared" si="427"/>
        <v/>
      </c>
      <c r="BU433" s="68" t="str">
        <f t="shared" si="428"/>
        <v/>
      </c>
      <c r="BV433" s="68" t="str">
        <f t="shared" si="429"/>
        <v/>
      </c>
      <c r="BW433" s="68" t="str">
        <f t="shared" si="430"/>
        <v/>
      </c>
      <c r="BX433" s="68" t="str">
        <f t="shared" si="431"/>
        <v/>
      </c>
      <c r="BY433" s="68" t="str">
        <f t="shared" si="432"/>
        <v/>
      </c>
      <c r="BZ433" s="68" t="str">
        <f t="shared" si="433"/>
        <v/>
      </c>
      <c r="CA433" s="68" t="str">
        <f t="shared" si="434"/>
        <v/>
      </c>
      <c r="CB433" s="68" t="str">
        <f t="shared" si="435"/>
        <v/>
      </c>
      <c r="CC433" s="68" t="str">
        <f t="shared" si="436"/>
        <v/>
      </c>
      <c r="CD433" s="68" t="str">
        <f t="shared" si="437"/>
        <v/>
      </c>
      <c r="CE433" s="68" t="str">
        <f t="shared" si="438"/>
        <v/>
      </c>
      <c r="CF433" s="68" t="str">
        <f t="shared" si="439"/>
        <v/>
      </c>
      <c r="CG433" s="68" t="str">
        <f t="shared" si="440"/>
        <v/>
      </c>
      <c r="CH433" s="68" t="str">
        <f t="shared" si="441"/>
        <v/>
      </c>
      <c r="CI433" s="68" t="str">
        <f t="shared" si="442"/>
        <v/>
      </c>
      <c r="CJ433" s="68" t="str">
        <f t="shared" si="443"/>
        <v/>
      </c>
      <c r="CK433" s="68" t="str">
        <f t="shared" si="444"/>
        <v/>
      </c>
      <c r="CL433" s="68" t="str">
        <f t="shared" si="445"/>
        <v/>
      </c>
      <c r="CM433" s="68" t="str">
        <f t="shared" si="446"/>
        <v/>
      </c>
      <c r="CN433" s="68" t="str">
        <f t="shared" si="447"/>
        <v/>
      </c>
      <c r="CO433" s="68" t="str">
        <f t="shared" si="448"/>
        <v/>
      </c>
      <c r="CP433" s="68" t="str">
        <f t="shared" si="453"/>
        <v/>
      </c>
    </row>
    <row r="434" spans="3:94" x14ac:dyDescent="0.25">
      <c r="C434" s="82" t="str">
        <f t="shared" si="449"/>
        <v/>
      </c>
      <c r="D434" s="278"/>
      <c r="E434" s="82" t="str">
        <f t="shared" si="450"/>
        <v/>
      </c>
      <c r="F434" s="82" t="str">
        <f t="shared" si="403"/>
        <v/>
      </c>
      <c r="G434" s="82" t="str">
        <f t="shared" si="404"/>
        <v/>
      </c>
      <c r="H434" s="82" t="str">
        <f t="shared" si="405"/>
        <v/>
      </c>
      <c r="I434" s="82" t="str">
        <f t="shared" si="406"/>
        <v/>
      </c>
      <c r="J434" s="82" t="str">
        <f t="shared" si="407"/>
        <v/>
      </c>
      <c r="K434" s="82" t="str">
        <f t="shared" si="408"/>
        <v/>
      </c>
      <c r="L434" s="82" t="str">
        <f t="shared" si="409"/>
        <v/>
      </c>
      <c r="M434" s="82" t="str">
        <f t="shared" si="410"/>
        <v/>
      </c>
      <c r="N434" s="82" t="str">
        <f t="shared" si="411"/>
        <v/>
      </c>
      <c r="O434" s="82" t="str">
        <f t="shared" si="412"/>
        <v/>
      </c>
      <c r="P434" s="82" t="str">
        <f t="shared" si="413"/>
        <v/>
      </c>
      <c r="Q434" s="82" t="str">
        <f t="shared" si="414"/>
        <v/>
      </c>
      <c r="R434" s="82" t="str">
        <f t="shared" si="415"/>
        <v/>
      </c>
      <c r="S434" s="82" t="str">
        <f t="shared" si="416"/>
        <v/>
      </c>
      <c r="T434" s="82" t="str">
        <f t="shared" si="417"/>
        <v/>
      </c>
      <c r="U434" s="82" t="str">
        <f t="shared" si="418"/>
        <v/>
      </c>
      <c r="V434" s="82" t="str">
        <f t="shared" si="419"/>
        <v/>
      </c>
      <c r="W434" s="82" t="str">
        <f t="shared" si="420"/>
        <v/>
      </c>
      <c r="X434" s="82" t="str">
        <f t="shared" si="421"/>
        <v/>
      </c>
      <c r="Y434" s="82" t="str">
        <f t="shared" si="422"/>
        <v/>
      </c>
      <c r="Z434" s="82" t="str">
        <f t="shared" si="423"/>
        <v/>
      </c>
      <c r="AA434" s="82" t="str">
        <f t="shared" si="424"/>
        <v/>
      </c>
      <c r="AB434" s="82" t="str">
        <f t="shared" si="425"/>
        <v/>
      </c>
      <c r="AC434" s="83" t="str">
        <f t="shared" si="454"/>
        <v>https://viking-pictures.s3.us-west-1.amazonaws.com/AA1188</v>
      </c>
      <c r="AD434" s="82" t="str">
        <f t="shared" si="455"/>
        <v>0</v>
      </c>
      <c r="AE434" s="82">
        <f t="shared" si="451"/>
        <v>0</v>
      </c>
      <c r="AF434" s="82" t="str">
        <f t="shared" si="456"/>
        <v>0</v>
      </c>
      <c r="AG434" s="82" t="str">
        <f t="shared" si="457"/>
        <v>0</v>
      </c>
      <c r="AH434" s="82" t="str">
        <f t="shared" si="458"/>
        <v>0</v>
      </c>
      <c r="AI434" s="82" t="str">
        <f t="shared" si="459"/>
        <v>0</v>
      </c>
      <c r="AJ434" s="82" t="str">
        <f t="shared" si="460"/>
        <v>0</v>
      </c>
      <c r="AK434" s="82" t="str">
        <f t="shared" si="461"/>
        <v>0</v>
      </c>
      <c r="AL434" s="82" t="str">
        <f t="shared" si="462"/>
        <v>0</v>
      </c>
      <c r="AM434" s="82" t="str">
        <f t="shared" si="463"/>
        <v>0</v>
      </c>
      <c r="AN434" s="82" t="str">
        <f t="shared" si="464"/>
        <v>0</v>
      </c>
      <c r="AO434" s="82" t="str">
        <f t="shared" si="465"/>
        <v>0</v>
      </c>
      <c r="AP434" s="82" t="str">
        <f t="shared" si="466"/>
        <v>0</v>
      </c>
      <c r="AQ434" s="84" t="s">
        <v>3199</v>
      </c>
      <c r="AR434" s="84" t="s">
        <v>1864</v>
      </c>
      <c r="AS434" s="84" t="s">
        <v>1865</v>
      </c>
      <c r="AT434" s="84" t="s">
        <v>1866</v>
      </c>
      <c r="AU434" s="84" t="s">
        <v>1867</v>
      </c>
      <c r="AV434" s="84" t="s">
        <v>1868</v>
      </c>
      <c r="AW434" s="84" t="s">
        <v>1869</v>
      </c>
      <c r="AX434" s="84" t="s">
        <v>1870</v>
      </c>
      <c r="AY434" s="84" t="s">
        <v>1871</v>
      </c>
      <c r="AZ434" s="84" t="s">
        <v>1872</v>
      </c>
      <c r="BA434" s="84" t="s">
        <v>1873</v>
      </c>
      <c r="BB434" s="84" t="s">
        <v>1874</v>
      </c>
      <c r="BC434" s="84" t="s">
        <v>1875</v>
      </c>
      <c r="BD434" s="84" t="s">
        <v>1876</v>
      </c>
      <c r="BE434" s="84" t="s">
        <v>1877</v>
      </c>
      <c r="BF434" s="84" t="s">
        <v>1878</v>
      </c>
      <c r="BG434" s="84" t="s">
        <v>1879</v>
      </c>
      <c r="BH434" s="84" t="s">
        <v>1880</v>
      </c>
      <c r="BI434" s="84" t="s">
        <v>1881</v>
      </c>
      <c r="BJ434" s="84" t="s">
        <v>1882</v>
      </c>
      <c r="BK434" s="84" t="s">
        <v>1883</v>
      </c>
      <c r="BL434" s="84" t="s">
        <v>1884</v>
      </c>
      <c r="BM434" s="84" t="s">
        <v>1885</v>
      </c>
      <c r="BN434" s="84" t="s">
        <v>1886</v>
      </c>
      <c r="BO434" s="84" t="s">
        <v>1887</v>
      </c>
      <c r="BP434" s="84" t="s">
        <v>1888</v>
      </c>
      <c r="BQ434" s="84" t="s">
        <v>1889</v>
      </c>
      <c r="BR434" s="68" t="str">
        <f t="shared" si="452"/>
        <v/>
      </c>
      <c r="BS434" s="68" t="str">
        <f t="shared" si="426"/>
        <v/>
      </c>
      <c r="BT434" s="68" t="str">
        <f t="shared" si="427"/>
        <v/>
      </c>
      <c r="BU434" s="68" t="str">
        <f t="shared" si="428"/>
        <v/>
      </c>
      <c r="BV434" s="68" t="str">
        <f t="shared" si="429"/>
        <v/>
      </c>
      <c r="BW434" s="68" t="str">
        <f t="shared" si="430"/>
        <v/>
      </c>
      <c r="BX434" s="68" t="str">
        <f t="shared" si="431"/>
        <v/>
      </c>
      <c r="BY434" s="68" t="str">
        <f t="shared" si="432"/>
        <v/>
      </c>
      <c r="BZ434" s="68" t="str">
        <f t="shared" si="433"/>
        <v/>
      </c>
      <c r="CA434" s="68" t="str">
        <f t="shared" si="434"/>
        <v/>
      </c>
      <c r="CB434" s="68" t="str">
        <f t="shared" si="435"/>
        <v/>
      </c>
      <c r="CC434" s="68" t="str">
        <f t="shared" si="436"/>
        <v/>
      </c>
      <c r="CD434" s="68" t="str">
        <f t="shared" si="437"/>
        <v/>
      </c>
      <c r="CE434" s="68" t="str">
        <f t="shared" si="438"/>
        <v/>
      </c>
      <c r="CF434" s="68" t="str">
        <f t="shared" si="439"/>
        <v/>
      </c>
      <c r="CG434" s="68" t="str">
        <f t="shared" si="440"/>
        <v/>
      </c>
      <c r="CH434" s="68" t="str">
        <f t="shared" si="441"/>
        <v/>
      </c>
      <c r="CI434" s="68" t="str">
        <f t="shared" si="442"/>
        <v/>
      </c>
      <c r="CJ434" s="68" t="str">
        <f t="shared" si="443"/>
        <v/>
      </c>
      <c r="CK434" s="68" t="str">
        <f t="shared" si="444"/>
        <v/>
      </c>
      <c r="CL434" s="68" t="str">
        <f t="shared" si="445"/>
        <v/>
      </c>
      <c r="CM434" s="68" t="str">
        <f t="shared" si="446"/>
        <v/>
      </c>
      <c r="CN434" s="68" t="str">
        <f t="shared" si="447"/>
        <v/>
      </c>
      <c r="CO434" s="68" t="str">
        <f t="shared" si="448"/>
        <v/>
      </c>
      <c r="CP434" s="68" t="str">
        <f t="shared" si="453"/>
        <v/>
      </c>
    </row>
    <row r="435" spans="3:94" x14ac:dyDescent="0.25">
      <c r="C435" s="82" t="str">
        <f t="shared" si="449"/>
        <v/>
      </c>
      <c r="D435" s="278"/>
      <c r="E435" s="82" t="str">
        <f t="shared" si="450"/>
        <v/>
      </c>
      <c r="F435" s="82" t="str">
        <f t="shared" si="403"/>
        <v/>
      </c>
      <c r="G435" s="82" t="str">
        <f t="shared" si="404"/>
        <v/>
      </c>
      <c r="H435" s="82" t="str">
        <f t="shared" si="405"/>
        <v/>
      </c>
      <c r="I435" s="82" t="str">
        <f t="shared" si="406"/>
        <v/>
      </c>
      <c r="J435" s="82" t="str">
        <f t="shared" si="407"/>
        <v/>
      </c>
      <c r="K435" s="82" t="str">
        <f t="shared" si="408"/>
        <v/>
      </c>
      <c r="L435" s="82" t="str">
        <f t="shared" si="409"/>
        <v/>
      </c>
      <c r="M435" s="82" t="str">
        <f t="shared" si="410"/>
        <v/>
      </c>
      <c r="N435" s="82" t="str">
        <f t="shared" si="411"/>
        <v/>
      </c>
      <c r="O435" s="82" t="str">
        <f t="shared" si="412"/>
        <v/>
      </c>
      <c r="P435" s="82" t="str">
        <f t="shared" si="413"/>
        <v/>
      </c>
      <c r="Q435" s="82" t="str">
        <f t="shared" si="414"/>
        <v/>
      </c>
      <c r="R435" s="82" t="str">
        <f t="shared" si="415"/>
        <v/>
      </c>
      <c r="S435" s="82" t="str">
        <f t="shared" si="416"/>
        <v/>
      </c>
      <c r="T435" s="82" t="str">
        <f t="shared" si="417"/>
        <v/>
      </c>
      <c r="U435" s="82" t="str">
        <f t="shared" si="418"/>
        <v/>
      </c>
      <c r="V435" s="82" t="str">
        <f t="shared" si="419"/>
        <v/>
      </c>
      <c r="W435" s="82" t="str">
        <f t="shared" si="420"/>
        <v/>
      </c>
      <c r="X435" s="82" t="str">
        <f t="shared" si="421"/>
        <v/>
      </c>
      <c r="Y435" s="82" t="str">
        <f t="shared" si="422"/>
        <v/>
      </c>
      <c r="Z435" s="82" t="str">
        <f t="shared" si="423"/>
        <v/>
      </c>
      <c r="AA435" s="82" t="str">
        <f t="shared" si="424"/>
        <v/>
      </c>
      <c r="AB435" s="82" t="str">
        <f t="shared" si="425"/>
        <v/>
      </c>
      <c r="AC435" s="83" t="str">
        <f t="shared" si="454"/>
        <v>https://viking-pictures.s3.us-west-1.amazonaws.com/AA1188</v>
      </c>
      <c r="AD435" s="82" t="str">
        <f t="shared" si="455"/>
        <v>0</v>
      </c>
      <c r="AE435" s="82">
        <f t="shared" si="451"/>
        <v>0</v>
      </c>
      <c r="AF435" s="82" t="str">
        <f t="shared" si="456"/>
        <v>0</v>
      </c>
      <c r="AG435" s="82" t="str">
        <f t="shared" si="457"/>
        <v>0</v>
      </c>
      <c r="AH435" s="82" t="str">
        <f t="shared" si="458"/>
        <v>0</v>
      </c>
      <c r="AI435" s="82" t="str">
        <f t="shared" si="459"/>
        <v>0</v>
      </c>
      <c r="AJ435" s="82" t="str">
        <f t="shared" si="460"/>
        <v>0</v>
      </c>
      <c r="AK435" s="82" t="str">
        <f t="shared" si="461"/>
        <v>0</v>
      </c>
      <c r="AL435" s="82" t="str">
        <f t="shared" si="462"/>
        <v>0</v>
      </c>
      <c r="AM435" s="82" t="str">
        <f t="shared" si="463"/>
        <v>0</v>
      </c>
      <c r="AN435" s="82" t="str">
        <f t="shared" si="464"/>
        <v>0</v>
      </c>
      <c r="AO435" s="82" t="str">
        <f t="shared" si="465"/>
        <v>0</v>
      </c>
      <c r="AP435" s="82" t="str">
        <f t="shared" si="466"/>
        <v>0</v>
      </c>
      <c r="AQ435" s="84" t="s">
        <v>3199</v>
      </c>
      <c r="AR435" s="84" t="s">
        <v>1864</v>
      </c>
      <c r="AS435" s="84" t="s">
        <v>1865</v>
      </c>
      <c r="AT435" s="84" t="s">
        <v>1866</v>
      </c>
      <c r="AU435" s="84" t="s">
        <v>1867</v>
      </c>
      <c r="AV435" s="84" t="s">
        <v>1868</v>
      </c>
      <c r="AW435" s="84" t="s">
        <v>1869</v>
      </c>
      <c r="AX435" s="84" t="s">
        <v>1870</v>
      </c>
      <c r="AY435" s="84" t="s">
        <v>1871</v>
      </c>
      <c r="AZ435" s="84" t="s">
        <v>1872</v>
      </c>
      <c r="BA435" s="84" t="s">
        <v>1873</v>
      </c>
      <c r="BB435" s="84" t="s">
        <v>1874</v>
      </c>
      <c r="BC435" s="84" t="s">
        <v>1875</v>
      </c>
      <c r="BD435" s="84" t="s">
        <v>1876</v>
      </c>
      <c r="BE435" s="84" t="s">
        <v>1877</v>
      </c>
      <c r="BF435" s="84" t="s">
        <v>1878</v>
      </c>
      <c r="BG435" s="84" t="s">
        <v>1879</v>
      </c>
      <c r="BH435" s="84" t="s">
        <v>1880</v>
      </c>
      <c r="BI435" s="84" t="s">
        <v>1881</v>
      </c>
      <c r="BJ435" s="84" t="s">
        <v>1882</v>
      </c>
      <c r="BK435" s="84" t="s">
        <v>1883</v>
      </c>
      <c r="BL435" s="84" t="s">
        <v>1884</v>
      </c>
      <c r="BM435" s="84" t="s">
        <v>1885</v>
      </c>
      <c r="BN435" s="84" t="s">
        <v>1886</v>
      </c>
      <c r="BO435" s="84" t="s">
        <v>1887</v>
      </c>
      <c r="BP435" s="84" t="s">
        <v>1888</v>
      </c>
      <c r="BQ435" s="84" t="s">
        <v>1889</v>
      </c>
      <c r="BR435" s="68" t="str">
        <f t="shared" si="452"/>
        <v/>
      </c>
      <c r="BS435" s="68" t="str">
        <f t="shared" si="426"/>
        <v/>
      </c>
      <c r="BT435" s="68" t="str">
        <f t="shared" si="427"/>
        <v/>
      </c>
      <c r="BU435" s="68" t="str">
        <f t="shared" si="428"/>
        <v/>
      </c>
      <c r="BV435" s="68" t="str">
        <f t="shared" si="429"/>
        <v/>
      </c>
      <c r="BW435" s="68" t="str">
        <f t="shared" si="430"/>
        <v/>
      </c>
      <c r="BX435" s="68" t="str">
        <f t="shared" si="431"/>
        <v/>
      </c>
      <c r="BY435" s="68" t="str">
        <f t="shared" si="432"/>
        <v/>
      </c>
      <c r="BZ435" s="68" t="str">
        <f t="shared" si="433"/>
        <v/>
      </c>
      <c r="CA435" s="68" t="str">
        <f t="shared" si="434"/>
        <v/>
      </c>
      <c r="CB435" s="68" t="str">
        <f t="shared" si="435"/>
        <v/>
      </c>
      <c r="CC435" s="68" t="str">
        <f t="shared" si="436"/>
        <v/>
      </c>
      <c r="CD435" s="68" t="str">
        <f t="shared" si="437"/>
        <v/>
      </c>
      <c r="CE435" s="68" t="str">
        <f t="shared" si="438"/>
        <v/>
      </c>
      <c r="CF435" s="68" t="str">
        <f t="shared" si="439"/>
        <v/>
      </c>
      <c r="CG435" s="68" t="str">
        <f t="shared" si="440"/>
        <v/>
      </c>
      <c r="CH435" s="68" t="str">
        <f t="shared" si="441"/>
        <v/>
      </c>
      <c r="CI435" s="68" t="str">
        <f t="shared" si="442"/>
        <v/>
      </c>
      <c r="CJ435" s="68" t="str">
        <f t="shared" si="443"/>
        <v/>
      </c>
      <c r="CK435" s="68" t="str">
        <f t="shared" si="444"/>
        <v/>
      </c>
      <c r="CL435" s="68" t="str">
        <f t="shared" si="445"/>
        <v/>
      </c>
      <c r="CM435" s="68" t="str">
        <f t="shared" si="446"/>
        <v/>
      </c>
      <c r="CN435" s="68" t="str">
        <f t="shared" si="447"/>
        <v/>
      </c>
      <c r="CO435" s="68" t="str">
        <f t="shared" si="448"/>
        <v/>
      </c>
      <c r="CP435" s="68" t="str">
        <f t="shared" si="453"/>
        <v/>
      </c>
    </row>
    <row r="436" spans="3:94" x14ac:dyDescent="0.25">
      <c r="C436" s="82" t="str">
        <f t="shared" si="449"/>
        <v/>
      </c>
      <c r="D436" s="278"/>
      <c r="E436" s="82" t="str">
        <f t="shared" si="450"/>
        <v/>
      </c>
      <c r="F436" s="82" t="str">
        <f t="shared" si="403"/>
        <v/>
      </c>
      <c r="G436" s="82" t="str">
        <f t="shared" si="404"/>
        <v/>
      </c>
      <c r="H436" s="82" t="str">
        <f t="shared" si="405"/>
        <v/>
      </c>
      <c r="I436" s="82" t="str">
        <f t="shared" si="406"/>
        <v/>
      </c>
      <c r="J436" s="82" t="str">
        <f t="shared" si="407"/>
        <v/>
      </c>
      <c r="K436" s="82" t="str">
        <f t="shared" si="408"/>
        <v/>
      </c>
      <c r="L436" s="82" t="str">
        <f t="shared" si="409"/>
        <v/>
      </c>
      <c r="M436" s="82" t="str">
        <f t="shared" si="410"/>
        <v/>
      </c>
      <c r="N436" s="82" t="str">
        <f t="shared" si="411"/>
        <v/>
      </c>
      <c r="O436" s="82" t="str">
        <f t="shared" si="412"/>
        <v/>
      </c>
      <c r="P436" s="82" t="str">
        <f t="shared" si="413"/>
        <v/>
      </c>
      <c r="Q436" s="82" t="str">
        <f t="shared" si="414"/>
        <v/>
      </c>
      <c r="R436" s="82" t="str">
        <f t="shared" si="415"/>
        <v/>
      </c>
      <c r="S436" s="82" t="str">
        <f t="shared" si="416"/>
        <v/>
      </c>
      <c r="T436" s="82" t="str">
        <f t="shared" si="417"/>
        <v/>
      </c>
      <c r="U436" s="82" t="str">
        <f t="shared" si="418"/>
        <v/>
      </c>
      <c r="V436" s="82" t="str">
        <f t="shared" si="419"/>
        <v/>
      </c>
      <c r="W436" s="82" t="str">
        <f t="shared" si="420"/>
        <v/>
      </c>
      <c r="X436" s="82" t="str">
        <f t="shared" si="421"/>
        <v/>
      </c>
      <c r="Y436" s="82" t="str">
        <f t="shared" si="422"/>
        <v/>
      </c>
      <c r="Z436" s="82" t="str">
        <f t="shared" si="423"/>
        <v/>
      </c>
      <c r="AA436" s="82" t="str">
        <f t="shared" si="424"/>
        <v/>
      </c>
      <c r="AB436" s="82" t="str">
        <f t="shared" si="425"/>
        <v/>
      </c>
      <c r="AC436" s="83" t="str">
        <f t="shared" si="454"/>
        <v>https://viking-pictures.s3.us-west-1.amazonaws.com/AA1188</v>
      </c>
      <c r="AD436" s="82" t="str">
        <f t="shared" si="455"/>
        <v>0</v>
      </c>
      <c r="AE436" s="82">
        <f t="shared" si="451"/>
        <v>0</v>
      </c>
      <c r="AF436" s="82" t="str">
        <f t="shared" si="456"/>
        <v>0</v>
      </c>
      <c r="AG436" s="82" t="str">
        <f t="shared" si="457"/>
        <v>0</v>
      </c>
      <c r="AH436" s="82" t="str">
        <f t="shared" si="458"/>
        <v>0</v>
      </c>
      <c r="AI436" s="82" t="str">
        <f t="shared" si="459"/>
        <v>0</v>
      </c>
      <c r="AJ436" s="82" t="str">
        <f t="shared" si="460"/>
        <v>0</v>
      </c>
      <c r="AK436" s="82" t="str">
        <f t="shared" si="461"/>
        <v>0</v>
      </c>
      <c r="AL436" s="82" t="str">
        <f t="shared" si="462"/>
        <v>0</v>
      </c>
      <c r="AM436" s="82" t="str">
        <f t="shared" si="463"/>
        <v>0</v>
      </c>
      <c r="AN436" s="82" t="str">
        <f t="shared" si="464"/>
        <v>0</v>
      </c>
      <c r="AO436" s="82" t="str">
        <f t="shared" si="465"/>
        <v>0</v>
      </c>
      <c r="AP436" s="82" t="str">
        <f t="shared" si="466"/>
        <v>0</v>
      </c>
      <c r="AQ436" s="84" t="s">
        <v>3199</v>
      </c>
      <c r="AR436" s="84" t="s">
        <v>1864</v>
      </c>
      <c r="AS436" s="84" t="s">
        <v>1865</v>
      </c>
      <c r="AT436" s="84" t="s">
        <v>1866</v>
      </c>
      <c r="AU436" s="84" t="s">
        <v>1867</v>
      </c>
      <c r="AV436" s="84" t="s">
        <v>1868</v>
      </c>
      <c r="AW436" s="84" t="s">
        <v>1869</v>
      </c>
      <c r="AX436" s="84" t="s">
        <v>1870</v>
      </c>
      <c r="AY436" s="84" t="s">
        <v>1871</v>
      </c>
      <c r="AZ436" s="84" t="s">
        <v>1872</v>
      </c>
      <c r="BA436" s="84" t="s">
        <v>1873</v>
      </c>
      <c r="BB436" s="84" t="s">
        <v>1874</v>
      </c>
      <c r="BC436" s="84" t="s">
        <v>1875</v>
      </c>
      <c r="BD436" s="84" t="s">
        <v>1876</v>
      </c>
      <c r="BE436" s="84" t="s">
        <v>1877</v>
      </c>
      <c r="BF436" s="84" t="s">
        <v>1878</v>
      </c>
      <c r="BG436" s="84" t="s">
        <v>1879</v>
      </c>
      <c r="BH436" s="84" t="s">
        <v>1880</v>
      </c>
      <c r="BI436" s="84" t="s">
        <v>1881</v>
      </c>
      <c r="BJ436" s="84" t="s">
        <v>1882</v>
      </c>
      <c r="BK436" s="84" t="s">
        <v>1883</v>
      </c>
      <c r="BL436" s="84" t="s">
        <v>1884</v>
      </c>
      <c r="BM436" s="84" t="s">
        <v>1885</v>
      </c>
      <c r="BN436" s="84" t="s">
        <v>1886</v>
      </c>
      <c r="BO436" s="84" t="s">
        <v>1887</v>
      </c>
      <c r="BP436" s="84" t="s">
        <v>1888</v>
      </c>
      <c r="BQ436" s="84" t="s">
        <v>1889</v>
      </c>
      <c r="BR436" s="68" t="str">
        <f t="shared" si="452"/>
        <v/>
      </c>
      <c r="BS436" s="68" t="str">
        <f t="shared" si="426"/>
        <v/>
      </c>
      <c r="BT436" s="68" t="str">
        <f t="shared" si="427"/>
        <v/>
      </c>
      <c r="BU436" s="68" t="str">
        <f t="shared" si="428"/>
        <v/>
      </c>
      <c r="BV436" s="68" t="str">
        <f t="shared" si="429"/>
        <v/>
      </c>
      <c r="BW436" s="68" t="str">
        <f t="shared" si="430"/>
        <v/>
      </c>
      <c r="BX436" s="68" t="str">
        <f t="shared" si="431"/>
        <v/>
      </c>
      <c r="BY436" s="68" t="str">
        <f t="shared" si="432"/>
        <v/>
      </c>
      <c r="BZ436" s="68" t="str">
        <f t="shared" si="433"/>
        <v/>
      </c>
      <c r="CA436" s="68" t="str">
        <f t="shared" si="434"/>
        <v/>
      </c>
      <c r="CB436" s="68" t="str">
        <f t="shared" si="435"/>
        <v/>
      </c>
      <c r="CC436" s="68" t="str">
        <f t="shared" si="436"/>
        <v/>
      </c>
      <c r="CD436" s="68" t="str">
        <f t="shared" si="437"/>
        <v/>
      </c>
      <c r="CE436" s="68" t="str">
        <f t="shared" si="438"/>
        <v/>
      </c>
      <c r="CF436" s="68" t="str">
        <f t="shared" si="439"/>
        <v/>
      </c>
      <c r="CG436" s="68" t="str">
        <f t="shared" si="440"/>
        <v/>
      </c>
      <c r="CH436" s="68" t="str">
        <f t="shared" si="441"/>
        <v/>
      </c>
      <c r="CI436" s="68" t="str">
        <f t="shared" si="442"/>
        <v/>
      </c>
      <c r="CJ436" s="68" t="str">
        <f t="shared" si="443"/>
        <v/>
      </c>
      <c r="CK436" s="68" t="str">
        <f t="shared" si="444"/>
        <v/>
      </c>
      <c r="CL436" s="68" t="str">
        <f t="shared" si="445"/>
        <v/>
      </c>
      <c r="CM436" s="68" t="str">
        <f t="shared" si="446"/>
        <v/>
      </c>
      <c r="CN436" s="68" t="str">
        <f t="shared" si="447"/>
        <v/>
      </c>
      <c r="CO436" s="68" t="str">
        <f t="shared" si="448"/>
        <v/>
      </c>
      <c r="CP436" s="68" t="str">
        <f t="shared" si="453"/>
        <v/>
      </c>
    </row>
    <row r="437" spans="3:94" x14ac:dyDescent="0.25">
      <c r="C437" s="82" t="str">
        <f t="shared" si="449"/>
        <v/>
      </c>
      <c r="D437" s="278"/>
      <c r="E437" s="82" t="str">
        <f t="shared" si="450"/>
        <v/>
      </c>
      <c r="F437" s="82" t="str">
        <f t="shared" si="403"/>
        <v/>
      </c>
      <c r="G437" s="82" t="str">
        <f t="shared" si="404"/>
        <v/>
      </c>
      <c r="H437" s="82" t="str">
        <f t="shared" si="405"/>
        <v/>
      </c>
      <c r="I437" s="82" t="str">
        <f t="shared" si="406"/>
        <v/>
      </c>
      <c r="J437" s="82" t="str">
        <f t="shared" si="407"/>
        <v/>
      </c>
      <c r="K437" s="82" t="str">
        <f t="shared" si="408"/>
        <v/>
      </c>
      <c r="L437" s="82" t="str">
        <f t="shared" si="409"/>
        <v/>
      </c>
      <c r="M437" s="82" t="str">
        <f t="shared" si="410"/>
        <v/>
      </c>
      <c r="N437" s="82" t="str">
        <f t="shared" si="411"/>
        <v/>
      </c>
      <c r="O437" s="82" t="str">
        <f t="shared" si="412"/>
        <v/>
      </c>
      <c r="P437" s="82" t="str">
        <f t="shared" si="413"/>
        <v/>
      </c>
      <c r="Q437" s="82" t="str">
        <f t="shared" si="414"/>
        <v/>
      </c>
      <c r="R437" s="82" t="str">
        <f t="shared" si="415"/>
        <v/>
      </c>
      <c r="S437" s="82" t="str">
        <f t="shared" si="416"/>
        <v/>
      </c>
      <c r="T437" s="82" t="str">
        <f t="shared" si="417"/>
        <v/>
      </c>
      <c r="U437" s="82" t="str">
        <f t="shared" si="418"/>
        <v/>
      </c>
      <c r="V437" s="82" t="str">
        <f t="shared" si="419"/>
        <v/>
      </c>
      <c r="W437" s="82" t="str">
        <f t="shared" si="420"/>
        <v/>
      </c>
      <c r="X437" s="82" t="str">
        <f t="shared" si="421"/>
        <v/>
      </c>
      <c r="Y437" s="82" t="str">
        <f t="shared" si="422"/>
        <v/>
      </c>
      <c r="Z437" s="82" t="str">
        <f t="shared" si="423"/>
        <v/>
      </c>
      <c r="AA437" s="82" t="str">
        <f t="shared" si="424"/>
        <v/>
      </c>
      <c r="AB437" s="82" t="str">
        <f t="shared" si="425"/>
        <v/>
      </c>
      <c r="AC437" s="83" t="str">
        <f t="shared" si="454"/>
        <v>https://viking-pictures.s3.us-west-1.amazonaws.com/AA1188</v>
      </c>
      <c r="AD437" s="82" t="str">
        <f t="shared" si="455"/>
        <v>0</v>
      </c>
      <c r="AE437" s="82">
        <f t="shared" si="451"/>
        <v>0</v>
      </c>
      <c r="AF437" s="82" t="str">
        <f t="shared" si="456"/>
        <v>0</v>
      </c>
      <c r="AG437" s="82" t="str">
        <f t="shared" si="457"/>
        <v>0</v>
      </c>
      <c r="AH437" s="82" t="str">
        <f t="shared" si="458"/>
        <v>0</v>
      </c>
      <c r="AI437" s="82" t="str">
        <f t="shared" si="459"/>
        <v>0</v>
      </c>
      <c r="AJ437" s="82" t="str">
        <f t="shared" si="460"/>
        <v>0</v>
      </c>
      <c r="AK437" s="82" t="str">
        <f t="shared" si="461"/>
        <v>0</v>
      </c>
      <c r="AL437" s="82" t="str">
        <f t="shared" si="462"/>
        <v>0</v>
      </c>
      <c r="AM437" s="82" t="str">
        <f t="shared" si="463"/>
        <v>0</v>
      </c>
      <c r="AN437" s="82" t="str">
        <f t="shared" si="464"/>
        <v>0</v>
      </c>
      <c r="AO437" s="82" t="str">
        <f t="shared" si="465"/>
        <v>0</v>
      </c>
      <c r="AP437" s="82" t="str">
        <f t="shared" si="466"/>
        <v>0</v>
      </c>
      <c r="AQ437" s="84" t="s">
        <v>3199</v>
      </c>
      <c r="AR437" s="84" t="s">
        <v>1864</v>
      </c>
      <c r="AS437" s="84" t="s">
        <v>1865</v>
      </c>
      <c r="AT437" s="84" t="s">
        <v>1866</v>
      </c>
      <c r="AU437" s="84" t="s">
        <v>1867</v>
      </c>
      <c r="AV437" s="84" t="s">
        <v>1868</v>
      </c>
      <c r="AW437" s="84" t="s">
        <v>1869</v>
      </c>
      <c r="AX437" s="84" t="s">
        <v>1870</v>
      </c>
      <c r="AY437" s="84" t="s">
        <v>1871</v>
      </c>
      <c r="AZ437" s="84" t="s">
        <v>1872</v>
      </c>
      <c r="BA437" s="84" t="s">
        <v>1873</v>
      </c>
      <c r="BB437" s="84" t="s">
        <v>1874</v>
      </c>
      <c r="BC437" s="84" t="s">
        <v>1875</v>
      </c>
      <c r="BD437" s="84" t="s">
        <v>1876</v>
      </c>
      <c r="BE437" s="84" t="s">
        <v>1877</v>
      </c>
      <c r="BF437" s="84" t="s">
        <v>1878</v>
      </c>
      <c r="BG437" s="84" t="s">
        <v>1879</v>
      </c>
      <c r="BH437" s="84" t="s">
        <v>1880</v>
      </c>
      <c r="BI437" s="84" t="s">
        <v>1881</v>
      </c>
      <c r="BJ437" s="84" t="s">
        <v>1882</v>
      </c>
      <c r="BK437" s="84" t="s">
        <v>1883</v>
      </c>
      <c r="BL437" s="84" t="s">
        <v>1884</v>
      </c>
      <c r="BM437" s="84" t="s">
        <v>1885</v>
      </c>
      <c r="BN437" s="84" t="s">
        <v>1886</v>
      </c>
      <c r="BO437" s="84" t="s">
        <v>1887</v>
      </c>
      <c r="BP437" s="84" t="s">
        <v>1888</v>
      </c>
      <c r="BQ437" s="84" t="s">
        <v>1889</v>
      </c>
      <c r="BR437" s="68" t="str">
        <f t="shared" si="452"/>
        <v/>
      </c>
      <c r="BS437" s="68" t="str">
        <f t="shared" si="426"/>
        <v/>
      </c>
      <c r="BT437" s="68" t="str">
        <f t="shared" si="427"/>
        <v/>
      </c>
      <c r="BU437" s="68" t="str">
        <f t="shared" si="428"/>
        <v/>
      </c>
      <c r="BV437" s="68" t="str">
        <f t="shared" si="429"/>
        <v/>
      </c>
      <c r="BW437" s="68" t="str">
        <f t="shared" si="430"/>
        <v/>
      </c>
      <c r="BX437" s="68" t="str">
        <f t="shared" si="431"/>
        <v/>
      </c>
      <c r="BY437" s="68" t="str">
        <f t="shared" si="432"/>
        <v/>
      </c>
      <c r="BZ437" s="68" t="str">
        <f t="shared" si="433"/>
        <v/>
      </c>
      <c r="CA437" s="68" t="str">
        <f t="shared" si="434"/>
        <v/>
      </c>
      <c r="CB437" s="68" t="str">
        <f t="shared" si="435"/>
        <v/>
      </c>
      <c r="CC437" s="68" t="str">
        <f t="shared" si="436"/>
        <v/>
      </c>
      <c r="CD437" s="68" t="str">
        <f t="shared" si="437"/>
        <v/>
      </c>
      <c r="CE437" s="68" t="str">
        <f t="shared" si="438"/>
        <v/>
      </c>
      <c r="CF437" s="68" t="str">
        <f t="shared" si="439"/>
        <v/>
      </c>
      <c r="CG437" s="68" t="str">
        <f t="shared" si="440"/>
        <v/>
      </c>
      <c r="CH437" s="68" t="str">
        <f t="shared" si="441"/>
        <v/>
      </c>
      <c r="CI437" s="68" t="str">
        <f t="shared" si="442"/>
        <v/>
      </c>
      <c r="CJ437" s="68" t="str">
        <f t="shared" si="443"/>
        <v/>
      </c>
      <c r="CK437" s="68" t="str">
        <f t="shared" si="444"/>
        <v/>
      </c>
      <c r="CL437" s="68" t="str">
        <f t="shared" si="445"/>
        <v/>
      </c>
      <c r="CM437" s="68" t="str">
        <f t="shared" si="446"/>
        <v/>
      </c>
      <c r="CN437" s="68" t="str">
        <f t="shared" si="447"/>
        <v/>
      </c>
      <c r="CO437" s="68" t="str">
        <f t="shared" si="448"/>
        <v/>
      </c>
      <c r="CP437" s="68" t="str">
        <f t="shared" si="453"/>
        <v/>
      </c>
    </row>
    <row r="438" spans="3:94" x14ac:dyDescent="0.25">
      <c r="C438" s="82" t="str">
        <f t="shared" si="449"/>
        <v/>
      </c>
      <c r="D438" s="278"/>
      <c r="E438" s="82" t="str">
        <f t="shared" si="450"/>
        <v/>
      </c>
      <c r="F438" s="82" t="str">
        <f t="shared" si="403"/>
        <v/>
      </c>
      <c r="G438" s="82" t="str">
        <f t="shared" si="404"/>
        <v/>
      </c>
      <c r="H438" s="82" t="str">
        <f t="shared" si="405"/>
        <v/>
      </c>
      <c r="I438" s="82" t="str">
        <f t="shared" si="406"/>
        <v/>
      </c>
      <c r="J438" s="82" t="str">
        <f t="shared" si="407"/>
        <v/>
      </c>
      <c r="K438" s="82" t="str">
        <f t="shared" si="408"/>
        <v/>
      </c>
      <c r="L438" s="82" t="str">
        <f t="shared" si="409"/>
        <v/>
      </c>
      <c r="M438" s="82" t="str">
        <f t="shared" si="410"/>
        <v/>
      </c>
      <c r="N438" s="82" t="str">
        <f t="shared" si="411"/>
        <v/>
      </c>
      <c r="O438" s="82" t="str">
        <f t="shared" si="412"/>
        <v/>
      </c>
      <c r="P438" s="82" t="str">
        <f t="shared" si="413"/>
        <v/>
      </c>
      <c r="Q438" s="82" t="str">
        <f t="shared" si="414"/>
        <v/>
      </c>
      <c r="R438" s="82" t="str">
        <f t="shared" si="415"/>
        <v/>
      </c>
      <c r="S438" s="82" t="str">
        <f t="shared" si="416"/>
        <v/>
      </c>
      <c r="T438" s="82" t="str">
        <f t="shared" si="417"/>
        <v/>
      </c>
      <c r="U438" s="82" t="str">
        <f t="shared" si="418"/>
        <v/>
      </c>
      <c r="V438" s="82" t="str">
        <f t="shared" si="419"/>
        <v/>
      </c>
      <c r="W438" s="82" t="str">
        <f t="shared" si="420"/>
        <v/>
      </c>
      <c r="X438" s="82" t="str">
        <f t="shared" si="421"/>
        <v/>
      </c>
      <c r="Y438" s="82" t="str">
        <f t="shared" si="422"/>
        <v/>
      </c>
      <c r="Z438" s="82" t="str">
        <f t="shared" si="423"/>
        <v/>
      </c>
      <c r="AA438" s="82" t="str">
        <f t="shared" si="424"/>
        <v/>
      </c>
      <c r="AB438" s="82" t="str">
        <f t="shared" si="425"/>
        <v/>
      </c>
      <c r="AC438" s="83" t="str">
        <f t="shared" si="454"/>
        <v>https://viking-pictures.s3.us-west-1.amazonaws.com/AA1188</v>
      </c>
      <c r="AD438" s="82" t="str">
        <f t="shared" si="455"/>
        <v>0</v>
      </c>
      <c r="AE438" s="82">
        <f t="shared" si="451"/>
        <v>0</v>
      </c>
      <c r="AF438" s="82" t="str">
        <f t="shared" si="456"/>
        <v>0</v>
      </c>
      <c r="AG438" s="82" t="str">
        <f t="shared" si="457"/>
        <v>0</v>
      </c>
      <c r="AH438" s="82" t="str">
        <f t="shared" si="458"/>
        <v>0</v>
      </c>
      <c r="AI438" s="82" t="str">
        <f t="shared" si="459"/>
        <v>0</v>
      </c>
      <c r="AJ438" s="82" t="str">
        <f t="shared" si="460"/>
        <v>0</v>
      </c>
      <c r="AK438" s="82" t="str">
        <f t="shared" si="461"/>
        <v>0</v>
      </c>
      <c r="AL438" s="82" t="str">
        <f t="shared" si="462"/>
        <v>0</v>
      </c>
      <c r="AM438" s="82" t="str">
        <f t="shared" si="463"/>
        <v>0</v>
      </c>
      <c r="AN438" s="82" t="str">
        <f t="shared" si="464"/>
        <v>0</v>
      </c>
      <c r="AO438" s="82" t="str">
        <f t="shared" si="465"/>
        <v>0</v>
      </c>
      <c r="AP438" s="82" t="str">
        <f t="shared" si="466"/>
        <v>0</v>
      </c>
      <c r="AQ438" s="84" t="s">
        <v>3199</v>
      </c>
      <c r="AR438" s="84" t="s">
        <v>1864</v>
      </c>
      <c r="AS438" s="84" t="s">
        <v>1865</v>
      </c>
      <c r="AT438" s="84" t="s">
        <v>1866</v>
      </c>
      <c r="AU438" s="84" t="s">
        <v>1867</v>
      </c>
      <c r="AV438" s="84" t="s">
        <v>1868</v>
      </c>
      <c r="AW438" s="84" t="s">
        <v>1869</v>
      </c>
      <c r="AX438" s="84" t="s">
        <v>1870</v>
      </c>
      <c r="AY438" s="84" t="s">
        <v>1871</v>
      </c>
      <c r="AZ438" s="84" t="s">
        <v>1872</v>
      </c>
      <c r="BA438" s="84" t="s">
        <v>1873</v>
      </c>
      <c r="BB438" s="84" t="s">
        <v>1874</v>
      </c>
      <c r="BC438" s="84" t="s">
        <v>1875</v>
      </c>
      <c r="BD438" s="84" t="s">
        <v>1876</v>
      </c>
      <c r="BE438" s="84" t="s">
        <v>1877</v>
      </c>
      <c r="BF438" s="84" t="s">
        <v>1878</v>
      </c>
      <c r="BG438" s="84" t="s">
        <v>1879</v>
      </c>
      <c r="BH438" s="84" t="s">
        <v>1880</v>
      </c>
      <c r="BI438" s="84" t="s">
        <v>1881</v>
      </c>
      <c r="BJ438" s="84" t="s">
        <v>1882</v>
      </c>
      <c r="BK438" s="84" t="s">
        <v>1883</v>
      </c>
      <c r="BL438" s="84" t="s">
        <v>1884</v>
      </c>
      <c r="BM438" s="84" t="s">
        <v>1885</v>
      </c>
      <c r="BN438" s="84" t="s">
        <v>1886</v>
      </c>
      <c r="BO438" s="84" t="s">
        <v>1887</v>
      </c>
      <c r="BP438" s="84" t="s">
        <v>1888</v>
      </c>
      <c r="BQ438" s="84" t="s">
        <v>1889</v>
      </c>
      <c r="BR438" s="68" t="str">
        <f t="shared" si="452"/>
        <v/>
      </c>
      <c r="BS438" s="68" t="str">
        <f t="shared" si="426"/>
        <v/>
      </c>
      <c r="BT438" s="68" t="str">
        <f t="shared" si="427"/>
        <v/>
      </c>
      <c r="BU438" s="68" t="str">
        <f t="shared" si="428"/>
        <v/>
      </c>
      <c r="BV438" s="68" t="str">
        <f t="shared" si="429"/>
        <v/>
      </c>
      <c r="BW438" s="68" t="str">
        <f t="shared" si="430"/>
        <v/>
      </c>
      <c r="BX438" s="68" t="str">
        <f t="shared" si="431"/>
        <v/>
      </c>
      <c r="BY438" s="68" t="str">
        <f t="shared" si="432"/>
        <v/>
      </c>
      <c r="BZ438" s="68" t="str">
        <f t="shared" si="433"/>
        <v/>
      </c>
      <c r="CA438" s="68" t="str">
        <f t="shared" si="434"/>
        <v/>
      </c>
      <c r="CB438" s="68" t="str">
        <f t="shared" si="435"/>
        <v/>
      </c>
      <c r="CC438" s="68" t="str">
        <f t="shared" si="436"/>
        <v/>
      </c>
      <c r="CD438" s="68" t="str">
        <f t="shared" si="437"/>
        <v/>
      </c>
      <c r="CE438" s="68" t="str">
        <f t="shared" si="438"/>
        <v/>
      </c>
      <c r="CF438" s="68" t="str">
        <f t="shared" si="439"/>
        <v/>
      </c>
      <c r="CG438" s="68" t="str">
        <f t="shared" si="440"/>
        <v/>
      </c>
      <c r="CH438" s="68" t="str">
        <f t="shared" si="441"/>
        <v/>
      </c>
      <c r="CI438" s="68" t="str">
        <f t="shared" si="442"/>
        <v/>
      </c>
      <c r="CJ438" s="68" t="str">
        <f t="shared" si="443"/>
        <v/>
      </c>
      <c r="CK438" s="68" t="str">
        <f t="shared" si="444"/>
        <v/>
      </c>
      <c r="CL438" s="68" t="str">
        <f t="shared" si="445"/>
        <v/>
      </c>
      <c r="CM438" s="68" t="str">
        <f t="shared" si="446"/>
        <v/>
      </c>
      <c r="CN438" s="68" t="str">
        <f t="shared" si="447"/>
        <v/>
      </c>
      <c r="CO438" s="68" t="str">
        <f t="shared" si="448"/>
        <v/>
      </c>
      <c r="CP438" s="68" t="str">
        <f t="shared" si="453"/>
        <v/>
      </c>
    </row>
    <row r="439" spans="3:94" x14ac:dyDescent="0.25">
      <c r="C439" s="82" t="str">
        <f t="shared" si="449"/>
        <v/>
      </c>
      <c r="D439" s="278"/>
      <c r="E439" s="82" t="str">
        <f t="shared" si="450"/>
        <v/>
      </c>
      <c r="F439" s="82" t="str">
        <f t="shared" si="403"/>
        <v/>
      </c>
      <c r="G439" s="82" t="str">
        <f t="shared" si="404"/>
        <v/>
      </c>
      <c r="H439" s="82" t="str">
        <f t="shared" si="405"/>
        <v/>
      </c>
      <c r="I439" s="82" t="str">
        <f t="shared" si="406"/>
        <v/>
      </c>
      <c r="J439" s="82" t="str">
        <f t="shared" si="407"/>
        <v/>
      </c>
      <c r="K439" s="82" t="str">
        <f t="shared" si="408"/>
        <v/>
      </c>
      <c r="L439" s="82" t="str">
        <f t="shared" si="409"/>
        <v/>
      </c>
      <c r="M439" s="82" t="str">
        <f t="shared" si="410"/>
        <v/>
      </c>
      <c r="N439" s="82" t="str">
        <f t="shared" si="411"/>
        <v/>
      </c>
      <c r="O439" s="82" t="str">
        <f t="shared" si="412"/>
        <v/>
      </c>
      <c r="P439" s="82" t="str">
        <f t="shared" si="413"/>
        <v/>
      </c>
      <c r="Q439" s="82" t="str">
        <f t="shared" si="414"/>
        <v/>
      </c>
      <c r="R439" s="82" t="str">
        <f t="shared" si="415"/>
        <v/>
      </c>
      <c r="S439" s="82" t="str">
        <f t="shared" si="416"/>
        <v/>
      </c>
      <c r="T439" s="82" t="str">
        <f t="shared" si="417"/>
        <v/>
      </c>
      <c r="U439" s="82" t="str">
        <f t="shared" si="418"/>
        <v/>
      </c>
      <c r="V439" s="82" t="str">
        <f t="shared" si="419"/>
        <v/>
      </c>
      <c r="W439" s="82" t="str">
        <f t="shared" si="420"/>
        <v/>
      </c>
      <c r="X439" s="82" t="str">
        <f t="shared" si="421"/>
        <v/>
      </c>
      <c r="Y439" s="82" t="str">
        <f t="shared" si="422"/>
        <v/>
      </c>
      <c r="Z439" s="82" t="str">
        <f t="shared" si="423"/>
        <v/>
      </c>
      <c r="AA439" s="82" t="str">
        <f t="shared" si="424"/>
        <v/>
      </c>
      <c r="AB439" s="82" t="str">
        <f t="shared" si="425"/>
        <v/>
      </c>
      <c r="AC439" s="83" t="str">
        <f t="shared" si="454"/>
        <v>https://viking-pictures.s3.us-west-1.amazonaws.com/AA1188</v>
      </c>
      <c r="AD439" s="82" t="str">
        <f t="shared" si="455"/>
        <v>0</v>
      </c>
      <c r="AE439" s="82">
        <f t="shared" si="451"/>
        <v>0</v>
      </c>
      <c r="AF439" s="82" t="str">
        <f t="shared" si="456"/>
        <v>0</v>
      </c>
      <c r="AG439" s="82" t="str">
        <f t="shared" si="457"/>
        <v>0</v>
      </c>
      <c r="AH439" s="82" t="str">
        <f t="shared" si="458"/>
        <v>0</v>
      </c>
      <c r="AI439" s="82" t="str">
        <f t="shared" si="459"/>
        <v>0</v>
      </c>
      <c r="AJ439" s="82" t="str">
        <f t="shared" si="460"/>
        <v>0</v>
      </c>
      <c r="AK439" s="82" t="str">
        <f t="shared" si="461"/>
        <v>0</v>
      </c>
      <c r="AL439" s="82" t="str">
        <f t="shared" si="462"/>
        <v>0</v>
      </c>
      <c r="AM439" s="82" t="str">
        <f t="shared" si="463"/>
        <v>0</v>
      </c>
      <c r="AN439" s="82" t="str">
        <f t="shared" si="464"/>
        <v>0</v>
      </c>
      <c r="AO439" s="82" t="str">
        <f t="shared" si="465"/>
        <v>0</v>
      </c>
      <c r="AP439" s="82" t="str">
        <f t="shared" si="466"/>
        <v>0</v>
      </c>
      <c r="AQ439" s="84" t="s">
        <v>3199</v>
      </c>
      <c r="AR439" s="84" t="s">
        <v>1864</v>
      </c>
      <c r="AS439" s="84" t="s">
        <v>1865</v>
      </c>
      <c r="AT439" s="84" t="s">
        <v>1866</v>
      </c>
      <c r="AU439" s="84" t="s">
        <v>1867</v>
      </c>
      <c r="AV439" s="84" t="s">
        <v>1868</v>
      </c>
      <c r="AW439" s="84" t="s">
        <v>1869</v>
      </c>
      <c r="AX439" s="84" t="s">
        <v>1870</v>
      </c>
      <c r="AY439" s="84" t="s">
        <v>1871</v>
      </c>
      <c r="AZ439" s="84" t="s">
        <v>1872</v>
      </c>
      <c r="BA439" s="84" t="s">
        <v>1873</v>
      </c>
      <c r="BB439" s="84" t="s">
        <v>1874</v>
      </c>
      <c r="BC439" s="84" t="s">
        <v>1875</v>
      </c>
      <c r="BD439" s="84" t="s">
        <v>1876</v>
      </c>
      <c r="BE439" s="84" t="s">
        <v>1877</v>
      </c>
      <c r="BF439" s="84" t="s">
        <v>1878</v>
      </c>
      <c r="BG439" s="84" t="s">
        <v>1879</v>
      </c>
      <c r="BH439" s="84" t="s">
        <v>1880</v>
      </c>
      <c r="BI439" s="84" t="s">
        <v>1881</v>
      </c>
      <c r="BJ439" s="84" t="s">
        <v>1882</v>
      </c>
      <c r="BK439" s="84" t="s">
        <v>1883</v>
      </c>
      <c r="BL439" s="84" t="s">
        <v>1884</v>
      </c>
      <c r="BM439" s="84" t="s">
        <v>1885</v>
      </c>
      <c r="BN439" s="84" t="s">
        <v>1886</v>
      </c>
      <c r="BO439" s="84" t="s">
        <v>1887</v>
      </c>
      <c r="BP439" s="84" t="s">
        <v>1888</v>
      </c>
      <c r="BQ439" s="84" t="s">
        <v>1889</v>
      </c>
      <c r="BR439" s="68" t="str">
        <f t="shared" si="452"/>
        <v/>
      </c>
      <c r="BS439" s="68" t="str">
        <f t="shared" si="426"/>
        <v/>
      </c>
      <c r="BT439" s="68" t="str">
        <f t="shared" si="427"/>
        <v/>
      </c>
      <c r="BU439" s="68" t="str">
        <f t="shared" si="428"/>
        <v/>
      </c>
      <c r="BV439" s="68" t="str">
        <f t="shared" si="429"/>
        <v/>
      </c>
      <c r="BW439" s="68" t="str">
        <f t="shared" si="430"/>
        <v/>
      </c>
      <c r="BX439" s="68" t="str">
        <f t="shared" si="431"/>
        <v/>
      </c>
      <c r="BY439" s="68" t="str">
        <f t="shared" si="432"/>
        <v/>
      </c>
      <c r="BZ439" s="68" t="str">
        <f t="shared" si="433"/>
        <v/>
      </c>
      <c r="CA439" s="68" t="str">
        <f t="shared" si="434"/>
        <v/>
      </c>
      <c r="CB439" s="68" t="str">
        <f t="shared" si="435"/>
        <v/>
      </c>
      <c r="CC439" s="68" t="str">
        <f t="shared" si="436"/>
        <v/>
      </c>
      <c r="CD439" s="68" t="str">
        <f t="shared" si="437"/>
        <v/>
      </c>
      <c r="CE439" s="68" t="str">
        <f t="shared" si="438"/>
        <v/>
      </c>
      <c r="CF439" s="68" t="str">
        <f t="shared" si="439"/>
        <v/>
      </c>
      <c r="CG439" s="68" t="str">
        <f t="shared" si="440"/>
        <v/>
      </c>
      <c r="CH439" s="68" t="str">
        <f t="shared" si="441"/>
        <v/>
      </c>
      <c r="CI439" s="68" t="str">
        <f t="shared" si="442"/>
        <v/>
      </c>
      <c r="CJ439" s="68" t="str">
        <f t="shared" si="443"/>
        <v/>
      </c>
      <c r="CK439" s="68" t="str">
        <f t="shared" si="444"/>
        <v/>
      </c>
      <c r="CL439" s="68" t="str">
        <f t="shared" si="445"/>
        <v/>
      </c>
      <c r="CM439" s="68" t="str">
        <f t="shared" si="446"/>
        <v/>
      </c>
      <c r="CN439" s="68" t="str">
        <f t="shared" si="447"/>
        <v/>
      </c>
      <c r="CO439" s="68" t="str">
        <f t="shared" si="448"/>
        <v/>
      </c>
      <c r="CP439" s="68" t="str">
        <f t="shared" si="453"/>
        <v/>
      </c>
    </row>
    <row r="440" spans="3:94" x14ac:dyDescent="0.25">
      <c r="C440" s="82" t="str">
        <f t="shared" si="449"/>
        <v/>
      </c>
      <c r="D440" s="278"/>
      <c r="E440" s="82" t="str">
        <f t="shared" si="450"/>
        <v/>
      </c>
      <c r="F440" s="82" t="str">
        <f t="shared" si="403"/>
        <v/>
      </c>
      <c r="G440" s="82" t="str">
        <f t="shared" si="404"/>
        <v/>
      </c>
      <c r="H440" s="82" t="str">
        <f t="shared" si="405"/>
        <v/>
      </c>
      <c r="I440" s="82" t="str">
        <f t="shared" si="406"/>
        <v/>
      </c>
      <c r="J440" s="82" t="str">
        <f t="shared" si="407"/>
        <v/>
      </c>
      <c r="K440" s="82" t="str">
        <f t="shared" si="408"/>
        <v/>
      </c>
      <c r="L440" s="82" t="str">
        <f t="shared" si="409"/>
        <v/>
      </c>
      <c r="M440" s="82" t="str">
        <f t="shared" si="410"/>
        <v/>
      </c>
      <c r="N440" s="82" t="str">
        <f t="shared" si="411"/>
        <v/>
      </c>
      <c r="O440" s="82" t="str">
        <f t="shared" si="412"/>
        <v/>
      </c>
      <c r="P440" s="82" t="str">
        <f t="shared" si="413"/>
        <v/>
      </c>
      <c r="Q440" s="82" t="str">
        <f t="shared" si="414"/>
        <v/>
      </c>
      <c r="R440" s="82" t="str">
        <f t="shared" si="415"/>
        <v/>
      </c>
      <c r="S440" s="82" t="str">
        <f t="shared" si="416"/>
        <v/>
      </c>
      <c r="T440" s="82" t="str">
        <f t="shared" si="417"/>
        <v/>
      </c>
      <c r="U440" s="82" t="str">
        <f t="shared" si="418"/>
        <v/>
      </c>
      <c r="V440" s="82" t="str">
        <f t="shared" si="419"/>
        <v/>
      </c>
      <c r="W440" s="82" t="str">
        <f t="shared" si="420"/>
        <v/>
      </c>
      <c r="X440" s="82" t="str">
        <f t="shared" si="421"/>
        <v/>
      </c>
      <c r="Y440" s="82" t="str">
        <f t="shared" si="422"/>
        <v/>
      </c>
      <c r="Z440" s="82" t="str">
        <f t="shared" si="423"/>
        <v/>
      </c>
      <c r="AA440" s="82" t="str">
        <f t="shared" si="424"/>
        <v/>
      </c>
      <c r="AB440" s="82" t="str">
        <f t="shared" si="425"/>
        <v/>
      </c>
      <c r="AC440" s="83" t="str">
        <f t="shared" si="454"/>
        <v>https://viking-pictures.s3.us-west-1.amazonaws.com/AA1188</v>
      </c>
      <c r="AD440" s="82" t="str">
        <f t="shared" si="455"/>
        <v>0</v>
      </c>
      <c r="AE440" s="82">
        <f t="shared" si="451"/>
        <v>0</v>
      </c>
      <c r="AF440" s="82" t="str">
        <f t="shared" si="456"/>
        <v>0</v>
      </c>
      <c r="AG440" s="82" t="str">
        <f t="shared" si="457"/>
        <v>0</v>
      </c>
      <c r="AH440" s="82" t="str">
        <f t="shared" si="458"/>
        <v>0</v>
      </c>
      <c r="AI440" s="82" t="str">
        <f t="shared" si="459"/>
        <v>0</v>
      </c>
      <c r="AJ440" s="82" t="str">
        <f t="shared" si="460"/>
        <v>0</v>
      </c>
      <c r="AK440" s="82" t="str">
        <f t="shared" si="461"/>
        <v>0</v>
      </c>
      <c r="AL440" s="82" t="str">
        <f t="shared" si="462"/>
        <v>0</v>
      </c>
      <c r="AM440" s="82" t="str">
        <f t="shared" si="463"/>
        <v>0</v>
      </c>
      <c r="AN440" s="82" t="str">
        <f t="shared" si="464"/>
        <v>0</v>
      </c>
      <c r="AO440" s="82" t="str">
        <f t="shared" si="465"/>
        <v>0</v>
      </c>
      <c r="AP440" s="82" t="str">
        <f t="shared" si="466"/>
        <v>0</v>
      </c>
      <c r="AQ440" s="84" t="s">
        <v>3199</v>
      </c>
      <c r="AR440" s="84" t="s">
        <v>1864</v>
      </c>
      <c r="AS440" s="84" t="s">
        <v>1865</v>
      </c>
      <c r="AT440" s="84" t="s">
        <v>1866</v>
      </c>
      <c r="AU440" s="84" t="s">
        <v>1867</v>
      </c>
      <c r="AV440" s="84" t="s">
        <v>1868</v>
      </c>
      <c r="AW440" s="84" t="s">
        <v>1869</v>
      </c>
      <c r="AX440" s="84" t="s">
        <v>1870</v>
      </c>
      <c r="AY440" s="84" t="s">
        <v>1871</v>
      </c>
      <c r="AZ440" s="84" t="s">
        <v>1872</v>
      </c>
      <c r="BA440" s="84" t="s">
        <v>1873</v>
      </c>
      <c r="BB440" s="84" t="s">
        <v>1874</v>
      </c>
      <c r="BC440" s="84" t="s">
        <v>1875</v>
      </c>
      <c r="BD440" s="84" t="s">
        <v>1876</v>
      </c>
      <c r="BE440" s="84" t="s">
        <v>1877</v>
      </c>
      <c r="BF440" s="84" t="s">
        <v>1878</v>
      </c>
      <c r="BG440" s="84" t="s">
        <v>1879</v>
      </c>
      <c r="BH440" s="84" t="s">
        <v>1880</v>
      </c>
      <c r="BI440" s="84" t="s">
        <v>1881</v>
      </c>
      <c r="BJ440" s="84" t="s">
        <v>1882</v>
      </c>
      <c r="BK440" s="84" t="s">
        <v>1883</v>
      </c>
      <c r="BL440" s="84" t="s">
        <v>1884</v>
      </c>
      <c r="BM440" s="84" t="s">
        <v>1885</v>
      </c>
      <c r="BN440" s="84" t="s">
        <v>1886</v>
      </c>
      <c r="BO440" s="84" t="s">
        <v>1887</v>
      </c>
      <c r="BP440" s="84" t="s">
        <v>1888</v>
      </c>
      <c r="BQ440" s="84" t="s">
        <v>1889</v>
      </c>
      <c r="BR440" s="68" t="str">
        <f t="shared" si="452"/>
        <v/>
      </c>
      <c r="BS440" s="68" t="str">
        <f t="shared" si="426"/>
        <v/>
      </c>
      <c r="BT440" s="68" t="str">
        <f t="shared" si="427"/>
        <v/>
      </c>
      <c r="BU440" s="68" t="str">
        <f t="shared" si="428"/>
        <v/>
      </c>
      <c r="BV440" s="68" t="str">
        <f t="shared" si="429"/>
        <v/>
      </c>
      <c r="BW440" s="68" t="str">
        <f t="shared" si="430"/>
        <v/>
      </c>
      <c r="BX440" s="68" t="str">
        <f t="shared" si="431"/>
        <v/>
      </c>
      <c r="BY440" s="68" t="str">
        <f t="shared" si="432"/>
        <v/>
      </c>
      <c r="BZ440" s="68" t="str">
        <f t="shared" si="433"/>
        <v/>
      </c>
      <c r="CA440" s="68" t="str">
        <f t="shared" si="434"/>
        <v/>
      </c>
      <c r="CB440" s="68" t="str">
        <f t="shared" si="435"/>
        <v/>
      </c>
      <c r="CC440" s="68" t="str">
        <f t="shared" si="436"/>
        <v/>
      </c>
      <c r="CD440" s="68" t="str">
        <f t="shared" si="437"/>
        <v/>
      </c>
      <c r="CE440" s="68" t="str">
        <f t="shared" si="438"/>
        <v/>
      </c>
      <c r="CF440" s="68" t="str">
        <f t="shared" si="439"/>
        <v/>
      </c>
      <c r="CG440" s="68" t="str">
        <f t="shared" si="440"/>
        <v/>
      </c>
      <c r="CH440" s="68" t="str">
        <f t="shared" si="441"/>
        <v/>
      </c>
      <c r="CI440" s="68" t="str">
        <f t="shared" si="442"/>
        <v/>
      </c>
      <c r="CJ440" s="68" t="str">
        <f t="shared" si="443"/>
        <v/>
      </c>
      <c r="CK440" s="68" t="str">
        <f t="shared" si="444"/>
        <v/>
      </c>
      <c r="CL440" s="68" t="str">
        <f t="shared" si="445"/>
        <v/>
      </c>
      <c r="CM440" s="68" t="str">
        <f t="shared" si="446"/>
        <v/>
      </c>
      <c r="CN440" s="68" t="str">
        <f t="shared" si="447"/>
        <v/>
      </c>
      <c r="CO440" s="68" t="str">
        <f t="shared" si="448"/>
        <v/>
      </c>
      <c r="CP440" s="68" t="str">
        <f t="shared" si="453"/>
        <v/>
      </c>
    </row>
    <row r="441" spans="3:94" x14ac:dyDescent="0.25">
      <c r="C441" s="82" t="str">
        <f t="shared" si="449"/>
        <v/>
      </c>
      <c r="D441" s="278"/>
      <c r="E441" s="82" t="str">
        <f t="shared" si="450"/>
        <v/>
      </c>
      <c r="F441" s="82" t="str">
        <f t="shared" si="403"/>
        <v/>
      </c>
      <c r="G441" s="82" t="str">
        <f t="shared" si="404"/>
        <v/>
      </c>
      <c r="H441" s="82" t="str">
        <f t="shared" si="405"/>
        <v/>
      </c>
      <c r="I441" s="82" t="str">
        <f t="shared" si="406"/>
        <v/>
      </c>
      <c r="J441" s="82" t="str">
        <f t="shared" si="407"/>
        <v/>
      </c>
      <c r="K441" s="82" t="str">
        <f t="shared" si="408"/>
        <v/>
      </c>
      <c r="L441" s="82" t="str">
        <f t="shared" si="409"/>
        <v/>
      </c>
      <c r="M441" s="82" t="str">
        <f t="shared" si="410"/>
        <v/>
      </c>
      <c r="N441" s="82" t="str">
        <f t="shared" si="411"/>
        <v/>
      </c>
      <c r="O441" s="82" t="str">
        <f t="shared" si="412"/>
        <v/>
      </c>
      <c r="P441" s="82" t="str">
        <f t="shared" si="413"/>
        <v/>
      </c>
      <c r="Q441" s="82" t="str">
        <f t="shared" si="414"/>
        <v/>
      </c>
      <c r="R441" s="82" t="str">
        <f t="shared" si="415"/>
        <v/>
      </c>
      <c r="S441" s="82" t="str">
        <f t="shared" si="416"/>
        <v/>
      </c>
      <c r="T441" s="82" t="str">
        <f t="shared" si="417"/>
        <v/>
      </c>
      <c r="U441" s="82" t="str">
        <f t="shared" si="418"/>
        <v/>
      </c>
      <c r="V441" s="82" t="str">
        <f t="shared" si="419"/>
        <v/>
      </c>
      <c r="W441" s="82" t="str">
        <f t="shared" si="420"/>
        <v/>
      </c>
      <c r="X441" s="82" t="str">
        <f t="shared" si="421"/>
        <v/>
      </c>
      <c r="Y441" s="82" t="str">
        <f t="shared" si="422"/>
        <v/>
      </c>
      <c r="Z441" s="82" t="str">
        <f t="shared" si="423"/>
        <v/>
      </c>
      <c r="AA441" s="82" t="str">
        <f t="shared" si="424"/>
        <v/>
      </c>
      <c r="AB441" s="82" t="str">
        <f t="shared" si="425"/>
        <v/>
      </c>
      <c r="AC441" s="83" t="str">
        <f t="shared" si="454"/>
        <v>https://viking-pictures.s3.us-west-1.amazonaws.com/AA1188</v>
      </c>
      <c r="AD441" s="82" t="str">
        <f t="shared" si="455"/>
        <v>0</v>
      </c>
      <c r="AE441" s="82">
        <f t="shared" si="451"/>
        <v>0</v>
      </c>
      <c r="AF441" s="82" t="str">
        <f t="shared" si="456"/>
        <v>0</v>
      </c>
      <c r="AG441" s="82" t="str">
        <f t="shared" si="457"/>
        <v>0</v>
      </c>
      <c r="AH441" s="82" t="str">
        <f t="shared" si="458"/>
        <v>0</v>
      </c>
      <c r="AI441" s="82" t="str">
        <f t="shared" si="459"/>
        <v>0</v>
      </c>
      <c r="AJ441" s="82" t="str">
        <f t="shared" si="460"/>
        <v>0</v>
      </c>
      <c r="AK441" s="82" t="str">
        <f t="shared" si="461"/>
        <v>0</v>
      </c>
      <c r="AL441" s="82" t="str">
        <f t="shared" si="462"/>
        <v>0</v>
      </c>
      <c r="AM441" s="82" t="str">
        <f t="shared" si="463"/>
        <v>0</v>
      </c>
      <c r="AN441" s="82" t="str">
        <f t="shared" si="464"/>
        <v>0</v>
      </c>
      <c r="AO441" s="82" t="str">
        <f t="shared" si="465"/>
        <v>0</v>
      </c>
      <c r="AP441" s="82" t="str">
        <f t="shared" si="466"/>
        <v>0</v>
      </c>
      <c r="AQ441" s="84" t="s">
        <v>3199</v>
      </c>
      <c r="AR441" s="84" t="s">
        <v>1864</v>
      </c>
      <c r="AS441" s="84" t="s">
        <v>1865</v>
      </c>
      <c r="AT441" s="84" t="s">
        <v>1866</v>
      </c>
      <c r="AU441" s="84" t="s">
        <v>1867</v>
      </c>
      <c r="AV441" s="84" t="s">
        <v>1868</v>
      </c>
      <c r="AW441" s="84" t="s">
        <v>1869</v>
      </c>
      <c r="AX441" s="84" t="s">
        <v>1870</v>
      </c>
      <c r="AY441" s="84" t="s">
        <v>1871</v>
      </c>
      <c r="AZ441" s="84" t="s">
        <v>1872</v>
      </c>
      <c r="BA441" s="84" t="s">
        <v>1873</v>
      </c>
      <c r="BB441" s="84" t="s">
        <v>1874</v>
      </c>
      <c r="BC441" s="84" t="s">
        <v>1875</v>
      </c>
      <c r="BD441" s="84" t="s">
        <v>1876</v>
      </c>
      <c r="BE441" s="84" t="s">
        <v>1877</v>
      </c>
      <c r="BF441" s="84" t="s">
        <v>1878</v>
      </c>
      <c r="BG441" s="84" t="s">
        <v>1879</v>
      </c>
      <c r="BH441" s="84" t="s">
        <v>1880</v>
      </c>
      <c r="BI441" s="84" t="s">
        <v>1881</v>
      </c>
      <c r="BJ441" s="84" t="s">
        <v>1882</v>
      </c>
      <c r="BK441" s="84" t="s">
        <v>1883</v>
      </c>
      <c r="BL441" s="84" t="s">
        <v>1884</v>
      </c>
      <c r="BM441" s="84" t="s">
        <v>1885</v>
      </c>
      <c r="BN441" s="84" t="s">
        <v>1886</v>
      </c>
      <c r="BO441" s="84" t="s">
        <v>1887</v>
      </c>
      <c r="BP441" s="84" t="s">
        <v>1888</v>
      </c>
      <c r="BQ441" s="84" t="s">
        <v>1889</v>
      </c>
      <c r="BR441" s="68" t="str">
        <f t="shared" si="452"/>
        <v/>
      </c>
      <c r="BS441" s="68" t="str">
        <f t="shared" si="426"/>
        <v/>
      </c>
      <c r="BT441" s="68" t="str">
        <f t="shared" si="427"/>
        <v/>
      </c>
      <c r="BU441" s="68" t="str">
        <f t="shared" si="428"/>
        <v/>
      </c>
      <c r="BV441" s="68" t="str">
        <f t="shared" si="429"/>
        <v/>
      </c>
      <c r="BW441" s="68" t="str">
        <f t="shared" si="430"/>
        <v/>
      </c>
      <c r="BX441" s="68" t="str">
        <f t="shared" si="431"/>
        <v/>
      </c>
      <c r="BY441" s="68" t="str">
        <f t="shared" si="432"/>
        <v/>
      </c>
      <c r="BZ441" s="68" t="str">
        <f t="shared" si="433"/>
        <v/>
      </c>
      <c r="CA441" s="68" t="str">
        <f t="shared" si="434"/>
        <v/>
      </c>
      <c r="CB441" s="68" t="str">
        <f t="shared" si="435"/>
        <v/>
      </c>
      <c r="CC441" s="68" t="str">
        <f t="shared" si="436"/>
        <v/>
      </c>
      <c r="CD441" s="68" t="str">
        <f t="shared" si="437"/>
        <v/>
      </c>
      <c r="CE441" s="68" t="str">
        <f t="shared" si="438"/>
        <v/>
      </c>
      <c r="CF441" s="68" t="str">
        <f t="shared" si="439"/>
        <v/>
      </c>
      <c r="CG441" s="68" t="str">
        <f t="shared" si="440"/>
        <v/>
      </c>
      <c r="CH441" s="68" t="str">
        <f t="shared" si="441"/>
        <v/>
      </c>
      <c r="CI441" s="68" t="str">
        <f t="shared" si="442"/>
        <v/>
      </c>
      <c r="CJ441" s="68" t="str">
        <f t="shared" si="443"/>
        <v/>
      </c>
      <c r="CK441" s="68" t="str">
        <f t="shared" si="444"/>
        <v/>
      </c>
      <c r="CL441" s="68" t="str">
        <f t="shared" si="445"/>
        <v/>
      </c>
      <c r="CM441" s="68" t="str">
        <f t="shared" si="446"/>
        <v/>
      </c>
      <c r="CN441" s="68" t="str">
        <f t="shared" si="447"/>
        <v/>
      </c>
      <c r="CO441" s="68" t="str">
        <f t="shared" si="448"/>
        <v/>
      </c>
      <c r="CP441" s="68" t="str">
        <f t="shared" si="453"/>
        <v/>
      </c>
    </row>
    <row r="442" spans="3:94" x14ac:dyDescent="0.25">
      <c r="C442" s="82" t="str">
        <f t="shared" si="449"/>
        <v/>
      </c>
      <c r="D442" s="278"/>
      <c r="E442" s="82" t="str">
        <f t="shared" si="450"/>
        <v/>
      </c>
      <c r="F442" s="82" t="str">
        <f t="shared" si="403"/>
        <v/>
      </c>
      <c r="G442" s="82" t="str">
        <f t="shared" si="404"/>
        <v/>
      </c>
      <c r="H442" s="82" t="str">
        <f t="shared" si="405"/>
        <v/>
      </c>
      <c r="I442" s="82" t="str">
        <f t="shared" si="406"/>
        <v/>
      </c>
      <c r="J442" s="82" t="str">
        <f t="shared" si="407"/>
        <v/>
      </c>
      <c r="K442" s="82" t="str">
        <f t="shared" si="408"/>
        <v/>
      </c>
      <c r="L442" s="82" t="str">
        <f t="shared" si="409"/>
        <v/>
      </c>
      <c r="M442" s="82" t="str">
        <f t="shared" si="410"/>
        <v/>
      </c>
      <c r="N442" s="82" t="str">
        <f t="shared" si="411"/>
        <v/>
      </c>
      <c r="O442" s="82" t="str">
        <f t="shared" si="412"/>
        <v/>
      </c>
      <c r="P442" s="82" t="str">
        <f t="shared" si="413"/>
        <v/>
      </c>
      <c r="Q442" s="82" t="str">
        <f t="shared" si="414"/>
        <v/>
      </c>
      <c r="R442" s="82" t="str">
        <f t="shared" si="415"/>
        <v/>
      </c>
      <c r="S442" s="82" t="str">
        <f t="shared" si="416"/>
        <v/>
      </c>
      <c r="T442" s="82" t="str">
        <f t="shared" si="417"/>
        <v/>
      </c>
      <c r="U442" s="82" t="str">
        <f t="shared" si="418"/>
        <v/>
      </c>
      <c r="V442" s="82" t="str">
        <f t="shared" si="419"/>
        <v/>
      </c>
      <c r="W442" s="82" t="str">
        <f t="shared" si="420"/>
        <v/>
      </c>
      <c r="X442" s="82" t="str">
        <f t="shared" si="421"/>
        <v/>
      </c>
      <c r="Y442" s="82" t="str">
        <f t="shared" si="422"/>
        <v/>
      </c>
      <c r="Z442" s="82" t="str">
        <f t="shared" si="423"/>
        <v/>
      </c>
      <c r="AA442" s="82" t="str">
        <f t="shared" si="424"/>
        <v/>
      </c>
      <c r="AB442" s="82" t="str">
        <f t="shared" si="425"/>
        <v/>
      </c>
      <c r="AC442" s="83" t="str">
        <f t="shared" si="454"/>
        <v>https://viking-pictures.s3.us-west-1.amazonaws.com/AA1188</v>
      </c>
      <c r="AD442" s="82" t="str">
        <f t="shared" si="455"/>
        <v>0</v>
      </c>
      <c r="AE442" s="82">
        <f t="shared" si="451"/>
        <v>0</v>
      </c>
      <c r="AF442" s="82" t="str">
        <f t="shared" si="456"/>
        <v>0</v>
      </c>
      <c r="AG442" s="82" t="str">
        <f t="shared" si="457"/>
        <v>0</v>
      </c>
      <c r="AH442" s="82" t="str">
        <f t="shared" si="458"/>
        <v>0</v>
      </c>
      <c r="AI442" s="82" t="str">
        <f t="shared" si="459"/>
        <v>0</v>
      </c>
      <c r="AJ442" s="82" t="str">
        <f t="shared" si="460"/>
        <v>0</v>
      </c>
      <c r="AK442" s="82" t="str">
        <f t="shared" si="461"/>
        <v>0</v>
      </c>
      <c r="AL442" s="82" t="str">
        <f t="shared" si="462"/>
        <v>0</v>
      </c>
      <c r="AM442" s="82" t="str">
        <f t="shared" si="463"/>
        <v>0</v>
      </c>
      <c r="AN442" s="82" t="str">
        <f t="shared" si="464"/>
        <v>0</v>
      </c>
      <c r="AO442" s="82" t="str">
        <f t="shared" si="465"/>
        <v>0</v>
      </c>
      <c r="AP442" s="82" t="str">
        <f t="shared" si="466"/>
        <v>0</v>
      </c>
      <c r="AQ442" s="84" t="s">
        <v>3199</v>
      </c>
      <c r="AR442" s="84" t="s">
        <v>1864</v>
      </c>
      <c r="AS442" s="84" t="s">
        <v>1865</v>
      </c>
      <c r="AT442" s="84" t="s">
        <v>1866</v>
      </c>
      <c r="AU442" s="84" t="s">
        <v>1867</v>
      </c>
      <c r="AV442" s="84" t="s">
        <v>1868</v>
      </c>
      <c r="AW442" s="84" t="s">
        <v>1869</v>
      </c>
      <c r="AX442" s="84" t="s">
        <v>1870</v>
      </c>
      <c r="AY442" s="84" t="s">
        <v>1871</v>
      </c>
      <c r="AZ442" s="84" t="s">
        <v>1872</v>
      </c>
      <c r="BA442" s="84" t="s">
        <v>1873</v>
      </c>
      <c r="BB442" s="84" t="s">
        <v>1874</v>
      </c>
      <c r="BC442" s="84" t="s">
        <v>1875</v>
      </c>
      <c r="BD442" s="84" t="s">
        <v>1876</v>
      </c>
      <c r="BE442" s="84" t="s">
        <v>1877</v>
      </c>
      <c r="BF442" s="84" t="s">
        <v>1878</v>
      </c>
      <c r="BG442" s="84" t="s">
        <v>1879</v>
      </c>
      <c r="BH442" s="84" t="s">
        <v>1880</v>
      </c>
      <c r="BI442" s="84" t="s">
        <v>1881</v>
      </c>
      <c r="BJ442" s="84" t="s">
        <v>1882</v>
      </c>
      <c r="BK442" s="84" t="s">
        <v>1883</v>
      </c>
      <c r="BL442" s="84" t="s">
        <v>1884</v>
      </c>
      <c r="BM442" s="84" t="s">
        <v>1885</v>
      </c>
      <c r="BN442" s="84" t="s">
        <v>1886</v>
      </c>
      <c r="BO442" s="84" t="s">
        <v>1887</v>
      </c>
      <c r="BP442" s="84" t="s">
        <v>1888</v>
      </c>
      <c r="BQ442" s="84" t="s">
        <v>1889</v>
      </c>
      <c r="BR442" s="68" t="str">
        <f t="shared" si="452"/>
        <v/>
      </c>
      <c r="BS442" s="68" t="str">
        <f t="shared" si="426"/>
        <v/>
      </c>
      <c r="BT442" s="68" t="str">
        <f t="shared" si="427"/>
        <v/>
      </c>
      <c r="BU442" s="68" t="str">
        <f t="shared" si="428"/>
        <v/>
      </c>
      <c r="BV442" s="68" t="str">
        <f t="shared" si="429"/>
        <v/>
      </c>
      <c r="BW442" s="68" t="str">
        <f t="shared" si="430"/>
        <v/>
      </c>
      <c r="BX442" s="68" t="str">
        <f t="shared" si="431"/>
        <v/>
      </c>
      <c r="BY442" s="68" t="str">
        <f t="shared" si="432"/>
        <v/>
      </c>
      <c r="BZ442" s="68" t="str">
        <f t="shared" si="433"/>
        <v/>
      </c>
      <c r="CA442" s="68" t="str">
        <f t="shared" si="434"/>
        <v/>
      </c>
      <c r="CB442" s="68" t="str">
        <f t="shared" si="435"/>
        <v/>
      </c>
      <c r="CC442" s="68" t="str">
        <f t="shared" si="436"/>
        <v/>
      </c>
      <c r="CD442" s="68" t="str">
        <f t="shared" si="437"/>
        <v/>
      </c>
      <c r="CE442" s="68" t="str">
        <f t="shared" si="438"/>
        <v/>
      </c>
      <c r="CF442" s="68" t="str">
        <f t="shared" si="439"/>
        <v/>
      </c>
      <c r="CG442" s="68" t="str">
        <f t="shared" si="440"/>
        <v/>
      </c>
      <c r="CH442" s="68" t="str">
        <f t="shared" si="441"/>
        <v/>
      </c>
      <c r="CI442" s="68" t="str">
        <f t="shared" si="442"/>
        <v/>
      </c>
      <c r="CJ442" s="68" t="str">
        <f t="shared" si="443"/>
        <v/>
      </c>
      <c r="CK442" s="68" t="str">
        <f t="shared" si="444"/>
        <v/>
      </c>
      <c r="CL442" s="68" t="str">
        <f t="shared" si="445"/>
        <v/>
      </c>
      <c r="CM442" s="68" t="str">
        <f t="shared" si="446"/>
        <v/>
      </c>
      <c r="CN442" s="68" t="str">
        <f t="shared" si="447"/>
        <v/>
      </c>
      <c r="CO442" s="68" t="str">
        <f t="shared" si="448"/>
        <v/>
      </c>
      <c r="CP442" s="68" t="str">
        <f t="shared" si="453"/>
        <v/>
      </c>
    </row>
    <row r="443" spans="3:94" x14ac:dyDescent="0.25">
      <c r="C443" s="82" t="str">
        <f t="shared" si="449"/>
        <v/>
      </c>
      <c r="D443" s="278"/>
      <c r="E443" s="82" t="str">
        <f t="shared" si="450"/>
        <v/>
      </c>
      <c r="F443" s="82" t="str">
        <f t="shared" si="403"/>
        <v/>
      </c>
      <c r="G443" s="82" t="str">
        <f t="shared" si="404"/>
        <v/>
      </c>
      <c r="H443" s="82" t="str">
        <f t="shared" si="405"/>
        <v/>
      </c>
      <c r="I443" s="82" t="str">
        <f t="shared" si="406"/>
        <v/>
      </c>
      <c r="J443" s="82" t="str">
        <f t="shared" si="407"/>
        <v/>
      </c>
      <c r="K443" s="82" t="str">
        <f t="shared" si="408"/>
        <v/>
      </c>
      <c r="L443" s="82" t="str">
        <f t="shared" si="409"/>
        <v/>
      </c>
      <c r="M443" s="82" t="str">
        <f t="shared" si="410"/>
        <v/>
      </c>
      <c r="N443" s="82" t="str">
        <f t="shared" si="411"/>
        <v/>
      </c>
      <c r="O443" s="82" t="str">
        <f t="shared" si="412"/>
        <v/>
      </c>
      <c r="P443" s="82" t="str">
        <f t="shared" si="413"/>
        <v/>
      </c>
      <c r="Q443" s="82" t="str">
        <f t="shared" si="414"/>
        <v/>
      </c>
      <c r="R443" s="82" t="str">
        <f t="shared" si="415"/>
        <v/>
      </c>
      <c r="S443" s="82" t="str">
        <f t="shared" si="416"/>
        <v/>
      </c>
      <c r="T443" s="82" t="str">
        <f t="shared" si="417"/>
        <v/>
      </c>
      <c r="U443" s="82" t="str">
        <f t="shared" si="418"/>
        <v/>
      </c>
      <c r="V443" s="82" t="str">
        <f t="shared" si="419"/>
        <v/>
      </c>
      <c r="W443" s="82" t="str">
        <f t="shared" si="420"/>
        <v/>
      </c>
      <c r="X443" s="82" t="str">
        <f t="shared" si="421"/>
        <v/>
      </c>
      <c r="Y443" s="82" t="str">
        <f t="shared" si="422"/>
        <v/>
      </c>
      <c r="Z443" s="82" t="str">
        <f t="shared" si="423"/>
        <v/>
      </c>
      <c r="AA443" s="82" t="str">
        <f t="shared" si="424"/>
        <v/>
      </c>
      <c r="AB443" s="82" t="str">
        <f t="shared" si="425"/>
        <v/>
      </c>
      <c r="AC443" s="83" t="str">
        <f t="shared" si="454"/>
        <v>https://viking-pictures.s3.us-west-1.amazonaws.com/AA1188</v>
      </c>
      <c r="AD443" s="82" t="str">
        <f t="shared" si="455"/>
        <v>0</v>
      </c>
      <c r="AE443" s="82">
        <f t="shared" si="451"/>
        <v>0</v>
      </c>
      <c r="AF443" s="82" t="str">
        <f t="shared" si="456"/>
        <v>0</v>
      </c>
      <c r="AG443" s="82" t="str">
        <f t="shared" si="457"/>
        <v>0</v>
      </c>
      <c r="AH443" s="82" t="str">
        <f t="shared" si="458"/>
        <v>0</v>
      </c>
      <c r="AI443" s="82" t="str">
        <f t="shared" si="459"/>
        <v>0</v>
      </c>
      <c r="AJ443" s="82" t="str">
        <f t="shared" si="460"/>
        <v>0</v>
      </c>
      <c r="AK443" s="82" t="str">
        <f t="shared" si="461"/>
        <v>0</v>
      </c>
      <c r="AL443" s="82" t="str">
        <f t="shared" si="462"/>
        <v>0</v>
      </c>
      <c r="AM443" s="82" t="str">
        <f t="shared" si="463"/>
        <v>0</v>
      </c>
      <c r="AN443" s="82" t="str">
        <f t="shared" si="464"/>
        <v>0</v>
      </c>
      <c r="AO443" s="82" t="str">
        <f t="shared" si="465"/>
        <v>0</v>
      </c>
      <c r="AP443" s="82" t="str">
        <f t="shared" si="466"/>
        <v>0</v>
      </c>
      <c r="AQ443" s="84" t="s">
        <v>3199</v>
      </c>
      <c r="AR443" s="84" t="s">
        <v>1864</v>
      </c>
      <c r="AS443" s="84" t="s">
        <v>1865</v>
      </c>
      <c r="AT443" s="84" t="s">
        <v>1866</v>
      </c>
      <c r="AU443" s="84" t="s">
        <v>1867</v>
      </c>
      <c r="AV443" s="84" t="s">
        <v>1868</v>
      </c>
      <c r="AW443" s="84" t="s">
        <v>1869</v>
      </c>
      <c r="AX443" s="84" t="s">
        <v>1870</v>
      </c>
      <c r="AY443" s="84" t="s">
        <v>1871</v>
      </c>
      <c r="AZ443" s="84" t="s">
        <v>1872</v>
      </c>
      <c r="BA443" s="84" t="s">
        <v>1873</v>
      </c>
      <c r="BB443" s="84" t="s">
        <v>1874</v>
      </c>
      <c r="BC443" s="84" t="s">
        <v>1875</v>
      </c>
      <c r="BD443" s="84" t="s">
        <v>1876</v>
      </c>
      <c r="BE443" s="84" t="s">
        <v>1877</v>
      </c>
      <c r="BF443" s="84" t="s">
        <v>1878</v>
      </c>
      <c r="BG443" s="84" t="s">
        <v>1879</v>
      </c>
      <c r="BH443" s="84" t="s">
        <v>1880</v>
      </c>
      <c r="BI443" s="84" t="s">
        <v>1881</v>
      </c>
      <c r="BJ443" s="84" t="s">
        <v>1882</v>
      </c>
      <c r="BK443" s="84" t="s">
        <v>1883</v>
      </c>
      <c r="BL443" s="84" t="s">
        <v>1884</v>
      </c>
      <c r="BM443" s="84" t="s">
        <v>1885</v>
      </c>
      <c r="BN443" s="84" t="s">
        <v>1886</v>
      </c>
      <c r="BO443" s="84" t="s">
        <v>1887</v>
      </c>
      <c r="BP443" s="84" t="s">
        <v>1888</v>
      </c>
      <c r="BQ443" s="84" t="s">
        <v>1889</v>
      </c>
      <c r="BR443" s="68" t="str">
        <f t="shared" si="452"/>
        <v/>
      </c>
      <c r="BS443" s="68" t="str">
        <f t="shared" si="426"/>
        <v/>
      </c>
      <c r="BT443" s="68" t="str">
        <f t="shared" si="427"/>
        <v/>
      </c>
      <c r="BU443" s="68" t="str">
        <f t="shared" si="428"/>
        <v/>
      </c>
      <c r="BV443" s="68" t="str">
        <f t="shared" si="429"/>
        <v/>
      </c>
      <c r="BW443" s="68" t="str">
        <f t="shared" si="430"/>
        <v/>
      </c>
      <c r="BX443" s="68" t="str">
        <f t="shared" si="431"/>
        <v/>
      </c>
      <c r="BY443" s="68" t="str">
        <f t="shared" si="432"/>
        <v/>
      </c>
      <c r="BZ443" s="68" t="str">
        <f t="shared" si="433"/>
        <v/>
      </c>
      <c r="CA443" s="68" t="str">
        <f t="shared" si="434"/>
        <v/>
      </c>
      <c r="CB443" s="68" t="str">
        <f t="shared" si="435"/>
        <v/>
      </c>
      <c r="CC443" s="68" t="str">
        <f t="shared" si="436"/>
        <v/>
      </c>
      <c r="CD443" s="68" t="str">
        <f t="shared" si="437"/>
        <v/>
      </c>
      <c r="CE443" s="68" t="str">
        <f t="shared" si="438"/>
        <v/>
      </c>
      <c r="CF443" s="68" t="str">
        <f t="shared" si="439"/>
        <v/>
      </c>
      <c r="CG443" s="68" t="str">
        <f t="shared" si="440"/>
        <v/>
      </c>
      <c r="CH443" s="68" t="str">
        <f t="shared" si="441"/>
        <v/>
      </c>
      <c r="CI443" s="68" t="str">
        <f t="shared" si="442"/>
        <v/>
      </c>
      <c r="CJ443" s="68" t="str">
        <f t="shared" si="443"/>
        <v/>
      </c>
      <c r="CK443" s="68" t="str">
        <f t="shared" si="444"/>
        <v/>
      </c>
      <c r="CL443" s="68" t="str">
        <f t="shared" si="445"/>
        <v/>
      </c>
      <c r="CM443" s="68" t="str">
        <f t="shared" si="446"/>
        <v/>
      </c>
      <c r="CN443" s="68" t="str">
        <f t="shared" si="447"/>
        <v/>
      </c>
      <c r="CO443" s="68" t="str">
        <f t="shared" si="448"/>
        <v/>
      </c>
      <c r="CP443" s="68" t="str">
        <f t="shared" si="453"/>
        <v/>
      </c>
    </row>
    <row r="444" spans="3:94" x14ac:dyDescent="0.25">
      <c r="C444" s="82" t="str">
        <f t="shared" si="449"/>
        <v/>
      </c>
      <c r="D444" s="278"/>
      <c r="E444" s="82" t="str">
        <f t="shared" si="450"/>
        <v/>
      </c>
      <c r="F444" s="82" t="str">
        <f t="shared" si="403"/>
        <v/>
      </c>
      <c r="G444" s="82" t="str">
        <f t="shared" si="404"/>
        <v/>
      </c>
      <c r="H444" s="82" t="str">
        <f t="shared" si="405"/>
        <v/>
      </c>
      <c r="I444" s="82" t="str">
        <f t="shared" si="406"/>
        <v/>
      </c>
      <c r="J444" s="82" t="str">
        <f t="shared" si="407"/>
        <v/>
      </c>
      <c r="K444" s="82" t="str">
        <f t="shared" si="408"/>
        <v/>
      </c>
      <c r="L444" s="82" t="str">
        <f t="shared" si="409"/>
        <v/>
      </c>
      <c r="M444" s="82" t="str">
        <f t="shared" si="410"/>
        <v/>
      </c>
      <c r="N444" s="82" t="str">
        <f t="shared" si="411"/>
        <v/>
      </c>
      <c r="O444" s="82" t="str">
        <f t="shared" si="412"/>
        <v/>
      </c>
      <c r="P444" s="82" t="str">
        <f t="shared" si="413"/>
        <v/>
      </c>
      <c r="Q444" s="82" t="str">
        <f t="shared" si="414"/>
        <v/>
      </c>
      <c r="R444" s="82" t="str">
        <f t="shared" si="415"/>
        <v/>
      </c>
      <c r="S444" s="82" t="str">
        <f t="shared" si="416"/>
        <v/>
      </c>
      <c r="T444" s="82" t="str">
        <f t="shared" si="417"/>
        <v/>
      </c>
      <c r="U444" s="82" t="str">
        <f t="shared" si="418"/>
        <v/>
      </c>
      <c r="V444" s="82" t="str">
        <f t="shared" si="419"/>
        <v/>
      </c>
      <c r="W444" s="82" t="str">
        <f t="shared" si="420"/>
        <v/>
      </c>
      <c r="X444" s="82" t="str">
        <f t="shared" si="421"/>
        <v/>
      </c>
      <c r="Y444" s="82" t="str">
        <f t="shared" si="422"/>
        <v/>
      </c>
      <c r="Z444" s="82" t="str">
        <f t="shared" si="423"/>
        <v/>
      </c>
      <c r="AA444" s="82" t="str">
        <f t="shared" si="424"/>
        <v/>
      </c>
      <c r="AB444" s="82" t="str">
        <f t="shared" si="425"/>
        <v/>
      </c>
      <c r="AC444" s="83" t="str">
        <f t="shared" si="454"/>
        <v>https://viking-pictures.s3.us-west-1.amazonaws.com/AA1188</v>
      </c>
      <c r="AD444" s="82" t="str">
        <f t="shared" si="455"/>
        <v>0</v>
      </c>
      <c r="AE444" s="82">
        <f t="shared" si="451"/>
        <v>0</v>
      </c>
      <c r="AF444" s="82" t="str">
        <f t="shared" si="456"/>
        <v>0</v>
      </c>
      <c r="AG444" s="82" t="str">
        <f t="shared" si="457"/>
        <v>0</v>
      </c>
      <c r="AH444" s="82" t="str">
        <f t="shared" si="458"/>
        <v>0</v>
      </c>
      <c r="AI444" s="82" t="str">
        <f t="shared" si="459"/>
        <v>0</v>
      </c>
      <c r="AJ444" s="82" t="str">
        <f t="shared" si="460"/>
        <v>0</v>
      </c>
      <c r="AK444" s="82" t="str">
        <f t="shared" si="461"/>
        <v>0</v>
      </c>
      <c r="AL444" s="82" t="str">
        <f t="shared" si="462"/>
        <v>0</v>
      </c>
      <c r="AM444" s="82" t="str">
        <f t="shared" si="463"/>
        <v>0</v>
      </c>
      <c r="AN444" s="82" t="str">
        <f t="shared" si="464"/>
        <v>0</v>
      </c>
      <c r="AO444" s="82" t="str">
        <f t="shared" si="465"/>
        <v>0</v>
      </c>
      <c r="AP444" s="82" t="str">
        <f t="shared" si="466"/>
        <v>0</v>
      </c>
      <c r="AQ444" s="84" t="s">
        <v>3199</v>
      </c>
      <c r="AR444" s="84" t="s">
        <v>1864</v>
      </c>
      <c r="AS444" s="84" t="s">
        <v>1865</v>
      </c>
      <c r="AT444" s="84" t="s">
        <v>1866</v>
      </c>
      <c r="AU444" s="84" t="s">
        <v>1867</v>
      </c>
      <c r="AV444" s="84" t="s">
        <v>1868</v>
      </c>
      <c r="AW444" s="84" t="s">
        <v>1869</v>
      </c>
      <c r="AX444" s="84" t="s">
        <v>1870</v>
      </c>
      <c r="AY444" s="84" t="s">
        <v>1871</v>
      </c>
      <c r="AZ444" s="84" t="s">
        <v>1872</v>
      </c>
      <c r="BA444" s="84" t="s">
        <v>1873</v>
      </c>
      <c r="BB444" s="84" t="s">
        <v>1874</v>
      </c>
      <c r="BC444" s="84" t="s">
        <v>1875</v>
      </c>
      <c r="BD444" s="84" t="s">
        <v>1876</v>
      </c>
      <c r="BE444" s="84" t="s">
        <v>1877</v>
      </c>
      <c r="BF444" s="84" t="s">
        <v>1878</v>
      </c>
      <c r="BG444" s="84" t="s">
        <v>1879</v>
      </c>
      <c r="BH444" s="84" t="s">
        <v>1880</v>
      </c>
      <c r="BI444" s="84" t="s">
        <v>1881</v>
      </c>
      <c r="BJ444" s="84" t="s">
        <v>1882</v>
      </c>
      <c r="BK444" s="84" t="s">
        <v>1883</v>
      </c>
      <c r="BL444" s="84" t="s">
        <v>1884</v>
      </c>
      <c r="BM444" s="84" t="s">
        <v>1885</v>
      </c>
      <c r="BN444" s="84" t="s">
        <v>1886</v>
      </c>
      <c r="BO444" s="84" t="s">
        <v>1887</v>
      </c>
      <c r="BP444" s="84" t="s">
        <v>1888</v>
      </c>
      <c r="BQ444" s="84" t="s">
        <v>1889</v>
      </c>
      <c r="BR444" s="68" t="str">
        <f t="shared" si="452"/>
        <v/>
      </c>
      <c r="BS444" s="68" t="str">
        <f t="shared" si="426"/>
        <v/>
      </c>
      <c r="BT444" s="68" t="str">
        <f t="shared" si="427"/>
        <v/>
      </c>
      <c r="BU444" s="68" t="str">
        <f t="shared" si="428"/>
        <v/>
      </c>
      <c r="BV444" s="68" t="str">
        <f t="shared" si="429"/>
        <v/>
      </c>
      <c r="BW444" s="68" t="str">
        <f t="shared" si="430"/>
        <v/>
      </c>
      <c r="BX444" s="68" t="str">
        <f t="shared" si="431"/>
        <v/>
      </c>
      <c r="BY444" s="68" t="str">
        <f t="shared" si="432"/>
        <v/>
      </c>
      <c r="BZ444" s="68" t="str">
        <f t="shared" si="433"/>
        <v/>
      </c>
      <c r="CA444" s="68" t="str">
        <f t="shared" si="434"/>
        <v/>
      </c>
      <c r="CB444" s="68" t="str">
        <f t="shared" si="435"/>
        <v/>
      </c>
      <c r="CC444" s="68" t="str">
        <f t="shared" si="436"/>
        <v/>
      </c>
      <c r="CD444" s="68" t="str">
        <f t="shared" si="437"/>
        <v/>
      </c>
      <c r="CE444" s="68" t="str">
        <f t="shared" si="438"/>
        <v/>
      </c>
      <c r="CF444" s="68" t="str">
        <f t="shared" si="439"/>
        <v/>
      </c>
      <c r="CG444" s="68" t="str">
        <f t="shared" si="440"/>
        <v/>
      </c>
      <c r="CH444" s="68" t="str">
        <f t="shared" si="441"/>
        <v/>
      </c>
      <c r="CI444" s="68" t="str">
        <f t="shared" si="442"/>
        <v/>
      </c>
      <c r="CJ444" s="68" t="str">
        <f t="shared" si="443"/>
        <v/>
      </c>
      <c r="CK444" s="68" t="str">
        <f t="shared" si="444"/>
        <v/>
      </c>
      <c r="CL444" s="68" t="str">
        <f t="shared" si="445"/>
        <v/>
      </c>
      <c r="CM444" s="68" t="str">
        <f t="shared" si="446"/>
        <v/>
      </c>
      <c r="CN444" s="68" t="str">
        <f t="shared" si="447"/>
        <v/>
      </c>
      <c r="CO444" s="68" t="str">
        <f t="shared" si="448"/>
        <v/>
      </c>
      <c r="CP444" s="68" t="str">
        <f t="shared" si="453"/>
        <v/>
      </c>
    </row>
    <row r="445" spans="3:94" x14ac:dyDescent="0.25">
      <c r="C445" s="82" t="str">
        <f t="shared" si="449"/>
        <v/>
      </c>
      <c r="D445" s="278"/>
      <c r="E445" s="82" t="str">
        <f t="shared" si="450"/>
        <v/>
      </c>
      <c r="F445" s="82" t="str">
        <f t="shared" si="403"/>
        <v/>
      </c>
      <c r="G445" s="82" t="str">
        <f t="shared" si="404"/>
        <v/>
      </c>
      <c r="H445" s="82" t="str">
        <f t="shared" si="405"/>
        <v/>
      </c>
      <c r="I445" s="82" t="str">
        <f t="shared" si="406"/>
        <v/>
      </c>
      <c r="J445" s="82" t="str">
        <f t="shared" si="407"/>
        <v/>
      </c>
      <c r="K445" s="82" t="str">
        <f t="shared" si="408"/>
        <v/>
      </c>
      <c r="L445" s="82" t="str">
        <f t="shared" si="409"/>
        <v/>
      </c>
      <c r="M445" s="82" t="str">
        <f t="shared" si="410"/>
        <v/>
      </c>
      <c r="N445" s="82" t="str">
        <f t="shared" si="411"/>
        <v/>
      </c>
      <c r="O445" s="82" t="str">
        <f t="shared" si="412"/>
        <v/>
      </c>
      <c r="P445" s="82" t="str">
        <f t="shared" si="413"/>
        <v/>
      </c>
      <c r="Q445" s="82" t="str">
        <f t="shared" si="414"/>
        <v/>
      </c>
      <c r="R445" s="82" t="str">
        <f t="shared" si="415"/>
        <v/>
      </c>
      <c r="S445" s="82" t="str">
        <f t="shared" si="416"/>
        <v/>
      </c>
      <c r="T445" s="82" t="str">
        <f t="shared" si="417"/>
        <v/>
      </c>
      <c r="U445" s="82" t="str">
        <f t="shared" si="418"/>
        <v/>
      </c>
      <c r="V445" s="82" t="str">
        <f t="shared" si="419"/>
        <v/>
      </c>
      <c r="W445" s="82" t="str">
        <f t="shared" si="420"/>
        <v/>
      </c>
      <c r="X445" s="82" t="str">
        <f t="shared" si="421"/>
        <v/>
      </c>
      <c r="Y445" s="82" t="str">
        <f t="shared" si="422"/>
        <v/>
      </c>
      <c r="Z445" s="82" t="str">
        <f t="shared" si="423"/>
        <v/>
      </c>
      <c r="AA445" s="82" t="str">
        <f t="shared" si="424"/>
        <v/>
      </c>
      <c r="AB445" s="82" t="str">
        <f t="shared" si="425"/>
        <v/>
      </c>
      <c r="AC445" s="83" t="str">
        <f t="shared" si="454"/>
        <v>https://viking-pictures.s3.us-west-1.amazonaws.com/AA1188</v>
      </c>
      <c r="AD445" s="82" t="str">
        <f t="shared" si="455"/>
        <v>0</v>
      </c>
      <c r="AE445" s="82">
        <f t="shared" si="451"/>
        <v>0</v>
      </c>
      <c r="AF445" s="82" t="str">
        <f t="shared" si="456"/>
        <v>0</v>
      </c>
      <c r="AG445" s="82" t="str">
        <f t="shared" si="457"/>
        <v>0</v>
      </c>
      <c r="AH445" s="82" t="str">
        <f t="shared" si="458"/>
        <v>0</v>
      </c>
      <c r="AI445" s="82" t="str">
        <f t="shared" si="459"/>
        <v>0</v>
      </c>
      <c r="AJ445" s="82" t="str">
        <f t="shared" si="460"/>
        <v>0</v>
      </c>
      <c r="AK445" s="82" t="str">
        <f t="shared" si="461"/>
        <v>0</v>
      </c>
      <c r="AL445" s="82" t="str">
        <f t="shared" si="462"/>
        <v>0</v>
      </c>
      <c r="AM445" s="82" t="str">
        <f t="shared" si="463"/>
        <v>0</v>
      </c>
      <c r="AN445" s="82" t="str">
        <f t="shared" si="464"/>
        <v>0</v>
      </c>
      <c r="AO445" s="82" t="str">
        <f t="shared" si="465"/>
        <v>0</v>
      </c>
      <c r="AP445" s="82" t="str">
        <f t="shared" si="466"/>
        <v>0</v>
      </c>
      <c r="AQ445" s="84" t="s">
        <v>3199</v>
      </c>
      <c r="AR445" s="84" t="s">
        <v>1864</v>
      </c>
      <c r="AS445" s="84" t="s">
        <v>1865</v>
      </c>
      <c r="AT445" s="84" t="s">
        <v>1866</v>
      </c>
      <c r="AU445" s="84" t="s">
        <v>1867</v>
      </c>
      <c r="AV445" s="84" t="s">
        <v>1868</v>
      </c>
      <c r="AW445" s="84" t="s">
        <v>1869</v>
      </c>
      <c r="AX445" s="84" t="s">
        <v>1870</v>
      </c>
      <c r="AY445" s="84" t="s">
        <v>1871</v>
      </c>
      <c r="AZ445" s="84" t="s">
        <v>1872</v>
      </c>
      <c r="BA445" s="84" t="s">
        <v>1873</v>
      </c>
      <c r="BB445" s="84" t="s">
        <v>1874</v>
      </c>
      <c r="BC445" s="84" t="s">
        <v>1875</v>
      </c>
      <c r="BD445" s="84" t="s">
        <v>1876</v>
      </c>
      <c r="BE445" s="84" t="s">
        <v>1877</v>
      </c>
      <c r="BF445" s="84" t="s">
        <v>1878</v>
      </c>
      <c r="BG445" s="84" t="s">
        <v>1879</v>
      </c>
      <c r="BH445" s="84" t="s">
        <v>1880</v>
      </c>
      <c r="BI445" s="84" t="s">
        <v>1881</v>
      </c>
      <c r="BJ445" s="84" t="s">
        <v>1882</v>
      </c>
      <c r="BK445" s="84" t="s">
        <v>1883</v>
      </c>
      <c r="BL445" s="84" t="s">
        <v>1884</v>
      </c>
      <c r="BM445" s="84" t="s">
        <v>1885</v>
      </c>
      <c r="BN445" s="84" t="s">
        <v>1886</v>
      </c>
      <c r="BO445" s="84" t="s">
        <v>1887</v>
      </c>
      <c r="BP445" s="84" t="s">
        <v>1888</v>
      </c>
      <c r="BQ445" s="84" t="s">
        <v>1889</v>
      </c>
      <c r="BR445" s="68" t="str">
        <f t="shared" si="452"/>
        <v/>
      </c>
      <c r="BS445" s="68" t="str">
        <f t="shared" si="426"/>
        <v/>
      </c>
      <c r="BT445" s="68" t="str">
        <f t="shared" si="427"/>
        <v/>
      </c>
      <c r="BU445" s="68" t="str">
        <f t="shared" si="428"/>
        <v/>
      </c>
      <c r="BV445" s="68" t="str">
        <f t="shared" si="429"/>
        <v/>
      </c>
      <c r="BW445" s="68" t="str">
        <f t="shared" si="430"/>
        <v/>
      </c>
      <c r="BX445" s="68" t="str">
        <f t="shared" si="431"/>
        <v/>
      </c>
      <c r="BY445" s="68" t="str">
        <f t="shared" si="432"/>
        <v/>
      </c>
      <c r="BZ445" s="68" t="str">
        <f t="shared" si="433"/>
        <v/>
      </c>
      <c r="CA445" s="68" t="str">
        <f t="shared" si="434"/>
        <v/>
      </c>
      <c r="CB445" s="68" t="str">
        <f t="shared" si="435"/>
        <v/>
      </c>
      <c r="CC445" s="68" t="str">
        <f t="shared" si="436"/>
        <v/>
      </c>
      <c r="CD445" s="68" t="str">
        <f t="shared" si="437"/>
        <v/>
      </c>
      <c r="CE445" s="68" t="str">
        <f t="shared" si="438"/>
        <v/>
      </c>
      <c r="CF445" s="68" t="str">
        <f t="shared" si="439"/>
        <v/>
      </c>
      <c r="CG445" s="68" t="str">
        <f t="shared" si="440"/>
        <v/>
      </c>
      <c r="CH445" s="68" t="str">
        <f t="shared" si="441"/>
        <v/>
      </c>
      <c r="CI445" s="68" t="str">
        <f t="shared" si="442"/>
        <v/>
      </c>
      <c r="CJ445" s="68" t="str">
        <f t="shared" si="443"/>
        <v/>
      </c>
      <c r="CK445" s="68" t="str">
        <f t="shared" si="444"/>
        <v/>
      </c>
      <c r="CL445" s="68" t="str">
        <f t="shared" si="445"/>
        <v/>
      </c>
      <c r="CM445" s="68" t="str">
        <f t="shared" si="446"/>
        <v/>
      </c>
      <c r="CN445" s="68" t="str">
        <f t="shared" si="447"/>
        <v/>
      </c>
      <c r="CO445" s="68" t="str">
        <f t="shared" si="448"/>
        <v/>
      </c>
      <c r="CP445" s="68" t="str">
        <f t="shared" si="453"/>
        <v/>
      </c>
    </row>
    <row r="446" spans="3:94" x14ac:dyDescent="0.25">
      <c r="C446" s="82" t="str">
        <f t="shared" si="449"/>
        <v/>
      </c>
      <c r="D446" s="278"/>
      <c r="E446" s="82" t="str">
        <f t="shared" si="450"/>
        <v/>
      </c>
      <c r="F446" s="82" t="str">
        <f t="shared" si="403"/>
        <v/>
      </c>
      <c r="G446" s="82" t="str">
        <f t="shared" si="404"/>
        <v/>
      </c>
      <c r="H446" s="82" t="str">
        <f t="shared" si="405"/>
        <v/>
      </c>
      <c r="I446" s="82" t="str">
        <f t="shared" si="406"/>
        <v/>
      </c>
      <c r="J446" s="82" t="str">
        <f t="shared" si="407"/>
        <v/>
      </c>
      <c r="K446" s="82" t="str">
        <f t="shared" si="408"/>
        <v/>
      </c>
      <c r="L446" s="82" t="str">
        <f t="shared" si="409"/>
        <v/>
      </c>
      <c r="M446" s="82" t="str">
        <f t="shared" si="410"/>
        <v/>
      </c>
      <c r="N446" s="82" t="str">
        <f t="shared" si="411"/>
        <v/>
      </c>
      <c r="O446" s="82" t="str">
        <f t="shared" si="412"/>
        <v/>
      </c>
      <c r="P446" s="82" t="str">
        <f t="shared" si="413"/>
        <v/>
      </c>
      <c r="Q446" s="82" t="str">
        <f t="shared" si="414"/>
        <v/>
      </c>
      <c r="R446" s="82" t="str">
        <f t="shared" si="415"/>
        <v/>
      </c>
      <c r="S446" s="82" t="str">
        <f t="shared" si="416"/>
        <v/>
      </c>
      <c r="T446" s="82" t="str">
        <f t="shared" si="417"/>
        <v/>
      </c>
      <c r="U446" s="82" t="str">
        <f t="shared" si="418"/>
        <v/>
      </c>
      <c r="V446" s="82" t="str">
        <f t="shared" si="419"/>
        <v/>
      </c>
      <c r="W446" s="82" t="str">
        <f t="shared" si="420"/>
        <v/>
      </c>
      <c r="X446" s="82" t="str">
        <f t="shared" si="421"/>
        <v/>
      </c>
      <c r="Y446" s="82" t="str">
        <f t="shared" si="422"/>
        <v/>
      </c>
      <c r="Z446" s="82" t="str">
        <f t="shared" si="423"/>
        <v/>
      </c>
      <c r="AA446" s="82" t="str">
        <f t="shared" si="424"/>
        <v/>
      </c>
      <c r="AB446" s="82" t="str">
        <f t="shared" si="425"/>
        <v/>
      </c>
      <c r="AC446" s="83" t="str">
        <f t="shared" si="454"/>
        <v>https://viking-pictures.s3.us-west-1.amazonaws.com/AA1188</v>
      </c>
      <c r="AD446" s="82" t="str">
        <f t="shared" si="455"/>
        <v>0</v>
      </c>
      <c r="AE446" s="82">
        <f t="shared" si="451"/>
        <v>0</v>
      </c>
      <c r="AF446" s="82" t="str">
        <f t="shared" si="456"/>
        <v>0</v>
      </c>
      <c r="AG446" s="82" t="str">
        <f t="shared" si="457"/>
        <v>0</v>
      </c>
      <c r="AH446" s="82" t="str">
        <f t="shared" si="458"/>
        <v>0</v>
      </c>
      <c r="AI446" s="82" t="str">
        <f t="shared" si="459"/>
        <v>0</v>
      </c>
      <c r="AJ446" s="82" t="str">
        <f t="shared" si="460"/>
        <v>0</v>
      </c>
      <c r="AK446" s="82" t="str">
        <f t="shared" si="461"/>
        <v>0</v>
      </c>
      <c r="AL446" s="82" t="str">
        <f t="shared" si="462"/>
        <v>0</v>
      </c>
      <c r="AM446" s="82" t="str">
        <f t="shared" si="463"/>
        <v>0</v>
      </c>
      <c r="AN446" s="82" t="str">
        <f t="shared" si="464"/>
        <v>0</v>
      </c>
      <c r="AO446" s="82" t="str">
        <f t="shared" si="465"/>
        <v>0</v>
      </c>
      <c r="AP446" s="82" t="str">
        <f t="shared" si="466"/>
        <v>0</v>
      </c>
      <c r="AQ446" s="84" t="s">
        <v>3199</v>
      </c>
      <c r="AR446" s="84" t="s">
        <v>1864</v>
      </c>
      <c r="AS446" s="84" t="s">
        <v>1865</v>
      </c>
      <c r="AT446" s="84" t="s">
        <v>1866</v>
      </c>
      <c r="AU446" s="84" t="s">
        <v>1867</v>
      </c>
      <c r="AV446" s="84" t="s">
        <v>1868</v>
      </c>
      <c r="AW446" s="84" t="s">
        <v>1869</v>
      </c>
      <c r="AX446" s="84" t="s">
        <v>1870</v>
      </c>
      <c r="AY446" s="84" t="s">
        <v>1871</v>
      </c>
      <c r="AZ446" s="84" t="s">
        <v>1872</v>
      </c>
      <c r="BA446" s="84" t="s">
        <v>1873</v>
      </c>
      <c r="BB446" s="84" t="s">
        <v>1874</v>
      </c>
      <c r="BC446" s="84" t="s">
        <v>1875</v>
      </c>
      <c r="BD446" s="84" t="s">
        <v>1876</v>
      </c>
      <c r="BE446" s="84" t="s">
        <v>1877</v>
      </c>
      <c r="BF446" s="84" t="s">
        <v>1878</v>
      </c>
      <c r="BG446" s="84" t="s">
        <v>1879</v>
      </c>
      <c r="BH446" s="84" t="s">
        <v>1880</v>
      </c>
      <c r="BI446" s="84" t="s">
        <v>1881</v>
      </c>
      <c r="BJ446" s="84" t="s">
        <v>1882</v>
      </c>
      <c r="BK446" s="84" t="s">
        <v>1883</v>
      </c>
      <c r="BL446" s="84" t="s">
        <v>1884</v>
      </c>
      <c r="BM446" s="84" t="s">
        <v>1885</v>
      </c>
      <c r="BN446" s="84" t="s">
        <v>1886</v>
      </c>
      <c r="BO446" s="84" t="s">
        <v>1887</v>
      </c>
      <c r="BP446" s="84" t="s">
        <v>1888</v>
      </c>
      <c r="BQ446" s="84" t="s">
        <v>1889</v>
      </c>
      <c r="BR446" s="68" t="str">
        <f t="shared" si="452"/>
        <v/>
      </c>
      <c r="BS446" s="68" t="str">
        <f t="shared" si="426"/>
        <v/>
      </c>
      <c r="BT446" s="68" t="str">
        <f t="shared" si="427"/>
        <v/>
      </c>
      <c r="BU446" s="68" t="str">
        <f t="shared" si="428"/>
        <v/>
      </c>
      <c r="BV446" s="68" t="str">
        <f t="shared" si="429"/>
        <v/>
      </c>
      <c r="BW446" s="68" t="str">
        <f t="shared" si="430"/>
        <v/>
      </c>
      <c r="BX446" s="68" t="str">
        <f t="shared" si="431"/>
        <v/>
      </c>
      <c r="BY446" s="68" t="str">
        <f t="shared" si="432"/>
        <v/>
      </c>
      <c r="BZ446" s="68" t="str">
        <f t="shared" si="433"/>
        <v/>
      </c>
      <c r="CA446" s="68" t="str">
        <f t="shared" si="434"/>
        <v/>
      </c>
      <c r="CB446" s="68" t="str">
        <f t="shared" si="435"/>
        <v/>
      </c>
      <c r="CC446" s="68" t="str">
        <f t="shared" si="436"/>
        <v/>
      </c>
      <c r="CD446" s="68" t="str">
        <f t="shared" si="437"/>
        <v/>
      </c>
      <c r="CE446" s="68" t="str">
        <f t="shared" si="438"/>
        <v/>
      </c>
      <c r="CF446" s="68" t="str">
        <f t="shared" si="439"/>
        <v/>
      </c>
      <c r="CG446" s="68" t="str">
        <f t="shared" si="440"/>
        <v/>
      </c>
      <c r="CH446" s="68" t="str">
        <f t="shared" si="441"/>
        <v/>
      </c>
      <c r="CI446" s="68" t="str">
        <f t="shared" si="442"/>
        <v/>
      </c>
      <c r="CJ446" s="68" t="str">
        <f t="shared" si="443"/>
        <v/>
      </c>
      <c r="CK446" s="68" t="str">
        <f t="shared" si="444"/>
        <v/>
      </c>
      <c r="CL446" s="68" t="str">
        <f t="shared" si="445"/>
        <v/>
      </c>
      <c r="CM446" s="68" t="str">
        <f t="shared" si="446"/>
        <v/>
      </c>
      <c r="CN446" s="68" t="str">
        <f t="shared" si="447"/>
        <v/>
      </c>
      <c r="CO446" s="68" t="str">
        <f t="shared" si="448"/>
        <v/>
      </c>
      <c r="CP446" s="68" t="str">
        <f t="shared" si="453"/>
        <v/>
      </c>
    </row>
    <row r="447" spans="3:94" x14ac:dyDescent="0.25">
      <c r="C447" s="82" t="str">
        <f t="shared" si="449"/>
        <v/>
      </c>
      <c r="D447" s="278"/>
      <c r="E447" s="82" t="str">
        <f t="shared" si="450"/>
        <v/>
      </c>
      <c r="F447" s="82" t="str">
        <f t="shared" si="403"/>
        <v/>
      </c>
      <c r="G447" s="82" t="str">
        <f t="shared" si="404"/>
        <v/>
      </c>
      <c r="H447" s="82" t="str">
        <f t="shared" si="405"/>
        <v/>
      </c>
      <c r="I447" s="82" t="str">
        <f t="shared" si="406"/>
        <v/>
      </c>
      <c r="J447" s="82" t="str">
        <f t="shared" si="407"/>
        <v/>
      </c>
      <c r="K447" s="82" t="str">
        <f t="shared" si="408"/>
        <v/>
      </c>
      <c r="L447" s="82" t="str">
        <f t="shared" si="409"/>
        <v/>
      </c>
      <c r="M447" s="82" t="str">
        <f t="shared" si="410"/>
        <v/>
      </c>
      <c r="N447" s="82" t="str">
        <f t="shared" si="411"/>
        <v/>
      </c>
      <c r="O447" s="82" t="str">
        <f t="shared" si="412"/>
        <v/>
      </c>
      <c r="P447" s="82" t="str">
        <f t="shared" si="413"/>
        <v/>
      </c>
      <c r="Q447" s="82" t="str">
        <f t="shared" si="414"/>
        <v/>
      </c>
      <c r="R447" s="82" t="str">
        <f t="shared" si="415"/>
        <v/>
      </c>
      <c r="S447" s="82" t="str">
        <f t="shared" si="416"/>
        <v/>
      </c>
      <c r="T447" s="82" t="str">
        <f t="shared" si="417"/>
        <v/>
      </c>
      <c r="U447" s="82" t="str">
        <f t="shared" si="418"/>
        <v/>
      </c>
      <c r="V447" s="82" t="str">
        <f t="shared" si="419"/>
        <v/>
      </c>
      <c r="W447" s="82" t="str">
        <f t="shared" si="420"/>
        <v/>
      </c>
      <c r="X447" s="82" t="str">
        <f t="shared" si="421"/>
        <v/>
      </c>
      <c r="Y447" s="82" t="str">
        <f t="shared" si="422"/>
        <v/>
      </c>
      <c r="Z447" s="82" t="str">
        <f t="shared" si="423"/>
        <v/>
      </c>
      <c r="AA447" s="82" t="str">
        <f t="shared" si="424"/>
        <v/>
      </c>
      <c r="AB447" s="82" t="str">
        <f t="shared" si="425"/>
        <v/>
      </c>
      <c r="AC447" s="83" t="str">
        <f t="shared" si="454"/>
        <v>https://viking-pictures.s3.us-west-1.amazonaws.com/AA1188</v>
      </c>
      <c r="AD447" s="82" t="str">
        <f t="shared" si="455"/>
        <v>0</v>
      </c>
      <c r="AE447" s="82">
        <f t="shared" si="451"/>
        <v>0</v>
      </c>
      <c r="AF447" s="82" t="str">
        <f t="shared" si="456"/>
        <v>0</v>
      </c>
      <c r="AG447" s="82" t="str">
        <f t="shared" si="457"/>
        <v>0</v>
      </c>
      <c r="AH447" s="82" t="str">
        <f t="shared" si="458"/>
        <v>0</v>
      </c>
      <c r="AI447" s="82" t="str">
        <f t="shared" si="459"/>
        <v>0</v>
      </c>
      <c r="AJ447" s="82" t="str">
        <f t="shared" si="460"/>
        <v>0</v>
      </c>
      <c r="AK447" s="82" t="str">
        <f t="shared" si="461"/>
        <v>0</v>
      </c>
      <c r="AL447" s="82" t="str">
        <f t="shared" si="462"/>
        <v>0</v>
      </c>
      <c r="AM447" s="82" t="str">
        <f t="shared" si="463"/>
        <v>0</v>
      </c>
      <c r="AN447" s="82" t="str">
        <f t="shared" si="464"/>
        <v>0</v>
      </c>
      <c r="AO447" s="82" t="str">
        <f t="shared" si="465"/>
        <v>0</v>
      </c>
      <c r="AP447" s="82" t="str">
        <f t="shared" si="466"/>
        <v>0</v>
      </c>
      <c r="AQ447" s="84" t="s">
        <v>3199</v>
      </c>
      <c r="AR447" s="84" t="s">
        <v>1864</v>
      </c>
      <c r="AS447" s="84" t="s">
        <v>1865</v>
      </c>
      <c r="AT447" s="84" t="s">
        <v>1866</v>
      </c>
      <c r="AU447" s="84" t="s">
        <v>1867</v>
      </c>
      <c r="AV447" s="84" t="s">
        <v>1868</v>
      </c>
      <c r="AW447" s="84" t="s">
        <v>1869</v>
      </c>
      <c r="AX447" s="84" t="s">
        <v>1870</v>
      </c>
      <c r="AY447" s="84" t="s">
        <v>1871</v>
      </c>
      <c r="AZ447" s="84" t="s">
        <v>1872</v>
      </c>
      <c r="BA447" s="84" t="s">
        <v>1873</v>
      </c>
      <c r="BB447" s="84" t="s">
        <v>1874</v>
      </c>
      <c r="BC447" s="84" t="s">
        <v>1875</v>
      </c>
      <c r="BD447" s="84" t="s">
        <v>1876</v>
      </c>
      <c r="BE447" s="84" t="s">
        <v>1877</v>
      </c>
      <c r="BF447" s="84" t="s">
        <v>1878</v>
      </c>
      <c r="BG447" s="84" t="s">
        <v>1879</v>
      </c>
      <c r="BH447" s="84" t="s">
        <v>1880</v>
      </c>
      <c r="BI447" s="84" t="s">
        <v>1881</v>
      </c>
      <c r="BJ447" s="84" t="s">
        <v>1882</v>
      </c>
      <c r="BK447" s="84" t="s">
        <v>1883</v>
      </c>
      <c r="BL447" s="84" t="s">
        <v>1884</v>
      </c>
      <c r="BM447" s="84" t="s">
        <v>1885</v>
      </c>
      <c r="BN447" s="84" t="s">
        <v>1886</v>
      </c>
      <c r="BO447" s="84" t="s">
        <v>1887</v>
      </c>
      <c r="BP447" s="84" t="s">
        <v>1888</v>
      </c>
      <c r="BQ447" s="84" t="s">
        <v>1889</v>
      </c>
      <c r="BR447" s="68" t="str">
        <f t="shared" si="452"/>
        <v/>
      </c>
      <c r="BS447" s="68" t="str">
        <f t="shared" si="426"/>
        <v/>
      </c>
      <c r="BT447" s="68" t="str">
        <f t="shared" si="427"/>
        <v/>
      </c>
      <c r="BU447" s="68" t="str">
        <f t="shared" si="428"/>
        <v/>
      </c>
      <c r="BV447" s="68" t="str">
        <f t="shared" si="429"/>
        <v/>
      </c>
      <c r="BW447" s="68" t="str">
        <f t="shared" si="430"/>
        <v/>
      </c>
      <c r="BX447" s="68" t="str">
        <f t="shared" si="431"/>
        <v/>
      </c>
      <c r="BY447" s="68" t="str">
        <f t="shared" si="432"/>
        <v/>
      </c>
      <c r="BZ447" s="68" t="str">
        <f t="shared" si="433"/>
        <v/>
      </c>
      <c r="CA447" s="68" t="str">
        <f t="shared" si="434"/>
        <v/>
      </c>
      <c r="CB447" s="68" t="str">
        <f t="shared" si="435"/>
        <v/>
      </c>
      <c r="CC447" s="68" t="str">
        <f t="shared" si="436"/>
        <v/>
      </c>
      <c r="CD447" s="68" t="str">
        <f t="shared" si="437"/>
        <v/>
      </c>
      <c r="CE447" s="68" t="str">
        <f t="shared" si="438"/>
        <v/>
      </c>
      <c r="CF447" s="68" t="str">
        <f t="shared" si="439"/>
        <v/>
      </c>
      <c r="CG447" s="68" t="str">
        <f t="shared" si="440"/>
        <v/>
      </c>
      <c r="CH447" s="68" t="str">
        <f t="shared" si="441"/>
        <v/>
      </c>
      <c r="CI447" s="68" t="str">
        <f t="shared" si="442"/>
        <v/>
      </c>
      <c r="CJ447" s="68" t="str">
        <f t="shared" si="443"/>
        <v/>
      </c>
      <c r="CK447" s="68" t="str">
        <f t="shared" si="444"/>
        <v/>
      </c>
      <c r="CL447" s="68" t="str">
        <f t="shared" si="445"/>
        <v/>
      </c>
      <c r="CM447" s="68" t="str">
        <f t="shared" si="446"/>
        <v/>
      </c>
      <c r="CN447" s="68" t="str">
        <f t="shared" si="447"/>
        <v/>
      </c>
      <c r="CO447" s="68" t="str">
        <f t="shared" si="448"/>
        <v/>
      </c>
      <c r="CP447" s="68" t="str">
        <f t="shared" si="453"/>
        <v/>
      </c>
    </row>
    <row r="448" spans="3:94" x14ac:dyDescent="0.25">
      <c r="C448" s="82" t="str">
        <f t="shared" si="449"/>
        <v/>
      </c>
      <c r="D448" s="278"/>
      <c r="E448" s="82" t="str">
        <f t="shared" si="450"/>
        <v/>
      </c>
      <c r="F448" s="82" t="str">
        <f t="shared" si="403"/>
        <v/>
      </c>
      <c r="G448" s="82" t="str">
        <f t="shared" si="404"/>
        <v/>
      </c>
      <c r="H448" s="82" t="str">
        <f t="shared" si="405"/>
        <v/>
      </c>
      <c r="I448" s="82" t="str">
        <f t="shared" si="406"/>
        <v/>
      </c>
      <c r="J448" s="82" t="str">
        <f t="shared" si="407"/>
        <v/>
      </c>
      <c r="K448" s="82" t="str">
        <f t="shared" si="408"/>
        <v/>
      </c>
      <c r="L448" s="82" t="str">
        <f t="shared" si="409"/>
        <v/>
      </c>
      <c r="M448" s="82" t="str">
        <f t="shared" si="410"/>
        <v/>
      </c>
      <c r="N448" s="82" t="str">
        <f t="shared" si="411"/>
        <v/>
      </c>
      <c r="O448" s="82" t="str">
        <f t="shared" si="412"/>
        <v/>
      </c>
      <c r="P448" s="82" t="str">
        <f t="shared" si="413"/>
        <v/>
      </c>
      <c r="Q448" s="82" t="str">
        <f t="shared" si="414"/>
        <v/>
      </c>
      <c r="R448" s="82" t="str">
        <f t="shared" si="415"/>
        <v/>
      </c>
      <c r="S448" s="82" t="str">
        <f t="shared" si="416"/>
        <v/>
      </c>
      <c r="T448" s="82" t="str">
        <f t="shared" si="417"/>
        <v/>
      </c>
      <c r="U448" s="82" t="str">
        <f t="shared" si="418"/>
        <v/>
      </c>
      <c r="V448" s="82" t="str">
        <f t="shared" si="419"/>
        <v/>
      </c>
      <c r="W448" s="82" t="str">
        <f t="shared" si="420"/>
        <v/>
      </c>
      <c r="X448" s="82" t="str">
        <f t="shared" si="421"/>
        <v/>
      </c>
      <c r="Y448" s="82" t="str">
        <f t="shared" si="422"/>
        <v/>
      </c>
      <c r="Z448" s="82" t="str">
        <f t="shared" si="423"/>
        <v/>
      </c>
      <c r="AA448" s="82" t="str">
        <f t="shared" si="424"/>
        <v/>
      </c>
      <c r="AB448" s="82" t="str">
        <f t="shared" si="425"/>
        <v/>
      </c>
      <c r="AC448" s="83" t="str">
        <f t="shared" si="454"/>
        <v>https://viking-pictures.s3.us-west-1.amazonaws.com/AA1188</v>
      </c>
      <c r="AD448" s="82" t="str">
        <f t="shared" si="455"/>
        <v>0</v>
      </c>
      <c r="AE448" s="82">
        <f t="shared" si="451"/>
        <v>0</v>
      </c>
      <c r="AF448" s="82" t="str">
        <f t="shared" si="456"/>
        <v>0</v>
      </c>
      <c r="AG448" s="82" t="str">
        <f t="shared" si="457"/>
        <v>0</v>
      </c>
      <c r="AH448" s="82" t="str">
        <f t="shared" si="458"/>
        <v>0</v>
      </c>
      <c r="AI448" s="82" t="str">
        <f t="shared" si="459"/>
        <v>0</v>
      </c>
      <c r="AJ448" s="82" t="str">
        <f t="shared" si="460"/>
        <v>0</v>
      </c>
      <c r="AK448" s="82" t="str">
        <f t="shared" si="461"/>
        <v>0</v>
      </c>
      <c r="AL448" s="82" t="str">
        <f t="shared" si="462"/>
        <v>0</v>
      </c>
      <c r="AM448" s="82" t="str">
        <f t="shared" si="463"/>
        <v>0</v>
      </c>
      <c r="AN448" s="82" t="str">
        <f t="shared" si="464"/>
        <v>0</v>
      </c>
      <c r="AO448" s="82" t="str">
        <f t="shared" si="465"/>
        <v>0</v>
      </c>
      <c r="AP448" s="82" t="str">
        <f t="shared" si="466"/>
        <v>0</v>
      </c>
      <c r="AQ448" s="84" t="s">
        <v>3199</v>
      </c>
      <c r="AR448" s="84" t="s">
        <v>1864</v>
      </c>
      <c r="AS448" s="84" t="s">
        <v>1865</v>
      </c>
      <c r="AT448" s="84" t="s">
        <v>1866</v>
      </c>
      <c r="AU448" s="84" t="s">
        <v>1867</v>
      </c>
      <c r="AV448" s="84" t="s">
        <v>1868</v>
      </c>
      <c r="AW448" s="84" t="s">
        <v>1869</v>
      </c>
      <c r="AX448" s="84" t="s">
        <v>1870</v>
      </c>
      <c r="AY448" s="84" t="s">
        <v>1871</v>
      </c>
      <c r="AZ448" s="84" t="s">
        <v>1872</v>
      </c>
      <c r="BA448" s="84" t="s">
        <v>1873</v>
      </c>
      <c r="BB448" s="84" t="s">
        <v>1874</v>
      </c>
      <c r="BC448" s="84" t="s">
        <v>1875</v>
      </c>
      <c r="BD448" s="84" t="s">
        <v>1876</v>
      </c>
      <c r="BE448" s="84" t="s">
        <v>1877</v>
      </c>
      <c r="BF448" s="84" t="s">
        <v>1878</v>
      </c>
      <c r="BG448" s="84" t="s">
        <v>1879</v>
      </c>
      <c r="BH448" s="84" t="s">
        <v>1880</v>
      </c>
      <c r="BI448" s="84" t="s">
        <v>1881</v>
      </c>
      <c r="BJ448" s="84" t="s">
        <v>1882</v>
      </c>
      <c r="BK448" s="84" t="s">
        <v>1883</v>
      </c>
      <c r="BL448" s="84" t="s">
        <v>1884</v>
      </c>
      <c r="BM448" s="84" t="s">
        <v>1885</v>
      </c>
      <c r="BN448" s="84" t="s">
        <v>1886</v>
      </c>
      <c r="BO448" s="84" t="s">
        <v>1887</v>
      </c>
      <c r="BP448" s="84" t="s">
        <v>1888</v>
      </c>
      <c r="BQ448" s="84" t="s">
        <v>1889</v>
      </c>
      <c r="BR448" s="68" t="str">
        <f t="shared" si="452"/>
        <v/>
      </c>
      <c r="BS448" s="68" t="str">
        <f t="shared" si="426"/>
        <v/>
      </c>
      <c r="BT448" s="68" t="str">
        <f t="shared" si="427"/>
        <v/>
      </c>
      <c r="BU448" s="68" t="str">
        <f t="shared" si="428"/>
        <v/>
      </c>
      <c r="BV448" s="68" t="str">
        <f t="shared" si="429"/>
        <v/>
      </c>
      <c r="BW448" s="68" t="str">
        <f t="shared" si="430"/>
        <v/>
      </c>
      <c r="BX448" s="68" t="str">
        <f t="shared" si="431"/>
        <v/>
      </c>
      <c r="BY448" s="68" t="str">
        <f t="shared" si="432"/>
        <v/>
      </c>
      <c r="BZ448" s="68" t="str">
        <f t="shared" si="433"/>
        <v/>
      </c>
      <c r="CA448" s="68" t="str">
        <f t="shared" si="434"/>
        <v/>
      </c>
      <c r="CB448" s="68" t="str">
        <f t="shared" si="435"/>
        <v/>
      </c>
      <c r="CC448" s="68" t="str">
        <f t="shared" si="436"/>
        <v/>
      </c>
      <c r="CD448" s="68" t="str">
        <f t="shared" si="437"/>
        <v/>
      </c>
      <c r="CE448" s="68" t="str">
        <f t="shared" si="438"/>
        <v/>
      </c>
      <c r="CF448" s="68" t="str">
        <f t="shared" si="439"/>
        <v/>
      </c>
      <c r="CG448" s="68" t="str">
        <f t="shared" si="440"/>
        <v/>
      </c>
      <c r="CH448" s="68" t="str">
        <f t="shared" si="441"/>
        <v/>
      </c>
      <c r="CI448" s="68" t="str">
        <f t="shared" si="442"/>
        <v/>
      </c>
      <c r="CJ448" s="68" t="str">
        <f t="shared" si="443"/>
        <v/>
      </c>
      <c r="CK448" s="68" t="str">
        <f t="shared" si="444"/>
        <v/>
      </c>
      <c r="CL448" s="68" t="str">
        <f t="shared" si="445"/>
        <v/>
      </c>
      <c r="CM448" s="68" t="str">
        <f t="shared" si="446"/>
        <v/>
      </c>
      <c r="CN448" s="68" t="str">
        <f t="shared" si="447"/>
        <v/>
      </c>
      <c r="CO448" s="68" t="str">
        <f t="shared" si="448"/>
        <v/>
      </c>
      <c r="CP448" s="68" t="str">
        <f t="shared" si="453"/>
        <v/>
      </c>
    </row>
    <row r="449" spans="3:94" x14ac:dyDescent="0.25">
      <c r="C449" s="82" t="str">
        <f t="shared" si="449"/>
        <v/>
      </c>
      <c r="D449" s="278"/>
      <c r="E449" s="82" t="str">
        <f t="shared" si="450"/>
        <v/>
      </c>
      <c r="F449" s="82" t="str">
        <f t="shared" si="403"/>
        <v/>
      </c>
      <c r="G449" s="82" t="str">
        <f t="shared" si="404"/>
        <v/>
      </c>
      <c r="H449" s="82" t="str">
        <f t="shared" si="405"/>
        <v/>
      </c>
      <c r="I449" s="82" t="str">
        <f t="shared" si="406"/>
        <v/>
      </c>
      <c r="J449" s="82" t="str">
        <f t="shared" si="407"/>
        <v/>
      </c>
      <c r="K449" s="82" t="str">
        <f t="shared" si="408"/>
        <v/>
      </c>
      <c r="L449" s="82" t="str">
        <f t="shared" si="409"/>
        <v/>
      </c>
      <c r="M449" s="82" t="str">
        <f t="shared" si="410"/>
        <v/>
      </c>
      <c r="N449" s="82" t="str">
        <f t="shared" si="411"/>
        <v/>
      </c>
      <c r="O449" s="82" t="str">
        <f t="shared" si="412"/>
        <v/>
      </c>
      <c r="P449" s="82" t="str">
        <f t="shared" si="413"/>
        <v/>
      </c>
      <c r="Q449" s="82" t="str">
        <f t="shared" si="414"/>
        <v/>
      </c>
      <c r="R449" s="82" t="str">
        <f t="shared" si="415"/>
        <v/>
      </c>
      <c r="S449" s="82" t="str">
        <f t="shared" si="416"/>
        <v/>
      </c>
      <c r="T449" s="82" t="str">
        <f t="shared" si="417"/>
        <v/>
      </c>
      <c r="U449" s="82" t="str">
        <f t="shared" si="418"/>
        <v/>
      </c>
      <c r="V449" s="82" t="str">
        <f t="shared" si="419"/>
        <v/>
      </c>
      <c r="W449" s="82" t="str">
        <f t="shared" si="420"/>
        <v/>
      </c>
      <c r="X449" s="82" t="str">
        <f t="shared" si="421"/>
        <v/>
      </c>
      <c r="Y449" s="82" t="str">
        <f t="shared" si="422"/>
        <v/>
      </c>
      <c r="Z449" s="82" t="str">
        <f t="shared" si="423"/>
        <v/>
      </c>
      <c r="AA449" s="82" t="str">
        <f t="shared" si="424"/>
        <v/>
      </c>
      <c r="AB449" s="82" t="str">
        <f t="shared" si="425"/>
        <v/>
      </c>
      <c r="AC449" s="83" t="str">
        <f t="shared" si="454"/>
        <v>https://viking-pictures.s3.us-west-1.amazonaws.com/AA1188</v>
      </c>
      <c r="AD449" s="82" t="str">
        <f t="shared" si="455"/>
        <v>0</v>
      </c>
      <c r="AE449" s="82">
        <f t="shared" si="451"/>
        <v>0</v>
      </c>
      <c r="AF449" s="82" t="str">
        <f t="shared" si="456"/>
        <v>0</v>
      </c>
      <c r="AG449" s="82" t="str">
        <f t="shared" si="457"/>
        <v>0</v>
      </c>
      <c r="AH449" s="82" t="str">
        <f t="shared" si="458"/>
        <v>0</v>
      </c>
      <c r="AI449" s="82" t="str">
        <f t="shared" si="459"/>
        <v>0</v>
      </c>
      <c r="AJ449" s="82" t="str">
        <f t="shared" si="460"/>
        <v>0</v>
      </c>
      <c r="AK449" s="82" t="str">
        <f t="shared" si="461"/>
        <v>0</v>
      </c>
      <c r="AL449" s="82" t="str">
        <f t="shared" si="462"/>
        <v>0</v>
      </c>
      <c r="AM449" s="82" t="str">
        <f t="shared" si="463"/>
        <v>0</v>
      </c>
      <c r="AN449" s="82" t="str">
        <f t="shared" si="464"/>
        <v>0</v>
      </c>
      <c r="AO449" s="82" t="str">
        <f t="shared" si="465"/>
        <v>0</v>
      </c>
      <c r="AP449" s="82" t="str">
        <f t="shared" si="466"/>
        <v>0</v>
      </c>
      <c r="AQ449" s="84" t="s">
        <v>3199</v>
      </c>
      <c r="AR449" s="84" t="s">
        <v>1864</v>
      </c>
      <c r="AS449" s="84" t="s">
        <v>1865</v>
      </c>
      <c r="AT449" s="84" t="s">
        <v>1866</v>
      </c>
      <c r="AU449" s="84" t="s">
        <v>1867</v>
      </c>
      <c r="AV449" s="84" t="s">
        <v>1868</v>
      </c>
      <c r="AW449" s="84" t="s">
        <v>1869</v>
      </c>
      <c r="AX449" s="84" t="s">
        <v>1870</v>
      </c>
      <c r="AY449" s="84" t="s">
        <v>1871</v>
      </c>
      <c r="AZ449" s="84" t="s">
        <v>1872</v>
      </c>
      <c r="BA449" s="84" t="s">
        <v>1873</v>
      </c>
      <c r="BB449" s="84" t="s">
        <v>1874</v>
      </c>
      <c r="BC449" s="84" t="s">
        <v>1875</v>
      </c>
      <c r="BD449" s="84" t="s">
        <v>1876</v>
      </c>
      <c r="BE449" s="84" t="s">
        <v>1877</v>
      </c>
      <c r="BF449" s="84" t="s">
        <v>1878</v>
      </c>
      <c r="BG449" s="84" t="s">
        <v>1879</v>
      </c>
      <c r="BH449" s="84" t="s">
        <v>1880</v>
      </c>
      <c r="BI449" s="84" t="s">
        <v>1881</v>
      </c>
      <c r="BJ449" s="84" t="s">
        <v>1882</v>
      </c>
      <c r="BK449" s="84" t="s">
        <v>1883</v>
      </c>
      <c r="BL449" s="84" t="s">
        <v>1884</v>
      </c>
      <c r="BM449" s="84" t="s">
        <v>1885</v>
      </c>
      <c r="BN449" s="84" t="s">
        <v>1886</v>
      </c>
      <c r="BO449" s="84" t="s">
        <v>1887</v>
      </c>
      <c r="BP449" s="84" t="s">
        <v>1888</v>
      </c>
      <c r="BQ449" s="84" t="s">
        <v>1889</v>
      </c>
      <c r="BR449" s="68" t="str">
        <f t="shared" si="452"/>
        <v/>
      </c>
      <c r="BS449" s="68" t="str">
        <f t="shared" si="426"/>
        <v/>
      </c>
      <c r="BT449" s="68" t="str">
        <f t="shared" si="427"/>
        <v/>
      </c>
      <c r="BU449" s="68" t="str">
        <f t="shared" si="428"/>
        <v/>
      </c>
      <c r="BV449" s="68" t="str">
        <f t="shared" si="429"/>
        <v/>
      </c>
      <c r="BW449" s="68" t="str">
        <f t="shared" si="430"/>
        <v/>
      </c>
      <c r="BX449" s="68" t="str">
        <f t="shared" si="431"/>
        <v/>
      </c>
      <c r="BY449" s="68" t="str">
        <f t="shared" si="432"/>
        <v/>
      </c>
      <c r="BZ449" s="68" t="str">
        <f t="shared" si="433"/>
        <v/>
      </c>
      <c r="CA449" s="68" t="str">
        <f t="shared" si="434"/>
        <v/>
      </c>
      <c r="CB449" s="68" t="str">
        <f t="shared" si="435"/>
        <v/>
      </c>
      <c r="CC449" s="68" t="str">
        <f t="shared" si="436"/>
        <v/>
      </c>
      <c r="CD449" s="68" t="str">
        <f t="shared" si="437"/>
        <v/>
      </c>
      <c r="CE449" s="68" t="str">
        <f t="shared" si="438"/>
        <v/>
      </c>
      <c r="CF449" s="68" t="str">
        <f t="shared" si="439"/>
        <v/>
      </c>
      <c r="CG449" s="68" t="str">
        <f t="shared" si="440"/>
        <v/>
      </c>
      <c r="CH449" s="68" t="str">
        <f t="shared" si="441"/>
        <v/>
      </c>
      <c r="CI449" s="68" t="str">
        <f t="shared" si="442"/>
        <v/>
      </c>
      <c r="CJ449" s="68" t="str">
        <f t="shared" si="443"/>
        <v/>
      </c>
      <c r="CK449" s="68" t="str">
        <f t="shared" si="444"/>
        <v/>
      </c>
      <c r="CL449" s="68" t="str">
        <f t="shared" si="445"/>
        <v/>
      </c>
      <c r="CM449" s="68" t="str">
        <f t="shared" si="446"/>
        <v/>
      </c>
      <c r="CN449" s="68" t="str">
        <f t="shared" si="447"/>
        <v/>
      </c>
      <c r="CO449" s="68" t="str">
        <f t="shared" si="448"/>
        <v/>
      </c>
      <c r="CP449" s="68" t="str">
        <f t="shared" si="453"/>
        <v/>
      </c>
    </row>
    <row r="450" spans="3:94" x14ac:dyDescent="0.25">
      <c r="C450" s="82" t="str">
        <f t="shared" si="449"/>
        <v/>
      </c>
      <c r="D450" s="278"/>
      <c r="E450" s="82" t="str">
        <f t="shared" si="450"/>
        <v/>
      </c>
      <c r="F450" s="82" t="str">
        <f t="shared" si="403"/>
        <v/>
      </c>
      <c r="G450" s="82" t="str">
        <f t="shared" si="404"/>
        <v/>
      </c>
      <c r="H450" s="82" t="str">
        <f t="shared" si="405"/>
        <v/>
      </c>
      <c r="I450" s="82" t="str">
        <f t="shared" si="406"/>
        <v/>
      </c>
      <c r="J450" s="82" t="str">
        <f t="shared" si="407"/>
        <v/>
      </c>
      <c r="K450" s="82" t="str">
        <f t="shared" si="408"/>
        <v/>
      </c>
      <c r="L450" s="82" t="str">
        <f t="shared" si="409"/>
        <v/>
      </c>
      <c r="M450" s="82" t="str">
        <f t="shared" si="410"/>
        <v/>
      </c>
      <c r="N450" s="82" t="str">
        <f t="shared" si="411"/>
        <v/>
      </c>
      <c r="O450" s="82" t="str">
        <f t="shared" si="412"/>
        <v/>
      </c>
      <c r="P450" s="82" t="str">
        <f t="shared" si="413"/>
        <v/>
      </c>
      <c r="Q450" s="82" t="str">
        <f t="shared" si="414"/>
        <v/>
      </c>
      <c r="R450" s="82" t="str">
        <f t="shared" si="415"/>
        <v/>
      </c>
      <c r="S450" s="82" t="str">
        <f t="shared" si="416"/>
        <v/>
      </c>
      <c r="T450" s="82" t="str">
        <f t="shared" si="417"/>
        <v/>
      </c>
      <c r="U450" s="82" t="str">
        <f t="shared" si="418"/>
        <v/>
      </c>
      <c r="V450" s="82" t="str">
        <f t="shared" si="419"/>
        <v/>
      </c>
      <c r="W450" s="82" t="str">
        <f t="shared" si="420"/>
        <v/>
      </c>
      <c r="X450" s="82" t="str">
        <f t="shared" si="421"/>
        <v/>
      </c>
      <c r="Y450" s="82" t="str">
        <f t="shared" si="422"/>
        <v/>
      </c>
      <c r="Z450" s="82" t="str">
        <f t="shared" si="423"/>
        <v/>
      </c>
      <c r="AA450" s="82" t="str">
        <f t="shared" si="424"/>
        <v/>
      </c>
      <c r="AB450" s="82" t="str">
        <f t="shared" si="425"/>
        <v/>
      </c>
      <c r="AC450" s="83" t="str">
        <f t="shared" si="454"/>
        <v>https://viking-pictures.s3.us-west-1.amazonaws.com/AA1188</v>
      </c>
      <c r="AD450" s="82" t="str">
        <f t="shared" si="455"/>
        <v>0</v>
      </c>
      <c r="AE450" s="82">
        <f t="shared" si="451"/>
        <v>0</v>
      </c>
      <c r="AF450" s="82" t="str">
        <f t="shared" si="456"/>
        <v>0</v>
      </c>
      <c r="AG450" s="82" t="str">
        <f t="shared" si="457"/>
        <v>0</v>
      </c>
      <c r="AH450" s="82" t="str">
        <f t="shared" si="458"/>
        <v>0</v>
      </c>
      <c r="AI450" s="82" t="str">
        <f t="shared" si="459"/>
        <v>0</v>
      </c>
      <c r="AJ450" s="82" t="str">
        <f t="shared" si="460"/>
        <v>0</v>
      </c>
      <c r="AK450" s="82" t="str">
        <f t="shared" si="461"/>
        <v>0</v>
      </c>
      <c r="AL450" s="82" t="str">
        <f t="shared" si="462"/>
        <v>0</v>
      </c>
      <c r="AM450" s="82" t="str">
        <f t="shared" si="463"/>
        <v>0</v>
      </c>
      <c r="AN450" s="82" t="str">
        <f t="shared" si="464"/>
        <v>0</v>
      </c>
      <c r="AO450" s="82" t="str">
        <f t="shared" si="465"/>
        <v>0</v>
      </c>
      <c r="AP450" s="82" t="str">
        <f t="shared" si="466"/>
        <v>0</v>
      </c>
      <c r="AQ450" s="84" t="s">
        <v>3199</v>
      </c>
      <c r="AR450" s="84" t="s">
        <v>1864</v>
      </c>
      <c r="AS450" s="84" t="s">
        <v>1865</v>
      </c>
      <c r="AT450" s="84" t="s">
        <v>1866</v>
      </c>
      <c r="AU450" s="84" t="s">
        <v>1867</v>
      </c>
      <c r="AV450" s="84" t="s">
        <v>1868</v>
      </c>
      <c r="AW450" s="84" t="s">
        <v>1869</v>
      </c>
      <c r="AX450" s="84" t="s">
        <v>1870</v>
      </c>
      <c r="AY450" s="84" t="s">
        <v>1871</v>
      </c>
      <c r="AZ450" s="84" t="s">
        <v>1872</v>
      </c>
      <c r="BA450" s="84" t="s">
        <v>1873</v>
      </c>
      <c r="BB450" s="84" t="s">
        <v>1874</v>
      </c>
      <c r="BC450" s="84" t="s">
        <v>1875</v>
      </c>
      <c r="BD450" s="84" t="s">
        <v>1876</v>
      </c>
      <c r="BE450" s="84" t="s">
        <v>1877</v>
      </c>
      <c r="BF450" s="84" t="s">
        <v>1878</v>
      </c>
      <c r="BG450" s="84" t="s">
        <v>1879</v>
      </c>
      <c r="BH450" s="84" t="s">
        <v>1880</v>
      </c>
      <c r="BI450" s="84" t="s">
        <v>1881</v>
      </c>
      <c r="BJ450" s="84" t="s">
        <v>1882</v>
      </c>
      <c r="BK450" s="84" t="s">
        <v>1883</v>
      </c>
      <c r="BL450" s="84" t="s">
        <v>1884</v>
      </c>
      <c r="BM450" s="84" t="s">
        <v>1885</v>
      </c>
      <c r="BN450" s="84" t="s">
        <v>1886</v>
      </c>
      <c r="BO450" s="84" t="s">
        <v>1887</v>
      </c>
      <c r="BP450" s="84" t="s">
        <v>1888</v>
      </c>
      <c r="BQ450" s="84" t="s">
        <v>1889</v>
      </c>
      <c r="BR450" s="68" t="str">
        <f t="shared" si="452"/>
        <v/>
      </c>
      <c r="BS450" s="68" t="str">
        <f t="shared" si="426"/>
        <v/>
      </c>
      <c r="BT450" s="68" t="str">
        <f t="shared" si="427"/>
        <v/>
      </c>
      <c r="BU450" s="68" t="str">
        <f t="shared" si="428"/>
        <v/>
      </c>
      <c r="BV450" s="68" t="str">
        <f t="shared" si="429"/>
        <v/>
      </c>
      <c r="BW450" s="68" t="str">
        <f t="shared" si="430"/>
        <v/>
      </c>
      <c r="BX450" s="68" t="str">
        <f t="shared" si="431"/>
        <v/>
      </c>
      <c r="BY450" s="68" t="str">
        <f t="shared" si="432"/>
        <v/>
      </c>
      <c r="BZ450" s="68" t="str">
        <f t="shared" si="433"/>
        <v/>
      </c>
      <c r="CA450" s="68" t="str">
        <f t="shared" si="434"/>
        <v/>
      </c>
      <c r="CB450" s="68" t="str">
        <f t="shared" si="435"/>
        <v/>
      </c>
      <c r="CC450" s="68" t="str">
        <f t="shared" si="436"/>
        <v/>
      </c>
      <c r="CD450" s="68" t="str">
        <f t="shared" si="437"/>
        <v/>
      </c>
      <c r="CE450" s="68" t="str">
        <f t="shared" si="438"/>
        <v/>
      </c>
      <c r="CF450" s="68" t="str">
        <f t="shared" si="439"/>
        <v/>
      </c>
      <c r="CG450" s="68" t="str">
        <f t="shared" si="440"/>
        <v/>
      </c>
      <c r="CH450" s="68" t="str">
        <f t="shared" si="441"/>
        <v/>
      </c>
      <c r="CI450" s="68" t="str">
        <f t="shared" si="442"/>
        <v/>
      </c>
      <c r="CJ450" s="68" t="str">
        <f t="shared" si="443"/>
        <v/>
      </c>
      <c r="CK450" s="68" t="str">
        <f t="shared" si="444"/>
        <v/>
      </c>
      <c r="CL450" s="68" t="str">
        <f t="shared" si="445"/>
        <v/>
      </c>
      <c r="CM450" s="68" t="str">
        <f t="shared" si="446"/>
        <v/>
      </c>
      <c r="CN450" s="68" t="str">
        <f t="shared" si="447"/>
        <v/>
      </c>
      <c r="CO450" s="68" t="str">
        <f t="shared" si="448"/>
        <v/>
      </c>
      <c r="CP450" s="68" t="str">
        <f t="shared" si="453"/>
        <v/>
      </c>
    </row>
    <row r="451" spans="3:94" x14ac:dyDescent="0.25">
      <c r="C451" s="82" t="str">
        <f t="shared" si="449"/>
        <v/>
      </c>
      <c r="D451" s="278"/>
      <c r="E451" s="82" t="str">
        <f t="shared" si="450"/>
        <v/>
      </c>
      <c r="F451" s="82" t="str">
        <f t="shared" ref="F451:F502" si="467">IF($D451&gt;=F$1,CONCATENATE($AC451,$AQ451,$AD451,$AR451,AT451,$BQ451),"")</f>
        <v/>
      </c>
      <c r="G451" s="82" t="str">
        <f t="shared" ref="G451:G502" si="468">IF($D451&gt;=G$1,CONCATENATE($AC451,$AQ451,$AD451,$AR451,AU451,$BQ451),"")</f>
        <v/>
      </c>
      <c r="H451" s="82" t="str">
        <f t="shared" ref="H451:H502" si="469">IF($D451&gt;=H$1,CONCATENATE($AC451,$AQ451,$AD451,$AR451,AV451,$BQ451),"")</f>
        <v/>
      </c>
      <c r="I451" s="82" t="str">
        <f t="shared" ref="I451:I502" si="470">IF($D451&gt;=I$1,CONCATENATE($AC451,$AQ451,$AD451,$AR451,AW451,$BQ451),"")</f>
        <v/>
      </c>
      <c r="J451" s="82" t="str">
        <f t="shared" ref="J451:J502" si="471">IF($D451&gt;=J$1,CONCATENATE($AC451,$AQ451,$AD451,$AR451,AX451,$BQ451),"")</f>
        <v/>
      </c>
      <c r="K451" s="82" t="str">
        <f t="shared" ref="K451:K502" si="472">IF($D451&gt;=K$1,CONCATENATE($AC451,$AQ451,$AD451,$AR451,AY451,$BQ451),"")</f>
        <v/>
      </c>
      <c r="L451" s="82" t="str">
        <f t="shared" ref="L451:L502" si="473">IF($D451&gt;=L$1,CONCATENATE($AC451,$AQ451,$AD451,$AR451,AZ451,$BQ451),"")</f>
        <v/>
      </c>
      <c r="M451" s="82" t="str">
        <f t="shared" ref="M451:M502" si="474">IF($D451&gt;=M$1,CONCATENATE($AC451,$AQ451,$AD451,$AR451,BA451,$BQ451),"")</f>
        <v/>
      </c>
      <c r="N451" s="82" t="str">
        <f t="shared" ref="N451:N502" si="475">IF($D451&gt;=N$1,CONCATENATE($AC451,$AQ451,$AD451,$AR451,BB451,$BQ451),"")</f>
        <v/>
      </c>
      <c r="O451" s="82" t="str">
        <f t="shared" ref="O451:O502" si="476">IF($D451&gt;=O$1,CONCATENATE($AC451,$AQ451,$AD451,$AR451,BC451,$BQ451),"")</f>
        <v/>
      </c>
      <c r="P451" s="82" t="str">
        <f t="shared" ref="P451:P502" si="477">IF($D451&gt;=P$1,CONCATENATE($AC451,$AQ451,$AD451,$AR451,BD451,$BQ451),"")</f>
        <v/>
      </c>
      <c r="Q451" s="82" t="str">
        <f t="shared" ref="Q451:Q502" si="478">IF($D451&gt;=Q$1,CONCATENATE($AC451,$AQ451,$AD451,$AR451,BE451,$BQ451),"")</f>
        <v/>
      </c>
      <c r="R451" s="82" t="str">
        <f t="shared" ref="R451:R502" si="479">IF($D451&gt;=R$1,CONCATENATE($AC451,$AQ451,$AD451,$AR451,BF451,$BQ451),"")</f>
        <v/>
      </c>
      <c r="S451" s="82" t="str">
        <f t="shared" ref="S451:S502" si="480">IF($D451&gt;=S$1,CONCATENATE($AC451,$AQ451,$AD451,$AR451,BG451,$BQ451),"")</f>
        <v/>
      </c>
      <c r="T451" s="82" t="str">
        <f t="shared" ref="T451:T502" si="481">IF($D451&gt;=T$1,CONCATENATE($AC451,$AQ451,$AD451,$AR451,BH451,$BQ451),"")</f>
        <v/>
      </c>
      <c r="U451" s="82" t="str">
        <f t="shared" ref="U451:U502" si="482">IF($D451&gt;=U$1,CONCATENATE($AC451,$AQ451,$AD451,$AR451,BI451,$BQ451),"")</f>
        <v/>
      </c>
      <c r="V451" s="82" t="str">
        <f t="shared" ref="V451:V502" si="483">IF($D451&gt;=V$1,CONCATENATE($AC451,$AQ451,$AD451,$AR451,BJ451,$BQ451),"")</f>
        <v/>
      </c>
      <c r="W451" s="82" t="str">
        <f t="shared" ref="W451:W502" si="484">IF($D451&gt;=W$1,CONCATENATE($AC451,$AQ451,$AD451,$AR451,BK451,$BQ451),"")</f>
        <v/>
      </c>
      <c r="X451" s="82" t="str">
        <f t="shared" ref="X451:X502" si="485">IF($D451&gt;=X$1,CONCATENATE($AC451,$AQ451,$AD451,$AR451,BL451,$BQ451),"")</f>
        <v/>
      </c>
      <c r="Y451" s="82" t="str">
        <f t="shared" ref="Y451:Y502" si="486">IF($D451&gt;=Y$1,CONCATENATE($AC451,$AQ451,$AD451,$AR451,BM451,$BQ451),"")</f>
        <v/>
      </c>
      <c r="Z451" s="82" t="str">
        <f t="shared" ref="Z451:Z502" si="487">IF($D451&gt;=Z$1,CONCATENATE($AC451,$AQ451,$AD451,$AR451,BN451,$BQ451),"")</f>
        <v/>
      </c>
      <c r="AA451" s="82" t="str">
        <f t="shared" ref="AA451:AA502" si="488">IF($D451&gt;=AA$1,CONCATENATE($AC451,$AQ451,$AD451,$AR451,BO451,$BQ451),"")</f>
        <v/>
      </c>
      <c r="AB451" s="82" t="str">
        <f t="shared" ref="AB451:AB502" si="489">IF($D451&gt;=AB$1,CONCATENATE($AC451,$AQ451,$AD451,$AR451,BP451,$BQ451),"")</f>
        <v/>
      </c>
      <c r="AC451" s="83" t="str">
        <f t="shared" si="454"/>
        <v>https://viking-pictures.s3.us-west-1.amazonaws.com/AA1188</v>
      </c>
      <c r="AD451" s="82" t="str">
        <f t="shared" si="455"/>
        <v>0</v>
      </c>
      <c r="AE451" s="82">
        <f t="shared" si="451"/>
        <v>0</v>
      </c>
      <c r="AF451" s="82" t="str">
        <f t="shared" si="456"/>
        <v>0</v>
      </c>
      <c r="AG451" s="82" t="str">
        <f t="shared" si="457"/>
        <v>0</v>
      </c>
      <c r="AH451" s="82" t="str">
        <f t="shared" si="458"/>
        <v>0</v>
      </c>
      <c r="AI451" s="82" t="str">
        <f t="shared" si="459"/>
        <v>0</v>
      </c>
      <c r="AJ451" s="82" t="str">
        <f t="shared" si="460"/>
        <v>0</v>
      </c>
      <c r="AK451" s="82" t="str">
        <f t="shared" si="461"/>
        <v>0</v>
      </c>
      <c r="AL451" s="82" t="str">
        <f t="shared" si="462"/>
        <v>0</v>
      </c>
      <c r="AM451" s="82" t="str">
        <f t="shared" si="463"/>
        <v>0</v>
      </c>
      <c r="AN451" s="82" t="str">
        <f t="shared" si="464"/>
        <v>0</v>
      </c>
      <c r="AO451" s="82" t="str">
        <f t="shared" si="465"/>
        <v>0</v>
      </c>
      <c r="AP451" s="82" t="str">
        <f t="shared" si="466"/>
        <v>0</v>
      </c>
      <c r="AQ451" s="84" t="s">
        <v>3199</v>
      </c>
      <c r="AR451" s="84" t="s">
        <v>1864</v>
      </c>
      <c r="AS451" s="84" t="s">
        <v>1865</v>
      </c>
      <c r="AT451" s="84" t="s">
        <v>1866</v>
      </c>
      <c r="AU451" s="84" t="s">
        <v>1867</v>
      </c>
      <c r="AV451" s="84" t="s">
        <v>1868</v>
      </c>
      <c r="AW451" s="84" t="s">
        <v>1869</v>
      </c>
      <c r="AX451" s="84" t="s">
        <v>1870</v>
      </c>
      <c r="AY451" s="84" t="s">
        <v>1871</v>
      </c>
      <c r="AZ451" s="84" t="s">
        <v>1872</v>
      </c>
      <c r="BA451" s="84" t="s">
        <v>1873</v>
      </c>
      <c r="BB451" s="84" t="s">
        <v>1874</v>
      </c>
      <c r="BC451" s="84" t="s">
        <v>1875</v>
      </c>
      <c r="BD451" s="84" t="s">
        <v>1876</v>
      </c>
      <c r="BE451" s="84" t="s">
        <v>1877</v>
      </c>
      <c r="BF451" s="84" t="s">
        <v>1878</v>
      </c>
      <c r="BG451" s="84" t="s">
        <v>1879</v>
      </c>
      <c r="BH451" s="84" t="s">
        <v>1880</v>
      </c>
      <c r="BI451" s="84" t="s">
        <v>1881</v>
      </c>
      <c r="BJ451" s="84" t="s">
        <v>1882</v>
      </c>
      <c r="BK451" s="84" t="s">
        <v>1883</v>
      </c>
      <c r="BL451" s="84" t="s">
        <v>1884</v>
      </c>
      <c r="BM451" s="84" t="s">
        <v>1885</v>
      </c>
      <c r="BN451" s="84" t="s">
        <v>1886</v>
      </c>
      <c r="BO451" s="84" t="s">
        <v>1887</v>
      </c>
      <c r="BP451" s="84" t="s">
        <v>1888</v>
      </c>
      <c r="BQ451" s="84" t="s">
        <v>1889</v>
      </c>
      <c r="BR451" s="68" t="str">
        <f t="shared" si="452"/>
        <v/>
      </c>
      <c r="BS451" s="68" t="str">
        <f t="shared" ref="BS451:BS502" si="490">IF(F451&lt;&gt;"",HYPERLINK(F451,"Pic"&amp;BS$2),"")</f>
        <v/>
      </c>
      <c r="BT451" s="68" t="str">
        <f t="shared" ref="BT451:BT502" si="491">IF(G451&lt;&gt;"",HYPERLINK(G451,"Pic"&amp;BT$2),"")</f>
        <v/>
      </c>
      <c r="BU451" s="68" t="str">
        <f t="shared" ref="BU451:BU502" si="492">IF(H451&lt;&gt;"",HYPERLINK(H451,"Pic"&amp;BU$2),"")</f>
        <v/>
      </c>
      <c r="BV451" s="68" t="str">
        <f t="shared" ref="BV451:BV502" si="493">IF(I451&lt;&gt;"",HYPERLINK(I451,"Pic"&amp;BV$2),"")</f>
        <v/>
      </c>
      <c r="BW451" s="68" t="str">
        <f t="shared" ref="BW451:BW502" si="494">IF(J451&lt;&gt;"",HYPERLINK(J451,"Pic"&amp;BW$2),"")</f>
        <v/>
      </c>
      <c r="BX451" s="68" t="str">
        <f t="shared" ref="BX451:BX502" si="495">IF(K451&lt;&gt;"",HYPERLINK(K451,"Pic"&amp;BX$2),"")</f>
        <v/>
      </c>
      <c r="BY451" s="68" t="str">
        <f t="shared" ref="BY451:BY502" si="496">IF(L451&lt;&gt;"",HYPERLINK(L451,"Pic"&amp;BY$2),"")</f>
        <v/>
      </c>
      <c r="BZ451" s="68" t="str">
        <f t="shared" ref="BZ451:BZ502" si="497">IF(M451&lt;&gt;"",HYPERLINK(M451,"Pic"&amp;BZ$2),"")</f>
        <v/>
      </c>
      <c r="CA451" s="68" t="str">
        <f t="shared" ref="CA451:CA502" si="498">IF(N451&lt;&gt;"",HYPERLINK(N451,"Pic"&amp;CA$2),"")</f>
        <v/>
      </c>
      <c r="CB451" s="68" t="str">
        <f t="shared" ref="CB451:CB502" si="499">IF(O451&lt;&gt;"",HYPERLINK(O451,"Pic"&amp;CB$2),"")</f>
        <v/>
      </c>
      <c r="CC451" s="68" t="str">
        <f t="shared" ref="CC451:CC502" si="500">IF(P451&lt;&gt;"",HYPERLINK(P451,"Pic"&amp;CC$2),"")</f>
        <v/>
      </c>
      <c r="CD451" s="68" t="str">
        <f t="shared" ref="CD451:CD502" si="501">IF(Q451&lt;&gt;"",HYPERLINK(Q451,"Pic"&amp;CD$2),"")</f>
        <v/>
      </c>
      <c r="CE451" s="68" t="str">
        <f t="shared" ref="CE451:CE502" si="502">IF(R451&lt;&gt;"",HYPERLINK(R451,"Pic"&amp;CE$2),"")</f>
        <v/>
      </c>
      <c r="CF451" s="68" t="str">
        <f t="shared" ref="CF451:CF502" si="503">IF(S451&lt;&gt;"",HYPERLINK(S451,"Pic"&amp;CF$2),"")</f>
        <v/>
      </c>
      <c r="CG451" s="68" t="str">
        <f t="shared" ref="CG451:CG502" si="504">IF(T451&lt;&gt;"",HYPERLINK(T451,"Pic"&amp;CG$2),"")</f>
        <v/>
      </c>
      <c r="CH451" s="68" t="str">
        <f t="shared" ref="CH451:CH502" si="505">IF(U451&lt;&gt;"",HYPERLINK(U451,"Pic"&amp;CH$2),"")</f>
        <v/>
      </c>
      <c r="CI451" s="68" t="str">
        <f t="shared" ref="CI451:CI502" si="506">IF(V451&lt;&gt;"",HYPERLINK(V451,"Pic"&amp;CI$2),"")</f>
        <v/>
      </c>
      <c r="CJ451" s="68" t="str">
        <f t="shared" ref="CJ451:CJ502" si="507">IF(W451&lt;&gt;"",HYPERLINK(W451,"Pic"&amp;CJ$2),"")</f>
        <v/>
      </c>
      <c r="CK451" s="68" t="str">
        <f t="shared" ref="CK451:CK502" si="508">IF(X451&lt;&gt;"",HYPERLINK(X451,"Pic"&amp;CK$2),"")</f>
        <v/>
      </c>
      <c r="CL451" s="68" t="str">
        <f t="shared" ref="CL451:CL502" si="509">IF(Y451&lt;&gt;"",HYPERLINK(Y451,"Pic"&amp;CL$2),"")</f>
        <v/>
      </c>
      <c r="CM451" s="68" t="str">
        <f t="shared" ref="CM451:CM502" si="510">IF(Z451&lt;&gt;"",HYPERLINK(Z451,"Pic"&amp;CM$2),"")</f>
        <v/>
      </c>
      <c r="CN451" s="68" t="str">
        <f t="shared" ref="CN451:CN502" si="511">IF(AA451&lt;&gt;"",HYPERLINK(AA451,"Pic"&amp;CN$2),"")</f>
        <v/>
      </c>
      <c r="CO451" s="68" t="str">
        <f t="shared" ref="CO451:CO502" si="512">IF(AB451&lt;&gt;"",HYPERLINK(AB451,"Pic"&amp;CO$2),"")</f>
        <v/>
      </c>
      <c r="CP451" s="68" t="str">
        <f t="shared" si="453"/>
        <v/>
      </c>
    </row>
    <row r="452" spans="3:94" x14ac:dyDescent="0.25">
      <c r="C452" s="82" t="str">
        <f t="shared" ref="C452:C502" si="513">_xlfn.TEXTJOIN("|",TRUE,CU452:DR452)</f>
        <v/>
      </c>
      <c r="D452" s="278"/>
      <c r="E452" s="82" t="str">
        <f t="shared" ref="E452:E502" si="514">IF($D452&gt;=E$1,CONCATENATE($AC452,$AQ452,$AD452,$AR452,AS452,$BQ452),"")</f>
        <v/>
      </c>
      <c r="F452" s="82" t="str">
        <f t="shared" si="467"/>
        <v/>
      </c>
      <c r="G452" s="82" t="str">
        <f t="shared" si="468"/>
        <v/>
      </c>
      <c r="H452" s="82" t="str">
        <f t="shared" si="469"/>
        <v/>
      </c>
      <c r="I452" s="82" t="str">
        <f t="shared" si="470"/>
        <v/>
      </c>
      <c r="J452" s="82" t="str">
        <f t="shared" si="471"/>
        <v/>
      </c>
      <c r="K452" s="82" t="str">
        <f t="shared" si="472"/>
        <v/>
      </c>
      <c r="L452" s="82" t="str">
        <f t="shared" si="473"/>
        <v/>
      </c>
      <c r="M452" s="82" t="str">
        <f t="shared" si="474"/>
        <v/>
      </c>
      <c r="N452" s="82" t="str">
        <f t="shared" si="475"/>
        <v/>
      </c>
      <c r="O452" s="82" t="str">
        <f t="shared" si="476"/>
        <v/>
      </c>
      <c r="P452" s="82" t="str">
        <f t="shared" si="477"/>
        <v/>
      </c>
      <c r="Q452" s="82" t="str">
        <f t="shared" si="478"/>
        <v/>
      </c>
      <c r="R452" s="82" t="str">
        <f t="shared" si="479"/>
        <v/>
      </c>
      <c r="S452" s="82" t="str">
        <f t="shared" si="480"/>
        <v/>
      </c>
      <c r="T452" s="82" t="str">
        <f t="shared" si="481"/>
        <v/>
      </c>
      <c r="U452" s="82" t="str">
        <f t="shared" si="482"/>
        <v/>
      </c>
      <c r="V452" s="82" t="str">
        <f t="shared" si="483"/>
        <v/>
      </c>
      <c r="W452" s="82" t="str">
        <f t="shared" si="484"/>
        <v/>
      </c>
      <c r="X452" s="82" t="str">
        <f t="shared" si="485"/>
        <v/>
      </c>
      <c r="Y452" s="82" t="str">
        <f t="shared" si="486"/>
        <v/>
      </c>
      <c r="Z452" s="82" t="str">
        <f t="shared" si="487"/>
        <v/>
      </c>
      <c r="AA452" s="82" t="str">
        <f t="shared" si="488"/>
        <v/>
      </c>
      <c r="AB452" s="82" t="str">
        <f t="shared" si="489"/>
        <v/>
      </c>
      <c r="AC452" s="83" t="str">
        <f t="shared" si="454"/>
        <v>https://viking-pictures.s3.us-west-1.amazonaws.com/AA1188</v>
      </c>
      <c r="AD452" s="82" t="str">
        <f t="shared" si="455"/>
        <v>0</v>
      </c>
      <c r="AE452" s="82">
        <f t="shared" ref="AE452:AE502" si="515">A452</f>
        <v>0</v>
      </c>
      <c r="AF452" s="82" t="str">
        <f t="shared" si="456"/>
        <v>0</v>
      </c>
      <c r="AG452" s="82" t="str">
        <f t="shared" si="457"/>
        <v>0</v>
      </c>
      <c r="AH452" s="82" t="str">
        <f t="shared" si="458"/>
        <v>0</v>
      </c>
      <c r="AI452" s="82" t="str">
        <f t="shared" si="459"/>
        <v>0</v>
      </c>
      <c r="AJ452" s="82" t="str">
        <f t="shared" si="460"/>
        <v>0</v>
      </c>
      <c r="AK452" s="82" t="str">
        <f t="shared" si="461"/>
        <v>0</v>
      </c>
      <c r="AL452" s="82" t="str">
        <f t="shared" si="462"/>
        <v>0</v>
      </c>
      <c r="AM452" s="82" t="str">
        <f t="shared" si="463"/>
        <v>0</v>
      </c>
      <c r="AN452" s="82" t="str">
        <f t="shared" si="464"/>
        <v>0</v>
      </c>
      <c r="AO452" s="82" t="str">
        <f t="shared" si="465"/>
        <v>0</v>
      </c>
      <c r="AP452" s="82" t="str">
        <f t="shared" si="466"/>
        <v>0</v>
      </c>
      <c r="AQ452" s="84" t="s">
        <v>3199</v>
      </c>
      <c r="AR452" s="84" t="s">
        <v>1864</v>
      </c>
      <c r="AS452" s="84" t="s">
        <v>1865</v>
      </c>
      <c r="AT452" s="84" t="s">
        <v>1866</v>
      </c>
      <c r="AU452" s="84" t="s">
        <v>1867</v>
      </c>
      <c r="AV452" s="84" t="s">
        <v>1868</v>
      </c>
      <c r="AW452" s="84" t="s">
        <v>1869</v>
      </c>
      <c r="AX452" s="84" t="s">
        <v>1870</v>
      </c>
      <c r="AY452" s="84" t="s">
        <v>1871</v>
      </c>
      <c r="AZ452" s="84" t="s">
        <v>1872</v>
      </c>
      <c r="BA452" s="84" t="s">
        <v>1873</v>
      </c>
      <c r="BB452" s="84" t="s">
        <v>1874</v>
      </c>
      <c r="BC452" s="84" t="s">
        <v>1875</v>
      </c>
      <c r="BD452" s="84" t="s">
        <v>1876</v>
      </c>
      <c r="BE452" s="84" t="s">
        <v>1877</v>
      </c>
      <c r="BF452" s="84" t="s">
        <v>1878</v>
      </c>
      <c r="BG452" s="84" t="s">
        <v>1879</v>
      </c>
      <c r="BH452" s="84" t="s">
        <v>1880</v>
      </c>
      <c r="BI452" s="84" t="s">
        <v>1881</v>
      </c>
      <c r="BJ452" s="84" t="s">
        <v>1882</v>
      </c>
      <c r="BK452" s="84" t="s">
        <v>1883</v>
      </c>
      <c r="BL452" s="84" t="s">
        <v>1884</v>
      </c>
      <c r="BM452" s="84" t="s">
        <v>1885</v>
      </c>
      <c r="BN452" s="84" t="s">
        <v>1886</v>
      </c>
      <c r="BO452" s="84" t="s">
        <v>1887</v>
      </c>
      <c r="BP452" s="84" t="s">
        <v>1888</v>
      </c>
      <c r="BQ452" s="84" t="s">
        <v>1889</v>
      </c>
      <c r="BR452" s="68" t="str">
        <f t="shared" ref="BR452:BR502" si="516">IF(E452&lt;&gt;"",HYPERLINK(E452,"Pic"&amp;BR$2),"")</f>
        <v/>
      </c>
      <c r="BS452" s="68" t="str">
        <f t="shared" si="490"/>
        <v/>
      </c>
      <c r="BT452" s="68" t="str">
        <f t="shared" si="491"/>
        <v/>
      </c>
      <c r="BU452" s="68" t="str">
        <f t="shared" si="492"/>
        <v/>
      </c>
      <c r="BV452" s="68" t="str">
        <f t="shared" si="493"/>
        <v/>
      </c>
      <c r="BW452" s="68" t="str">
        <f t="shared" si="494"/>
        <v/>
      </c>
      <c r="BX452" s="68" t="str">
        <f t="shared" si="495"/>
        <v/>
      </c>
      <c r="BY452" s="68" t="str">
        <f t="shared" si="496"/>
        <v/>
      </c>
      <c r="BZ452" s="68" t="str">
        <f t="shared" si="497"/>
        <v/>
      </c>
      <c r="CA452" s="68" t="str">
        <f t="shared" si="498"/>
        <v/>
      </c>
      <c r="CB452" s="68" t="str">
        <f t="shared" si="499"/>
        <v/>
      </c>
      <c r="CC452" s="68" t="str">
        <f t="shared" si="500"/>
        <v/>
      </c>
      <c r="CD452" s="68" t="str">
        <f t="shared" si="501"/>
        <v/>
      </c>
      <c r="CE452" s="68" t="str">
        <f t="shared" si="502"/>
        <v/>
      </c>
      <c r="CF452" s="68" t="str">
        <f t="shared" si="503"/>
        <v/>
      </c>
      <c r="CG452" s="68" t="str">
        <f t="shared" si="504"/>
        <v/>
      </c>
      <c r="CH452" s="68" t="str">
        <f t="shared" si="505"/>
        <v/>
      </c>
      <c r="CI452" s="68" t="str">
        <f t="shared" si="506"/>
        <v/>
      </c>
      <c r="CJ452" s="68" t="str">
        <f t="shared" si="507"/>
        <v/>
      </c>
      <c r="CK452" s="68" t="str">
        <f t="shared" si="508"/>
        <v/>
      </c>
      <c r="CL452" s="68" t="str">
        <f t="shared" si="509"/>
        <v/>
      </c>
      <c r="CM452" s="68" t="str">
        <f t="shared" si="510"/>
        <v/>
      </c>
      <c r="CN452" s="68" t="str">
        <f t="shared" si="511"/>
        <v/>
      </c>
      <c r="CO452" s="68" t="str">
        <f t="shared" si="512"/>
        <v/>
      </c>
      <c r="CP452" s="68" t="str">
        <f t="shared" ref="CP452:CP502" si="517">E452</f>
        <v/>
      </c>
    </row>
    <row r="453" spans="3:94" x14ac:dyDescent="0.25">
      <c r="C453" s="82" t="str">
        <f t="shared" si="513"/>
        <v/>
      </c>
      <c r="D453" s="278"/>
      <c r="E453" s="82" t="str">
        <f t="shared" si="514"/>
        <v/>
      </c>
      <c r="F453" s="82" t="str">
        <f t="shared" si="467"/>
        <v/>
      </c>
      <c r="G453" s="82" t="str">
        <f t="shared" si="468"/>
        <v/>
      </c>
      <c r="H453" s="82" t="str">
        <f t="shared" si="469"/>
        <v/>
      </c>
      <c r="I453" s="82" t="str">
        <f t="shared" si="470"/>
        <v/>
      </c>
      <c r="J453" s="82" t="str">
        <f t="shared" si="471"/>
        <v/>
      </c>
      <c r="K453" s="82" t="str">
        <f t="shared" si="472"/>
        <v/>
      </c>
      <c r="L453" s="82" t="str">
        <f t="shared" si="473"/>
        <v/>
      </c>
      <c r="M453" s="82" t="str">
        <f t="shared" si="474"/>
        <v/>
      </c>
      <c r="N453" s="82" t="str">
        <f t="shared" si="475"/>
        <v/>
      </c>
      <c r="O453" s="82" t="str">
        <f t="shared" si="476"/>
        <v/>
      </c>
      <c r="P453" s="82" t="str">
        <f t="shared" si="477"/>
        <v/>
      </c>
      <c r="Q453" s="82" t="str">
        <f t="shared" si="478"/>
        <v/>
      </c>
      <c r="R453" s="82" t="str">
        <f t="shared" si="479"/>
        <v/>
      </c>
      <c r="S453" s="82" t="str">
        <f t="shared" si="480"/>
        <v/>
      </c>
      <c r="T453" s="82" t="str">
        <f t="shared" si="481"/>
        <v/>
      </c>
      <c r="U453" s="82" t="str">
        <f t="shared" si="482"/>
        <v/>
      </c>
      <c r="V453" s="82" t="str">
        <f t="shared" si="483"/>
        <v/>
      </c>
      <c r="W453" s="82" t="str">
        <f t="shared" si="484"/>
        <v/>
      </c>
      <c r="X453" s="82" t="str">
        <f t="shared" si="485"/>
        <v/>
      </c>
      <c r="Y453" s="82" t="str">
        <f t="shared" si="486"/>
        <v/>
      </c>
      <c r="Z453" s="82" t="str">
        <f t="shared" si="487"/>
        <v/>
      </c>
      <c r="AA453" s="82" t="str">
        <f t="shared" si="488"/>
        <v/>
      </c>
      <c r="AB453" s="82" t="str">
        <f t="shared" si="489"/>
        <v/>
      </c>
      <c r="AC453" s="83" t="str">
        <f t="shared" ref="AC453:AC502" si="518">"https://viking-pictures.s3.us-west-1.amazonaws.com/"&amp;$AC$1</f>
        <v>https://viking-pictures.s3.us-west-1.amazonaws.com/AA1188</v>
      </c>
      <c r="AD453" s="82" t="str">
        <f t="shared" si="455"/>
        <v>0</v>
      </c>
      <c r="AE453" s="82">
        <f t="shared" si="515"/>
        <v>0</v>
      </c>
      <c r="AF453" s="82" t="str">
        <f t="shared" si="456"/>
        <v>0</v>
      </c>
      <c r="AG453" s="82" t="str">
        <f t="shared" si="457"/>
        <v>0</v>
      </c>
      <c r="AH453" s="82" t="str">
        <f t="shared" si="458"/>
        <v>0</v>
      </c>
      <c r="AI453" s="82" t="str">
        <f t="shared" si="459"/>
        <v>0</v>
      </c>
      <c r="AJ453" s="82" t="str">
        <f t="shared" si="460"/>
        <v>0</v>
      </c>
      <c r="AK453" s="82" t="str">
        <f t="shared" si="461"/>
        <v>0</v>
      </c>
      <c r="AL453" s="82" t="str">
        <f t="shared" si="462"/>
        <v>0</v>
      </c>
      <c r="AM453" s="82" t="str">
        <f t="shared" si="463"/>
        <v>0</v>
      </c>
      <c r="AN453" s="82" t="str">
        <f t="shared" si="464"/>
        <v>0</v>
      </c>
      <c r="AO453" s="82" t="str">
        <f t="shared" si="465"/>
        <v>0</v>
      </c>
      <c r="AP453" s="82" t="str">
        <f t="shared" si="466"/>
        <v>0</v>
      </c>
      <c r="AQ453" s="84" t="s">
        <v>3199</v>
      </c>
      <c r="AR453" s="84" t="s">
        <v>1864</v>
      </c>
      <c r="AS453" s="84" t="s">
        <v>1865</v>
      </c>
      <c r="AT453" s="84" t="s">
        <v>1866</v>
      </c>
      <c r="AU453" s="84" t="s">
        <v>1867</v>
      </c>
      <c r="AV453" s="84" t="s">
        <v>1868</v>
      </c>
      <c r="AW453" s="84" t="s">
        <v>1869</v>
      </c>
      <c r="AX453" s="84" t="s">
        <v>1870</v>
      </c>
      <c r="AY453" s="84" t="s">
        <v>1871</v>
      </c>
      <c r="AZ453" s="84" t="s">
        <v>1872</v>
      </c>
      <c r="BA453" s="84" t="s">
        <v>1873</v>
      </c>
      <c r="BB453" s="84" t="s">
        <v>1874</v>
      </c>
      <c r="BC453" s="84" t="s">
        <v>1875</v>
      </c>
      <c r="BD453" s="84" t="s">
        <v>1876</v>
      </c>
      <c r="BE453" s="84" t="s">
        <v>1877</v>
      </c>
      <c r="BF453" s="84" t="s">
        <v>1878</v>
      </c>
      <c r="BG453" s="84" t="s">
        <v>1879</v>
      </c>
      <c r="BH453" s="84" t="s">
        <v>1880</v>
      </c>
      <c r="BI453" s="84" t="s">
        <v>1881</v>
      </c>
      <c r="BJ453" s="84" t="s">
        <v>1882</v>
      </c>
      <c r="BK453" s="84" t="s">
        <v>1883</v>
      </c>
      <c r="BL453" s="84" t="s">
        <v>1884</v>
      </c>
      <c r="BM453" s="84" t="s">
        <v>1885</v>
      </c>
      <c r="BN453" s="84" t="s">
        <v>1886</v>
      </c>
      <c r="BO453" s="84" t="s">
        <v>1887</v>
      </c>
      <c r="BP453" s="84" t="s">
        <v>1888</v>
      </c>
      <c r="BQ453" s="84" t="s">
        <v>1889</v>
      </c>
      <c r="BR453" s="68" t="str">
        <f t="shared" si="516"/>
        <v/>
      </c>
      <c r="BS453" s="68" t="str">
        <f t="shared" si="490"/>
        <v/>
      </c>
      <c r="BT453" s="68" t="str">
        <f t="shared" si="491"/>
        <v/>
      </c>
      <c r="BU453" s="68" t="str">
        <f t="shared" si="492"/>
        <v/>
      </c>
      <c r="BV453" s="68" t="str">
        <f t="shared" si="493"/>
        <v/>
      </c>
      <c r="BW453" s="68" t="str">
        <f t="shared" si="494"/>
        <v/>
      </c>
      <c r="BX453" s="68" t="str">
        <f t="shared" si="495"/>
        <v/>
      </c>
      <c r="BY453" s="68" t="str">
        <f t="shared" si="496"/>
        <v/>
      </c>
      <c r="BZ453" s="68" t="str">
        <f t="shared" si="497"/>
        <v/>
      </c>
      <c r="CA453" s="68" t="str">
        <f t="shared" si="498"/>
        <v/>
      </c>
      <c r="CB453" s="68" t="str">
        <f t="shared" si="499"/>
        <v/>
      </c>
      <c r="CC453" s="68" t="str">
        <f t="shared" si="500"/>
        <v/>
      </c>
      <c r="CD453" s="68" t="str">
        <f t="shared" si="501"/>
        <v/>
      </c>
      <c r="CE453" s="68" t="str">
        <f t="shared" si="502"/>
        <v/>
      </c>
      <c r="CF453" s="68" t="str">
        <f t="shared" si="503"/>
        <v/>
      </c>
      <c r="CG453" s="68" t="str">
        <f t="shared" si="504"/>
        <v/>
      </c>
      <c r="CH453" s="68" t="str">
        <f t="shared" si="505"/>
        <v/>
      </c>
      <c r="CI453" s="68" t="str">
        <f t="shared" si="506"/>
        <v/>
      </c>
      <c r="CJ453" s="68" t="str">
        <f t="shared" si="507"/>
        <v/>
      </c>
      <c r="CK453" s="68" t="str">
        <f t="shared" si="508"/>
        <v/>
      </c>
      <c r="CL453" s="68" t="str">
        <f t="shared" si="509"/>
        <v/>
      </c>
      <c r="CM453" s="68" t="str">
        <f t="shared" si="510"/>
        <v/>
      </c>
      <c r="CN453" s="68" t="str">
        <f t="shared" si="511"/>
        <v/>
      </c>
      <c r="CO453" s="68" t="str">
        <f t="shared" si="512"/>
        <v/>
      </c>
      <c r="CP453" s="68" t="str">
        <f t="shared" si="517"/>
        <v/>
      </c>
    </row>
    <row r="454" spans="3:94" x14ac:dyDescent="0.25">
      <c r="C454" s="82" t="str">
        <f t="shared" si="513"/>
        <v/>
      </c>
      <c r="D454" s="278"/>
      <c r="E454" s="82" t="str">
        <f t="shared" si="514"/>
        <v/>
      </c>
      <c r="F454" s="82" t="str">
        <f t="shared" si="467"/>
        <v/>
      </c>
      <c r="G454" s="82" t="str">
        <f t="shared" si="468"/>
        <v/>
      </c>
      <c r="H454" s="82" t="str">
        <f t="shared" si="469"/>
        <v/>
      </c>
      <c r="I454" s="82" t="str">
        <f t="shared" si="470"/>
        <v/>
      </c>
      <c r="J454" s="82" t="str">
        <f t="shared" si="471"/>
        <v/>
      </c>
      <c r="K454" s="82" t="str">
        <f t="shared" si="472"/>
        <v/>
      </c>
      <c r="L454" s="82" t="str">
        <f t="shared" si="473"/>
        <v/>
      </c>
      <c r="M454" s="82" t="str">
        <f t="shared" si="474"/>
        <v/>
      </c>
      <c r="N454" s="82" t="str">
        <f t="shared" si="475"/>
        <v/>
      </c>
      <c r="O454" s="82" t="str">
        <f t="shared" si="476"/>
        <v/>
      </c>
      <c r="P454" s="82" t="str">
        <f t="shared" si="477"/>
        <v/>
      </c>
      <c r="Q454" s="82" t="str">
        <f t="shared" si="478"/>
        <v/>
      </c>
      <c r="R454" s="82" t="str">
        <f t="shared" si="479"/>
        <v/>
      </c>
      <c r="S454" s="82" t="str">
        <f t="shared" si="480"/>
        <v/>
      </c>
      <c r="T454" s="82" t="str">
        <f t="shared" si="481"/>
        <v/>
      </c>
      <c r="U454" s="82" t="str">
        <f t="shared" si="482"/>
        <v/>
      </c>
      <c r="V454" s="82" t="str">
        <f t="shared" si="483"/>
        <v/>
      </c>
      <c r="W454" s="82" t="str">
        <f t="shared" si="484"/>
        <v/>
      </c>
      <c r="X454" s="82" t="str">
        <f t="shared" si="485"/>
        <v/>
      </c>
      <c r="Y454" s="82" t="str">
        <f t="shared" si="486"/>
        <v/>
      </c>
      <c r="Z454" s="82" t="str">
        <f t="shared" si="487"/>
        <v/>
      </c>
      <c r="AA454" s="82" t="str">
        <f t="shared" si="488"/>
        <v/>
      </c>
      <c r="AB454" s="82" t="str">
        <f t="shared" si="489"/>
        <v/>
      </c>
      <c r="AC454" s="83" t="str">
        <f t="shared" si="518"/>
        <v>https://viking-pictures.s3.us-west-1.amazonaws.com/AA1188</v>
      </c>
      <c r="AD454" s="82" t="str">
        <f t="shared" si="455"/>
        <v>0</v>
      </c>
      <c r="AE454" s="82">
        <f t="shared" si="515"/>
        <v>0</v>
      </c>
      <c r="AF454" s="82" t="str">
        <f t="shared" si="456"/>
        <v>0</v>
      </c>
      <c r="AG454" s="82" t="str">
        <f t="shared" si="457"/>
        <v>0</v>
      </c>
      <c r="AH454" s="82" t="str">
        <f t="shared" si="458"/>
        <v>0</v>
      </c>
      <c r="AI454" s="82" t="str">
        <f t="shared" si="459"/>
        <v>0</v>
      </c>
      <c r="AJ454" s="82" t="str">
        <f t="shared" si="460"/>
        <v>0</v>
      </c>
      <c r="AK454" s="82" t="str">
        <f t="shared" si="461"/>
        <v>0</v>
      </c>
      <c r="AL454" s="82" t="str">
        <f t="shared" si="462"/>
        <v>0</v>
      </c>
      <c r="AM454" s="82" t="str">
        <f t="shared" si="463"/>
        <v>0</v>
      </c>
      <c r="AN454" s="82" t="str">
        <f t="shared" si="464"/>
        <v>0</v>
      </c>
      <c r="AO454" s="82" t="str">
        <f t="shared" si="465"/>
        <v>0</v>
      </c>
      <c r="AP454" s="82" t="str">
        <f t="shared" si="466"/>
        <v>0</v>
      </c>
      <c r="AQ454" s="84" t="s">
        <v>3199</v>
      </c>
      <c r="AR454" s="84" t="s">
        <v>1864</v>
      </c>
      <c r="AS454" s="84" t="s">
        <v>1865</v>
      </c>
      <c r="AT454" s="84" t="s">
        <v>1866</v>
      </c>
      <c r="AU454" s="84" t="s">
        <v>1867</v>
      </c>
      <c r="AV454" s="84" t="s">
        <v>1868</v>
      </c>
      <c r="AW454" s="84" t="s">
        <v>1869</v>
      </c>
      <c r="AX454" s="84" t="s">
        <v>1870</v>
      </c>
      <c r="AY454" s="84" t="s">
        <v>1871</v>
      </c>
      <c r="AZ454" s="84" t="s">
        <v>1872</v>
      </c>
      <c r="BA454" s="84" t="s">
        <v>1873</v>
      </c>
      <c r="BB454" s="84" t="s">
        <v>1874</v>
      </c>
      <c r="BC454" s="84" t="s">
        <v>1875</v>
      </c>
      <c r="BD454" s="84" t="s">
        <v>1876</v>
      </c>
      <c r="BE454" s="84" t="s">
        <v>1877</v>
      </c>
      <c r="BF454" s="84" t="s">
        <v>1878</v>
      </c>
      <c r="BG454" s="84" t="s">
        <v>1879</v>
      </c>
      <c r="BH454" s="84" t="s">
        <v>1880</v>
      </c>
      <c r="BI454" s="84" t="s">
        <v>1881</v>
      </c>
      <c r="BJ454" s="84" t="s">
        <v>1882</v>
      </c>
      <c r="BK454" s="84" t="s">
        <v>1883</v>
      </c>
      <c r="BL454" s="84" t="s">
        <v>1884</v>
      </c>
      <c r="BM454" s="84" t="s">
        <v>1885</v>
      </c>
      <c r="BN454" s="84" t="s">
        <v>1886</v>
      </c>
      <c r="BO454" s="84" t="s">
        <v>1887</v>
      </c>
      <c r="BP454" s="84" t="s">
        <v>1888</v>
      </c>
      <c r="BQ454" s="84" t="s">
        <v>1889</v>
      </c>
      <c r="BR454" s="68" t="str">
        <f t="shared" si="516"/>
        <v/>
      </c>
      <c r="BS454" s="68" t="str">
        <f t="shared" si="490"/>
        <v/>
      </c>
      <c r="BT454" s="68" t="str">
        <f t="shared" si="491"/>
        <v/>
      </c>
      <c r="BU454" s="68" t="str">
        <f t="shared" si="492"/>
        <v/>
      </c>
      <c r="BV454" s="68" t="str">
        <f t="shared" si="493"/>
        <v/>
      </c>
      <c r="BW454" s="68" t="str">
        <f t="shared" si="494"/>
        <v/>
      </c>
      <c r="BX454" s="68" t="str">
        <f t="shared" si="495"/>
        <v/>
      </c>
      <c r="BY454" s="68" t="str">
        <f t="shared" si="496"/>
        <v/>
      </c>
      <c r="BZ454" s="68" t="str">
        <f t="shared" si="497"/>
        <v/>
      </c>
      <c r="CA454" s="68" t="str">
        <f t="shared" si="498"/>
        <v/>
      </c>
      <c r="CB454" s="68" t="str">
        <f t="shared" si="499"/>
        <v/>
      </c>
      <c r="CC454" s="68" t="str">
        <f t="shared" si="500"/>
        <v/>
      </c>
      <c r="CD454" s="68" t="str">
        <f t="shared" si="501"/>
        <v/>
      </c>
      <c r="CE454" s="68" t="str">
        <f t="shared" si="502"/>
        <v/>
      </c>
      <c r="CF454" s="68" t="str">
        <f t="shared" si="503"/>
        <v/>
      </c>
      <c r="CG454" s="68" t="str">
        <f t="shared" si="504"/>
        <v/>
      </c>
      <c r="CH454" s="68" t="str">
        <f t="shared" si="505"/>
        <v/>
      </c>
      <c r="CI454" s="68" t="str">
        <f t="shared" si="506"/>
        <v/>
      </c>
      <c r="CJ454" s="68" t="str">
        <f t="shared" si="507"/>
        <v/>
      </c>
      <c r="CK454" s="68" t="str">
        <f t="shared" si="508"/>
        <v/>
      </c>
      <c r="CL454" s="68" t="str">
        <f t="shared" si="509"/>
        <v/>
      </c>
      <c r="CM454" s="68" t="str">
        <f t="shared" si="510"/>
        <v/>
      </c>
      <c r="CN454" s="68" t="str">
        <f t="shared" si="511"/>
        <v/>
      </c>
      <c r="CO454" s="68" t="str">
        <f t="shared" si="512"/>
        <v/>
      </c>
      <c r="CP454" s="68" t="str">
        <f t="shared" si="517"/>
        <v/>
      </c>
    </row>
    <row r="455" spans="3:94" x14ac:dyDescent="0.25">
      <c r="C455" s="82" t="str">
        <f t="shared" si="513"/>
        <v/>
      </c>
      <c r="D455" s="278"/>
      <c r="E455" s="82" t="str">
        <f t="shared" si="514"/>
        <v/>
      </c>
      <c r="F455" s="82" t="str">
        <f t="shared" si="467"/>
        <v/>
      </c>
      <c r="G455" s="82" t="str">
        <f t="shared" si="468"/>
        <v/>
      </c>
      <c r="H455" s="82" t="str">
        <f t="shared" si="469"/>
        <v/>
      </c>
      <c r="I455" s="82" t="str">
        <f t="shared" si="470"/>
        <v/>
      </c>
      <c r="J455" s="82" t="str">
        <f t="shared" si="471"/>
        <v/>
      </c>
      <c r="K455" s="82" t="str">
        <f t="shared" si="472"/>
        <v/>
      </c>
      <c r="L455" s="82" t="str">
        <f t="shared" si="473"/>
        <v/>
      </c>
      <c r="M455" s="82" t="str">
        <f t="shared" si="474"/>
        <v/>
      </c>
      <c r="N455" s="82" t="str">
        <f t="shared" si="475"/>
        <v/>
      </c>
      <c r="O455" s="82" t="str">
        <f t="shared" si="476"/>
        <v/>
      </c>
      <c r="P455" s="82" t="str">
        <f t="shared" si="477"/>
        <v/>
      </c>
      <c r="Q455" s="82" t="str">
        <f t="shared" si="478"/>
        <v/>
      </c>
      <c r="R455" s="82" t="str">
        <f t="shared" si="479"/>
        <v/>
      </c>
      <c r="S455" s="82" t="str">
        <f t="shared" si="480"/>
        <v/>
      </c>
      <c r="T455" s="82" t="str">
        <f t="shared" si="481"/>
        <v/>
      </c>
      <c r="U455" s="82" t="str">
        <f t="shared" si="482"/>
        <v/>
      </c>
      <c r="V455" s="82" t="str">
        <f t="shared" si="483"/>
        <v/>
      </c>
      <c r="W455" s="82" t="str">
        <f t="shared" si="484"/>
        <v/>
      </c>
      <c r="X455" s="82" t="str">
        <f t="shared" si="485"/>
        <v/>
      </c>
      <c r="Y455" s="82" t="str">
        <f t="shared" si="486"/>
        <v/>
      </c>
      <c r="Z455" s="82" t="str">
        <f t="shared" si="487"/>
        <v/>
      </c>
      <c r="AA455" s="82" t="str">
        <f t="shared" si="488"/>
        <v/>
      </c>
      <c r="AB455" s="82" t="str">
        <f t="shared" si="489"/>
        <v/>
      </c>
      <c r="AC455" s="83" t="str">
        <f t="shared" si="518"/>
        <v>https://viking-pictures.s3.us-west-1.amazonaws.com/AA1188</v>
      </c>
      <c r="AD455" s="82" t="str">
        <f t="shared" si="455"/>
        <v>0</v>
      </c>
      <c r="AE455" s="82">
        <f t="shared" si="515"/>
        <v>0</v>
      </c>
      <c r="AF455" s="82" t="str">
        <f t="shared" si="456"/>
        <v>0</v>
      </c>
      <c r="AG455" s="82" t="str">
        <f t="shared" si="457"/>
        <v>0</v>
      </c>
      <c r="AH455" s="82" t="str">
        <f t="shared" si="458"/>
        <v>0</v>
      </c>
      <c r="AI455" s="82" t="str">
        <f t="shared" si="459"/>
        <v>0</v>
      </c>
      <c r="AJ455" s="82" t="str">
        <f t="shared" si="460"/>
        <v>0</v>
      </c>
      <c r="AK455" s="82" t="str">
        <f t="shared" si="461"/>
        <v>0</v>
      </c>
      <c r="AL455" s="82" t="str">
        <f t="shared" si="462"/>
        <v>0</v>
      </c>
      <c r="AM455" s="82" t="str">
        <f t="shared" si="463"/>
        <v>0</v>
      </c>
      <c r="AN455" s="82" t="str">
        <f t="shared" si="464"/>
        <v>0</v>
      </c>
      <c r="AO455" s="82" t="str">
        <f t="shared" si="465"/>
        <v>0</v>
      </c>
      <c r="AP455" s="82" t="str">
        <f t="shared" si="466"/>
        <v>0</v>
      </c>
      <c r="AQ455" s="84" t="s">
        <v>3199</v>
      </c>
      <c r="AR455" s="84" t="s">
        <v>1864</v>
      </c>
      <c r="AS455" s="84" t="s">
        <v>1865</v>
      </c>
      <c r="AT455" s="84" t="s">
        <v>1866</v>
      </c>
      <c r="AU455" s="84" t="s">
        <v>1867</v>
      </c>
      <c r="AV455" s="84" t="s">
        <v>1868</v>
      </c>
      <c r="AW455" s="84" t="s">
        <v>1869</v>
      </c>
      <c r="AX455" s="84" t="s">
        <v>1870</v>
      </c>
      <c r="AY455" s="84" t="s">
        <v>1871</v>
      </c>
      <c r="AZ455" s="84" t="s">
        <v>1872</v>
      </c>
      <c r="BA455" s="84" t="s">
        <v>1873</v>
      </c>
      <c r="BB455" s="84" t="s">
        <v>1874</v>
      </c>
      <c r="BC455" s="84" t="s">
        <v>1875</v>
      </c>
      <c r="BD455" s="84" t="s">
        <v>1876</v>
      </c>
      <c r="BE455" s="84" t="s">
        <v>1877</v>
      </c>
      <c r="BF455" s="84" t="s">
        <v>1878</v>
      </c>
      <c r="BG455" s="84" t="s">
        <v>1879</v>
      </c>
      <c r="BH455" s="84" t="s">
        <v>1880</v>
      </c>
      <c r="BI455" s="84" t="s">
        <v>1881</v>
      </c>
      <c r="BJ455" s="84" t="s">
        <v>1882</v>
      </c>
      <c r="BK455" s="84" t="s">
        <v>1883</v>
      </c>
      <c r="BL455" s="84" t="s">
        <v>1884</v>
      </c>
      <c r="BM455" s="84" t="s">
        <v>1885</v>
      </c>
      <c r="BN455" s="84" t="s">
        <v>1886</v>
      </c>
      <c r="BO455" s="84" t="s">
        <v>1887</v>
      </c>
      <c r="BP455" s="84" t="s">
        <v>1888</v>
      </c>
      <c r="BQ455" s="84" t="s">
        <v>1889</v>
      </c>
      <c r="BR455" s="68" t="str">
        <f t="shared" si="516"/>
        <v/>
      </c>
      <c r="BS455" s="68" t="str">
        <f t="shared" si="490"/>
        <v/>
      </c>
      <c r="BT455" s="68" t="str">
        <f t="shared" si="491"/>
        <v/>
      </c>
      <c r="BU455" s="68" t="str">
        <f t="shared" si="492"/>
        <v/>
      </c>
      <c r="BV455" s="68" t="str">
        <f t="shared" si="493"/>
        <v/>
      </c>
      <c r="BW455" s="68" t="str">
        <f t="shared" si="494"/>
        <v/>
      </c>
      <c r="BX455" s="68" t="str">
        <f t="shared" si="495"/>
        <v/>
      </c>
      <c r="BY455" s="68" t="str">
        <f t="shared" si="496"/>
        <v/>
      </c>
      <c r="BZ455" s="68" t="str">
        <f t="shared" si="497"/>
        <v/>
      </c>
      <c r="CA455" s="68" t="str">
        <f t="shared" si="498"/>
        <v/>
      </c>
      <c r="CB455" s="68" t="str">
        <f t="shared" si="499"/>
        <v/>
      </c>
      <c r="CC455" s="68" t="str">
        <f t="shared" si="500"/>
        <v/>
      </c>
      <c r="CD455" s="68" t="str">
        <f t="shared" si="501"/>
        <v/>
      </c>
      <c r="CE455" s="68" t="str">
        <f t="shared" si="502"/>
        <v/>
      </c>
      <c r="CF455" s="68" t="str">
        <f t="shared" si="503"/>
        <v/>
      </c>
      <c r="CG455" s="68" t="str">
        <f t="shared" si="504"/>
        <v/>
      </c>
      <c r="CH455" s="68" t="str">
        <f t="shared" si="505"/>
        <v/>
      </c>
      <c r="CI455" s="68" t="str">
        <f t="shared" si="506"/>
        <v/>
      </c>
      <c r="CJ455" s="68" t="str">
        <f t="shared" si="507"/>
        <v/>
      </c>
      <c r="CK455" s="68" t="str">
        <f t="shared" si="508"/>
        <v/>
      </c>
      <c r="CL455" s="68" t="str">
        <f t="shared" si="509"/>
        <v/>
      </c>
      <c r="CM455" s="68" t="str">
        <f t="shared" si="510"/>
        <v/>
      </c>
      <c r="CN455" s="68" t="str">
        <f t="shared" si="511"/>
        <v/>
      </c>
      <c r="CO455" s="68" t="str">
        <f t="shared" si="512"/>
        <v/>
      </c>
      <c r="CP455" s="68" t="str">
        <f t="shared" si="517"/>
        <v/>
      </c>
    </row>
    <row r="456" spans="3:94" x14ac:dyDescent="0.25">
      <c r="C456" s="82" t="str">
        <f t="shared" si="513"/>
        <v/>
      </c>
      <c r="D456" s="278"/>
      <c r="E456" s="82" t="str">
        <f t="shared" si="514"/>
        <v/>
      </c>
      <c r="F456" s="82" t="str">
        <f t="shared" si="467"/>
        <v/>
      </c>
      <c r="G456" s="82" t="str">
        <f t="shared" si="468"/>
        <v/>
      </c>
      <c r="H456" s="82" t="str">
        <f t="shared" si="469"/>
        <v/>
      </c>
      <c r="I456" s="82" t="str">
        <f t="shared" si="470"/>
        <v/>
      </c>
      <c r="J456" s="82" t="str">
        <f t="shared" si="471"/>
        <v/>
      </c>
      <c r="K456" s="82" t="str">
        <f t="shared" si="472"/>
        <v/>
      </c>
      <c r="L456" s="82" t="str">
        <f t="shared" si="473"/>
        <v/>
      </c>
      <c r="M456" s="82" t="str">
        <f t="shared" si="474"/>
        <v/>
      </c>
      <c r="N456" s="82" t="str">
        <f t="shared" si="475"/>
        <v/>
      </c>
      <c r="O456" s="82" t="str">
        <f t="shared" si="476"/>
        <v/>
      </c>
      <c r="P456" s="82" t="str">
        <f t="shared" si="477"/>
        <v/>
      </c>
      <c r="Q456" s="82" t="str">
        <f t="shared" si="478"/>
        <v/>
      </c>
      <c r="R456" s="82" t="str">
        <f t="shared" si="479"/>
        <v/>
      </c>
      <c r="S456" s="82" t="str">
        <f t="shared" si="480"/>
        <v/>
      </c>
      <c r="T456" s="82" t="str">
        <f t="shared" si="481"/>
        <v/>
      </c>
      <c r="U456" s="82" t="str">
        <f t="shared" si="482"/>
        <v/>
      </c>
      <c r="V456" s="82" t="str">
        <f t="shared" si="483"/>
        <v/>
      </c>
      <c r="W456" s="82" t="str">
        <f t="shared" si="484"/>
        <v/>
      </c>
      <c r="X456" s="82" t="str">
        <f t="shared" si="485"/>
        <v/>
      </c>
      <c r="Y456" s="82" t="str">
        <f t="shared" si="486"/>
        <v/>
      </c>
      <c r="Z456" s="82" t="str">
        <f t="shared" si="487"/>
        <v/>
      </c>
      <c r="AA456" s="82" t="str">
        <f t="shared" si="488"/>
        <v/>
      </c>
      <c r="AB456" s="82" t="str">
        <f t="shared" si="489"/>
        <v/>
      </c>
      <c r="AC456" s="83" t="str">
        <f t="shared" si="518"/>
        <v>https://viking-pictures.s3.us-west-1.amazonaws.com/AA1188</v>
      </c>
      <c r="AD456" s="82" t="str">
        <f t="shared" si="455"/>
        <v>0</v>
      </c>
      <c r="AE456" s="82">
        <f t="shared" si="515"/>
        <v>0</v>
      </c>
      <c r="AF456" s="82" t="str">
        <f t="shared" si="456"/>
        <v>0</v>
      </c>
      <c r="AG456" s="82" t="str">
        <f t="shared" si="457"/>
        <v>0</v>
      </c>
      <c r="AH456" s="82" t="str">
        <f t="shared" si="458"/>
        <v>0</v>
      </c>
      <c r="AI456" s="82" t="str">
        <f t="shared" si="459"/>
        <v>0</v>
      </c>
      <c r="AJ456" s="82" t="str">
        <f t="shared" si="460"/>
        <v>0</v>
      </c>
      <c r="AK456" s="82" t="str">
        <f t="shared" si="461"/>
        <v>0</v>
      </c>
      <c r="AL456" s="82" t="str">
        <f t="shared" si="462"/>
        <v>0</v>
      </c>
      <c r="AM456" s="82" t="str">
        <f t="shared" si="463"/>
        <v>0</v>
      </c>
      <c r="AN456" s="82" t="str">
        <f t="shared" si="464"/>
        <v>0</v>
      </c>
      <c r="AO456" s="82" t="str">
        <f t="shared" si="465"/>
        <v>0</v>
      </c>
      <c r="AP456" s="82" t="str">
        <f t="shared" si="466"/>
        <v>0</v>
      </c>
      <c r="AQ456" s="84" t="s">
        <v>3199</v>
      </c>
      <c r="AR456" s="84" t="s">
        <v>1864</v>
      </c>
      <c r="AS456" s="84" t="s">
        <v>1865</v>
      </c>
      <c r="AT456" s="84" t="s">
        <v>1866</v>
      </c>
      <c r="AU456" s="84" t="s">
        <v>1867</v>
      </c>
      <c r="AV456" s="84" t="s">
        <v>1868</v>
      </c>
      <c r="AW456" s="84" t="s">
        <v>1869</v>
      </c>
      <c r="AX456" s="84" t="s">
        <v>1870</v>
      </c>
      <c r="AY456" s="84" t="s">
        <v>1871</v>
      </c>
      <c r="AZ456" s="84" t="s">
        <v>1872</v>
      </c>
      <c r="BA456" s="84" t="s">
        <v>1873</v>
      </c>
      <c r="BB456" s="84" t="s">
        <v>1874</v>
      </c>
      <c r="BC456" s="84" t="s">
        <v>1875</v>
      </c>
      <c r="BD456" s="84" t="s">
        <v>1876</v>
      </c>
      <c r="BE456" s="84" t="s">
        <v>1877</v>
      </c>
      <c r="BF456" s="84" t="s">
        <v>1878</v>
      </c>
      <c r="BG456" s="84" t="s">
        <v>1879</v>
      </c>
      <c r="BH456" s="84" t="s">
        <v>1880</v>
      </c>
      <c r="BI456" s="84" t="s">
        <v>1881</v>
      </c>
      <c r="BJ456" s="84" t="s">
        <v>1882</v>
      </c>
      <c r="BK456" s="84" t="s">
        <v>1883</v>
      </c>
      <c r="BL456" s="84" t="s">
        <v>1884</v>
      </c>
      <c r="BM456" s="84" t="s">
        <v>1885</v>
      </c>
      <c r="BN456" s="84" t="s">
        <v>1886</v>
      </c>
      <c r="BO456" s="84" t="s">
        <v>1887</v>
      </c>
      <c r="BP456" s="84" t="s">
        <v>1888</v>
      </c>
      <c r="BQ456" s="84" t="s">
        <v>1889</v>
      </c>
      <c r="BR456" s="68" t="str">
        <f t="shared" si="516"/>
        <v/>
      </c>
      <c r="BS456" s="68" t="str">
        <f t="shared" si="490"/>
        <v/>
      </c>
      <c r="BT456" s="68" t="str">
        <f t="shared" si="491"/>
        <v/>
      </c>
      <c r="BU456" s="68" t="str">
        <f t="shared" si="492"/>
        <v/>
      </c>
      <c r="BV456" s="68" t="str">
        <f t="shared" si="493"/>
        <v/>
      </c>
      <c r="BW456" s="68" t="str">
        <f t="shared" si="494"/>
        <v/>
      </c>
      <c r="BX456" s="68" t="str">
        <f t="shared" si="495"/>
        <v/>
      </c>
      <c r="BY456" s="68" t="str">
        <f t="shared" si="496"/>
        <v/>
      </c>
      <c r="BZ456" s="68" t="str">
        <f t="shared" si="497"/>
        <v/>
      </c>
      <c r="CA456" s="68" t="str">
        <f t="shared" si="498"/>
        <v/>
      </c>
      <c r="CB456" s="68" t="str">
        <f t="shared" si="499"/>
        <v/>
      </c>
      <c r="CC456" s="68" t="str">
        <f t="shared" si="500"/>
        <v/>
      </c>
      <c r="CD456" s="68" t="str">
        <f t="shared" si="501"/>
        <v/>
      </c>
      <c r="CE456" s="68" t="str">
        <f t="shared" si="502"/>
        <v/>
      </c>
      <c r="CF456" s="68" t="str">
        <f t="shared" si="503"/>
        <v/>
      </c>
      <c r="CG456" s="68" t="str">
        <f t="shared" si="504"/>
        <v/>
      </c>
      <c r="CH456" s="68" t="str">
        <f t="shared" si="505"/>
        <v/>
      </c>
      <c r="CI456" s="68" t="str">
        <f t="shared" si="506"/>
        <v/>
      </c>
      <c r="CJ456" s="68" t="str">
        <f t="shared" si="507"/>
        <v/>
      </c>
      <c r="CK456" s="68" t="str">
        <f t="shared" si="508"/>
        <v/>
      </c>
      <c r="CL456" s="68" t="str">
        <f t="shared" si="509"/>
        <v/>
      </c>
      <c r="CM456" s="68" t="str">
        <f t="shared" si="510"/>
        <v/>
      </c>
      <c r="CN456" s="68" t="str">
        <f t="shared" si="511"/>
        <v/>
      </c>
      <c r="CO456" s="68" t="str">
        <f t="shared" si="512"/>
        <v/>
      </c>
      <c r="CP456" s="68" t="str">
        <f t="shared" si="517"/>
        <v/>
      </c>
    </row>
    <row r="457" spans="3:94" x14ac:dyDescent="0.25">
      <c r="C457" s="82" t="str">
        <f t="shared" si="513"/>
        <v/>
      </c>
      <c r="D457" s="278"/>
      <c r="E457" s="82" t="str">
        <f t="shared" si="514"/>
        <v/>
      </c>
      <c r="F457" s="82" t="str">
        <f t="shared" si="467"/>
        <v/>
      </c>
      <c r="G457" s="82" t="str">
        <f t="shared" si="468"/>
        <v/>
      </c>
      <c r="H457" s="82" t="str">
        <f t="shared" si="469"/>
        <v/>
      </c>
      <c r="I457" s="82" t="str">
        <f t="shared" si="470"/>
        <v/>
      </c>
      <c r="J457" s="82" t="str">
        <f t="shared" si="471"/>
        <v/>
      </c>
      <c r="K457" s="82" t="str">
        <f t="shared" si="472"/>
        <v/>
      </c>
      <c r="L457" s="82" t="str">
        <f t="shared" si="473"/>
        <v/>
      </c>
      <c r="M457" s="82" t="str">
        <f t="shared" si="474"/>
        <v/>
      </c>
      <c r="N457" s="82" t="str">
        <f t="shared" si="475"/>
        <v/>
      </c>
      <c r="O457" s="82" t="str">
        <f t="shared" si="476"/>
        <v/>
      </c>
      <c r="P457" s="82" t="str">
        <f t="shared" si="477"/>
        <v/>
      </c>
      <c r="Q457" s="82" t="str">
        <f t="shared" si="478"/>
        <v/>
      </c>
      <c r="R457" s="82" t="str">
        <f t="shared" si="479"/>
        <v/>
      </c>
      <c r="S457" s="82" t="str">
        <f t="shared" si="480"/>
        <v/>
      </c>
      <c r="T457" s="82" t="str">
        <f t="shared" si="481"/>
        <v/>
      </c>
      <c r="U457" s="82" t="str">
        <f t="shared" si="482"/>
        <v/>
      </c>
      <c r="V457" s="82" t="str">
        <f t="shared" si="483"/>
        <v/>
      </c>
      <c r="W457" s="82" t="str">
        <f t="shared" si="484"/>
        <v/>
      </c>
      <c r="X457" s="82" t="str">
        <f t="shared" si="485"/>
        <v/>
      </c>
      <c r="Y457" s="82" t="str">
        <f t="shared" si="486"/>
        <v/>
      </c>
      <c r="Z457" s="82" t="str">
        <f t="shared" si="487"/>
        <v/>
      </c>
      <c r="AA457" s="82" t="str">
        <f t="shared" si="488"/>
        <v/>
      </c>
      <c r="AB457" s="82" t="str">
        <f t="shared" si="489"/>
        <v/>
      </c>
      <c r="AC457" s="83" t="str">
        <f t="shared" si="518"/>
        <v>https://viking-pictures.s3.us-west-1.amazonaws.com/AA1188</v>
      </c>
      <c r="AD457" s="82" t="str">
        <f t="shared" si="455"/>
        <v>0</v>
      </c>
      <c r="AE457" s="82">
        <f t="shared" si="515"/>
        <v>0</v>
      </c>
      <c r="AF457" s="82" t="str">
        <f t="shared" si="456"/>
        <v>0</v>
      </c>
      <c r="AG457" s="82" t="str">
        <f t="shared" si="457"/>
        <v>0</v>
      </c>
      <c r="AH457" s="82" t="str">
        <f t="shared" si="458"/>
        <v>0</v>
      </c>
      <c r="AI457" s="82" t="str">
        <f t="shared" si="459"/>
        <v>0</v>
      </c>
      <c r="AJ457" s="82" t="str">
        <f t="shared" si="460"/>
        <v>0</v>
      </c>
      <c r="AK457" s="82" t="str">
        <f t="shared" si="461"/>
        <v>0</v>
      </c>
      <c r="AL457" s="82" t="str">
        <f t="shared" si="462"/>
        <v>0</v>
      </c>
      <c r="AM457" s="82" t="str">
        <f t="shared" si="463"/>
        <v>0</v>
      </c>
      <c r="AN457" s="82" t="str">
        <f t="shared" si="464"/>
        <v>0</v>
      </c>
      <c r="AO457" s="82" t="str">
        <f t="shared" si="465"/>
        <v>0</v>
      </c>
      <c r="AP457" s="82" t="str">
        <f t="shared" si="466"/>
        <v>0</v>
      </c>
      <c r="AQ457" s="84" t="s">
        <v>3199</v>
      </c>
      <c r="AR457" s="84" t="s">
        <v>1864</v>
      </c>
      <c r="AS457" s="84" t="s">
        <v>1865</v>
      </c>
      <c r="AT457" s="84" t="s">
        <v>1866</v>
      </c>
      <c r="AU457" s="84" t="s">
        <v>1867</v>
      </c>
      <c r="AV457" s="84" t="s">
        <v>1868</v>
      </c>
      <c r="AW457" s="84" t="s">
        <v>1869</v>
      </c>
      <c r="AX457" s="84" t="s">
        <v>1870</v>
      </c>
      <c r="AY457" s="84" t="s">
        <v>1871</v>
      </c>
      <c r="AZ457" s="84" t="s">
        <v>1872</v>
      </c>
      <c r="BA457" s="84" t="s">
        <v>1873</v>
      </c>
      <c r="BB457" s="84" t="s">
        <v>1874</v>
      </c>
      <c r="BC457" s="84" t="s">
        <v>1875</v>
      </c>
      <c r="BD457" s="84" t="s">
        <v>1876</v>
      </c>
      <c r="BE457" s="84" t="s">
        <v>1877</v>
      </c>
      <c r="BF457" s="84" t="s">
        <v>1878</v>
      </c>
      <c r="BG457" s="84" t="s">
        <v>1879</v>
      </c>
      <c r="BH457" s="84" t="s">
        <v>1880</v>
      </c>
      <c r="BI457" s="84" t="s">
        <v>1881</v>
      </c>
      <c r="BJ457" s="84" t="s">
        <v>1882</v>
      </c>
      <c r="BK457" s="84" t="s">
        <v>1883</v>
      </c>
      <c r="BL457" s="84" t="s">
        <v>1884</v>
      </c>
      <c r="BM457" s="84" t="s">
        <v>1885</v>
      </c>
      <c r="BN457" s="84" t="s">
        <v>1886</v>
      </c>
      <c r="BO457" s="84" t="s">
        <v>1887</v>
      </c>
      <c r="BP457" s="84" t="s">
        <v>1888</v>
      </c>
      <c r="BQ457" s="84" t="s">
        <v>1889</v>
      </c>
      <c r="BR457" s="68" t="str">
        <f t="shared" si="516"/>
        <v/>
      </c>
      <c r="BS457" s="68" t="str">
        <f t="shared" si="490"/>
        <v/>
      </c>
      <c r="BT457" s="68" t="str">
        <f t="shared" si="491"/>
        <v/>
      </c>
      <c r="BU457" s="68" t="str">
        <f t="shared" si="492"/>
        <v/>
      </c>
      <c r="BV457" s="68" t="str">
        <f t="shared" si="493"/>
        <v/>
      </c>
      <c r="BW457" s="68" t="str">
        <f t="shared" si="494"/>
        <v/>
      </c>
      <c r="BX457" s="68" t="str">
        <f t="shared" si="495"/>
        <v/>
      </c>
      <c r="BY457" s="68" t="str">
        <f t="shared" si="496"/>
        <v/>
      </c>
      <c r="BZ457" s="68" t="str">
        <f t="shared" si="497"/>
        <v/>
      </c>
      <c r="CA457" s="68" t="str">
        <f t="shared" si="498"/>
        <v/>
      </c>
      <c r="CB457" s="68" t="str">
        <f t="shared" si="499"/>
        <v/>
      </c>
      <c r="CC457" s="68" t="str">
        <f t="shared" si="500"/>
        <v/>
      </c>
      <c r="CD457" s="68" t="str">
        <f t="shared" si="501"/>
        <v/>
      </c>
      <c r="CE457" s="68" t="str">
        <f t="shared" si="502"/>
        <v/>
      </c>
      <c r="CF457" s="68" t="str">
        <f t="shared" si="503"/>
        <v/>
      </c>
      <c r="CG457" s="68" t="str">
        <f t="shared" si="504"/>
        <v/>
      </c>
      <c r="CH457" s="68" t="str">
        <f t="shared" si="505"/>
        <v/>
      </c>
      <c r="CI457" s="68" t="str">
        <f t="shared" si="506"/>
        <v/>
      </c>
      <c r="CJ457" s="68" t="str">
        <f t="shared" si="507"/>
        <v/>
      </c>
      <c r="CK457" s="68" t="str">
        <f t="shared" si="508"/>
        <v/>
      </c>
      <c r="CL457" s="68" t="str">
        <f t="shared" si="509"/>
        <v/>
      </c>
      <c r="CM457" s="68" t="str">
        <f t="shared" si="510"/>
        <v/>
      </c>
      <c r="CN457" s="68" t="str">
        <f t="shared" si="511"/>
        <v/>
      </c>
      <c r="CO457" s="68" t="str">
        <f t="shared" si="512"/>
        <v/>
      </c>
      <c r="CP457" s="68" t="str">
        <f t="shared" si="517"/>
        <v/>
      </c>
    </row>
    <row r="458" spans="3:94" x14ac:dyDescent="0.25">
      <c r="C458" s="82" t="str">
        <f t="shared" si="513"/>
        <v/>
      </c>
      <c r="D458" s="278"/>
      <c r="E458" s="82" t="str">
        <f t="shared" si="514"/>
        <v/>
      </c>
      <c r="F458" s="82" t="str">
        <f t="shared" si="467"/>
        <v/>
      </c>
      <c r="G458" s="82" t="str">
        <f t="shared" si="468"/>
        <v/>
      </c>
      <c r="H458" s="82" t="str">
        <f t="shared" si="469"/>
        <v/>
      </c>
      <c r="I458" s="82" t="str">
        <f t="shared" si="470"/>
        <v/>
      </c>
      <c r="J458" s="82" t="str">
        <f t="shared" si="471"/>
        <v/>
      </c>
      <c r="K458" s="82" t="str">
        <f t="shared" si="472"/>
        <v/>
      </c>
      <c r="L458" s="82" t="str">
        <f t="shared" si="473"/>
        <v/>
      </c>
      <c r="M458" s="82" t="str">
        <f t="shared" si="474"/>
        <v/>
      </c>
      <c r="N458" s="82" t="str">
        <f t="shared" si="475"/>
        <v/>
      </c>
      <c r="O458" s="82" t="str">
        <f t="shared" si="476"/>
        <v/>
      </c>
      <c r="P458" s="82" t="str">
        <f t="shared" si="477"/>
        <v/>
      </c>
      <c r="Q458" s="82" t="str">
        <f t="shared" si="478"/>
        <v/>
      </c>
      <c r="R458" s="82" t="str">
        <f t="shared" si="479"/>
        <v/>
      </c>
      <c r="S458" s="82" t="str">
        <f t="shared" si="480"/>
        <v/>
      </c>
      <c r="T458" s="82" t="str">
        <f t="shared" si="481"/>
        <v/>
      </c>
      <c r="U458" s="82" t="str">
        <f t="shared" si="482"/>
        <v/>
      </c>
      <c r="V458" s="82" t="str">
        <f t="shared" si="483"/>
        <v/>
      </c>
      <c r="W458" s="82" t="str">
        <f t="shared" si="484"/>
        <v/>
      </c>
      <c r="X458" s="82" t="str">
        <f t="shared" si="485"/>
        <v/>
      </c>
      <c r="Y458" s="82" t="str">
        <f t="shared" si="486"/>
        <v/>
      </c>
      <c r="Z458" s="82" t="str">
        <f t="shared" si="487"/>
        <v/>
      </c>
      <c r="AA458" s="82" t="str">
        <f t="shared" si="488"/>
        <v/>
      </c>
      <c r="AB458" s="82" t="str">
        <f t="shared" si="489"/>
        <v/>
      </c>
      <c r="AC458" s="83" t="str">
        <f t="shared" si="518"/>
        <v>https://viking-pictures.s3.us-west-1.amazonaws.com/AA1188</v>
      </c>
      <c r="AD458" s="82" t="str">
        <f t="shared" si="455"/>
        <v>0</v>
      </c>
      <c r="AE458" s="82">
        <f t="shared" si="515"/>
        <v>0</v>
      </c>
      <c r="AF458" s="82" t="str">
        <f t="shared" si="456"/>
        <v>0</v>
      </c>
      <c r="AG458" s="82" t="str">
        <f t="shared" si="457"/>
        <v>0</v>
      </c>
      <c r="AH458" s="82" t="str">
        <f t="shared" si="458"/>
        <v>0</v>
      </c>
      <c r="AI458" s="82" t="str">
        <f t="shared" si="459"/>
        <v>0</v>
      </c>
      <c r="AJ458" s="82" t="str">
        <f t="shared" si="460"/>
        <v>0</v>
      </c>
      <c r="AK458" s="82" t="str">
        <f t="shared" si="461"/>
        <v>0</v>
      </c>
      <c r="AL458" s="82" t="str">
        <f t="shared" si="462"/>
        <v>0</v>
      </c>
      <c r="AM458" s="82" t="str">
        <f t="shared" si="463"/>
        <v>0</v>
      </c>
      <c r="AN458" s="82" t="str">
        <f t="shared" si="464"/>
        <v>0</v>
      </c>
      <c r="AO458" s="82" t="str">
        <f t="shared" si="465"/>
        <v>0</v>
      </c>
      <c r="AP458" s="82" t="str">
        <f t="shared" si="466"/>
        <v>0</v>
      </c>
      <c r="AQ458" s="84" t="s">
        <v>3199</v>
      </c>
      <c r="AR458" s="84" t="s">
        <v>1864</v>
      </c>
      <c r="AS458" s="84" t="s">
        <v>1865</v>
      </c>
      <c r="AT458" s="84" t="s">
        <v>1866</v>
      </c>
      <c r="AU458" s="84" t="s">
        <v>1867</v>
      </c>
      <c r="AV458" s="84" t="s">
        <v>1868</v>
      </c>
      <c r="AW458" s="84" t="s">
        <v>1869</v>
      </c>
      <c r="AX458" s="84" t="s">
        <v>1870</v>
      </c>
      <c r="AY458" s="84" t="s">
        <v>1871</v>
      </c>
      <c r="AZ458" s="84" t="s">
        <v>1872</v>
      </c>
      <c r="BA458" s="84" t="s">
        <v>1873</v>
      </c>
      <c r="BB458" s="84" t="s">
        <v>1874</v>
      </c>
      <c r="BC458" s="84" t="s">
        <v>1875</v>
      </c>
      <c r="BD458" s="84" t="s">
        <v>1876</v>
      </c>
      <c r="BE458" s="84" t="s">
        <v>1877</v>
      </c>
      <c r="BF458" s="84" t="s">
        <v>1878</v>
      </c>
      <c r="BG458" s="84" t="s">
        <v>1879</v>
      </c>
      <c r="BH458" s="84" t="s">
        <v>1880</v>
      </c>
      <c r="BI458" s="84" t="s">
        <v>1881</v>
      </c>
      <c r="BJ458" s="84" t="s">
        <v>1882</v>
      </c>
      <c r="BK458" s="84" t="s">
        <v>1883</v>
      </c>
      <c r="BL458" s="84" t="s">
        <v>1884</v>
      </c>
      <c r="BM458" s="84" t="s">
        <v>1885</v>
      </c>
      <c r="BN458" s="84" t="s">
        <v>1886</v>
      </c>
      <c r="BO458" s="84" t="s">
        <v>1887</v>
      </c>
      <c r="BP458" s="84" t="s">
        <v>1888</v>
      </c>
      <c r="BQ458" s="84" t="s">
        <v>1889</v>
      </c>
      <c r="BR458" s="68" t="str">
        <f t="shared" si="516"/>
        <v/>
      </c>
      <c r="BS458" s="68" t="str">
        <f t="shared" si="490"/>
        <v/>
      </c>
      <c r="BT458" s="68" t="str">
        <f t="shared" si="491"/>
        <v/>
      </c>
      <c r="BU458" s="68" t="str">
        <f t="shared" si="492"/>
        <v/>
      </c>
      <c r="BV458" s="68" t="str">
        <f t="shared" si="493"/>
        <v/>
      </c>
      <c r="BW458" s="68" t="str">
        <f t="shared" si="494"/>
        <v/>
      </c>
      <c r="BX458" s="68" t="str">
        <f t="shared" si="495"/>
        <v/>
      </c>
      <c r="BY458" s="68" t="str">
        <f t="shared" si="496"/>
        <v/>
      </c>
      <c r="BZ458" s="68" t="str">
        <f t="shared" si="497"/>
        <v/>
      </c>
      <c r="CA458" s="68" t="str">
        <f t="shared" si="498"/>
        <v/>
      </c>
      <c r="CB458" s="68" t="str">
        <f t="shared" si="499"/>
        <v/>
      </c>
      <c r="CC458" s="68" t="str">
        <f t="shared" si="500"/>
        <v/>
      </c>
      <c r="CD458" s="68" t="str">
        <f t="shared" si="501"/>
        <v/>
      </c>
      <c r="CE458" s="68" t="str">
        <f t="shared" si="502"/>
        <v/>
      </c>
      <c r="CF458" s="68" t="str">
        <f t="shared" si="503"/>
        <v/>
      </c>
      <c r="CG458" s="68" t="str">
        <f t="shared" si="504"/>
        <v/>
      </c>
      <c r="CH458" s="68" t="str">
        <f t="shared" si="505"/>
        <v/>
      </c>
      <c r="CI458" s="68" t="str">
        <f t="shared" si="506"/>
        <v/>
      </c>
      <c r="CJ458" s="68" t="str">
        <f t="shared" si="507"/>
        <v/>
      </c>
      <c r="CK458" s="68" t="str">
        <f t="shared" si="508"/>
        <v/>
      </c>
      <c r="CL458" s="68" t="str">
        <f t="shared" si="509"/>
        <v/>
      </c>
      <c r="CM458" s="68" t="str">
        <f t="shared" si="510"/>
        <v/>
      </c>
      <c r="CN458" s="68" t="str">
        <f t="shared" si="511"/>
        <v/>
      </c>
      <c r="CO458" s="68" t="str">
        <f t="shared" si="512"/>
        <v/>
      </c>
      <c r="CP458" s="68" t="str">
        <f t="shared" si="517"/>
        <v/>
      </c>
    </row>
    <row r="459" spans="3:94" x14ac:dyDescent="0.25">
      <c r="C459" s="82" t="str">
        <f t="shared" si="513"/>
        <v/>
      </c>
      <c r="D459" s="278"/>
      <c r="E459" s="82" t="str">
        <f t="shared" si="514"/>
        <v/>
      </c>
      <c r="F459" s="82" t="str">
        <f t="shared" si="467"/>
        <v/>
      </c>
      <c r="G459" s="82" t="str">
        <f t="shared" si="468"/>
        <v/>
      </c>
      <c r="H459" s="82" t="str">
        <f t="shared" si="469"/>
        <v/>
      </c>
      <c r="I459" s="82" t="str">
        <f t="shared" si="470"/>
        <v/>
      </c>
      <c r="J459" s="82" t="str">
        <f t="shared" si="471"/>
        <v/>
      </c>
      <c r="K459" s="82" t="str">
        <f t="shared" si="472"/>
        <v/>
      </c>
      <c r="L459" s="82" t="str">
        <f t="shared" si="473"/>
        <v/>
      </c>
      <c r="M459" s="82" t="str">
        <f t="shared" si="474"/>
        <v/>
      </c>
      <c r="N459" s="82" t="str">
        <f t="shared" si="475"/>
        <v/>
      </c>
      <c r="O459" s="82" t="str">
        <f t="shared" si="476"/>
        <v/>
      </c>
      <c r="P459" s="82" t="str">
        <f t="shared" si="477"/>
        <v/>
      </c>
      <c r="Q459" s="82" t="str">
        <f t="shared" si="478"/>
        <v/>
      </c>
      <c r="R459" s="82" t="str">
        <f t="shared" si="479"/>
        <v/>
      </c>
      <c r="S459" s="82" t="str">
        <f t="shared" si="480"/>
        <v/>
      </c>
      <c r="T459" s="82" t="str">
        <f t="shared" si="481"/>
        <v/>
      </c>
      <c r="U459" s="82" t="str">
        <f t="shared" si="482"/>
        <v/>
      </c>
      <c r="V459" s="82" t="str">
        <f t="shared" si="483"/>
        <v/>
      </c>
      <c r="W459" s="82" t="str">
        <f t="shared" si="484"/>
        <v/>
      </c>
      <c r="X459" s="82" t="str">
        <f t="shared" si="485"/>
        <v/>
      </c>
      <c r="Y459" s="82" t="str">
        <f t="shared" si="486"/>
        <v/>
      </c>
      <c r="Z459" s="82" t="str">
        <f t="shared" si="487"/>
        <v/>
      </c>
      <c r="AA459" s="82" t="str">
        <f t="shared" si="488"/>
        <v/>
      </c>
      <c r="AB459" s="82" t="str">
        <f t="shared" si="489"/>
        <v/>
      </c>
      <c r="AC459" s="83" t="str">
        <f t="shared" si="518"/>
        <v>https://viking-pictures.s3.us-west-1.amazonaws.com/AA1188</v>
      </c>
      <c r="AD459" s="82" t="str">
        <f t="shared" si="455"/>
        <v>0</v>
      </c>
      <c r="AE459" s="82">
        <f t="shared" si="515"/>
        <v>0</v>
      </c>
      <c r="AF459" s="82" t="str">
        <f t="shared" si="456"/>
        <v>0</v>
      </c>
      <c r="AG459" s="82" t="str">
        <f t="shared" si="457"/>
        <v>0</v>
      </c>
      <c r="AH459" s="82" t="str">
        <f t="shared" si="458"/>
        <v>0</v>
      </c>
      <c r="AI459" s="82" t="str">
        <f t="shared" si="459"/>
        <v>0</v>
      </c>
      <c r="AJ459" s="82" t="str">
        <f t="shared" si="460"/>
        <v>0</v>
      </c>
      <c r="AK459" s="82" t="str">
        <f t="shared" si="461"/>
        <v>0</v>
      </c>
      <c r="AL459" s="82" t="str">
        <f t="shared" si="462"/>
        <v>0</v>
      </c>
      <c r="AM459" s="82" t="str">
        <f t="shared" si="463"/>
        <v>0</v>
      </c>
      <c r="AN459" s="82" t="str">
        <f t="shared" si="464"/>
        <v>0</v>
      </c>
      <c r="AO459" s="82" t="str">
        <f t="shared" si="465"/>
        <v>0</v>
      </c>
      <c r="AP459" s="82" t="str">
        <f t="shared" si="466"/>
        <v>0</v>
      </c>
      <c r="AQ459" s="84" t="s">
        <v>3199</v>
      </c>
      <c r="AR459" s="84" t="s">
        <v>1864</v>
      </c>
      <c r="AS459" s="84" t="s">
        <v>1865</v>
      </c>
      <c r="AT459" s="84" t="s">
        <v>1866</v>
      </c>
      <c r="AU459" s="84" t="s">
        <v>1867</v>
      </c>
      <c r="AV459" s="84" t="s">
        <v>1868</v>
      </c>
      <c r="AW459" s="84" t="s">
        <v>1869</v>
      </c>
      <c r="AX459" s="84" t="s">
        <v>1870</v>
      </c>
      <c r="AY459" s="84" t="s">
        <v>1871</v>
      </c>
      <c r="AZ459" s="84" t="s">
        <v>1872</v>
      </c>
      <c r="BA459" s="84" t="s">
        <v>1873</v>
      </c>
      <c r="BB459" s="84" t="s">
        <v>1874</v>
      </c>
      <c r="BC459" s="84" t="s">
        <v>1875</v>
      </c>
      <c r="BD459" s="84" t="s">
        <v>1876</v>
      </c>
      <c r="BE459" s="84" t="s">
        <v>1877</v>
      </c>
      <c r="BF459" s="84" t="s">
        <v>1878</v>
      </c>
      <c r="BG459" s="84" t="s">
        <v>1879</v>
      </c>
      <c r="BH459" s="84" t="s">
        <v>1880</v>
      </c>
      <c r="BI459" s="84" t="s">
        <v>1881</v>
      </c>
      <c r="BJ459" s="84" t="s">
        <v>1882</v>
      </c>
      <c r="BK459" s="84" t="s">
        <v>1883</v>
      </c>
      <c r="BL459" s="84" t="s">
        <v>1884</v>
      </c>
      <c r="BM459" s="84" t="s">
        <v>1885</v>
      </c>
      <c r="BN459" s="84" t="s">
        <v>1886</v>
      </c>
      <c r="BO459" s="84" t="s">
        <v>1887</v>
      </c>
      <c r="BP459" s="84" t="s">
        <v>1888</v>
      </c>
      <c r="BQ459" s="84" t="s">
        <v>1889</v>
      </c>
      <c r="BR459" s="68" t="str">
        <f t="shared" si="516"/>
        <v/>
      </c>
      <c r="BS459" s="68" t="str">
        <f t="shared" si="490"/>
        <v/>
      </c>
      <c r="BT459" s="68" t="str">
        <f t="shared" si="491"/>
        <v/>
      </c>
      <c r="BU459" s="68" t="str">
        <f t="shared" si="492"/>
        <v/>
      </c>
      <c r="BV459" s="68" t="str">
        <f t="shared" si="493"/>
        <v/>
      </c>
      <c r="BW459" s="68" t="str">
        <f t="shared" si="494"/>
        <v/>
      </c>
      <c r="BX459" s="68" t="str">
        <f t="shared" si="495"/>
        <v/>
      </c>
      <c r="BY459" s="68" t="str">
        <f t="shared" si="496"/>
        <v/>
      </c>
      <c r="BZ459" s="68" t="str">
        <f t="shared" si="497"/>
        <v/>
      </c>
      <c r="CA459" s="68" t="str">
        <f t="shared" si="498"/>
        <v/>
      </c>
      <c r="CB459" s="68" t="str">
        <f t="shared" si="499"/>
        <v/>
      </c>
      <c r="CC459" s="68" t="str">
        <f t="shared" si="500"/>
        <v/>
      </c>
      <c r="CD459" s="68" t="str">
        <f t="shared" si="501"/>
        <v/>
      </c>
      <c r="CE459" s="68" t="str">
        <f t="shared" si="502"/>
        <v/>
      </c>
      <c r="CF459" s="68" t="str">
        <f t="shared" si="503"/>
        <v/>
      </c>
      <c r="CG459" s="68" t="str">
        <f t="shared" si="504"/>
        <v/>
      </c>
      <c r="CH459" s="68" t="str">
        <f t="shared" si="505"/>
        <v/>
      </c>
      <c r="CI459" s="68" t="str">
        <f t="shared" si="506"/>
        <v/>
      </c>
      <c r="CJ459" s="68" t="str">
        <f t="shared" si="507"/>
        <v/>
      </c>
      <c r="CK459" s="68" t="str">
        <f t="shared" si="508"/>
        <v/>
      </c>
      <c r="CL459" s="68" t="str">
        <f t="shared" si="509"/>
        <v/>
      </c>
      <c r="CM459" s="68" t="str">
        <f t="shared" si="510"/>
        <v/>
      </c>
      <c r="CN459" s="68" t="str">
        <f t="shared" si="511"/>
        <v/>
      </c>
      <c r="CO459" s="68" t="str">
        <f t="shared" si="512"/>
        <v/>
      </c>
      <c r="CP459" s="68" t="str">
        <f t="shared" si="517"/>
        <v/>
      </c>
    </row>
    <row r="460" spans="3:94" x14ac:dyDescent="0.25">
      <c r="C460" s="82" t="str">
        <f t="shared" si="513"/>
        <v/>
      </c>
      <c r="D460" s="278"/>
      <c r="E460" s="82" t="str">
        <f t="shared" si="514"/>
        <v/>
      </c>
      <c r="F460" s="82" t="str">
        <f t="shared" si="467"/>
        <v/>
      </c>
      <c r="G460" s="82" t="str">
        <f t="shared" si="468"/>
        <v/>
      </c>
      <c r="H460" s="82" t="str">
        <f t="shared" si="469"/>
        <v/>
      </c>
      <c r="I460" s="82" t="str">
        <f t="shared" si="470"/>
        <v/>
      </c>
      <c r="J460" s="82" t="str">
        <f t="shared" si="471"/>
        <v/>
      </c>
      <c r="K460" s="82" t="str">
        <f t="shared" si="472"/>
        <v/>
      </c>
      <c r="L460" s="82" t="str">
        <f t="shared" si="473"/>
        <v/>
      </c>
      <c r="M460" s="82" t="str">
        <f t="shared" si="474"/>
        <v/>
      </c>
      <c r="N460" s="82" t="str">
        <f t="shared" si="475"/>
        <v/>
      </c>
      <c r="O460" s="82" t="str">
        <f t="shared" si="476"/>
        <v/>
      </c>
      <c r="P460" s="82" t="str">
        <f t="shared" si="477"/>
        <v/>
      </c>
      <c r="Q460" s="82" t="str">
        <f t="shared" si="478"/>
        <v/>
      </c>
      <c r="R460" s="82" t="str">
        <f t="shared" si="479"/>
        <v/>
      </c>
      <c r="S460" s="82" t="str">
        <f t="shared" si="480"/>
        <v/>
      </c>
      <c r="T460" s="82" t="str">
        <f t="shared" si="481"/>
        <v/>
      </c>
      <c r="U460" s="82" t="str">
        <f t="shared" si="482"/>
        <v/>
      </c>
      <c r="V460" s="82" t="str">
        <f t="shared" si="483"/>
        <v/>
      </c>
      <c r="W460" s="82" t="str">
        <f t="shared" si="484"/>
        <v/>
      </c>
      <c r="X460" s="82" t="str">
        <f t="shared" si="485"/>
        <v/>
      </c>
      <c r="Y460" s="82" t="str">
        <f t="shared" si="486"/>
        <v/>
      </c>
      <c r="Z460" s="82" t="str">
        <f t="shared" si="487"/>
        <v/>
      </c>
      <c r="AA460" s="82" t="str">
        <f t="shared" si="488"/>
        <v/>
      </c>
      <c r="AB460" s="82" t="str">
        <f t="shared" si="489"/>
        <v/>
      </c>
      <c r="AC460" s="83" t="str">
        <f t="shared" si="518"/>
        <v>https://viking-pictures.s3.us-west-1.amazonaws.com/AA1188</v>
      </c>
      <c r="AD460" s="82" t="str">
        <f t="shared" si="455"/>
        <v>0</v>
      </c>
      <c r="AE460" s="82">
        <f t="shared" si="515"/>
        <v>0</v>
      </c>
      <c r="AF460" s="82" t="str">
        <f t="shared" si="456"/>
        <v>0</v>
      </c>
      <c r="AG460" s="82" t="str">
        <f t="shared" si="457"/>
        <v>0</v>
      </c>
      <c r="AH460" s="82" t="str">
        <f t="shared" si="458"/>
        <v>0</v>
      </c>
      <c r="AI460" s="82" t="str">
        <f t="shared" si="459"/>
        <v>0</v>
      </c>
      <c r="AJ460" s="82" t="str">
        <f t="shared" si="460"/>
        <v>0</v>
      </c>
      <c r="AK460" s="82" t="str">
        <f t="shared" si="461"/>
        <v>0</v>
      </c>
      <c r="AL460" s="82" t="str">
        <f t="shared" si="462"/>
        <v>0</v>
      </c>
      <c r="AM460" s="82" t="str">
        <f t="shared" si="463"/>
        <v>0</v>
      </c>
      <c r="AN460" s="82" t="str">
        <f t="shared" si="464"/>
        <v>0</v>
      </c>
      <c r="AO460" s="82" t="str">
        <f t="shared" si="465"/>
        <v>0</v>
      </c>
      <c r="AP460" s="82" t="str">
        <f t="shared" si="466"/>
        <v>0</v>
      </c>
      <c r="AQ460" s="84" t="s">
        <v>3199</v>
      </c>
      <c r="AR460" s="84" t="s">
        <v>1864</v>
      </c>
      <c r="AS460" s="84" t="s">
        <v>1865</v>
      </c>
      <c r="AT460" s="84" t="s">
        <v>1866</v>
      </c>
      <c r="AU460" s="84" t="s">
        <v>1867</v>
      </c>
      <c r="AV460" s="84" t="s">
        <v>1868</v>
      </c>
      <c r="AW460" s="84" t="s">
        <v>1869</v>
      </c>
      <c r="AX460" s="84" t="s">
        <v>1870</v>
      </c>
      <c r="AY460" s="84" t="s">
        <v>1871</v>
      </c>
      <c r="AZ460" s="84" t="s">
        <v>1872</v>
      </c>
      <c r="BA460" s="84" t="s">
        <v>1873</v>
      </c>
      <c r="BB460" s="84" t="s">
        <v>1874</v>
      </c>
      <c r="BC460" s="84" t="s">
        <v>1875</v>
      </c>
      <c r="BD460" s="84" t="s">
        <v>1876</v>
      </c>
      <c r="BE460" s="84" t="s">
        <v>1877</v>
      </c>
      <c r="BF460" s="84" t="s">
        <v>1878</v>
      </c>
      <c r="BG460" s="84" t="s">
        <v>1879</v>
      </c>
      <c r="BH460" s="84" t="s">
        <v>1880</v>
      </c>
      <c r="BI460" s="84" t="s">
        <v>1881</v>
      </c>
      <c r="BJ460" s="84" t="s">
        <v>1882</v>
      </c>
      <c r="BK460" s="84" t="s">
        <v>1883</v>
      </c>
      <c r="BL460" s="84" t="s">
        <v>1884</v>
      </c>
      <c r="BM460" s="84" t="s">
        <v>1885</v>
      </c>
      <c r="BN460" s="84" t="s">
        <v>1886</v>
      </c>
      <c r="BO460" s="84" t="s">
        <v>1887</v>
      </c>
      <c r="BP460" s="84" t="s">
        <v>1888</v>
      </c>
      <c r="BQ460" s="84" t="s">
        <v>1889</v>
      </c>
      <c r="BR460" s="68" t="str">
        <f t="shared" si="516"/>
        <v/>
      </c>
      <c r="BS460" s="68" t="str">
        <f t="shared" si="490"/>
        <v/>
      </c>
      <c r="BT460" s="68" t="str">
        <f t="shared" si="491"/>
        <v/>
      </c>
      <c r="BU460" s="68" t="str">
        <f t="shared" si="492"/>
        <v/>
      </c>
      <c r="BV460" s="68" t="str">
        <f t="shared" si="493"/>
        <v/>
      </c>
      <c r="BW460" s="68" t="str">
        <f t="shared" si="494"/>
        <v/>
      </c>
      <c r="BX460" s="68" t="str">
        <f t="shared" si="495"/>
        <v/>
      </c>
      <c r="BY460" s="68" t="str">
        <f t="shared" si="496"/>
        <v/>
      </c>
      <c r="BZ460" s="68" t="str">
        <f t="shared" si="497"/>
        <v/>
      </c>
      <c r="CA460" s="68" t="str">
        <f t="shared" si="498"/>
        <v/>
      </c>
      <c r="CB460" s="68" t="str">
        <f t="shared" si="499"/>
        <v/>
      </c>
      <c r="CC460" s="68" t="str">
        <f t="shared" si="500"/>
        <v/>
      </c>
      <c r="CD460" s="68" t="str">
        <f t="shared" si="501"/>
        <v/>
      </c>
      <c r="CE460" s="68" t="str">
        <f t="shared" si="502"/>
        <v/>
      </c>
      <c r="CF460" s="68" t="str">
        <f t="shared" si="503"/>
        <v/>
      </c>
      <c r="CG460" s="68" t="str">
        <f t="shared" si="504"/>
        <v/>
      </c>
      <c r="CH460" s="68" t="str">
        <f t="shared" si="505"/>
        <v/>
      </c>
      <c r="CI460" s="68" t="str">
        <f t="shared" si="506"/>
        <v/>
      </c>
      <c r="CJ460" s="68" t="str">
        <f t="shared" si="507"/>
        <v/>
      </c>
      <c r="CK460" s="68" t="str">
        <f t="shared" si="508"/>
        <v/>
      </c>
      <c r="CL460" s="68" t="str">
        <f t="shared" si="509"/>
        <v/>
      </c>
      <c r="CM460" s="68" t="str">
        <f t="shared" si="510"/>
        <v/>
      </c>
      <c r="CN460" s="68" t="str">
        <f t="shared" si="511"/>
        <v/>
      </c>
      <c r="CO460" s="68" t="str">
        <f t="shared" si="512"/>
        <v/>
      </c>
      <c r="CP460" s="68" t="str">
        <f t="shared" si="517"/>
        <v/>
      </c>
    </row>
    <row r="461" spans="3:94" x14ac:dyDescent="0.25">
      <c r="C461" s="82" t="str">
        <f t="shared" si="513"/>
        <v/>
      </c>
      <c r="D461" s="278"/>
      <c r="E461" s="82" t="str">
        <f t="shared" si="514"/>
        <v/>
      </c>
      <c r="F461" s="82" t="str">
        <f t="shared" si="467"/>
        <v/>
      </c>
      <c r="G461" s="82" t="str">
        <f t="shared" si="468"/>
        <v/>
      </c>
      <c r="H461" s="82" t="str">
        <f t="shared" si="469"/>
        <v/>
      </c>
      <c r="I461" s="82" t="str">
        <f t="shared" si="470"/>
        <v/>
      </c>
      <c r="J461" s="82" t="str">
        <f t="shared" si="471"/>
        <v/>
      </c>
      <c r="K461" s="82" t="str">
        <f t="shared" si="472"/>
        <v/>
      </c>
      <c r="L461" s="82" t="str">
        <f t="shared" si="473"/>
        <v/>
      </c>
      <c r="M461" s="82" t="str">
        <f t="shared" si="474"/>
        <v/>
      </c>
      <c r="N461" s="82" t="str">
        <f t="shared" si="475"/>
        <v/>
      </c>
      <c r="O461" s="82" t="str">
        <f t="shared" si="476"/>
        <v/>
      </c>
      <c r="P461" s="82" t="str">
        <f t="shared" si="477"/>
        <v/>
      </c>
      <c r="Q461" s="82" t="str">
        <f t="shared" si="478"/>
        <v/>
      </c>
      <c r="R461" s="82" t="str">
        <f t="shared" si="479"/>
        <v/>
      </c>
      <c r="S461" s="82" t="str">
        <f t="shared" si="480"/>
        <v/>
      </c>
      <c r="T461" s="82" t="str">
        <f t="shared" si="481"/>
        <v/>
      </c>
      <c r="U461" s="82" t="str">
        <f t="shared" si="482"/>
        <v/>
      </c>
      <c r="V461" s="82" t="str">
        <f t="shared" si="483"/>
        <v/>
      </c>
      <c r="W461" s="82" t="str">
        <f t="shared" si="484"/>
        <v/>
      </c>
      <c r="X461" s="82" t="str">
        <f t="shared" si="485"/>
        <v/>
      </c>
      <c r="Y461" s="82" t="str">
        <f t="shared" si="486"/>
        <v/>
      </c>
      <c r="Z461" s="82" t="str">
        <f t="shared" si="487"/>
        <v/>
      </c>
      <c r="AA461" s="82" t="str">
        <f t="shared" si="488"/>
        <v/>
      </c>
      <c r="AB461" s="82" t="str">
        <f t="shared" si="489"/>
        <v/>
      </c>
      <c r="AC461" s="83" t="str">
        <f t="shared" si="518"/>
        <v>https://viking-pictures.s3.us-west-1.amazonaws.com/AA1188</v>
      </c>
      <c r="AD461" s="82" t="str">
        <f t="shared" si="455"/>
        <v>0</v>
      </c>
      <c r="AE461" s="82">
        <f t="shared" si="515"/>
        <v>0</v>
      </c>
      <c r="AF461" s="82" t="str">
        <f t="shared" si="456"/>
        <v>0</v>
      </c>
      <c r="AG461" s="82" t="str">
        <f t="shared" si="457"/>
        <v>0</v>
      </c>
      <c r="AH461" s="82" t="str">
        <f t="shared" si="458"/>
        <v>0</v>
      </c>
      <c r="AI461" s="82" t="str">
        <f t="shared" si="459"/>
        <v>0</v>
      </c>
      <c r="AJ461" s="82" t="str">
        <f t="shared" si="460"/>
        <v>0</v>
      </c>
      <c r="AK461" s="82" t="str">
        <f t="shared" si="461"/>
        <v>0</v>
      </c>
      <c r="AL461" s="82" t="str">
        <f t="shared" si="462"/>
        <v>0</v>
      </c>
      <c r="AM461" s="82" t="str">
        <f t="shared" si="463"/>
        <v>0</v>
      </c>
      <c r="AN461" s="82" t="str">
        <f t="shared" si="464"/>
        <v>0</v>
      </c>
      <c r="AO461" s="82" t="str">
        <f t="shared" si="465"/>
        <v>0</v>
      </c>
      <c r="AP461" s="82" t="str">
        <f t="shared" si="466"/>
        <v>0</v>
      </c>
      <c r="AQ461" s="84" t="s">
        <v>3199</v>
      </c>
      <c r="AR461" s="84" t="s">
        <v>1864</v>
      </c>
      <c r="AS461" s="84" t="s">
        <v>1865</v>
      </c>
      <c r="AT461" s="84" t="s">
        <v>1866</v>
      </c>
      <c r="AU461" s="84" t="s">
        <v>1867</v>
      </c>
      <c r="AV461" s="84" t="s">
        <v>1868</v>
      </c>
      <c r="AW461" s="84" t="s">
        <v>1869</v>
      </c>
      <c r="AX461" s="84" t="s">
        <v>1870</v>
      </c>
      <c r="AY461" s="84" t="s">
        <v>1871</v>
      </c>
      <c r="AZ461" s="84" t="s">
        <v>1872</v>
      </c>
      <c r="BA461" s="84" t="s">
        <v>1873</v>
      </c>
      <c r="BB461" s="84" t="s">
        <v>1874</v>
      </c>
      <c r="BC461" s="84" t="s">
        <v>1875</v>
      </c>
      <c r="BD461" s="84" t="s">
        <v>1876</v>
      </c>
      <c r="BE461" s="84" t="s">
        <v>1877</v>
      </c>
      <c r="BF461" s="84" t="s">
        <v>1878</v>
      </c>
      <c r="BG461" s="84" t="s">
        <v>1879</v>
      </c>
      <c r="BH461" s="84" t="s">
        <v>1880</v>
      </c>
      <c r="BI461" s="84" t="s">
        <v>1881</v>
      </c>
      <c r="BJ461" s="84" t="s">
        <v>1882</v>
      </c>
      <c r="BK461" s="84" t="s">
        <v>1883</v>
      </c>
      <c r="BL461" s="84" t="s">
        <v>1884</v>
      </c>
      <c r="BM461" s="84" t="s">
        <v>1885</v>
      </c>
      <c r="BN461" s="84" t="s">
        <v>1886</v>
      </c>
      <c r="BO461" s="84" t="s">
        <v>1887</v>
      </c>
      <c r="BP461" s="84" t="s">
        <v>1888</v>
      </c>
      <c r="BQ461" s="84" t="s">
        <v>1889</v>
      </c>
      <c r="BR461" s="68" t="str">
        <f t="shared" si="516"/>
        <v/>
      </c>
      <c r="BS461" s="68" t="str">
        <f t="shared" si="490"/>
        <v/>
      </c>
      <c r="BT461" s="68" t="str">
        <f t="shared" si="491"/>
        <v/>
      </c>
      <c r="BU461" s="68" t="str">
        <f t="shared" si="492"/>
        <v/>
      </c>
      <c r="BV461" s="68" t="str">
        <f t="shared" si="493"/>
        <v/>
      </c>
      <c r="BW461" s="68" t="str">
        <f t="shared" si="494"/>
        <v/>
      </c>
      <c r="BX461" s="68" t="str">
        <f t="shared" si="495"/>
        <v/>
      </c>
      <c r="BY461" s="68" t="str">
        <f t="shared" si="496"/>
        <v/>
      </c>
      <c r="BZ461" s="68" t="str">
        <f t="shared" si="497"/>
        <v/>
      </c>
      <c r="CA461" s="68" t="str">
        <f t="shared" si="498"/>
        <v/>
      </c>
      <c r="CB461" s="68" t="str">
        <f t="shared" si="499"/>
        <v/>
      </c>
      <c r="CC461" s="68" t="str">
        <f t="shared" si="500"/>
        <v/>
      </c>
      <c r="CD461" s="68" t="str">
        <f t="shared" si="501"/>
        <v/>
      </c>
      <c r="CE461" s="68" t="str">
        <f t="shared" si="502"/>
        <v/>
      </c>
      <c r="CF461" s="68" t="str">
        <f t="shared" si="503"/>
        <v/>
      </c>
      <c r="CG461" s="68" t="str">
        <f t="shared" si="504"/>
        <v/>
      </c>
      <c r="CH461" s="68" t="str">
        <f t="shared" si="505"/>
        <v/>
      </c>
      <c r="CI461" s="68" t="str">
        <f t="shared" si="506"/>
        <v/>
      </c>
      <c r="CJ461" s="68" t="str">
        <f t="shared" si="507"/>
        <v/>
      </c>
      <c r="CK461" s="68" t="str">
        <f t="shared" si="508"/>
        <v/>
      </c>
      <c r="CL461" s="68" t="str">
        <f t="shared" si="509"/>
        <v/>
      </c>
      <c r="CM461" s="68" t="str">
        <f t="shared" si="510"/>
        <v/>
      </c>
      <c r="CN461" s="68" t="str">
        <f t="shared" si="511"/>
        <v/>
      </c>
      <c r="CO461" s="68" t="str">
        <f t="shared" si="512"/>
        <v/>
      </c>
      <c r="CP461" s="68" t="str">
        <f t="shared" si="517"/>
        <v/>
      </c>
    </row>
    <row r="462" spans="3:94" x14ac:dyDescent="0.25">
      <c r="C462" s="82" t="str">
        <f t="shared" si="513"/>
        <v/>
      </c>
      <c r="D462" s="278"/>
      <c r="E462" s="82" t="str">
        <f t="shared" si="514"/>
        <v/>
      </c>
      <c r="F462" s="82" t="str">
        <f t="shared" si="467"/>
        <v/>
      </c>
      <c r="G462" s="82" t="str">
        <f t="shared" si="468"/>
        <v/>
      </c>
      <c r="H462" s="82" t="str">
        <f t="shared" si="469"/>
        <v/>
      </c>
      <c r="I462" s="82" t="str">
        <f t="shared" si="470"/>
        <v/>
      </c>
      <c r="J462" s="82" t="str">
        <f t="shared" si="471"/>
        <v/>
      </c>
      <c r="K462" s="82" t="str">
        <f t="shared" si="472"/>
        <v/>
      </c>
      <c r="L462" s="82" t="str">
        <f t="shared" si="473"/>
        <v/>
      </c>
      <c r="M462" s="82" t="str">
        <f t="shared" si="474"/>
        <v/>
      </c>
      <c r="N462" s="82" t="str">
        <f t="shared" si="475"/>
        <v/>
      </c>
      <c r="O462" s="82" t="str">
        <f t="shared" si="476"/>
        <v/>
      </c>
      <c r="P462" s="82" t="str">
        <f t="shared" si="477"/>
        <v/>
      </c>
      <c r="Q462" s="82" t="str">
        <f t="shared" si="478"/>
        <v/>
      </c>
      <c r="R462" s="82" t="str">
        <f t="shared" si="479"/>
        <v/>
      </c>
      <c r="S462" s="82" t="str">
        <f t="shared" si="480"/>
        <v/>
      </c>
      <c r="T462" s="82" t="str">
        <f t="shared" si="481"/>
        <v/>
      </c>
      <c r="U462" s="82" t="str">
        <f t="shared" si="482"/>
        <v/>
      </c>
      <c r="V462" s="82" t="str">
        <f t="shared" si="483"/>
        <v/>
      </c>
      <c r="W462" s="82" t="str">
        <f t="shared" si="484"/>
        <v/>
      </c>
      <c r="X462" s="82" t="str">
        <f t="shared" si="485"/>
        <v/>
      </c>
      <c r="Y462" s="82" t="str">
        <f t="shared" si="486"/>
        <v/>
      </c>
      <c r="Z462" s="82" t="str">
        <f t="shared" si="487"/>
        <v/>
      </c>
      <c r="AA462" s="82" t="str">
        <f t="shared" si="488"/>
        <v/>
      </c>
      <c r="AB462" s="82" t="str">
        <f t="shared" si="489"/>
        <v/>
      </c>
      <c r="AC462" s="83" t="str">
        <f t="shared" si="518"/>
        <v>https://viking-pictures.s3.us-west-1.amazonaws.com/AA1188</v>
      </c>
      <c r="AD462" s="82" t="str">
        <f t="shared" si="455"/>
        <v>0</v>
      </c>
      <c r="AE462" s="82">
        <f t="shared" si="515"/>
        <v>0</v>
      </c>
      <c r="AF462" s="82" t="str">
        <f t="shared" si="456"/>
        <v>0</v>
      </c>
      <c r="AG462" s="82" t="str">
        <f t="shared" si="457"/>
        <v>0</v>
      </c>
      <c r="AH462" s="82" t="str">
        <f t="shared" si="458"/>
        <v>0</v>
      </c>
      <c r="AI462" s="82" t="str">
        <f t="shared" si="459"/>
        <v>0</v>
      </c>
      <c r="AJ462" s="82" t="str">
        <f t="shared" si="460"/>
        <v>0</v>
      </c>
      <c r="AK462" s="82" t="str">
        <f t="shared" si="461"/>
        <v>0</v>
      </c>
      <c r="AL462" s="82" t="str">
        <f t="shared" si="462"/>
        <v>0</v>
      </c>
      <c r="AM462" s="82" t="str">
        <f t="shared" si="463"/>
        <v>0</v>
      </c>
      <c r="AN462" s="82" t="str">
        <f t="shared" si="464"/>
        <v>0</v>
      </c>
      <c r="AO462" s="82" t="str">
        <f t="shared" si="465"/>
        <v>0</v>
      </c>
      <c r="AP462" s="82" t="str">
        <f t="shared" si="466"/>
        <v>0</v>
      </c>
      <c r="AQ462" s="84" t="s">
        <v>3199</v>
      </c>
      <c r="AR462" s="84" t="s">
        <v>1864</v>
      </c>
      <c r="AS462" s="84" t="s">
        <v>1865</v>
      </c>
      <c r="AT462" s="84" t="s">
        <v>1866</v>
      </c>
      <c r="AU462" s="84" t="s">
        <v>1867</v>
      </c>
      <c r="AV462" s="84" t="s">
        <v>1868</v>
      </c>
      <c r="AW462" s="84" t="s">
        <v>1869</v>
      </c>
      <c r="AX462" s="84" t="s">
        <v>1870</v>
      </c>
      <c r="AY462" s="84" t="s">
        <v>1871</v>
      </c>
      <c r="AZ462" s="84" t="s">
        <v>1872</v>
      </c>
      <c r="BA462" s="84" t="s">
        <v>1873</v>
      </c>
      <c r="BB462" s="84" t="s">
        <v>1874</v>
      </c>
      <c r="BC462" s="84" t="s">
        <v>1875</v>
      </c>
      <c r="BD462" s="84" t="s">
        <v>1876</v>
      </c>
      <c r="BE462" s="84" t="s">
        <v>1877</v>
      </c>
      <c r="BF462" s="84" t="s">
        <v>1878</v>
      </c>
      <c r="BG462" s="84" t="s">
        <v>1879</v>
      </c>
      <c r="BH462" s="84" t="s">
        <v>1880</v>
      </c>
      <c r="BI462" s="84" t="s">
        <v>1881</v>
      </c>
      <c r="BJ462" s="84" t="s">
        <v>1882</v>
      </c>
      <c r="BK462" s="84" t="s">
        <v>1883</v>
      </c>
      <c r="BL462" s="84" t="s">
        <v>1884</v>
      </c>
      <c r="BM462" s="84" t="s">
        <v>1885</v>
      </c>
      <c r="BN462" s="84" t="s">
        <v>1886</v>
      </c>
      <c r="BO462" s="84" t="s">
        <v>1887</v>
      </c>
      <c r="BP462" s="84" t="s">
        <v>1888</v>
      </c>
      <c r="BQ462" s="84" t="s">
        <v>1889</v>
      </c>
      <c r="BR462" s="68" t="str">
        <f t="shared" si="516"/>
        <v/>
      </c>
      <c r="BS462" s="68" t="str">
        <f t="shared" si="490"/>
        <v/>
      </c>
      <c r="BT462" s="68" t="str">
        <f t="shared" si="491"/>
        <v/>
      </c>
      <c r="BU462" s="68" t="str">
        <f t="shared" si="492"/>
        <v/>
      </c>
      <c r="BV462" s="68" t="str">
        <f t="shared" si="493"/>
        <v/>
      </c>
      <c r="BW462" s="68" t="str">
        <f t="shared" si="494"/>
        <v/>
      </c>
      <c r="BX462" s="68" t="str">
        <f t="shared" si="495"/>
        <v/>
      </c>
      <c r="BY462" s="68" t="str">
        <f t="shared" si="496"/>
        <v/>
      </c>
      <c r="BZ462" s="68" t="str">
        <f t="shared" si="497"/>
        <v/>
      </c>
      <c r="CA462" s="68" t="str">
        <f t="shared" si="498"/>
        <v/>
      </c>
      <c r="CB462" s="68" t="str">
        <f t="shared" si="499"/>
        <v/>
      </c>
      <c r="CC462" s="68" t="str">
        <f t="shared" si="500"/>
        <v/>
      </c>
      <c r="CD462" s="68" t="str">
        <f t="shared" si="501"/>
        <v/>
      </c>
      <c r="CE462" s="68" t="str">
        <f t="shared" si="502"/>
        <v/>
      </c>
      <c r="CF462" s="68" t="str">
        <f t="shared" si="503"/>
        <v/>
      </c>
      <c r="CG462" s="68" t="str">
        <f t="shared" si="504"/>
        <v/>
      </c>
      <c r="CH462" s="68" t="str">
        <f t="shared" si="505"/>
        <v/>
      </c>
      <c r="CI462" s="68" t="str">
        <f t="shared" si="506"/>
        <v/>
      </c>
      <c r="CJ462" s="68" t="str">
        <f t="shared" si="507"/>
        <v/>
      </c>
      <c r="CK462" s="68" t="str">
        <f t="shared" si="508"/>
        <v/>
      </c>
      <c r="CL462" s="68" t="str">
        <f t="shared" si="509"/>
        <v/>
      </c>
      <c r="CM462" s="68" t="str">
        <f t="shared" si="510"/>
        <v/>
      </c>
      <c r="CN462" s="68" t="str">
        <f t="shared" si="511"/>
        <v/>
      </c>
      <c r="CO462" s="68" t="str">
        <f t="shared" si="512"/>
        <v/>
      </c>
      <c r="CP462" s="68" t="str">
        <f t="shared" si="517"/>
        <v/>
      </c>
    </row>
    <row r="463" spans="3:94" x14ac:dyDescent="0.25">
      <c r="C463" s="82" t="str">
        <f t="shared" si="513"/>
        <v/>
      </c>
      <c r="D463" s="278"/>
      <c r="E463" s="82" t="str">
        <f t="shared" si="514"/>
        <v/>
      </c>
      <c r="F463" s="82" t="str">
        <f t="shared" si="467"/>
        <v/>
      </c>
      <c r="G463" s="82" t="str">
        <f t="shared" si="468"/>
        <v/>
      </c>
      <c r="H463" s="82" t="str">
        <f t="shared" si="469"/>
        <v/>
      </c>
      <c r="I463" s="82" t="str">
        <f t="shared" si="470"/>
        <v/>
      </c>
      <c r="J463" s="82" t="str">
        <f t="shared" si="471"/>
        <v/>
      </c>
      <c r="K463" s="82" t="str">
        <f t="shared" si="472"/>
        <v/>
      </c>
      <c r="L463" s="82" t="str">
        <f t="shared" si="473"/>
        <v/>
      </c>
      <c r="M463" s="82" t="str">
        <f t="shared" si="474"/>
        <v/>
      </c>
      <c r="N463" s="82" t="str">
        <f t="shared" si="475"/>
        <v/>
      </c>
      <c r="O463" s="82" t="str">
        <f t="shared" si="476"/>
        <v/>
      </c>
      <c r="P463" s="82" t="str">
        <f t="shared" si="477"/>
        <v/>
      </c>
      <c r="Q463" s="82" t="str">
        <f t="shared" si="478"/>
        <v/>
      </c>
      <c r="R463" s="82" t="str">
        <f t="shared" si="479"/>
        <v/>
      </c>
      <c r="S463" s="82" t="str">
        <f t="shared" si="480"/>
        <v/>
      </c>
      <c r="T463" s="82" t="str">
        <f t="shared" si="481"/>
        <v/>
      </c>
      <c r="U463" s="82" t="str">
        <f t="shared" si="482"/>
        <v/>
      </c>
      <c r="V463" s="82" t="str">
        <f t="shared" si="483"/>
        <v/>
      </c>
      <c r="W463" s="82" t="str">
        <f t="shared" si="484"/>
        <v/>
      </c>
      <c r="X463" s="82" t="str">
        <f t="shared" si="485"/>
        <v/>
      </c>
      <c r="Y463" s="82" t="str">
        <f t="shared" si="486"/>
        <v/>
      </c>
      <c r="Z463" s="82" t="str">
        <f t="shared" si="487"/>
        <v/>
      </c>
      <c r="AA463" s="82" t="str">
        <f t="shared" si="488"/>
        <v/>
      </c>
      <c r="AB463" s="82" t="str">
        <f t="shared" si="489"/>
        <v/>
      </c>
      <c r="AC463" s="83" t="str">
        <f t="shared" si="518"/>
        <v>https://viking-pictures.s3.us-west-1.amazonaws.com/AA1188</v>
      </c>
      <c r="AD463" s="82" t="str">
        <f t="shared" si="455"/>
        <v>0</v>
      </c>
      <c r="AE463" s="82">
        <f t="shared" si="515"/>
        <v>0</v>
      </c>
      <c r="AF463" s="82" t="str">
        <f t="shared" si="456"/>
        <v>0</v>
      </c>
      <c r="AG463" s="82" t="str">
        <f t="shared" si="457"/>
        <v>0</v>
      </c>
      <c r="AH463" s="82" t="str">
        <f t="shared" si="458"/>
        <v>0</v>
      </c>
      <c r="AI463" s="82" t="str">
        <f t="shared" si="459"/>
        <v>0</v>
      </c>
      <c r="AJ463" s="82" t="str">
        <f t="shared" si="460"/>
        <v>0</v>
      </c>
      <c r="AK463" s="82" t="str">
        <f t="shared" si="461"/>
        <v>0</v>
      </c>
      <c r="AL463" s="82" t="str">
        <f t="shared" si="462"/>
        <v>0</v>
      </c>
      <c r="AM463" s="82" t="str">
        <f t="shared" si="463"/>
        <v>0</v>
      </c>
      <c r="AN463" s="82" t="str">
        <f t="shared" si="464"/>
        <v>0</v>
      </c>
      <c r="AO463" s="82" t="str">
        <f t="shared" si="465"/>
        <v>0</v>
      </c>
      <c r="AP463" s="82" t="str">
        <f t="shared" si="466"/>
        <v>0</v>
      </c>
      <c r="AQ463" s="84" t="s">
        <v>3199</v>
      </c>
      <c r="AR463" s="84" t="s">
        <v>1864</v>
      </c>
      <c r="AS463" s="84" t="s">
        <v>1865</v>
      </c>
      <c r="AT463" s="84" t="s">
        <v>1866</v>
      </c>
      <c r="AU463" s="84" t="s">
        <v>1867</v>
      </c>
      <c r="AV463" s="84" t="s">
        <v>1868</v>
      </c>
      <c r="AW463" s="84" t="s">
        <v>1869</v>
      </c>
      <c r="AX463" s="84" t="s">
        <v>1870</v>
      </c>
      <c r="AY463" s="84" t="s">
        <v>1871</v>
      </c>
      <c r="AZ463" s="84" t="s">
        <v>1872</v>
      </c>
      <c r="BA463" s="84" t="s">
        <v>1873</v>
      </c>
      <c r="BB463" s="84" t="s">
        <v>1874</v>
      </c>
      <c r="BC463" s="84" t="s">
        <v>1875</v>
      </c>
      <c r="BD463" s="84" t="s">
        <v>1876</v>
      </c>
      <c r="BE463" s="84" t="s">
        <v>1877</v>
      </c>
      <c r="BF463" s="84" t="s">
        <v>1878</v>
      </c>
      <c r="BG463" s="84" t="s">
        <v>1879</v>
      </c>
      <c r="BH463" s="84" t="s">
        <v>1880</v>
      </c>
      <c r="BI463" s="84" t="s">
        <v>1881</v>
      </c>
      <c r="BJ463" s="84" t="s">
        <v>1882</v>
      </c>
      <c r="BK463" s="84" t="s">
        <v>1883</v>
      </c>
      <c r="BL463" s="84" t="s">
        <v>1884</v>
      </c>
      <c r="BM463" s="84" t="s">
        <v>1885</v>
      </c>
      <c r="BN463" s="84" t="s">
        <v>1886</v>
      </c>
      <c r="BO463" s="84" t="s">
        <v>1887</v>
      </c>
      <c r="BP463" s="84" t="s">
        <v>1888</v>
      </c>
      <c r="BQ463" s="84" t="s">
        <v>1889</v>
      </c>
      <c r="BR463" s="68" t="str">
        <f t="shared" si="516"/>
        <v/>
      </c>
      <c r="BS463" s="68" t="str">
        <f t="shared" si="490"/>
        <v/>
      </c>
      <c r="BT463" s="68" t="str">
        <f t="shared" si="491"/>
        <v/>
      </c>
      <c r="BU463" s="68" t="str">
        <f t="shared" si="492"/>
        <v/>
      </c>
      <c r="BV463" s="68" t="str">
        <f t="shared" si="493"/>
        <v/>
      </c>
      <c r="BW463" s="68" t="str">
        <f t="shared" si="494"/>
        <v/>
      </c>
      <c r="BX463" s="68" t="str">
        <f t="shared" si="495"/>
        <v/>
      </c>
      <c r="BY463" s="68" t="str">
        <f t="shared" si="496"/>
        <v/>
      </c>
      <c r="BZ463" s="68" t="str">
        <f t="shared" si="497"/>
        <v/>
      </c>
      <c r="CA463" s="68" t="str">
        <f t="shared" si="498"/>
        <v/>
      </c>
      <c r="CB463" s="68" t="str">
        <f t="shared" si="499"/>
        <v/>
      </c>
      <c r="CC463" s="68" t="str">
        <f t="shared" si="500"/>
        <v/>
      </c>
      <c r="CD463" s="68" t="str">
        <f t="shared" si="501"/>
        <v/>
      </c>
      <c r="CE463" s="68" t="str">
        <f t="shared" si="502"/>
        <v/>
      </c>
      <c r="CF463" s="68" t="str">
        <f t="shared" si="503"/>
        <v/>
      </c>
      <c r="CG463" s="68" t="str">
        <f t="shared" si="504"/>
        <v/>
      </c>
      <c r="CH463" s="68" t="str">
        <f t="shared" si="505"/>
        <v/>
      </c>
      <c r="CI463" s="68" t="str">
        <f t="shared" si="506"/>
        <v/>
      </c>
      <c r="CJ463" s="68" t="str">
        <f t="shared" si="507"/>
        <v/>
      </c>
      <c r="CK463" s="68" t="str">
        <f t="shared" si="508"/>
        <v/>
      </c>
      <c r="CL463" s="68" t="str">
        <f t="shared" si="509"/>
        <v/>
      </c>
      <c r="CM463" s="68" t="str">
        <f t="shared" si="510"/>
        <v/>
      </c>
      <c r="CN463" s="68" t="str">
        <f t="shared" si="511"/>
        <v/>
      </c>
      <c r="CO463" s="68" t="str">
        <f t="shared" si="512"/>
        <v/>
      </c>
      <c r="CP463" s="68" t="str">
        <f t="shared" si="517"/>
        <v/>
      </c>
    </row>
    <row r="464" spans="3:94" x14ac:dyDescent="0.25">
      <c r="C464" s="82" t="str">
        <f t="shared" si="513"/>
        <v/>
      </c>
      <c r="D464" s="278"/>
      <c r="E464" s="82" t="str">
        <f t="shared" si="514"/>
        <v/>
      </c>
      <c r="F464" s="82" t="str">
        <f t="shared" si="467"/>
        <v/>
      </c>
      <c r="G464" s="82" t="str">
        <f t="shared" si="468"/>
        <v/>
      </c>
      <c r="H464" s="82" t="str">
        <f t="shared" si="469"/>
        <v/>
      </c>
      <c r="I464" s="82" t="str">
        <f t="shared" si="470"/>
        <v/>
      </c>
      <c r="J464" s="82" t="str">
        <f t="shared" si="471"/>
        <v/>
      </c>
      <c r="K464" s="82" t="str">
        <f t="shared" si="472"/>
        <v/>
      </c>
      <c r="L464" s="82" t="str">
        <f t="shared" si="473"/>
        <v/>
      </c>
      <c r="M464" s="82" t="str">
        <f t="shared" si="474"/>
        <v/>
      </c>
      <c r="N464" s="82" t="str">
        <f t="shared" si="475"/>
        <v/>
      </c>
      <c r="O464" s="82" t="str">
        <f t="shared" si="476"/>
        <v/>
      </c>
      <c r="P464" s="82" t="str">
        <f t="shared" si="477"/>
        <v/>
      </c>
      <c r="Q464" s="82" t="str">
        <f t="shared" si="478"/>
        <v/>
      </c>
      <c r="R464" s="82" t="str">
        <f t="shared" si="479"/>
        <v/>
      </c>
      <c r="S464" s="82" t="str">
        <f t="shared" si="480"/>
        <v/>
      </c>
      <c r="T464" s="82" t="str">
        <f t="shared" si="481"/>
        <v/>
      </c>
      <c r="U464" s="82" t="str">
        <f t="shared" si="482"/>
        <v/>
      </c>
      <c r="V464" s="82" t="str">
        <f t="shared" si="483"/>
        <v/>
      </c>
      <c r="W464" s="82" t="str">
        <f t="shared" si="484"/>
        <v/>
      </c>
      <c r="X464" s="82" t="str">
        <f t="shared" si="485"/>
        <v/>
      </c>
      <c r="Y464" s="82" t="str">
        <f t="shared" si="486"/>
        <v/>
      </c>
      <c r="Z464" s="82" t="str">
        <f t="shared" si="487"/>
        <v/>
      </c>
      <c r="AA464" s="82" t="str">
        <f t="shared" si="488"/>
        <v/>
      </c>
      <c r="AB464" s="82" t="str">
        <f t="shared" si="489"/>
        <v/>
      </c>
      <c r="AC464" s="83" t="str">
        <f t="shared" si="518"/>
        <v>https://viking-pictures.s3.us-west-1.amazonaws.com/AA1188</v>
      </c>
      <c r="AD464" s="82" t="str">
        <f t="shared" si="455"/>
        <v>0</v>
      </c>
      <c r="AE464" s="82">
        <f t="shared" si="515"/>
        <v>0</v>
      </c>
      <c r="AF464" s="82" t="str">
        <f t="shared" si="456"/>
        <v>0</v>
      </c>
      <c r="AG464" s="82" t="str">
        <f t="shared" si="457"/>
        <v>0</v>
      </c>
      <c r="AH464" s="82" t="str">
        <f t="shared" si="458"/>
        <v>0</v>
      </c>
      <c r="AI464" s="82" t="str">
        <f t="shared" si="459"/>
        <v>0</v>
      </c>
      <c r="AJ464" s="82" t="str">
        <f t="shared" si="460"/>
        <v>0</v>
      </c>
      <c r="AK464" s="82" t="str">
        <f t="shared" si="461"/>
        <v>0</v>
      </c>
      <c r="AL464" s="82" t="str">
        <f t="shared" si="462"/>
        <v>0</v>
      </c>
      <c r="AM464" s="82" t="str">
        <f t="shared" si="463"/>
        <v>0</v>
      </c>
      <c r="AN464" s="82" t="str">
        <f t="shared" si="464"/>
        <v>0</v>
      </c>
      <c r="AO464" s="82" t="str">
        <f t="shared" si="465"/>
        <v>0</v>
      </c>
      <c r="AP464" s="82" t="str">
        <f t="shared" si="466"/>
        <v>0</v>
      </c>
      <c r="AQ464" s="84" t="s">
        <v>3199</v>
      </c>
      <c r="AR464" s="84" t="s">
        <v>1864</v>
      </c>
      <c r="AS464" s="84" t="s">
        <v>1865</v>
      </c>
      <c r="AT464" s="84" t="s">
        <v>1866</v>
      </c>
      <c r="AU464" s="84" t="s">
        <v>1867</v>
      </c>
      <c r="AV464" s="84" t="s">
        <v>1868</v>
      </c>
      <c r="AW464" s="84" t="s">
        <v>1869</v>
      </c>
      <c r="AX464" s="84" t="s">
        <v>1870</v>
      </c>
      <c r="AY464" s="84" t="s">
        <v>1871</v>
      </c>
      <c r="AZ464" s="84" t="s">
        <v>1872</v>
      </c>
      <c r="BA464" s="84" t="s">
        <v>1873</v>
      </c>
      <c r="BB464" s="84" t="s">
        <v>1874</v>
      </c>
      <c r="BC464" s="84" t="s">
        <v>1875</v>
      </c>
      <c r="BD464" s="84" t="s">
        <v>1876</v>
      </c>
      <c r="BE464" s="84" t="s">
        <v>1877</v>
      </c>
      <c r="BF464" s="84" t="s">
        <v>1878</v>
      </c>
      <c r="BG464" s="84" t="s">
        <v>1879</v>
      </c>
      <c r="BH464" s="84" t="s">
        <v>1880</v>
      </c>
      <c r="BI464" s="84" t="s">
        <v>1881</v>
      </c>
      <c r="BJ464" s="84" t="s">
        <v>1882</v>
      </c>
      <c r="BK464" s="84" t="s">
        <v>1883</v>
      </c>
      <c r="BL464" s="84" t="s">
        <v>1884</v>
      </c>
      <c r="BM464" s="84" t="s">
        <v>1885</v>
      </c>
      <c r="BN464" s="84" t="s">
        <v>1886</v>
      </c>
      <c r="BO464" s="84" t="s">
        <v>1887</v>
      </c>
      <c r="BP464" s="84" t="s">
        <v>1888</v>
      </c>
      <c r="BQ464" s="84" t="s">
        <v>1889</v>
      </c>
      <c r="BR464" s="68" t="str">
        <f t="shared" si="516"/>
        <v/>
      </c>
      <c r="BS464" s="68" t="str">
        <f t="shared" si="490"/>
        <v/>
      </c>
      <c r="BT464" s="68" t="str">
        <f t="shared" si="491"/>
        <v/>
      </c>
      <c r="BU464" s="68" t="str">
        <f t="shared" si="492"/>
        <v/>
      </c>
      <c r="BV464" s="68" t="str">
        <f t="shared" si="493"/>
        <v/>
      </c>
      <c r="BW464" s="68" t="str">
        <f t="shared" si="494"/>
        <v/>
      </c>
      <c r="BX464" s="68" t="str">
        <f t="shared" si="495"/>
        <v/>
      </c>
      <c r="BY464" s="68" t="str">
        <f t="shared" si="496"/>
        <v/>
      </c>
      <c r="BZ464" s="68" t="str">
        <f t="shared" si="497"/>
        <v/>
      </c>
      <c r="CA464" s="68" t="str">
        <f t="shared" si="498"/>
        <v/>
      </c>
      <c r="CB464" s="68" t="str">
        <f t="shared" si="499"/>
        <v/>
      </c>
      <c r="CC464" s="68" t="str">
        <f t="shared" si="500"/>
        <v/>
      </c>
      <c r="CD464" s="68" t="str">
        <f t="shared" si="501"/>
        <v/>
      </c>
      <c r="CE464" s="68" t="str">
        <f t="shared" si="502"/>
        <v/>
      </c>
      <c r="CF464" s="68" t="str">
        <f t="shared" si="503"/>
        <v/>
      </c>
      <c r="CG464" s="68" t="str">
        <f t="shared" si="504"/>
        <v/>
      </c>
      <c r="CH464" s="68" t="str">
        <f t="shared" si="505"/>
        <v/>
      </c>
      <c r="CI464" s="68" t="str">
        <f t="shared" si="506"/>
        <v/>
      </c>
      <c r="CJ464" s="68" t="str">
        <f t="shared" si="507"/>
        <v/>
      </c>
      <c r="CK464" s="68" t="str">
        <f t="shared" si="508"/>
        <v/>
      </c>
      <c r="CL464" s="68" t="str">
        <f t="shared" si="509"/>
        <v/>
      </c>
      <c r="CM464" s="68" t="str">
        <f t="shared" si="510"/>
        <v/>
      </c>
      <c r="CN464" s="68" t="str">
        <f t="shared" si="511"/>
        <v/>
      </c>
      <c r="CO464" s="68" t="str">
        <f t="shared" si="512"/>
        <v/>
      </c>
      <c r="CP464" s="68" t="str">
        <f t="shared" si="517"/>
        <v/>
      </c>
    </row>
    <row r="465" spans="3:94" x14ac:dyDescent="0.25">
      <c r="C465" s="82" t="str">
        <f t="shared" si="513"/>
        <v/>
      </c>
      <c r="D465" s="278"/>
      <c r="E465" s="82" t="str">
        <f t="shared" si="514"/>
        <v/>
      </c>
      <c r="F465" s="82" t="str">
        <f t="shared" si="467"/>
        <v/>
      </c>
      <c r="G465" s="82" t="str">
        <f t="shared" si="468"/>
        <v/>
      </c>
      <c r="H465" s="82" t="str">
        <f t="shared" si="469"/>
        <v/>
      </c>
      <c r="I465" s="82" t="str">
        <f t="shared" si="470"/>
        <v/>
      </c>
      <c r="J465" s="82" t="str">
        <f t="shared" si="471"/>
        <v/>
      </c>
      <c r="K465" s="82" t="str">
        <f t="shared" si="472"/>
        <v/>
      </c>
      <c r="L465" s="82" t="str">
        <f t="shared" si="473"/>
        <v/>
      </c>
      <c r="M465" s="82" t="str">
        <f t="shared" si="474"/>
        <v/>
      </c>
      <c r="N465" s="82" t="str">
        <f t="shared" si="475"/>
        <v/>
      </c>
      <c r="O465" s="82" t="str">
        <f t="shared" si="476"/>
        <v/>
      </c>
      <c r="P465" s="82" t="str">
        <f t="shared" si="477"/>
        <v/>
      </c>
      <c r="Q465" s="82" t="str">
        <f t="shared" si="478"/>
        <v/>
      </c>
      <c r="R465" s="82" t="str">
        <f t="shared" si="479"/>
        <v/>
      </c>
      <c r="S465" s="82" t="str">
        <f t="shared" si="480"/>
        <v/>
      </c>
      <c r="T465" s="82" t="str">
        <f t="shared" si="481"/>
        <v/>
      </c>
      <c r="U465" s="82" t="str">
        <f t="shared" si="482"/>
        <v/>
      </c>
      <c r="V465" s="82" t="str">
        <f t="shared" si="483"/>
        <v/>
      </c>
      <c r="W465" s="82" t="str">
        <f t="shared" si="484"/>
        <v/>
      </c>
      <c r="X465" s="82" t="str">
        <f t="shared" si="485"/>
        <v/>
      </c>
      <c r="Y465" s="82" t="str">
        <f t="shared" si="486"/>
        <v/>
      </c>
      <c r="Z465" s="82" t="str">
        <f t="shared" si="487"/>
        <v/>
      </c>
      <c r="AA465" s="82" t="str">
        <f t="shared" si="488"/>
        <v/>
      </c>
      <c r="AB465" s="82" t="str">
        <f t="shared" si="489"/>
        <v/>
      </c>
      <c r="AC465" s="83" t="str">
        <f t="shared" si="518"/>
        <v>https://viking-pictures.s3.us-west-1.amazonaws.com/AA1188</v>
      </c>
      <c r="AD465" s="82" t="str">
        <f t="shared" si="455"/>
        <v>0</v>
      </c>
      <c r="AE465" s="82">
        <f t="shared" si="515"/>
        <v>0</v>
      </c>
      <c r="AF465" s="82" t="str">
        <f t="shared" si="456"/>
        <v>0</v>
      </c>
      <c r="AG465" s="82" t="str">
        <f t="shared" si="457"/>
        <v>0</v>
      </c>
      <c r="AH465" s="82" t="str">
        <f t="shared" si="458"/>
        <v>0</v>
      </c>
      <c r="AI465" s="82" t="str">
        <f t="shared" si="459"/>
        <v>0</v>
      </c>
      <c r="AJ465" s="82" t="str">
        <f t="shared" si="460"/>
        <v>0</v>
      </c>
      <c r="AK465" s="82" t="str">
        <f t="shared" si="461"/>
        <v>0</v>
      </c>
      <c r="AL465" s="82" t="str">
        <f t="shared" si="462"/>
        <v>0</v>
      </c>
      <c r="AM465" s="82" t="str">
        <f t="shared" si="463"/>
        <v>0</v>
      </c>
      <c r="AN465" s="82" t="str">
        <f t="shared" si="464"/>
        <v>0</v>
      </c>
      <c r="AO465" s="82" t="str">
        <f t="shared" si="465"/>
        <v>0</v>
      </c>
      <c r="AP465" s="82" t="str">
        <f t="shared" si="466"/>
        <v>0</v>
      </c>
      <c r="AQ465" s="84" t="s">
        <v>3199</v>
      </c>
      <c r="AR465" s="84" t="s">
        <v>1864</v>
      </c>
      <c r="AS465" s="84" t="s">
        <v>1865</v>
      </c>
      <c r="AT465" s="84" t="s">
        <v>1866</v>
      </c>
      <c r="AU465" s="84" t="s">
        <v>1867</v>
      </c>
      <c r="AV465" s="84" t="s">
        <v>1868</v>
      </c>
      <c r="AW465" s="84" t="s">
        <v>1869</v>
      </c>
      <c r="AX465" s="84" t="s">
        <v>1870</v>
      </c>
      <c r="AY465" s="84" t="s">
        <v>1871</v>
      </c>
      <c r="AZ465" s="84" t="s">
        <v>1872</v>
      </c>
      <c r="BA465" s="84" t="s">
        <v>1873</v>
      </c>
      <c r="BB465" s="84" t="s">
        <v>1874</v>
      </c>
      <c r="BC465" s="84" t="s">
        <v>1875</v>
      </c>
      <c r="BD465" s="84" t="s">
        <v>1876</v>
      </c>
      <c r="BE465" s="84" t="s">
        <v>1877</v>
      </c>
      <c r="BF465" s="84" t="s">
        <v>1878</v>
      </c>
      <c r="BG465" s="84" t="s">
        <v>1879</v>
      </c>
      <c r="BH465" s="84" t="s">
        <v>1880</v>
      </c>
      <c r="BI465" s="84" t="s">
        <v>1881</v>
      </c>
      <c r="BJ465" s="84" t="s">
        <v>1882</v>
      </c>
      <c r="BK465" s="84" t="s">
        <v>1883</v>
      </c>
      <c r="BL465" s="84" t="s">
        <v>1884</v>
      </c>
      <c r="BM465" s="84" t="s">
        <v>1885</v>
      </c>
      <c r="BN465" s="84" t="s">
        <v>1886</v>
      </c>
      <c r="BO465" s="84" t="s">
        <v>1887</v>
      </c>
      <c r="BP465" s="84" t="s">
        <v>1888</v>
      </c>
      <c r="BQ465" s="84" t="s">
        <v>1889</v>
      </c>
      <c r="BR465" s="68" t="str">
        <f t="shared" si="516"/>
        <v/>
      </c>
      <c r="BS465" s="68" t="str">
        <f t="shared" si="490"/>
        <v/>
      </c>
      <c r="BT465" s="68" t="str">
        <f t="shared" si="491"/>
        <v/>
      </c>
      <c r="BU465" s="68" t="str">
        <f t="shared" si="492"/>
        <v/>
      </c>
      <c r="BV465" s="68" t="str">
        <f t="shared" si="493"/>
        <v/>
      </c>
      <c r="BW465" s="68" t="str">
        <f t="shared" si="494"/>
        <v/>
      </c>
      <c r="BX465" s="68" t="str">
        <f t="shared" si="495"/>
        <v/>
      </c>
      <c r="BY465" s="68" t="str">
        <f t="shared" si="496"/>
        <v/>
      </c>
      <c r="BZ465" s="68" t="str">
        <f t="shared" si="497"/>
        <v/>
      </c>
      <c r="CA465" s="68" t="str">
        <f t="shared" si="498"/>
        <v/>
      </c>
      <c r="CB465" s="68" t="str">
        <f t="shared" si="499"/>
        <v/>
      </c>
      <c r="CC465" s="68" t="str">
        <f t="shared" si="500"/>
        <v/>
      </c>
      <c r="CD465" s="68" t="str">
        <f t="shared" si="501"/>
        <v/>
      </c>
      <c r="CE465" s="68" t="str">
        <f t="shared" si="502"/>
        <v/>
      </c>
      <c r="CF465" s="68" t="str">
        <f t="shared" si="503"/>
        <v/>
      </c>
      <c r="CG465" s="68" t="str">
        <f t="shared" si="504"/>
        <v/>
      </c>
      <c r="CH465" s="68" t="str">
        <f t="shared" si="505"/>
        <v/>
      </c>
      <c r="CI465" s="68" t="str">
        <f t="shared" si="506"/>
        <v/>
      </c>
      <c r="CJ465" s="68" t="str">
        <f t="shared" si="507"/>
        <v/>
      </c>
      <c r="CK465" s="68" t="str">
        <f t="shared" si="508"/>
        <v/>
      </c>
      <c r="CL465" s="68" t="str">
        <f t="shared" si="509"/>
        <v/>
      </c>
      <c r="CM465" s="68" t="str">
        <f t="shared" si="510"/>
        <v/>
      </c>
      <c r="CN465" s="68" t="str">
        <f t="shared" si="511"/>
        <v/>
      </c>
      <c r="CO465" s="68" t="str">
        <f t="shared" si="512"/>
        <v/>
      </c>
      <c r="CP465" s="68" t="str">
        <f t="shared" si="517"/>
        <v/>
      </c>
    </row>
    <row r="466" spans="3:94" x14ac:dyDescent="0.25">
      <c r="C466" s="82" t="str">
        <f t="shared" si="513"/>
        <v/>
      </c>
      <c r="D466" s="278"/>
      <c r="E466" s="82" t="str">
        <f t="shared" si="514"/>
        <v/>
      </c>
      <c r="F466" s="82" t="str">
        <f t="shared" si="467"/>
        <v/>
      </c>
      <c r="G466" s="82" t="str">
        <f t="shared" si="468"/>
        <v/>
      </c>
      <c r="H466" s="82" t="str">
        <f t="shared" si="469"/>
        <v/>
      </c>
      <c r="I466" s="82" t="str">
        <f t="shared" si="470"/>
        <v/>
      </c>
      <c r="J466" s="82" t="str">
        <f t="shared" si="471"/>
        <v/>
      </c>
      <c r="K466" s="82" t="str">
        <f t="shared" si="472"/>
        <v/>
      </c>
      <c r="L466" s="82" t="str">
        <f t="shared" si="473"/>
        <v/>
      </c>
      <c r="M466" s="82" t="str">
        <f t="shared" si="474"/>
        <v/>
      </c>
      <c r="N466" s="82" t="str">
        <f t="shared" si="475"/>
        <v/>
      </c>
      <c r="O466" s="82" t="str">
        <f t="shared" si="476"/>
        <v/>
      </c>
      <c r="P466" s="82" t="str">
        <f t="shared" si="477"/>
        <v/>
      </c>
      <c r="Q466" s="82" t="str">
        <f t="shared" si="478"/>
        <v/>
      </c>
      <c r="R466" s="82" t="str">
        <f t="shared" si="479"/>
        <v/>
      </c>
      <c r="S466" s="82" t="str">
        <f t="shared" si="480"/>
        <v/>
      </c>
      <c r="T466" s="82" t="str">
        <f t="shared" si="481"/>
        <v/>
      </c>
      <c r="U466" s="82" t="str">
        <f t="shared" si="482"/>
        <v/>
      </c>
      <c r="V466" s="82" t="str">
        <f t="shared" si="483"/>
        <v/>
      </c>
      <c r="W466" s="82" t="str">
        <f t="shared" si="484"/>
        <v/>
      </c>
      <c r="X466" s="82" t="str">
        <f t="shared" si="485"/>
        <v/>
      </c>
      <c r="Y466" s="82" t="str">
        <f t="shared" si="486"/>
        <v/>
      </c>
      <c r="Z466" s="82" t="str">
        <f t="shared" si="487"/>
        <v/>
      </c>
      <c r="AA466" s="82" t="str">
        <f t="shared" si="488"/>
        <v/>
      </c>
      <c r="AB466" s="82" t="str">
        <f t="shared" si="489"/>
        <v/>
      </c>
      <c r="AC466" s="83" t="str">
        <f t="shared" si="518"/>
        <v>https://viking-pictures.s3.us-west-1.amazonaws.com/AA1188</v>
      </c>
      <c r="AD466" s="82" t="str">
        <f t="shared" si="455"/>
        <v>0</v>
      </c>
      <c r="AE466" s="82">
        <f t="shared" si="515"/>
        <v>0</v>
      </c>
      <c r="AF466" s="82" t="str">
        <f t="shared" si="456"/>
        <v>0</v>
      </c>
      <c r="AG466" s="82" t="str">
        <f t="shared" si="457"/>
        <v>0</v>
      </c>
      <c r="AH466" s="82" t="str">
        <f t="shared" si="458"/>
        <v>0</v>
      </c>
      <c r="AI466" s="82" t="str">
        <f t="shared" si="459"/>
        <v>0</v>
      </c>
      <c r="AJ466" s="82" t="str">
        <f t="shared" si="460"/>
        <v>0</v>
      </c>
      <c r="AK466" s="82" t="str">
        <f t="shared" si="461"/>
        <v>0</v>
      </c>
      <c r="AL466" s="82" t="str">
        <f t="shared" si="462"/>
        <v>0</v>
      </c>
      <c r="AM466" s="82" t="str">
        <f t="shared" si="463"/>
        <v>0</v>
      </c>
      <c r="AN466" s="82" t="str">
        <f t="shared" si="464"/>
        <v>0</v>
      </c>
      <c r="AO466" s="82" t="str">
        <f t="shared" si="465"/>
        <v>0</v>
      </c>
      <c r="AP466" s="82" t="str">
        <f t="shared" si="466"/>
        <v>0</v>
      </c>
      <c r="AQ466" s="84" t="s">
        <v>3199</v>
      </c>
      <c r="AR466" s="84" t="s">
        <v>1864</v>
      </c>
      <c r="AS466" s="84" t="s">
        <v>1865</v>
      </c>
      <c r="AT466" s="84" t="s">
        <v>1866</v>
      </c>
      <c r="AU466" s="84" t="s">
        <v>1867</v>
      </c>
      <c r="AV466" s="84" t="s">
        <v>1868</v>
      </c>
      <c r="AW466" s="84" t="s">
        <v>1869</v>
      </c>
      <c r="AX466" s="84" t="s">
        <v>1870</v>
      </c>
      <c r="AY466" s="84" t="s">
        <v>1871</v>
      </c>
      <c r="AZ466" s="84" t="s">
        <v>1872</v>
      </c>
      <c r="BA466" s="84" t="s">
        <v>1873</v>
      </c>
      <c r="BB466" s="84" t="s">
        <v>1874</v>
      </c>
      <c r="BC466" s="84" t="s">
        <v>1875</v>
      </c>
      <c r="BD466" s="84" t="s">
        <v>1876</v>
      </c>
      <c r="BE466" s="84" t="s">
        <v>1877</v>
      </c>
      <c r="BF466" s="84" t="s">
        <v>1878</v>
      </c>
      <c r="BG466" s="84" t="s">
        <v>1879</v>
      </c>
      <c r="BH466" s="84" t="s">
        <v>1880</v>
      </c>
      <c r="BI466" s="84" t="s">
        <v>1881</v>
      </c>
      <c r="BJ466" s="84" t="s">
        <v>1882</v>
      </c>
      <c r="BK466" s="84" t="s">
        <v>1883</v>
      </c>
      <c r="BL466" s="84" t="s">
        <v>1884</v>
      </c>
      <c r="BM466" s="84" t="s">
        <v>1885</v>
      </c>
      <c r="BN466" s="84" t="s">
        <v>1886</v>
      </c>
      <c r="BO466" s="84" t="s">
        <v>1887</v>
      </c>
      <c r="BP466" s="84" t="s">
        <v>1888</v>
      </c>
      <c r="BQ466" s="84" t="s">
        <v>1889</v>
      </c>
      <c r="BR466" s="68" t="str">
        <f t="shared" si="516"/>
        <v/>
      </c>
      <c r="BS466" s="68" t="str">
        <f t="shared" si="490"/>
        <v/>
      </c>
      <c r="BT466" s="68" t="str">
        <f t="shared" si="491"/>
        <v/>
      </c>
      <c r="BU466" s="68" t="str">
        <f t="shared" si="492"/>
        <v/>
      </c>
      <c r="BV466" s="68" t="str">
        <f t="shared" si="493"/>
        <v/>
      </c>
      <c r="BW466" s="68" t="str">
        <f t="shared" si="494"/>
        <v/>
      </c>
      <c r="BX466" s="68" t="str">
        <f t="shared" si="495"/>
        <v/>
      </c>
      <c r="BY466" s="68" t="str">
        <f t="shared" si="496"/>
        <v/>
      </c>
      <c r="BZ466" s="68" t="str">
        <f t="shared" si="497"/>
        <v/>
      </c>
      <c r="CA466" s="68" t="str">
        <f t="shared" si="498"/>
        <v/>
      </c>
      <c r="CB466" s="68" t="str">
        <f t="shared" si="499"/>
        <v/>
      </c>
      <c r="CC466" s="68" t="str">
        <f t="shared" si="500"/>
        <v/>
      </c>
      <c r="CD466" s="68" t="str">
        <f t="shared" si="501"/>
        <v/>
      </c>
      <c r="CE466" s="68" t="str">
        <f t="shared" si="502"/>
        <v/>
      </c>
      <c r="CF466" s="68" t="str">
        <f t="shared" si="503"/>
        <v/>
      </c>
      <c r="CG466" s="68" t="str">
        <f t="shared" si="504"/>
        <v/>
      </c>
      <c r="CH466" s="68" t="str">
        <f t="shared" si="505"/>
        <v/>
      </c>
      <c r="CI466" s="68" t="str">
        <f t="shared" si="506"/>
        <v/>
      </c>
      <c r="CJ466" s="68" t="str">
        <f t="shared" si="507"/>
        <v/>
      </c>
      <c r="CK466" s="68" t="str">
        <f t="shared" si="508"/>
        <v/>
      </c>
      <c r="CL466" s="68" t="str">
        <f t="shared" si="509"/>
        <v/>
      </c>
      <c r="CM466" s="68" t="str">
        <f t="shared" si="510"/>
        <v/>
      </c>
      <c r="CN466" s="68" t="str">
        <f t="shared" si="511"/>
        <v/>
      </c>
      <c r="CO466" s="68" t="str">
        <f t="shared" si="512"/>
        <v/>
      </c>
      <c r="CP466" s="68" t="str">
        <f t="shared" si="517"/>
        <v/>
      </c>
    </row>
    <row r="467" spans="3:94" x14ac:dyDescent="0.25">
      <c r="C467" s="82" t="str">
        <f t="shared" si="513"/>
        <v/>
      </c>
      <c r="D467" s="278"/>
      <c r="E467" s="82" t="str">
        <f t="shared" si="514"/>
        <v/>
      </c>
      <c r="F467" s="82" t="str">
        <f t="shared" si="467"/>
        <v/>
      </c>
      <c r="G467" s="82" t="str">
        <f t="shared" si="468"/>
        <v/>
      </c>
      <c r="H467" s="82" t="str">
        <f t="shared" si="469"/>
        <v/>
      </c>
      <c r="I467" s="82" t="str">
        <f t="shared" si="470"/>
        <v/>
      </c>
      <c r="J467" s="82" t="str">
        <f t="shared" si="471"/>
        <v/>
      </c>
      <c r="K467" s="82" t="str">
        <f t="shared" si="472"/>
        <v/>
      </c>
      <c r="L467" s="82" t="str">
        <f t="shared" si="473"/>
        <v/>
      </c>
      <c r="M467" s="82" t="str">
        <f t="shared" si="474"/>
        <v/>
      </c>
      <c r="N467" s="82" t="str">
        <f t="shared" si="475"/>
        <v/>
      </c>
      <c r="O467" s="82" t="str">
        <f t="shared" si="476"/>
        <v/>
      </c>
      <c r="P467" s="82" t="str">
        <f t="shared" si="477"/>
        <v/>
      </c>
      <c r="Q467" s="82" t="str">
        <f t="shared" si="478"/>
        <v/>
      </c>
      <c r="R467" s="82" t="str">
        <f t="shared" si="479"/>
        <v/>
      </c>
      <c r="S467" s="82" t="str">
        <f t="shared" si="480"/>
        <v/>
      </c>
      <c r="T467" s="82" t="str">
        <f t="shared" si="481"/>
        <v/>
      </c>
      <c r="U467" s="82" t="str">
        <f t="shared" si="482"/>
        <v/>
      </c>
      <c r="V467" s="82" t="str">
        <f t="shared" si="483"/>
        <v/>
      </c>
      <c r="W467" s="82" t="str">
        <f t="shared" si="484"/>
        <v/>
      </c>
      <c r="X467" s="82" t="str">
        <f t="shared" si="485"/>
        <v/>
      </c>
      <c r="Y467" s="82" t="str">
        <f t="shared" si="486"/>
        <v/>
      </c>
      <c r="Z467" s="82" t="str">
        <f t="shared" si="487"/>
        <v/>
      </c>
      <c r="AA467" s="82" t="str">
        <f t="shared" si="488"/>
        <v/>
      </c>
      <c r="AB467" s="82" t="str">
        <f t="shared" si="489"/>
        <v/>
      </c>
      <c r="AC467" s="83" t="str">
        <f t="shared" si="518"/>
        <v>https://viking-pictures.s3.us-west-1.amazonaws.com/AA1188</v>
      </c>
      <c r="AD467" s="82" t="str">
        <f t="shared" si="455"/>
        <v>0</v>
      </c>
      <c r="AE467" s="82">
        <f t="shared" si="515"/>
        <v>0</v>
      </c>
      <c r="AF467" s="82" t="str">
        <f t="shared" si="456"/>
        <v>0</v>
      </c>
      <c r="AG467" s="82" t="str">
        <f t="shared" si="457"/>
        <v>0</v>
      </c>
      <c r="AH467" s="82" t="str">
        <f t="shared" si="458"/>
        <v>0</v>
      </c>
      <c r="AI467" s="82" t="str">
        <f t="shared" si="459"/>
        <v>0</v>
      </c>
      <c r="AJ467" s="82" t="str">
        <f t="shared" si="460"/>
        <v>0</v>
      </c>
      <c r="AK467" s="82" t="str">
        <f t="shared" si="461"/>
        <v>0</v>
      </c>
      <c r="AL467" s="82" t="str">
        <f t="shared" si="462"/>
        <v>0</v>
      </c>
      <c r="AM467" s="82" t="str">
        <f t="shared" si="463"/>
        <v>0</v>
      </c>
      <c r="AN467" s="82" t="str">
        <f t="shared" si="464"/>
        <v>0</v>
      </c>
      <c r="AO467" s="82" t="str">
        <f t="shared" si="465"/>
        <v>0</v>
      </c>
      <c r="AP467" s="82" t="str">
        <f t="shared" si="466"/>
        <v>0</v>
      </c>
      <c r="AQ467" s="84" t="s">
        <v>3199</v>
      </c>
      <c r="AR467" s="84" t="s">
        <v>1864</v>
      </c>
      <c r="AS467" s="84" t="s">
        <v>1865</v>
      </c>
      <c r="AT467" s="84" t="s">
        <v>1866</v>
      </c>
      <c r="AU467" s="84" t="s">
        <v>1867</v>
      </c>
      <c r="AV467" s="84" t="s">
        <v>1868</v>
      </c>
      <c r="AW467" s="84" t="s">
        <v>1869</v>
      </c>
      <c r="AX467" s="84" t="s">
        <v>1870</v>
      </c>
      <c r="AY467" s="84" t="s">
        <v>1871</v>
      </c>
      <c r="AZ467" s="84" t="s">
        <v>1872</v>
      </c>
      <c r="BA467" s="84" t="s">
        <v>1873</v>
      </c>
      <c r="BB467" s="84" t="s">
        <v>1874</v>
      </c>
      <c r="BC467" s="84" t="s">
        <v>1875</v>
      </c>
      <c r="BD467" s="84" t="s">
        <v>1876</v>
      </c>
      <c r="BE467" s="84" t="s">
        <v>1877</v>
      </c>
      <c r="BF467" s="84" t="s">
        <v>1878</v>
      </c>
      <c r="BG467" s="84" t="s">
        <v>1879</v>
      </c>
      <c r="BH467" s="84" t="s">
        <v>1880</v>
      </c>
      <c r="BI467" s="84" t="s">
        <v>1881</v>
      </c>
      <c r="BJ467" s="84" t="s">
        <v>1882</v>
      </c>
      <c r="BK467" s="84" t="s">
        <v>1883</v>
      </c>
      <c r="BL467" s="84" t="s">
        <v>1884</v>
      </c>
      <c r="BM467" s="84" t="s">
        <v>1885</v>
      </c>
      <c r="BN467" s="84" t="s">
        <v>1886</v>
      </c>
      <c r="BO467" s="84" t="s">
        <v>1887</v>
      </c>
      <c r="BP467" s="84" t="s">
        <v>1888</v>
      </c>
      <c r="BQ467" s="84" t="s">
        <v>1889</v>
      </c>
      <c r="BR467" s="68" t="str">
        <f t="shared" si="516"/>
        <v/>
      </c>
      <c r="BS467" s="68" t="str">
        <f t="shared" si="490"/>
        <v/>
      </c>
      <c r="BT467" s="68" t="str">
        <f t="shared" si="491"/>
        <v/>
      </c>
      <c r="BU467" s="68" t="str">
        <f t="shared" si="492"/>
        <v/>
      </c>
      <c r="BV467" s="68" t="str">
        <f t="shared" si="493"/>
        <v/>
      </c>
      <c r="BW467" s="68" t="str">
        <f t="shared" si="494"/>
        <v/>
      </c>
      <c r="BX467" s="68" t="str">
        <f t="shared" si="495"/>
        <v/>
      </c>
      <c r="BY467" s="68" t="str">
        <f t="shared" si="496"/>
        <v/>
      </c>
      <c r="BZ467" s="68" t="str">
        <f t="shared" si="497"/>
        <v/>
      </c>
      <c r="CA467" s="68" t="str">
        <f t="shared" si="498"/>
        <v/>
      </c>
      <c r="CB467" s="68" t="str">
        <f t="shared" si="499"/>
        <v/>
      </c>
      <c r="CC467" s="68" t="str">
        <f t="shared" si="500"/>
        <v/>
      </c>
      <c r="CD467" s="68" t="str">
        <f t="shared" si="501"/>
        <v/>
      </c>
      <c r="CE467" s="68" t="str">
        <f t="shared" si="502"/>
        <v/>
      </c>
      <c r="CF467" s="68" t="str">
        <f t="shared" si="503"/>
        <v/>
      </c>
      <c r="CG467" s="68" t="str">
        <f t="shared" si="504"/>
        <v/>
      </c>
      <c r="CH467" s="68" t="str">
        <f t="shared" si="505"/>
        <v/>
      </c>
      <c r="CI467" s="68" t="str">
        <f t="shared" si="506"/>
        <v/>
      </c>
      <c r="CJ467" s="68" t="str">
        <f t="shared" si="507"/>
        <v/>
      </c>
      <c r="CK467" s="68" t="str">
        <f t="shared" si="508"/>
        <v/>
      </c>
      <c r="CL467" s="68" t="str">
        <f t="shared" si="509"/>
        <v/>
      </c>
      <c r="CM467" s="68" t="str">
        <f t="shared" si="510"/>
        <v/>
      </c>
      <c r="CN467" s="68" t="str">
        <f t="shared" si="511"/>
        <v/>
      </c>
      <c r="CO467" s="68" t="str">
        <f t="shared" si="512"/>
        <v/>
      </c>
      <c r="CP467" s="68" t="str">
        <f t="shared" si="517"/>
        <v/>
      </c>
    </row>
    <row r="468" spans="3:94" x14ac:dyDescent="0.25">
      <c r="C468" s="82" t="str">
        <f t="shared" si="513"/>
        <v/>
      </c>
      <c r="D468" s="278"/>
      <c r="E468" s="82" t="str">
        <f t="shared" si="514"/>
        <v/>
      </c>
      <c r="F468" s="82" t="str">
        <f t="shared" si="467"/>
        <v/>
      </c>
      <c r="G468" s="82" t="str">
        <f t="shared" si="468"/>
        <v/>
      </c>
      <c r="H468" s="82" t="str">
        <f t="shared" si="469"/>
        <v/>
      </c>
      <c r="I468" s="82" t="str">
        <f t="shared" si="470"/>
        <v/>
      </c>
      <c r="J468" s="82" t="str">
        <f t="shared" si="471"/>
        <v/>
      </c>
      <c r="K468" s="82" t="str">
        <f t="shared" si="472"/>
        <v/>
      </c>
      <c r="L468" s="82" t="str">
        <f t="shared" si="473"/>
        <v/>
      </c>
      <c r="M468" s="82" t="str">
        <f t="shared" si="474"/>
        <v/>
      </c>
      <c r="N468" s="82" t="str">
        <f t="shared" si="475"/>
        <v/>
      </c>
      <c r="O468" s="82" t="str">
        <f t="shared" si="476"/>
        <v/>
      </c>
      <c r="P468" s="82" t="str">
        <f t="shared" si="477"/>
        <v/>
      </c>
      <c r="Q468" s="82" t="str">
        <f t="shared" si="478"/>
        <v/>
      </c>
      <c r="R468" s="82" t="str">
        <f t="shared" si="479"/>
        <v/>
      </c>
      <c r="S468" s="82" t="str">
        <f t="shared" si="480"/>
        <v/>
      </c>
      <c r="T468" s="82" t="str">
        <f t="shared" si="481"/>
        <v/>
      </c>
      <c r="U468" s="82" t="str">
        <f t="shared" si="482"/>
        <v/>
      </c>
      <c r="V468" s="82" t="str">
        <f t="shared" si="483"/>
        <v/>
      </c>
      <c r="W468" s="82" t="str">
        <f t="shared" si="484"/>
        <v/>
      </c>
      <c r="X468" s="82" t="str">
        <f t="shared" si="485"/>
        <v/>
      </c>
      <c r="Y468" s="82" t="str">
        <f t="shared" si="486"/>
        <v/>
      </c>
      <c r="Z468" s="82" t="str">
        <f t="shared" si="487"/>
        <v/>
      </c>
      <c r="AA468" s="82" t="str">
        <f t="shared" si="488"/>
        <v/>
      </c>
      <c r="AB468" s="82" t="str">
        <f t="shared" si="489"/>
        <v/>
      </c>
      <c r="AC468" s="83" t="str">
        <f t="shared" si="518"/>
        <v>https://viking-pictures.s3.us-west-1.amazonaws.com/AA1188</v>
      </c>
      <c r="AD468" s="82" t="str">
        <f t="shared" si="455"/>
        <v>0</v>
      </c>
      <c r="AE468" s="82">
        <f t="shared" si="515"/>
        <v>0</v>
      </c>
      <c r="AF468" s="82" t="str">
        <f t="shared" si="456"/>
        <v>0</v>
      </c>
      <c r="AG468" s="82" t="str">
        <f t="shared" si="457"/>
        <v>0</v>
      </c>
      <c r="AH468" s="82" t="str">
        <f t="shared" si="458"/>
        <v>0</v>
      </c>
      <c r="AI468" s="82" t="str">
        <f t="shared" si="459"/>
        <v>0</v>
      </c>
      <c r="AJ468" s="82" t="str">
        <f t="shared" si="460"/>
        <v>0</v>
      </c>
      <c r="AK468" s="82" t="str">
        <f t="shared" si="461"/>
        <v>0</v>
      </c>
      <c r="AL468" s="82" t="str">
        <f t="shared" si="462"/>
        <v>0</v>
      </c>
      <c r="AM468" s="82" t="str">
        <f t="shared" si="463"/>
        <v>0</v>
      </c>
      <c r="AN468" s="82" t="str">
        <f t="shared" si="464"/>
        <v>0</v>
      </c>
      <c r="AO468" s="82" t="str">
        <f t="shared" si="465"/>
        <v>0</v>
      </c>
      <c r="AP468" s="82" t="str">
        <f t="shared" si="466"/>
        <v>0</v>
      </c>
      <c r="AQ468" s="84" t="s">
        <v>3199</v>
      </c>
      <c r="AR468" s="84" t="s">
        <v>1864</v>
      </c>
      <c r="AS468" s="84" t="s">
        <v>1865</v>
      </c>
      <c r="AT468" s="84" t="s">
        <v>1866</v>
      </c>
      <c r="AU468" s="84" t="s">
        <v>1867</v>
      </c>
      <c r="AV468" s="84" t="s">
        <v>1868</v>
      </c>
      <c r="AW468" s="84" t="s">
        <v>1869</v>
      </c>
      <c r="AX468" s="84" t="s">
        <v>1870</v>
      </c>
      <c r="AY468" s="84" t="s">
        <v>1871</v>
      </c>
      <c r="AZ468" s="84" t="s">
        <v>1872</v>
      </c>
      <c r="BA468" s="84" t="s">
        <v>1873</v>
      </c>
      <c r="BB468" s="84" t="s">
        <v>1874</v>
      </c>
      <c r="BC468" s="84" t="s">
        <v>1875</v>
      </c>
      <c r="BD468" s="84" t="s">
        <v>1876</v>
      </c>
      <c r="BE468" s="84" t="s">
        <v>1877</v>
      </c>
      <c r="BF468" s="84" t="s">
        <v>1878</v>
      </c>
      <c r="BG468" s="84" t="s">
        <v>1879</v>
      </c>
      <c r="BH468" s="84" t="s">
        <v>1880</v>
      </c>
      <c r="BI468" s="84" t="s">
        <v>1881</v>
      </c>
      <c r="BJ468" s="84" t="s">
        <v>1882</v>
      </c>
      <c r="BK468" s="84" t="s">
        <v>1883</v>
      </c>
      <c r="BL468" s="84" t="s">
        <v>1884</v>
      </c>
      <c r="BM468" s="84" t="s">
        <v>1885</v>
      </c>
      <c r="BN468" s="84" t="s">
        <v>1886</v>
      </c>
      <c r="BO468" s="84" t="s">
        <v>1887</v>
      </c>
      <c r="BP468" s="84" t="s">
        <v>1888</v>
      </c>
      <c r="BQ468" s="84" t="s">
        <v>1889</v>
      </c>
      <c r="BR468" s="68" t="str">
        <f t="shared" si="516"/>
        <v/>
      </c>
      <c r="BS468" s="68" t="str">
        <f t="shared" si="490"/>
        <v/>
      </c>
      <c r="BT468" s="68" t="str">
        <f t="shared" si="491"/>
        <v/>
      </c>
      <c r="BU468" s="68" t="str">
        <f t="shared" si="492"/>
        <v/>
      </c>
      <c r="BV468" s="68" t="str">
        <f t="shared" si="493"/>
        <v/>
      </c>
      <c r="BW468" s="68" t="str">
        <f t="shared" si="494"/>
        <v/>
      </c>
      <c r="BX468" s="68" t="str">
        <f t="shared" si="495"/>
        <v/>
      </c>
      <c r="BY468" s="68" t="str">
        <f t="shared" si="496"/>
        <v/>
      </c>
      <c r="BZ468" s="68" t="str">
        <f t="shared" si="497"/>
        <v/>
      </c>
      <c r="CA468" s="68" t="str">
        <f t="shared" si="498"/>
        <v/>
      </c>
      <c r="CB468" s="68" t="str">
        <f t="shared" si="499"/>
        <v/>
      </c>
      <c r="CC468" s="68" t="str">
        <f t="shared" si="500"/>
        <v/>
      </c>
      <c r="CD468" s="68" t="str">
        <f t="shared" si="501"/>
        <v/>
      </c>
      <c r="CE468" s="68" t="str">
        <f t="shared" si="502"/>
        <v/>
      </c>
      <c r="CF468" s="68" t="str">
        <f t="shared" si="503"/>
        <v/>
      </c>
      <c r="CG468" s="68" t="str">
        <f t="shared" si="504"/>
        <v/>
      </c>
      <c r="CH468" s="68" t="str">
        <f t="shared" si="505"/>
        <v/>
      </c>
      <c r="CI468" s="68" t="str">
        <f t="shared" si="506"/>
        <v/>
      </c>
      <c r="CJ468" s="68" t="str">
        <f t="shared" si="507"/>
        <v/>
      </c>
      <c r="CK468" s="68" t="str">
        <f t="shared" si="508"/>
        <v/>
      </c>
      <c r="CL468" s="68" t="str">
        <f t="shared" si="509"/>
        <v/>
      </c>
      <c r="CM468" s="68" t="str">
        <f t="shared" si="510"/>
        <v/>
      </c>
      <c r="CN468" s="68" t="str">
        <f t="shared" si="511"/>
        <v/>
      </c>
      <c r="CO468" s="68" t="str">
        <f t="shared" si="512"/>
        <v/>
      </c>
      <c r="CP468" s="68" t="str">
        <f t="shared" si="517"/>
        <v/>
      </c>
    </row>
    <row r="469" spans="3:94" x14ac:dyDescent="0.25">
      <c r="C469" s="82" t="str">
        <f t="shared" si="513"/>
        <v/>
      </c>
      <c r="D469" s="278"/>
      <c r="E469" s="82" t="str">
        <f t="shared" si="514"/>
        <v/>
      </c>
      <c r="F469" s="82" t="str">
        <f t="shared" si="467"/>
        <v/>
      </c>
      <c r="G469" s="82" t="str">
        <f t="shared" si="468"/>
        <v/>
      </c>
      <c r="H469" s="82" t="str">
        <f t="shared" si="469"/>
        <v/>
      </c>
      <c r="I469" s="82" t="str">
        <f t="shared" si="470"/>
        <v/>
      </c>
      <c r="J469" s="82" t="str">
        <f t="shared" si="471"/>
        <v/>
      </c>
      <c r="K469" s="82" t="str">
        <f t="shared" si="472"/>
        <v/>
      </c>
      <c r="L469" s="82" t="str">
        <f t="shared" si="473"/>
        <v/>
      </c>
      <c r="M469" s="82" t="str">
        <f t="shared" si="474"/>
        <v/>
      </c>
      <c r="N469" s="82" t="str">
        <f t="shared" si="475"/>
        <v/>
      </c>
      <c r="O469" s="82" t="str">
        <f t="shared" si="476"/>
        <v/>
      </c>
      <c r="P469" s="82" t="str">
        <f t="shared" si="477"/>
        <v/>
      </c>
      <c r="Q469" s="82" t="str">
        <f t="shared" si="478"/>
        <v/>
      </c>
      <c r="R469" s="82" t="str">
        <f t="shared" si="479"/>
        <v/>
      </c>
      <c r="S469" s="82" t="str">
        <f t="shared" si="480"/>
        <v/>
      </c>
      <c r="T469" s="82" t="str">
        <f t="shared" si="481"/>
        <v/>
      </c>
      <c r="U469" s="82" t="str">
        <f t="shared" si="482"/>
        <v/>
      </c>
      <c r="V469" s="82" t="str">
        <f t="shared" si="483"/>
        <v/>
      </c>
      <c r="W469" s="82" t="str">
        <f t="shared" si="484"/>
        <v/>
      </c>
      <c r="X469" s="82" t="str">
        <f t="shared" si="485"/>
        <v/>
      </c>
      <c r="Y469" s="82" t="str">
        <f t="shared" si="486"/>
        <v/>
      </c>
      <c r="Z469" s="82" t="str">
        <f t="shared" si="487"/>
        <v/>
      </c>
      <c r="AA469" s="82" t="str">
        <f t="shared" si="488"/>
        <v/>
      </c>
      <c r="AB469" s="82" t="str">
        <f t="shared" si="489"/>
        <v/>
      </c>
      <c r="AC469" s="83" t="str">
        <f t="shared" si="518"/>
        <v>https://viking-pictures.s3.us-west-1.amazonaws.com/AA1188</v>
      </c>
      <c r="AD469" s="82" t="str">
        <f t="shared" si="455"/>
        <v>0</v>
      </c>
      <c r="AE469" s="82">
        <f t="shared" si="515"/>
        <v>0</v>
      </c>
      <c r="AF469" s="82" t="str">
        <f t="shared" si="456"/>
        <v>0</v>
      </c>
      <c r="AG469" s="82" t="str">
        <f t="shared" si="457"/>
        <v>0</v>
      </c>
      <c r="AH469" s="82" t="str">
        <f t="shared" si="458"/>
        <v>0</v>
      </c>
      <c r="AI469" s="82" t="str">
        <f t="shared" si="459"/>
        <v>0</v>
      </c>
      <c r="AJ469" s="82" t="str">
        <f t="shared" si="460"/>
        <v>0</v>
      </c>
      <c r="AK469" s="82" t="str">
        <f t="shared" si="461"/>
        <v>0</v>
      </c>
      <c r="AL469" s="82" t="str">
        <f t="shared" si="462"/>
        <v>0</v>
      </c>
      <c r="AM469" s="82" t="str">
        <f t="shared" si="463"/>
        <v>0</v>
      </c>
      <c r="AN469" s="82" t="str">
        <f t="shared" si="464"/>
        <v>0</v>
      </c>
      <c r="AO469" s="82" t="str">
        <f t="shared" si="465"/>
        <v>0</v>
      </c>
      <c r="AP469" s="82" t="str">
        <f t="shared" si="466"/>
        <v>0</v>
      </c>
      <c r="AQ469" s="84" t="s">
        <v>3199</v>
      </c>
      <c r="AR469" s="84" t="s">
        <v>1864</v>
      </c>
      <c r="AS469" s="84" t="s">
        <v>1865</v>
      </c>
      <c r="AT469" s="84" t="s">
        <v>1866</v>
      </c>
      <c r="AU469" s="84" t="s">
        <v>1867</v>
      </c>
      <c r="AV469" s="84" t="s">
        <v>1868</v>
      </c>
      <c r="AW469" s="84" t="s">
        <v>1869</v>
      </c>
      <c r="AX469" s="84" t="s">
        <v>1870</v>
      </c>
      <c r="AY469" s="84" t="s">
        <v>1871</v>
      </c>
      <c r="AZ469" s="84" t="s">
        <v>1872</v>
      </c>
      <c r="BA469" s="84" t="s">
        <v>1873</v>
      </c>
      <c r="BB469" s="84" t="s">
        <v>1874</v>
      </c>
      <c r="BC469" s="84" t="s">
        <v>1875</v>
      </c>
      <c r="BD469" s="84" t="s">
        <v>1876</v>
      </c>
      <c r="BE469" s="84" t="s">
        <v>1877</v>
      </c>
      <c r="BF469" s="84" t="s">
        <v>1878</v>
      </c>
      <c r="BG469" s="84" t="s">
        <v>1879</v>
      </c>
      <c r="BH469" s="84" t="s">
        <v>1880</v>
      </c>
      <c r="BI469" s="84" t="s">
        <v>1881</v>
      </c>
      <c r="BJ469" s="84" t="s">
        <v>1882</v>
      </c>
      <c r="BK469" s="84" t="s">
        <v>1883</v>
      </c>
      <c r="BL469" s="84" t="s">
        <v>1884</v>
      </c>
      <c r="BM469" s="84" t="s">
        <v>1885</v>
      </c>
      <c r="BN469" s="84" t="s">
        <v>1886</v>
      </c>
      <c r="BO469" s="84" t="s">
        <v>1887</v>
      </c>
      <c r="BP469" s="84" t="s">
        <v>1888</v>
      </c>
      <c r="BQ469" s="84" t="s">
        <v>1889</v>
      </c>
      <c r="BR469" s="68" t="str">
        <f t="shared" si="516"/>
        <v/>
      </c>
      <c r="BS469" s="68" t="str">
        <f t="shared" si="490"/>
        <v/>
      </c>
      <c r="BT469" s="68" t="str">
        <f t="shared" si="491"/>
        <v/>
      </c>
      <c r="BU469" s="68" t="str">
        <f t="shared" si="492"/>
        <v/>
      </c>
      <c r="BV469" s="68" t="str">
        <f t="shared" si="493"/>
        <v/>
      </c>
      <c r="BW469" s="68" t="str">
        <f t="shared" si="494"/>
        <v/>
      </c>
      <c r="BX469" s="68" t="str">
        <f t="shared" si="495"/>
        <v/>
      </c>
      <c r="BY469" s="68" t="str">
        <f t="shared" si="496"/>
        <v/>
      </c>
      <c r="BZ469" s="68" t="str">
        <f t="shared" si="497"/>
        <v/>
      </c>
      <c r="CA469" s="68" t="str">
        <f t="shared" si="498"/>
        <v/>
      </c>
      <c r="CB469" s="68" t="str">
        <f t="shared" si="499"/>
        <v/>
      </c>
      <c r="CC469" s="68" t="str">
        <f t="shared" si="500"/>
        <v/>
      </c>
      <c r="CD469" s="68" t="str">
        <f t="shared" si="501"/>
        <v/>
      </c>
      <c r="CE469" s="68" t="str">
        <f t="shared" si="502"/>
        <v/>
      </c>
      <c r="CF469" s="68" t="str">
        <f t="shared" si="503"/>
        <v/>
      </c>
      <c r="CG469" s="68" t="str">
        <f t="shared" si="504"/>
        <v/>
      </c>
      <c r="CH469" s="68" t="str">
        <f t="shared" si="505"/>
        <v/>
      </c>
      <c r="CI469" s="68" t="str">
        <f t="shared" si="506"/>
        <v/>
      </c>
      <c r="CJ469" s="68" t="str">
        <f t="shared" si="507"/>
        <v/>
      </c>
      <c r="CK469" s="68" t="str">
        <f t="shared" si="508"/>
        <v/>
      </c>
      <c r="CL469" s="68" t="str">
        <f t="shared" si="509"/>
        <v/>
      </c>
      <c r="CM469" s="68" t="str">
        <f t="shared" si="510"/>
        <v/>
      </c>
      <c r="CN469" s="68" t="str">
        <f t="shared" si="511"/>
        <v/>
      </c>
      <c r="CO469" s="68" t="str">
        <f t="shared" si="512"/>
        <v/>
      </c>
      <c r="CP469" s="68" t="str">
        <f t="shared" si="517"/>
        <v/>
      </c>
    </row>
    <row r="470" spans="3:94" x14ac:dyDescent="0.25">
      <c r="C470" s="82" t="str">
        <f t="shared" si="513"/>
        <v/>
      </c>
      <c r="D470" s="278"/>
      <c r="E470" s="82" t="str">
        <f t="shared" si="514"/>
        <v/>
      </c>
      <c r="F470" s="82" t="str">
        <f t="shared" si="467"/>
        <v/>
      </c>
      <c r="G470" s="82" t="str">
        <f t="shared" si="468"/>
        <v/>
      </c>
      <c r="H470" s="82" t="str">
        <f t="shared" si="469"/>
        <v/>
      </c>
      <c r="I470" s="82" t="str">
        <f t="shared" si="470"/>
        <v/>
      </c>
      <c r="J470" s="82" t="str">
        <f t="shared" si="471"/>
        <v/>
      </c>
      <c r="K470" s="82" t="str">
        <f t="shared" si="472"/>
        <v/>
      </c>
      <c r="L470" s="82" t="str">
        <f t="shared" si="473"/>
        <v/>
      </c>
      <c r="M470" s="82" t="str">
        <f t="shared" si="474"/>
        <v/>
      </c>
      <c r="N470" s="82" t="str">
        <f t="shared" si="475"/>
        <v/>
      </c>
      <c r="O470" s="82" t="str">
        <f t="shared" si="476"/>
        <v/>
      </c>
      <c r="P470" s="82" t="str">
        <f t="shared" si="477"/>
        <v/>
      </c>
      <c r="Q470" s="82" t="str">
        <f t="shared" si="478"/>
        <v/>
      </c>
      <c r="R470" s="82" t="str">
        <f t="shared" si="479"/>
        <v/>
      </c>
      <c r="S470" s="82" t="str">
        <f t="shared" si="480"/>
        <v/>
      </c>
      <c r="T470" s="82" t="str">
        <f t="shared" si="481"/>
        <v/>
      </c>
      <c r="U470" s="82" t="str">
        <f t="shared" si="482"/>
        <v/>
      </c>
      <c r="V470" s="82" t="str">
        <f t="shared" si="483"/>
        <v/>
      </c>
      <c r="W470" s="82" t="str">
        <f t="shared" si="484"/>
        <v/>
      </c>
      <c r="X470" s="82" t="str">
        <f t="shared" si="485"/>
        <v/>
      </c>
      <c r="Y470" s="82" t="str">
        <f t="shared" si="486"/>
        <v/>
      </c>
      <c r="Z470" s="82" t="str">
        <f t="shared" si="487"/>
        <v/>
      </c>
      <c r="AA470" s="82" t="str">
        <f t="shared" si="488"/>
        <v/>
      </c>
      <c r="AB470" s="82" t="str">
        <f t="shared" si="489"/>
        <v/>
      </c>
      <c r="AC470" s="83" t="str">
        <f t="shared" si="518"/>
        <v>https://viking-pictures.s3.us-west-1.amazonaws.com/AA1188</v>
      </c>
      <c r="AD470" s="82" t="str">
        <f t="shared" si="455"/>
        <v>0</v>
      </c>
      <c r="AE470" s="82">
        <f t="shared" si="515"/>
        <v>0</v>
      </c>
      <c r="AF470" s="82" t="str">
        <f t="shared" si="456"/>
        <v>0</v>
      </c>
      <c r="AG470" s="82" t="str">
        <f t="shared" si="457"/>
        <v>0</v>
      </c>
      <c r="AH470" s="82" t="str">
        <f t="shared" si="458"/>
        <v>0</v>
      </c>
      <c r="AI470" s="82" t="str">
        <f t="shared" si="459"/>
        <v>0</v>
      </c>
      <c r="AJ470" s="82" t="str">
        <f t="shared" si="460"/>
        <v>0</v>
      </c>
      <c r="AK470" s="82" t="str">
        <f t="shared" si="461"/>
        <v>0</v>
      </c>
      <c r="AL470" s="82" t="str">
        <f t="shared" si="462"/>
        <v>0</v>
      </c>
      <c r="AM470" s="82" t="str">
        <f t="shared" si="463"/>
        <v>0</v>
      </c>
      <c r="AN470" s="82" t="str">
        <f t="shared" si="464"/>
        <v>0</v>
      </c>
      <c r="AO470" s="82" t="str">
        <f t="shared" si="465"/>
        <v>0</v>
      </c>
      <c r="AP470" s="82" t="str">
        <f t="shared" si="466"/>
        <v>0</v>
      </c>
      <c r="AQ470" s="84" t="s">
        <v>3199</v>
      </c>
      <c r="AR470" s="84" t="s">
        <v>1864</v>
      </c>
      <c r="AS470" s="84" t="s">
        <v>1865</v>
      </c>
      <c r="AT470" s="84" t="s">
        <v>1866</v>
      </c>
      <c r="AU470" s="84" t="s">
        <v>1867</v>
      </c>
      <c r="AV470" s="84" t="s">
        <v>1868</v>
      </c>
      <c r="AW470" s="84" t="s">
        <v>1869</v>
      </c>
      <c r="AX470" s="84" t="s">
        <v>1870</v>
      </c>
      <c r="AY470" s="84" t="s">
        <v>1871</v>
      </c>
      <c r="AZ470" s="84" t="s">
        <v>1872</v>
      </c>
      <c r="BA470" s="84" t="s">
        <v>1873</v>
      </c>
      <c r="BB470" s="84" t="s">
        <v>1874</v>
      </c>
      <c r="BC470" s="84" t="s">
        <v>1875</v>
      </c>
      <c r="BD470" s="84" t="s">
        <v>1876</v>
      </c>
      <c r="BE470" s="84" t="s">
        <v>1877</v>
      </c>
      <c r="BF470" s="84" t="s">
        <v>1878</v>
      </c>
      <c r="BG470" s="84" t="s">
        <v>1879</v>
      </c>
      <c r="BH470" s="84" t="s">
        <v>1880</v>
      </c>
      <c r="BI470" s="84" t="s">
        <v>1881</v>
      </c>
      <c r="BJ470" s="84" t="s">
        <v>1882</v>
      </c>
      <c r="BK470" s="84" t="s">
        <v>1883</v>
      </c>
      <c r="BL470" s="84" t="s">
        <v>1884</v>
      </c>
      <c r="BM470" s="84" t="s">
        <v>1885</v>
      </c>
      <c r="BN470" s="84" t="s">
        <v>1886</v>
      </c>
      <c r="BO470" s="84" t="s">
        <v>1887</v>
      </c>
      <c r="BP470" s="84" t="s">
        <v>1888</v>
      </c>
      <c r="BQ470" s="84" t="s">
        <v>1889</v>
      </c>
      <c r="BR470" s="68" t="str">
        <f t="shared" si="516"/>
        <v/>
      </c>
      <c r="BS470" s="68" t="str">
        <f t="shared" si="490"/>
        <v/>
      </c>
      <c r="BT470" s="68" t="str">
        <f t="shared" si="491"/>
        <v/>
      </c>
      <c r="BU470" s="68" t="str">
        <f t="shared" si="492"/>
        <v/>
      </c>
      <c r="BV470" s="68" t="str">
        <f t="shared" si="493"/>
        <v/>
      </c>
      <c r="BW470" s="68" t="str">
        <f t="shared" si="494"/>
        <v/>
      </c>
      <c r="BX470" s="68" t="str">
        <f t="shared" si="495"/>
        <v/>
      </c>
      <c r="BY470" s="68" t="str">
        <f t="shared" si="496"/>
        <v/>
      </c>
      <c r="BZ470" s="68" t="str">
        <f t="shared" si="497"/>
        <v/>
      </c>
      <c r="CA470" s="68" t="str">
        <f t="shared" si="498"/>
        <v/>
      </c>
      <c r="CB470" s="68" t="str">
        <f t="shared" si="499"/>
        <v/>
      </c>
      <c r="CC470" s="68" t="str">
        <f t="shared" si="500"/>
        <v/>
      </c>
      <c r="CD470" s="68" t="str">
        <f t="shared" si="501"/>
        <v/>
      </c>
      <c r="CE470" s="68" t="str">
        <f t="shared" si="502"/>
        <v/>
      </c>
      <c r="CF470" s="68" t="str">
        <f t="shared" si="503"/>
        <v/>
      </c>
      <c r="CG470" s="68" t="str">
        <f t="shared" si="504"/>
        <v/>
      </c>
      <c r="CH470" s="68" t="str">
        <f t="shared" si="505"/>
        <v/>
      </c>
      <c r="CI470" s="68" t="str">
        <f t="shared" si="506"/>
        <v/>
      </c>
      <c r="CJ470" s="68" t="str">
        <f t="shared" si="507"/>
        <v/>
      </c>
      <c r="CK470" s="68" t="str">
        <f t="shared" si="508"/>
        <v/>
      </c>
      <c r="CL470" s="68" t="str">
        <f t="shared" si="509"/>
        <v/>
      </c>
      <c r="CM470" s="68" t="str">
        <f t="shared" si="510"/>
        <v/>
      </c>
      <c r="CN470" s="68" t="str">
        <f t="shared" si="511"/>
        <v/>
      </c>
      <c r="CO470" s="68" t="str">
        <f t="shared" si="512"/>
        <v/>
      </c>
      <c r="CP470" s="68" t="str">
        <f t="shared" si="517"/>
        <v/>
      </c>
    </row>
    <row r="471" spans="3:94" x14ac:dyDescent="0.25">
      <c r="C471" s="82" t="str">
        <f t="shared" si="513"/>
        <v/>
      </c>
      <c r="D471" s="278"/>
      <c r="E471" s="82" t="str">
        <f t="shared" si="514"/>
        <v/>
      </c>
      <c r="F471" s="82" t="str">
        <f t="shared" si="467"/>
        <v/>
      </c>
      <c r="G471" s="82" t="str">
        <f t="shared" si="468"/>
        <v/>
      </c>
      <c r="H471" s="82" t="str">
        <f t="shared" si="469"/>
        <v/>
      </c>
      <c r="I471" s="82" t="str">
        <f t="shared" si="470"/>
        <v/>
      </c>
      <c r="J471" s="82" t="str">
        <f t="shared" si="471"/>
        <v/>
      </c>
      <c r="K471" s="82" t="str">
        <f t="shared" si="472"/>
        <v/>
      </c>
      <c r="L471" s="82" t="str">
        <f t="shared" si="473"/>
        <v/>
      </c>
      <c r="M471" s="82" t="str">
        <f t="shared" si="474"/>
        <v/>
      </c>
      <c r="N471" s="82" t="str">
        <f t="shared" si="475"/>
        <v/>
      </c>
      <c r="O471" s="82" t="str">
        <f t="shared" si="476"/>
        <v/>
      </c>
      <c r="P471" s="82" t="str">
        <f t="shared" si="477"/>
        <v/>
      </c>
      <c r="Q471" s="82" t="str">
        <f t="shared" si="478"/>
        <v/>
      </c>
      <c r="R471" s="82" t="str">
        <f t="shared" si="479"/>
        <v/>
      </c>
      <c r="S471" s="82" t="str">
        <f t="shared" si="480"/>
        <v/>
      </c>
      <c r="T471" s="82" t="str">
        <f t="shared" si="481"/>
        <v/>
      </c>
      <c r="U471" s="82" t="str">
        <f t="shared" si="482"/>
        <v/>
      </c>
      <c r="V471" s="82" t="str">
        <f t="shared" si="483"/>
        <v/>
      </c>
      <c r="W471" s="82" t="str">
        <f t="shared" si="484"/>
        <v/>
      </c>
      <c r="X471" s="82" t="str">
        <f t="shared" si="485"/>
        <v/>
      </c>
      <c r="Y471" s="82" t="str">
        <f t="shared" si="486"/>
        <v/>
      </c>
      <c r="Z471" s="82" t="str">
        <f t="shared" si="487"/>
        <v/>
      </c>
      <c r="AA471" s="82" t="str">
        <f t="shared" si="488"/>
        <v/>
      </c>
      <c r="AB471" s="82" t="str">
        <f t="shared" si="489"/>
        <v/>
      </c>
      <c r="AC471" s="83" t="str">
        <f t="shared" si="518"/>
        <v>https://viking-pictures.s3.us-west-1.amazonaws.com/AA1188</v>
      </c>
      <c r="AD471" s="82" t="str">
        <f t="shared" si="455"/>
        <v>0</v>
      </c>
      <c r="AE471" s="82">
        <f t="shared" si="515"/>
        <v>0</v>
      </c>
      <c r="AF471" s="82" t="str">
        <f t="shared" si="456"/>
        <v>0</v>
      </c>
      <c r="AG471" s="82" t="str">
        <f t="shared" si="457"/>
        <v>0</v>
      </c>
      <c r="AH471" s="82" t="str">
        <f t="shared" si="458"/>
        <v>0</v>
      </c>
      <c r="AI471" s="82" t="str">
        <f t="shared" si="459"/>
        <v>0</v>
      </c>
      <c r="AJ471" s="82" t="str">
        <f t="shared" si="460"/>
        <v>0</v>
      </c>
      <c r="AK471" s="82" t="str">
        <f t="shared" si="461"/>
        <v>0</v>
      </c>
      <c r="AL471" s="82" t="str">
        <f t="shared" si="462"/>
        <v>0</v>
      </c>
      <c r="AM471" s="82" t="str">
        <f t="shared" si="463"/>
        <v>0</v>
      </c>
      <c r="AN471" s="82" t="str">
        <f t="shared" si="464"/>
        <v>0</v>
      </c>
      <c r="AO471" s="82" t="str">
        <f t="shared" si="465"/>
        <v>0</v>
      </c>
      <c r="AP471" s="82" t="str">
        <f t="shared" si="466"/>
        <v>0</v>
      </c>
      <c r="AQ471" s="84" t="s">
        <v>3199</v>
      </c>
      <c r="AR471" s="84" t="s">
        <v>1864</v>
      </c>
      <c r="AS471" s="84" t="s">
        <v>1865</v>
      </c>
      <c r="AT471" s="84" t="s">
        <v>1866</v>
      </c>
      <c r="AU471" s="84" t="s">
        <v>1867</v>
      </c>
      <c r="AV471" s="84" t="s">
        <v>1868</v>
      </c>
      <c r="AW471" s="84" t="s">
        <v>1869</v>
      </c>
      <c r="AX471" s="84" t="s">
        <v>1870</v>
      </c>
      <c r="AY471" s="84" t="s">
        <v>1871</v>
      </c>
      <c r="AZ471" s="84" t="s">
        <v>1872</v>
      </c>
      <c r="BA471" s="84" t="s">
        <v>1873</v>
      </c>
      <c r="BB471" s="84" t="s">
        <v>1874</v>
      </c>
      <c r="BC471" s="84" t="s">
        <v>1875</v>
      </c>
      <c r="BD471" s="84" t="s">
        <v>1876</v>
      </c>
      <c r="BE471" s="84" t="s">
        <v>1877</v>
      </c>
      <c r="BF471" s="84" t="s">
        <v>1878</v>
      </c>
      <c r="BG471" s="84" t="s">
        <v>1879</v>
      </c>
      <c r="BH471" s="84" t="s">
        <v>1880</v>
      </c>
      <c r="BI471" s="84" t="s">
        <v>1881</v>
      </c>
      <c r="BJ471" s="84" t="s">
        <v>1882</v>
      </c>
      <c r="BK471" s="84" t="s">
        <v>1883</v>
      </c>
      <c r="BL471" s="84" t="s">
        <v>1884</v>
      </c>
      <c r="BM471" s="84" t="s">
        <v>1885</v>
      </c>
      <c r="BN471" s="84" t="s">
        <v>1886</v>
      </c>
      <c r="BO471" s="84" t="s">
        <v>1887</v>
      </c>
      <c r="BP471" s="84" t="s">
        <v>1888</v>
      </c>
      <c r="BQ471" s="84" t="s">
        <v>1889</v>
      </c>
      <c r="BR471" s="68" t="str">
        <f t="shared" si="516"/>
        <v/>
      </c>
      <c r="BS471" s="68" t="str">
        <f t="shared" si="490"/>
        <v/>
      </c>
      <c r="BT471" s="68" t="str">
        <f t="shared" si="491"/>
        <v/>
      </c>
      <c r="BU471" s="68" t="str">
        <f t="shared" si="492"/>
        <v/>
      </c>
      <c r="BV471" s="68" t="str">
        <f t="shared" si="493"/>
        <v/>
      </c>
      <c r="BW471" s="68" t="str">
        <f t="shared" si="494"/>
        <v/>
      </c>
      <c r="BX471" s="68" t="str">
        <f t="shared" si="495"/>
        <v/>
      </c>
      <c r="BY471" s="68" t="str">
        <f t="shared" si="496"/>
        <v/>
      </c>
      <c r="BZ471" s="68" t="str">
        <f t="shared" si="497"/>
        <v/>
      </c>
      <c r="CA471" s="68" t="str">
        <f t="shared" si="498"/>
        <v/>
      </c>
      <c r="CB471" s="68" t="str">
        <f t="shared" si="499"/>
        <v/>
      </c>
      <c r="CC471" s="68" t="str">
        <f t="shared" si="500"/>
        <v/>
      </c>
      <c r="CD471" s="68" t="str">
        <f t="shared" si="501"/>
        <v/>
      </c>
      <c r="CE471" s="68" t="str">
        <f t="shared" si="502"/>
        <v/>
      </c>
      <c r="CF471" s="68" t="str">
        <f t="shared" si="503"/>
        <v/>
      </c>
      <c r="CG471" s="68" t="str">
        <f t="shared" si="504"/>
        <v/>
      </c>
      <c r="CH471" s="68" t="str">
        <f t="shared" si="505"/>
        <v/>
      </c>
      <c r="CI471" s="68" t="str">
        <f t="shared" si="506"/>
        <v/>
      </c>
      <c r="CJ471" s="68" t="str">
        <f t="shared" si="507"/>
        <v/>
      </c>
      <c r="CK471" s="68" t="str">
        <f t="shared" si="508"/>
        <v/>
      </c>
      <c r="CL471" s="68" t="str">
        <f t="shared" si="509"/>
        <v/>
      </c>
      <c r="CM471" s="68" t="str">
        <f t="shared" si="510"/>
        <v/>
      </c>
      <c r="CN471" s="68" t="str">
        <f t="shared" si="511"/>
        <v/>
      </c>
      <c r="CO471" s="68" t="str">
        <f t="shared" si="512"/>
        <v/>
      </c>
      <c r="CP471" s="68" t="str">
        <f t="shared" si="517"/>
        <v/>
      </c>
    </row>
    <row r="472" spans="3:94" x14ac:dyDescent="0.25">
      <c r="C472" s="82" t="str">
        <f t="shared" si="513"/>
        <v/>
      </c>
      <c r="D472" s="278"/>
      <c r="E472" s="82" t="str">
        <f t="shared" si="514"/>
        <v/>
      </c>
      <c r="F472" s="82" t="str">
        <f t="shared" si="467"/>
        <v/>
      </c>
      <c r="G472" s="82" t="str">
        <f t="shared" si="468"/>
        <v/>
      </c>
      <c r="H472" s="82" t="str">
        <f t="shared" si="469"/>
        <v/>
      </c>
      <c r="I472" s="82" t="str">
        <f t="shared" si="470"/>
        <v/>
      </c>
      <c r="J472" s="82" t="str">
        <f t="shared" si="471"/>
        <v/>
      </c>
      <c r="K472" s="82" t="str">
        <f t="shared" si="472"/>
        <v/>
      </c>
      <c r="L472" s="82" t="str">
        <f t="shared" si="473"/>
        <v/>
      </c>
      <c r="M472" s="82" t="str">
        <f t="shared" si="474"/>
        <v/>
      </c>
      <c r="N472" s="82" t="str">
        <f t="shared" si="475"/>
        <v/>
      </c>
      <c r="O472" s="82" t="str">
        <f t="shared" si="476"/>
        <v/>
      </c>
      <c r="P472" s="82" t="str">
        <f t="shared" si="477"/>
        <v/>
      </c>
      <c r="Q472" s="82" t="str">
        <f t="shared" si="478"/>
        <v/>
      </c>
      <c r="R472" s="82" t="str">
        <f t="shared" si="479"/>
        <v/>
      </c>
      <c r="S472" s="82" t="str">
        <f t="shared" si="480"/>
        <v/>
      </c>
      <c r="T472" s="82" t="str">
        <f t="shared" si="481"/>
        <v/>
      </c>
      <c r="U472" s="82" t="str">
        <f t="shared" si="482"/>
        <v/>
      </c>
      <c r="V472" s="82" t="str">
        <f t="shared" si="483"/>
        <v/>
      </c>
      <c r="W472" s="82" t="str">
        <f t="shared" si="484"/>
        <v/>
      </c>
      <c r="X472" s="82" t="str">
        <f t="shared" si="485"/>
        <v/>
      </c>
      <c r="Y472" s="82" t="str">
        <f t="shared" si="486"/>
        <v/>
      </c>
      <c r="Z472" s="82" t="str">
        <f t="shared" si="487"/>
        <v/>
      </c>
      <c r="AA472" s="82" t="str">
        <f t="shared" si="488"/>
        <v/>
      </c>
      <c r="AB472" s="82" t="str">
        <f t="shared" si="489"/>
        <v/>
      </c>
      <c r="AC472" s="83" t="str">
        <f t="shared" si="518"/>
        <v>https://viking-pictures.s3.us-west-1.amazonaws.com/AA1188</v>
      </c>
      <c r="AD472" s="82" t="str">
        <f t="shared" si="455"/>
        <v>0</v>
      </c>
      <c r="AE472" s="82">
        <f t="shared" si="515"/>
        <v>0</v>
      </c>
      <c r="AF472" s="82" t="str">
        <f t="shared" si="456"/>
        <v>0</v>
      </c>
      <c r="AG472" s="82" t="str">
        <f t="shared" si="457"/>
        <v>0</v>
      </c>
      <c r="AH472" s="82" t="str">
        <f t="shared" si="458"/>
        <v>0</v>
      </c>
      <c r="AI472" s="82" t="str">
        <f t="shared" si="459"/>
        <v>0</v>
      </c>
      <c r="AJ472" s="82" t="str">
        <f t="shared" si="460"/>
        <v>0</v>
      </c>
      <c r="AK472" s="82" t="str">
        <f t="shared" si="461"/>
        <v>0</v>
      </c>
      <c r="AL472" s="82" t="str">
        <f t="shared" si="462"/>
        <v>0</v>
      </c>
      <c r="AM472" s="82" t="str">
        <f t="shared" si="463"/>
        <v>0</v>
      </c>
      <c r="AN472" s="82" t="str">
        <f t="shared" si="464"/>
        <v>0</v>
      </c>
      <c r="AO472" s="82" t="str">
        <f t="shared" si="465"/>
        <v>0</v>
      </c>
      <c r="AP472" s="82" t="str">
        <f t="shared" si="466"/>
        <v>0</v>
      </c>
      <c r="AQ472" s="84" t="s">
        <v>3199</v>
      </c>
      <c r="AR472" s="84" t="s">
        <v>1864</v>
      </c>
      <c r="AS472" s="84" t="s">
        <v>1865</v>
      </c>
      <c r="AT472" s="84" t="s">
        <v>1866</v>
      </c>
      <c r="AU472" s="84" t="s">
        <v>1867</v>
      </c>
      <c r="AV472" s="84" t="s">
        <v>1868</v>
      </c>
      <c r="AW472" s="84" t="s">
        <v>1869</v>
      </c>
      <c r="AX472" s="84" t="s">
        <v>1870</v>
      </c>
      <c r="AY472" s="84" t="s">
        <v>1871</v>
      </c>
      <c r="AZ472" s="84" t="s">
        <v>1872</v>
      </c>
      <c r="BA472" s="84" t="s">
        <v>1873</v>
      </c>
      <c r="BB472" s="84" t="s">
        <v>1874</v>
      </c>
      <c r="BC472" s="84" t="s">
        <v>1875</v>
      </c>
      <c r="BD472" s="84" t="s">
        <v>1876</v>
      </c>
      <c r="BE472" s="84" t="s">
        <v>1877</v>
      </c>
      <c r="BF472" s="84" t="s">
        <v>1878</v>
      </c>
      <c r="BG472" s="84" t="s">
        <v>1879</v>
      </c>
      <c r="BH472" s="84" t="s">
        <v>1880</v>
      </c>
      <c r="BI472" s="84" t="s">
        <v>1881</v>
      </c>
      <c r="BJ472" s="84" t="s">
        <v>1882</v>
      </c>
      <c r="BK472" s="84" t="s">
        <v>1883</v>
      </c>
      <c r="BL472" s="84" t="s">
        <v>1884</v>
      </c>
      <c r="BM472" s="84" t="s">
        <v>1885</v>
      </c>
      <c r="BN472" s="84" t="s">
        <v>1886</v>
      </c>
      <c r="BO472" s="84" t="s">
        <v>1887</v>
      </c>
      <c r="BP472" s="84" t="s">
        <v>1888</v>
      </c>
      <c r="BQ472" s="84" t="s">
        <v>1889</v>
      </c>
      <c r="BR472" s="68" t="str">
        <f t="shared" si="516"/>
        <v/>
      </c>
      <c r="BS472" s="68" t="str">
        <f t="shared" si="490"/>
        <v/>
      </c>
      <c r="BT472" s="68" t="str">
        <f t="shared" si="491"/>
        <v/>
      </c>
      <c r="BU472" s="68" t="str">
        <f t="shared" si="492"/>
        <v/>
      </c>
      <c r="BV472" s="68" t="str">
        <f t="shared" si="493"/>
        <v/>
      </c>
      <c r="BW472" s="68" t="str">
        <f t="shared" si="494"/>
        <v/>
      </c>
      <c r="BX472" s="68" t="str">
        <f t="shared" si="495"/>
        <v/>
      </c>
      <c r="BY472" s="68" t="str">
        <f t="shared" si="496"/>
        <v/>
      </c>
      <c r="BZ472" s="68" t="str">
        <f t="shared" si="497"/>
        <v/>
      </c>
      <c r="CA472" s="68" t="str">
        <f t="shared" si="498"/>
        <v/>
      </c>
      <c r="CB472" s="68" t="str">
        <f t="shared" si="499"/>
        <v/>
      </c>
      <c r="CC472" s="68" t="str">
        <f t="shared" si="500"/>
        <v/>
      </c>
      <c r="CD472" s="68" t="str">
        <f t="shared" si="501"/>
        <v/>
      </c>
      <c r="CE472" s="68" t="str">
        <f t="shared" si="502"/>
        <v/>
      </c>
      <c r="CF472" s="68" t="str">
        <f t="shared" si="503"/>
        <v/>
      </c>
      <c r="CG472" s="68" t="str">
        <f t="shared" si="504"/>
        <v/>
      </c>
      <c r="CH472" s="68" t="str">
        <f t="shared" si="505"/>
        <v/>
      </c>
      <c r="CI472" s="68" t="str">
        <f t="shared" si="506"/>
        <v/>
      </c>
      <c r="CJ472" s="68" t="str">
        <f t="shared" si="507"/>
        <v/>
      </c>
      <c r="CK472" s="68" t="str">
        <f t="shared" si="508"/>
        <v/>
      </c>
      <c r="CL472" s="68" t="str">
        <f t="shared" si="509"/>
        <v/>
      </c>
      <c r="CM472" s="68" t="str">
        <f t="shared" si="510"/>
        <v/>
      </c>
      <c r="CN472" s="68" t="str">
        <f t="shared" si="511"/>
        <v/>
      </c>
      <c r="CO472" s="68" t="str">
        <f t="shared" si="512"/>
        <v/>
      </c>
      <c r="CP472" s="68" t="str">
        <f t="shared" si="517"/>
        <v/>
      </c>
    </row>
    <row r="473" spans="3:94" x14ac:dyDescent="0.25">
      <c r="C473" s="82" t="str">
        <f t="shared" si="513"/>
        <v/>
      </c>
      <c r="D473" s="278"/>
      <c r="E473" s="82" t="str">
        <f t="shared" si="514"/>
        <v/>
      </c>
      <c r="F473" s="82" t="str">
        <f t="shared" si="467"/>
        <v/>
      </c>
      <c r="G473" s="82" t="str">
        <f t="shared" si="468"/>
        <v/>
      </c>
      <c r="H473" s="82" t="str">
        <f t="shared" si="469"/>
        <v/>
      </c>
      <c r="I473" s="82" t="str">
        <f t="shared" si="470"/>
        <v/>
      </c>
      <c r="J473" s="82" t="str">
        <f t="shared" si="471"/>
        <v/>
      </c>
      <c r="K473" s="82" t="str">
        <f t="shared" si="472"/>
        <v/>
      </c>
      <c r="L473" s="82" t="str">
        <f t="shared" si="473"/>
        <v/>
      </c>
      <c r="M473" s="82" t="str">
        <f t="shared" si="474"/>
        <v/>
      </c>
      <c r="N473" s="82" t="str">
        <f t="shared" si="475"/>
        <v/>
      </c>
      <c r="O473" s="82" t="str">
        <f t="shared" si="476"/>
        <v/>
      </c>
      <c r="P473" s="82" t="str">
        <f t="shared" si="477"/>
        <v/>
      </c>
      <c r="Q473" s="82" t="str">
        <f t="shared" si="478"/>
        <v/>
      </c>
      <c r="R473" s="82" t="str">
        <f t="shared" si="479"/>
        <v/>
      </c>
      <c r="S473" s="82" t="str">
        <f t="shared" si="480"/>
        <v/>
      </c>
      <c r="T473" s="82" t="str">
        <f t="shared" si="481"/>
        <v/>
      </c>
      <c r="U473" s="82" t="str">
        <f t="shared" si="482"/>
        <v/>
      </c>
      <c r="V473" s="82" t="str">
        <f t="shared" si="483"/>
        <v/>
      </c>
      <c r="W473" s="82" t="str">
        <f t="shared" si="484"/>
        <v/>
      </c>
      <c r="X473" s="82" t="str">
        <f t="shared" si="485"/>
        <v/>
      </c>
      <c r="Y473" s="82" t="str">
        <f t="shared" si="486"/>
        <v/>
      </c>
      <c r="Z473" s="82" t="str">
        <f t="shared" si="487"/>
        <v/>
      </c>
      <c r="AA473" s="82" t="str">
        <f t="shared" si="488"/>
        <v/>
      </c>
      <c r="AB473" s="82" t="str">
        <f t="shared" si="489"/>
        <v/>
      </c>
      <c r="AC473" s="83" t="str">
        <f t="shared" si="518"/>
        <v>https://viking-pictures.s3.us-west-1.amazonaws.com/AA1188</v>
      </c>
      <c r="AD473" s="82" t="str">
        <f t="shared" si="455"/>
        <v>0</v>
      </c>
      <c r="AE473" s="82">
        <f t="shared" si="515"/>
        <v>0</v>
      </c>
      <c r="AF473" s="82" t="str">
        <f t="shared" si="456"/>
        <v>0</v>
      </c>
      <c r="AG473" s="82" t="str">
        <f t="shared" si="457"/>
        <v>0</v>
      </c>
      <c r="AH473" s="82" t="str">
        <f t="shared" si="458"/>
        <v>0</v>
      </c>
      <c r="AI473" s="82" t="str">
        <f t="shared" si="459"/>
        <v>0</v>
      </c>
      <c r="AJ473" s="82" t="str">
        <f t="shared" si="460"/>
        <v>0</v>
      </c>
      <c r="AK473" s="82" t="str">
        <f t="shared" si="461"/>
        <v>0</v>
      </c>
      <c r="AL473" s="82" t="str">
        <f t="shared" si="462"/>
        <v>0</v>
      </c>
      <c r="AM473" s="82" t="str">
        <f t="shared" si="463"/>
        <v>0</v>
      </c>
      <c r="AN473" s="82" t="str">
        <f t="shared" si="464"/>
        <v>0</v>
      </c>
      <c r="AO473" s="82" t="str">
        <f t="shared" si="465"/>
        <v>0</v>
      </c>
      <c r="AP473" s="82" t="str">
        <f t="shared" si="466"/>
        <v>0</v>
      </c>
      <c r="AQ473" s="84" t="s">
        <v>3199</v>
      </c>
      <c r="AR473" s="84" t="s">
        <v>1864</v>
      </c>
      <c r="AS473" s="84" t="s">
        <v>1865</v>
      </c>
      <c r="AT473" s="84" t="s">
        <v>1866</v>
      </c>
      <c r="AU473" s="84" t="s">
        <v>1867</v>
      </c>
      <c r="AV473" s="84" t="s">
        <v>1868</v>
      </c>
      <c r="AW473" s="84" t="s">
        <v>1869</v>
      </c>
      <c r="AX473" s="84" t="s">
        <v>1870</v>
      </c>
      <c r="AY473" s="84" t="s">
        <v>1871</v>
      </c>
      <c r="AZ473" s="84" t="s">
        <v>1872</v>
      </c>
      <c r="BA473" s="84" t="s">
        <v>1873</v>
      </c>
      <c r="BB473" s="84" t="s">
        <v>1874</v>
      </c>
      <c r="BC473" s="84" t="s">
        <v>1875</v>
      </c>
      <c r="BD473" s="84" t="s">
        <v>1876</v>
      </c>
      <c r="BE473" s="84" t="s">
        <v>1877</v>
      </c>
      <c r="BF473" s="84" t="s">
        <v>1878</v>
      </c>
      <c r="BG473" s="84" t="s">
        <v>1879</v>
      </c>
      <c r="BH473" s="84" t="s">
        <v>1880</v>
      </c>
      <c r="BI473" s="84" t="s">
        <v>1881</v>
      </c>
      <c r="BJ473" s="84" t="s">
        <v>1882</v>
      </c>
      <c r="BK473" s="84" t="s">
        <v>1883</v>
      </c>
      <c r="BL473" s="84" t="s">
        <v>1884</v>
      </c>
      <c r="BM473" s="84" t="s">
        <v>1885</v>
      </c>
      <c r="BN473" s="84" t="s">
        <v>1886</v>
      </c>
      <c r="BO473" s="84" t="s">
        <v>1887</v>
      </c>
      <c r="BP473" s="84" t="s">
        <v>1888</v>
      </c>
      <c r="BQ473" s="84" t="s">
        <v>1889</v>
      </c>
      <c r="BR473" s="68" t="str">
        <f t="shared" si="516"/>
        <v/>
      </c>
      <c r="BS473" s="68" t="str">
        <f t="shared" si="490"/>
        <v/>
      </c>
      <c r="BT473" s="68" t="str">
        <f t="shared" si="491"/>
        <v/>
      </c>
      <c r="BU473" s="68" t="str">
        <f t="shared" si="492"/>
        <v/>
      </c>
      <c r="BV473" s="68" t="str">
        <f t="shared" si="493"/>
        <v/>
      </c>
      <c r="BW473" s="68" t="str">
        <f t="shared" si="494"/>
        <v/>
      </c>
      <c r="BX473" s="68" t="str">
        <f t="shared" si="495"/>
        <v/>
      </c>
      <c r="BY473" s="68" t="str">
        <f t="shared" si="496"/>
        <v/>
      </c>
      <c r="BZ473" s="68" t="str">
        <f t="shared" si="497"/>
        <v/>
      </c>
      <c r="CA473" s="68" t="str">
        <f t="shared" si="498"/>
        <v/>
      </c>
      <c r="CB473" s="68" t="str">
        <f t="shared" si="499"/>
        <v/>
      </c>
      <c r="CC473" s="68" t="str">
        <f t="shared" si="500"/>
        <v/>
      </c>
      <c r="CD473" s="68" t="str">
        <f t="shared" si="501"/>
        <v/>
      </c>
      <c r="CE473" s="68" t="str">
        <f t="shared" si="502"/>
        <v/>
      </c>
      <c r="CF473" s="68" t="str">
        <f t="shared" si="503"/>
        <v/>
      </c>
      <c r="CG473" s="68" t="str">
        <f t="shared" si="504"/>
        <v/>
      </c>
      <c r="CH473" s="68" t="str">
        <f t="shared" si="505"/>
        <v/>
      </c>
      <c r="CI473" s="68" t="str">
        <f t="shared" si="506"/>
        <v/>
      </c>
      <c r="CJ473" s="68" t="str">
        <f t="shared" si="507"/>
        <v/>
      </c>
      <c r="CK473" s="68" t="str">
        <f t="shared" si="508"/>
        <v/>
      </c>
      <c r="CL473" s="68" t="str">
        <f t="shared" si="509"/>
        <v/>
      </c>
      <c r="CM473" s="68" t="str">
        <f t="shared" si="510"/>
        <v/>
      </c>
      <c r="CN473" s="68" t="str">
        <f t="shared" si="511"/>
        <v/>
      </c>
      <c r="CO473" s="68" t="str">
        <f t="shared" si="512"/>
        <v/>
      </c>
      <c r="CP473" s="68" t="str">
        <f t="shared" si="517"/>
        <v/>
      </c>
    </row>
    <row r="474" spans="3:94" x14ac:dyDescent="0.25">
      <c r="C474" s="82" t="str">
        <f t="shared" si="513"/>
        <v/>
      </c>
      <c r="D474" s="278"/>
      <c r="E474" s="82" t="str">
        <f t="shared" si="514"/>
        <v/>
      </c>
      <c r="F474" s="82" t="str">
        <f t="shared" si="467"/>
        <v/>
      </c>
      <c r="G474" s="82" t="str">
        <f t="shared" si="468"/>
        <v/>
      </c>
      <c r="H474" s="82" t="str">
        <f t="shared" si="469"/>
        <v/>
      </c>
      <c r="I474" s="82" t="str">
        <f t="shared" si="470"/>
        <v/>
      </c>
      <c r="J474" s="82" t="str">
        <f t="shared" si="471"/>
        <v/>
      </c>
      <c r="K474" s="82" t="str">
        <f t="shared" si="472"/>
        <v/>
      </c>
      <c r="L474" s="82" t="str">
        <f t="shared" si="473"/>
        <v/>
      </c>
      <c r="M474" s="82" t="str">
        <f t="shared" si="474"/>
        <v/>
      </c>
      <c r="N474" s="82" t="str">
        <f t="shared" si="475"/>
        <v/>
      </c>
      <c r="O474" s="82" t="str">
        <f t="shared" si="476"/>
        <v/>
      </c>
      <c r="P474" s="82" t="str">
        <f t="shared" si="477"/>
        <v/>
      </c>
      <c r="Q474" s="82" t="str">
        <f t="shared" si="478"/>
        <v/>
      </c>
      <c r="R474" s="82" t="str">
        <f t="shared" si="479"/>
        <v/>
      </c>
      <c r="S474" s="82" t="str">
        <f t="shared" si="480"/>
        <v/>
      </c>
      <c r="T474" s="82" t="str">
        <f t="shared" si="481"/>
        <v/>
      </c>
      <c r="U474" s="82" t="str">
        <f t="shared" si="482"/>
        <v/>
      </c>
      <c r="V474" s="82" t="str">
        <f t="shared" si="483"/>
        <v/>
      </c>
      <c r="W474" s="82" t="str">
        <f t="shared" si="484"/>
        <v/>
      </c>
      <c r="X474" s="82" t="str">
        <f t="shared" si="485"/>
        <v/>
      </c>
      <c r="Y474" s="82" t="str">
        <f t="shared" si="486"/>
        <v/>
      </c>
      <c r="Z474" s="82" t="str">
        <f t="shared" si="487"/>
        <v/>
      </c>
      <c r="AA474" s="82" t="str">
        <f t="shared" si="488"/>
        <v/>
      </c>
      <c r="AB474" s="82" t="str">
        <f t="shared" si="489"/>
        <v/>
      </c>
      <c r="AC474" s="83" t="str">
        <f t="shared" si="518"/>
        <v>https://viking-pictures.s3.us-west-1.amazonaws.com/AA1188</v>
      </c>
      <c r="AD474" s="82" t="str">
        <f t="shared" si="455"/>
        <v>0</v>
      </c>
      <c r="AE474" s="82">
        <f t="shared" si="515"/>
        <v>0</v>
      </c>
      <c r="AF474" s="82" t="str">
        <f t="shared" si="456"/>
        <v>0</v>
      </c>
      <c r="AG474" s="82" t="str">
        <f t="shared" si="457"/>
        <v>0</v>
      </c>
      <c r="AH474" s="82" t="str">
        <f t="shared" si="458"/>
        <v>0</v>
      </c>
      <c r="AI474" s="82" t="str">
        <f t="shared" si="459"/>
        <v>0</v>
      </c>
      <c r="AJ474" s="82" t="str">
        <f t="shared" si="460"/>
        <v>0</v>
      </c>
      <c r="AK474" s="82" t="str">
        <f t="shared" si="461"/>
        <v>0</v>
      </c>
      <c r="AL474" s="82" t="str">
        <f t="shared" si="462"/>
        <v>0</v>
      </c>
      <c r="AM474" s="82" t="str">
        <f t="shared" si="463"/>
        <v>0</v>
      </c>
      <c r="AN474" s="82" t="str">
        <f t="shared" si="464"/>
        <v>0</v>
      </c>
      <c r="AO474" s="82" t="str">
        <f t="shared" si="465"/>
        <v>0</v>
      </c>
      <c r="AP474" s="82" t="str">
        <f t="shared" si="466"/>
        <v>0</v>
      </c>
      <c r="AQ474" s="84" t="s">
        <v>3199</v>
      </c>
      <c r="AR474" s="84" t="s">
        <v>1864</v>
      </c>
      <c r="AS474" s="84" t="s">
        <v>1865</v>
      </c>
      <c r="AT474" s="84" t="s">
        <v>1866</v>
      </c>
      <c r="AU474" s="84" t="s">
        <v>1867</v>
      </c>
      <c r="AV474" s="84" t="s">
        <v>1868</v>
      </c>
      <c r="AW474" s="84" t="s">
        <v>1869</v>
      </c>
      <c r="AX474" s="84" t="s">
        <v>1870</v>
      </c>
      <c r="AY474" s="84" t="s">
        <v>1871</v>
      </c>
      <c r="AZ474" s="84" t="s">
        <v>1872</v>
      </c>
      <c r="BA474" s="84" t="s">
        <v>1873</v>
      </c>
      <c r="BB474" s="84" t="s">
        <v>1874</v>
      </c>
      <c r="BC474" s="84" t="s">
        <v>1875</v>
      </c>
      <c r="BD474" s="84" t="s">
        <v>1876</v>
      </c>
      <c r="BE474" s="84" t="s">
        <v>1877</v>
      </c>
      <c r="BF474" s="84" t="s">
        <v>1878</v>
      </c>
      <c r="BG474" s="84" t="s">
        <v>1879</v>
      </c>
      <c r="BH474" s="84" t="s">
        <v>1880</v>
      </c>
      <c r="BI474" s="84" t="s">
        <v>1881</v>
      </c>
      <c r="BJ474" s="84" t="s">
        <v>1882</v>
      </c>
      <c r="BK474" s="84" t="s">
        <v>1883</v>
      </c>
      <c r="BL474" s="84" t="s">
        <v>1884</v>
      </c>
      <c r="BM474" s="84" t="s">
        <v>1885</v>
      </c>
      <c r="BN474" s="84" t="s">
        <v>1886</v>
      </c>
      <c r="BO474" s="84" t="s">
        <v>1887</v>
      </c>
      <c r="BP474" s="84" t="s">
        <v>1888</v>
      </c>
      <c r="BQ474" s="84" t="s">
        <v>1889</v>
      </c>
      <c r="BR474" s="68" t="str">
        <f t="shared" si="516"/>
        <v/>
      </c>
      <c r="BS474" s="68" t="str">
        <f t="shared" si="490"/>
        <v/>
      </c>
      <c r="BT474" s="68" t="str">
        <f t="shared" si="491"/>
        <v/>
      </c>
      <c r="BU474" s="68" t="str">
        <f t="shared" si="492"/>
        <v/>
      </c>
      <c r="BV474" s="68" t="str">
        <f t="shared" si="493"/>
        <v/>
      </c>
      <c r="BW474" s="68" t="str">
        <f t="shared" si="494"/>
        <v/>
      </c>
      <c r="BX474" s="68" t="str">
        <f t="shared" si="495"/>
        <v/>
      </c>
      <c r="BY474" s="68" t="str">
        <f t="shared" si="496"/>
        <v/>
      </c>
      <c r="BZ474" s="68" t="str">
        <f t="shared" si="497"/>
        <v/>
      </c>
      <c r="CA474" s="68" t="str">
        <f t="shared" si="498"/>
        <v/>
      </c>
      <c r="CB474" s="68" t="str">
        <f t="shared" si="499"/>
        <v/>
      </c>
      <c r="CC474" s="68" t="str">
        <f t="shared" si="500"/>
        <v/>
      </c>
      <c r="CD474" s="68" t="str">
        <f t="shared" si="501"/>
        <v/>
      </c>
      <c r="CE474" s="68" t="str">
        <f t="shared" si="502"/>
        <v/>
      </c>
      <c r="CF474" s="68" t="str">
        <f t="shared" si="503"/>
        <v/>
      </c>
      <c r="CG474" s="68" t="str">
        <f t="shared" si="504"/>
        <v/>
      </c>
      <c r="CH474" s="68" t="str">
        <f t="shared" si="505"/>
        <v/>
      </c>
      <c r="CI474" s="68" t="str">
        <f t="shared" si="506"/>
        <v/>
      </c>
      <c r="CJ474" s="68" t="str">
        <f t="shared" si="507"/>
        <v/>
      </c>
      <c r="CK474" s="68" t="str">
        <f t="shared" si="508"/>
        <v/>
      </c>
      <c r="CL474" s="68" t="str">
        <f t="shared" si="509"/>
        <v/>
      </c>
      <c r="CM474" s="68" t="str">
        <f t="shared" si="510"/>
        <v/>
      </c>
      <c r="CN474" s="68" t="str">
        <f t="shared" si="511"/>
        <v/>
      </c>
      <c r="CO474" s="68" t="str">
        <f t="shared" si="512"/>
        <v/>
      </c>
      <c r="CP474" s="68" t="str">
        <f t="shared" si="517"/>
        <v/>
      </c>
    </row>
    <row r="475" spans="3:94" x14ac:dyDescent="0.25">
      <c r="C475" s="82" t="str">
        <f t="shared" si="513"/>
        <v/>
      </c>
      <c r="D475" s="278"/>
      <c r="E475" s="82" t="str">
        <f t="shared" si="514"/>
        <v/>
      </c>
      <c r="F475" s="82" t="str">
        <f t="shared" si="467"/>
        <v/>
      </c>
      <c r="G475" s="82" t="str">
        <f t="shared" si="468"/>
        <v/>
      </c>
      <c r="H475" s="82" t="str">
        <f t="shared" si="469"/>
        <v/>
      </c>
      <c r="I475" s="82" t="str">
        <f t="shared" si="470"/>
        <v/>
      </c>
      <c r="J475" s="82" t="str">
        <f t="shared" si="471"/>
        <v/>
      </c>
      <c r="K475" s="82" t="str">
        <f t="shared" si="472"/>
        <v/>
      </c>
      <c r="L475" s="82" t="str">
        <f t="shared" si="473"/>
        <v/>
      </c>
      <c r="M475" s="82" t="str">
        <f t="shared" si="474"/>
        <v/>
      </c>
      <c r="N475" s="82" t="str">
        <f t="shared" si="475"/>
        <v/>
      </c>
      <c r="O475" s="82" t="str">
        <f t="shared" si="476"/>
        <v/>
      </c>
      <c r="P475" s="82" t="str">
        <f t="shared" si="477"/>
        <v/>
      </c>
      <c r="Q475" s="82" t="str">
        <f t="shared" si="478"/>
        <v/>
      </c>
      <c r="R475" s="82" t="str">
        <f t="shared" si="479"/>
        <v/>
      </c>
      <c r="S475" s="82" t="str">
        <f t="shared" si="480"/>
        <v/>
      </c>
      <c r="T475" s="82" t="str">
        <f t="shared" si="481"/>
        <v/>
      </c>
      <c r="U475" s="82" t="str">
        <f t="shared" si="482"/>
        <v/>
      </c>
      <c r="V475" s="82" t="str">
        <f t="shared" si="483"/>
        <v/>
      </c>
      <c r="W475" s="82" t="str">
        <f t="shared" si="484"/>
        <v/>
      </c>
      <c r="X475" s="82" t="str">
        <f t="shared" si="485"/>
        <v/>
      </c>
      <c r="Y475" s="82" t="str">
        <f t="shared" si="486"/>
        <v/>
      </c>
      <c r="Z475" s="82" t="str">
        <f t="shared" si="487"/>
        <v/>
      </c>
      <c r="AA475" s="82" t="str">
        <f t="shared" si="488"/>
        <v/>
      </c>
      <c r="AB475" s="82" t="str">
        <f t="shared" si="489"/>
        <v/>
      </c>
      <c r="AC475" s="83" t="str">
        <f t="shared" si="518"/>
        <v>https://viking-pictures.s3.us-west-1.amazonaws.com/AA1188</v>
      </c>
      <c r="AD475" s="82" t="str">
        <f t="shared" si="455"/>
        <v>0</v>
      </c>
      <c r="AE475" s="82">
        <f t="shared" si="515"/>
        <v>0</v>
      </c>
      <c r="AF475" s="82" t="str">
        <f t="shared" si="456"/>
        <v>0</v>
      </c>
      <c r="AG475" s="82" t="str">
        <f t="shared" si="457"/>
        <v>0</v>
      </c>
      <c r="AH475" s="82" t="str">
        <f t="shared" si="458"/>
        <v>0</v>
      </c>
      <c r="AI475" s="82" t="str">
        <f t="shared" si="459"/>
        <v>0</v>
      </c>
      <c r="AJ475" s="82" t="str">
        <f t="shared" si="460"/>
        <v>0</v>
      </c>
      <c r="AK475" s="82" t="str">
        <f t="shared" si="461"/>
        <v>0</v>
      </c>
      <c r="AL475" s="82" t="str">
        <f t="shared" si="462"/>
        <v>0</v>
      </c>
      <c r="AM475" s="82" t="str">
        <f t="shared" si="463"/>
        <v>0</v>
      </c>
      <c r="AN475" s="82" t="str">
        <f t="shared" si="464"/>
        <v>0</v>
      </c>
      <c r="AO475" s="82" t="str">
        <f t="shared" si="465"/>
        <v>0</v>
      </c>
      <c r="AP475" s="82" t="str">
        <f t="shared" si="466"/>
        <v>0</v>
      </c>
      <c r="AQ475" s="84" t="s">
        <v>3199</v>
      </c>
      <c r="AR475" s="84" t="s">
        <v>1864</v>
      </c>
      <c r="AS475" s="84" t="s">
        <v>1865</v>
      </c>
      <c r="AT475" s="84" t="s">
        <v>1866</v>
      </c>
      <c r="AU475" s="84" t="s">
        <v>1867</v>
      </c>
      <c r="AV475" s="84" t="s">
        <v>1868</v>
      </c>
      <c r="AW475" s="84" t="s">
        <v>1869</v>
      </c>
      <c r="AX475" s="84" t="s">
        <v>1870</v>
      </c>
      <c r="AY475" s="84" t="s">
        <v>1871</v>
      </c>
      <c r="AZ475" s="84" t="s">
        <v>1872</v>
      </c>
      <c r="BA475" s="84" t="s">
        <v>1873</v>
      </c>
      <c r="BB475" s="84" t="s">
        <v>1874</v>
      </c>
      <c r="BC475" s="84" t="s">
        <v>1875</v>
      </c>
      <c r="BD475" s="84" t="s">
        <v>1876</v>
      </c>
      <c r="BE475" s="84" t="s">
        <v>1877</v>
      </c>
      <c r="BF475" s="84" t="s">
        <v>1878</v>
      </c>
      <c r="BG475" s="84" t="s">
        <v>1879</v>
      </c>
      <c r="BH475" s="84" t="s">
        <v>1880</v>
      </c>
      <c r="BI475" s="84" t="s">
        <v>1881</v>
      </c>
      <c r="BJ475" s="84" t="s">
        <v>1882</v>
      </c>
      <c r="BK475" s="84" t="s">
        <v>1883</v>
      </c>
      <c r="BL475" s="84" t="s">
        <v>1884</v>
      </c>
      <c r="BM475" s="84" t="s">
        <v>1885</v>
      </c>
      <c r="BN475" s="84" t="s">
        <v>1886</v>
      </c>
      <c r="BO475" s="84" t="s">
        <v>1887</v>
      </c>
      <c r="BP475" s="84" t="s">
        <v>1888</v>
      </c>
      <c r="BQ475" s="84" t="s">
        <v>1889</v>
      </c>
      <c r="BR475" s="68" t="str">
        <f t="shared" si="516"/>
        <v/>
      </c>
      <c r="BS475" s="68" t="str">
        <f t="shared" si="490"/>
        <v/>
      </c>
      <c r="BT475" s="68" t="str">
        <f t="shared" si="491"/>
        <v/>
      </c>
      <c r="BU475" s="68" t="str">
        <f t="shared" si="492"/>
        <v/>
      </c>
      <c r="BV475" s="68" t="str">
        <f t="shared" si="493"/>
        <v/>
      </c>
      <c r="BW475" s="68" t="str">
        <f t="shared" si="494"/>
        <v/>
      </c>
      <c r="BX475" s="68" t="str">
        <f t="shared" si="495"/>
        <v/>
      </c>
      <c r="BY475" s="68" t="str">
        <f t="shared" si="496"/>
        <v/>
      </c>
      <c r="BZ475" s="68" t="str">
        <f t="shared" si="497"/>
        <v/>
      </c>
      <c r="CA475" s="68" t="str">
        <f t="shared" si="498"/>
        <v/>
      </c>
      <c r="CB475" s="68" t="str">
        <f t="shared" si="499"/>
        <v/>
      </c>
      <c r="CC475" s="68" t="str">
        <f t="shared" si="500"/>
        <v/>
      </c>
      <c r="CD475" s="68" t="str">
        <f t="shared" si="501"/>
        <v/>
      </c>
      <c r="CE475" s="68" t="str">
        <f t="shared" si="502"/>
        <v/>
      </c>
      <c r="CF475" s="68" t="str">
        <f t="shared" si="503"/>
        <v/>
      </c>
      <c r="CG475" s="68" t="str">
        <f t="shared" si="504"/>
        <v/>
      </c>
      <c r="CH475" s="68" t="str">
        <f t="shared" si="505"/>
        <v/>
      </c>
      <c r="CI475" s="68" t="str">
        <f t="shared" si="506"/>
        <v/>
      </c>
      <c r="CJ475" s="68" t="str">
        <f t="shared" si="507"/>
        <v/>
      </c>
      <c r="CK475" s="68" t="str">
        <f t="shared" si="508"/>
        <v/>
      </c>
      <c r="CL475" s="68" t="str">
        <f t="shared" si="509"/>
        <v/>
      </c>
      <c r="CM475" s="68" t="str">
        <f t="shared" si="510"/>
        <v/>
      </c>
      <c r="CN475" s="68" t="str">
        <f t="shared" si="511"/>
        <v/>
      </c>
      <c r="CO475" s="68" t="str">
        <f t="shared" si="512"/>
        <v/>
      </c>
      <c r="CP475" s="68" t="str">
        <f t="shared" si="517"/>
        <v/>
      </c>
    </row>
    <row r="476" spans="3:94" x14ac:dyDescent="0.25">
      <c r="C476" s="82" t="str">
        <f t="shared" si="513"/>
        <v/>
      </c>
      <c r="D476" s="278"/>
      <c r="E476" s="82" t="str">
        <f t="shared" si="514"/>
        <v/>
      </c>
      <c r="F476" s="82" t="str">
        <f t="shared" si="467"/>
        <v/>
      </c>
      <c r="G476" s="82" t="str">
        <f t="shared" si="468"/>
        <v/>
      </c>
      <c r="H476" s="82" t="str">
        <f t="shared" si="469"/>
        <v/>
      </c>
      <c r="I476" s="82" t="str">
        <f t="shared" si="470"/>
        <v/>
      </c>
      <c r="J476" s="82" t="str">
        <f t="shared" si="471"/>
        <v/>
      </c>
      <c r="K476" s="82" t="str">
        <f t="shared" si="472"/>
        <v/>
      </c>
      <c r="L476" s="82" t="str">
        <f t="shared" si="473"/>
        <v/>
      </c>
      <c r="M476" s="82" t="str">
        <f t="shared" si="474"/>
        <v/>
      </c>
      <c r="N476" s="82" t="str">
        <f t="shared" si="475"/>
        <v/>
      </c>
      <c r="O476" s="82" t="str">
        <f t="shared" si="476"/>
        <v/>
      </c>
      <c r="P476" s="82" t="str">
        <f t="shared" si="477"/>
        <v/>
      </c>
      <c r="Q476" s="82" t="str">
        <f t="shared" si="478"/>
        <v/>
      </c>
      <c r="R476" s="82" t="str">
        <f t="shared" si="479"/>
        <v/>
      </c>
      <c r="S476" s="82" t="str">
        <f t="shared" si="480"/>
        <v/>
      </c>
      <c r="T476" s="82" t="str">
        <f t="shared" si="481"/>
        <v/>
      </c>
      <c r="U476" s="82" t="str">
        <f t="shared" si="482"/>
        <v/>
      </c>
      <c r="V476" s="82" t="str">
        <f t="shared" si="483"/>
        <v/>
      </c>
      <c r="W476" s="82" t="str">
        <f t="shared" si="484"/>
        <v/>
      </c>
      <c r="X476" s="82" t="str">
        <f t="shared" si="485"/>
        <v/>
      </c>
      <c r="Y476" s="82" t="str">
        <f t="shared" si="486"/>
        <v/>
      </c>
      <c r="Z476" s="82" t="str">
        <f t="shared" si="487"/>
        <v/>
      </c>
      <c r="AA476" s="82" t="str">
        <f t="shared" si="488"/>
        <v/>
      </c>
      <c r="AB476" s="82" t="str">
        <f t="shared" si="489"/>
        <v/>
      </c>
      <c r="AC476" s="83" t="str">
        <f t="shared" si="518"/>
        <v>https://viking-pictures.s3.us-west-1.amazonaws.com/AA1188</v>
      </c>
      <c r="AD476" s="82" t="str">
        <f t="shared" si="455"/>
        <v>0</v>
      </c>
      <c r="AE476" s="82">
        <f t="shared" si="515"/>
        <v>0</v>
      </c>
      <c r="AF476" s="82" t="str">
        <f t="shared" si="456"/>
        <v>0</v>
      </c>
      <c r="AG476" s="82" t="str">
        <f t="shared" si="457"/>
        <v>0</v>
      </c>
      <c r="AH476" s="82" t="str">
        <f t="shared" si="458"/>
        <v>0</v>
      </c>
      <c r="AI476" s="82" t="str">
        <f t="shared" si="459"/>
        <v>0</v>
      </c>
      <c r="AJ476" s="82" t="str">
        <f t="shared" si="460"/>
        <v>0</v>
      </c>
      <c r="AK476" s="82" t="str">
        <f t="shared" si="461"/>
        <v>0</v>
      </c>
      <c r="AL476" s="82" t="str">
        <f t="shared" si="462"/>
        <v>0</v>
      </c>
      <c r="AM476" s="82" t="str">
        <f t="shared" si="463"/>
        <v>0</v>
      </c>
      <c r="AN476" s="82" t="str">
        <f t="shared" si="464"/>
        <v>0</v>
      </c>
      <c r="AO476" s="82" t="str">
        <f t="shared" si="465"/>
        <v>0</v>
      </c>
      <c r="AP476" s="82" t="str">
        <f t="shared" si="466"/>
        <v>0</v>
      </c>
      <c r="AQ476" s="84" t="s">
        <v>3199</v>
      </c>
      <c r="AR476" s="84" t="s">
        <v>1864</v>
      </c>
      <c r="AS476" s="84" t="s">
        <v>1865</v>
      </c>
      <c r="AT476" s="84" t="s">
        <v>1866</v>
      </c>
      <c r="AU476" s="84" t="s">
        <v>1867</v>
      </c>
      <c r="AV476" s="84" t="s">
        <v>1868</v>
      </c>
      <c r="AW476" s="84" t="s">
        <v>1869</v>
      </c>
      <c r="AX476" s="84" t="s">
        <v>1870</v>
      </c>
      <c r="AY476" s="84" t="s">
        <v>1871</v>
      </c>
      <c r="AZ476" s="84" t="s">
        <v>1872</v>
      </c>
      <c r="BA476" s="84" t="s">
        <v>1873</v>
      </c>
      <c r="BB476" s="84" t="s">
        <v>1874</v>
      </c>
      <c r="BC476" s="84" t="s">
        <v>1875</v>
      </c>
      <c r="BD476" s="84" t="s">
        <v>1876</v>
      </c>
      <c r="BE476" s="84" t="s">
        <v>1877</v>
      </c>
      <c r="BF476" s="84" t="s">
        <v>1878</v>
      </c>
      <c r="BG476" s="84" t="s">
        <v>1879</v>
      </c>
      <c r="BH476" s="84" t="s">
        <v>1880</v>
      </c>
      <c r="BI476" s="84" t="s">
        <v>1881</v>
      </c>
      <c r="BJ476" s="84" t="s">
        <v>1882</v>
      </c>
      <c r="BK476" s="84" t="s">
        <v>1883</v>
      </c>
      <c r="BL476" s="84" t="s">
        <v>1884</v>
      </c>
      <c r="BM476" s="84" t="s">
        <v>1885</v>
      </c>
      <c r="BN476" s="84" t="s">
        <v>1886</v>
      </c>
      <c r="BO476" s="84" t="s">
        <v>1887</v>
      </c>
      <c r="BP476" s="84" t="s">
        <v>1888</v>
      </c>
      <c r="BQ476" s="84" t="s">
        <v>1889</v>
      </c>
      <c r="BR476" s="68" t="str">
        <f t="shared" si="516"/>
        <v/>
      </c>
      <c r="BS476" s="68" t="str">
        <f t="shared" si="490"/>
        <v/>
      </c>
      <c r="BT476" s="68" t="str">
        <f t="shared" si="491"/>
        <v/>
      </c>
      <c r="BU476" s="68" t="str">
        <f t="shared" si="492"/>
        <v/>
      </c>
      <c r="BV476" s="68" t="str">
        <f t="shared" si="493"/>
        <v/>
      </c>
      <c r="BW476" s="68" t="str">
        <f t="shared" si="494"/>
        <v/>
      </c>
      <c r="BX476" s="68" t="str">
        <f t="shared" si="495"/>
        <v/>
      </c>
      <c r="BY476" s="68" t="str">
        <f t="shared" si="496"/>
        <v/>
      </c>
      <c r="BZ476" s="68" t="str">
        <f t="shared" si="497"/>
        <v/>
      </c>
      <c r="CA476" s="68" t="str">
        <f t="shared" si="498"/>
        <v/>
      </c>
      <c r="CB476" s="68" t="str">
        <f t="shared" si="499"/>
        <v/>
      </c>
      <c r="CC476" s="68" t="str">
        <f t="shared" si="500"/>
        <v/>
      </c>
      <c r="CD476" s="68" t="str">
        <f t="shared" si="501"/>
        <v/>
      </c>
      <c r="CE476" s="68" t="str">
        <f t="shared" si="502"/>
        <v/>
      </c>
      <c r="CF476" s="68" t="str">
        <f t="shared" si="503"/>
        <v/>
      </c>
      <c r="CG476" s="68" t="str">
        <f t="shared" si="504"/>
        <v/>
      </c>
      <c r="CH476" s="68" t="str">
        <f t="shared" si="505"/>
        <v/>
      </c>
      <c r="CI476" s="68" t="str">
        <f t="shared" si="506"/>
        <v/>
      </c>
      <c r="CJ476" s="68" t="str">
        <f t="shared" si="507"/>
        <v/>
      </c>
      <c r="CK476" s="68" t="str">
        <f t="shared" si="508"/>
        <v/>
      </c>
      <c r="CL476" s="68" t="str">
        <f t="shared" si="509"/>
        <v/>
      </c>
      <c r="CM476" s="68" t="str">
        <f t="shared" si="510"/>
        <v/>
      </c>
      <c r="CN476" s="68" t="str">
        <f t="shared" si="511"/>
        <v/>
      </c>
      <c r="CO476" s="68" t="str">
        <f t="shared" si="512"/>
        <v/>
      </c>
      <c r="CP476" s="68" t="str">
        <f t="shared" si="517"/>
        <v/>
      </c>
    </row>
    <row r="477" spans="3:94" x14ac:dyDescent="0.25">
      <c r="C477" s="82" t="str">
        <f t="shared" si="513"/>
        <v/>
      </c>
      <c r="D477" s="278"/>
      <c r="E477" s="82" t="str">
        <f t="shared" si="514"/>
        <v/>
      </c>
      <c r="F477" s="82" t="str">
        <f t="shared" si="467"/>
        <v/>
      </c>
      <c r="G477" s="82" t="str">
        <f t="shared" si="468"/>
        <v/>
      </c>
      <c r="H477" s="82" t="str">
        <f t="shared" si="469"/>
        <v/>
      </c>
      <c r="I477" s="82" t="str">
        <f t="shared" si="470"/>
        <v/>
      </c>
      <c r="J477" s="82" t="str">
        <f t="shared" si="471"/>
        <v/>
      </c>
      <c r="K477" s="82" t="str">
        <f t="shared" si="472"/>
        <v/>
      </c>
      <c r="L477" s="82" t="str">
        <f t="shared" si="473"/>
        <v/>
      </c>
      <c r="M477" s="82" t="str">
        <f t="shared" si="474"/>
        <v/>
      </c>
      <c r="N477" s="82" t="str">
        <f t="shared" si="475"/>
        <v/>
      </c>
      <c r="O477" s="82" t="str">
        <f t="shared" si="476"/>
        <v/>
      </c>
      <c r="P477" s="82" t="str">
        <f t="shared" si="477"/>
        <v/>
      </c>
      <c r="Q477" s="82" t="str">
        <f t="shared" si="478"/>
        <v/>
      </c>
      <c r="R477" s="82" t="str">
        <f t="shared" si="479"/>
        <v/>
      </c>
      <c r="S477" s="82" t="str">
        <f t="shared" si="480"/>
        <v/>
      </c>
      <c r="T477" s="82" t="str">
        <f t="shared" si="481"/>
        <v/>
      </c>
      <c r="U477" s="82" t="str">
        <f t="shared" si="482"/>
        <v/>
      </c>
      <c r="V477" s="82" t="str">
        <f t="shared" si="483"/>
        <v/>
      </c>
      <c r="W477" s="82" t="str">
        <f t="shared" si="484"/>
        <v/>
      </c>
      <c r="X477" s="82" t="str">
        <f t="shared" si="485"/>
        <v/>
      </c>
      <c r="Y477" s="82" t="str">
        <f t="shared" si="486"/>
        <v/>
      </c>
      <c r="Z477" s="82" t="str">
        <f t="shared" si="487"/>
        <v/>
      </c>
      <c r="AA477" s="82" t="str">
        <f t="shared" si="488"/>
        <v/>
      </c>
      <c r="AB477" s="82" t="str">
        <f t="shared" si="489"/>
        <v/>
      </c>
      <c r="AC477" s="83" t="str">
        <f t="shared" si="518"/>
        <v>https://viking-pictures.s3.us-west-1.amazonaws.com/AA1188</v>
      </c>
      <c r="AD477" s="82" t="str">
        <f t="shared" si="455"/>
        <v>0</v>
      </c>
      <c r="AE477" s="82">
        <f t="shared" si="515"/>
        <v>0</v>
      </c>
      <c r="AF477" s="82" t="str">
        <f t="shared" si="456"/>
        <v>0</v>
      </c>
      <c r="AG477" s="82" t="str">
        <f t="shared" si="457"/>
        <v>0</v>
      </c>
      <c r="AH477" s="82" t="str">
        <f t="shared" si="458"/>
        <v>0</v>
      </c>
      <c r="AI477" s="82" t="str">
        <f t="shared" si="459"/>
        <v>0</v>
      </c>
      <c r="AJ477" s="82" t="str">
        <f t="shared" si="460"/>
        <v>0</v>
      </c>
      <c r="AK477" s="82" t="str">
        <f t="shared" si="461"/>
        <v>0</v>
      </c>
      <c r="AL477" s="82" t="str">
        <f t="shared" si="462"/>
        <v>0</v>
      </c>
      <c r="AM477" s="82" t="str">
        <f t="shared" si="463"/>
        <v>0</v>
      </c>
      <c r="AN477" s="82" t="str">
        <f t="shared" si="464"/>
        <v>0</v>
      </c>
      <c r="AO477" s="82" t="str">
        <f t="shared" si="465"/>
        <v>0</v>
      </c>
      <c r="AP477" s="82" t="str">
        <f t="shared" si="466"/>
        <v>0</v>
      </c>
      <c r="AQ477" s="84" t="s">
        <v>3199</v>
      </c>
      <c r="AR477" s="84" t="s">
        <v>1864</v>
      </c>
      <c r="AS477" s="84" t="s">
        <v>1865</v>
      </c>
      <c r="AT477" s="84" t="s">
        <v>1866</v>
      </c>
      <c r="AU477" s="84" t="s">
        <v>1867</v>
      </c>
      <c r="AV477" s="84" t="s">
        <v>1868</v>
      </c>
      <c r="AW477" s="84" t="s">
        <v>1869</v>
      </c>
      <c r="AX477" s="84" t="s">
        <v>1870</v>
      </c>
      <c r="AY477" s="84" t="s">
        <v>1871</v>
      </c>
      <c r="AZ477" s="84" t="s">
        <v>1872</v>
      </c>
      <c r="BA477" s="84" t="s">
        <v>1873</v>
      </c>
      <c r="BB477" s="84" t="s">
        <v>1874</v>
      </c>
      <c r="BC477" s="84" t="s">
        <v>1875</v>
      </c>
      <c r="BD477" s="84" t="s">
        <v>1876</v>
      </c>
      <c r="BE477" s="84" t="s">
        <v>1877</v>
      </c>
      <c r="BF477" s="84" t="s">
        <v>1878</v>
      </c>
      <c r="BG477" s="84" t="s">
        <v>1879</v>
      </c>
      <c r="BH477" s="84" t="s">
        <v>1880</v>
      </c>
      <c r="BI477" s="84" t="s">
        <v>1881</v>
      </c>
      <c r="BJ477" s="84" t="s">
        <v>1882</v>
      </c>
      <c r="BK477" s="84" t="s">
        <v>1883</v>
      </c>
      <c r="BL477" s="84" t="s">
        <v>1884</v>
      </c>
      <c r="BM477" s="84" t="s">
        <v>1885</v>
      </c>
      <c r="BN477" s="84" t="s">
        <v>1886</v>
      </c>
      <c r="BO477" s="84" t="s">
        <v>1887</v>
      </c>
      <c r="BP477" s="84" t="s">
        <v>1888</v>
      </c>
      <c r="BQ477" s="84" t="s">
        <v>1889</v>
      </c>
      <c r="BR477" s="68" t="str">
        <f t="shared" si="516"/>
        <v/>
      </c>
      <c r="BS477" s="68" t="str">
        <f t="shared" si="490"/>
        <v/>
      </c>
      <c r="BT477" s="68" t="str">
        <f t="shared" si="491"/>
        <v/>
      </c>
      <c r="BU477" s="68" t="str">
        <f t="shared" si="492"/>
        <v/>
      </c>
      <c r="BV477" s="68" t="str">
        <f t="shared" si="493"/>
        <v/>
      </c>
      <c r="BW477" s="68" t="str">
        <f t="shared" si="494"/>
        <v/>
      </c>
      <c r="BX477" s="68" t="str">
        <f t="shared" si="495"/>
        <v/>
      </c>
      <c r="BY477" s="68" t="str">
        <f t="shared" si="496"/>
        <v/>
      </c>
      <c r="BZ477" s="68" t="str">
        <f t="shared" si="497"/>
        <v/>
      </c>
      <c r="CA477" s="68" t="str">
        <f t="shared" si="498"/>
        <v/>
      </c>
      <c r="CB477" s="68" t="str">
        <f t="shared" si="499"/>
        <v/>
      </c>
      <c r="CC477" s="68" t="str">
        <f t="shared" si="500"/>
        <v/>
      </c>
      <c r="CD477" s="68" t="str">
        <f t="shared" si="501"/>
        <v/>
      </c>
      <c r="CE477" s="68" t="str">
        <f t="shared" si="502"/>
        <v/>
      </c>
      <c r="CF477" s="68" t="str">
        <f t="shared" si="503"/>
        <v/>
      </c>
      <c r="CG477" s="68" t="str">
        <f t="shared" si="504"/>
        <v/>
      </c>
      <c r="CH477" s="68" t="str">
        <f t="shared" si="505"/>
        <v/>
      </c>
      <c r="CI477" s="68" t="str">
        <f t="shared" si="506"/>
        <v/>
      </c>
      <c r="CJ477" s="68" t="str">
        <f t="shared" si="507"/>
        <v/>
      </c>
      <c r="CK477" s="68" t="str">
        <f t="shared" si="508"/>
        <v/>
      </c>
      <c r="CL477" s="68" t="str">
        <f t="shared" si="509"/>
        <v/>
      </c>
      <c r="CM477" s="68" t="str">
        <f t="shared" si="510"/>
        <v/>
      </c>
      <c r="CN477" s="68" t="str">
        <f t="shared" si="511"/>
        <v/>
      </c>
      <c r="CO477" s="68" t="str">
        <f t="shared" si="512"/>
        <v/>
      </c>
      <c r="CP477" s="68" t="str">
        <f t="shared" si="517"/>
        <v/>
      </c>
    </row>
    <row r="478" spans="3:94" x14ac:dyDescent="0.25">
      <c r="C478" s="82" t="str">
        <f t="shared" si="513"/>
        <v/>
      </c>
      <c r="D478" s="278"/>
      <c r="E478" s="82" t="str">
        <f t="shared" si="514"/>
        <v/>
      </c>
      <c r="F478" s="82" t="str">
        <f t="shared" si="467"/>
        <v/>
      </c>
      <c r="G478" s="82" t="str">
        <f t="shared" si="468"/>
        <v/>
      </c>
      <c r="H478" s="82" t="str">
        <f t="shared" si="469"/>
        <v/>
      </c>
      <c r="I478" s="82" t="str">
        <f t="shared" si="470"/>
        <v/>
      </c>
      <c r="J478" s="82" t="str">
        <f t="shared" si="471"/>
        <v/>
      </c>
      <c r="K478" s="82" t="str">
        <f t="shared" si="472"/>
        <v/>
      </c>
      <c r="L478" s="82" t="str">
        <f t="shared" si="473"/>
        <v/>
      </c>
      <c r="M478" s="82" t="str">
        <f t="shared" si="474"/>
        <v/>
      </c>
      <c r="N478" s="82" t="str">
        <f t="shared" si="475"/>
        <v/>
      </c>
      <c r="O478" s="82" t="str">
        <f t="shared" si="476"/>
        <v/>
      </c>
      <c r="P478" s="82" t="str">
        <f t="shared" si="477"/>
        <v/>
      </c>
      <c r="Q478" s="82" t="str">
        <f t="shared" si="478"/>
        <v/>
      </c>
      <c r="R478" s="82" t="str">
        <f t="shared" si="479"/>
        <v/>
      </c>
      <c r="S478" s="82" t="str">
        <f t="shared" si="480"/>
        <v/>
      </c>
      <c r="T478" s="82" t="str">
        <f t="shared" si="481"/>
        <v/>
      </c>
      <c r="U478" s="82" t="str">
        <f t="shared" si="482"/>
        <v/>
      </c>
      <c r="V478" s="82" t="str">
        <f t="shared" si="483"/>
        <v/>
      </c>
      <c r="W478" s="82" t="str">
        <f t="shared" si="484"/>
        <v/>
      </c>
      <c r="X478" s="82" t="str">
        <f t="shared" si="485"/>
        <v/>
      </c>
      <c r="Y478" s="82" t="str">
        <f t="shared" si="486"/>
        <v/>
      </c>
      <c r="Z478" s="82" t="str">
        <f t="shared" si="487"/>
        <v/>
      </c>
      <c r="AA478" s="82" t="str">
        <f t="shared" si="488"/>
        <v/>
      </c>
      <c r="AB478" s="82" t="str">
        <f t="shared" si="489"/>
        <v/>
      </c>
      <c r="AC478" s="83" t="str">
        <f t="shared" si="518"/>
        <v>https://viking-pictures.s3.us-west-1.amazonaws.com/AA1188</v>
      </c>
      <c r="AD478" s="82" t="str">
        <f t="shared" si="455"/>
        <v>0</v>
      </c>
      <c r="AE478" s="82">
        <f t="shared" si="515"/>
        <v>0</v>
      </c>
      <c r="AF478" s="82" t="str">
        <f t="shared" si="456"/>
        <v>0</v>
      </c>
      <c r="AG478" s="82" t="str">
        <f t="shared" si="457"/>
        <v>0</v>
      </c>
      <c r="AH478" s="82" t="str">
        <f t="shared" si="458"/>
        <v>0</v>
      </c>
      <c r="AI478" s="82" t="str">
        <f t="shared" si="459"/>
        <v>0</v>
      </c>
      <c r="AJ478" s="82" t="str">
        <f t="shared" si="460"/>
        <v>0</v>
      </c>
      <c r="AK478" s="82" t="str">
        <f t="shared" si="461"/>
        <v>0</v>
      </c>
      <c r="AL478" s="82" t="str">
        <f t="shared" si="462"/>
        <v>0</v>
      </c>
      <c r="AM478" s="82" t="str">
        <f t="shared" si="463"/>
        <v>0</v>
      </c>
      <c r="AN478" s="82" t="str">
        <f t="shared" si="464"/>
        <v>0</v>
      </c>
      <c r="AO478" s="82" t="str">
        <f t="shared" si="465"/>
        <v>0</v>
      </c>
      <c r="AP478" s="82" t="str">
        <f t="shared" si="466"/>
        <v>0</v>
      </c>
      <c r="AQ478" s="84" t="s">
        <v>3199</v>
      </c>
      <c r="AR478" s="84" t="s">
        <v>1864</v>
      </c>
      <c r="AS478" s="84" t="s">
        <v>1865</v>
      </c>
      <c r="AT478" s="84" t="s">
        <v>1866</v>
      </c>
      <c r="AU478" s="84" t="s">
        <v>1867</v>
      </c>
      <c r="AV478" s="84" t="s">
        <v>1868</v>
      </c>
      <c r="AW478" s="84" t="s">
        <v>1869</v>
      </c>
      <c r="AX478" s="84" t="s">
        <v>1870</v>
      </c>
      <c r="AY478" s="84" t="s">
        <v>1871</v>
      </c>
      <c r="AZ478" s="84" t="s">
        <v>1872</v>
      </c>
      <c r="BA478" s="84" t="s">
        <v>1873</v>
      </c>
      <c r="BB478" s="84" t="s">
        <v>1874</v>
      </c>
      <c r="BC478" s="84" t="s">
        <v>1875</v>
      </c>
      <c r="BD478" s="84" t="s">
        <v>1876</v>
      </c>
      <c r="BE478" s="84" t="s">
        <v>1877</v>
      </c>
      <c r="BF478" s="84" t="s">
        <v>1878</v>
      </c>
      <c r="BG478" s="84" t="s">
        <v>1879</v>
      </c>
      <c r="BH478" s="84" t="s">
        <v>1880</v>
      </c>
      <c r="BI478" s="84" t="s">
        <v>1881</v>
      </c>
      <c r="BJ478" s="84" t="s">
        <v>1882</v>
      </c>
      <c r="BK478" s="84" t="s">
        <v>1883</v>
      </c>
      <c r="BL478" s="84" t="s">
        <v>1884</v>
      </c>
      <c r="BM478" s="84" t="s">
        <v>1885</v>
      </c>
      <c r="BN478" s="84" t="s">
        <v>1886</v>
      </c>
      <c r="BO478" s="84" t="s">
        <v>1887</v>
      </c>
      <c r="BP478" s="84" t="s">
        <v>1888</v>
      </c>
      <c r="BQ478" s="84" t="s">
        <v>1889</v>
      </c>
      <c r="BR478" s="68" t="str">
        <f t="shared" si="516"/>
        <v/>
      </c>
      <c r="BS478" s="68" t="str">
        <f t="shared" si="490"/>
        <v/>
      </c>
      <c r="BT478" s="68" t="str">
        <f t="shared" si="491"/>
        <v/>
      </c>
      <c r="BU478" s="68" t="str">
        <f t="shared" si="492"/>
        <v/>
      </c>
      <c r="BV478" s="68" t="str">
        <f t="shared" si="493"/>
        <v/>
      </c>
      <c r="BW478" s="68" t="str">
        <f t="shared" si="494"/>
        <v/>
      </c>
      <c r="BX478" s="68" t="str">
        <f t="shared" si="495"/>
        <v/>
      </c>
      <c r="BY478" s="68" t="str">
        <f t="shared" si="496"/>
        <v/>
      </c>
      <c r="BZ478" s="68" t="str">
        <f t="shared" si="497"/>
        <v/>
      </c>
      <c r="CA478" s="68" t="str">
        <f t="shared" si="498"/>
        <v/>
      </c>
      <c r="CB478" s="68" t="str">
        <f t="shared" si="499"/>
        <v/>
      </c>
      <c r="CC478" s="68" t="str">
        <f t="shared" si="500"/>
        <v/>
      </c>
      <c r="CD478" s="68" t="str">
        <f t="shared" si="501"/>
        <v/>
      </c>
      <c r="CE478" s="68" t="str">
        <f t="shared" si="502"/>
        <v/>
      </c>
      <c r="CF478" s="68" t="str">
        <f t="shared" si="503"/>
        <v/>
      </c>
      <c r="CG478" s="68" t="str">
        <f t="shared" si="504"/>
        <v/>
      </c>
      <c r="CH478" s="68" t="str">
        <f t="shared" si="505"/>
        <v/>
      </c>
      <c r="CI478" s="68" t="str">
        <f t="shared" si="506"/>
        <v/>
      </c>
      <c r="CJ478" s="68" t="str">
        <f t="shared" si="507"/>
        <v/>
      </c>
      <c r="CK478" s="68" t="str">
        <f t="shared" si="508"/>
        <v/>
      </c>
      <c r="CL478" s="68" t="str">
        <f t="shared" si="509"/>
        <v/>
      </c>
      <c r="CM478" s="68" t="str">
        <f t="shared" si="510"/>
        <v/>
      </c>
      <c r="CN478" s="68" t="str">
        <f t="shared" si="511"/>
        <v/>
      </c>
      <c r="CO478" s="68" t="str">
        <f t="shared" si="512"/>
        <v/>
      </c>
      <c r="CP478" s="68" t="str">
        <f t="shared" si="517"/>
        <v/>
      </c>
    </row>
    <row r="479" spans="3:94" x14ac:dyDescent="0.25">
      <c r="C479" s="82" t="str">
        <f t="shared" si="513"/>
        <v/>
      </c>
      <c r="D479" s="278"/>
      <c r="E479" s="82" t="str">
        <f t="shared" si="514"/>
        <v/>
      </c>
      <c r="F479" s="82" t="str">
        <f t="shared" si="467"/>
        <v/>
      </c>
      <c r="G479" s="82" t="str">
        <f t="shared" si="468"/>
        <v/>
      </c>
      <c r="H479" s="82" t="str">
        <f t="shared" si="469"/>
        <v/>
      </c>
      <c r="I479" s="82" t="str">
        <f t="shared" si="470"/>
        <v/>
      </c>
      <c r="J479" s="82" t="str">
        <f t="shared" si="471"/>
        <v/>
      </c>
      <c r="K479" s="82" t="str">
        <f t="shared" si="472"/>
        <v/>
      </c>
      <c r="L479" s="82" t="str">
        <f t="shared" si="473"/>
        <v/>
      </c>
      <c r="M479" s="82" t="str">
        <f t="shared" si="474"/>
        <v/>
      </c>
      <c r="N479" s="82" t="str">
        <f t="shared" si="475"/>
        <v/>
      </c>
      <c r="O479" s="82" t="str">
        <f t="shared" si="476"/>
        <v/>
      </c>
      <c r="P479" s="82" t="str">
        <f t="shared" si="477"/>
        <v/>
      </c>
      <c r="Q479" s="82" t="str">
        <f t="shared" si="478"/>
        <v/>
      </c>
      <c r="R479" s="82" t="str">
        <f t="shared" si="479"/>
        <v/>
      </c>
      <c r="S479" s="82" t="str">
        <f t="shared" si="480"/>
        <v/>
      </c>
      <c r="T479" s="82" t="str">
        <f t="shared" si="481"/>
        <v/>
      </c>
      <c r="U479" s="82" t="str">
        <f t="shared" si="482"/>
        <v/>
      </c>
      <c r="V479" s="82" t="str">
        <f t="shared" si="483"/>
        <v/>
      </c>
      <c r="W479" s="82" t="str">
        <f t="shared" si="484"/>
        <v/>
      </c>
      <c r="X479" s="82" t="str">
        <f t="shared" si="485"/>
        <v/>
      </c>
      <c r="Y479" s="82" t="str">
        <f t="shared" si="486"/>
        <v/>
      </c>
      <c r="Z479" s="82" t="str">
        <f t="shared" si="487"/>
        <v/>
      </c>
      <c r="AA479" s="82" t="str">
        <f t="shared" si="488"/>
        <v/>
      </c>
      <c r="AB479" s="82" t="str">
        <f t="shared" si="489"/>
        <v/>
      </c>
      <c r="AC479" s="83" t="str">
        <f t="shared" si="518"/>
        <v>https://viking-pictures.s3.us-west-1.amazonaws.com/AA1188</v>
      </c>
      <c r="AD479" s="82" t="str">
        <f t="shared" si="455"/>
        <v>0</v>
      </c>
      <c r="AE479" s="82">
        <f t="shared" si="515"/>
        <v>0</v>
      </c>
      <c r="AF479" s="82" t="str">
        <f t="shared" si="456"/>
        <v>0</v>
      </c>
      <c r="AG479" s="82" t="str">
        <f t="shared" si="457"/>
        <v>0</v>
      </c>
      <c r="AH479" s="82" t="str">
        <f t="shared" si="458"/>
        <v>0</v>
      </c>
      <c r="AI479" s="82" t="str">
        <f t="shared" si="459"/>
        <v>0</v>
      </c>
      <c r="AJ479" s="82" t="str">
        <f t="shared" si="460"/>
        <v>0</v>
      </c>
      <c r="AK479" s="82" t="str">
        <f t="shared" si="461"/>
        <v>0</v>
      </c>
      <c r="AL479" s="82" t="str">
        <f t="shared" si="462"/>
        <v>0</v>
      </c>
      <c r="AM479" s="82" t="str">
        <f t="shared" si="463"/>
        <v>0</v>
      </c>
      <c r="AN479" s="82" t="str">
        <f t="shared" si="464"/>
        <v>0</v>
      </c>
      <c r="AO479" s="82" t="str">
        <f t="shared" si="465"/>
        <v>0</v>
      </c>
      <c r="AP479" s="82" t="str">
        <f t="shared" si="466"/>
        <v>0</v>
      </c>
      <c r="AQ479" s="84" t="s">
        <v>3199</v>
      </c>
      <c r="AR479" s="84" t="s">
        <v>1864</v>
      </c>
      <c r="AS479" s="84" t="s">
        <v>1865</v>
      </c>
      <c r="AT479" s="84" t="s">
        <v>1866</v>
      </c>
      <c r="AU479" s="84" t="s">
        <v>1867</v>
      </c>
      <c r="AV479" s="84" t="s">
        <v>1868</v>
      </c>
      <c r="AW479" s="84" t="s">
        <v>1869</v>
      </c>
      <c r="AX479" s="84" t="s">
        <v>1870</v>
      </c>
      <c r="AY479" s="84" t="s">
        <v>1871</v>
      </c>
      <c r="AZ479" s="84" t="s">
        <v>1872</v>
      </c>
      <c r="BA479" s="84" t="s">
        <v>1873</v>
      </c>
      <c r="BB479" s="84" t="s">
        <v>1874</v>
      </c>
      <c r="BC479" s="84" t="s">
        <v>1875</v>
      </c>
      <c r="BD479" s="84" t="s">
        <v>1876</v>
      </c>
      <c r="BE479" s="84" t="s">
        <v>1877</v>
      </c>
      <c r="BF479" s="84" t="s">
        <v>1878</v>
      </c>
      <c r="BG479" s="84" t="s">
        <v>1879</v>
      </c>
      <c r="BH479" s="84" t="s">
        <v>1880</v>
      </c>
      <c r="BI479" s="84" t="s">
        <v>1881</v>
      </c>
      <c r="BJ479" s="84" t="s">
        <v>1882</v>
      </c>
      <c r="BK479" s="84" t="s">
        <v>1883</v>
      </c>
      <c r="BL479" s="84" t="s">
        <v>1884</v>
      </c>
      <c r="BM479" s="84" t="s">
        <v>1885</v>
      </c>
      <c r="BN479" s="84" t="s">
        <v>1886</v>
      </c>
      <c r="BO479" s="84" t="s">
        <v>1887</v>
      </c>
      <c r="BP479" s="84" t="s">
        <v>1888</v>
      </c>
      <c r="BQ479" s="84" t="s">
        <v>1889</v>
      </c>
      <c r="BR479" s="68" t="str">
        <f t="shared" si="516"/>
        <v/>
      </c>
      <c r="BS479" s="68" t="str">
        <f t="shared" si="490"/>
        <v/>
      </c>
      <c r="BT479" s="68" t="str">
        <f t="shared" si="491"/>
        <v/>
      </c>
      <c r="BU479" s="68" t="str">
        <f t="shared" si="492"/>
        <v/>
      </c>
      <c r="BV479" s="68" t="str">
        <f t="shared" si="493"/>
        <v/>
      </c>
      <c r="BW479" s="68" t="str">
        <f t="shared" si="494"/>
        <v/>
      </c>
      <c r="BX479" s="68" t="str">
        <f t="shared" si="495"/>
        <v/>
      </c>
      <c r="BY479" s="68" t="str">
        <f t="shared" si="496"/>
        <v/>
      </c>
      <c r="BZ479" s="68" t="str">
        <f t="shared" si="497"/>
        <v/>
      </c>
      <c r="CA479" s="68" t="str">
        <f t="shared" si="498"/>
        <v/>
      </c>
      <c r="CB479" s="68" t="str">
        <f t="shared" si="499"/>
        <v/>
      </c>
      <c r="CC479" s="68" t="str">
        <f t="shared" si="500"/>
        <v/>
      </c>
      <c r="CD479" s="68" t="str">
        <f t="shared" si="501"/>
        <v/>
      </c>
      <c r="CE479" s="68" t="str">
        <f t="shared" si="502"/>
        <v/>
      </c>
      <c r="CF479" s="68" t="str">
        <f t="shared" si="503"/>
        <v/>
      </c>
      <c r="CG479" s="68" t="str">
        <f t="shared" si="504"/>
        <v/>
      </c>
      <c r="CH479" s="68" t="str">
        <f t="shared" si="505"/>
        <v/>
      </c>
      <c r="CI479" s="68" t="str">
        <f t="shared" si="506"/>
        <v/>
      </c>
      <c r="CJ479" s="68" t="str">
        <f t="shared" si="507"/>
        <v/>
      </c>
      <c r="CK479" s="68" t="str">
        <f t="shared" si="508"/>
        <v/>
      </c>
      <c r="CL479" s="68" t="str">
        <f t="shared" si="509"/>
        <v/>
      </c>
      <c r="CM479" s="68" t="str">
        <f t="shared" si="510"/>
        <v/>
      </c>
      <c r="CN479" s="68" t="str">
        <f t="shared" si="511"/>
        <v/>
      </c>
      <c r="CO479" s="68" t="str">
        <f t="shared" si="512"/>
        <v/>
      </c>
      <c r="CP479" s="68" t="str">
        <f t="shared" si="517"/>
        <v/>
      </c>
    </row>
    <row r="480" spans="3:94" x14ac:dyDescent="0.25">
      <c r="C480" s="82" t="str">
        <f t="shared" si="513"/>
        <v/>
      </c>
      <c r="D480" s="278"/>
      <c r="E480" s="82" t="str">
        <f t="shared" si="514"/>
        <v/>
      </c>
      <c r="F480" s="82" t="str">
        <f t="shared" si="467"/>
        <v/>
      </c>
      <c r="G480" s="82" t="str">
        <f t="shared" si="468"/>
        <v/>
      </c>
      <c r="H480" s="82" t="str">
        <f t="shared" si="469"/>
        <v/>
      </c>
      <c r="I480" s="82" t="str">
        <f t="shared" si="470"/>
        <v/>
      </c>
      <c r="J480" s="82" t="str">
        <f t="shared" si="471"/>
        <v/>
      </c>
      <c r="K480" s="82" t="str">
        <f t="shared" si="472"/>
        <v/>
      </c>
      <c r="L480" s="82" t="str">
        <f t="shared" si="473"/>
        <v/>
      </c>
      <c r="M480" s="82" t="str">
        <f t="shared" si="474"/>
        <v/>
      </c>
      <c r="N480" s="82" t="str">
        <f t="shared" si="475"/>
        <v/>
      </c>
      <c r="O480" s="82" t="str">
        <f t="shared" si="476"/>
        <v/>
      </c>
      <c r="P480" s="82" t="str">
        <f t="shared" si="477"/>
        <v/>
      </c>
      <c r="Q480" s="82" t="str">
        <f t="shared" si="478"/>
        <v/>
      </c>
      <c r="R480" s="82" t="str">
        <f t="shared" si="479"/>
        <v/>
      </c>
      <c r="S480" s="82" t="str">
        <f t="shared" si="480"/>
        <v/>
      </c>
      <c r="T480" s="82" t="str">
        <f t="shared" si="481"/>
        <v/>
      </c>
      <c r="U480" s="82" t="str">
        <f t="shared" si="482"/>
        <v/>
      </c>
      <c r="V480" s="82" t="str">
        <f t="shared" si="483"/>
        <v/>
      </c>
      <c r="W480" s="82" t="str">
        <f t="shared" si="484"/>
        <v/>
      </c>
      <c r="X480" s="82" t="str">
        <f t="shared" si="485"/>
        <v/>
      </c>
      <c r="Y480" s="82" t="str">
        <f t="shared" si="486"/>
        <v/>
      </c>
      <c r="Z480" s="82" t="str">
        <f t="shared" si="487"/>
        <v/>
      </c>
      <c r="AA480" s="82" t="str">
        <f t="shared" si="488"/>
        <v/>
      </c>
      <c r="AB480" s="82" t="str">
        <f t="shared" si="489"/>
        <v/>
      </c>
      <c r="AC480" s="83" t="str">
        <f t="shared" si="518"/>
        <v>https://viking-pictures.s3.us-west-1.amazonaws.com/AA1188</v>
      </c>
      <c r="AD480" s="82" t="str">
        <f t="shared" si="455"/>
        <v>0</v>
      </c>
      <c r="AE480" s="82">
        <f t="shared" si="515"/>
        <v>0</v>
      </c>
      <c r="AF480" s="82" t="str">
        <f t="shared" si="456"/>
        <v>0</v>
      </c>
      <c r="AG480" s="82" t="str">
        <f t="shared" si="457"/>
        <v>0</v>
      </c>
      <c r="AH480" s="82" t="str">
        <f t="shared" si="458"/>
        <v>0</v>
      </c>
      <c r="AI480" s="82" t="str">
        <f t="shared" si="459"/>
        <v>0</v>
      </c>
      <c r="AJ480" s="82" t="str">
        <f t="shared" si="460"/>
        <v>0</v>
      </c>
      <c r="AK480" s="82" t="str">
        <f t="shared" si="461"/>
        <v>0</v>
      </c>
      <c r="AL480" s="82" t="str">
        <f t="shared" si="462"/>
        <v>0</v>
      </c>
      <c r="AM480" s="82" t="str">
        <f t="shared" si="463"/>
        <v>0</v>
      </c>
      <c r="AN480" s="82" t="str">
        <f t="shared" si="464"/>
        <v>0</v>
      </c>
      <c r="AO480" s="82" t="str">
        <f t="shared" si="465"/>
        <v>0</v>
      </c>
      <c r="AP480" s="82" t="str">
        <f t="shared" si="466"/>
        <v>0</v>
      </c>
      <c r="AQ480" s="84" t="s">
        <v>3199</v>
      </c>
      <c r="AR480" s="84" t="s">
        <v>1864</v>
      </c>
      <c r="AS480" s="84" t="s">
        <v>1865</v>
      </c>
      <c r="AT480" s="84" t="s">
        <v>1866</v>
      </c>
      <c r="AU480" s="84" t="s">
        <v>1867</v>
      </c>
      <c r="AV480" s="84" t="s">
        <v>1868</v>
      </c>
      <c r="AW480" s="84" t="s">
        <v>1869</v>
      </c>
      <c r="AX480" s="84" t="s">
        <v>1870</v>
      </c>
      <c r="AY480" s="84" t="s">
        <v>1871</v>
      </c>
      <c r="AZ480" s="84" t="s">
        <v>1872</v>
      </c>
      <c r="BA480" s="84" t="s">
        <v>1873</v>
      </c>
      <c r="BB480" s="84" t="s">
        <v>1874</v>
      </c>
      <c r="BC480" s="84" t="s">
        <v>1875</v>
      </c>
      <c r="BD480" s="84" t="s">
        <v>1876</v>
      </c>
      <c r="BE480" s="84" t="s">
        <v>1877</v>
      </c>
      <c r="BF480" s="84" t="s">
        <v>1878</v>
      </c>
      <c r="BG480" s="84" t="s">
        <v>1879</v>
      </c>
      <c r="BH480" s="84" t="s">
        <v>1880</v>
      </c>
      <c r="BI480" s="84" t="s">
        <v>1881</v>
      </c>
      <c r="BJ480" s="84" t="s">
        <v>1882</v>
      </c>
      <c r="BK480" s="84" t="s">
        <v>1883</v>
      </c>
      <c r="BL480" s="84" t="s">
        <v>1884</v>
      </c>
      <c r="BM480" s="84" t="s">
        <v>1885</v>
      </c>
      <c r="BN480" s="84" t="s">
        <v>1886</v>
      </c>
      <c r="BO480" s="84" t="s">
        <v>1887</v>
      </c>
      <c r="BP480" s="84" t="s">
        <v>1888</v>
      </c>
      <c r="BQ480" s="84" t="s">
        <v>1889</v>
      </c>
      <c r="BR480" s="68" t="str">
        <f t="shared" si="516"/>
        <v/>
      </c>
      <c r="BS480" s="68" t="str">
        <f t="shared" si="490"/>
        <v/>
      </c>
      <c r="BT480" s="68" t="str">
        <f t="shared" si="491"/>
        <v/>
      </c>
      <c r="BU480" s="68" t="str">
        <f t="shared" si="492"/>
        <v/>
      </c>
      <c r="BV480" s="68" t="str">
        <f t="shared" si="493"/>
        <v/>
      </c>
      <c r="BW480" s="68" t="str">
        <f t="shared" si="494"/>
        <v/>
      </c>
      <c r="BX480" s="68" t="str">
        <f t="shared" si="495"/>
        <v/>
      </c>
      <c r="BY480" s="68" t="str">
        <f t="shared" si="496"/>
        <v/>
      </c>
      <c r="BZ480" s="68" t="str">
        <f t="shared" si="497"/>
        <v/>
      </c>
      <c r="CA480" s="68" t="str">
        <f t="shared" si="498"/>
        <v/>
      </c>
      <c r="CB480" s="68" t="str">
        <f t="shared" si="499"/>
        <v/>
      </c>
      <c r="CC480" s="68" t="str">
        <f t="shared" si="500"/>
        <v/>
      </c>
      <c r="CD480" s="68" t="str">
        <f t="shared" si="501"/>
        <v/>
      </c>
      <c r="CE480" s="68" t="str">
        <f t="shared" si="502"/>
        <v/>
      </c>
      <c r="CF480" s="68" t="str">
        <f t="shared" si="503"/>
        <v/>
      </c>
      <c r="CG480" s="68" t="str">
        <f t="shared" si="504"/>
        <v/>
      </c>
      <c r="CH480" s="68" t="str">
        <f t="shared" si="505"/>
        <v/>
      </c>
      <c r="CI480" s="68" t="str">
        <f t="shared" si="506"/>
        <v/>
      </c>
      <c r="CJ480" s="68" t="str">
        <f t="shared" si="507"/>
        <v/>
      </c>
      <c r="CK480" s="68" t="str">
        <f t="shared" si="508"/>
        <v/>
      </c>
      <c r="CL480" s="68" t="str">
        <f t="shared" si="509"/>
        <v/>
      </c>
      <c r="CM480" s="68" t="str">
        <f t="shared" si="510"/>
        <v/>
      </c>
      <c r="CN480" s="68" t="str">
        <f t="shared" si="511"/>
        <v/>
      </c>
      <c r="CO480" s="68" t="str">
        <f t="shared" si="512"/>
        <v/>
      </c>
      <c r="CP480" s="68" t="str">
        <f t="shared" si="517"/>
        <v/>
      </c>
    </row>
    <row r="481" spans="3:94" x14ac:dyDescent="0.25">
      <c r="C481" s="82" t="str">
        <f t="shared" si="513"/>
        <v/>
      </c>
      <c r="D481" s="278"/>
      <c r="E481" s="82" t="str">
        <f t="shared" si="514"/>
        <v/>
      </c>
      <c r="F481" s="82" t="str">
        <f t="shared" si="467"/>
        <v/>
      </c>
      <c r="G481" s="82" t="str">
        <f t="shared" si="468"/>
        <v/>
      </c>
      <c r="H481" s="82" t="str">
        <f t="shared" si="469"/>
        <v/>
      </c>
      <c r="I481" s="82" t="str">
        <f t="shared" si="470"/>
        <v/>
      </c>
      <c r="J481" s="82" t="str">
        <f t="shared" si="471"/>
        <v/>
      </c>
      <c r="K481" s="82" t="str">
        <f t="shared" si="472"/>
        <v/>
      </c>
      <c r="L481" s="82" t="str">
        <f t="shared" si="473"/>
        <v/>
      </c>
      <c r="M481" s="82" t="str">
        <f t="shared" si="474"/>
        <v/>
      </c>
      <c r="N481" s="82" t="str">
        <f t="shared" si="475"/>
        <v/>
      </c>
      <c r="O481" s="82" t="str">
        <f t="shared" si="476"/>
        <v/>
      </c>
      <c r="P481" s="82" t="str">
        <f t="shared" si="477"/>
        <v/>
      </c>
      <c r="Q481" s="82" t="str">
        <f t="shared" si="478"/>
        <v/>
      </c>
      <c r="R481" s="82" t="str">
        <f t="shared" si="479"/>
        <v/>
      </c>
      <c r="S481" s="82" t="str">
        <f t="shared" si="480"/>
        <v/>
      </c>
      <c r="T481" s="82" t="str">
        <f t="shared" si="481"/>
        <v/>
      </c>
      <c r="U481" s="82" t="str">
        <f t="shared" si="482"/>
        <v/>
      </c>
      <c r="V481" s="82" t="str">
        <f t="shared" si="483"/>
        <v/>
      </c>
      <c r="W481" s="82" t="str">
        <f t="shared" si="484"/>
        <v/>
      </c>
      <c r="X481" s="82" t="str">
        <f t="shared" si="485"/>
        <v/>
      </c>
      <c r="Y481" s="82" t="str">
        <f t="shared" si="486"/>
        <v/>
      </c>
      <c r="Z481" s="82" t="str">
        <f t="shared" si="487"/>
        <v/>
      </c>
      <c r="AA481" s="82" t="str">
        <f t="shared" si="488"/>
        <v/>
      </c>
      <c r="AB481" s="82" t="str">
        <f t="shared" si="489"/>
        <v/>
      </c>
      <c r="AC481" s="83" t="str">
        <f t="shared" si="518"/>
        <v>https://viking-pictures.s3.us-west-1.amazonaws.com/AA1188</v>
      </c>
      <c r="AD481" s="82" t="str">
        <f t="shared" si="455"/>
        <v>0</v>
      </c>
      <c r="AE481" s="82">
        <f t="shared" si="515"/>
        <v>0</v>
      </c>
      <c r="AF481" s="82" t="str">
        <f t="shared" si="456"/>
        <v>0</v>
      </c>
      <c r="AG481" s="82" t="str">
        <f t="shared" si="457"/>
        <v>0</v>
      </c>
      <c r="AH481" s="82" t="str">
        <f t="shared" si="458"/>
        <v>0</v>
      </c>
      <c r="AI481" s="82" t="str">
        <f t="shared" si="459"/>
        <v>0</v>
      </c>
      <c r="AJ481" s="82" t="str">
        <f t="shared" si="460"/>
        <v>0</v>
      </c>
      <c r="AK481" s="82" t="str">
        <f t="shared" si="461"/>
        <v>0</v>
      </c>
      <c r="AL481" s="82" t="str">
        <f t="shared" si="462"/>
        <v>0</v>
      </c>
      <c r="AM481" s="82" t="str">
        <f t="shared" si="463"/>
        <v>0</v>
      </c>
      <c r="AN481" s="82" t="str">
        <f t="shared" si="464"/>
        <v>0</v>
      </c>
      <c r="AO481" s="82" t="str">
        <f t="shared" si="465"/>
        <v>0</v>
      </c>
      <c r="AP481" s="82" t="str">
        <f t="shared" si="466"/>
        <v>0</v>
      </c>
      <c r="AQ481" s="84" t="s">
        <v>3199</v>
      </c>
      <c r="AR481" s="84" t="s">
        <v>1864</v>
      </c>
      <c r="AS481" s="84" t="s">
        <v>1865</v>
      </c>
      <c r="AT481" s="84" t="s">
        <v>1866</v>
      </c>
      <c r="AU481" s="84" t="s">
        <v>1867</v>
      </c>
      <c r="AV481" s="84" t="s">
        <v>1868</v>
      </c>
      <c r="AW481" s="84" t="s">
        <v>1869</v>
      </c>
      <c r="AX481" s="84" t="s">
        <v>1870</v>
      </c>
      <c r="AY481" s="84" t="s">
        <v>1871</v>
      </c>
      <c r="AZ481" s="84" t="s">
        <v>1872</v>
      </c>
      <c r="BA481" s="84" t="s">
        <v>1873</v>
      </c>
      <c r="BB481" s="84" t="s">
        <v>1874</v>
      </c>
      <c r="BC481" s="84" t="s">
        <v>1875</v>
      </c>
      <c r="BD481" s="84" t="s">
        <v>1876</v>
      </c>
      <c r="BE481" s="84" t="s">
        <v>1877</v>
      </c>
      <c r="BF481" s="84" t="s">
        <v>1878</v>
      </c>
      <c r="BG481" s="84" t="s">
        <v>1879</v>
      </c>
      <c r="BH481" s="84" t="s">
        <v>1880</v>
      </c>
      <c r="BI481" s="84" t="s">
        <v>1881</v>
      </c>
      <c r="BJ481" s="84" t="s">
        <v>1882</v>
      </c>
      <c r="BK481" s="84" t="s">
        <v>1883</v>
      </c>
      <c r="BL481" s="84" t="s">
        <v>1884</v>
      </c>
      <c r="BM481" s="84" t="s">
        <v>1885</v>
      </c>
      <c r="BN481" s="84" t="s">
        <v>1886</v>
      </c>
      <c r="BO481" s="84" t="s">
        <v>1887</v>
      </c>
      <c r="BP481" s="84" t="s">
        <v>1888</v>
      </c>
      <c r="BQ481" s="84" t="s">
        <v>1889</v>
      </c>
      <c r="BR481" s="68" t="str">
        <f t="shared" si="516"/>
        <v/>
      </c>
      <c r="BS481" s="68" t="str">
        <f t="shared" si="490"/>
        <v/>
      </c>
      <c r="BT481" s="68" t="str">
        <f t="shared" si="491"/>
        <v/>
      </c>
      <c r="BU481" s="68" t="str">
        <f t="shared" si="492"/>
        <v/>
      </c>
      <c r="BV481" s="68" t="str">
        <f t="shared" si="493"/>
        <v/>
      </c>
      <c r="BW481" s="68" t="str">
        <f t="shared" si="494"/>
        <v/>
      </c>
      <c r="BX481" s="68" t="str">
        <f t="shared" si="495"/>
        <v/>
      </c>
      <c r="BY481" s="68" t="str">
        <f t="shared" si="496"/>
        <v/>
      </c>
      <c r="BZ481" s="68" t="str">
        <f t="shared" si="497"/>
        <v/>
      </c>
      <c r="CA481" s="68" t="str">
        <f t="shared" si="498"/>
        <v/>
      </c>
      <c r="CB481" s="68" t="str">
        <f t="shared" si="499"/>
        <v/>
      </c>
      <c r="CC481" s="68" t="str">
        <f t="shared" si="500"/>
        <v/>
      </c>
      <c r="CD481" s="68" t="str">
        <f t="shared" si="501"/>
        <v/>
      </c>
      <c r="CE481" s="68" t="str">
        <f t="shared" si="502"/>
        <v/>
      </c>
      <c r="CF481" s="68" t="str">
        <f t="shared" si="503"/>
        <v/>
      </c>
      <c r="CG481" s="68" t="str">
        <f t="shared" si="504"/>
        <v/>
      </c>
      <c r="CH481" s="68" t="str">
        <f t="shared" si="505"/>
        <v/>
      </c>
      <c r="CI481" s="68" t="str">
        <f t="shared" si="506"/>
        <v/>
      </c>
      <c r="CJ481" s="68" t="str">
        <f t="shared" si="507"/>
        <v/>
      </c>
      <c r="CK481" s="68" t="str">
        <f t="shared" si="508"/>
        <v/>
      </c>
      <c r="CL481" s="68" t="str">
        <f t="shared" si="509"/>
        <v/>
      </c>
      <c r="CM481" s="68" t="str">
        <f t="shared" si="510"/>
        <v/>
      </c>
      <c r="CN481" s="68" t="str">
        <f t="shared" si="511"/>
        <v/>
      </c>
      <c r="CO481" s="68" t="str">
        <f t="shared" si="512"/>
        <v/>
      </c>
      <c r="CP481" s="68" t="str">
        <f t="shared" si="517"/>
        <v/>
      </c>
    </row>
    <row r="482" spans="3:94" x14ac:dyDescent="0.25">
      <c r="C482" s="82" t="str">
        <f t="shared" si="513"/>
        <v/>
      </c>
      <c r="D482" s="278"/>
      <c r="E482" s="82" t="str">
        <f t="shared" si="514"/>
        <v/>
      </c>
      <c r="F482" s="82" t="str">
        <f t="shared" si="467"/>
        <v/>
      </c>
      <c r="G482" s="82" t="str">
        <f t="shared" si="468"/>
        <v/>
      </c>
      <c r="H482" s="82" t="str">
        <f t="shared" si="469"/>
        <v/>
      </c>
      <c r="I482" s="82" t="str">
        <f t="shared" si="470"/>
        <v/>
      </c>
      <c r="J482" s="82" t="str">
        <f t="shared" si="471"/>
        <v/>
      </c>
      <c r="K482" s="82" t="str">
        <f t="shared" si="472"/>
        <v/>
      </c>
      <c r="L482" s="82" t="str">
        <f t="shared" si="473"/>
        <v/>
      </c>
      <c r="M482" s="82" t="str">
        <f t="shared" si="474"/>
        <v/>
      </c>
      <c r="N482" s="82" t="str">
        <f t="shared" si="475"/>
        <v/>
      </c>
      <c r="O482" s="82" t="str">
        <f t="shared" si="476"/>
        <v/>
      </c>
      <c r="P482" s="82" t="str">
        <f t="shared" si="477"/>
        <v/>
      </c>
      <c r="Q482" s="82" t="str">
        <f t="shared" si="478"/>
        <v/>
      </c>
      <c r="R482" s="82" t="str">
        <f t="shared" si="479"/>
        <v/>
      </c>
      <c r="S482" s="82" t="str">
        <f t="shared" si="480"/>
        <v/>
      </c>
      <c r="T482" s="82" t="str">
        <f t="shared" si="481"/>
        <v/>
      </c>
      <c r="U482" s="82" t="str">
        <f t="shared" si="482"/>
        <v/>
      </c>
      <c r="V482" s="82" t="str">
        <f t="shared" si="483"/>
        <v/>
      </c>
      <c r="W482" s="82" t="str">
        <f t="shared" si="484"/>
        <v/>
      </c>
      <c r="X482" s="82" t="str">
        <f t="shared" si="485"/>
        <v/>
      </c>
      <c r="Y482" s="82" t="str">
        <f t="shared" si="486"/>
        <v/>
      </c>
      <c r="Z482" s="82" t="str">
        <f t="shared" si="487"/>
        <v/>
      </c>
      <c r="AA482" s="82" t="str">
        <f t="shared" si="488"/>
        <v/>
      </c>
      <c r="AB482" s="82" t="str">
        <f t="shared" si="489"/>
        <v/>
      </c>
      <c r="AC482" s="83" t="str">
        <f t="shared" si="518"/>
        <v>https://viking-pictures.s3.us-west-1.amazonaws.com/AA1188</v>
      </c>
      <c r="AD482" s="82" t="str">
        <f t="shared" si="455"/>
        <v>0</v>
      </c>
      <c r="AE482" s="82">
        <f t="shared" si="515"/>
        <v>0</v>
      </c>
      <c r="AF482" s="82" t="str">
        <f t="shared" si="456"/>
        <v>0</v>
      </c>
      <c r="AG482" s="82" t="str">
        <f t="shared" si="457"/>
        <v>0</v>
      </c>
      <c r="AH482" s="82" t="str">
        <f t="shared" si="458"/>
        <v>0</v>
      </c>
      <c r="AI482" s="82" t="str">
        <f t="shared" si="459"/>
        <v>0</v>
      </c>
      <c r="AJ482" s="82" t="str">
        <f t="shared" si="460"/>
        <v>0</v>
      </c>
      <c r="AK482" s="82" t="str">
        <f t="shared" si="461"/>
        <v>0</v>
      </c>
      <c r="AL482" s="82" t="str">
        <f t="shared" si="462"/>
        <v>0</v>
      </c>
      <c r="AM482" s="82" t="str">
        <f t="shared" si="463"/>
        <v>0</v>
      </c>
      <c r="AN482" s="82" t="str">
        <f t="shared" si="464"/>
        <v>0</v>
      </c>
      <c r="AO482" s="82" t="str">
        <f t="shared" si="465"/>
        <v>0</v>
      </c>
      <c r="AP482" s="82" t="str">
        <f t="shared" si="466"/>
        <v>0</v>
      </c>
      <c r="AQ482" s="84" t="s">
        <v>3199</v>
      </c>
      <c r="AR482" s="84" t="s">
        <v>1864</v>
      </c>
      <c r="AS482" s="84" t="s">
        <v>1865</v>
      </c>
      <c r="AT482" s="84" t="s">
        <v>1866</v>
      </c>
      <c r="AU482" s="84" t="s">
        <v>1867</v>
      </c>
      <c r="AV482" s="84" t="s">
        <v>1868</v>
      </c>
      <c r="AW482" s="84" t="s">
        <v>1869</v>
      </c>
      <c r="AX482" s="84" t="s">
        <v>1870</v>
      </c>
      <c r="AY482" s="84" t="s">
        <v>1871</v>
      </c>
      <c r="AZ482" s="84" t="s">
        <v>1872</v>
      </c>
      <c r="BA482" s="84" t="s">
        <v>1873</v>
      </c>
      <c r="BB482" s="84" t="s">
        <v>1874</v>
      </c>
      <c r="BC482" s="84" t="s">
        <v>1875</v>
      </c>
      <c r="BD482" s="84" t="s">
        <v>1876</v>
      </c>
      <c r="BE482" s="84" t="s">
        <v>1877</v>
      </c>
      <c r="BF482" s="84" t="s">
        <v>1878</v>
      </c>
      <c r="BG482" s="84" t="s">
        <v>1879</v>
      </c>
      <c r="BH482" s="84" t="s">
        <v>1880</v>
      </c>
      <c r="BI482" s="84" t="s">
        <v>1881</v>
      </c>
      <c r="BJ482" s="84" t="s">
        <v>1882</v>
      </c>
      <c r="BK482" s="84" t="s">
        <v>1883</v>
      </c>
      <c r="BL482" s="84" t="s">
        <v>1884</v>
      </c>
      <c r="BM482" s="84" t="s">
        <v>1885</v>
      </c>
      <c r="BN482" s="84" t="s">
        <v>1886</v>
      </c>
      <c r="BO482" s="84" t="s">
        <v>1887</v>
      </c>
      <c r="BP482" s="84" t="s">
        <v>1888</v>
      </c>
      <c r="BQ482" s="84" t="s">
        <v>1889</v>
      </c>
      <c r="BR482" s="68" t="str">
        <f t="shared" si="516"/>
        <v/>
      </c>
      <c r="BS482" s="68" t="str">
        <f t="shared" si="490"/>
        <v/>
      </c>
      <c r="BT482" s="68" t="str">
        <f t="shared" si="491"/>
        <v/>
      </c>
      <c r="BU482" s="68" t="str">
        <f t="shared" si="492"/>
        <v/>
      </c>
      <c r="BV482" s="68" t="str">
        <f t="shared" si="493"/>
        <v/>
      </c>
      <c r="BW482" s="68" t="str">
        <f t="shared" si="494"/>
        <v/>
      </c>
      <c r="BX482" s="68" t="str">
        <f t="shared" si="495"/>
        <v/>
      </c>
      <c r="BY482" s="68" t="str">
        <f t="shared" si="496"/>
        <v/>
      </c>
      <c r="BZ482" s="68" t="str">
        <f t="shared" si="497"/>
        <v/>
      </c>
      <c r="CA482" s="68" t="str">
        <f t="shared" si="498"/>
        <v/>
      </c>
      <c r="CB482" s="68" t="str">
        <f t="shared" si="499"/>
        <v/>
      </c>
      <c r="CC482" s="68" t="str">
        <f t="shared" si="500"/>
        <v/>
      </c>
      <c r="CD482" s="68" t="str">
        <f t="shared" si="501"/>
        <v/>
      </c>
      <c r="CE482" s="68" t="str">
        <f t="shared" si="502"/>
        <v/>
      </c>
      <c r="CF482" s="68" t="str">
        <f t="shared" si="503"/>
        <v/>
      </c>
      <c r="CG482" s="68" t="str">
        <f t="shared" si="504"/>
        <v/>
      </c>
      <c r="CH482" s="68" t="str">
        <f t="shared" si="505"/>
        <v/>
      </c>
      <c r="CI482" s="68" t="str">
        <f t="shared" si="506"/>
        <v/>
      </c>
      <c r="CJ482" s="68" t="str">
        <f t="shared" si="507"/>
        <v/>
      </c>
      <c r="CK482" s="68" t="str">
        <f t="shared" si="508"/>
        <v/>
      </c>
      <c r="CL482" s="68" t="str">
        <f t="shared" si="509"/>
        <v/>
      </c>
      <c r="CM482" s="68" t="str">
        <f t="shared" si="510"/>
        <v/>
      </c>
      <c r="CN482" s="68" t="str">
        <f t="shared" si="511"/>
        <v/>
      </c>
      <c r="CO482" s="68" t="str">
        <f t="shared" si="512"/>
        <v/>
      </c>
      <c r="CP482" s="68" t="str">
        <f t="shared" si="517"/>
        <v/>
      </c>
    </row>
    <row r="483" spans="3:94" x14ac:dyDescent="0.25">
      <c r="C483" s="82" t="str">
        <f t="shared" si="513"/>
        <v/>
      </c>
      <c r="D483" s="278"/>
      <c r="E483" s="82" t="str">
        <f t="shared" si="514"/>
        <v/>
      </c>
      <c r="F483" s="82" t="str">
        <f t="shared" si="467"/>
        <v/>
      </c>
      <c r="G483" s="82" t="str">
        <f t="shared" si="468"/>
        <v/>
      </c>
      <c r="H483" s="82" t="str">
        <f t="shared" si="469"/>
        <v/>
      </c>
      <c r="I483" s="82" t="str">
        <f t="shared" si="470"/>
        <v/>
      </c>
      <c r="J483" s="82" t="str">
        <f t="shared" si="471"/>
        <v/>
      </c>
      <c r="K483" s="82" t="str">
        <f t="shared" si="472"/>
        <v/>
      </c>
      <c r="L483" s="82" t="str">
        <f t="shared" si="473"/>
        <v/>
      </c>
      <c r="M483" s="82" t="str">
        <f t="shared" si="474"/>
        <v/>
      </c>
      <c r="N483" s="82" t="str">
        <f t="shared" si="475"/>
        <v/>
      </c>
      <c r="O483" s="82" t="str">
        <f t="shared" si="476"/>
        <v/>
      </c>
      <c r="P483" s="82" t="str">
        <f t="shared" si="477"/>
        <v/>
      </c>
      <c r="Q483" s="82" t="str">
        <f t="shared" si="478"/>
        <v/>
      </c>
      <c r="R483" s="82" t="str">
        <f t="shared" si="479"/>
        <v/>
      </c>
      <c r="S483" s="82" t="str">
        <f t="shared" si="480"/>
        <v/>
      </c>
      <c r="T483" s="82" t="str">
        <f t="shared" si="481"/>
        <v/>
      </c>
      <c r="U483" s="82" t="str">
        <f t="shared" si="482"/>
        <v/>
      </c>
      <c r="V483" s="82" t="str">
        <f t="shared" si="483"/>
        <v/>
      </c>
      <c r="W483" s="82" t="str">
        <f t="shared" si="484"/>
        <v/>
      </c>
      <c r="X483" s="82" t="str">
        <f t="shared" si="485"/>
        <v/>
      </c>
      <c r="Y483" s="82" t="str">
        <f t="shared" si="486"/>
        <v/>
      </c>
      <c r="Z483" s="82" t="str">
        <f t="shared" si="487"/>
        <v/>
      </c>
      <c r="AA483" s="82" t="str">
        <f t="shared" si="488"/>
        <v/>
      </c>
      <c r="AB483" s="82" t="str">
        <f t="shared" si="489"/>
        <v/>
      </c>
      <c r="AC483" s="83" t="str">
        <f t="shared" si="518"/>
        <v>https://viking-pictures.s3.us-west-1.amazonaws.com/AA1188</v>
      </c>
      <c r="AD483" s="82" t="str">
        <f t="shared" si="455"/>
        <v>0</v>
      </c>
      <c r="AE483" s="82">
        <f t="shared" si="515"/>
        <v>0</v>
      </c>
      <c r="AF483" s="82" t="str">
        <f t="shared" si="456"/>
        <v>0</v>
      </c>
      <c r="AG483" s="82" t="str">
        <f t="shared" si="457"/>
        <v>0</v>
      </c>
      <c r="AH483" s="82" t="str">
        <f t="shared" si="458"/>
        <v>0</v>
      </c>
      <c r="AI483" s="82" t="str">
        <f t="shared" si="459"/>
        <v>0</v>
      </c>
      <c r="AJ483" s="82" t="str">
        <f t="shared" si="460"/>
        <v>0</v>
      </c>
      <c r="AK483" s="82" t="str">
        <f t="shared" si="461"/>
        <v>0</v>
      </c>
      <c r="AL483" s="82" t="str">
        <f t="shared" si="462"/>
        <v>0</v>
      </c>
      <c r="AM483" s="82" t="str">
        <f t="shared" si="463"/>
        <v>0</v>
      </c>
      <c r="AN483" s="82" t="str">
        <f t="shared" si="464"/>
        <v>0</v>
      </c>
      <c r="AO483" s="82" t="str">
        <f t="shared" si="465"/>
        <v>0</v>
      </c>
      <c r="AP483" s="82" t="str">
        <f t="shared" si="466"/>
        <v>0</v>
      </c>
      <c r="AQ483" s="84" t="s">
        <v>3199</v>
      </c>
      <c r="AR483" s="84" t="s">
        <v>1864</v>
      </c>
      <c r="AS483" s="84" t="s">
        <v>1865</v>
      </c>
      <c r="AT483" s="84" t="s">
        <v>1866</v>
      </c>
      <c r="AU483" s="84" t="s">
        <v>1867</v>
      </c>
      <c r="AV483" s="84" t="s">
        <v>1868</v>
      </c>
      <c r="AW483" s="84" t="s">
        <v>1869</v>
      </c>
      <c r="AX483" s="84" t="s">
        <v>1870</v>
      </c>
      <c r="AY483" s="84" t="s">
        <v>1871</v>
      </c>
      <c r="AZ483" s="84" t="s">
        <v>1872</v>
      </c>
      <c r="BA483" s="84" t="s">
        <v>1873</v>
      </c>
      <c r="BB483" s="84" t="s">
        <v>1874</v>
      </c>
      <c r="BC483" s="84" t="s">
        <v>1875</v>
      </c>
      <c r="BD483" s="84" t="s">
        <v>1876</v>
      </c>
      <c r="BE483" s="84" t="s">
        <v>1877</v>
      </c>
      <c r="BF483" s="84" t="s">
        <v>1878</v>
      </c>
      <c r="BG483" s="84" t="s">
        <v>1879</v>
      </c>
      <c r="BH483" s="84" t="s">
        <v>1880</v>
      </c>
      <c r="BI483" s="84" t="s">
        <v>1881</v>
      </c>
      <c r="BJ483" s="84" t="s">
        <v>1882</v>
      </c>
      <c r="BK483" s="84" t="s">
        <v>1883</v>
      </c>
      <c r="BL483" s="84" t="s">
        <v>1884</v>
      </c>
      <c r="BM483" s="84" t="s">
        <v>1885</v>
      </c>
      <c r="BN483" s="84" t="s">
        <v>1886</v>
      </c>
      <c r="BO483" s="84" t="s">
        <v>1887</v>
      </c>
      <c r="BP483" s="84" t="s">
        <v>1888</v>
      </c>
      <c r="BQ483" s="84" t="s">
        <v>1889</v>
      </c>
      <c r="BR483" s="68" t="str">
        <f t="shared" si="516"/>
        <v/>
      </c>
      <c r="BS483" s="68" t="str">
        <f t="shared" si="490"/>
        <v/>
      </c>
      <c r="BT483" s="68" t="str">
        <f t="shared" si="491"/>
        <v/>
      </c>
      <c r="BU483" s="68" t="str">
        <f t="shared" si="492"/>
        <v/>
      </c>
      <c r="BV483" s="68" t="str">
        <f t="shared" si="493"/>
        <v/>
      </c>
      <c r="BW483" s="68" t="str">
        <f t="shared" si="494"/>
        <v/>
      </c>
      <c r="BX483" s="68" t="str">
        <f t="shared" si="495"/>
        <v/>
      </c>
      <c r="BY483" s="68" t="str">
        <f t="shared" si="496"/>
        <v/>
      </c>
      <c r="BZ483" s="68" t="str">
        <f t="shared" si="497"/>
        <v/>
      </c>
      <c r="CA483" s="68" t="str">
        <f t="shared" si="498"/>
        <v/>
      </c>
      <c r="CB483" s="68" t="str">
        <f t="shared" si="499"/>
        <v/>
      </c>
      <c r="CC483" s="68" t="str">
        <f t="shared" si="500"/>
        <v/>
      </c>
      <c r="CD483" s="68" t="str">
        <f t="shared" si="501"/>
        <v/>
      </c>
      <c r="CE483" s="68" t="str">
        <f t="shared" si="502"/>
        <v/>
      </c>
      <c r="CF483" s="68" t="str">
        <f t="shared" si="503"/>
        <v/>
      </c>
      <c r="CG483" s="68" t="str">
        <f t="shared" si="504"/>
        <v/>
      </c>
      <c r="CH483" s="68" t="str">
        <f t="shared" si="505"/>
        <v/>
      </c>
      <c r="CI483" s="68" t="str">
        <f t="shared" si="506"/>
        <v/>
      </c>
      <c r="CJ483" s="68" t="str">
        <f t="shared" si="507"/>
        <v/>
      </c>
      <c r="CK483" s="68" t="str">
        <f t="shared" si="508"/>
        <v/>
      </c>
      <c r="CL483" s="68" t="str">
        <f t="shared" si="509"/>
        <v/>
      </c>
      <c r="CM483" s="68" t="str">
        <f t="shared" si="510"/>
        <v/>
      </c>
      <c r="CN483" s="68" t="str">
        <f t="shared" si="511"/>
        <v/>
      </c>
      <c r="CO483" s="68" t="str">
        <f t="shared" si="512"/>
        <v/>
      </c>
      <c r="CP483" s="68" t="str">
        <f t="shared" si="517"/>
        <v/>
      </c>
    </row>
    <row r="484" spans="3:94" x14ac:dyDescent="0.25">
      <c r="C484" s="82" t="str">
        <f t="shared" si="513"/>
        <v/>
      </c>
      <c r="D484" s="278"/>
      <c r="E484" s="82" t="str">
        <f t="shared" si="514"/>
        <v/>
      </c>
      <c r="F484" s="82" t="str">
        <f t="shared" si="467"/>
        <v/>
      </c>
      <c r="G484" s="82" t="str">
        <f t="shared" si="468"/>
        <v/>
      </c>
      <c r="H484" s="82" t="str">
        <f t="shared" si="469"/>
        <v/>
      </c>
      <c r="I484" s="82" t="str">
        <f t="shared" si="470"/>
        <v/>
      </c>
      <c r="J484" s="82" t="str">
        <f t="shared" si="471"/>
        <v/>
      </c>
      <c r="K484" s="82" t="str">
        <f t="shared" si="472"/>
        <v/>
      </c>
      <c r="L484" s="82" t="str">
        <f t="shared" si="473"/>
        <v/>
      </c>
      <c r="M484" s="82" t="str">
        <f t="shared" si="474"/>
        <v/>
      </c>
      <c r="N484" s="82" t="str">
        <f t="shared" si="475"/>
        <v/>
      </c>
      <c r="O484" s="82" t="str">
        <f t="shared" si="476"/>
        <v/>
      </c>
      <c r="P484" s="82" t="str">
        <f t="shared" si="477"/>
        <v/>
      </c>
      <c r="Q484" s="82" t="str">
        <f t="shared" si="478"/>
        <v/>
      </c>
      <c r="R484" s="82" t="str">
        <f t="shared" si="479"/>
        <v/>
      </c>
      <c r="S484" s="82" t="str">
        <f t="shared" si="480"/>
        <v/>
      </c>
      <c r="T484" s="82" t="str">
        <f t="shared" si="481"/>
        <v/>
      </c>
      <c r="U484" s="82" t="str">
        <f t="shared" si="482"/>
        <v/>
      </c>
      <c r="V484" s="82" t="str">
        <f t="shared" si="483"/>
        <v/>
      </c>
      <c r="W484" s="82" t="str">
        <f t="shared" si="484"/>
        <v/>
      </c>
      <c r="X484" s="82" t="str">
        <f t="shared" si="485"/>
        <v/>
      </c>
      <c r="Y484" s="82" t="str">
        <f t="shared" si="486"/>
        <v/>
      </c>
      <c r="Z484" s="82" t="str">
        <f t="shared" si="487"/>
        <v/>
      </c>
      <c r="AA484" s="82" t="str">
        <f t="shared" si="488"/>
        <v/>
      </c>
      <c r="AB484" s="82" t="str">
        <f t="shared" si="489"/>
        <v/>
      </c>
      <c r="AC484" s="83" t="str">
        <f t="shared" si="518"/>
        <v>https://viking-pictures.s3.us-west-1.amazonaws.com/AA1188</v>
      </c>
      <c r="AD484" s="82" t="str">
        <f t="shared" si="455"/>
        <v>0</v>
      </c>
      <c r="AE484" s="82">
        <f t="shared" si="515"/>
        <v>0</v>
      </c>
      <c r="AF484" s="82" t="str">
        <f t="shared" si="456"/>
        <v>0</v>
      </c>
      <c r="AG484" s="82" t="str">
        <f t="shared" si="457"/>
        <v>0</v>
      </c>
      <c r="AH484" s="82" t="str">
        <f t="shared" si="458"/>
        <v>0</v>
      </c>
      <c r="AI484" s="82" t="str">
        <f t="shared" si="459"/>
        <v>0</v>
      </c>
      <c r="AJ484" s="82" t="str">
        <f t="shared" si="460"/>
        <v>0</v>
      </c>
      <c r="AK484" s="82" t="str">
        <f t="shared" si="461"/>
        <v>0</v>
      </c>
      <c r="AL484" s="82" t="str">
        <f t="shared" si="462"/>
        <v>0</v>
      </c>
      <c r="AM484" s="82" t="str">
        <f t="shared" si="463"/>
        <v>0</v>
      </c>
      <c r="AN484" s="82" t="str">
        <f t="shared" si="464"/>
        <v>0</v>
      </c>
      <c r="AO484" s="82" t="str">
        <f t="shared" si="465"/>
        <v>0</v>
      </c>
      <c r="AP484" s="82" t="str">
        <f t="shared" si="466"/>
        <v>0</v>
      </c>
      <c r="AQ484" s="84" t="s">
        <v>3199</v>
      </c>
      <c r="AR484" s="84" t="s">
        <v>1864</v>
      </c>
      <c r="AS484" s="84" t="s">
        <v>1865</v>
      </c>
      <c r="AT484" s="84" t="s">
        <v>1866</v>
      </c>
      <c r="AU484" s="84" t="s">
        <v>1867</v>
      </c>
      <c r="AV484" s="84" t="s">
        <v>1868</v>
      </c>
      <c r="AW484" s="84" t="s">
        <v>1869</v>
      </c>
      <c r="AX484" s="84" t="s">
        <v>1870</v>
      </c>
      <c r="AY484" s="84" t="s">
        <v>1871</v>
      </c>
      <c r="AZ484" s="84" t="s">
        <v>1872</v>
      </c>
      <c r="BA484" s="84" t="s">
        <v>1873</v>
      </c>
      <c r="BB484" s="84" t="s">
        <v>1874</v>
      </c>
      <c r="BC484" s="84" t="s">
        <v>1875</v>
      </c>
      <c r="BD484" s="84" t="s">
        <v>1876</v>
      </c>
      <c r="BE484" s="84" t="s">
        <v>1877</v>
      </c>
      <c r="BF484" s="84" t="s">
        <v>1878</v>
      </c>
      <c r="BG484" s="84" t="s">
        <v>1879</v>
      </c>
      <c r="BH484" s="84" t="s">
        <v>1880</v>
      </c>
      <c r="BI484" s="84" t="s">
        <v>1881</v>
      </c>
      <c r="BJ484" s="84" t="s">
        <v>1882</v>
      </c>
      <c r="BK484" s="84" t="s">
        <v>1883</v>
      </c>
      <c r="BL484" s="84" t="s">
        <v>1884</v>
      </c>
      <c r="BM484" s="84" t="s">
        <v>1885</v>
      </c>
      <c r="BN484" s="84" t="s">
        <v>1886</v>
      </c>
      <c r="BO484" s="84" t="s">
        <v>1887</v>
      </c>
      <c r="BP484" s="84" t="s">
        <v>1888</v>
      </c>
      <c r="BQ484" s="84" t="s">
        <v>1889</v>
      </c>
      <c r="BR484" s="68" t="str">
        <f t="shared" si="516"/>
        <v/>
      </c>
      <c r="BS484" s="68" t="str">
        <f t="shared" si="490"/>
        <v/>
      </c>
      <c r="BT484" s="68" t="str">
        <f t="shared" si="491"/>
        <v/>
      </c>
      <c r="BU484" s="68" t="str">
        <f t="shared" si="492"/>
        <v/>
      </c>
      <c r="BV484" s="68" t="str">
        <f t="shared" si="493"/>
        <v/>
      </c>
      <c r="BW484" s="68" t="str">
        <f t="shared" si="494"/>
        <v/>
      </c>
      <c r="BX484" s="68" t="str">
        <f t="shared" si="495"/>
        <v/>
      </c>
      <c r="BY484" s="68" t="str">
        <f t="shared" si="496"/>
        <v/>
      </c>
      <c r="BZ484" s="68" t="str">
        <f t="shared" si="497"/>
        <v/>
      </c>
      <c r="CA484" s="68" t="str">
        <f t="shared" si="498"/>
        <v/>
      </c>
      <c r="CB484" s="68" t="str">
        <f t="shared" si="499"/>
        <v/>
      </c>
      <c r="CC484" s="68" t="str">
        <f t="shared" si="500"/>
        <v/>
      </c>
      <c r="CD484" s="68" t="str">
        <f t="shared" si="501"/>
        <v/>
      </c>
      <c r="CE484" s="68" t="str">
        <f t="shared" si="502"/>
        <v/>
      </c>
      <c r="CF484" s="68" t="str">
        <f t="shared" si="503"/>
        <v/>
      </c>
      <c r="CG484" s="68" t="str">
        <f t="shared" si="504"/>
        <v/>
      </c>
      <c r="CH484" s="68" t="str">
        <f t="shared" si="505"/>
        <v/>
      </c>
      <c r="CI484" s="68" t="str">
        <f t="shared" si="506"/>
        <v/>
      </c>
      <c r="CJ484" s="68" t="str">
        <f t="shared" si="507"/>
        <v/>
      </c>
      <c r="CK484" s="68" t="str">
        <f t="shared" si="508"/>
        <v/>
      </c>
      <c r="CL484" s="68" t="str">
        <f t="shared" si="509"/>
        <v/>
      </c>
      <c r="CM484" s="68" t="str">
        <f t="shared" si="510"/>
        <v/>
      </c>
      <c r="CN484" s="68" t="str">
        <f t="shared" si="511"/>
        <v/>
      </c>
      <c r="CO484" s="68" t="str">
        <f t="shared" si="512"/>
        <v/>
      </c>
      <c r="CP484" s="68" t="str">
        <f t="shared" si="517"/>
        <v/>
      </c>
    </row>
    <row r="485" spans="3:94" x14ac:dyDescent="0.25">
      <c r="C485" s="82" t="str">
        <f t="shared" si="513"/>
        <v/>
      </c>
      <c r="D485" s="278"/>
      <c r="E485" s="82" t="str">
        <f t="shared" si="514"/>
        <v/>
      </c>
      <c r="F485" s="82" t="str">
        <f t="shared" si="467"/>
        <v/>
      </c>
      <c r="G485" s="82" t="str">
        <f t="shared" si="468"/>
        <v/>
      </c>
      <c r="H485" s="82" t="str">
        <f t="shared" si="469"/>
        <v/>
      </c>
      <c r="I485" s="82" t="str">
        <f t="shared" si="470"/>
        <v/>
      </c>
      <c r="J485" s="82" t="str">
        <f t="shared" si="471"/>
        <v/>
      </c>
      <c r="K485" s="82" t="str">
        <f t="shared" si="472"/>
        <v/>
      </c>
      <c r="L485" s="82" t="str">
        <f t="shared" si="473"/>
        <v/>
      </c>
      <c r="M485" s="82" t="str">
        <f t="shared" si="474"/>
        <v/>
      </c>
      <c r="N485" s="82" t="str">
        <f t="shared" si="475"/>
        <v/>
      </c>
      <c r="O485" s="82" t="str">
        <f t="shared" si="476"/>
        <v/>
      </c>
      <c r="P485" s="82" t="str">
        <f t="shared" si="477"/>
        <v/>
      </c>
      <c r="Q485" s="82" t="str">
        <f t="shared" si="478"/>
        <v/>
      </c>
      <c r="R485" s="82" t="str">
        <f t="shared" si="479"/>
        <v/>
      </c>
      <c r="S485" s="82" t="str">
        <f t="shared" si="480"/>
        <v/>
      </c>
      <c r="T485" s="82" t="str">
        <f t="shared" si="481"/>
        <v/>
      </c>
      <c r="U485" s="82" t="str">
        <f t="shared" si="482"/>
        <v/>
      </c>
      <c r="V485" s="82" t="str">
        <f t="shared" si="483"/>
        <v/>
      </c>
      <c r="W485" s="82" t="str">
        <f t="shared" si="484"/>
        <v/>
      </c>
      <c r="X485" s="82" t="str">
        <f t="shared" si="485"/>
        <v/>
      </c>
      <c r="Y485" s="82" t="str">
        <f t="shared" si="486"/>
        <v/>
      </c>
      <c r="Z485" s="82" t="str">
        <f t="shared" si="487"/>
        <v/>
      </c>
      <c r="AA485" s="82" t="str">
        <f t="shared" si="488"/>
        <v/>
      </c>
      <c r="AB485" s="82" t="str">
        <f t="shared" si="489"/>
        <v/>
      </c>
      <c r="AC485" s="83" t="str">
        <f t="shared" si="518"/>
        <v>https://viking-pictures.s3.us-west-1.amazonaws.com/AA1188</v>
      </c>
      <c r="AD485" s="82" t="str">
        <f t="shared" si="455"/>
        <v>0</v>
      </c>
      <c r="AE485" s="82">
        <f t="shared" si="515"/>
        <v>0</v>
      </c>
      <c r="AF485" s="82" t="str">
        <f t="shared" si="456"/>
        <v>0</v>
      </c>
      <c r="AG485" s="82" t="str">
        <f t="shared" si="457"/>
        <v>0</v>
      </c>
      <c r="AH485" s="82" t="str">
        <f t="shared" si="458"/>
        <v>0</v>
      </c>
      <c r="AI485" s="82" t="str">
        <f t="shared" si="459"/>
        <v>0</v>
      </c>
      <c r="AJ485" s="82" t="str">
        <f t="shared" si="460"/>
        <v>0</v>
      </c>
      <c r="AK485" s="82" t="str">
        <f t="shared" si="461"/>
        <v>0</v>
      </c>
      <c r="AL485" s="82" t="str">
        <f t="shared" si="462"/>
        <v>0</v>
      </c>
      <c r="AM485" s="82" t="str">
        <f t="shared" si="463"/>
        <v>0</v>
      </c>
      <c r="AN485" s="82" t="str">
        <f t="shared" si="464"/>
        <v>0</v>
      </c>
      <c r="AO485" s="82" t="str">
        <f t="shared" si="465"/>
        <v>0</v>
      </c>
      <c r="AP485" s="82" t="str">
        <f t="shared" si="466"/>
        <v>0</v>
      </c>
      <c r="AQ485" s="84" t="s">
        <v>3199</v>
      </c>
      <c r="AR485" s="84" t="s">
        <v>1864</v>
      </c>
      <c r="AS485" s="84" t="s">
        <v>1865</v>
      </c>
      <c r="AT485" s="84" t="s">
        <v>1866</v>
      </c>
      <c r="AU485" s="84" t="s">
        <v>1867</v>
      </c>
      <c r="AV485" s="84" t="s">
        <v>1868</v>
      </c>
      <c r="AW485" s="84" t="s">
        <v>1869</v>
      </c>
      <c r="AX485" s="84" t="s">
        <v>1870</v>
      </c>
      <c r="AY485" s="84" t="s">
        <v>1871</v>
      </c>
      <c r="AZ485" s="84" t="s">
        <v>1872</v>
      </c>
      <c r="BA485" s="84" t="s">
        <v>1873</v>
      </c>
      <c r="BB485" s="84" t="s">
        <v>1874</v>
      </c>
      <c r="BC485" s="84" t="s">
        <v>1875</v>
      </c>
      <c r="BD485" s="84" t="s">
        <v>1876</v>
      </c>
      <c r="BE485" s="84" t="s">
        <v>1877</v>
      </c>
      <c r="BF485" s="84" t="s">
        <v>1878</v>
      </c>
      <c r="BG485" s="84" t="s">
        <v>1879</v>
      </c>
      <c r="BH485" s="84" t="s">
        <v>1880</v>
      </c>
      <c r="BI485" s="84" t="s">
        <v>1881</v>
      </c>
      <c r="BJ485" s="84" t="s">
        <v>1882</v>
      </c>
      <c r="BK485" s="84" t="s">
        <v>1883</v>
      </c>
      <c r="BL485" s="84" t="s">
        <v>1884</v>
      </c>
      <c r="BM485" s="84" t="s">
        <v>1885</v>
      </c>
      <c r="BN485" s="84" t="s">
        <v>1886</v>
      </c>
      <c r="BO485" s="84" t="s">
        <v>1887</v>
      </c>
      <c r="BP485" s="84" t="s">
        <v>1888</v>
      </c>
      <c r="BQ485" s="84" t="s">
        <v>1889</v>
      </c>
      <c r="BR485" s="68" t="str">
        <f t="shared" si="516"/>
        <v/>
      </c>
      <c r="BS485" s="68" t="str">
        <f t="shared" si="490"/>
        <v/>
      </c>
      <c r="BT485" s="68" t="str">
        <f t="shared" si="491"/>
        <v/>
      </c>
      <c r="BU485" s="68" t="str">
        <f t="shared" si="492"/>
        <v/>
      </c>
      <c r="BV485" s="68" t="str">
        <f t="shared" si="493"/>
        <v/>
      </c>
      <c r="BW485" s="68" t="str">
        <f t="shared" si="494"/>
        <v/>
      </c>
      <c r="BX485" s="68" t="str">
        <f t="shared" si="495"/>
        <v/>
      </c>
      <c r="BY485" s="68" t="str">
        <f t="shared" si="496"/>
        <v/>
      </c>
      <c r="BZ485" s="68" t="str">
        <f t="shared" si="497"/>
        <v/>
      </c>
      <c r="CA485" s="68" t="str">
        <f t="shared" si="498"/>
        <v/>
      </c>
      <c r="CB485" s="68" t="str">
        <f t="shared" si="499"/>
        <v/>
      </c>
      <c r="CC485" s="68" t="str">
        <f t="shared" si="500"/>
        <v/>
      </c>
      <c r="CD485" s="68" t="str">
        <f t="shared" si="501"/>
        <v/>
      </c>
      <c r="CE485" s="68" t="str">
        <f t="shared" si="502"/>
        <v/>
      </c>
      <c r="CF485" s="68" t="str">
        <f t="shared" si="503"/>
        <v/>
      </c>
      <c r="CG485" s="68" t="str">
        <f t="shared" si="504"/>
        <v/>
      </c>
      <c r="CH485" s="68" t="str">
        <f t="shared" si="505"/>
        <v/>
      </c>
      <c r="CI485" s="68" t="str">
        <f t="shared" si="506"/>
        <v/>
      </c>
      <c r="CJ485" s="68" t="str">
        <f t="shared" si="507"/>
        <v/>
      </c>
      <c r="CK485" s="68" t="str">
        <f t="shared" si="508"/>
        <v/>
      </c>
      <c r="CL485" s="68" t="str">
        <f t="shared" si="509"/>
        <v/>
      </c>
      <c r="CM485" s="68" t="str">
        <f t="shared" si="510"/>
        <v/>
      </c>
      <c r="CN485" s="68" t="str">
        <f t="shared" si="511"/>
        <v/>
      </c>
      <c r="CO485" s="68" t="str">
        <f t="shared" si="512"/>
        <v/>
      </c>
      <c r="CP485" s="68" t="str">
        <f t="shared" si="517"/>
        <v/>
      </c>
    </row>
    <row r="486" spans="3:94" x14ac:dyDescent="0.25">
      <c r="C486" s="82" t="str">
        <f t="shared" si="513"/>
        <v/>
      </c>
      <c r="D486" s="278"/>
      <c r="E486" s="82" t="str">
        <f t="shared" si="514"/>
        <v/>
      </c>
      <c r="F486" s="82" t="str">
        <f t="shared" si="467"/>
        <v/>
      </c>
      <c r="G486" s="82" t="str">
        <f t="shared" si="468"/>
        <v/>
      </c>
      <c r="H486" s="82" t="str">
        <f t="shared" si="469"/>
        <v/>
      </c>
      <c r="I486" s="82" t="str">
        <f t="shared" si="470"/>
        <v/>
      </c>
      <c r="J486" s="82" t="str">
        <f t="shared" si="471"/>
        <v/>
      </c>
      <c r="K486" s="82" t="str">
        <f t="shared" si="472"/>
        <v/>
      </c>
      <c r="L486" s="82" t="str">
        <f t="shared" si="473"/>
        <v/>
      </c>
      <c r="M486" s="82" t="str">
        <f t="shared" si="474"/>
        <v/>
      </c>
      <c r="N486" s="82" t="str">
        <f t="shared" si="475"/>
        <v/>
      </c>
      <c r="O486" s="82" t="str">
        <f t="shared" si="476"/>
        <v/>
      </c>
      <c r="P486" s="82" t="str">
        <f t="shared" si="477"/>
        <v/>
      </c>
      <c r="Q486" s="82" t="str">
        <f t="shared" si="478"/>
        <v/>
      </c>
      <c r="R486" s="82" t="str">
        <f t="shared" si="479"/>
        <v/>
      </c>
      <c r="S486" s="82" t="str">
        <f t="shared" si="480"/>
        <v/>
      </c>
      <c r="T486" s="82" t="str">
        <f t="shared" si="481"/>
        <v/>
      </c>
      <c r="U486" s="82" t="str">
        <f t="shared" si="482"/>
        <v/>
      </c>
      <c r="V486" s="82" t="str">
        <f t="shared" si="483"/>
        <v/>
      </c>
      <c r="W486" s="82" t="str">
        <f t="shared" si="484"/>
        <v/>
      </c>
      <c r="X486" s="82" t="str">
        <f t="shared" si="485"/>
        <v/>
      </c>
      <c r="Y486" s="82" t="str">
        <f t="shared" si="486"/>
        <v/>
      </c>
      <c r="Z486" s="82" t="str">
        <f t="shared" si="487"/>
        <v/>
      </c>
      <c r="AA486" s="82" t="str">
        <f t="shared" si="488"/>
        <v/>
      </c>
      <c r="AB486" s="82" t="str">
        <f t="shared" si="489"/>
        <v/>
      </c>
      <c r="AC486" s="83" t="str">
        <f t="shared" si="518"/>
        <v>https://viking-pictures.s3.us-west-1.amazonaws.com/AA1188</v>
      </c>
      <c r="AD486" s="82" t="str">
        <f t="shared" si="455"/>
        <v>0</v>
      </c>
      <c r="AE486" s="82">
        <f t="shared" si="515"/>
        <v>0</v>
      </c>
      <c r="AF486" s="82" t="str">
        <f t="shared" si="456"/>
        <v>0</v>
      </c>
      <c r="AG486" s="82" t="str">
        <f t="shared" si="457"/>
        <v>0</v>
      </c>
      <c r="AH486" s="82" t="str">
        <f t="shared" si="458"/>
        <v>0</v>
      </c>
      <c r="AI486" s="82" t="str">
        <f t="shared" si="459"/>
        <v>0</v>
      </c>
      <c r="AJ486" s="82" t="str">
        <f t="shared" si="460"/>
        <v>0</v>
      </c>
      <c r="AK486" s="82" t="str">
        <f t="shared" si="461"/>
        <v>0</v>
      </c>
      <c r="AL486" s="82" t="str">
        <f t="shared" si="462"/>
        <v>0</v>
      </c>
      <c r="AM486" s="82" t="str">
        <f t="shared" si="463"/>
        <v>0</v>
      </c>
      <c r="AN486" s="82" t="str">
        <f t="shared" si="464"/>
        <v>0</v>
      </c>
      <c r="AO486" s="82" t="str">
        <f t="shared" si="465"/>
        <v>0</v>
      </c>
      <c r="AP486" s="82" t="str">
        <f t="shared" si="466"/>
        <v>0</v>
      </c>
      <c r="AQ486" s="84" t="s">
        <v>3199</v>
      </c>
      <c r="AR486" s="84" t="s">
        <v>1864</v>
      </c>
      <c r="AS486" s="84" t="s">
        <v>1865</v>
      </c>
      <c r="AT486" s="84" t="s">
        <v>1866</v>
      </c>
      <c r="AU486" s="84" t="s">
        <v>1867</v>
      </c>
      <c r="AV486" s="84" t="s">
        <v>1868</v>
      </c>
      <c r="AW486" s="84" t="s">
        <v>1869</v>
      </c>
      <c r="AX486" s="84" t="s">
        <v>1870</v>
      </c>
      <c r="AY486" s="84" t="s">
        <v>1871</v>
      </c>
      <c r="AZ486" s="84" t="s">
        <v>1872</v>
      </c>
      <c r="BA486" s="84" t="s">
        <v>1873</v>
      </c>
      <c r="BB486" s="84" t="s">
        <v>1874</v>
      </c>
      <c r="BC486" s="84" t="s">
        <v>1875</v>
      </c>
      <c r="BD486" s="84" t="s">
        <v>1876</v>
      </c>
      <c r="BE486" s="84" t="s">
        <v>1877</v>
      </c>
      <c r="BF486" s="84" t="s">
        <v>1878</v>
      </c>
      <c r="BG486" s="84" t="s">
        <v>1879</v>
      </c>
      <c r="BH486" s="84" t="s">
        <v>1880</v>
      </c>
      <c r="BI486" s="84" t="s">
        <v>1881</v>
      </c>
      <c r="BJ486" s="84" t="s">
        <v>1882</v>
      </c>
      <c r="BK486" s="84" t="s">
        <v>1883</v>
      </c>
      <c r="BL486" s="84" t="s">
        <v>1884</v>
      </c>
      <c r="BM486" s="84" t="s">
        <v>1885</v>
      </c>
      <c r="BN486" s="84" t="s">
        <v>1886</v>
      </c>
      <c r="BO486" s="84" t="s">
        <v>1887</v>
      </c>
      <c r="BP486" s="84" t="s">
        <v>1888</v>
      </c>
      <c r="BQ486" s="84" t="s">
        <v>1889</v>
      </c>
      <c r="BR486" s="68" t="str">
        <f t="shared" si="516"/>
        <v/>
      </c>
      <c r="BS486" s="68" t="str">
        <f t="shared" si="490"/>
        <v/>
      </c>
      <c r="BT486" s="68" t="str">
        <f t="shared" si="491"/>
        <v/>
      </c>
      <c r="BU486" s="68" t="str">
        <f t="shared" si="492"/>
        <v/>
      </c>
      <c r="BV486" s="68" t="str">
        <f t="shared" si="493"/>
        <v/>
      </c>
      <c r="BW486" s="68" t="str">
        <f t="shared" si="494"/>
        <v/>
      </c>
      <c r="BX486" s="68" t="str">
        <f t="shared" si="495"/>
        <v/>
      </c>
      <c r="BY486" s="68" t="str">
        <f t="shared" si="496"/>
        <v/>
      </c>
      <c r="BZ486" s="68" t="str">
        <f t="shared" si="497"/>
        <v/>
      </c>
      <c r="CA486" s="68" t="str">
        <f t="shared" si="498"/>
        <v/>
      </c>
      <c r="CB486" s="68" t="str">
        <f t="shared" si="499"/>
        <v/>
      </c>
      <c r="CC486" s="68" t="str">
        <f t="shared" si="500"/>
        <v/>
      </c>
      <c r="CD486" s="68" t="str">
        <f t="shared" si="501"/>
        <v/>
      </c>
      <c r="CE486" s="68" t="str">
        <f t="shared" si="502"/>
        <v/>
      </c>
      <c r="CF486" s="68" t="str">
        <f t="shared" si="503"/>
        <v/>
      </c>
      <c r="CG486" s="68" t="str">
        <f t="shared" si="504"/>
        <v/>
      </c>
      <c r="CH486" s="68" t="str">
        <f t="shared" si="505"/>
        <v/>
      </c>
      <c r="CI486" s="68" t="str">
        <f t="shared" si="506"/>
        <v/>
      </c>
      <c r="CJ486" s="68" t="str">
        <f t="shared" si="507"/>
        <v/>
      </c>
      <c r="CK486" s="68" t="str">
        <f t="shared" si="508"/>
        <v/>
      </c>
      <c r="CL486" s="68" t="str">
        <f t="shared" si="509"/>
        <v/>
      </c>
      <c r="CM486" s="68" t="str">
        <f t="shared" si="510"/>
        <v/>
      </c>
      <c r="CN486" s="68" t="str">
        <f t="shared" si="511"/>
        <v/>
      </c>
      <c r="CO486" s="68" t="str">
        <f t="shared" si="512"/>
        <v/>
      </c>
      <c r="CP486" s="68" t="str">
        <f t="shared" si="517"/>
        <v/>
      </c>
    </row>
    <row r="487" spans="3:94" x14ac:dyDescent="0.25">
      <c r="C487" s="82" t="str">
        <f t="shared" si="513"/>
        <v/>
      </c>
      <c r="D487" s="278"/>
      <c r="E487" s="82" t="str">
        <f t="shared" si="514"/>
        <v/>
      </c>
      <c r="F487" s="82" t="str">
        <f t="shared" si="467"/>
        <v/>
      </c>
      <c r="G487" s="82" t="str">
        <f t="shared" si="468"/>
        <v/>
      </c>
      <c r="H487" s="82" t="str">
        <f t="shared" si="469"/>
        <v/>
      </c>
      <c r="I487" s="82" t="str">
        <f t="shared" si="470"/>
        <v/>
      </c>
      <c r="J487" s="82" t="str">
        <f t="shared" si="471"/>
        <v/>
      </c>
      <c r="K487" s="82" t="str">
        <f t="shared" si="472"/>
        <v/>
      </c>
      <c r="L487" s="82" t="str">
        <f t="shared" si="473"/>
        <v/>
      </c>
      <c r="M487" s="82" t="str">
        <f t="shared" si="474"/>
        <v/>
      </c>
      <c r="N487" s="82" t="str">
        <f t="shared" si="475"/>
        <v/>
      </c>
      <c r="O487" s="82" t="str">
        <f t="shared" si="476"/>
        <v/>
      </c>
      <c r="P487" s="82" t="str">
        <f t="shared" si="477"/>
        <v/>
      </c>
      <c r="Q487" s="82" t="str">
        <f t="shared" si="478"/>
        <v/>
      </c>
      <c r="R487" s="82" t="str">
        <f t="shared" si="479"/>
        <v/>
      </c>
      <c r="S487" s="82" t="str">
        <f t="shared" si="480"/>
        <v/>
      </c>
      <c r="T487" s="82" t="str">
        <f t="shared" si="481"/>
        <v/>
      </c>
      <c r="U487" s="82" t="str">
        <f t="shared" si="482"/>
        <v/>
      </c>
      <c r="V487" s="82" t="str">
        <f t="shared" si="483"/>
        <v/>
      </c>
      <c r="W487" s="82" t="str">
        <f t="shared" si="484"/>
        <v/>
      </c>
      <c r="X487" s="82" t="str">
        <f t="shared" si="485"/>
        <v/>
      </c>
      <c r="Y487" s="82" t="str">
        <f t="shared" si="486"/>
        <v/>
      </c>
      <c r="Z487" s="82" t="str">
        <f t="shared" si="487"/>
        <v/>
      </c>
      <c r="AA487" s="82" t="str">
        <f t="shared" si="488"/>
        <v/>
      </c>
      <c r="AB487" s="82" t="str">
        <f t="shared" si="489"/>
        <v/>
      </c>
      <c r="AC487" s="83" t="str">
        <f t="shared" si="518"/>
        <v>https://viking-pictures.s3.us-west-1.amazonaws.com/AA1188</v>
      </c>
      <c r="AD487" s="82" t="str">
        <f t="shared" si="455"/>
        <v>0</v>
      </c>
      <c r="AE487" s="82">
        <f t="shared" si="515"/>
        <v>0</v>
      </c>
      <c r="AF487" s="82" t="str">
        <f t="shared" si="456"/>
        <v>0</v>
      </c>
      <c r="AG487" s="82" t="str">
        <f t="shared" si="457"/>
        <v>0</v>
      </c>
      <c r="AH487" s="82" t="str">
        <f t="shared" si="458"/>
        <v>0</v>
      </c>
      <c r="AI487" s="82" t="str">
        <f t="shared" si="459"/>
        <v>0</v>
      </c>
      <c r="AJ487" s="82" t="str">
        <f t="shared" si="460"/>
        <v>0</v>
      </c>
      <c r="AK487" s="82" t="str">
        <f t="shared" si="461"/>
        <v>0</v>
      </c>
      <c r="AL487" s="82" t="str">
        <f t="shared" si="462"/>
        <v>0</v>
      </c>
      <c r="AM487" s="82" t="str">
        <f t="shared" si="463"/>
        <v>0</v>
      </c>
      <c r="AN487" s="82" t="str">
        <f t="shared" si="464"/>
        <v>0</v>
      </c>
      <c r="AO487" s="82" t="str">
        <f t="shared" si="465"/>
        <v>0</v>
      </c>
      <c r="AP487" s="82" t="str">
        <f t="shared" si="466"/>
        <v>0</v>
      </c>
      <c r="AQ487" s="84" t="s">
        <v>3199</v>
      </c>
      <c r="AR487" s="84" t="s">
        <v>1864</v>
      </c>
      <c r="AS487" s="84" t="s">
        <v>1865</v>
      </c>
      <c r="AT487" s="84" t="s">
        <v>1866</v>
      </c>
      <c r="AU487" s="84" t="s">
        <v>1867</v>
      </c>
      <c r="AV487" s="84" t="s">
        <v>1868</v>
      </c>
      <c r="AW487" s="84" t="s">
        <v>1869</v>
      </c>
      <c r="AX487" s="84" t="s">
        <v>1870</v>
      </c>
      <c r="AY487" s="84" t="s">
        <v>1871</v>
      </c>
      <c r="AZ487" s="84" t="s">
        <v>1872</v>
      </c>
      <c r="BA487" s="84" t="s">
        <v>1873</v>
      </c>
      <c r="BB487" s="84" t="s">
        <v>1874</v>
      </c>
      <c r="BC487" s="84" t="s">
        <v>1875</v>
      </c>
      <c r="BD487" s="84" t="s">
        <v>1876</v>
      </c>
      <c r="BE487" s="84" t="s">
        <v>1877</v>
      </c>
      <c r="BF487" s="84" t="s">
        <v>1878</v>
      </c>
      <c r="BG487" s="84" t="s">
        <v>1879</v>
      </c>
      <c r="BH487" s="84" t="s">
        <v>1880</v>
      </c>
      <c r="BI487" s="84" t="s">
        <v>1881</v>
      </c>
      <c r="BJ487" s="84" t="s">
        <v>1882</v>
      </c>
      <c r="BK487" s="84" t="s">
        <v>1883</v>
      </c>
      <c r="BL487" s="84" t="s">
        <v>1884</v>
      </c>
      <c r="BM487" s="84" t="s">
        <v>1885</v>
      </c>
      <c r="BN487" s="84" t="s">
        <v>1886</v>
      </c>
      <c r="BO487" s="84" t="s">
        <v>1887</v>
      </c>
      <c r="BP487" s="84" t="s">
        <v>1888</v>
      </c>
      <c r="BQ487" s="84" t="s">
        <v>1889</v>
      </c>
      <c r="BR487" s="68" t="str">
        <f t="shared" si="516"/>
        <v/>
      </c>
      <c r="BS487" s="68" t="str">
        <f t="shared" si="490"/>
        <v/>
      </c>
      <c r="BT487" s="68" t="str">
        <f t="shared" si="491"/>
        <v/>
      </c>
      <c r="BU487" s="68" t="str">
        <f t="shared" si="492"/>
        <v/>
      </c>
      <c r="BV487" s="68" t="str">
        <f t="shared" si="493"/>
        <v/>
      </c>
      <c r="BW487" s="68" t="str">
        <f t="shared" si="494"/>
        <v/>
      </c>
      <c r="BX487" s="68" t="str">
        <f t="shared" si="495"/>
        <v/>
      </c>
      <c r="BY487" s="68" t="str">
        <f t="shared" si="496"/>
        <v/>
      </c>
      <c r="BZ487" s="68" t="str">
        <f t="shared" si="497"/>
        <v/>
      </c>
      <c r="CA487" s="68" t="str">
        <f t="shared" si="498"/>
        <v/>
      </c>
      <c r="CB487" s="68" t="str">
        <f t="shared" si="499"/>
        <v/>
      </c>
      <c r="CC487" s="68" t="str">
        <f t="shared" si="500"/>
        <v/>
      </c>
      <c r="CD487" s="68" t="str">
        <f t="shared" si="501"/>
        <v/>
      </c>
      <c r="CE487" s="68" t="str">
        <f t="shared" si="502"/>
        <v/>
      </c>
      <c r="CF487" s="68" t="str">
        <f t="shared" si="503"/>
        <v/>
      </c>
      <c r="CG487" s="68" t="str">
        <f t="shared" si="504"/>
        <v/>
      </c>
      <c r="CH487" s="68" t="str">
        <f t="shared" si="505"/>
        <v/>
      </c>
      <c r="CI487" s="68" t="str">
        <f t="shared" si="506"/>
        <v/>
      </c>
      <c r="CJ487" s="68" t="str">
        <f t="shared" si="507"/>
        <v/>
      </c>
      <c r="CK487" s="68" t="str">
        <f t="shared" si="508"/>
        <v/>
      </c>
      <c r="CL487" s="68" t="str">
        <f t="shared" si="509"/>
        <v/>
      </c>
      <c r="CM487" s="68" t="str">
        <f t="shared" si="510"/>
        <v/>
      </c>
      <c r="CN487" s="68" t="str">
        <f t="shared" si="511"/>
        <v/>
      </c>
      <c r="CO487" s="68" t="str">
        <f t="shared" si="512"/>
        <v/>
      </c>
      <c r="CP487" s="68" t="str">
        <f t="shared" si="517"/>
        <v/>
      </c>
    </row>
    <row r="488" spans="3:94" x14ac:dyDescent="0.25">
      <c r="C488" s="82" t="str">
        <f t="shared" si="513"/>
        <v/>
      </c>
      <c r="D488" s="278"/>
      <c r="E488" s="82" t="str">
        <f t="shared" si="514"/>
        <v/>
      </c>
      <c r="F488" s="82" t="str">
        <f t="shared" si="467"/>
        <v/>
      </c>
      <c r="G488" s="82" t="str">
        <f t="shared" si="468"/>
        <v/>
      </c>
      <c r="H488" s="82" t="str">
        <f t="shared" si="469"/>
        <v/>
      </c>
      <c r="I488" s="82" t="str">
        <f t="shared" si="470"/>
        <v/>
      </c>
      <c r="J488" s="82" t="str">
        <f t="shared" si="471"/>
        <v/>
      </c>
      <c r="K488" s="82" t="str">
        <f t="shared" si="472"/>
        <v/>
      </c>
      <c r="L488" s="82" t="str">
        <f t="shared" si="473"/>
        <v/>
      </c>
      <c r="M488" s="82" t="str">
        <f t="shared" si="474"/>
        <v/>
      </c>
      <c r="N488" s="82" t="str">
        <f t="shared" si="475"/>
        <v/>
      </c>
      <c r="O488" s="82" t="str">
        <f t="shared" si="476"/>
        <v/>
      </c>
      <c r="P488" s="82" t="str">
        <f t="shared" si="477"/>
        <v/>
      </c>
      <c r="Q488" s="82" t="str">
        <f t="shared" si="478"/>
        <v/>
      </c>
      <c r="R488" s="82" t="str">
        <f t="shared" si="479"/>
        <v/>
      </c>
      <c r="S488" s="82" t="str">
        <f t="shared" si="480"/>
        <v/>
      </c>
      <c r="T488" s="82" t="str">
        <f t="shared" si="481"/>
        <v/>
      </c>
      <c r="U488" s="82" t="str">
        <f t="shared" si="482"/>
        <v/>
      </c>
      <c r="V488" s="82" t="str">
        <f t="shared" si="483"/>
        <v/>
      </c>
      <c r="W488" s="82" t="str">
        <f t="shared" si="484"/>
        <v/>
      </c>
      <c r="X488" s="82" t="str">
        <f t="shared" si="485"/>
        <v/>
      </c>
      <c r="Y488" s="82" t="str">
        <f t="shared" si="486"/>
        <v/>
      </c>
      <c r="Z488" s="82" t="str">
        <f t="shared" si="487"/>
        <v/>
      </c>
      <c r="AA488" s="82" t="str">
        <f t="shared" si="488"/>
        <v/>
      </c>
      <c r="AB488" s="82" t="str">
        <f t="shared" si="489"/>
        <v/>
      </c>
      <c r="AC488" s="83" t="str">
        <f t="shared" si="518"/>
        <v>https://viking-pictures.s3.us-west-1.amazonaws.com/AA1188</v>
      </c>
      <c r="AD488" s="82" t="str">
        <f t="shared" si="455"/>
        <v>0</v>
      </c>
      <c r="AE488" s="82">
        <f t="shared" si="515"/>
        <v>0</v>
      </c>
      <c r="AF488" s="82" t="str">
        <f t="shared" si="456"/>
        <v>0</v>
      </c>
      <c r="AG488" s="82" t="str">
        <f t="shared" si="457"/>
        <v>0</v>
      </c>
      <c r="AH488" s="82" t="str">
        <f t="shared" si="458"/>
        <v>0</v>
      </c>
      <c r="AI488" s="82" t="str">
        <f t="shared" si="459"/>
        <v>0</v>
      </c>
      <c r="AJ488" s="82" t="str">
        <f t="shared" si="460"/>
        <v>0</v>
      </c>
      <c r="AK488" s="82" t="str">
        <f t="shared" si="461"/>
        <v>0</v>
      </c>
      <c r="AL488" s="82" t="str">
        <f t="shared" si="462"/>
        <v>0</v>
      </c>
      <c r="AM488" s="82" t="str">
        <f t="shared" si="463"/>
        <v>0</v>
      </c>
      <c r="AN488" s="82" t="str">
        <f t="shared" si="464"/>
        <v>0</v>
      </c>
      <c r="AO488" s="82" t="str">
        <f t="shared" si="465"/>
        <v>0</v>
      </c>
      <c r="AP488" s="82" t="str">
        <f t="shared" si="466"/>
        <v>0</v>
      </c>
      <c r="AQ488" s="84" t="s">
        <v>3199</v>
      </c>
      <c r="AR488" s="84" t="s">
        <v>1864</v>
      </c>
      <c r="AS488" s="84" t="s">
        <v>1865</v>
      </c>
      <c r="AT488" s="84" t="s">
        <v>1866</v>
      </c>
      <c r="AU488" s="84" t="s">
        <v>1867</v>
      </c>
      <c r="AV488" s="84" t="s">
        <v>1868</v>
      </c>
      <c r="AW488" s="84" t="s">
        <v>1869</v>
      </c>
      <c r="AX488" s="84" t="s">
        <v>1870</v>
      </c>
      <c r="AY488" s="84" t="s">
        <v>1871</v>
      </c>
      <c r="AZ488" s="84" t="s">
        <v>1872</v>
      </c>
      <c r="BA488" s="84" t="s">
        <v>1873</v>
      </c>
      <c r="BB488" s="84" t="s">
        <v>1874</v>
      </c>
      <c r="BC488" s="84" t="s">
        <v>1875</v>
      </c>
      <c r="BD488" s="84" t="s">
        <v>1876</v>
      </c>
      <c r="BE488" s="84" t="s">
        <v>1877</v>
      </c>
      <c r="BF488" s="84" t="s">
        <v>1878</v>
      </c>
      <c r="BG488" s="84" t="s">
        <v>1879</v>
      </c>
      <c r="BH488" s="84" t="s">
        <v>1880</v>
      </c>
      <c r="BI488" s="84" t="s">
        <v>1881</v>
      </c>
      <c r="BJ488" s="84" t="s">
        <v>1882</v>
      </c>
      <c r="BK488" s="84" t="s">
        <v>1883</v>
      </c>
      <c r="BL488" s="84" t="s">
        <v>1884</v>
      </c>
      <c r="BM488" s="84" t="s">
        <v>1885</v>
      </c>
      <c r="BN488" s="84" t="s">
        <v>1886</v>
      </c>
      <c r="BO488" s="84" t="s">
        <v>1887</v>
      </c>
      <c r="BP488" s="84" t="s">
        <v>1888</v>
      </c>
      <c r="BQ488" s="84" t="s">
        <v>1889</v>
      </c>
      <c r="BR488" s="68" t="str">
        <f t="shared" si="516"/>
        <v/>
      </c>
      <c r="BS488" s="68" t="str">
        <f t="shared" si="490"/>
        <v/>
      </c>
      <c r="BT488" s="68" t="str">
        <f t="shared" si="491"/>
        <v/>
      </c>
      <c r="BU488" s="68" t="str">
        <f t="shared" si="492"/>
        <v/>
      </c>
      <c r="BV488" s="68" t="str">
        <f t="shared" si="493"/>
        <v/>
      </c>
      <c r="BW488" s="68" t="str">
        <f t="shared" si="494"/>
        <v/>
      </c>
      <c r="BX488" s="68" t="str">
        <f t="shared" si="495"/>
        <v/>
      </c>
      <c r="BY488" s="68" t="str">
        <f t="shared" si="496"/>
        <v/>
      </c>
      <c r="BZ488" s="68" t="str">
        <f t="shared" si="497"/>
        <v/>
      </c>
      <c r="CA488" s="68" t="str">
        <f t="shared" si="498"/>
        <v/>
      </c>
      <c r="CB488" s="68" t="str">
        <f t="shared" si="499"/>
        <v/>
      </c>
      <c r="CC488" s="68" t="str">
        <f t="shared" si="500"/>
        <v/>
      </c>
      <c r="CD488" s="68" t="str">
        <f t="shared" si="501"/>
        <v/>
      </c>
      <c r="CE488" s="68" t="str">
        <f t="shared" si="502"/>
        <v/>
      </c>
      <c r="CF488" s="68" t="str">
        <f t="shared" si="503"/>
        <v/>
      </c>
      <c r="CG488" s="68" t="str">
        <f t="shared" si="504"/>
        <v/>
      </c>
      <c r="CH488" s="68" t="str">
        <f t="shared" si="505"/>
        <v/>
      </c>
      <c r="CI488" s="68" t="str">
        <f t="shared" si="506"/>
        <v/>
      </c>
      <c r="CJ488" s="68" t="str">
        <f t="shared" si="507"/>
        <v/>
      </c>
      <c r="CK488" s="68" t="str">
        <f t="shared" si="508"/>
        <v/>
      </c>
      <c r="CL488" s="68" t="str">
        <f t="shared" si="509"/>
        <v/>
      </c>
      <c r="CM488" s="68" t="str">
        <f t="shared" si="510"/>
        <v/>
      </c>
      <c r="CN488" s="68" t="str">
        <f t="shared" si="511"/>
        <v/>
      </c>
      <c r="CO488" s="68" t="str">
        <f t="shared" si="512"/>
        <v/>
      </c>
      <c r="CP488" s="68" t="str">
        <f t="shared" si="517"/>
        <v/>
      </c>
    </row>
    <row r="489" spans="3:94" x14ac:dyDescent="0.25">
      <c r="C489" s="82" t="str">
        <f t="shared" si="513"/>
        <v/>
      </c>
      <c r="D489" s="278"/>
      <c r="E489" s="82" t="str">
        <f t="shared" si="514"/>
        <v/>
      </c>
      <c r="F489" s="82" t="str">
        <f t="shared" si="467"/>
        <v/>
      </c>
      <c r="G489" s="82" t="str">
        <f t="shared" si="468"/>
        <v/>
      </c>
      <c r="H489" s="82" t="str">
        <f t="shared" si="469"/>
        <v/>
      </c>
      <c r="I489" s="82" t="str">
        <f t="shared" si="470"/>
        <v/>
      </c>
      <c r="J489" s="82" t="str">
        <f t="shared" si="471"/>
        <v/>
      </c>
      <c r="K489" s="82" t="str">
        <f t="shared" si="472"/>
        <v/>
      </c>
      <c r="L489" s="82" t="str">
        <f t="shared" si="473"/>
        <v/>
      </c>
      <c r="M489" s="82" t="str">
        <f t="shared" si="474"/>
        <v/>
      </c>
      <c r="N489" s="82" t="str">
        <f t="shared" si="475"/>
        <v/>
      </c>
      <c r="O489" s="82" t="str">
        <f t="shared" si="476"/>
        <v/>
      </c>
      <c r="P489" s="82" t="str">
        <f t="shared" si="477"/>
        <v/>
      </c>
      <c r="Q489" s="82" t="str">
        <f t="shared" si="478"/>
        <v/>
      </c>
      <c r="R489" s="82" t="str">
        <f t="shared" si="479"/>
        <v/>
      </c>
      <c r="S489" s="82" t="str">
        <f t="shared" si="480"/>
        <v/>
      </c>
      <c r="T489" s="82" t="str">
        <f t="shared" si="481"/>
        <v/>
      </c>
      <c r="U489" s="82" t="str">
        <f t="shared" si="482"/>
        <v/>
      </c>
      <c r="V489" s="82" t="str">
        <f t="shared" si="483"/>
        <v/>
      </c>
      <c r="W489" s="82" t="str">
        <f t="shared" si="484"/>
        <v/>
      </c>
      <c r="X489" s="82" t="str">
        <f t="shared" si="485"/>
        <v/>
      </c>
      <c r="Y489" s="82" t="str">
        <f t="shared" si="486"/>
        <v/>
      </c>
      <c r="Z489" s="82" t="str">
        <f t="shared" si="487"/>
        <v/>
      </c>
      <c r="AA489" s="82" t="str">
        <f t="shared" si="488"/>
        <v/>
      </c>
      <c r="AB489" s="82" t="str">
        <f t="shared" si="489"/>
        <v/>
      </c>
      <c r="AC489" s="83" t="str">
        <f t="shared" si="518"/>
        <v>https://viking-pictures.s3.us-west-1.amazonaws.com/AA1188</v>
      </c>
      <c r="AD489" s="82" t="str">
        <f t="shared" si="455"/>
        <v>0</v>
      </c>
      <c r="AE489" s="82">
        <f t="shared" si="515"/>
        <v>0</v>
      </c>
      <c r="AF489" s="82" t="str">
        <f t="shared" si="456"/>
        <v>0</v>
      </c>
      <c r="AG489" s="82" t="str">
        <f t="shared" si="457"/>
        <v>0</v>
      </c>
      <c r="AH489" s="82" t="str">
        <f t="shared" si="458"/>
        <v>0</v>
      </c>
      <c r="AI489" s="82" t="str">
        <f t="shared" si="459"/>
        <v>0</v>
      </c>
      <c r="AJ489" s="82" t="str">
        <f t="shared" si="460"/>
        <v>0</v>
      </c>
      <c r="AK489" s="82" t="str">
        <f t="shared" si="461"/>
        <v>0</v>
      </c>
      <c r="AL489" s="82" t="str">
        <f t="shared" si="462"/>
        <v>0</v>
      </c>
      <c r="AM489" s="82" t="str">
        <f t="shared" si="463"/>
        <v>0</v>
      </c>
      <c r="AN489" s="82" t="str">
        <f t="shared" si="464"/>
        <v>0</v>
      </c>
      <c r="AO489" s="82" t="str">
        <f t="shared" si="465"/>
        <v>0</v>
      </c>
      <c r="AP489" s="82" t="str">
        <f t="shared" si="466"/>
        <v>0</v>
      </c>
      <c r="AQ489" s="84" t="s">
        <v>3199</v>
      </c>
      <c r="AR489" s="84" t="s">
        <v>1864</v>
      </c>
      <c r="AS489" s="84" t="s">
        <v>1865</v>
      </c>
      <c r="AT489" s="84" t="s">
        <v>1866</v>
      </c>
      <c r="AU489" s="84" t="s">
        <v>1867</v>
      </c>
      <c r="AV489" s="84" t="s">
        <v>1868</v>
      </c>
      <c r="AW489" s="84" t="s">
        <v>1869</v>
      </c>
      <c r="AX489" s="84" t="s">
        <v>1870</v>
      </c>
      <c r="AY489" s="84" t="s">
        <v>1871</v>
      </c>
      <c r="AZ489" s="84" t="s">
        <v>1872</v>
      </c>
      <c r="BA489" s="84" t="s">
        <v>1873</v>
      </c>
      <c r="BB489" s="84" t="s">
        <v>1874</v>
      </c>
      <c r="BC489" s="84" t="s">
        <v>1875</v>
      </c>
      <c r="BD489" s="84" t="s">
        <v>1876</v>
      </c>
      <c r="BE489" s="84" t="s">
        <v>1877</v>
      </c>
      <c r="BF489" s="84" t="s">
        <v>1878</v>
      </c>
      <c r="BG489" s="84" t="s">
        <v>1879</v>
      </c>
      <c r="BH489" s="84" t="s">
        <v>1880</v>
      </c>
      <c r="BI489" s="84" t="s">
        <v>1881</v>
      </c>
      <c r="BJ489" s="84" t="s">
        <v>1882</v>
      </c>
      <c r="BK489" s="84" t="s">
        <v>1883</v>
      </c>
      <c r="BL489" s="84" t="s">
        <v>1884</v>
      </c>
      <c r="BM489" s="84" t="s">
        <v>1885</v>
      </c>
      <c r="BN489" s="84" t="s">
        <v>1886</v>
      </c>
      <c r="BO489" s="84" t="s">
        <v>1887</v>
      </c>
      <c r="BP489" s="84" t="s">
        <v>1888</v>
      </c>
      <c r="BQ489" s="84" t="s">
        <v>1889</v>
      </c>
      <c r="BR489" s="68" t="str">
        <f t="shared" si="516"/>
        <v/>
      </c>
      <c r="BS489" s="68" t="str">
        <f t="shared" si="490"/>
        <v/>
      </c>
      <c r="BT489" s="68" t="str">
        <f t="shared" si="491"/>
        <v/>
      </c>
      <c r="BU489" s="68" t="str">
        <f t="shared" si="492"/>
        <v/>
      </c>
      <c r="BV489" s="68" t="str">
        <f t="shared" si="493"/>
        <v/>
      </c>
      <c r="BW489" s="68" t="str">
        <f t="shared" si="494"/>
        <v/>
      </c>
      <c r="BX489" s="68" t="str">
        <f t="shared" si="495"/>
        <v/>
      </c>
      <c r="BY489" s="68" t="str">
        <f t="shared" si="496"/>
        <v/>
      </c>
      <c r="BZ489" s="68" t="str">
        <f t="shared" si="497"/>
        <v/>
      </c>
      <c r="CA489" s="68" t="str">
        <f t="shared" si="498"/>
        <v/>
      </c>
      <c r="CB489" s="68" t="str">
        <f t="shared" si="499"/>
        <v/>
      </c>
      <c r="CC489" s="68" t="str">
        <f t="shared" si="500"/>
        <v/>
      </c>
      <c r="CD489" s="68" t="str">
        <f t="shared" si="501"/>
        <v/>
      </c>
      <c r="CE489" s="68" t="str">
        <f t="shared" si="502"/>
        <v/>
      </c>
      <c r="CF489" s="68" t="str">
        <f t="shared" si="503"/>
        <v/>
      </c>
      <c r="CG489" s="68" t="str">
        <f t="shared" si="504"/>
        <v/>
      </c>
      <c r="CH489" s="68" t="str">
        <f t="shared" si="505"/>
        <v/>
      </c>
      <c r="CI489" s="68" t="str">
        <f t="shared" si="506"/>
        <v/>
      </c>
      <c r="CJ489" s="68" t="str">
        <f t="shared" si="507"/>
        <v/>
      </c>
      <c r="CK489" s="68" t="str">
        <f t="shared" si="508"/>
        <v/>
      </c>
      <c r="CL489" s="68" t="str">
        <f t="shared" si="509"/>
        <v/>
      </c>
      <c r="CM489" s="68" t="str">
        <f t="shared" si="510"/>
        <v/>
      </c>
      <c r="CN489" s="68" t="str">
        <f t="shared" si="511"/>
        <v/>
      </c>
      <c r="CO489" s="68" t="str">
        <f t="shared" si="512"/>
        <v/>
      </c>
      <c r="CP489" s="68" t="str">
        <f t="shared" si="517"/>
        <v/>
      </c>
    </row>
    <row r="490" spans="3:94" x14ac:dyDescent="0.25">
      <c r="C490" s="82" t="str">
        <f t="shared" si="513"/>
        <v/>
      </c>
      <c r="D490" s="278"/>
      <c r="E490" s="82" t="str">
        <f t="shared" si="514"/>
        <v/>
      </c>
      <c r="F490" s="82" t="str">
        <f t="shared" si="467"/>
        <v/>
      </c>
      <c r="G490" s="82" t="str">
        <f t="shared" si="468"/>
        <v/>
      </c>
      <c r="H490" s="82" t="str">
        <f t="shared" si="469"/>
        <v/>
      </c>
      <c r="I490" s="82" t="str">
        <f t="shared" si="470"/>
        <v/>
      </c>
      <c r="J490" s="82" t="str">
        <f t="shared" si="471"/>
        <v/>
      </c>
      <c r="K490" s="82" t="str">
        <f t="shared" si="472"/>
        <v/>
      </c>
      <c r="L490" s="82" t="str">
        <f t="shared" si="473"/>
        <v/>
      </c>
      <c r="M490" s="82" t="str">
        <f t="shared" si="474"/>
        <v/>
      </c>
      <c r="N490" s="82" t="str">
        <f t="shared" si="475"/>
        <v/>
      </c>
      <c r="O490" s="82" t="str">
        <f t="shared" si="476"/>
        <v/>
      </c>
      <c r="P490" s="82" t="str">
        <f t="shared" si="477"/>
        <v/>
      </c>
      <c r="Q490" s="82" t="str">
        <f t="shared" si="478"/>
        <v/>
      </c>
      <c r="R490" s="82" t="str">
        <f t="shared" si="479"/>
        <v/>
      </c>
      <c r="S490" s="82" t="str">
        <f t="shared" si="480"/>
        <v/>
      </c>
      <c r="T490" s="82" t="str">
        <f t="shared" si="481"/>
        <v/>
      </c>
      <c r="U490" s="82" t="str">
        <f t="shared" si="482"/>
        <v/>
      </c>
      <c r="V490" s="82" t="str">
        <f t="shared" si="483"/>
        <v/>
      </c>
      <c r="W490" s="82" t="str">
        <f t="shared" si="484"/>
        <v/>
      </c>
      <c r="X490" s="82" t="str">
        <f t="shared" si="485"/>
        <v/>
      </c>
      <c r="Y490" s="82" t="str">
        <f t="shared" si="486"/>
        <v/>
      </c>
      <c r="Z490" s="82" t="str">
        <f t="shared" si="487"/>
        <v/>
      </c>
      <c r="AA490" s="82" t="str">
        <f t="shared" si="488"/>
        <v/>
      </c>
      <c r="AB490" s="82" t="str">
        <f t="shared" si="489"/>
        <v/>
      </c>
      <c r="AC490" s="83" t="str">
        <f t="shared" si="518"/>
        <v>https://viking-pictures.s3.us-west-1.amazonaws.com/AA1188</v>
      </c>
      <c r="AD490" s="82" t="str">
        <f t="shared" si="455"/>
        <v>0</v>
      </c>
      <c r="AE490" s="82">
        <f t="shared" si="515"/>
        <v>0</v>
      </c>
      <c r="AF490" s="82" t="str">
        <f t="shared" si="456"/>
        <v>0</v>
      </c>
      <c r="AG490" s="82" t="str">
        <f t="shared" si="457"/>
        <v>0</v>
      </c>
      <c r="AH490" s="82" t="str">
        <f t="shared" si="458"/>
        <v>0</v>
      </c>
      <c r="AI490" s="82" t="str">
        <f t="shared" si="459"/>
        <v>0</v>
      </c>
      <c r="AJ490" s="82" t="str">
        <f t="shared" si="460"/>
        <v>0</v>
      </c>
      <c r="AK490" s="82" t="str">
        <f t="shared" si="461"/>
        <v>0</v>
      </c>
      <c r="AL490" s="82" t="str">
        <f t="shared" si="462"/>
        <v>0</v>
      </c>
      <c r="AM490" s="82" t="str">
        <f t="shared" si="463"/>
        <v>0</v>
      </c>
      <c r="AN490" s="82" t="str">
        <f t="shared" si="464"/>
        <v>0</v>
      </c>
      <c r="AO490" s="82" t="str">
        <f t="shared" si="465"/>
        <v>0</v>
      </c>
      <c r="AP490" s="82" t="str">
        <f t="shared" si="466"/>
        <v>0</v>
      </c>
      <c r="AQ490" s="84" t="s">
        <v>3199</v>
      </c>
      <c r="AR490" s="84" t="s">
        <v>1864</v>
      </c>
      <c r="AS490" s="84" t="s">
        <v>1865</v>
      </c>
      <c r="AT490" s="84" t="s">
        <v>1866</v>
      </c>
      <c r="AU490" s="84" t="s">
        <v>1867</v>
      </c>
      <c r="AV490" s="84" t="s">
        <v>1868</v>
      </c>
      <c r="AW490" s="84" t="s">
        <v>1869</v>
      </c>
      <c r="AX490" s="84" t="s">
        <v>1870</v>
      </c>
      <c r="AY490" s="84" t="s">
        <v>1871</v>
      </c>
      <c r="AZ490" s="84" t="s">
        <v>1872</v>
      </c>
      <c r="BA490" s="84" t="s">
        <v>1873</v>
      </c>
      <c r="BB490" s="84" t="s">
        <v>1874</v>
      </c>
      <c r="BC490" s="84" t="s">
        <v>1875</v>
      </c>
      <c r="BD490" s="84" t="s">
        <v>1876</v>
      </c>
      <c r="BE490" s="84" t="s">
        <v>1877</v>
      </c>
      <c r="BF490" s="84" t="s">
        <v>1878</v>
      </c>
      <c r="BG490" s="84" t="s">
        <v>1879</v>
      </c>
      <c r="BH490" s="84" t="s">
        <v>1880</v>
      </c>
      <c r="BI490" s="84" t="s">
        <v>1881</v>
      </c>
      <c r="BJ490" s="84" t="s">
        <v>1882</v>
      </c>
      <c r="BK490" s="84" t="s">
        <v>1883</v>
      </c>
      <c r="BL490" s="84" t="s">
        <v>1884</v>
      </c>
      <c r="BM490" s="84" t="s">
        <v>1885</v>
      </c>
      <c r="BN490" s="84" t="s">
        <v>1886</v>
      </c>
      <c r="BO490" s="84" t="s">
        <v>1887</v>
      </c>
      <c r="BP490" s="84" t="s">
        <v>1888</v>
      </c>
      <c r="BQ490" s="84" t="s">
        <v>1889</v>
      </c>
      <c r="BR490" s="68" t="str">
        <f t="shared" si="516"/>
        <v/>
      </c>
      <c r="BS490" s="68" t="str">
        <f t="shared" si="490"/>
        <v/>
      </c>
      <c r="BT490" s="68" t="str">
        <f t="shared" si="491"/>
        <v/>
      </c>
      <c r="BU490" s="68" t="str">
        <f t="shared" si="492"/>
        <v/>
      </c>
      <c r="BV490" s="68" t="str">
        <f t="shared" si="493"/>
        <v/>
      </c>
      <c r="BW490" s="68" t="str">
        <f t="shared" si="494"/>
        <v/>
      </c>
      <c r="BX490" s="68" t="str">
        <f t="shared" si="495"/>
        <v/>
      </c>
      <c r="BY490" s="68" t="str">
        <f t="shared" si="496"/>
        <v/>
      </c>
      <c r="BZ490" s="68" t="str">
        <f t="shared" si="497"/>
        <v/>
      </c>
      <c r="CA490" s="68" t="str">
        <f t="shared" si="498"/>
        <v/>
      </c>
      <c r="CB490" s="68" t="str">
        <f t="shared" si="499"/>
        <v/>
      </c>
      <c r="CC490" s="68" t="str">
        <f t="shared" si="500"/>
        <v/>
      </c>
      <c r="CD490" s="68" t="str">
        <f t="shared" si="501"/>
        <v/>
      </c>
      <c r="CE490" s="68" t="str">
        <f t="shared" si="502"/>
        <v/>
      </c>
      <c r="CF490" s="68" t="str">
        <f t="shared" si="503"/>
        <v/>
      </c>
      <c r="CG490" s="68" t="str">
        <f t="shared" si="504"/>
        <v/>
      </c>
      <c r="CH490" s="68" t="str">
        <f t="shared" si="505"/>
        <v/>
      </c>
      <c r="CI490" s="68" t="str">
        <f t="shared" si="506"/>
        <v/>
      </c>
      <c r="CJ490" s="68" t="str">
        <f t="shared" si="507"/>
        <v/>
      </c>
      <c r="CK490" s="68" t="str">
        <f t="shared" si="508"/>
        <v/>
      </c>
      <c r="CL490" s="68" t="str">
        <f t="shared" si="509"/>
        <v/>
      </c>
      <c r="CM490" s="68" t="str">
        <f t="shared" si="510"/>
        <v/>
      </c>
      <c r="CN490" s="68" t="str">
        <f t="shared" si="511"/>
        <v/>
      </c>
      <c r="CO490" s="68" t="str">
        <f t="shared" si="512"/>
        <v/>
      </c>
      <c r="CP490" s="68" t="str">
        <f t="shared" si="517"/>
        <v/>
      </c>
    </row>
    <row r="491" spans="3:94" x14ac:dyDescent="0.25">
      <c r="C491" s="82" t="str">
        <f t="shared" si="513"/>
        <v/>
      </c>
      <c r="D491" s="278"/>
      <c r="E491" s="82" t="str">
        <f t="shared" si="514"/>
        <v/>
      </c>
      <c r="F491" s="82" t="str">
        <f t="shared" si="467"/>
        <v/>
      </c>
      <c r="G491" s="82" t="str">
        <f t="shared" si="468"/>
        <v/>
      </c>
      <c r="H491" s="82" t="str">
        <f t="shared" si="469"/>
        <v/>
      </c>
      <c r="I491" s="82" t="str">
        <f t="shared" si="470"/>
        <v/>
      </c>
      <c r="J491" s="82" t="str">
        <f t="shared" si="471"/>
        <v/>
      </c>
      <c r="K491" s="82" t="str">
        <f t="shared" si="472"/>
        <v/>
      </c>
      <c r="L491" s="82" t="str">
        <f t="shared" si="473"/>
        <v/>
      </c>
      <c r="M491" s="82" t="str">
        <f t="shared" si="474"/>
        <v/>
      </c>
      <c r="N491" s="82" t="str">
        <f t="shared" si="475"/>
        <v/>
      </c>
      <c r="O491" s="82" t="str">
        <f t="shared" si="476"/>
        <v/>
      </c>
      <c r="P491" s="82" t="str">
        <f t="shared" si="477"/>
        <v/>
      </c>
      <c r="Q491" s="82" t="str">
        <f t="shared" si="478"/>
        <v/>
      </c>
      <c r="R491" s="82" t="str">
        <f t="shared" si="479"/>
        <v/>
      </c>
      <c r="S491" s="82" t="str">
        <f t="shared" si="480"/>
        <v/>
      </c>
      <c r="T491" s="82" t="str">
        <f t="shared" si="481"/>
        <v/>
      </c>
      <c r="U491" s="82" t="str">
        <f t="shared" si="482"/>
        <v/>
      </c>
      <c r="V491" s="82" t="str">
        <f t="shared" si="483"/>
        <v/>
      </c>
      <c r="W491" s="82" t="str">
        <f t="shared" si="484"/>
        <v/>
      </c>
      <c r="X491" s="82" t="str">
        <f t="shared" si="485"/>
        <v/>
      </c>
      <c r="Y491" s="82" t="str">
        <f t="shared" si="486"/>
        <v/>
      </c>
      <c r="Z491" s="82" t="str">
        <f t="shared" si="487"/>
        <v/>
      </c>
      <c r="AA491" s="82" t="str">
        <f t="shared" si="488"/>
        <v/>
      </c>
      <c r="AB491" s="82" t="str">
        <f t="shared" si="489"/>
        <v/>
      </c>
      <c r="AC491" s="83" t="str">
        <f t="shared" si="518"/>
        <v>https://viking-pictures.s3.us-west-1.amazonaws.com/AA1188</v>
      </c>
      <c r="AD491" s="82" t="str">
        <f t="shared" si="455"/>
        <v>0</v>
      </c>
      <c r="AE491" s="82">
        <f t="shared" si="515"/>
        <v>0</v>
      </c>
      <c r="AF491" s="82" t="str">
        <f t="shared" si="456"/>
        <v>0</v>
      </c>
      <c r="AG491" s="82" t="str">
        <f t="shared" si="457"/>
        <v>0</v>
      </c>
      <c r="AH491" s="82" t="str">
        <f t="shared" si="458"/>
        <v>0</v>
      </c>
      <c r="AI491" s="82" t="str">
        <f t="shared" si="459"/>
        <v>0</v>
      </c>
      <c r="AJ491" s="82" t="str">
        <f t="shared" si="460"/>
        <v>0</v>
      </c>
      <c r="AK491" s="82" t="str">
        <f t="shared" si="461"/>
        <v>0</v>
      </c>
      <c r="AL491" s="82" t="str">
        <f t="shared" si="462"/>
        <v>0</v>
      </c>
      <c r="AM491" s="82" t="str">
        <f t="shared" si="463"/>
        <v>0</v>
      </c>
      <c r="AN491" s="82" t="str">
        <f t="shared" si="464"/>
        <v>0</v>
      </c>
      <c r="AO491" s="82" t="str">
        <f t="shared" si="465"/>
        <v>0</v>
      </c>
      <c r="AP491" s="82" t="str">
        <f t="shared" si="466"/>
        <v>0</v>
      </c>
      <c r="AQ491" s="84" t="s">
        <v>3199</v>
      </c>
      <c r="AR491" s="84" t="s">
        <v>1864</v>
      </c>
      <c r="AS491" s="84" t="s">
        <v>1865</v>
      </c>
      <c r="AT491" s="84" t="s">
        <v>1866</v>
      </c>
      <c r="AU491" s="84" t="s">
        <v>1867</v>
      </c>
      <c r="AV491" s="84" t="s">
        <v>1868</v>
      </c>
      <c r="AW491" s="84" t="s">
        <v>1869</v>
      </c>
      <c r="AX491" s="84" t="s">
        <v>1870</v>
      </c>
      <c r="AY491" s="84" t="s">
        <v>1871</v>
      </c>
      <c r="AZ491" s="84" t="s">
        <v>1872</v>
      </c>
      <c r="BA491" s="84" t="s">
        <v>1873</v>
      </c>
      <c r="BB491" s="84" t="s">
        <v>1874</v>
      </c>
      <c r="BC491" s="84" t="s">
        <v>1875</v>
      </c>
      <c r="BD491" s="84" t="s">
        <v>1876</v>
      </c>
      <c r="BE491" s="84" t="s">
        <v>1877</v>
      </c>
      <c r="BF491" s="84" t="s">
        <v>1878</v>
      </c>
      <c r="BG491" s="84" t="s">
        <v>1879</v>
      </c>
      <c r="BH491" s="84" t="s">
        <v>1880</v>
      </c>
      <c r="BI491" s="84" t="s">
        <v>1881</v>
      </c>
      <c r="BJ491" s="84" t="s">
        <v>1882</v>
      </c>
      <c r="BK491" s="84" t="s">
        <v>1883</v>
      </c>
      <c r="BL491" s="84" t="s">
        <v>1884</v>
      </c>
      <c r="BM491" s="84" t="s">
        <v>1885</v>
      </c>
      <c r="BN491" s="84" t="s">
        <v>1886</v>
      </c>
      <c r="BO491" s="84" t="s">
        <v>1887</v>
      </c>
      <c r="BP491" s="84" t="s">
        <v>1888</v>
      </c>
      <c r="BQ491" s="84" t="s">
        <v>1889</v>
      </c>
      <c r="BR491" s="68" t="str">
        <f t="shared" si="516"/>
        <v/>
      </c>
      <c r="BS491" s="68" t="str">
        <f t="shared" si="490"/>
        <v/>
      </c>
      <c r="BT491" s="68" t="str">
        <f t="shared" si="491"/>
        <v/>
      </c>
      <c r="BU491" s="68" t="str">
        <f t="shared" si="492"/>
        <v/>
      </c>
      <c r="BV491" s="68" t="str">
        <f t="shared" si="493"/>
        <v/>
      </c>
      <c r="BW491" s="68" t="str">
        <f t="shared" si="494"/>
        <v/>
      </c>
      <c r="BX491" s="68" t="str">
        <f t="shared" si="495"/>
        <v/>
      </c>
      <c r="BY491" s="68" t="str">
        <f t="shared" si="496"/>
        <v/>
      </c>
      <c r="BZ491" s="68" t="str">
        <f t="shared" si="497"/>
        <v/>
      </c>
      <c r="CA491" s="68" t="str">
        <f t="shared" si="498"/>
        <v/>
      </c>
      <c r="CB491" s="68" t="str">
        <f t="shared" si="499"/>
        <v/>
      </c>
      <c r="CC491" s="68" t="str">
        <f t="shared" si="500"/>
        <v/>
      </c>
      <c r="CD491" s="68" t="str">
        <f t="shared" si="501"/>
        <v/>
      </c>
      <c r="CE491" s="68" t="str">
        <f t="shared" si="502"/>
        <v/>
      </c>
      <c r="CF491" s="68" t="str">
        <f t="shared" si="503"/>
        <v/>
      </c>
      <c r="CG491" s="68" t="str">
        <f t="shared" si="504"/>
        <v/>
      </c>
      <c r="CH491" s="68" t="str">
        <f t="shared" si="505"/>
        <v/>
      </c>
      <c r="CI491" s="68" t="str">
        <f t="shared" si="506"/>
        <v/>
      </c>
      <c r="CJ491" s="68" t="str">
        <f t="shared" si="507"/>
        <v/>
      </c>
      <c r="CK491" s="68" t="str">
        <f t="shared" si="508"/>
        <v/>
      </c>
      <c r="CL491" s="68" t="str">
        <f t="shared" si="509"/>
        <v/>
      </c>
      <c r="CM491" s="68" t="str">
        <f t="shared" si="510"/>
        <v/>
      </c>
      <c r="CN491" s="68" t="str">
        <f t="shared" si="511"/>
        <v/>
      </c>
      <c r="CO491" s="68" t="str">
        <f t="shared" si="512"/>
        <v/>
      </c>
      <c r="CP491" s="68" t="str">
        <f t="shared" si="517"/>
        <v/>
      </c>
    </row>
    <row r="492" spans="3:94" x14ac:dyDescent="0.25">
      <c r="C492" s="82" t="str">
        <f t="shared" si="513"/>
        <v/>
      </c>
      <c r="D492" s="278"/>
      <c r="E492" s="82" t="str">
        <f t="shared" si="514"/>
        <v/>
      </c>
      <c r="F492" s="82" t="str">
        <f t="shared" si="467"/>
        <v/>
      </c>
      <c r="G492" s="82" t="str">
        <f t="shared" si="468"/>
        <v/>
      </c>
      <c r="H492" s="82" t="str">
        <f t="shared" si="469"/>
        <v/>
      </c>
      <c r="I492" s="82" t="str">
        <f t="shared" si="470"/>
        <v/>
      </c>
      <c r="J492" s="82" t="str">
        <f t="shared" si="471"/>
        <v/>
      </c>
      <c r="K492" s="82" t="str">
        <f t="shared" si="472"/>
        <v/>
      </c>
      <c r="L492" s="82" t="str">
        <f t="shared" si="473"/>
        <v/>
      </c>
      <c r="M492" s="82" t="str">
        <f t="shared" si="474"/>
        <v/>
      </c>
      <c r="N492" s="82" t="str">
        <f t="shared" si="475"/>
        <v/>
      </c>
      <c r="O492" s="82" t="str">
        <f t="shared" si="476"/>
        <v/>
      </c>
      <c r="P492" s="82" t="str">
        <f t="shared" si="477"/>
        <v/>
      </c>
      <c r="Q492" s="82" t="str">
        <f t="shared" si="478"/>
        <v/>
      </c>
      <c r="R492" s="82" t="str">
        <f t="shared" si="479"/>
        <v/>
      </c>
      <c r="S492" s="82" t="str">
        <f t="shared" si="480"/>
        <v/>
      </c>
      <c r="T492" s="82" t="str">
        <f t="shared" si="481"/>
        <v/>
      </c>
      <c r="U492" s="82" t="str">
        <f t="shared" si="482"/>
        <v/>
      </c>
      <c r="V492" s="82" t="str">
        <f t="shared" si="483"/>
        <v/>
      </c>
      <c r="W492" s="82" t="str">
        <f t="shared" si="484"/>
        <v/>
      </c>
      <c r="X492" s="82" t="str">
        <f t="shared" si="485"/>
        <v/>
      </c>
      <c r="Y492" s="82" t="str">
        <f t="shared" si="486"/>
        <v/>
      </c>
      <c r="Z492" s="82" t="str">
        <f t="shared" si="487"/>
        <v/>
      </c>
      <c r="AA492" s="82" t="str">
        <f t="shared" si="488"/>
        <v/>
      </c>
      <c r="AB492" s="82" t="str">
        <f t="shared" si="489"/>
        <v/>
      </c>
      <c r="AC492" s="83" t="str">
        <f t="shared" si="518"/>
        <v>https://viking-pictures.s3.us-west-1.amazonaws.com/AA1188</v>
      </c>
      <c r="AD492" s="82" t="str">
        <f t="shared" si="455"/>
        <v>0</v>
      </c>
      <c r="AE492" s="82">
        <f t="shared" si="515"/>
        <v>0</v>
      </c>
      <c r="AF492" s="82" t="str">
        <f t="shared" si="456"/>
        <v>0</v>
      </c>
      <c r="AG492" s="82" t="str">
        <f t="shared" si="457"/>
        <v>0</v>
      </c>
      <c r="AH492" s="82" t="str">
        <f t="shared" si="458"/>
        <v>0</v>
      </c>
      <c r="AI492" s="82" t="str">
        <f t="shared" si="459"/>
        <v>0</v>
      </c>
      <c r="AJ492" s="82" t="str">
        <f t="shared" si="460"/>
        <v>0</v>
      </c>
      <c r="AK492" s="82" t="str">
        <f t="shared" si="461"/>
        <v>0</v>
      </c>
      <c r="AL492" s="82" t="str">
        <f t="shared" si="462"/>
        <v>0</v>
      </c>
      <c r="AM492" s="82" t="str">
        <f t="shared" si="463"/>
        <v>0</v>
      </c>
      <c r="AN492" s="82" t="str">
        <f t="shared" si="464"/>
        <v>0</v>
      </c>
      <c r="AO492" s="82" t="str">
        <f t="shared" si="465"/>
        <v>0</v>
      </c>
      <c r="AP492" s="82" t="str">
        <f t="shared" si="466"/>
        <v>0</v>
      </c>
      <c r="AQ492" s="84" t="s">
        <v>3199</v>
      </c>
      <c r="AR492" s="84" t="s">
        <v>1864</v>
      </c>
      <c r="AS492" s="84" t="s">
        <v>1865</v>
      </c>
      <c r="AT492" s="84" t="s">
        <v>1866</v>
      </c>
      <c r="AU492" s="84" t="s">
        <v>1867</v>
      </c>
      <c r="AV492" s="84" t="s">
        <v>1868</v>
      </c>
      <c r="AW492" s="84" t="s">
        <v>1869</v>
      </c>
      <c r="AX492" s="84" t="s">
        <v>1870</v>
      </c>
      <c r="AY492" s="84" t="s">
        <v>1871</v>
      </c>
      <c r="AZ492" s="84" t="s">
        <v>1872</v>
      </c>
      <c r="BA492" s="84" t="s">
        <v>1873</v>
      </c>
      <c r="BB492" s="84" t="s">
        <v>1874</v>
      </c>
      <c r="BC492" s="84" t="s">
        <v>1875</v>
      </c>
      <c r="BD492" s="84" t="s">
        <v>1876</v>
      </c>
      <c r="BE492" s="84" t="s">
        <v>1877</v>
      </c>
      <c r="BF492" s="84" t="s">
        <v>1878</v>
      </c>
      <c r="BG492" s="84" t="s">
        <v>1879</v>
      </c>
      <c r="BH492" s="84" t="s">
        <v>1880</v>
      </c>
      <c r="BI492" s="84" t="s">
        <v>1881</v>
      </c>
      <c r="BJ492" s="84" t="s">
        <v>1882</v>
      </c>
      <c r="BK492" s="84" t="s">
        <v>1883</v>
      </c>
      <c r="BL492" s="84" t="s">
        <v>1884</v>
      </c>
      <c r="BM492" s="84" t="s">
        <v>1885</v>
      </c>
      <c r="BN492" s="84" t="s">
        <v>1886</v>
      </c>
      <c r="BO492" s="84" t="s">
        <v>1887</v>
      </c>
      <c r="BP492" s="84" t="s">
        <v>1888</v>
      </c>
      <c r="BQ492" s="84" t="s">
        <v>1889</v>
      </c>
      <c r="BR492" s="68" t="str">
        <f t="shared" si="516"/>
        <v/>
      </c>
      <c r="BS492" s="68" t="str">
        <f t="shared" si="490"/>
        <v/>
      </c>
      <c r="BT492" s="68" t="str">
        <f t="shared" si="491"/>
        <v/>
      </c>
      <c r="BU492" s="68" t="str">
        <f t="shared" si="492"/>
        <v/>
      </c>
      <c r="BV492" s="68" t="str">
        <f t="shared" si="493"/>
        <v/>
      </c>
      <c r="BW492" s="68" t="str">
        <f t="shared" si="494"/>
        <v/>
      </c>
      <c r="BX492" s="68" t="str">
        <f t="shared" si="495"/>
        <v/>
      </c>
      <c r="BY492" s="68" t="str">
        <f t="shared" si="496"/>
        <v/>
      </c>
      <c r="BZ492" s="68" t="str">
        <f t="shared" si="497"/>
        <v/>
      </c>
      <c r="CA492" s="68" t="str">
        <f t="shared" si="498"/>
        <v/>
      </c>
      <c r="CB492" s="68" t="str">
        <f t="shared" si="499"/>
        <v/>
      </c>
      <c r="CC492" s="68" t="str">
        <f t="shared" si="500"/>
        <v/>
      </c>
      <c r="CD492" s="68" t="str">
        <f t="shared" si="501"/>
        <v/>
      </c>
      <c r="CE492" s="68" t="str">
        <f t="shared" si="502"/>
        <v/>
      </c>
      <c r="CF492" s="68" t="str">
        <f t="shared" si="503"/>
        <v/>
      </c>
      <c r="CG492" s="68" t="str">
        <f t="shared" si="504"/>
        <v/>
      </c>
      <c r="CH492" s="68" t="str">
        <f t="shared" si="505"/>
        <v/>
      </c>
      <c r="CI492" s="68" t="str">
        <f t="shared" si="506"/>
        <v/>
      </c>
      <c r="CJ492" s="68" t="str">
        <f t="shared" si="507"/>
        <v/>
      </c>
      <c r="CK492" s="68" t="str">
        <f t="shared" si="508"/>
        <v/>
      </c>
      <c r="CL492" s="68" t="str">
        <f t="shared" si="509"/>
        <v/>
      </c>
      <c r="CM492" s="68" t="str">
        <f t="shared" si="510"/>
        <v/>
      </c>
      <c r="CN492" s="68" t="str">
        <f t="shared" si="511"/>
        <v/>
      </c>
      <c r="CO492" s="68" t="str">
        <f t="shared" si="512"/>
        <v/>
      </c>
      <c r="CP492" s="68" t="str">
        <f t="shared" si="517"/>
        <v/>
      </c>
    </row>
    <row r="493" spans="3:94" x14ac:dyDescent="0.25">
      <c r="C493" s="82" t="str">
        <f t="shared" si="513"/>
        <v/>
      </c>
      <c r="D493" s="278"/>
      <c r="E493" s="82" t="str">
        <f t="shared" si="514"/>
        <v/>
      </c>
      <c r="F493" s="82" t="str">
        <f t="shared" si="467"/>
        <v/>
      </c>
      <c r="G493" s="82" t="str">
        <f t="shared" si="468"/>
        <v/>
      </c>
      <c r="H493" s="82" t="str">
        <f t="shared" si="469"/>
        <v/>
      </c>
      <c r="I493" s="82" t="str">
        <f t="shared" si="470"/>
        <v/>
      </c>
      <c r="J493" s="82" t="str">
        <f t="shared" si="471"/>
        <v/>
      </c>
      <c r="K493" s="82" t="str">
        <f t="shared" si="472"/>
        <v/>
      </c>
      <c r="L493" s="82" t="str">
        <f t="shared" si="473"/>
        <v/>
      </c>
      <c r="M493" s="82" t="str">
        <f t="shared" si="474"/>
        <v/>
      </c>
      <c r="N493" s="82" t="str">
        <f t="shared" si="475"/>
        <v/>
      </c>
      <c r="O493" s="82" t="str">
        <f t="shared" si="476"/>
        <v/>
      </c>
      <c r="P493" s="82" t="str">
        <f t="shared" si="477"/>
        <v/>
      </c>
      <c r="Q493" s="82" t="str">
        <f t="shared" si="478"/>
        <v/>
      </c>
      <c r="R493" s="82" t="str">
        <f t="shared" si="479"/>
        <v/>
      </c>
      <c r="S493" s="82" t="str">
        <f t="shared" si="480"/>
        <v/>
      </c>
      <c r="T493" s="82" t="str">
        <f t="shared" si="481"/>
        <v/>
      </c>
      <c r="U493" s="82" t="str">
        <f t="shared" si="482"/>
        <v/>
      </c>
      <c r="V493" s="82" t="str">
        <f t="shared" si="483"/>
        <v/>
      </c>
      <c r="W493" s="82" t="str">
        <f t="shared" si="484"/>
        <v/>
      </c>
      <c r="X493" s="82" t="str">
        <f t="shared" si="485"/>
        <v/>
      </c>
      <c r="Y493" s="82" t="str">
        <f t="shared" si="486"/>
        <v/>
      </c>
      <c r="Z493" s="82" t="str">
        <f t="shared" si="487"/>
        <v/>
      </c>
      <c r="AA493" s="82" t="str">
        <f t="shared" si="488"/>
        <v/>
      </c>
      <c r="AB493" s="82" t="str">
        <f t="shared" si="489"/>
        <v/>
      </c>
      <c r="AC493" s="83" t="str">
        <f t="shared" si="518"/>
        <v>https://viking-pictures.s3.us-west-1.amazonaws.com/AA1188</v>
      </c>
      <c r="AD493" s="82" t="str">
        <f t="shared" si="455"/>
        <v>0</v>
      </c>
      <c r="AE493" s="82">
        <f t="shared" si="515"/>
        <v>0</v>
      </c>
      <c r="AF493" s="82" t="str">
        <f t="shared" si="456"/>
        <v>0</v>
      </c>
      <c r="AG493" s="82" t="str">
        <f t="shared" si="457"/>
        <v>0</v>
      </c>
      <c r="AH493" s="82" t="str">
        <f t="shared" si="458"/>
        <v>0</v>
      </c>
      <c r="AI493" s="82" t="str">
        <f t="shared" si="459"/>
        <v>0</v>
      </c>
      <c r="AJ493" s="82" t="str">
        <f t="shared" si="460"/>
        <v>0</v>
      </c>
      <c r="AK493" s="82" t="str">
        <f t="shared" si="461"/>
        <v>0</v>
      </c>
      <c r="AL493" s="82" t="str">
        <f t="shared" si="462"/>
        <v>0</v>
      </c>
      <c r="AM493" s="82" t="str">
        <f t="shared" si="463"/>
        <v>0</v>
      </c>
      <c r="AN493" s="82" t="str">
        <f t="shared" si="464"/>
        <v>0</v>
      </c>
      <c r="AO493" s="82" t="str">
        <f t="shared" si="465"/>
        <v>0</v>
      </c>
      <c r="AP493" s="82" t="str">
        <f t="shared" si="466"/>
        <v>0</v>
      </c>
      <c r="AQ493" s="84" t="s">
        <v>3199</v>
      </c>
      <c r="AR493" s="84" t="s">
        <v>1864</v>
      </c>
      <c r="AS493" s="84" t="s">
        <v>1865</v>
      </c>
      <c r="AT493" s="84" t="s">
        <v>1866</v>
      </c>
      <c r="AU493" s="84" t="s">
        <v>1867</v>
      </c>
      <c r="AV493" s="84" t="s">
        <v>1868</v>
      </c>
      <c r="AW493" s="84" t="s">
        <v>1869</v>
      </c>
      <c r="AX493" s="84" t="s">
        <v>1870</v>
      </c>
      <c r="AY493" s="84" t="s">
        <v>1871</v>
      </c>
      <c r="AZ493" s="84" t="s">
        <v>1872</v>
      </c>
      <c r="BA493" s="84" t="s">
        <v>1873</v>
      </c>
      <c r="BB493" s="84" t="s">
        <v>1874</v>
      </c>
      <c r="BC493" s="84" t="s">
        <v>1875</v>
      </c>
      <c r="BD493" s="84" t="s">
        <v>1876</v>
      </c>
      <c r="BE493" s="84" t="s">
        <v>1877</v>
      </c>
      <c r="BF493" s="84" t="s">
        <v>1878</v>
      </c>
      <c r="BG493" s="84" t="s">
        <v>1879</v>
      </c>
      <c r="BH493" s="84" t="s">
        <v>1880</v>
      </c>
      <c r="BI493" s="84" t="s">
        <v>1881</v>
      </c>
      <c r="BJ493" s="84" t="s">
        <v>1882</v>
      </c>
      <c r="BK493" s="84" t="s">
        <v>1883</v>
      </c>
      <c r="BL493" s="84" t="s">
        <v>1884</v>
      </c>
      <c r="BM493" s="84" t="s">
        <v>1885</v>
      </c>
      <c r="BN493" s="84" t="s">
        <v>1886</v>
      </c>
      <c r="BO493" s="84" t="s">
        <v>1887</v>
      </c>
      <c r="BP493" s="84" t="s">
        <v>1888</v>
      </c>
      <c r="BQ493" s="84" t="s">
        <v>1889</v>
      </c>
      <c r="BR493" s="68" t="str">
        <f t="shared" si="516"/>
        <v/>
      </c>
      <c r="BS493" s="68" t="str">
        <f t="shared" si="490"/>
        <v/>
      </c>
      <c r="BT493" s="68" t="str">
        <f t="shared" si="491"/>
        <v/>
      </c>
      <c r="BU493" s="68" t="str">
        <f t="shared" si="492"/>
        <v/>
      </c>
      <c r="BV493" s="68" t="str">
        <f t="shared" si="493"/>
        <v/>
      </c>
      <c r="BW493" s="68" t="str">
        <f t="shared" si="494"/>
        <v/>
      </c>
      <c r="BX493" s="68" t="str">
        <f t="shared" si="495"/>
        <v/>
      </c>
      <c r="BY493" s="68" t="str">
        <f t="shared" si="496"/>
        <v/>
      </c>
      <c r="BZ493" s="68" t="str">
        <f t="shared" si="497"/>
        <v/>
      </c>
      <c r="CA493" s="68" t="str">
        <f t="shared" si="498"/>
        <v/>
      </c>
      <c r="CB493" s="68" t="str">
        <f t="shared" si="499"/>
        <v/>
      </c>
      <c r="CC493" s="68" t="str">
        <f t="shared" si="500"/>
        <v/>
      </c>
      <c r="CD493" s="68" t="str">
        <f t="shared" si="501"/>
        <v/>
      </c>
      <c r="CE493" s="68" t="str">
        <f t="shared" si="502"/>
        <v/>
      </c>
      <c r="CF493" s="68" t="str">
        <f t="shared" si="503"/>
        <v/>
      </c>
      <c r="CG493" s="68" t="str">
        <f t="shared" si="504"/>
        <v/>
      </c>
      <c r="CH493" s="68" t="str">
        <f t="shared" si="505"/>
        <v/>
      </c>
      <c r="CI493" s="68" t="str">
        <f t="shared" si="506"/>
        <v/>
      </c>
      <c r="CJ493" s="68" t="str">
        <f t="shared" si="507"/>
        <v/>
      </c>
      <c r="CK493" s="68" t="str">
        <f t="shared" si="508"/>
        <v/>
      </c>
      <c r="CL493" s="68" t="str">
        <f t="shared" si="509"/>
        <v/>
      </c>
      <c r="CM493" s="68" t="str">
        <f t="shared" si="510"/>
        <v/>
      </c>
      <c r="CN493" s="68" t="str">
        <f t="shared" si="511"/>
        <v/>
      </c>
      <c r="CO493" s="68" t="str">
        <f t="shared" si="512"/>
        <v/>
      </c>
      <c r="CP493" s="68" t="str">
        <f t="shared" si="517"/>
        <v/>
      </c>
    </row>
    <row r="494" spans="3:94" x14ac:dyDescent="0.25">
      <c r="C494" s="82" t="str">
        <f t="shared" si="513"/>
        <v/>
      </c>
      <c r="D494" s="278"/>
      <c r="E494" s="82" t="str">
        <f t="shared" si="514"/>
        <v/>
      </c>
      <c r="F494" s="82" t="str">
        <f t="shared" si="467"/>
        <v/>
      </c>
      <c r="G494" s="82" t="str">
        <f t="shared" si="468"/>
        <v/>
      </c>
      <c r="H494" s="82" t="str">
        <f t="shared" si="469"/>
        <v/>
      </c>
      <c r="I494" s="82" t="str">
        <f t="shared" si="470"/>
        <v/>
      </c>
      <c r="J494" s="82" t="str">
        <f t="shared" si="471"/>
        <v/>
      </c>
      <c r="K494" s="82" t="str">
        <f t="shared" si="472"/>
        <v/>
      </c>
      <c r="L494" s="82" t="str">
        <f t="shared" si="473"/>
        <v/>
      </c>
      <c r="M494" s="82" t="str">
        <f t="shared" si="474"/>
        <v/>
      </c>
      <c r="N494" s="82" t="str">
        <f t="shared" si="475"/>
        <v/>
      </c>
      <c r="O494" s="82" t="str">
        <f t="shared" si="476"/>
        <v/>
      </c>
      <c r="P494" s="82" t="str">
        <f t="shared" si="477"/>
        <v/>
      </c>
      <c r="Q494" s="82" t="str">
        <f t="shared" si="478"/>
        <v/>
      </c>
      <c r="R494" s="82" t="str">
        <f t="shared" si="479"/>
        <v/>
      </c>
      <c r="S494" s="82" t="str">
        <f t="shared" si="480"/>
        <v/>
      </c>
      <c r="T494" s="82" t="str">
        <f t="shared" si="481"/>
        <v/>
      </c>
      <c r="U494" s="82" t="str">
        <f t="shared" si="482"/>
        <v/>
      </c>
      <c r="V494" s="82" t="str">
        <f t="shared" si="483"/>
        <v/>
      </c>
      <c r="W494" s="82" t="str">
        <f t="shared" si="484"/>
        <v/>
      </c>
      <c r="X494" s="82" t="str">
        <f t="shared" si="485"/>
        <v/>
      </c>
      <c r="Y494" s="82" t="str">
        <f t="shared" si="486"/>
        <v/>
      </c>
      <c r="Z494" s="82" t="str">
        <f t="shared" si="487"/>
        <v/>
      </c>
      <c r="AA494" s="82" t="str">
        <f t="shared" si="488"/>
        <v/>
      </c>
      <c r="AB494" s="82" t="str">
        <f t="shared" si="489"/>
        <v/>
      </c>
      <c r="AC494" s="83" t="str">
        <f t="shared" si="518"/>
        <v>https://viking-pictures.s3.us-west-1.amazonaws.com/AA1188</v>
      </c>
      <c r="AD494" s="82" t="str">
        <f t="shared" si="455"/>
        <v>0</v>
      </c>
      <c r="AE494" s="82">
        <f t="shared" si="515"/>
        <v>0</v>
      </c>
      <c r="AF494" s="82" t="str">
        <f t="shared" si="456"/>
        <v>0</v>
      </c>
      <c r="AG494" s="82" t="str">
        <f t="shared" si="457"/>
        <v>0</v>
      </c>
      <c r="AH494" s="82" t="str">
        <f t="shared" si="458"/>
        <v>0</v>
      </c>
      <c r="AI494" s="82" t="str">
        <f t="shared" si="459"/>
        <v>0</v>
      </c>
      <c r="AJ494" s="82" t="str">
        <f t="shared" si="460"/>
        <v>0</v>
      </c>
      <c r="AK494" s="82" t="str">
        <f t="shared" si="461"/>
        <v>0</v>
      </c>
      <c r="AL494" s="82" t="str">
        <f t="shared" si="462"/>
        <v>0</v>
      </c>
      <c r="AM494" s="82" t="str">
        <f t="shared" si="463"/>
        <v>0</v>
      </c>
      <c r="AN494" s="82" t="str">
        <f t="shared" si="464"/>
        <v>0</v>
      </c>
      <c r="AO494" s="82" t="str">
        <f t="shared" si="465"/>
        <v>0</v>
      </c>
      <c r="AP494" s="82" t="str">
        <f t="shared" si="466"/>
        <v>0</v>
      </c>
      <c r="AQ494" s="84" t="s">
        <v>3199</v>
      </c>
      <c r="AR494" s="84" t="s">
        <v>1864</v>
      </c>
      <c r="AS494" s="84" t="s">
        <v>1865</v>
      </c>
      <c r="AT494" s="84" t="s">
        <v>1866</v>
      </c>
      <c r="AU494" s="84" t="s">
        <v>1867</v>
      </c>
      <c r="AV494" s="84" t="s">
        <v>1868</v>
      </c>
      <c r="AW494" s="84" t="s">
        <v>1869</v>
      </c>
      <c r="AX494" s="84" t="s">
        <v>1870</v>
      </c>
      <c r="AY494" s="84" t="s">
        <v>1871</v>
      </c>
      <c r="AZ494" s="84" t="s">
        <v>1872</v>
      </c>
      <c r="BA494" s="84" t="s">
        <v>1873</v>
      </c>
      <c r="BB494" s="84" t="s">
        <v>1874</v>
      </c>
      <c r="BC494" s="84" t="s">
        <v>1875</v>
      </c>
      <c r="BD494" s="84" t="s">
        <v>1876</v>
      </c>
      <c r="BE494" s="84" t="s">
        <v>1877</v>
      </c>
      <c r="BF494" s="84" t="s">
        <v>1878</v>
      </c>
      <c r="BG494" s="84" t="s">
        <v>1879</v>
      </c>
      <c r="BH494" s="84" t="s">
        <v>1880</v>
      </c>
      <c r="BI494" s="84" t="s">
        <v>1881</v>
      </c>
      <c r="BJ494" s="84" t="s">
        <v>1882</v>
      </c>
      <c r="BK494" s="84" t="s">
        <v>1883</v>
      </c>
      <c r="BL494" s="84" t="s">
        <v>1884</v>
      </c>
      <c r="BM494" s="84" t="s">
        <v>1885</v>
      </c>
      <c r="BN494" s="84" t="s">
        <v>1886</v>
      </c>
      <c r="BO494" s="84" t="s">
        <v>1887</v>
      </c>
      <c r="BP494" s="84" t="s">
        <v>1888</v>
      </c>
      <c r="BQ494" s="84" t="s">
        <v>1889</v>
      </c>
      <c r="BR494" s="68" t="str">
        <f t="shared" si="516"/>
        <v/>
      </c>
      <c r="BS494" s="68" t="str">
        <f t="shared" si="490"/>
        <v/>
      </c>
      <c r="BT494" s="68" t="str">
        <f t="shared" si="491"/>
        <v/>
      </c>
      <c r="BU494" s="68" t="str">
        <f t="shared" si="492"/>
        <v/>
      </c>
      <c r="BV494" s="68" t="str">
        <f t="shared" si="493"/>
        <v/>
      </c>
      <c r="BW494" s="68" t="str">
        <f t="shared" si="494"/>
        <v/>
      </c>
      <c r="BX494" s="68" t="str">
        <f t="shared" si="495"/>
        <v/>
      </c>
      <c r="BY494" s="68" t="str">
        <f t="shared" si="496"/>
        <v/>
      </c>
      <c r="BZ494" s="68" t="str">
        <f t="shared" si="497"/>
        <v/>
      </c>
      <c r="CA494" s="68" t="str">
        <f t="shared" si="498"/>
        <v/>
      </c>
      <c r="CB494" s="68" t="str">
        <f t="shared" si="499"/>
        <v/>
      </c>
      <c r="CC494" s="68" t="str">
        <f t="shared" si="500"/>
        <v/>
      </c>
      <c r="CD494" s="68" t="str">
        <f t="shared" si="501"/>
        <v/>
      </c>
      <c r="CE494" s="68" t="str">
        <f t="shared" si="502"/>
        <v/>
      </c>
      <c r="CF494" s="68" t="str">
        <f t="shared" si="503"/>
        <v/>
      </c>
      <c r="CG494" s="68" t="str">
        <f t="shared" si="504"/>
        <v/>
      </c>
      <c r="CH494" s="68" t="str">
        <f t="shared" si="505"/>
        <v/>
      </c>
      <c r="CI494" s="68" t="str">
        <f t="shared" si="506"/>
        <v/>
      </c>
      <c r="CJ494" s="68" t="str">
        <f t="shared" si="507"/>
        <v/>
      </c>
      <c r="CK494" s="68" t="str">
        <f t="shared" si="508"/>
        <v/>
      </c>
      <c r="CL494" s="68" t="str">
        <f t="shared" si="509"/>
        <v/>
      </c>
      <c r="CM494" s="68" t="str">
        <f t="shared" si="510"/>
        <v/>
      </c>
      <c r="CN494" s="68" t="str">
        <f t="shared" si="511"/>
        <v/>
      </c>
      <c r="CO494" s="68" t="str">
        <f t="shared" si="512"/>
        <v/>
      </c>
      <c r="CP494" s="68" t="str">
        <f t="shared" si="517"/>
        <v/>
      </c>
    </row>
    <row r="495" spans="3:94" x14ac:dyDescent="0.25">
      <c r="C495" s="82" t="str">
        <f t="shared" si="513"/>
        <v/>
      </c>
      <c r="D495" s="278"/>
      <c r="E495" s="82" t="str">
        <f t="shared" si="514"/>
        <v/>
      </c>
      <c r="F495" s="82" t="str">
        <f t="shared" si="467"/>
        <v/>
      </c>
      <c r="G495" s="82" t="str">
        <f t="shared" si="468"/>
        <v/>
      </c>
      <c r="H495" s="82" t="str">
        <f t="shared" si="469"/>
        <v/>
      </c>
      <c r="I495" s="82" t="str">
        <f t="shared" si="470"/>
        <v/>
      </c>
      <c r="J495" s="82" t="str">
        <f t="shared" si="471"/>
        <v/>
      </c>
      <c r="K495" s="82" t="str">
        <f t="shared" si="472"/>
        <v/>
      </c>
      <c r="L495" s="82" t="str">
        <f t="shared" si="473"/>
        <v/>
      </c>
      <c r="M495" s="82" t="str">
        <f t="shared" si="474"/>
        <v/>
      </c>
      <c r="N495" s="82" t="str">
        <f t="shared" si="475"/>
        <v/>
      </c>
      <c r="O495" s="82" t="str">
        <f t="shared" si="476"/>
        <v/>
      </c>
      <c r="P495" s="82" t="str">
        <f t="shared" si="477"/>
        <v/>
      </c>
      <c r="Q495" s="82" t="str">
        <f t="shared" si="478"/>
        <v/>
      </c>
      <c r="R495" s="82" t="str">
        <f t="shared" si="479"/>
        <v/>
      </c>
      <c r="S495" s="82" t="str">
        <f t="shared" si="480"/>
        <v/>
      </c>
      <c r="T495" s="82" t="str">
        <f t="shared" si="481"/>
        <v/>
      </c>
      <c r="U495" s="82" t="str">
        <f t="shared" si="482"/>
        <v/>
      </c>
      <c r="V495" s="82" t="str">
        <f t="shared" si="483"/>
        <v/>
      </c>
      <c r="W495" s="82" t="str">
        <f t="shared" si="484"/>
        <v/>
      </c>
      <c r="X495" s="82" t="str">
        <f t="shared" si="485"/>
        <v/>
      </c>
      <c r="Y495" s="82" t="str">
        <f t="shared" si="486"/>
        <v/>
      </c>
      <c r="Z495" s="82" t="str">
        <f t="shared" si="487"/>
        <v/>
      </c>
      <c r="AA495" s="82" t="str">
        <f t="shared" si="488"/>
        <v/>
      </c>
      <c r="AB495" s="82" t="str">
        <f t="shared" si="489"/>
        <v/>
      </c>
      <c r="AC495" s="83" t="str">
        <f t="shared" si="518"/>
        <v>https://viking-pictures.s3.us-west-1.amazonaws.com/AA1188</v>
      </c>
      <c r="AD495" s="82" t="str">
        <f t="shared" ref="AD495:AD502" si="519">AP495</f>
        <v>0</v>
      </c>
      <c r="AE495" s="82">
        <f t="shared" si="515"/>
        <v>0</v>
      </c>
      <c r="AF495" s="82" t="str">
        <f t="shared" ref="AF495:AF502" si="520">SUBSTITUTE(AE495,"+","%2B")</f>
        <v>0</v>
      </c>
      <c r="AG495" s="82" t="str">
        <f t="shared" ref="AG495:AG502" si="521">SUBSTITUTE(AF495," ","+")</f>
        <v>0</v>
      </c>
      <c r="AH495" s="82" t="str">
        <f t="shared" ref="AH495:AH502" si="522">SUBSTITUTE(AG495,",","%2C")</f>
        <v>0</v>
      </c>
      <c r="AI495" s="82" t="str">
        <f t="shared" ref="AI495:AI502" si="523">SUBSTITUTE(AH495,";","%3B")</f>
        <v>0</v>
      </c>
      <c r="AJ495" s="82" t="str">
        <f t="shared" ref="AJ495:AJ502" si="524">SUBSTITUTE(AI495,":","%3A")</f>
        <v>0</v>
      </c>
      <c r="AK495" s="82" t="str">
        <f t="shared" ref="AK495:AK502" si="525">SUBSTITUTE(AJ495,"@","40%")</f>
        <v>0</v>
      </c>
      <c r="AL495" s="82" t="str">
        <f t="shared" ref="AL495:AL502" si="526">SUBSTITUTE(AK495,"&amp;","%26")</f>
        <v>0</v>
      </c>
      <c r="AM495" s="82" t="str">
        <f t="shared" ref="AM495:AM502" si="527">SUBSTITUTE(AL495,"=","%3D")</f>
        <v>0</v>
      </c>
      <c r="AN495" s="82" t="str">
        <f t="shared" ref="AN495:AN502" si="528">SUBSTITUTE(AM495,"?","%3F")</f>
        <v>0</v>
      </c>
      <c r="AO495" s="82" t="str">
        <f t="shared" ref="AO495:AO502" si="529">SUBSTITUTE(AN495,"/","%2F")</f>
        <v>0</v>
      </c>
      <c r="AP495" s="82" t="str">
        <f t="shared" ref="AP495:AP502" si="530">SUBSTITUTE(AO495,"""","")</f>
        <v>0</v>
      </c>
      <c r="AQ495" s="84" t="s">
        <v>3199</v>
      </c>
      <c r="AR495" s="84" t="s">
        <v>1864</v>
      </c>
      <c r="AS495" s="84" t="s">
        <v>1865</v>
      </c>
      <c r="AT495" s="84" t="s">
        <v>1866</v>
      </c>
      <c r="AU495" s="84" t="s">
        <v>1867</v>
      </c>
      <c r="AV495" s="84" t="s">
        <v>1868</v>
      </c>
      <c r="AW495" s="84" t="s">
        <v>1869</v>
      </c>
      <c r="AX495" s="84" t="s">
        <v>1870</v>
      </c>
      <c r="AY495" s="84" t="s">
        <v>1871</v>
      </c>
      <c r="AZ495" s="84" t="s">
        <v>1872</v>
      </c>
      <c r="BA495" s="84" t="s">
        <v>1873</v>
      </c>
      <c r="BB495" s="84" t="s">
        <v>1874</v>
      </c>
      <c r="BC495" s="84" t="s">
        <v>1875</v>
      </c>
      <c r="BD495" s="84" t="s">
        <v>1876</v>
      </c>
      <c r="BE495" s="84" t="s">
        <v>1877</v>
      </c>
      <c r="BF495" s="84" t="s">
        <v>1878</v>
      </c>
      <c r="BG495" s="84" t="s">
        <v>1879</v>
      </c>
      <c r="BH495" s="84" t="s">
        <v>1880</v>
      </c>
      <c r="BI495" s="84" t="s">
        <v>1881</v>
      </c>
      <c r="BJ495" s="84" t="s">
        <v>1882</v>
      </c>
      <c r="BK495" s="84" t="s">
        <v>1883</v>
      </c>
      <c r="BL495" s="84" t="s">
        <v>1884</v>
      </c>
      <c r="BM495" s="84" t="s">
        <v>1885</v>
      </c>
      <c r="BN495" s="84" t="s">
        <v>1886</v>
      </c>
      <c r="BO495" s="84" t="s">
        <v>1887</v>
      </c>
      <c r="BP495" s="84" t="s">
        <v>1888</v>
      </c>
      <c r="BQ495" s="84" t="s">
        <v>1889</v>
      </c>
      <c r="BR495" s="68" t="str">
        <f t="shared" si="516"/>
        <v/>
      </c>
      <c r="BS495" s="68" t="str">
        <f t="shared" si="490"/>
        <v/>
      </c>
      <c r="BT495" s="68" t="str">
        <f t="shared" si="491"/>
        <v/>
      </c>
      <c r="BU495" s="68" t="str">
        <f t="shared" si="492"/>
        <v/>
      </c>
      <c r="BV495" s="68" t="str">
        <f t="shared" si="493"/>
        <v/>
      </c>
      <c r="BW495" s="68" t="str">
        <f t="shared" si="494"/>
        <v/>
      </c>
      <c r="BX495" s="68" t="str">
        <f t="shared" si="495"/>
        <v/>
      </c>
      <c r="BY495" s="68" t="str">
        <f t="shared" si="496"/>
        <v/>
      </c>
      <c r="BZ495" s="68" t="str">
        <f t="shared" si="497"/>
        <v/>
      </c>
      <c r="CA495" s="68" t="str">
        <f t="shared" si="498"/>
        <v/>
      </c>
      <c r="CB495" s="68" t="str">
        <f t="shared" si="499"/>
        <v/>
      </c>
      <c r="CC495" s="68" t="str">
        <f t="shared" si="500"/>
        <v/>
      </c>
      <c r="CD495" s="68" t="str">
        <f t="shared" si="501"/>
        <v/>
      </c>
      <c r="CE495" s="68" t="str">
        <f t="shared" si="502"/>
        <v/>
      </c>
      <c r="CF495" s="68" t="str">
        <f t="shared" si="503"/>
        <v/>
      </c>
      <c r="CG495" s="68" t="str">
        <f t="shared" si="504"/>
        <v/>
      </c>
      <c r="CH495" s="68" t="str">
        <f t="shared" si="505"/>
        <v/>
      </c>
      <c r="CI495" s="68" t="str">
        <f t="shared" si="506"/>
        <v/>
      </c>
      <c r="CJ495" s="68" t="str">
        <f t="shared" si="507"/>
        <v/>
      </c>
      <c r="CK495" s="68" t="str">
        <f t="shared" si="508"/>
        <v/>
      </c>
      <c r="CL495" s="68" t="str">
        <f t="shared" si="509"/>
        <v/>
      </c>
      <c r="CM495" s="68" t="str">
        <f t="shared" si="510"/>
        <v/>
      </c>
      <c r="CN495" s="68" t="str">
        <f t="shared" si="511"/>
        <v/>
      </c>
      <c r="CO495" s="68" t="str">
        <f t="shared" si="512"/>
        <v/>
      </c>
      <c r="CP495" s="68" t="str">
        <f t="shared" si="517"/>
        <v/>
      </c>
    </row>
    <row r="496" spans="3:94" x14ac:dyDescent="0.25">
      <c r="C496" s="82" t="str">
        <f t="shared" si="513"/>
        <v/>
      </c>
      <c r="D496" s="278"/>
      <c r="E496" s="82" t="str">
        <f t="shared" si="514"/>
        <v/>
      </c>
      <c r="F496" s="82" t="str">
        <f t="shared" si="467"/>
        <v/>
      </c>
      <c r="G496" s="82" t="str">
        <f t="shared" si="468"/>
        <v/>
      </c>
      <c r="H496" s="82" t="str">
        <f t="shared" si="469"/>
        <v/>
      </c>
      <c r="I496" s="82" t="str">
        <f t="shared" si="470"/>
        <v/>
      </c>
      <c r="J496" s="82" t="str">
        <f t="shared" si="471"/>
        <v/>
      </c>
      <c r="K496" s="82" t="str">
        <f t="shared" si="472"/>
        <v/>
      </c>
      <c r="L496" s="82" t="str">
        <f t="shared" si="473"/>
        <v/>
      </c>
      <c r="M496" s="82" t="str">
        <f t="shared" si="474"/>
        <v/>
      </c>
      <c r="N496" s="82" t="str">
        <f t="shared" si="475"/>
        <v/>
      </c>
      <c r="O496" s="82" t="str">
        <f t="shared" si="476"/>
        <v/>
      </c>
      <c r="P496" s="82" t="str">
        <f t="shared" si="477"/>
        <v/>
      </c>
      <c r="Q496" s="82" t="str">
        <f t="shared" si="478"/>
        <v/>
      </c>
      <c r="R496" s="82" t="str">
        <f t="shared" si="479"/>
        <v/>
      </c>
      <c r="S496" s="82" t="str">
        <f t="shared" si="480"/>
        <v/>
      </c>
      <c r="T496" s="82" t="str">
        <f t="shared" si="481"/>
        <v/>
      </c>
      <c r="U496" s="82" t="str">
        <f t="shared" si="482"/>
        <v/>
      </c>
      <c r="V496" s="82" t="str">
        <f t="shared" si="483"/>
        <v/>
      </c>
      <c r="W496" s="82" t="str">
        <f t="shared" si="484"/>
        <v/>
      </c>
      <c r="X496" s="82" t="str">
        <f t="shared" si="485"/>
        <v/>
      </c>
      <c r="Y496" s="82" t="str">
        <f t="shared" si="486"/>
        <v/>
      </c>
      <c r="Z496" s="82" t="str">
        <f t="shared" si="487"/>
        <v/>
      </c>
      <c r="AA496" s="82" t="str">
        <f t="shared" si="488"/>
        <v/>
      </c>
      <c r="AB496" s="82" t="str">
        <f t="shared" si="489"/>
        <v/>
      </c>
      <c r="AC496" s="83" t="str">
        <f t="shared" si="518"/>
        <v>https://viking-pictures.s3.us-west-1.amazonaws.com/AA1188</v>
      </c>
      <c r="AD496" s="82" t="str">
        <f t="shared" si="519"/>
        <v>0</v>
      </c>
      <c r="AE496" s="82">
        <f t="shared" si="515"/>
        <v>0</v>
      </c>
      <c r="AF496" s="82" t="str">
        <f t="shared" si="520"/>
        <v>0</v>
      </c>
      <c r="AG496" s="82" t="str">
        <f t="shared" si="521"/>
        <v>0</v>
      </c>
      <c r="AH496" s="82" t="str">
        <f t="shared" si="522"/>
        <v>0</v>
      </c>
      <c r="AI496" s="82" t="str">
        <f t="shared" si="523"/>
        <v>0</v>
      </c>
      <c r="AJ496" s="82" t="str">
        <f t="shared" si="524"/>
        <v>0</v>
      </c>
      <c r="AK496" s="82" t="str">
        <f t="shared" si="525"/>
        <v>0</v>
      </c>
      <c r="AL496" s="82" t="str">
        <f t="shared" si="526"/>
        <v>0</v>
      </c>
      <c r="AM496" s="82" t="str">
        <f t="shared" si="527"/>
        <v>0</v>
      </c>
      <c r="AN496" s="82" t="str">
        <f t="shared" si="528"/>
        <v>0</v>
      </c>
      <c r="AO496" s="82" t="str">
        <f t="shared" si="529"/>
        <v>0</v>
      </c>
      <c r="AP496" s="82" t="str">
        <f t="shared" si="530"/>
        <v>0</v>
      </c>
      <c r="AQ496" s="84" t="s">
        <v>3199</v>
      </c>
      <c r="AR496" s="84" t="s">
        <v>1864</v>
      </c>
      <c r="AS496" s="84" t="s">
        <v>1865</v>
      </c>
      <c r="AT496" s="84" t="s">
        <v>1866</v>
      </c>
      <c r="AU496" s="84" t="s">
        <v>1867</v>
      </c>
      <c r="AV496" s="84" t="s">
        <v>1868</v>
      </c>
      <c r="AW496" s="84" t="s">
        <v>1869</v>
      </c>
      <c r="AX496" s="84" t="s">
        <v>1870</v>
      </c>
      <c r="AY496" s="84" t="s">
        <v>1871</v>
      </c>
      <c r="AZ496" s="84" t="s">
        <v>1872</v>
      </c>
      <c r="BA496" s="84" t="s">
        <v>1873</v>
      </c>
      <c r="BB496" s="84" t="s">
        <v>1874</v>
      </c>
      <c r="BC496" s="84" t="s">
        <v>1875</v>
      </c>
      <c r="BD496" s="84" t="s">
        <v>1876</v>
      </c>
      <c r="BE496" s="84" t="s">
        <v>1877</v>
      </c>
      <c r="BF496" s="84" t="s">
        <v>1878</v>
      </c>
      <c r="BG496" s="84" t="s">
        <v>1879</v>
      </c>
      <c r="BH496" s="84" t="s">
        <v>1880</v>
      </c>
      <c r="BI496" s="84" t="s">
        <v>1881</v>
      </c>
      <c r="BJ496" s="84" t="s">
        <v>1882</v>
      </c>
      <c r="BK496" s="84" t="s">
        <v>1883</v>
      </c>
      <c r="BL496" s="84" t="s">
        <v>1884</v>
      </c>
      <c r="BM496" s="84" t="s">
        <v>1885</v>
      </c>
      <c r="BN496" s="84" t="s">
        <v>1886</v>
      </c>
      <c r="BO496" s="84" t="s">
        <v>1887</v>
      </c>
      <c r="BP496" s="84" t="s">
        <v>1888</v>
      </c>
      <c r="BQ496" s="84" t="s">
        <v>1889</v>
      </c>
      <c r="BR496" s="68" t="str">
        <f t="shared" si="516"/>
        <v/>
      </c>
      <c r="BS496" s="68" t="str">
        <f t="shared" si="490"/>
        <v/>
      </c>
      <c r="BT496" s="68" t="str">
        <f t="shared" si="491"/>
        <v/>
      </c>
      <c r="BU496" s="68" t="str">
        <f t="shared" si="492"/>
        <v/>
      </c>
      <c r="BV496" s="68" t="str">
        <f t="shared" si="493"/>
        <v/>
      </c>
      <c r="BW496" s="68" t="str">
        <f t="shared" si="494"/>
        <v/>
      </c>
      <c r="BX496" s="68" t="str">
        <f t="shared" si="495"/>
        <v/>
      </c>
      <c r="BY496" s="68" t="str">
        <f t="shared" si="496"/>
        <v/>
      </c>
      <c r="BZ496" s="68" t="str">
        <f t="shared" si="497"/>
        <v/>
      </c>
      <c r="CA496" s="68" t="str">
        <f t="shared" si="498"/>
        <v/>
      </c>
      <c r="CB496" s="68" t="str">
        <f t="shared" si="499"/>
        <v/>
      </c>
      <c r="CC496" s="68" t="str">
        <f t="shared" si="500"/>
        <v/>
      </c>
      <c r="CD496" s="68" t="str">
        <f t="shared" si="501"/>
        <v/>
      </c>
      <c r="CE496" s="68" t="str">
        <f t="shared" si="502"/>
        <v/>
      </c>
      <c r="CF496" s="68" t="str">
        <f t="shared" si="503"/>
        <v/>
      </c>
      <c r="CG496" s="68" t="str">
        <f t="shared" si="504"/>
        <v/>
      </c>
      <c r="CH496" s="68" t="str">
        <f t="shared" si="505"/>
        <v/>
      </c>
      <c r="CI496" s="68" t="str">
        <f t="shared" si="506"/>
        <v/>
      </c>
      <c r="CJ496" s="68" t="str">
        <f t="shared" si="507"/>
        <v/>
      </c>
      <c r="CK496" s="68" t="str">
        <f t="shared" si="508"/>
        <v/>
      </c>
      <c r="CL496" s="68" t="str">
        <f t="shared" si="509"/>
        <v/>
      </c>
      <c r="CM496" s="68" t="str">
        <f t="shared" si="510"/>
        <v/>
      </c>
      <c r="CN496" s="68" t="str">
        <f t="shared" si="511"/>
        <v/>
      </c>
      <c r="CO496" s="68" t="str">
        <f t="shared" si="512"/>
        <v/>
      </c>
      <c r="CP496" s="68" t="str">
        <f t="shared" si="517"/>
        <v/>
      </c>
    </row>
    <row r="497" spans="3:94" x14ac:dyDescent="0.25">
      <c r="C497" s="82" t="str">
        <f t="shared" si="513"/>
        <v/>
      </c>
      <c r="D497" s="278"/>
      <c r="E497" s="82" t="str">
        <f t="shared" si="514"/>
        <v/>
      </c>
      <c r="F497" s="82" t="str">
        <f t="shared" si="467"/>
        <v/>
      </c>
      <c r="G497" s="82" t="str">
        <f t="shared" si="468"/>
        <v/>
      </c>
      <c r="H497" s="82" t="str">
        <f t="shared" si="469"/>
        <v/>
      </c>
      <c r="I497" s="82" t="str">
        <f t="shared" si="470"/>
        <v/>
      </c>
      <c r="J497" s="82" t="str">
        <f t="shared" si="471"/>
        <v/>
      </c>
      <c r="K497" s="82" t="str">
        <f t="shared" si="472"/>
        <v/>
      </c>
      <c r="L497" s="82" t="str">
        <f t="shared" si="473"/>
        <v/>
      </c>
      <c r="M497" s="82" t="str">
        <f t="shared" si="474"/>
        <v/>
      </c>
      <c r="N497" s="82" t="str">
        <f t="shared" si="475"/>
        <v/>
      </c>
      <c r="O497" s="82" t="str">
        <f t="shared" si="476"/>
        <v/>
      </c>
      <c r="P497" s="82" t="str">
        <f t="shared" si="477"/>
        <v/>
      </c>
      <c r="Q497" s="82" t="str">
        <f t="shared" si="478"/>
        <v/>
      </c>
      <c r="R497" s="82" t="str">
        <f t="shared" si="479"/>
        <v/>
      </c>
      <c r="S497" s="82" t="str">
        <f t="shared" si="480"/>
        <v/>
      </c>
      <c r="T497" s="82" t="str">
        <f t="shared" si="481"/>
        <v/>
      </c>
      <c r="U497" s="82" t="str">
        <f t="shared" si="482"/>
        <v/>
      </c>
      <c r="V497" s="82" t="str">
        <f t="shared" si="483"/>
        <v/>
      </c>
      <c r="W497" s="82" t="str">
        <f t="shared" si="484"/>
        <v/>
      </c>
      <c r="X497" s="82" t="str">
        <f t="shared" si="485"/>
        <v/>
      </c>
      <c r="Y497" s="82" t="str">
        <f t="shared" si="486"/>
        <v/>
      </c>
      <c r="Z497" s="82" t="str">
        <f t="shared" si="487"/>
        <v/>
      </c>
      <c r="AA497" s="82" t="str">
        <f t="shared" si="488"/>
        <v/>
      </c>
      <c r="AB497" s="82" t="str">
        <f t="shared" si="489"/>
        <v/>
      </c>
      <c r="AC497" s="83" t="str">
        <f t="shared" si="518"/>
        <v>https://viking-pictures.s3.us-west-1.amazonaws.com/AA1188</v>
      </c>
      <c r="AD497" s="82" t="str">
        <f t="shared" si="519"/>
        <v>0</v>
      </c>
      <c r="AE497" s="82">
        <f t="shared" si="515"/>
        <v>0</v>
      </c>
      <c r="AF497" s="82" t="str">
        <f t="shared" si="520"/>
        <v>0</v>
      </c>
      <c r="AG497" s="82" t="str">
        <f t="shared" si="521"/>
        <v>0</v>
      </c>
      <c r="AH497" s="82" t="str">
        <f t="shared" si="522"/>
        <v>0</v>
      </c>
      <c r="AI497" s="82" t="str">
        <f t="shared" si="523"/>
        <v>0</v>
      </c>
      <c r="AJ497" s="82" t="str">
        <f t="shared" si="524"/>
        <v>0</v>
      </c>
      <c r="AK497" s="82" t="str">
        <f t="shared" si="525"/>
        <v>0</v>
      </c>
      <c r="AL497" s="82" t="str">
        <f t="shared" si="526"/>
        <v>0</v>
      </c>
      <c r="AM497" s="82" t="str">
        <f t="shared" si="527"/>
        <v>0</v>
      </c>
      <c r="AN497" s="82" t="str">
        <f t="shared" si="528"/>
        <v>0</v>
      </c>
      <c r="AO497" s="82" t="str">
        <f t="shared" si="529"/>
        <v>0</v>
      </c>
      <c r="AP497" s="82" t="str">
        <f t="shared" si="530"/>
        <v>0</v>
      </c>
      <c r="AQ497" s="84" t="s">
        <v>3199</v>
      </c>
      <c r="AR497" s="84" t="s">
        <v>1864</v>
      </c>
      <c r="AS497" s="84" t="s">
        <v>1865</v>
      </c>
      <c r="AT497" s="84" t="s">
        <v>1866</v>
      </c>
      <c r="AU497" s="84" t="s">
        <v>1867</v>
      </c>
      <c r="AV497" s="84" t="s">
        <v>1868</v>
      </c>
      <c r="AW497" s="84" t="s">
        <v>1869</v>
      </c>
      <c r="AX497" s="84" t="s">
        <v>1870</v>
      </c>
      <c r="AY497" s="84" t="s">
        <v>1871</v>
      </c>
      <c r="AZ497" s="84" t="s">
        <v>1872</v>
      </c>
      <c r="BA497" s="84" t="s">
        <v>1873</v>
      </c>
      <c r="BB497" s="84" t="s">
        <v>1874</v>
      </c>
      <c r="BC497" s="84" t="s">
        <v>1875</v>
      </c>
      <c r="BD497" s="84" t="s">
        <v>1876</v>
      </c>
      <c r="BE497" s="84" t="s">
        <v>1877</v>
      </c>
      <c r="BF497" s="84" t="s">
        <v>1878</v>
      </c>
      <c r="BG497" s="84" t="s">
        <v>1879</v>
      </c>
      <c r="BH497" s="84" t="s">
        <v>1880</v>
      </c>
      <c r="BI497" s="84" t="s">
        <v>1881</v>
      </c>
      <c r="BJ497" s="84" t="s">
        <v>1882</v>
      </c>
      <c r="BK497" s="84" t="s">
        <v>1883</v>
      </c>
      <c r="BL497" s="84" t="s">
        <v>1884</v>
      </c>
      <c r="BM497" s="84" t="s">
        <v>1885</v>
      </c>
      <c r="BN497" s="84" t="s">
        <v>1886</v>
      </c>
      <c r="BO497" s="84" t="s">
        <v>1887</v>
      </c>
      <c r="BP497" s="84" t="s">
        <v>1888</v>
      </c>
      <c r="BQ497" s="84" t="s">
        <v>1889</v>
      </c>
      <c r="BR497" s="68" t="str">
        <f t="shared" si="516"/>
        <v/>
      </c>
      <c r="BS497" s="68" t="str">
        <f t="shared" si="490"/>
        <v/>
      </c>
      <c r="BT497" s="68" t="str">
        <f t="shared" si="491"/>
        <v/>
      </c>
      <c r="BU497" s="68" t="str">
        <f t="shared" si="492"/>
        <v/>
      </c>
      <c r="BV497" s="68" t="str">
        <f t="shared" si="493"/>
        <v/>
      </c>
      <c r="BW497" s="68" t="str">
        <f t="shared" si="494"/>
        <v/>
      </c>
      <c r="BX497" s="68" t="str">
        <f t="shared" si="495"/>
        <v/>
      </c>
      <c r="BY497" s="68" t="str">
        <f t="shared" si="496"/>
        <v/>
      </c>
      <c r="BZ497" s="68" t="str">
        <f t="shared" si="497"/>
        <v/>
      </c>
      <c r="CA497" s="68" t="str">
        <f t="shared" si="498"/>
        <v/>
      </c>
      <c r="CB497" s="68" t="str">
        <f t="shared" si="499"/>
        <v/>
      </c>
      <c r="CC497" s="68" t="str">
        <f t="shared" si="500"/>
        <v/>
      </c>
      <c r="CD497" s="68" t="str">
        <f t="shared" si="501"/>
        <v/>
      </c>
      <c r="CE497" s="68" t="str">
        <f t="shared" si="502"/>
        <v/>
      </c>
      <c r="CF497" s="68" t="str">
        <f t="shared" si="503"/>
        <v/>
      </c>
      <c r="CG497" s="68" t="str">
        <f t="shared" si="504"/>
        <v/>
      </c>
      <c r="CH497" s="68" t="str">
        <f t="shared" si="505"/>
        <v/>
      </c>
      <c r="CI497" s="68" t="str">
        <f t="shared" si="506"/>
        <v/>
      </c>
      <c r="CJ497" s="68" t="str">
        <f t="shared" si="507"/>
        <v/>
      </c>
      <c r="CK497" s="68" t="str">
        <f t="shared" si="508"/>
        <v/>
      </c>
      <c r="CL497" s="68" t="str">
        <f t="shared" si="509"/>
        <v/>
      </c>
      <c r="CM497" s="68" t="str">
        <f t="shared" si="510"/>
        <v/>
      </c>
      <c r="CN497" s="68" t="str">
        <f t="shared" si="511"/>
        <v/>
      </c>
      <c r="CO497" s="68" t="str">
        <f t="shared" si="512"/>
        <v/>
      </c>
      <c r="CP497" s="68" t="str">
        <f t="shared" si="517"/>
        <v/>
      </c>
    </row>
    <row r="498" spans="3:94" x14ac:dyDescent="0.25">
      <c r="C498" s="82" t="str">
        <f t="shared" si="513"/>
        <v/>
      </c>
      <c r="D498" s="278"/>
      <c r="E498" s="82" t="str">
        <f t="shared" si="514"/>
        <v/>
      </c>
      <c r="F498" s="82" t="str">
        <f t="shared" si="467"/>
        <v/>
      </c>
      <c r="G498" s="82" t="str">
        <f t="shared" si="468"/>
        <v/>
      </c>
      <c r="H498" s="82" t="str">
        <f t="shared" si="469"/>
        <v/>
      </c>
      <c r="I498" s="82" t="str">
        <f t="shared" si="470"/>
        <v/>
      </c>
      <c r="J498" s="82" t="str">
        <f t="shared" si="471"/>
        <v/>
      </c>
      <c r="K498" s="82" t="str">
        <f t="shared" si="472"/>
        <v/>
      </c>
      <c r="L498" s="82" t="str">
        <f t="shared" si="473"/>
        <v/>
      </c>
      <c r="M498" s="82" t="str">
        <f t="shared" si="474"/>
        <v/>
      </c>
      <c r="N498" s="82" t="str">
        <f t="shared" si="475"/>
        <v/>
      </c>
      <c r="O498" s="82" t="str">
        <f t="shared" si="476"/>
        <v/>
      </c>
      <c r="P498" s="82" t="str">
        <f t="shared" si="477"/>
        <v/>
      </c>
      <c r="Q498" s="82" t="str">
        <f t="shared" si="478"/>
        <v/>
      </c>
      <c r="R498" s="82" t="str">
        <f t="shared" si="479"/>
        <v/>
      </c>
      <c r="S498" s="82" t="str">
        <f t="shared" si="480"/>
        <v/>
      </c>
      <c r="T498" s="82" t="str">
        <f t="shared" si="481"/>
        <v/>
      </c>
      <c r="U498" s="82" t="str">
        <f t="shared" si="482"/>
        <v/>
      </c>
      <c r="V498" s="82" t="str">
        <f t="shared" si="483"/>
        <v/>
      </c>
      <c r="W498" s="82" t="str">
        <f t="shared" si="484"/>
        <v/>
      </c>
      <c r="X498" s="82" t="str">
        <f t="shared" si="485"/>
        <v/>
      </c>
      <c r="Y498" s="82" t="str">
        <f t="shared" si="486"/>
        <v/>
      </c>
      <c r="Z498" s="82" t="str">
        <f t="shared" si="487"/>
        <v/>
      </c>
      <c r="AA498" s="82" t="str">
        <f t="shared" si="488"/>
        <v/>
      </c>
      <c r="AB498" s="82" t="str">
        <f t="shared" si="489"/>
        <v/>
      </c>
      <c r="AC498" s="83" t="str">
        <f t="shared" si="518"/>
        <v>https://viking-pictures.s3.us-west-1.amazonaws.com/AA1188</v>
      </c>
      <c r="AD498" s="82" t="str">
        <f t="shared" si="519"/>
        <v>0</v>
      </c>
      <c r="AE498" s="82">
        <f t="shared" si="515"/>
        <v>0</v>
      </c>
      <c r="AF498" s="82" t="str">
        <f t="shared" si="520"/>
        <v>0</v>
      </c>
      <c r="AG498" s="82" t="str">
        <f t="shared" si="521"/>
        <v>0</v>
      </c>
      <c r="AH498" s="82" t="str">
        <f t="shared" si="522"/>
        <v>0</v>
      </c>
      <c r="AI498" s="82" t="str">
        <f t="shared" si="523"/>
        <v>0</v>
      </c>
      <c r="AJ498" s="82" t="str">
        <f t="shared" si="524"/>
        <v>0</v>
      </c>
      <c r="AK498" s="82" t="str">
        <f t="shared" si="525"/>
        <v>0</v>
      </c>
      <c r="AL498" s="82" t="str">
        <f t="shared" si="526"/>
        <v>0</v>
      </c>
      <c r="AM498" s="82" t="str">
        <f t="shared" si="527"/>
        <v>0</v>
      </c>
      <c r="AN498" s="82" t="str">
        <f t="shared" si="528"/>
        <v>0</v>
      </c>
      <c r="AO498" s="82" t="str">
        <f t="shared" si="529"/>
        <v>0</v>
      </c>
      <c r="AP498" s="82" t="str">
        <f t="shared" si="530"/>
        <v>0</v>
      </c>
      <c r="AQ498" s="84" t="s">
        <v>3199</v>
      </c>
      <c r="AR498" s="84" t="s">
        <v>1864</v>
      </c>
      <c r="AS498" s="84" t="s">
        <v>1865</v>
      </c>
      <c r="AT498" s="84" t="s">
        <v>1866</v>
      </c>
      <c r="AU498" s="84" t="s">
        <v>1867</v>
      </c>
      <c r="AV498" s="84" t="s">
        <v>1868</v>
      </c>
      <c r="AW498" s="84" t="s">
        <v>1869</v>
      </c>
      <c r="AX498" s="84" t="s">
        <v>1870</v>
      </c>
      <c r="AY498" s="84" t="s">
        <v>1871</v>
      </c>
      <c r="AZ498" s="84" t="s">
        <v>1872</v>
      </c>
      <c r="BA498" s="84" t="s">
        <v>1873</v>
      </c>
      <c r="BB498" s="84" t="s">
        <v>1874</v>
      </c>
      <c r="BC498" s="84" t="s">
        <v>1875</v>
      </c>
      <c r="BD498" s="84" t="s">
        <v>1876</v>
      </c>
      <c r="BE498" s="84" t="s">
        <v>1877</v>
      </c>
      <c r="BF498" s="84" t="s">
        <v>1878</v>
      </c>
      <c r="BG498" s="84" t="s">
        <v>1879</v>
      </c>
      <c r="BH498" s="84" t="s">
        <v>1880</v>
      </c>
      <c r="BI498" s="84" t="s">
        <v>1881</v>
      </c>
      <c r="BJ498" s="84" t="s">
        <v>1882</v>
      </c>
      <c r="BK498" s="84" t="s">
        <v>1883</v>
      </c>
      <c r="BL498" s="84" t="s">
        <v>1884</v>
      </c>
      <c r="BM498" s="84" t="s">
        <v>1885</v>
      </c>
      <c r="BN498" s="84" t="s">
        <v>1886</v>
      </c>
      <c r="BO498" s="84" t="s">
        <v>1887</v>
      </c>
      <c r="BP498" s="84" t="s">
        <v>1888</v>
      </c>
      <c r="BQ498" s="84" t="s">
        <v>1889</v>
      </c>
      <c r="BR498" s="68" t="str">
        <f t="shared" si="516"/>
        <v/>
      </c>
      <c r="BS498" s="68" t="str">
        <f t="shared" si="490"/>
        <v/>
      </c>
      <c r="BT498" s="68" t="str">
        <f t="shared" si="491"/>
        <v/>
      </c>
      <c r="BU498" s="68" t="str">
        <f t="shared" si="492"/>
        <v/>
      </c>
      <c r="BV498" s="68" t="str">
        <f t="shared" si="493"/>
        <v/>
      </c>
      <c r="BW498" s="68" t="str">
        <f t="shared" si="494"/>
        <v/>
      </c>
      <c r="BX498" s="68" t="str">
        <f t="shared" si="495"/>
        <v/>
      </c>
      <c r="BY498" s="68" t="str">
        <f t="shared" si="496"/>
        <v/>
      </c>
      <c r="BZ498" s="68" t="str">
        <f t="shared" si="497"/>
        <v/>
      </c>
      <c r="CA498" s="68" t="str">
        <f t="shared" si="498"/>
        <v/>
      </c>
      <c r="CB498" s="68" t="str">
        <f t="shared" si="499"/>
        <v/>
      </c>
      <c r="CC498" s="68" t="str">
        <f t="shared" si="500"/>
        <v/>
      </c>
      <c r="CD498" s="68" t="str">
        <f t="shared" si="501"/>
        <v/>
      </c>
      <c r="CE498" s="68" t="str">
        <f t="shared" si="502"/>
        <v/>
      </c>
      <c r="CF498" s="68" t="str">
        <f t="shared" si="503"/>
        <v/>
      </c>
      <c r="CG498" s="68" t="str">
        <f t="shared" si="504"/>
        <v/>
      </c>
      <c r="CH498" s="68" t="str">
        <f t="shared" si="505"/>
        <v/>
      </c>
      <c r="CI498" s="68" t="str">
        <f t="shared" si="506"/>
        <v/>
      </c>
      <c r="CJ498" s="68" t="str">
        <f t="shared" si="507"/>
        <v/>
      </c>
      <c r="CK498" s="68" t="str">
        <f t="shared" si="508"/>
        <v/>
      </c>
      <c r="CL498" s="68" t="str">
        <f t="shared" si="509"/>
        <v/>
      </c>
      <c r="CM498" s="68" t="str">
        <f t="shared" si="510"/>
        <v/>
      </c>
      <c r="CN498" s="68" t="str">
        <f t="shared" si="511"/>
        <v/>
      </c>
      <c r="CO498" s="68" t="str">
        <f t="shared" si="512"/>
        <v/>
      </c>
      <c r="CP498" s="68" t="str">
        <f t="shared" si="517"/>
        <v/>
      </c>
    </row>
    <row r="499" spans="3:94" x14ac:dyDescent="0.25">
      <c r="C499" s="82" t="str">
        <f t="shared" si="513"/>
        <v/>
      </c>
      <c r="D499" s="278"/>
      <c r="E499" s="82" t="str">
        <f t="shared" si="514"/>
        <v/>
      </c>
      <c r="F499" s="82" t="str">
        <f t="shared" si="467"/>
        <v/>
      </c>
      <c r="G499" s="82" t="str">
        <f t="shared" si="468"/>
        <v/>
      </c>
      <c r="H499" s="82" t="str">
        <f t="shared" si="469"/>
        <v/>
      </c>
      <c r="I499" s="82" t="str">
        <f t="shared" si="470"/>
        <v/>
      </c>
      <c r="J499" s="82" t="str">
        <f t="shared" si="471"/>
        <v/>
      </c>
      <c r="K499" s="82" t="str">
        <f t="shared" si="472"/>
        <v/>
      </c>
      <c r="L499" s="82" t="str">
        <f t="shared" si="473"/>
        <v/>
      </c>
      <c r="M499" s="82" t="str">
        <f t="shared" si="474"/>
        <v/>
      </c>
      <c r="N499" s="82" t="str">
        <f t="shared" si="475"/>
        <v/>
      </c>
      <c r="O499" s="82" t="str">
        <f t="shared" si="476"/>
        <v/>
      </c>
      <c r="P499" s="82" t="str">
        <f t="shared" si="477"/>
        <v/>
      </c>
      <c r="Q499" s="82" t="str">
        <f t="shared" si="478"/>
        <v/>
      </c>
      <c r="R499" s="82" t="str">
        <f t="shared" si="479"/>
        <v/>
      </c>
      <c r="S499" s="82" t="str">
        <f t="shared" si="480"/>
        <v/>
      </c>
      <c r="T499" s="82" t="str">
        <f t="shared" si="481"/>
        <v/>
      </c>
      <c r="U499" s="82" t="str">
        <f t="shared" si="482"/>
        <v/>
      </c>
      <c r="V499" s="82" t="str">
        <f t="shared" si="483"/>
        <v/>
      </c>
      <c r="W499" s="82" t="str">
        <f t="shared" si="484"/>
        <v/>
      </c>
      <c r="X499" s="82" t="str">
        <f t="shared" si="485"/>
        <v/>
      </c>
      <c r="Y499" s="82" t="str">
        <f t="shared" si="486"/>
        <v/>
      </c>
      <c r="Z499" s="82" t="str">
        <f t="shared" si="487"/>
        <v/>
      </c>
      <c r="AA499" s="82" t="str">
        <f t="shared" si="488"/>
        <v/>
      </c>
      <c r="AB499" s="82" t="str">
        <f t="shared" si="489"/>
        <v/>
      </c>
      <c r="AC499" s="83" t="str">
        <f t="shared" si="518"/>
        <v>https://viking-pictures.s3.us-west-1.amazonaws.com/AA1188</v>
      </c>
      <c r="AD499" s="82" t="str">
        <f t="shared" si="519"/>
        <v>0</v>
      </c>
      <c r="AE499" s="82">
        <f t="shared" si="515"/>
        <v>0</v>
      </c>
      <c r="AF499" s="82" t="str">
        <f t="shared" si="520"/>
        <v>0</v>
      </c>
      <c r="AG499" s="82" t="str">
        <f t="shared" si="521"/>
        <v>0</v>
      </c>
      <c r="AH499" s="82" t="str">
        <f t="shared" si="522"/>
        <v>0</v>
      </c>
      <c r="AI499" s="82" t="str">
        <f t="shared" si="523"/>
        <v>0</v>
      </c>
      <c r="AJ499" s="82" t="str">
        <f t="shared" si="524"/>
        <v>0</v>
      </c>
      <c r="AK499" s="82" t="str">
        <f t="shared" si="525"/>
        <v>0</v>
      </c>
      <c r="AL499" s="82" t="str">
        <f t="shared" si="526"/>
        <v>0</v>
      </c>
      <c r="AM499" s="82" t="str">
        <f t="shared" si="527"/>
        <v>0</v>
      </c>
      <c r="AN499" s="82" t="str">
        <f t="shared" si="528"/>
        <v>0</v>
      </c>
      <c r="AO499" s="82" t="str">
        <f t="shared" si="529"/>
        <v>0</v>
      </c>
      <c r="AP499" s="82" t="str">
        <f t="shared" si="530"/>
        <v>0</v>
      </c>
      <c r="AQ499" s="84" t="s">
        <v>3199</v>
      </c>
      <c r="AR499" s="84" t="s">
        <v>1864</v>
      </c>
      <c r="AS499" s="84" t="s">
        <v>1865</v>
      </c>
      <c r="AT499" s="84" t="s">
        <v>1866</v>
      </c>
      <c r="AU499" s="84" t="s">
        <v>1867</v>
      </c>
      <c r="AV499" s="84" t="s">
        <v>1868</v>
      </c>
      <c r="AW499" s="84" t="s">
        <v>1869</v>
      </c>
      <c r="AX499" s="84" t="s">
        <v>1870</v>
      </c>
      <c r="AY499" s="84" t="s">
        <v>1871</v>
      </c>
      <c r="AZ499" s="84" t="s">
        <v>1872</v>
      </c>
      <c r="BA499" s="84" t="s">
        <v>1873</v>
      </c>
      <c r="BB499" s="84" t="s">
        <v>1874</v>
      </c>
      <c r="BC499" s="84" t="s">
        <v>1875</v>
      </c>
      <c r="BD499" s="84" t="s">
        <v>1876</v>
      </c>
      <c r="BE499" s="84" t="s">
        <v>1877</v>
      </c>
      <c r="BF499" s="84" t="s">
        <v>1878</v>
      </c>
      <c r="BG499" s="84" t="s">
        <v>1879</v>
      </c>
      <c r="BH499" s="84" t="s">
        <v>1880</v>
      </c>
      <c r="BI499" s="84" t="s">
        <v>1881</v>
      </c>
      <c r="BJ499" s="84" t="s">
        <v>1882</v>
      </c>
      <c r="BK499" s="84" t="s">
        <v>1883</v>
      </c>
      <c r="BL499" s="84" t="s">
        <v>1884</v>
      </c>
      <c r="BM499" s="84" t="s">
        <v>1885</v>
      </c>
      <c r="BN499" s="84" t="s">
        <v>1886</v>
      </c>
      <c r="BO499" s="84" t="s">
        <v>1887</v>
      </c>
      <c r="BP499" s="84" t="s">
        <v>1888</v>
      </c>
      <c r="BQ499" s="84" t="s">
        <v>1889</v>
      </c>
      <c r="BR499" s="68" t="str">
        <f t="shared" si="516"/>
        <v/>
      </c>
      <c r="BS499" s="68" t="str">
        <f t="shared" si="490"/>
        <v/>
      </c>
      <c r="BT499" s="68" t="str">
        <f t="shared" si="491"/>
        <v/>
      </c>
      <c r="BU499" s="68" t="str">
        <f t="shared" si="492"/>
        <v/>
      </c>
      <c r="BV499" s="68" t="str">
        <f t="shared" si="493"/>
        <v/>
      </c>
      <c r="BW499" s="68" t="str">
        <f t="shared" si="494"/>
        <v/>
      </c>
      <c r="BX499" s="68" t="str">
        <f t="shared" si="495"/>
        <v/>
      </c>
      <c r="BY499" s="68" t="str">
        <f t="shared" si="496"/>
        <v/>
      </c>
      <c r="BZ499" s="68" t="str">
        <f t="shared" si="497"/>
        <v/>
      </c>
      <c r="CA499" s="68" t="str">
        <f t="shared" si="498"/>
        <v/>
      </c>
      <c r="CB499" s="68" t="str">
        <f t="shared" si="499"/>
        <v/>
      </c>
      <c r="CC499" s="68" t="str">
        <f t="shared" si="500"/>
        <v/>
      </c>
      <c r="CD499" s="68" t="str">
        <f t="shared" si="501"/>
        <v/>
      </c>
      <c r="CE499" s="68" t="str">
        <f t="shared" si="502"/>
        <v/>
      </c>
      <c r="CF499" s="68" t="str">
        <f t="shared" si="503"/>
        <v/>
      </c>
      <c r="CG499" s="68" t="str">
        <f t="shared" si="504"/>
        <v/>
      </c>
      <c r="CH499" s="68" t="str">
        <f t="shared" si="505"/>
        <v/>
      </c>
      <c r="CI499" s="68" t="str">
        <f t="shared" si="506"/>
        <v/>
      </c>
      <c r="CJ499" s="68" t="str">
        <f t="shared" si="507"/>
        <v/>
      </c>
      <c r="CK499" s="68" t="str">
        <f t="shared" si="508"/>
        <v/>
      </c>
      <c r="CL499" s="68" t="str">
        <f t="shared" si="509"/>
        <v/>
      </c>
      <c r="CM499" s="68" t="str">
        <f t="shared" si="510"/>
        <v/>
      </c>
      <c r="CN499" s="68" t="str">
        <f t="shared" si="511"/>
        <v/>
      </c>
      <c r="CO499" s="68" t="str">
        <f t="shared" si="512"/>
        <v/>
      </c>
      <c r="CP499" s="68" t="str">
        <f t="shared" si="517"/>
        <v/>
      </c>
    </row>
    <row r="500" spans="3:94" x14ac:dyDescent="0.25">
      <c r="C500" s="82" t="str">
        <f t="shared" si="513"/>
        <v/>
      </c>
      <c r="D500" s="278"/>
      <c r="E500" s="82" t="str">
        <f t="shared" si="514"/>
        <v/>
      </c>
      <c r="F500" s="82" t="str">
        <f t="shared" si="467"/>
        <v/>
      </c>
      <c r="G500" s="82" t="str">
        <f t="shared" si="468"/>
        <v/>
      </c>
      <c r="H500" s="82" t="str">
        <f t="shared" si="469"/>
        <v/>
      </c>
      <c r="I500" s="82" t="str">
        <f t="shared" si="470"/>
        <v/>
      </c>
      <c r="J500" s="82" t="str">
        <f t="shared" si="471"/>
        <v/>
      </c>
      <c r="K500" s="82" t="str">
        <f t="shared" si="472"/>
        <v/>
      </c>
      <c r="L500" s="82" t="str">
        <f t="shared" si="473"/>
        <v/>
      </c>
      <c r="M500" s="82" t="str">
        <f t="shared" si="474"/>
        <v/>
      </c>
      <c r="N500" s="82" t="str">
        <f t="shared" si="475"/>
        <v/>
      </c>
      <c r="O500" s="82" t="str">
        <f t="shared" si="476"/>
        <v/>
      </c>
      <c r="P500" s="82" t="str">
        <f t="shared" si="477"/>
        <v/>
      </c>
      <c r="Q500" s="82" t="str">
        <f t="shared" si="478"/>
        <v/>
      </c>
      <c r="R500" s="82" t="str">
        <f t="shared" si="479"/>
        <v/>
      </c>
      <c r="S500" s="82" t="str">
        <f t="shared" si="480"/>
        <v/>
      </c>
      <c r="T500" s="82" t="str">
        <f t="shared" si="481"/>
        <v/>
      </c>
      <c r="U500" s="82" t="str">
        <f t="shared" si="482"/>
        <v/>
      </c>
      <c r="V500" s="82" t="str">
        <f t="shared" si="483"/>
        <v/>
      </c>
      <c r="W500" s="82" t="str">
        <f t="shared" si="484"/>
        <v/>
      </c>
      <c r="X500" s="82" t="str">
        <f t="shared" si="485"/>
        <v/>
      </c>
      <c r="Y500" s="82" t="str">
        <f t="shared" si="486"/>
        <v/>
      </c>
      <c r="Z500" s="82" t="str">
        <f t="shared" si="487"/>
        <v/>
      </c>
      <c r="AA500" s="82" t="str">
        <f t="shared" si="488"/>
        <v/>
      </c>
      <c r="AB500" s="82" t="str">
        <f t="shared" si="489"/>
        <v/>
      </c>
      <c r="AC500" s="83" t="str">
        <f t="shared" si="518"/>
        <v>https://viking-pictures.s3.us-west-1.amazonaws.com/AA1188</v>
      </c>
      <c r="AD500" s="82" t="str">
        <f t="shared" si="519"/>
        <v>0</v>
      </c>
      <c r="AE500" s="82">
        <f t="shared" si="515"/>
        <v>0</v>
      </c>
      <c r="AF500" s="82" t="str">
        <f t="shared" si="520"/>
        <v>0</v>
      </c>
      <c r="AG500" s="82" t="str">
        <f t="shared" si="521"/>
        <v>0</v>
      </c>
      <c r="AH500" s="82" t="str">
        <f t="shared" si="522"/>
        <v>0</v>
      </c>
      <c r="AI500" s="82" t="str">
        <f t="shared" si="523"/>
        <v>0</v>
      </c>
      <c r="AJ500" s="82" t="str">
        <f t="shared" si="524"/>
        <v>0</v>
      </c>
      <c r="AK500" s="82" t="str">
        <f t="shared" si="525"/>
        <v>0</v>
      </c>
      <c r="AL500" s="82" t="str">
        <f t="shared" si="526"/>
        <v>0</v>
      </c>
      <c r="AM500" s="82" t="str">
        <f t="shared" si="527"/>
        <v>0</v>
      </c>
      <c r="AN500" s="82" t="str">
        <f t="shared" si="528"/>
        <v>0</v>
      </c>
      <c r="AO500" s="82" t="str">
        <f t="shared" si="529"/>
        <v>0</v>
      </c>
      <c r="AP500" s="82" t="str">
        <f t="shared" si="530"/>
        <v>0</v>
      </c>
      <c r="AQ500" s="84" t="s">
        <v>3199</v>
      </c>
      <c r="AR500" s="84" t="s">
        <v>1864</v>
      </c>
      <c r="AS500" s="84" t="s">
        <v>1865</v>
      </c>
      <c r="AT500" s="84" t="s">
        <v>1866</v>
      </c>
      <c r="AU500" s="84" t="s">
        <v>1867</v>
      </c>
      <c r="AV500" s="84" t="s">
        <v>1868</v>
      </c>
      <c r="AW500" s="84" t="s">
        <v>1869</v>
      </c>
      <c r="AX500" s="84" t="s">
        <v>1870</v>
      </c>
      <c r="AY500" s="84" t="s">
        <v>1871</v>
      </c>
      <c r="AZ500" s="84" t="s">
        <v>1872</v>
      </c>
      <c r="BA500" s="84" t="s">
        <v>1873</v>
      </c>
      <c r="BB500" s="84" t="s">
        <v>1874</v>
      </c>
      <c r="BC500" s="84" t="s">
        <v>1875</v>
      </c>
      <c r="BD500" s="84" t="s">
        <v>1876</v>
      </c>
      <c r="BE500" s="84" t="s">
        <v>1877</v>
      </c>
      <c r="BF500" s="84" t="s">
        <v>1878</v>
      </c>
      <c r="BG500" s="84" t="s">
        <v>1879</v>
      </c>
      <c r="BH500" s="84" t="s">
        <v>1880</v>
      </c>
      <c r="BI500" s="84" t="s">
        <v>1881</v>
      </c>
      <c r="BJ500" s="84" t="s">
        <v>1882</v>
      </c>
      <c r="BK500" s="84" t="s">
        <v>1883</v>
      </c>
      <c r="BL500" s="84" t="s">
        <v>1884</v>
      </c>
      <c r="BM500" s="84" t="s">
        <v>1885</v>
      </c>
      <c r="BN500" s="84" t="s">
        <v>1886</v>
      </c>
      <c r="BO500" s="84" t="s">
        <v>1887</v>
      </c>
      <c r="BP500" s="84" t="s">
        <v>1888</v>
      </c>
      <c r="BQ500" s="84" t="s">
        <v>1889</v>
      </c>
      <c r="BR500" s="68" t="str">
        <f t="shared" si="516"/>
        <v/>
      </c>
      <c r="BS500" s="68" t="str">
        <f t="shared" si="490"/>
        <v/>
      </c>
      <c r="BT500" s="68" t="str">
        <f t="shared" si="491"/>
        <v/>
      </c>
      <c r="BU500" s="68" t="str">
        <f t="shared" si="492"/>
        <v/>
      </c>
      <c r="BV500" s="68" t="str">
        <f t="shared" si="493"/>
        <v/>
      </c>
      <c r="BW500" s="68" t="str">
        <f t="shared" si="494"/>
        <v/>
      </c>
      <c r="BX500" s="68" t="str">
        <f t="shared" si="495"/>
        <v/>
      </c>
      <c r="BY500" s="68" t="str">
        <f t="shared" si="496"/>
        <v/>
      </c>
      <c r="BZ500" s="68" t="str">
        <f t="shared" si="497"/>
        <v/>
      </c>
      <c r="CA500" s="68" t="str">
        <f t="shared" si="498"/>
        <v/>
      </c>
      <c r="CB500" s="68" t="str">
        <f t="shared" si="499"/>
        <v/>
      </c>
      <c r="CC500" s="68" t="str">
        <f t="shared" si="500"/>
        <v/>
      </c>
      <c r="CD500" s="68" t="str">
        <f t="shared" si="501"/>
        <v/>
      </c>
      <c r="CE500" s="68" t="str">
        <f t="shared" si="502"/>
        <v/>
      </c>
      <c r="CF500" s="68" t="str">
        <f t="shared" si="503"/>
        <v/>
      </c>
      <c r="CG500" s="68" t="str">
        <f t="shared" si="504"/>
        <v/>
      </c>
      <c r="CH500" s="68" t="str">
        <f t="shared" si="505"/>
        <v/>
      </c>
      <c r="CI500" s="68" t="str">
        <f t="shared" si="506"/>
        <v/>
      </c>
      <c r="CJ500" s="68" t="str">
        <f t="shared" si="507"/>
        <v/>
      </c>
      <c r="CK500" s="68" t="str">
        <f t="shared" si="508"/>
        <v/>
      </c>
      <c r="CL500" s="68" t="str">
        <f t="shared" si="509"/>
        <v/>
      </c>
      <c r="CM500" s="68" t="str">
        <f t="shared" si="510"/>
        <v/>
      </c>
      <c r="CN500" s="68" t="str">
        <f t="shared" si="511"/>
        <v/>
      </c>
      <c r="CO500" s="68" t="str">
        <f t="shared" si="512"/>
        <v/>
      </c>
      <c r="CP500" s="68" t="str">
        <f t="shared" si="517"/>
        <v/>
      </c>
    </row>
    <row r="501" spans="3:94" x14ac:dyDescent="0.25">
      <c r="C501" s="82" t="str">
        <f t="shared" si="513"/>
        <v/>
      </c>
      <c r="D501" s="278"/>
      <c r="E501" s="82" t="str">
        <f t="shared" si="514"/>
        <v/>
      </c>
      <c r="F501" s="82" t="str">
        <f t="shared" si="467"/>
        <v/>
      </c>
      <c r="G501" s="82" t="str">
        <f t="shared" si="468"/>
        <v/>
      </c>
      <c r="H501" s="82" t="str">
        <f t="shared" si="469"/>
        <v/>
      </c>
      <c r="I501" s="82" t="str">
        <f t="shared" si="470"/>
        <v/>
      </c>
      <c r="J501" s="82" t="str">
        <f t="shared" si="471"/>
        <v/>
      </c>
      <c r="K501" s="82" t="str">
        <f t="shared" si="472"/>
        <v/>
      </c>
      <c r="L501" s="82" t="str">
        <f t="shared" si="473"/>
        <v/>
      </c>
      <c r="M501" s="82" t="str">
        <f t="shared" si="474"/>
        <v/>
      </c>
      <c r="N501" s="82" t="str">
        <f t="shared" si="475"/>
        <v/>
      </c>
      <c r="O501" s="82" t="str">
        <f t="shared" si="476"/>
        <v/>
      </c>
      <c r="P501" s="82" t="str">
        <f t="shared" si="477"/>
        <v/>
      </c>
      <c r="Q501" s="82" t="str">
        <f t="shared" si="478"/>
        <v/>
      </c>
      <c r="R501" s="82" t="str">
        <f t="shared" si="479"/>
        <v/>
      </c>
      <c r="S501" s="82" t="str">
        <f t="shared" si="480"/>
        <v/>
      </c>
      <c r="T501" s="82" t="str">
        <f t="shared" si="481"/>
        <v/>
      </c>
      <c r="U501" s="82" t="str">
        <f t="shared" si="482"/>
        <v/>
      </c>
      <c r="V501" s="82" t="str">
        <f t="shared" si="483"/>
        <v/>
      </c>
      <c r="W501" s="82" t="str">
        <f t="shared" si="484"/>
        <v/>
      </c>
      <c r="X501" s="82" t="str">
        <f t="shared" si="485"/>
        <v/>
      </c>
      <c r="Y501" s="82" t="str">
        <f t="shared" si="486"/>
        <v/>
      </c>
      <c r="Z501" s="82" t="str">
        <f t="shared" si="487"/>
        <v/>
      </c>
      <c r="AA501" s="82" t="str">
        <f t="shared" si="488"/>
        <v/>
      </c>
      <c r="AB501" s="82" t="str">
        <f t="shared" si="489"/>
        <v/>
      </c>
      <c r="AC501" s="83" t="str">
        <f t="shared" si="518"/>
        <v>https://viking-pictures.s3.us-west-1.amazonaws.com/AA1188</v>
      </c>
      <c r="AD501" s="82" t="str">
        <f t="shared" si="519"/>
        <v>0</v>
      </c>
      <c r="AE501" s="82">
        <f t="shared" si="515"/>
        <v>0</v>
      </c>
      <c r="AF501" s="82" t="str">
        <f t="shared" si="520"/>
        <v>0</v>
      </c>
      <c r="AG501" s="82" t="str">
        <f t="shared" si="521"/>
        <v>0</v>
      </c>
      <c r="AH501" s="82" t="str">
        <f t="shared" si="522"/>
        <v>0</v>
      </c>
      <c r="AI501" s="82" t="str">
        <f t="shared" si="523"/>
        <v>0</v>
      </c>
      <c r="AJ501" s="82" t="str">
        <f t="shared" si="524"/>
        <v>0</v>
      </c>
      <c r="AK501" s="82" t="str">
        <f t="shared" si="525"/>
        <v>0</v>
      </c>
      <c r="AL501" s="82" t="str">
        <f t="shared" si="526"/>
        <v>0</v>
      </c>
      <c r="AM501" s="82" t="str">
        <f t="shared" si="527"/>
        <v>0</v>
      </c>
      <c r="AN501" s="82" t="str">
        <f t="shared" si="528"/>
        <v>0</v>
      </c>
      <c r="AO501" s="82" t="str">
        <f t="shared" si="529"/>
        <v>0</v>
      </c>
      <c r="AP501" s="82" t="str">
        <f t="shared" si="530"/>
        <v>0</v>
      </c>
      <c r="AQ501" s="84" t="s">
        <v>3199</v>
      </c>
      <c r="AR501" s="84" t="s">
        <v>1864</v>
      </c>
      <c r="AS501" s="84" t="s">
        <v>1865</v>
      </c>
      <c r="AT501" s="84" t="s">
        <v>1866</v>
      </c>
      <c r="AU501" s="84" t="s">
        <v>1867</v>
      </c>
      <c r="AV501" s="84" t="s">
        <v>1868</v>
      </c>
      <c r="AW501" s="84" t="s">
        <v>1869</v>
      </c>
      <c r="AX501" s="84" t="s">
        <v>1870</v>
      </c>
      <c r="AY501" s="84" t="s">
        <v>1871</v>
      </c>
      <c r="AZ501" s="84" t="s">
        <v>1872</v>
      </c>
      <c r="BA501" s="84" t="s">
        <v>1873</v>
      </c>
      <c r="BB501" s="84" t="s">
        <v>1874</v>
      </c>
      <c r="BC501" s="84" t="s">
        <v>1875</v>
      </c>
      <c r="BD501" s="84" t="s">
        <v>1876</v>
      </c>
      <c r="BE501" s="84" t="s">
        <v>1877</v>
      </c>
      <c r="BF501" s="84" t="s">
        <v>1878</v>
      </c>
      <c r="BG501" s="84" t="s">
        <v>1879</v>
      </c>
      <c r="BH501" s="84" t="s">
        <v>1880</v>
      </c>
      <c r="BI501" s="84" t="s">
        <v>1881</v>
      </c>
      <c r="BJ501" s="84" t="s">
        <v>1882</v>
      </c>
      <c r="BK501" s="84" t="s">
        <v>1883</v>
      </c>
      <c r="BL501" s="84" t="s">
        <v>1884</v>
      </c>
      <c r="BM501" s="84" t="s">
        <v>1885</v>
      </c>
      <c r="BN501" s="84" t="s">
        <v>1886</v>
      </c>
      <c r="BO501" s="84" t="s">
        <v>1887</v>
      </c>
      <c r="BP501" s="84" t="s">
        <v>1888</v>
      </c>
      <c r="BQ501" s="84" t="s">
        <v>1889</v>
      </c>
      <c r="BR501" s="68" t="str">
        <f t="shared" si="516"/>
        <v/>
      </c>
      <c r="BS501" s="68" t="str">
        <f t="shared" si="490"/>
        <v/>
      </c>
      <c r="BT501" s="68" t="str">
        <f t="shared" si="491"/>
        <v/>
      </c>
      <c r="BU501" s="68" t="str">
        <f t="shared" si="492"/>
        <v/>
      </c>
      <c r="BV501" s="68" t="str">
        <f t="shared" si="493"/>
        <v/>
      </c>
      <c r="BW501" s="68" t="str">
        <f t="shared" si="494"/>
        <v/>
      </c>
      <c r="BX501" s="68" t="str">
        <f t="shared" si="495"/>
        <v/>
      </c>
      <c r="BY501" s="68" t="str">
        <f t="shared" si="496"/>
        <v/>
      </c>
      <c r="BZ501" s="68" t="str">
        <f t="shared" si="497"/>
        <v/>
      </c>
      <c r="CA501" s="68" t="str">
        <f t="shared" si="498"/>
        <v/>
      </c>
      <c r="CB501" s="68" t="str">
        <f t="shared" si="499"/>
        <v/>
      </c>
      <c r="CC501" s="68" t="str">
        <f t="shared" si="500"/>
        <v/>
      </c>
      <c r="CD501" s="68" t="str">
        <f t="shared" si="501"/>
        <v/>
      </c>
      <c r="CE501" s="68" t="str">
        <f t="shared" si="502"/>
        <v/>
      </c>
      <c r="CF501" s="68" t="str">
        <f t="shared" si="503"/>
        <v/>
      </c>
      <c r="CG501" s="68" t="str">
        <f t="shared" si="504"/>
        <v/>
      </c>
      <c r="CH501" s="68" t="str">
        <f t="shared" si="505"/>
        <v/>
      </c>
      <c r="CI501" s="68" t="str">
        <f t="shared" si="506"/>
        <v/>
      </c>
      <c r="CJ501" s="68" t="str">
        <f t="shared" si="507"/>
        <v/>
      </c>
      <c r="CK501" s="68" t="str">
        <f t="shared" si="508"/>
        <v/>
      </c>
      <c r="CL501" s="68" t="str">
        <f t="shared" si="509"/>
        <v/>
      </c>
      <c r="CM501" s="68" t="str">
        <f t="shared" si="510"/>
        <v/>
      </c>
      <c r="CN501" s="68" t="str">
        <f t="shared" si="511"/>
        <v/>
      </c>
      <c r="CO501" s="68" t="str">
        <f t="shared" si="512"/>
        <v/>
      </c>
      <c r="CP501" s="68" t="str">
        <f t="shared" si="517"/>
        <v/>
      </c>
    </row>
    <row r="502" spans="3:94" x14ac:dyDescent="0.25">
      <c r="C502" s="82" t="str">
        <f t="shared" si="513"/>
        <v/>
      </c>
      <c r="D502" s="278"/>
      <c r="E502" s="82" t="str">
        <f t="shared" si="514"/>
        <v/>
      </c>
      <c r="F502" s="82" t="str">
        <f t="shared" si="467"/>
        <v/>
      </c>
      <c r="G502" s="82" t="str">
        <f t="shared" si="468"/>
        <v/>
      </c>
      <c r="H502" s="82" t="str">
        <f t="shared" si="469"/>
        <v/>
      </c>
      <c r="I502" s="82" t="str">
        <f t="shared" si="470"/>
        <v/>
      </c>
      <c r="J502" s="82" t="str">
        <f t="shared" si="471"/>
        <v/>
      </c>
      <c r="K502" s="82" t="str">
        <f t="shared" si="472"/>
        <v/>
      </c>
      <c r="L502" s="82" t="str">
        <f t="shared" si="473"/>
        <v/>
      </c>
      <c r="M502" s="82" t="str">
        <f t="shared" si="474"/>
        <v/>
      </c>
      <c r="N502" s="82" t="str">
        <f t="shared" si="475"/>
        <v/>
      </c>
      <c r="O502" s="82" t="str">
        <f t="shared" si="476"/>
        <v/>
      </c>
      <c r="P502" s="82" t="str">
        <f t="shared" si="477"/>
        <v/>
      </c>
      <c r="Q502" s="82" t="str">
        <f t="shared" si="478"/>
        <v/>
      </c>
      <c r="R502" s="82" t="str">
        <f t="shared" si="479"/>
        <v/>
      </c>
      <c r="S502" s="82" t="str">
        <f t="shared" si="480"/>
        <v/>
      </c>
      <c r="T502" s="82" t="str">
        <f t="shared" si="481"/>
        <v/>
      </c>
      <c r="U502" s="82" t="str">
        <f t="shared" si="482"/>
        <v/>
      </c>
      <c r="V502" s="82" t="str">
        <f t="shared" si="483"/>
        <v/>
      </c>
      <c r="W502" s="82" t="str">
        <f t="shared" si="484"/>
        <v/>
      </c>
      <c r="X502" s="82" t="str">
        <f t="shared" si="485"/>
        <v/>
      </c>
      <c r="Y502" s="82" t="str">
        <f t="shared" si="486"/>
        <v/>
      </c>
      <c r="Z502" s="82" t="str">
        <f t="shared" si="487"/>
        <v/>
      </c>
      <c r="AA502" s="82" t="str">
        <f t="shared" si="488"/>
        <v/>
      </c>
      <c r="AB502" s="82" t="str">
        <f t="shared" si="489"/>
        <v/>
      </c>
      <c r="AC502" s="83" t="str">
        <f t="shared" si="518"/>
        <v>https://viking-pictures.s3.us-west-1.amazonaws.com/AA1188</v>
      </c>
      <c r="AD502" s="82" t="str">
        <f t="shared" si="519"/>
        <v>0</v>
      </c>
      <c r="AE502" s="82">
        <f t="shared" si="515"/>
        <v>0</v>
      </c>
      <c r="AF502" s="82" t="str">
        <f t="shared" si="520"/>
        <v>0</v>
      </c>
      <c r="AG502" s="82" t="str">
        <f t="shared" si="521"/>
        <v>0</v>
      </c>
      <c r="AH502" s="82" t="str">
        <f t="shared" si="522"/>
        <v>0</v>
      </c>
      <c r="AI502" s="82" t="str">
        <f t="shared" si="523"/>
        <v>0</v>
      </c>
      <c r="AJ502" s="82" t="str">
        <f t="shared" si="524"/>
        <v>0</v>
      </c>
      <c r="AK502" s="82" t="str">
        <f t="shared" si="525"/>
        <v>0</v>
      </c>
      <c r="AL502" s="82" t="str">
        <f t="shared" si="526"/>
        <v>0</v>
      </c>
      <c r="AM502" s="82" t="str">
        <f t="shared" si="527"/>
        <v>0</v>
      </c>
      <c r="AN502" s="82" t="str">
        <f t="shared" si="528"/>
        <v>0</v>
      </c>
      <c r="AO502" s="82" t="str">
        <f t="shared" si="529"/>
        <v>0</v>
      </c>
      <c r="AP502" s="82" t="str">
        <f t="shared" si="530"/>
        <v>0</v>
      </c>
      <c r="AQ502" s="84" t="s">
        <v>3199</v>
      </c>
      <c r="AR502" s="84" t="s">
        <v>1864</v>
      </c>
      <c r="AS502" s="84" t="s">
        <v>1865</v>
      </c>
      <c r="AT502" s="84" t="s">
        <v>1866</v>
      </c>
      <c r="AU502" s="84" t="s">
        <v>1867</v>
      </c>
      <c r="AV502" s="84" t="s">
        <v>1868</v>
      </c>
      <c r="AW502" s="84" t="s">
        <v>1869</v>
      </c>
      <c r="AX502" s="84" t="s">
        <v>1870</v>
      </c>
      <c r="AY502" s="84" t="s">
        <v>1871</v>
      </c>
      <c r="AZ502" s="84" t="s">
        <v>1872</v>
      </c>
      <c r="BA502" s="84" t="s">
        <v>1873</v>
      </c>
      <c r="BB502" s="84" t="s">
        <v>1874</v>
      </c>
      <c r="BC502" s="84" t="s">
        <v>1875</v>
      </c>
      <c r="BD502" s="84" t="s">
        <v>1876</v>
      </c>
      <c r="BE502" s="84" t="s">
        <v>1877</v>
      </c>
      <c r="BF502" s="84" t="s">
        <v>1878</v>
      </c>
      <c r="BG502" s="84" t="s">
        <v>1879</v>
      </c>
      <c r="BH502" s="84" t="s">
        <v>1880</v>
      </c>
      <c r="BI502" s="84" t="s">
        <v>1881</v>
      </c>
      <c r="BJ502" s="84" t="s">
        <v>1882</v>
      </c>
      <c r="BK502" s="84" t="s">
        <v>1883</v>
      </c>
      <c r="BL502" s="84" t="s">
        <v>1884</v>
      </c>
      <c r="BM502" s="84" t="s">
        <v>1885</v>
      </c>
      <c r="BN502" s="84" t="s">
        <v>1886</v>
      </c>
      <c r="BO502" s="84" t="s">
        <v>1887</v>
      </c>
      <c r="BP502" s="84" t="s">
        <v>1888</v>
      </c>
      <c r="BQ502" s="84" t="s">
        <v>1889</v>
      </c>
      <c r="BR502" s="68" t="str">
        <f t="shared" si="516"/>
        <v/>
      </c>
      <c r="BS502" s="68" t="str">
        <f t="shared" si="490"/>
        <v/>
      </c>
      <c r="BT502" s="68" t="str">
        <f t="shared" si="491"/>
        <v/>
      </c>
      <c r="BU502" s="68" t="str">
        <f t="shared" si="492"/>
        <v/>
      </c>
      <c r="BV502" s="68" t="str">
        <f t="shared" si="493"/>
        <v/>
      </c>
      <c r="BW502" s="68" t="str">
        <f t="shared" si="494"/>
        <v/>
      </c>
      <c r="BX502" s="68" t="str">
        <f t="shared" si="495"/>
        <v/>
      </c>
      <c r="BY502" s="68" t="str">
        <f t="shared" si="496"/>
        <v/>
      </c>
      <c r="BZ502" s="68" t="str">
        <f t="shared" si="497"/>
        <v/>
      </c>
      <c r="CA502" s="68" t="str">
        <f t="shared" si="498"/>
        <v/>
      </c>
      <c r="CB502" s="68" t="str">
        <f t="shared" si="499"/>
        <v/>
      </c>
      <c r="CC502" s="68" t="str">
        <f t="shared" si="500"/>
        <v/>
      </c>
      <c r="CD502" s="68" t="str">
        <f t="shared" si="501"/>
        <v/>
      </c>
      <c r="CE502" s="68" t="str">
        <f t="shared" si="502"/>
        <v/>
      </c>
      <c r="CF502" s="68" t="str">
        <f t="shared" si="503"/>
        <v/>
      </c>
      <c r="CG502" s="68" t="str">
        <f t="shared" si="504"/>
        <v/>
      </c>
      <c r="CH502" s="68" t="str">
        <f t="shared" si="505"/>
        <v/>
      </c>
      <c r="CI502" s="68" t="str">
        <f t="shared" si="506"/>
        <v/>
      </c>
      <c r="CJ502" s="68" t="str">
        <f t="shared" si="507"/>
        <v/>
      </c>
      <c r="CK502" s="68" t="str">
        <f t="shared" si="508"/>
        <v/>
      </c>
      <c r="CL502" s="68" t="str">
        <f t="shared" si="509"/>
        <v/>
      </c>
      <c r="CM502" s="68" t="str">
        <f t="shared" si="510"/>
        <v/>
      </c>
      <c r="CN502" s="68" t="str">
        <f t="shared" si="511"/>
        <v/>
      </c>
      <c r="CO502" s="68" t="str">
        <f t="shared" si="512"/>
        <v/>
      </c>
      <c r="CP502" s="68" t="str">
        <f t="shared" si="517"/>
        <v/>
      </c>
    </row>
  </sheetData>
  <hyperlinks>
    <hyperlink ref="CQ91" r:id="rId1" xr:uid="{34497202-ADA0-4F17-9DFC-152F069C836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OrganizePicturesForEbay">
                <anchor moveWithCells="1" sizeWithCells="1">
                  <from>
                    <xdr:col>97</xdr:col>
                    <xdr:colOff>19050</xdr:colOff>
                    <xdr:row>0</xdr:row>
                    <xdr:rowOff>19050</xdr:rowOff>
                  </from>
                  <to>
                    <xdr:col>97</xdr:col>
                    <xdr:colOff>1095375</xdr:colOff>
                    <xdr:row>1</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CF8E-DF8B-44A2-8D26-B080C006B522}">
  <sheetPr codeName="Sheet15"/>
  <dimension ref="A1"/>
  <sheetViews>
    <sheetView workbookViewId="0"/>
  </sheetViews>
  <sheetFormatPr defaultRowHeight="15"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BEC7A-6C06-4EDD-800E-822F6214D15A}">
  <sheetPr codeName="Sheet16"/>
  <dimension ref="A1"/>
  <sheetViews>
    <sheetView workbookViewId="0"/>
  </sheetViews>
  <sheetFormatPr defaultRowHeight="15" x14ac:dyDescent="0.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146A1-50E5-4397-963C-B17CB94B2276}">
  <sheetPr codeName="Sheet17"/>
  <dimension ref="A1"/>
  <sheetViews>
    <sheetView workbookViewId="0">
      <selection activeCell="O50" sqref="O50"/>
    </sheetView>
  </sheetViews>
  <sheetFormatPr defaultRowHeig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41616-5E0A-4369-8718-F08CFCBE5D25}">
  <sheetPr codeName="Sheet5"/>
  <dimension ref="A1:E450"/>
  <sheetViews>
    <sheetView workbookViewId="0">
      <selection activeCell="D43" sqref="D43"/>
    </sheetView>
  </sheetViews>
  <sheetFormatPr defaultRowHeight="15" x14ac:dyDescent="0.25"/>
  <cols>
    <col min="1" max="1" width="47.7109375" style="1" bestFit="1" customWidth="1"/>
    <col min="2" max="2" width="40" bestFit="1" customWidth="1"/>
    <col min="3" max="3" width="80.7109375" customWidth="1"/>
    <col min="4" max="4" width="20.85546875" customWidth="1"/>
  </cols>
  <sheetData>
    <row r="1" spans="1:4" ht="15.75" thickBot="1" x14ac:dyDescent="0.3">
      <c r="A1" s="164" t="s">
        <v>1943</v>
      </c>
      <c r="B1" s="112" t="s">
        <v>1891</v>
      </c>
      <c r="C1" s="81"/>
    </row>
    <row r="2" spans="1:4" ht="15.75" thickBot="1" x14ac:dyDescent="0.3">
      <c r="A2" s="164"/>
      <c r="B2" s="31" t="s">
        <v>1892</v>
      </c>
      <c r="C2" s="113" t="s">
        <v>1944</v>
      </c>
    </row>
    <row r="3" spans="1:4" ht="15.75" thickBot="1" x14ac:dyDescent="0.3">
      <c r="A3" s="164"/>
      <c r="B3" s="31" t="s">
        <v>1893</v>
      </c>
      <c r="C3" s="114">
        <v>14.5038</v>
      </c>
      <c r="D3" s="115"/>
    </row>
    <row r="4" spans="1:4" ht="15.75" thickBot="1" x14ac:dyDescent="0.3">
      <c r="A4" s="164"/>
      <c r="B4" s="31"/>
      <c r="C4" s="116" t="s">
        <v>1894</v>
      </c>
      <c r="D4" s="117" t="s">
        <v>1895</v>
      </c>
    </row>
    <row r="5" spans="1:4" ht="15.75" thickBot="1" x14ac:dyDescent="0.3">
      <c r="A5" s="164"/>
      <c r="B5" s="31" t="s">
        <v>1896</v>
      </c>
      <c r="C5" s="118">
        <v>11</v>
      </c>
      <c r="D5" s="119">
        <f>C5*$C$3</f>
        <v>159.54179999999999</v>
      </c>
    </row>
    <row r="6" spans="1:4" ht="15.75" thickBot="1" x14ac:dyDescent="0.3">
      <c r="A6" s="164"/>
      <c r="B6" s="31" t="s">
        <v>1897</v>
      </c>
      <c r="C6" s="118">
        <v>14</v>
      </c>
      <c r="D6" s="119">
        <f>C6*$C$3</f>
        <v>203.0532</v>
      </c>
    </row>
    <row r="7" spans="1:4" ht="15.75" thickBot="1" x14ac:dyDescent="0.3">
      <c r="A7" s="164"/>
      <c r="B7" s="31" t="s">
        <v>1898</v>
      </c>
      <c r="C7" s="118">
        <v>7</v>
      </c>
      <c r="D7" s="119">
        <f>C7*$C$3</f>
        <v>101.5266</v>
      </c>
    </row>
    <row r="8" spans="1:4" ht="15.75" thickBot="1" x14ac:dyDescent="0.3">
      <c r="A8" s="164"/>
      <c r="B8" s="31" t="s">
        <v>1899</v>
      </c>
      <c r="C8" s="118">
        <v>3</v>
      </c>
      <c r="D8" s="119">
        <f>C8*$C$3</f>
        <v>43.511400000000002</v>
      </c>
    </row>
    <row r="9" spans="1:4" ht="15.75" thickBot="1" x14ac:dyDescent="0.3">
      <c r="A9" s="164" t="s">
        <v>1953</v>
      </c>
      <c r="B9" s="112" t="s">
        <v>1891</v>
      </c>
      <c r="C9" s="81"/>
    </row>
    <row r="10" spans="1:4" ht="15.75" thickBot="1" x14ac:dyDescent="0.3">
      <c r="A10" s="164"/>
      <c r="B10" s="31" t="s">
        <v>1892</v>
      </c>
      <c r="C10" s="113" t="s">
        <v>1954</v>
      </c>
    </row>
    <row r="11" spans="1:4" ht="15.75" thickBot="1" x14ac:dyDescent="0.3">
      <c r="A11" s="164"/>
      <c r="B11" s="31" t="s">
        <v>1893</v>
      </c>
      <c r="C11" s="114">
        <v>14.5038</v>
      </c>
      <c r="D11" s="115"/>
    </row>
    <row r="12" spans="1:4" ht="15.75" thickBot="1" x14ac:dyDescent="0.3">
      <c r="A12" s="164"/>
      <c r="B12" s="31"/>
      <c r="C12" s="116" t="s">
        <v>1894</v>
      </c>
      <c r="D12" s="117" t="s">
        <v>1895</v>
      </c>
    </row>
    <row r="13" spans="1:4" ht="15.75" thickBot="1" x14ac:dyDescent="0.3">
      <c r="A13" s="164"/>
      <c r="B13" s="31" t="s">
        <v>1896</v>
      </c>
      <c r="C13" s="118">
        <v>11</v>
      </c>
      <c r="D13" s="152">
        <f>C13*$C$11</f>
        <v>159.54179999999999</v>
      </c>
    </row>
    <row r="14" spans="1:4" ht="15.75" thickBot="1" x14ac:dyDescent="0.3">
      <c r="A14" s="164"/>
      <c r="B14" s="31" t="s">
        <v>1897</v>
      </c>
      <c r="C14" s="118">
        <v>14</v>
      </c>
      <c r="D14" s="152">
        <f>C14*C11</f>
        <v>203.0532</v>
      </c>
    </row>
    <row r="15" spans="1:4" ht="15.75" thickBot="1" x14ac:dyDescent="0.3">
      <c r="A15" s="164"/>
      <c r="B15" s="31" t="s">
        <v>1898</v>
      </c>
      <c r="C15" s="118">
        <v>7</v>
      </c>
      <c r="D15" s="152">
        <f>C15*C11</f>
        <v>101.5266</v>
      </c>
    </row>
    <row r="16" spans="1:4" ht="15.75" thickBot="1" x14ac:dyDescent="0.3">
      <c r="A16" s="164"/>
      <c r="B16" s="31" t="s">
        <v>1899</v>
      </c>
      <c r="C16" s="118">
        <v>3</v>
      </c>
      <c r="D16" s="152">
        <f>C16*C11</f>
        <v>43.511400000000002</v>
      </c>
    </row>
    <row r="17" spans="1:4" ht="15.75" thickBot="1" x14ac:dyDescent="0.3">
      <c r="A17" s="164" t="s">
        <v>1947</v>
      </c>
      <c r="B17" s="112" t="s">
        <v>1891</v>
      </c>
      <c r="C17" s="81"/>
    </row>
    <row r="18" spans="1:4" ht="15.75" thickBot="1" x14ac:dyDescent="0.3">
      <c r="A18" s="164"/>
      <c r="B18" s="31" t="s">
        <v>1892</v>
      </c>
      <c r="C18" s="113" t="s">
        <v>1946</v>
      </c>
    </row>
    <row r="19" spans="1:4" ht="15.75" thickBot="1" x14ac:dyDescent="0.3">
      <c r="A19" s="164"/>
      <c r="B19" s="31" t="s">
        <v>1893</v>
      </c>
      <c r="C19" s="114">
        <v>14.5038</v>
      </c>
      <c r="D19" s="115"/>
    </row>
    <row r="20" spans="1:4" ht="15.75" thickBot="1" x14ac:dyDescent="0.3">
      <c r="A20" s="164"/>
      <c r="B20" s="31"/>
      <c r="C20" s="116" t="s">
        <v>1894</v>
      </c>
      <c r="D20" s="117" t="s">
        <v>1895</v>
      </c>
    </row>
    <row r="21" spans="1:4" ht="15.75" thickBot="1" x14ac:dyDescent="0.3">
      <c r="A21" s="164"/>
      <c r="B21" s="31" t="s">
        <v>1896</v>
      </c>
      <c r="C21" s="118">
        <v>10</v>
      </c>
      <c r="D21" s="152">
        <v>145.04</v>
      </c>
    </row>
    <row r="22" spans="1:4" ht="15.75" thickBot="1" x14ac:dyDescent="0.3">
      <c r="A22" s="164"/>
      <c r="B22" s="31" t="s">
        <v>1897</v>
      </c>
      <c r="C22" s="118">
        <v>13</v>
      </c>
      <c r="D22" s="152">
        <v>188.55</v>
      </c>
    </row>
    <row r="23" spans="1:4" ht="15.75" thickBot="1" x14ac:dyDescent="0.3">
      <c r="A23" s="164"/>
      <c r="B23" s="31" t="s">
        <v>1898</v>
      </c>
      <c r="C23" s="118">
        <v>7</v>
      </c>
      <c r="D23" s="119">
        <v>101.53</v>
      </c>
    </row>
    <row r="24" spans="1:4" ht="15.75" thickBot="1" x14ac:dyDescent="0.3">
      <c r="A24" s="164"/>
      <c r="B24" s="31" t="s">
        <v>1899</v>
      </c>
      <c r="C24" s="118">
        <v>3</v>
      </c>
      <c r="D24" s="119">
        <v>43.51</v>
      </c>
    </row>
    <row r="25" spans="1:4" ht="15.75" thickBot="1" x14ac:dyDescent="0.3">
      <c r="A25" s="164" t="s">
        <v>1935</v>
      </c>
      <c r="B25" s="112" t="s">
        <v>1891</v>
      </c>
      <c r="C25" s="81"/>
    </row>
    <row r="26" spans="1:4" ht="15.75" thickBot="1" x14ac:dyDescent="0.3">
      <c r="A26" s="164"/>
      <c r="B26" s="31" t="s">
        <v>1892</v>
      </c>
      <c r="C26" s="113" t="s">
        <v>1936</v>
      </c>
    </row>
    <row r="27" spans="1:4" ht="15.75" thickBot="1" x14ac:dyDescent="0.3">
      <c r="A27" s="164"/>
      <c r="B27" s="31" t="s">
        <v>1893</v>
      </c>
      <c r="C27" s="114">
        <v>14.5038</v>
      </c>
      <c r="D27" s="115"/>
    </row>
    <row r="28" spans="1:4" ht="15.75" thickBot="1" x14ac:dyDescent="0.3">
      <c r="A28" s="164"/>
      <c r="B28" s="31"/>
      <c r="C28" s="116" t="s">
        <v>1894</v>
      </c>
      <c r="D28" s="117" t="s">
        <v>1895</v>
      </c>
    </row>
    <row r="29" spans="1:4" ht="15.75" thickBot="1" x14ac:dyDescent="0.3">
      <c r="A29" s="164"/>
      <c r="B29" s="31" t="s">
        <v>1896</v>
      </c>
      <c r="C29" s="118">
        <v>11</v>
      </c>
      <c r="D29" s="119">
        <f>C29*C27</f>
        <v>159.54179999999999</v>
      </c>
    </row>
    <row r="30" spans="1:4" ht="15.75" thickBot="1" x14ac:dyDescent="0.3">
      <c r="A30" s="164"/>
      <c r="B30" s="31" t="s">
        <v>1897</v>
      </c>
      <c r="C30" s="118">
        <v>14</v>
      </c>
      <c r="D30" s="119">
        <f>C30*C27</f>
        <v>203.0532</v>
      </c>
    </row>
    <row r="31" spans="1:4" ht="15.75" thickBot="1" x14ac:dyDescent="0.3">
      <c r="A31" s="164"/>
      <c r="B31" s="31" t="s">
        <v>1898</v>
      </c>
      <c r="C31" s="118">
        <v>7</v>
      </c>
      <c r="D31" s="119">
        <f>C31*C27</f>
        <v>101.5266</v>
      </c>
    </row>
    <row r="32" spans="1:4" ht="15.75" thickBot="1" x14ac:dyDescent="0.3">
      <c r="A32" s="164"/>
      <c r="B32" s="31" t="s">
        <v>1899</v>
      </c>
      <c r="C32" s="118">
        <v>3</v>
      </c>
      <c r="D32" s="119">
        <f>C32*C27</f>
        <v>43.511400000000002</v>
      </c>
    </row>
    <row r="33" spans="1:4" ht="15.75" thickBot="1" x14ac:dyDescent="0.3">
      <c r="A33" s="164" t="s">
        <v>1941</v>
      </c>
      <c r="B33" s="112" t="s">
        <v>1891</v>
      </c>
      <c r="C33" s="81"/>
    </row>
    <row r="34" spans="1:4" ht="15.75" thickBot="1" x14ac:dyDescent="0.3">
      <c r="A34" s="164"/>
      <c r="B34" s="31" t="s">
        <v>1892</v>
      </c>
      <c r="C34" s="113" t="s">
        <v>1940</v>
      </c>
    </row>
    <row r="35" spans="1:4" ht="15.75" thickBot="1" x14ac:dyDescent="0.3">
      <c r="A35" s="164"/>
      <c r="B35" s="31" t="s">
        <v>1893</v>
      </c>
      <c r="C35" s="114">
        <v>14.5038</v>
      </c>
      <c r="D35" s="115"/>
    </row>
    <row r="36" spans="1:4" ht="15.75" thickBot="1" x14ac:dyDescent="0.3">
      <c r="A36" s="164"/>
      <c r="B36" s="31"/>
      <c r="C36" s="116" t="s">
        <v>1894</v>
      </c>
      <c r="D36" s="117" t="s">
        <v>1895</v>
      </c>
    </row>
    <row r="37" spans="1:4" ht="15.75" thickBot="1" x14ac:dyDescent="0.3">
      <c r="A37" s="164"/>
      <c r="B37" s="31" t="s">
        <v>1896</v>
      </c>
      <c r="C37" s="118">
        <v>11</v>
      </c>
      <c r="D37" s="152">
        <f>C37*C35</f>
        <v>159.54179999999999</v>
      </c>
    </row>
    <row r="38" spans="1:4" ht="15.75" thickBot="1" x14ac:dyDescent="0.3">
      <c r="A38" s="164"/>
      <c r="B38" s="31" t="s">
        <v>1897</v>
      </c>
      <c r="C38" s="118">
        <v>14</v>
      </c>
      <c r="D38" s="152">
        <f>C38*C35</f>
        <v>203.0532</v>
      </c>
    </row>
    <row r="39" spans="1:4" ht="15.75" thickBot="1" x14ac:dyDescent="0.3">
      <c r="A39" s="164"/>
      <c r="B39" s="31" t="s">
        <v>1898</v>
      </c>
      <c r="C39" s="118">
        <v>7</v>
      </c>
      <c r="D39" s="152">
        <f>C39*C35</f>
        <v>101.5266</v>
      </c>
    </row>
    <row r="40" spans="1:4" ht="15.75" thickBot="1" x14ac:dyDescent="0.3">
      <c r="A40" s="164"/>
      <c r="B40" s="31" t="s">
        <v>1899</v>
      </c>
      <c r="C40" s="118">
        <v>3</v>
      </c>
      <c r="D40" s="152">
        <f>C40*C35</f>
        <v>43.511400000000002</v>
      </c>
    </row>
    <row r="41" spans="1:4" ht="15.75" thickBot="1" x14ac:dyDescent="0.3">
      <c r="A41" s="164" t="s">
        <v>1934</v>
      </c>
      <c r="B41" s="112" t="s">
        <v>1891</v>
      </c>
      <c r="C41" s="81"/>
    </row>
    <row r="42" spans="1:4" ht="15.75" thickBot="1" x14ac:dyDescent="0.3">
      <c r="A42" s="164"/>
      <c r="B42" s="31" t="s">
        <v>1892</v>
      </c>
      <c r="C42" s="113" t="s">
        <v>1939</v>
      </c>
    </row>
    <row r="43" spans="1:4" ht="15.75" thickBot="1" x14ac:dyDescent="0.3">
      <c r="A43" s="164"/>
      <c r="B43" s="31" t="s">
        <v>1893</v>
      </c>
      <c r="C43" s="114">
        <v>14.5038</v>
      </c>
      <c r="D43" s="115"/>
    </row>
    <row r="44" spans="1:4" ht="15.75" thickBot="1" x14ac:dyDescent="0.3">
      <c r="A44" s="164"/>
      <c r="B44" s="31"/>
      <c r="C44" s="116" t="s">
        <v>1894</v>
      </c>
      <c r="D44" s="117" t="s">
        <v>1895</v>
      </c>
    </row>
    <row r="45" spans="1:4" ht="15.75" thickBot="1" x14ac:dyDescent="0.3">
      <c r="A45" s="164"/>
      <c r="B45" s="31" t="s">
        <v>1896</v>
      </c>
      <c r="C45" s="118">
        <v>11</v>
      </c>
      <c r="D45" s="119">
        <f>C45*C43</f>
        <v>159.54179999999999</v>
      </c>
    </row>
    <row r="46" spans="1:4" ht="15.75" thickBot="1" x14ac:dyDescent="0.3">
      <c r="A46" s="164"/>
      <c r="B46" s="31" t="s">
        <v>1897</v>
      </c>
      <c r="C46" s="118">
        <v>14</v>
      </c>
      <c r="D46" s="119">
        <f>C46*C43</f>
        <v>203.0532</v>
      </c>
    </row>
    <row r="47" spans="1:4" ht="15.75" thickBot="1" x14ac:dyDescent="0.3">
      <c r="A47" s="164"/>
      <c r="B47" s="31" t="s">
        <v>1898</v>
      </c>
      <c r="C47" s="118">
        <v>10</v>
      </c>
      <c r="D47" s="119">
        <f>C47*C43</f>
        <v>145.03800000000001</v>
      </c>
    </row>
    <row r="48" spans="1:4" ht="15.75" thickBot="1" x14ac:dyDescent="0.3">
      <c r="A48" s="164"/>
      <c r="B48" s="31" t="s">
        <v>1899</v>
      </c>
      <c r="C48" s="118">
        <v>3</v>
      </c>
      <c r="D48" s="119">
        <f>C48*C43</f>
        <v>43.511400000000002</v>
      </c>
    </row>
    <row r="49" spans="1:4" ht="15.75" thickBot="1" x14ac:dyDescent="0.3">
      <c r="A49" s="164" t="s">
        <v>1932</v>
      </c>
      <c r="B49" s="112" t="s">
        <v>1891</v>
      </c>
      <c r="C49" s="81"/>
    </row>
    <row r="50" spans="1:4" ht="15.75" thickBot="1" x14ac:dyDescent="0.3">
      <c r="A50" s="164"/>
      <c r="B50" s="31" t="s">
        <v>1892</v>
      </c>
      <c r="C50" s="113" t="s">
        <v>1937</v>
      </c>
    </row>
    <row r="51" spans="1:4" ht="15.75" thickBot="1" x14ac:dyDescent="0.3">
      <c r="A51" s="164"/>
      <c r="B51" s="31" t="s">
        <v>1893</v>
      </c>
      <c r="C51" s="114">
        <v>14.5038</v>
      </c>
      <c r="D51" s="115"/>
    </row>
    <row r="52" spans="1:4" ht="15.75" thickBot="1" x14ac:dyDescent="0.3">
      <c r="A52" s="164"/>
      <c r="B52" s="31"/>
      <c r="C52" s="116" t="s">
        <v>1894</v>
      </c>
      <c r="D52" s="117" t="s">
        <v>1895</v>
      </c>
    </row>
    <row r="53" spans="1:4" ht="15.75" thickBot="1" x14ac:dyDescent="0.3">
      <c r="A53" s="164"/>
      <c r="B53" s="31" t="s">
        <v>1896</v>
      </c>
      <c r="C53" s="118">
        <v>11</v>
      </c>
      <c r="D53" s="119">
        <f>C53*C51</f>
        <v>159.54179999999999</v>
      </c>
    </row>
    <row r="54" spans="1:4" ht="15.75" thickBot="1" x14ac:dyDescent="0.3">
      <c r="A54" s="164"/>
      <c r="B54" s="31" t="s">
        <v>1897</v>
      </c>
      <c r="C54" s="118">
        <v>14</v>
      </c>
      <c r="D54" s="119">
        <f>C54*C51</f>
        <v>203.0532</v>
      </c>
    </row>
    <row r="55" spans="1:4" ht="15.75" thickBot="1" x14ac:dyDescent="0.3">
      <c r="A55" s="164"/>
      <c r="B55" s="31" t="s">
        <v>1898</v>
      </c>
      <c r="C55" s="118">
        <v>10</v>
      </c>
      <c r="D55" s="119">
        <f>C55*C51</f>
        <v>145.03800000000001</v>
      </c>
    </row>
    <row r="56" spans="1:4" ht="15.75" thickBot="1" x14ac:dyDescent="0.3">
      <c r="A56" s="164"/>
      <c r="B56" s="31" t="s">
        <v>1899</v>
      </c>
      <c r="C56" s="118">
        <v>3</v>
      </c>
      <c r="D56" s="119">
        <f>C56*C51</f>
        <v>43.511400000000002</v>
      </c>
    </row>
    <row r="57" spans="1:4" ht="15.75" thickBot="1" x14ac:dyDescent="0.3">
      <c r="A57" s="164" t="s">
        <v>1933</v>
      </c>
      <c r="B57" s="112" t="s">
        <v>1891</v>
      </c>
      <c r="C57" s="81"/>
    </row>
    <row r="58" spans="1:4" ht="15.75" thickBot="1" x14ac:dyDescent="0.3">
      <c r="A58" s="164"/>
      <c r="B58" s="31" t="s">
        <v>1892</v>
      </c>
      <c r="C58" s="113" t="s">
        <v>1938</v>
      </c>
    </row>
    <row r="59" spans="1:4" ht="15.75" thickBot="1" x14ac:dyDescent="0.3">
      <c r="A59" s="164"/>
      <c r="B59" s="31" t="s">
        <v>1893</v>
      </c>
      <c r="C59" s="114">
        <v>14.5038</v>
      </c>
      <c r="D59" s="115"/>
    </row>
    <row r="60" spans="1:4" ht="15.75" thickBot="1" x14ac:dyDescent="0.3">
      <c r="A60" s="164"/>
      <c r="B60" s="31"/>
      <c r="C60" s="116" t="s">
        <v>1894</v>
      </c>
      <c r="D60" s="117" t="s">
        <v>1895</v>
      </c>
    </row>
    <row r="61" spans="1:4" ht="15.75" thickBot="1" x14ac:dyDescent="0.3">
      <c r="A61" s="164"/>
      <c r="B61" s="31" t="s">
        <v>1896</v>
      </c>
      <c r="C61" s="118">
        <v>11</v>
      </c>
      <c r="D61" s="162">
        <f>C61*$C$59</f>
        <v>159.54179999999999</v>
      </c>
    </row>
    <row r="62" spans="1:4" ht="15.75" thickBot="1" x14ac:dyDescent="0.3">
      <c r="A62" s="164"/>
      <c r="B62" s="31" t="s">
        <v>1897</v>
      </c>
      <c r="C62" s="118">
        <v>14</v>
      </c>
      <c r="D62" s="162">
        <f>C62*$C$59</f>
        <v>203.0532</v>
      </c>
    </row>
    <row r="63" spans="1:4" ht="15.75" thickBot="1" x14ac:dyDescent="0.3">
      <c r="A63" s="164"/>
      <c r="B63" s="31" t="s">
        <v>1898</v>
      </c>
      <c r="C63" s="118">
        <v>10</v>
      </c>
      <c r="D63" s="162">
        <f>C63*$C$59</f>
        <v>145.03800000000001</v>
      </c>
    </row>
    <row r="64" spans="1:4" ht="15.75" thickBot="1" x14ac:dyDescent="0.3">
      <c r="A64" s="164"/>
      <c r="B64" s="31" t="s">
        <v>1899</v>
      </c>
      <c r="C64" s="118">
        <v>3</v>
      </c>
      <c r="D64" s="162">
        <f>C64*$C$59</f>
        <v>43.511400000000002</v>
      </c>
    </row>
    <row r="65" spans="1:4" ht="15.75" thickBot="1" x14ac:dyDescent="0.3">
      <c r="A65" s="164" t="s">
        <v>1948</v>
      </c>
      <c r="B65" s="112" t="s">
        <v>1891</v>
      </c>
      <c r="C65" s="81"/>
    </row>
    <row r="66" spans="1:4" ht="15.75" thickBot="1" x14ac:dyDescent="0.3">
      <c r="A66" s="164"/>
      <c r="B66" s="31" t="s">
        <v>1892</v>
      </c>
      <c r="C66" s="113" t="s">
        <v>1952</v>
      </c>
    </row>
    <row r="67" spans="1:4" ht="15.75" thickBot="1" x14ac:dyDescent="0.3">
      <c r="A67" s="164"/>
      <c r="B67" s="31" t="s">
        <v>1893</v>
      </c>
      <c r="C67" s="114">
        <v>14.5038</v>
      </c>
      <c r="D67" s="115"/>
    </row>
    <row r="68" spans="1:4" ht="15.75" thickBot="1" x14ac:dyDescent="0.3">
      <c r="A68" s="164"/>
      <c r="B68" s="31"/>
      <c r="C68" s="116" t="s">
        <v>1894</v>
      </c>
      <c r="D68" s="117" t="s">
        <v>1895</v>
      </c>
    </row>
    <row r="69" spans="1:4" ht="15.75" thickBot="1" x14ac:dyDescent="0.3">
      <c r="A69" s="164"/>
      <c r="B69" s="31" t="s">
        <v>1896</v>
      </c>
      <c r="C69" s="118">
        <v>28</v>
      </c>
      <c r="D69" s="160">
        <f>C69*C67</f>
        <v>406.10640000000001</v>
      </c>
    </row>
    <row r="70" spans="1:4" ht="15.75" thickBot="1" x14ac:dyDescent="0.3">
      <c r="A70" s="164"/>
      <c r="B70" s="31" t="s">
        <v>1897</v>
      </c>
      <c r="C70" s="118">
        <v>33</v>
      </c>
      <c r="D70" s="160">
        <f>C70*C67</f>
        <v>478.62540000000001</v>
      </c>
    </row>
    <row r="71" spans="1:4" ht="15.75" thickBot="1" x14ac:dyDescent="0.3">
      <c r="A71" s="164"/>
      <c r="B71" s="31" t="s">
        <v>1898</v>
      </c>
      <c r="C71" s="118">
        <v>21</v>
      </c>
      <c r="D71" s="160">
        <f>C71*C67</f>
        <v>304.57979999999998</v>
      </c>
    </row>
    <row r="72" spans="1:4" ht="15.75" thickBot="1" x14ac:dyDescent="0.3">
      <c r="A72" s="164"/>
      <c r="B72" s="31" t="s">
        <v>1899</v>
      </c>
      <c r="C72" s="118">
        <v>5</v>
      </c>
      <c r="D72" s="160">
        <f>C72*C67</f>
        <v>72.519000000000005</v>
      </c>
    </row>
    <row r="73" spans="1:4" ht="15.75" thickBot="1" x14ac:dyDescent="0.3">
      <c r="A73" s="164" t="s">
        <v>1951</v>
      </c>
      <c r="B73" s="112" t="s">
        <v>1891</v>
      </c>
      <c r="C73" s="81"/>
    </row>
    <row r="74" spans="1:4" ht="15.75" thickBot="1" x14ac:dyDescent="0.3">
      <c r="A74" s="164"/>
      <c r="B74" s="31" t="s">
        <v>1892</v>
      </c>
      <c r="C74" s="113" t="s">
        <v>1955</v>
      </c>
    </row>
    <row r="75" spans="1:4" ht="15.75" thickBot="1" x14ac:dyDescent="0.3">
      <c r="A75" s="164"/>
      <c r="B75" s="31" t="s">
        <v>1893</v>
      </c>
      <c r="C75" s="114">
        <v>14.5038</v>
      </c>
      <c r="D75" s="115"/>
    </row>
    <row r="76" spans="1:4" ht="15.75" thickBot="1" x14ac:dyDescent="0.3">
      <c r="A76" s="164"/>
      <c r="B76" s="31"/>
      <c r="C76" s="116" t="s">
        <v>1894</v>
      </c>
      <c r="D76" s="117" t="s">
        <v>1895</v>
      </c>
    </row>
    <row r="77" spans="1:4" ht="15.75" thickBot="1" x14ac:dyDescent="0.3">
      <c r="A77" s="164"/>
      <c r="B77" s="31" t="s">
        <v>1896</v>
      </c>
      <c r="C77" s="118">
        <v>11</v>
      </c>
      <c r="D77" s="152">
        <f>C77*$C$75</f>
        <v>159.54179999999999</v>
      </c>
    </row>
    <row r="78" spans="1:4" ht="15.75" thickBot="1" x14ac:dyDescent="0.3">
      <c r="A78" s="164"/>
      <c r="B78" s="31" t="s">
        <v>1897</v>
      </c>
      <c r="C78" s="118">
        <v>14</v>
      </c>
      <c r="D78" s="152">
        <f>C78*C75</f>
        <v>203.0532</v>
      </c>
    </row>
    <row r="79" spans="1:4" ht="15.75" thickBot="1" x14ac:dyDescent="0.3">
      <c r="A79" s="164"/>
      <c r="B79" s="31" t="s">
        <v>1898</v>
      </c>
      <c r="C79" s="118">
        <v>10</v>
      </c>
      <c r="D79" s="152">
        <f>C79*C75</f>
        <v>145.03800000000001</v>
      </c>
    </row>
    <row r="80" spans="1:4" ht="15.75" thickBot="1" x14ac:dyDescent="0.3">
      <c r="A80" s="164"/>
      <c r="B80" s="31" t="s">
        <v>1899</v>
      </c>
      <c r="C80" s="118">
        <v>3</v>
      </c>
      <c r="D80" s="152">
        <f>C80*C75</f>
        <v>43.511400000000002</v>
      </c>
    </row>
    <row r="81" spans="1:4" ht="15.75" thickBot="1" x14ac:dyDescent="0.3">
      <c r="A81" s="164" t="s">
        <v>1945</v>
      </c>
      <c r="B81" s="112" t="s">
        <v>1891</v>
      </c>
      <c r="C81" s="81"/>
    </row>
    <row r="82" spans="1:4" ht="15.75" thickBot="1" x14ac:dyDescent="0.3">
      <c r="A82" s="164"/>
      <c r="B82" s="31" t="s">
        <v>1892</v>
      </c>
      <c r="C82" s="113" t="s">
        <v>1942</v>
      </c>
    </row>
    <row r="83" spans="1:4" ht="15.75" thickBot="1" x14ac:dyDescent="0.3">
      <c r="A83" s="164"/>
      <c r="B83" s="31" t="s">
        <v>1893</v>
      </c>
      <c r="C83" s="114">
        <v>14.5038</v>
      </c>
      <c r="D83" s="115"/>
    </row>
    <row r="84" spans="1:4" ht="15.75" thickBot="1" x14ac:dyDescent="0.3">
      <c r="A84" s="164"/>
      <c r="B84" s="31"/>
      <c r="C84" s="116" t="s">
        <v>1894</v>
      </c>
      <c r="D84" s="117" t="s">
        <v>1895</v>
      </c>
    </row>
    <row r="85" spans="1:4" ht="15.75" thickBot="1" x14ac:dyDescent="0.3">
      <c r="A85" s="164"/>
      <c r="B85" s="31" t="s">
        <v>1896</v>
      </c>
      <c r="C85" s="118">
        <v>14.5</v>
      </c>
      <c r="D85" s="152">
        <f>C85*$C$83</f>
        <v>210.30510000000001</v>
      </c>
    </row>
    <row r="86" spans="1:4" ht="15.75" thickBot="1" x14ac:dyDescent="0.3">
      <c r="A86" s="164"/>
      <c r="B86" s="31" t="s">
        <v>1897</v>
      </c>
      <c r="C86" s="118">
        <v>21</v>
      </c>
      <c r="D86" s="152">
        <f>C86*$C$83</f>
        <v>304.57979999999998</v>
      </c>
    </row>
    <row r="87" spans="1:4" ht="15.75" thickBot="1" x14ac:dyDescent="0.3">
      <c r="A87" s="164"/>
      <c r="B87" s="31" t="s">
        <v>1898</v>
      </c>
      <c r="C87" s="118">
        <v>14</v>
      </c>
      <c r="D87" s="152">
        <f>C87*$C$83</f>
        <v>203.0532</v>
      </c>
    </row>
    <row r="88" spans="1:4" ht="15.75" thickBot="1" x14ac:dyDescent="0.3">
      <c r="A88" s="164"/>
      <c r="B88" s="31" t="s">
        <v>1899</v>
      </c>
      <c r="C88" s="118">
        <v>3</v>
      </c>
      <c r="D88" s="152">
        <f>C88*$C$83</f>
        <v>43.511400000000002</v>
      </c>
    </row>
    <row r="89" spans="1:4" ht="15.75" thickBot="1" x14ac:dyDescent="0.3">
      <c r="A89" s="164" t="s">
        <v>1967</v>
      </c>
      <c r="B89" s="112" t="s">
        <v>1891</v>
      </c>
      <c r="C89" s="81"/>
    </row>
    <row r="90" spans="1:4" ht="15.75" thickBot="1" x14ac:dyDescent="0.3">
      <c r="A90" s="164"/>
      <c r="B90" s="31" t="s">
        <v>1892</v>
      </c>
      <c r="C90" s="113" t="s">
        <v>1968</v>
      </c>
    </row>
    <row r="91" spans="1:4" ht="15.75" thickBot="1" x14ac:dyDescent="0.3">
      <c r="A91" s="164"/>
      <c r="B91" s="31" t="s">
        <v>1893</v>
      </c>
      <c r="C91" s="114">
        <v>14.5038</v>
      </c>
      <c r="D91" s="115"/>
    </row>
    <row r="92" spans="1:4" ht="15.75" thickBot="1" x14ac:dyDescent="0.3">
      <c r="A92" s="164"/>
      <c r="B92" s="31"/>
      <c r="C92" s="116" t="s">
        <v>1894</v>
      </c>
      <c r="D92" s="117" t="s">
        <v>1895</v>
      </c>
    </row>
    <row r="93" spans="1:4" ht="15.75" thickBot="1" x14ac:dyDescent="0.3">
      <c r="A93" s="164"/>
      <c r="B93" s="31" t="s">
        <v>1896</v>
      </c>
      <c r="C93" s="118" t="s">
        <v>1919</v>
      </c>
      <c r="D93" s="156" t="s">
        <v>1919</v>
      </c>
    </row>
    <row r="94" spans="1:4" ht="15.75" thickBot="1" x14ac:dyDescent="0.3">
      <c r="A94" s="164"/>
      <c r="B94" s="31" t="s">
        <v>1897</v>
      </c>
      <c r="C94" s="118" t="s">
        <v>1919</v>
      </c>
      <c r="D94" s="156" t="s">
        <v>1919</v>
      </c>
    </row>
    <row r="95" spans="1:4" ht="15.75" thickBot="1" x14ac:dyDescent="0.3">
      <c r="A95" s="164"/>
      <c r="B95" s="31" t="s">
        <v>1898</v>
      </c>
      <c r="C95" s="118" t="s">
        <v>1919</v>
      </c>
      <c r="D95" s="156" t="s">
        <v>1919</v>
      </c>
    </row>
    <row r="96" spans="1:4" ht="15.75" thickBot="1" x14ac:dyDescent="0.3">
      <c r="A96" s="164"/>
      <c r="B96" s="31" t="s">
        <v>1899</v>
      </c>
      <c r="C96" s="118" t="s">
        <v>1919</v>
      </c>
      <c r="D96" s="156" t="s">
        <v>1919</v>
      </c>
    </row>
    <row r="97" spans="1:4" ht="15.75" thickBot="1" x14ac:dyDescent="0.3">
      <c r="A97" s="164" t="s">
        <v>1950</v>
      </c>
      <c r="B97" s="112" t="s">
        <v>1891</v>
      </c>
      <c r="C97" s="81"/>
    </row>
    <row r="98" spans="1:4" ht="15.75" thickBot="1" x14ac:dyDescent="0.3">
      <c r="A98" s="164"/>
      <c r="B98" s="31" t="s">
        <v>1892</v>
      </c>
      <c r="C98" s="113" t="s">
        <v>1956</v>
      </c>
    </row>
    <row r="99" spans="1:4" ht="15.75" thickBot="1" x14ac:dyDescent="0.3">
      <c r="A99" s="164"/>
      <c r="B99" s="31" t="s">
        <v>1893</v>
      </c>
      <c r="C99" s="114">
        <v>14.5038</v>
      </c>
      <c r="D99" s="115"/>
    </row>
    <row r="100" spans="1:4" ht="15.75" thickBot="1" x14ac:dyDescent="0.3">
      <c r="A100" s="164"/>
      <c r="B100" s="31"/>
      <c r="C100" s="116" t="s">
        <v>1894</v>
      </c>
      <c r="D100" s="117" t="s">
        <v>1895</v>
      </c>
    </row>
    <row r="101" spans="1:4" ht="15.75" thickBot="1" x14ac:dyDescent="0.3">
      <c r="A101" s="164"/>
      <c r="B101" s="31" t="s">
        <v>1896</v>
      </c>
      <c r="C101" s="118">
        <v>10</v>
      </c>
      <c r="D101" s="119">
        <f>C101*C99</f>
        <v>145.03800000000001</v>
      </c>
    </row>
    <row r="102" spans="1:4" ht="15.75" thickBot="1" x14ac:dyDescent="0.3">
      <c r="A102" s="164"/>
      <c r="B102" s="31" t="s">
        <v>1897</v>
      </c>
      <c r="C102" s="118">
        <v>13</v>
      </c>
      <c r="D102" s="119">
        <f>C102*C99</f>
        <v>188.54939999999999</v>
      </c>
    </row>
    <row r="103" spans="1:4" ht="15.75" thickBot="1" x14ac:dyDescent="0.3">
      <c r="A103" s="164"/>
      <c r="B103" s="31" t="s">
        <v>1898</v>
      </c>
      <c r="C103" s="118">
        <v>7</v>
      </c>
      <c r="D103" s="119">
        <f>C103*C99</f>
        <v>101.5266</v>
      </c>
    </row>
    <row r="104" spans="1:4" ht="15.75" thickBot="1" x14ac:dyDescent="0.3">
      <c r="A104" s="164"/>
      <c r="B104" s="31" t="s">
        <v>1899</v>
      </c>
      <c r="C104" s="118">
        <v>3</v>
      </c>
      <c r="D104" s="119">
        <f>C104*C99</f>
        <v>43.511400000000002</v>
      </c>
    </row>
    <row r="105" spans="1:4" ht="15.75" thickBot="1" x14ac:dyDescent="0.3">
      <c r="A105" s="164" t="s">
        <v>1949</v>
      </c>
      <c r="B105" s="112" t="s">
        <v>1891</v>
      </c>
      <c r="C105" s="81"/>
    </row>
    <row r="106" spans="1:4" ht="15.75" thickBot="1" x14ac:dyDescent="0.3">
      <c r="A106" s="164"/>
      <c r="B106" s="31" t="s">
        <v>1892</v>
      </c>
      <c r="C106" s="113" t="s">
        <v>1957</v>
      </c>
    </row>
    <row r="107" spans="1:4" ht="15.75" thickBot="1" x14ac:dyDescent="0.3">
      <c r="A107" s="164"/>
      <c r="B107" s="31" t="s">
        <v>1893</v>
      </c>
      <c r="C107" s="114">
        <v>14.5038</v>
      </c>
      <c r="D107" s="115"/>
    </row>
    <row r="108" spans="1:4" ht="15.75" thickBot="1" x14ac:dyDescent="0.3">
      <c r="A108" s="164"/>
      <c r="B108" s="31"/>
      <c r="C108" s="116" t="s">
        <v>1894</v>
      </c>
      <c r="D108" s="117" t="s">
        <v>1895</v>
      </c>
    </row>
    <row r="109" spans="1:4" ht="15.75" thickBot="1" x14ac:dyDescent="0.3">
      <c r="A109" s="164"/>
      <c r="B109" s="31" t="s">
        <v>1896</v>
      </c>
      <c r="C109" s="118">
        <v>10</v>
      </c>
      <c r="D109" s="119">
        <f>C109*C107</f>
        <v>145.03800000000001</v>
      </c>
    </row>
    <row r="110" spans="1:4" ht="15.75" thickBot="1" x14ac:dyDescent="0.3">
      <c r="A110" s="164"/>
      <c r="B110" s="31" t="s">
        <v>1897</v>
      </c>
      <c r="C110" s="118">
        <v>14</v>
      </c>
      <c r="D110" s="119">
        <f>C110*C107</f>
        <v>203.0532</v>
      </c>
    </row>
    <row r="111" spans="1:4" ht="15.75" thickBot="1" x14ac:dyDescent="0.3">
      <c r="A111" s="164"/>
      <c r="B111" s="31" t="s">
        <v>1898</v>
      </c>
      <c r="C111" s="118">
        <v>9</v>
      </c>
      <c r="D111" s="119">
        <f>C111*C107</f>
        <v>130.5342</v>
      </c>
    </row>
    <row r="112" spans="1:4" ht="15.75" thickBot="1" x14ac:dyDescent="0.3">
      <c r="A112" s="164"/>
      <c r="B112" s="31" t="s">
        <v>1899</v>
      </c>
      <c r="C112" s="118">
        <v>3</v>
      </c>
      <c r="D112" s="119">
        <f>C112*C107</f>
        <v>43.511400000000002</v>
      </c>
    </row>
    <row r="113" spans="1:4" ht="15.75" thickBot="1" x14ac:dyDescent="0.3">
      <c r="A113" s="166" t="s">
        <v>1973</v>
      </c>
      <c r="B113" s="112" t="s">
        <v>1891</v>
      </c>
      <c r="C113" s="81"/>
    </row>
    <row r="114" spans="1:4" ht="15.75" thickBot="1" x14ac:dyDescent="0.3">
      <c r="A114" s="166"/>
      <c r="B114" s="31" t="s">
        <v>1892</v>
      </c>
      <c r="C114" s="113" t="s">
        <v>1972</v>
      </c>
    </row>
    <row r="115" spans="1:4" ht="15.75" thickBot="1" x14ac:dyDescent="0.3">
      <c r="A115" s="166"/>
      <c r="B115" s="31" t="s">
        <v>1893</v>
      </c>
      <c r="C115" s="114">
        <v>14.5038</v>
      </c>
      <c r="D115" s="115"/>
    </row>
    <row r="116" spans="1:4" ht="15.75" thickBot="1" x14ac:dyDescent="0.3">
      <c r="A116" s="166"/>
      <c r="B116" s="31"/>
      <c r="C116" s="116" t="s">
        <v>1894</v>
      </c>
      <c r="D116" s="117" t="s">
        <v>1895</v>
      </c>
    </row>
    <row r="117" spans="1:4" ht="15.75" thickBot="1" x14ac:dyDescent="0.3">
      <c r="A117" s="166"/>
      <c r="B117" s="31" t="s">
        <v>1896</v>
      </c>
      <c r="C117" s="118" t="s">
        <v>1919</v>
      </c>
      <c r="D117" s="157" t="s">
        <v>1919</v>
      </c>
    </row>
    <row r="118" spans="1:4" ht="15.75" thickBot="1" x14ac:dyDescent="0.3">
      <c r="A118" s="166"/>
      <c r="B118" s="31" t="s">
        <v>1897</v>
      </c>
      <c r="C118" s="118" t="s">
        <v>1919</v>
      </c>
      <c r="D118" s="157" t="s">
        <v>1919</v>
      </c>
    </row>
    <row r="119" spans="1:4" ht="15.75" thickBot="1" x14ac:dyDescent="0.3">
      <c r="A119" s="166"/>
      <c r="B119" s="31" t="s">
        <v>1898</v>
      </c>
      <c r="C119" s="118">
        <v>10</v>
      </c>
      <c r="D119" s="119">
        <f>C119*C115</f>
        <v>145.03800000000001</v>
      </c>
    </row>
    <row r="120" spans="1:4" ht="15.75" thickBot="1" x14ac:dyDescent="0.3">
      <c r="A120" s="166"/>
      <c r="B120" s="31" t="s">
        <v>1899</v>
      </c>
      <c r="C120" s="118" t="s">
        <v>1919</v>
      </c>
      <c r="D120" s="157" t="s">
        <v>1919</v>
      </c>
    </row>
    <row r="121" spans="1:4" ht="15.75" thickBot="1" x14ac:dyDescent="0.3">
      <c r="A121" s="167" t="s">
        <v>1969</v>
      </c>
      <c r="B121" s="112" t="s">
        <v>1891</v>
      </c>
      <c r="C121" s="81"/>
    </row>
    <row r="122" spans="1:4" ht="15.75" thickBot="1" x14ac:dyDescent="0.3">
      <c r="A122" s="167"/>
      <c r="B122" s="31" t="s">
        <v>1892</v>
      </c>
      <c r="C122" s="113" t="s">
        <v>1958</v>
      </c>
    </row>
    <row r="123" spans="1:4" ht="15.75" thickBot="1" x14ac:dyDescent="0.3">
      <c r="A123" s="166"/>
      <c r="B123" s="31" t="s">
        <v>1893</v>
      </c>
      <c r="C123" s="114">
        <v>14.5038</v>
      </c>
      <c r="D123" s="115"/>
    </row>
    <row r="124" spans="1:4" ht="15.75" thickBot="1" x14ac:dyDescent="0.3">
      <c r="A124" s="166"/>
      <c r="B124" s="31"/>
      <c r="C124" s="116" t="s">
        <v>1894</v>
      </c>
      <c r="D124" s="117" t="s">
        <v>1895</v>
      </c>
    </row>
    <row r="125" spans="1:4" ht="15.75" thickBot="1" x14ac:dyDescent="0.3">
      <c r="A125" s="166"/>
      <c r="B125" s="31" t="s">
        <v>1896</v>
      </c>
      <c r="C125" s="163" t="s">
        <v>1919</v>
      </c>
      <c r="D125" s="119" t="s">
        <v>1919</v>
      </c>
    </row>
    <row r="126" spans="1:4" ht="15.75" thickBot="1" x14ac:dyDescent="0.3">
      <c r="A126" s="166"/>
      <c r="B126" s="31" t="s">
        <v>1897</v>
      </c>
      <c r="C126" s="163" t="s">
        <v>1919</v>
      </c>
      <c r="D126" s="119" t="s">
        <v>1919</v>
      </c>
    </row>
    <row r="127" spans="1:4" ht="15.75" thickBot="1" x14ac:dyDescent="0.3">
      <c r="A127" s="166"/>
      <c r="B127" s="31" t="s">
        <v>1898</v>
      </c>
      <c r="C127" s="163" t="s">
        <v>1919</v>
      </c>
      <c r="D127" s="119" t="s">
        <v>1919</v>
      </c>
    </row>
    <row r="128" spans="1:4" ht="15.75" thickBot="1" x14ac:dyDescent="0.3">
      <c r="A128" s="166"/>
      <c r="B128" s="31" t="s">
        <v>1899</v>
      </c>
      <c r="C128" s="163" t="s">
        <v>1919</v>
      </c>
      <c r="D128" s="119" t="s">
        <v>1919</v>
      </c>
    </row>
    <row r="129" spans="1:4" ht="15.75" thickBot="1" x14ac:dyDescent="0.3">
      <c r="A129" s="166" t="s">
        <v>1982</v>
      </c>
      <c r="B129" s="112" t="s">
        <v>1891</v>
      </c>
      <c r="C129" s="81"/>
    </row>
    <row r="130" spans="1:4" ht="15.75" thickBot="1" x14ac:dyDescent="0.3">
      <c r="A130" s="166"/>
      <c r="B130" s="31" t="s">
        <v>1892</v>
      </c>
      <c r="C130" s="113" t="s">
        <v>1982</v>
      </c>
    </row>
    <row r="131" spans="1:4" ht="15.75" thickBot="1" x14ac:dyDescent="0.3">
      <c r="A131" s="166"/>
      <c r="B131" s="31" t="s">
        <v>1893</v>
      </c>
      <c r="C131" s="114">
        <v>14.5038</v>
      </c>
      <c r="D131" s="115"/>
    </row>
    <row r="132" spans="1:4" ht="15.75" thickBot="1" x14ac:dyDescent="0.3">
      <c r="A132" s="166"/>
      <c r="B132" s="31"/>
      <c r="C132" s="116" t="s">
        <v>1894</v>
      </c>
      <c r="D132" s="117" t="s">
        <v>1895</v>
      </c>
    </row>
    <row r="133" spans="1:4" ht="15.75" thickBot="1" x14ac:dyDescent="0.3">
      <c r="A133" s="166"/>
      <c r="B133" s="31" t="s">
        <v>1896</v>
      </c>
      <c r="C133" s="118" t="s">
        <v>1925</v>
      </c>
      <c r="D133" s="153" t="s">
        <v>1926</v>
      </c>
    </row>
    <row r="134" spans="1:4" ht="15.75" thickBot="1" x14ac:dyDescent="0.3">
      <c r="A134" s="166"/>
      <c r="B134" s="31" t="s">
        <v>1897</v>
      </c>
      <c r="C134" s="118" t="s">
        <v>1925</v>
      </c>
      <c r="D134" s="153" t="s">
        <v>1926</v>
      </c>
    </row>
    <row r="135" spans="1:4" ht="15.75" thickBot="1" x14ac:dyDescent="0.3">
      <c r="A135" s="166"/>
      <c r="B135" s="31" t="s">
        <v>1898</v>
      </c>
      <c r="C135" s="118" t="s">
        <v>1919</v>
      </c>
      <c r="D135" s="153" t="s">
        <v>1919</v>
      </c>
    </row>
    <row r="136" spans="1:4" ht="15.75" thickBot="1" x14ac:dyDescent="0.3">
      <c r="A136" s="166"/>
      <c r="B136" s="31" t="s">
        <v>1899</v>
      </c>
      <c r="C136" s="118">
        <v>2</v>
      </c>
      <c r="D136" s="153">
        <f>C136*C131</f>
        <v>29.0076</v>
      </c>
    </row>
    <row r="137" spans="1:4" ht="15.75" thickBot="1" x14ac:dyDescent="0.3">
      <c r="A137" s="166" t="s">
        <v>1987</v>
      </c>
      <c r="B137" s="112" t="s">
        <v>1891</v>
      </c>
      <c r="C137" s="81"/>
    </row>
    <row r="138" spans="1:4" ht="15.75" thickBot="1" x14ac:dyDescent="0.3">
      <c r="A138" s="166"/>
      <c r="B138" s="31" t="s">
        <v>1892</v>
      </c>
      <c r="C138" s="113" t="s">
        <v>1988</v>
      </c>
    </row>
    <row r="139" spans="1:4" ht="15.75" thickBot="1" x14ac:dyDescent="0.3">
      <c r="A139" s="166"/>
      <c r="B139" s="31" t="s">
        <v>1893</v>
      </c>
      <c r="C139" s="114">
        <v>14.5038</v>
      </c>
      <c r="D139" s="115"/>
    </row>
    <row r="140" spans="1:4" ht="15.75" thickBot="1" x14ac:dyDescent="0.3">
      <c r="A140" s="166"/>
      <c r="B140" s="31"/>
      <c r="C140" s="116" t="s">
        <v>1894</v>
      </c>
      <c r="D140" s="117" t="s">
        <v>1895</v>
      </c>
    </row>
    <row r="141" spans="1:4" ht="15.75" thickBot="1" x14ac:dyDescent="0.3">
      <c r="A141" s="166"/>
      <c r="B141" s="31" t="s">
        <v>1896</v>
      </c>
      <c r="C141" s="118">
        <v>16</v>
      </c>
      <c r="D141" s="153">
        <f>C141*C139</f>
        <v>232.0608</v>
      </c>
    </row>
    <row r="142" spans="1:4" ht="15.75" thickBot="1" x14ac:dyDescent="0.3">
      <c r="A142" s="166"/>
      <c r="B142" s="31" t="s">
        <v>1897</v>
      </c>
      <c r="C142" s="118" t="s">
        <v>1919</v>
      </c>
      <c r="D142" s="153" t="s">
        <v>1919</v>
      </c>
    </row>
    <row r="143" spans="1:4" ht="15.75" thickBot="1" x14ac:dyDescent="0.3">
      <c r="A143" s="166"/>
      <c r="B143" s="31" t="s">
        <v>1898</v>
      </c>
      <c r="C143" s="118" t="s">
        <v>1919</v>
      </c>
      <c r="D143" s="153" t="s">
        <v>1919</v>
      </c>
    </row>
    <row r="144" spans="1:4" ht="15.75" thickBot="1" x14ac:dyDescent="0.3">
      <c r="A144" s="166"/>
      <c r="B144" s="31" t="s">
        <v>1899</v>
      </c>
      <c r="C144" s="118" t="s">
        <v>1919</v>
      </c>
      <c r="D144" s="153" t="s">
        <v>1919</v>
      </c>
    </row>
    <row r="145" spans="1:4" ht="15.75" thickBot="1" x14ac:dyDescent="0.3">
      <c r="A145" s="166" t="s">
        <v>1974</v>
      </c>
      <c r="B145" s="112" t="s">
        <v>1891</v>
      </c>
      <c r="C145" s="81"/>
    </row>
    <row r="146" spans="1:4" ht="15.75" thickBot="1" x14ac:dyDescent="0.3">
      <c r="A146" s="166"/>
      <c r="B146" s="31" t="s">
        <v>1892</v>
      </c>
      <c r="C146" s="113" t="s">
        <v>1975</v>
      </c>
    </row>
    <row r="147" spans="1:4" ht="15.75" thickBot="1" x14ac:dyDescent="0.3">
      <c r="A147" s="166"/>
      <c r="B147" s="31" t="s">
        <v>1893</v>
      </c>
      <c r="C147" s="114">
        <v>14.5038</v>
      </c>
      <c r="D147" s="115"/>
    </row>
    <row r="148" spans="1:4" ht="15.75" thickBot="1" x14ac:dyDescent="0.3">
      <c r="A148" s="166"/>
      <c r="B148" s="31"/>
      <c r="C148" s="116" t="s">
        <v>1894</v>
      </c>
      <c r="D148" s="117" t="s">
        <v>1895</v>
      </c>
    </row>
    <row r="149" spans="1:4" ht="15.75" thickBot="1" x14ac:dyDescent="0.3">
      <c r="A149" s="166"/>
      <c r="B149" s="31" t="s">
        <v>1896</v>
      </c>
      <c r="C149" s="118" t="s">
        <v>1919</v>
      </c>
      <c r="D149" s="157" t="s">
        <v>1919</v>
      </c>
    </row>
    <row r="150" spans="1:4" ht="15.75" thickBot="1" x14ac:dyDescent="0.3">
      <c r="A150" s="166"/>
      <c r="B150" s="31" t="s">
        <v>1897</v>
      </c>
      <c r="C150" s="118" t="s">
        <v>1919</v>
      </c>
      <c r="D150" s="157" t="s">
        <v>1919</v>
      </c>
    </row>
    <row r="151" spans="1:4" ht="15.75" thickBot="1" x14ac:dyDescent="0.3">
      <c r="A151" s="166"/>
      <c r="B151" s="31" t="s">
        <v>1898</v>
      </c>
      <c r="C151" s="118" t="s">
        <v>1919</v>
      </c>
      <c r="D151" s="157" t="s">
        <v>1919</v>
      </c>
    </row>
    <row r="152" spans="1:4" ht="15.75" thickBot="1" x14ac:dyDescent="0.3">
      <c r="A152" s="166"/>
      <c r="B152" s="31" t="s">
        <v>1899</v>
      </c>
      <c r="C152" s="118" t="s">
        <v>1919</v>
      </c>
      <c r="D152" s="157" t="s">
        <v>1919</v>
      </c>
    </row>
    <row r="153" spans="1:4" ht="15.75" thickBot="1" x14ac:dyDescent="0.3">
      <c r="A153" s="167" t="s">
        <v>1959</v>
      </c>
      <c r="B153" s="112" t="s">
        <v>1891</v>
      </c>
      <c r="C153" s="81"/>
    </row>
    <row r="154" spans="1:4" ht="15.75" thickBot="1" x14ac:dyDescent="0.3">
      <c r="A154" s="167"/>
      <c r="B154" s="31" t="s">
        <v>1892</v>
      </c>
      <c r="C154" s="113" t="s">
        <v>1960</v>
      </c>
    </row>
    <row r="155" spans="1:4" ht="15.75" thickBot="1" x14ac:dyDescent="0.3">
      <c r="A155" s="166"/>
      <c r="B155" s="31" t="s">
        <v>1893</v>
      </c>
      <c r="C155" s="114">
        <v>14.5038</v>
      </c>
      <c r="D155" s="115"/>
    </row>
    <row r="156" spans="1:4" ht="15.75" thickBot="1" x14ac:dyDescent="0.3">
      <c r="A156" s="166"/>
      <c r="B156" s="31"/>
      <c r="C156" s="116" t="s">
        <v>1894</v>
      </c>
      <c r="D156" s="117" t="s">
        <v>1895</v>
      </c>
    </row>
    <row r="157" spans="1:4" ht="15.75" thickBot="1" x14ac:dyDescent="0.3">
      <c r="A157" s="166"/>
      <c r="B157" s="31" t="s">
        <v>1896</v>
      </c>
      <c r="C157" s="118" t="s">
        <v>1919</v>
      </c>
      <c r="D157" s="119" t="s">
        <v>1919</v>
      </c>
    </row>
    <row r="158" spans="1:4" ht="15.75" thickBot="1" x14ac:dyDescent="0.3">
      <c r="A158" s="166"/>
      <c r="B158" s="31" t="s">
        <v>1897</v>
      </c>
      <c r="C158" s="118" t="s">
        <v>1919</v>
      </c>
      <c r="D158" s="119" t="s">
        <v>1919</v>
      </c>
    </row>
    <row r="159" spans="1:4" ht="15.75" thickBot="1" x14ac:dyDescent="0.3">
      <c r="A159" s="166"/>
      <c r="B159" s="31" t="s">
        <v>1898</v>
      </c>
      <c r="C159" s="118">
        <v>10</v>
      </c>
      <c r="D159" s="119">
        <f>C159*C155</f>
        <v>145.03800000000001</v>
      </c>
    </row>
    <row r="160" spans="1:4" ht="15.75" thickBot="1" x14ac:dyDescent="0.3">
      <c r="A160" s="166"/>
      <c r="B160" s="31" t="s">
        <v>1899</v>
      </c>
      <c r="C160" s="118" t="s">
        <v>1919</v>
      </c>
      <c r="D160" s="119" t="s">
        <v>1919</v>
      </c>
    </row>
    <row r="161" spans="1:4" ht="15.75" thickBot="1" x14ac:dyDescent="0.3">
      <c r="A161" s="166" t="s">
        <v>1970</v>
      </c>
      <c r="B161" s="112" t="s">
        <v>1891</v>
      </c>
      <c r="C161" s="81"/>
    </row>
    <row r="162" spans="1:4" ht="15.75" thickBot="1" x14ac:dyDescent="0.3">
      <c r="A162" s="166"/>
      <c r="B162" s="31" t="s">
        <v>1892</v>
      </c>
      <c r="C162" s="113" t="s">
        <v>1971</v>
      </c>
    </row>
    <row r="163" spans="1:4" ht="15.75" thickBot="1" x14ac:dyDescent="0.3">
      <c r="A163" s="166"/>
      <c r="B163" s="31" t="s">
        <v>1893</v>
      </c>
      <c r="C163" s="114">
        <v>14.5038</v>
      </c>
      <c r="D163" s="115"/>
    </row>
    <row r="164" spans="1:4" ht="15.75" thickBot="1" x14ac:dyDescent="0.3">
      <c r="A164" s="166"/>
      <c r="B164" s="31"/>
      <c r="C164" s="116" t="s">
        <v>1894</v>
      </c>
      <c r="D164" s="117" t="s">
        <v>1895</v>
      </c>
    </row>
    <row r="165" spans="1:4" ht="15.75" thickBot="1" x14ac:dyDescent="0.3">
      <c r="A165" s="166"/>
      <c r="B165" s="31" t="s">
        <v>1896</v>
      </c>
      <c r="C165" s="118" t="s">
        <v>1919</v>
      </c>
      <c r="D165" s="157" t="s">
        <v>1919</v>
      </c>
    </row>
    <row r="166" spans="1:4" ht="15.75" thickBot="1" x14ac:dyDescent="0.3">
      <c r="A166" s="166"/>
      <c r="B166" s="31" t="s">
        <v>1897</v>
      </c>
      <c r="C166" s="118" t="s">
        <v>1919</v>
      </c>
      <c r="D166" s="157" t="s">
        <v>1919</v>
      </c>
    </row>
    <row r="167" spans="1:4" ht="15.75" thickBot="1" x14ac:dyDescent="0.3">
      <c r="A167" s="166"/>
      <c r="B167" s="31" t="s">
        <v>1898</v>
      </c>
      <c r="C167" s="118" t="s">
        <v>1919</v>
      </c>
      <c r="D167" s="157" t="s">
        <v>1919</v>
      </c>
    </row>
    <row r="168" spans="1:4" ht="15.75" thickBot="1" x14ac:dyDescent="0.3">
      <c r="A168" s="166"/>
      <c r="B168" s="31" t="s">
        <v>1899</v>
      </c>
      <c r="C168" s="118" t="s">
        <v>1919</v>
      </c>
      <c r="D168" s="157" t="s">
        <v>1919</v>
      </c>
    </row>
    <row r="169" spans="1:4" ht="15.75" thickBot="1" x14ac:dyDescent="0.3">
      <c r="A169" s="167" t="s">
        <v>2038</v>
      </c>
      <c r="B169" s="112" t="s">
        <v>1891</v>
      </c>
    </row>
    <row r="170" spans="1:4" ht="15.75" thickBot="1" x14ac:dyDescent="0.3">
      <c r="A170" s="167"/>
      <c r="B170" s="31" t="s">
        <v>1892</v>
      </c>
      <c r="C170" s="165" t="s">
        <v>2037</v>
      </c>
    </row>
    <row r="171" spans="1:4" ht="15.75" thickBot="1" x14ac:dyDescent="0.3">
      <c r="A171" s="166"/>
      <c r="B171" s="31" t="s">
        <v>1893</v>
      </c>
      <c r="C171" s="114">
        <v>14.5038</v>
      </c>
      <c r="D171" s="115"/>
    </row>
    <row r="172" spans="1:4" ht="15.75" thickBot="1" x14ac:dyDescent="0.3">
      <c r="A172" s="166"/>
      <c r="B172" s="31"/>
      <c r="C172" s="116" t="s">
        <v>1894</v>
      </c>
      <c r="D172" s="117" t="s">
        <v>1895</v>
      </c>
    </row>
    <row r="173" spans="1:4" ht="15.75" thickBot="1" x14ac:dyDescent="0.3">
      <c r="A173" s="166"/>
      <c r="B173" s="31" t="s">
        <v>1896</v>
      </c>
      <c r="C173" s="118">
        <v>9</v>
      </c>
      <c r="D173" s="152">
        <f>$C$171*C173</f>
        <v>130.5342</v>
      </c>
    </row>
    <row r="174" spans="1:4" ht="15.75" thickBot="1" x14ac:dyDescent="0.3">
      <c r="A174" s="166"/>
      <c r="B174" s="31" t="s">
        <v>1897</v>
      </c>
      <c r="C174" s="118">
        <v>18</v>
      </c>
      <c r="D174" s="152">
        <f>$C$171*C174</f>
        <v>261.0684</v>
      </c>
    </row>
    <row r="175" spans="1:4" ht="15.75" thickBot="1" x14ac:dyDescent="0.3">
      <c r="A175" s="166"/>
      <c r="B175" s="31" t="s">
        <v>1898</v>
      </c>
      <c r="C175" s="118" t="s">
        <v>1919</v>
      </c>
      <c r="D175" s="119" t="s">
        <v>1919</v>
      </c>
    </row>
    <row r="176" spans="1:4" ht="15.75" thickBot="1" x14ac:dyDescent="0.3">
      <c r="A176" s="166"/>
      <c r="B176" s="31" t="s">
        <v>1899</v>
      </c>
      <c r="C176" s="118">
        <v>2</v>
      </c>
      <c r="D176" s="152">
        <f>$C$171*C176</f>
        <v>29.0076</v>
      </c>
    </row>
    <row r="177" spans="1:4" ht="15.75" thickBot="1" x14ac:dyDescent="0.3">
      <c r="A177" s="166" t="s">
        <v>1980</v>
      </c>
      <c r="B177" s="112" t="s">
        <v>1891</v>
      </c>
      <c r="C177" s="81"/>
    </row>
    <row r="178" spans="1:4" ht="15.75" thickBot="1" x14ac:dyDescent="0.3">
      <c r="A178" s="166"/>
      <c r="B178" s="31" t="s">
        <v>1892</v>
      </c>
      <c r="C178" s="113" t="s">
        <v>1981</v>
      </c>
    </row>
    <row r="179" spans="1:4" ht="15.75" thickBot="1" x14ac:dyDescent="0.3">
      <c r="A179" s="166"/>
      <c r="B179" s="31" t="s">
        <v>1893</v>
      </c>
      <c r="C179" s="114">
        <v>14.5038</v>
      </c>
      <c r="D179" s="115"/>
    </row>
    <row r="180" spans="1:4" ht="15.75" thickBot="1" x14ac:dyDescent="0.3">
      <c r="A180" s="166"/>
      <c r="B180" s="31"/>
      <c r="C180" s="116" t="s">
        <v>1894</v>
      </c>
      <c r="D180" s="117" t="s">
        <v>1895</v>
      </c>
    </row>
    <row r="181" spans="1:4" ht="15.75" thickBot="1" x14ac:dyDescent="0.3">
      <c r="A181" s="166"/>
      <c r="B181" s="31" t="s">
        <v>1896</v>
      </c>
      <c r="C181" s="118">
        <v>14</v>
      </c>
      <c r="D181" s="159">
        <f>C181*C179</f>
        <v>203.0532</v>
      </c>
    </row>
    <row r="182" spans="1:4" ht="15.75" thickBot="1" x14ac:dyDescent="0.3">
      <c r="A182" s="166"/>
      <c r="B182" s="31" t="s">
        <v>1897</v>
      </c>
      <c r="C182" s="118">
        <v>16</v>
      </c>
      <c r="D182" s="159">
        <f>C182*C179</f>
        <v>232.0608</v>
      </c>
    </row>
    <row r="183" spans="1:4" ht="15.75" thickBot="1" x14ac:dyDescent="0.3">
      <c r="A183" s="166"/>
      <c r="B183" s="31" t="s">
        <v>1898</v>
      </c>
      <c r="C183" s="118" t="s">
        <v>1919</v>
      </c>
      <c r="D183" s="159" t="s">
        <v>1922</v>
      </c>
    </row>
    <row r="184" spans="1:4" ht="15.75" thickBot="1" x14ac:dyDescent="0.3">
      <c r="A184" s="166"/>
      <c r="B184" s="31" t="s">
        <v>1899</v>
      </c>
      <c r="C184" s="118">
        <v>2</v>
      </c>
      <c r="D184" s="159">
        <f>C184*C179</f>
        <v>29.0076</v>
      </c>
    </row>
    <row r="185" spans="1:4" ht="15.75" thickBot="1" x14ac:dyDescent="0.3">
      <c r="A185" s="166" t="s">
        <v>1985</v>
      </c>
      <c r="B185" s="112" t="s">
        <v>1891</v>
      </c>
      <c r="C185" s="81"/>
    </row>
    <row r="186" spans="1:4" ht="15.75" thickBot="1" x14ac:dyDescent="0.3">
      <c r="A186" s="166"/>
      <c r="B186" s="31" t="s">
        <v>1892</v>
      </c>
      <c r="C186" s="113" t="s">
        <v>1986</v>
      </c>
    </row>
    <row r="187" spans="1:4" ht="15.75" thickBot="1" x14ac:dyDescent="0.3">
      <c r="A187" s="166"/>
      <c r="B187" s="31" t="s">
        <v>1893</v>
      </c>
      <c r="C187" s="114">
        <v>14.5038</v>
      </c>
      <c r="D187" s="115"/>
    </row>
    <row r="188" spans="1:4" ht="15.75" thickBot="1" x14ac:dyDescent="0.3">
      <c r="A188" s="166"/>
      <c r="B188" s="31"/>
      <c r="C188" s="116" t="s">
        <v>1894</v>
      </c>
      <c r="D188" s="117" t="s">
        <v>1895</v>
      </c>
    </row>
    <row r="189" spans="1:4" ht="15.75" thickBot="1" x14ac:dyDescent="0.3">
      <c r="A189" s="166"/>
      <c r="B189" s="31" t="s">
        <v>1896</v>
      </c>
      <c r="C189" s="118">
        <v>10</v>
      </c>
      <c r="D189" s="159">
        <f>C189*C187</f>
        <v>145.03800000000001</v>
      </c>
    </row>
    <row r="190" spans="1:4" ht="15.75" thickBot="1" x14ac:dyDescent="0.3">
      <c r="A190" s="166"/>
      <c r="B190" s="31" t="s">
        <v>1897</v>
      </c>
      <c r="C190" s="118">
        <v>16</v>
      </c>
      <c r="D190" s="159">
        <f>C190*C187</f>
        <v>232.0608</v>
      </c>
    </row>
    <row r="191" spans="1:4" ht="15.75" thickBot="1" x14ac:dyDescent="0.3">
      <c r="A191" s="166"/>
      <c r="B191" s="31" t="s">
        <v>1898</v>
      </c>
      <c r="C191" s="118" t="s">
        <v>1919</v>
      </c>
      <c r="D191" s="159" t="s">
        <v>1922</v>
      </c>
    </row>
    <row r="192" spans="1:4" ht="15.75" thickBot="1" x14ac:dyDescent="0.3">
      <c r="A192" s="166"/>
      <c r="B192" s="31" t="s">
        <v>1899</v>
      </c>
      <c r="C192" s="118">
        <v>2</v>
      </c>
      <c r="D192" s="159">
        <f>C192*C187</f>
        <v>29.0076</v>
      </c>
    </row>
    <row r="193" spans="1:4" ht="15.75" thickBot="1" x14ac:dyDescent="0.3">
      <c r="A193" s="166" t="s">
        <v>1989</v>
      </c>
      <c r="B193" s="112" t="s">
        <v>1891</v>
      </c>
      <c r="C193" s="81"/>
    </row>
    <row r="194" spans="1:4" ht="15.75" thickBot="1" x14ac:dyDescent="0.3">
      <c r="A194" s="166"/>
      <c r="B194" s="31" t="s">
        <v>1892</v>
      </c>
      <c r="C194" s="113" t="s">
        <v>1990</v>
      </c>
    </row>
    <row r="195" spans="1:4" ht="15.75" thickBot="1" x14ac:dyDescent="0.3">
      <c r="A195" s="166"/>
      <c r="B195" s="31" t="s">
        <v>1893</v>
      </c>
      <c r="C195" s="114">
        <v>14.5038</v>
      </c>
      <c r="D195" s="115"/>
    </row>
    <row r="196" spans="1:4" ht="15.75" thickBot="1" x14ac:dyDescent="0.3">
      <c r="A196" s="166"/>
      <c r="B196" s="31"/>
      <c r="C196" s="116" t="s">
        <v>1894</v>
      </c>
      <c r="D196" s="117" t="s">
        <v>1895</v>
      </c>
    </row>
    <row r="197" spans="1:4" ht="15.75" thickBot="1" x14ac:dyDescent="0.3">
      <c r="A197" s="166"/>
      <c r="B197" s="31" t="s">
        <v>1896</v>
      </c>
      <c r="C197" s="118" t="s">
        <v>1928</v>
      </c>
      <c r="D197" s="159" t="s">
        <v>1929</v>
      </c>
    </row>
    <row r="198" spans="1:4" ht="15.75" thickBot="1" x14ac:dyDescent="0.3">
      <c r="A198" s="166"/>
      <c r="B198" s="31" t="s">
        <v>1897</v>
      </c>
      <c r="C198" s="118" t="s">
        <v>1919</v>
      </c>
      <c r="D198" s="159" t="s">
        <v>1922</v>
      </c>
    </row>
    <row r="199" spans="1:4" ht="15.75" thickBot="1" x14ac:dyDescent="0.3">
      <c r="A199" s="166"/>
      <c r="B199" s="31" t="s">
        <v>1898</v>
      </c>
      <c r="C199" s="118" t="s">
        <v>1919</v>
      </c>
      <c r="D199" s="159" t="s">
        <v>1922</v>
      </c>
    </row>
    <row r="200" spans="1:4" ht="15.75" thickBot="1" x14ac:dyDescent="0.3">
      <c r="A200" s="166"/>
      <c r="B200" s="31" t="s">
        <v>1899</v>
      </c>
      <c r="C200" s="118" t="s">
        <v>1919</v>
      </c>
      <c r="D200" s="159" t="s">
        <v>1922</v>
      </c>
    </row>
    <row r="201" spans="1:4" ht="15.75" thickBot="1" x14ac:dyDescent="0.3">
      <c r="A201" s="167" t="s">
        <v>1961</v>
      </c>
      <c r="B201" s="112" t="s">
        <v>1891</v>
      </c>
      <c r="C201" s="81"/>
    </row>
    <row r="202" spans="1:4" ht="15.75" thickBot="1" x14ac:dyDescent="0.3">
      <c r="A202" s="167"/>
      <c r="B202" s="31" t="s">
        <v>1892</v>
      </c>
      <c r="C202" s="113" t="s">
        <v>1962</v>
      </c>
    </row>
    <row r="203" spans="1:4" ht="15.75" thickBot="1" x14ac:dyDescent="0.3">
      <c r="A203" s="166"/>
      <c r="B203" s="31" t="s">
        <v>1893</v>
      </c>
      <c r="C203" s="114">
        <v>14.5038</v>
      </c>
      <c r="D203" s="115"/>
    </row>
    <row r="204" spans="1:4" ht="15.75" thickBot="1" x14ac:dyDescent="0.3">
      <c r="A204" s="166"/>
      <c r="B204" s="31"/>
      <c r="C204" s="116" t="s">
        <v>1894</v>
      </c>
      <c r="D204" s="117" t="s">
        <v>1895</v>
      </c>
    </row>
    <row r="205" spans="1:4" ht="15.75" thickBot="1" x14ac:dyDescent="0.3">
      <c r="A205" s="166"/>
      <c r="B205" s="31" t="s">
        <v>1896</v>
      </c>
      <c r="C205" s="118">
        <v>12</v>
      </c>
      <c r="D205" s="153">
        <f>C205*C203</f>
        <v>174.04560000000001</v>
      </c>
    </row>
    <row r="206" spans="1:4" ht="15.75" thickBot="1" x14ac:dyDescent="0.3">
      <c r="A206" s="166"/>
      <c r="B206" s="31" t="s">
        <v>1897</v>
      </c>
      <c r="C206" s="118">
        <v>14</v>
      </c>
      <c r="D206" s="153">
        <f>C206*C203</f>
        <v>203.0532</v>
      </c>
    </row>
    <row r="207" spans="1:4" ht="15.75" thickBot="1" x14ac:dyDescent="0.3">
      <c r="A207" s="166"/>
      <c r="B207" s="31" t="s">
        <v>1898</v>
      </c>
      <c r="C207" s="118">
        <v>10</v>
      </c>
      <c r="D207" s="153">
        <f>C207*C203</f>
        <v>145.03800000000001</v>
      </c>
    </row>
    <row r="208" spans="1:4" ht="15.75" thickBot="1" x14ac:dyDescent="0.3">
      <c r="A208" s="166"/>
      <c r="B208" s="31" t="s">
        <v>1899</v>
      </c>
      <c r="C208" s="154">
        <v>0.1</v>
      </c>
      <c r="D208" s="119" t="s">
        <v>1919</v>
      </c>
    </row>
    <row r="209" spans="1:4" ht="15.75" thickBot="1" x14ac:dyDescent="0.3">
      <c r="A209" s="166" t="s">
        <v>1964</v>
      </c>
      <c r="B209" s="112" t="s">
        <v>1891</v>
      </c>
      <c r="C209" s="81"/>
    </row>
    <row r="210" spans="1:4" ht="15.75" thickBot="1" x14ac:dyDescent="0.3">
      <c r="A210" s="166"/>
      <c r="B210" s="31" t="s">
        <v>1892</v>
      </c>
      <c r="C210" s="113" t="s">
        <v>1963</v>
      </c>
    </row>
    <row r="211" spans="1:4" ht="15.75" thickBot="1" x14ac:dyDescent="0.3">
      <c r="A211" s="166"/>
      <c r="B211" s="31" t="s">
        <v>1893</v>
      </c>
      <c r="C211" s="114">
        <v>14.5038</v>
      </c>
      <c r="D211" s="115"/>
    </row>
    <row r="212" spans="1:4" ht="15.75" thickBot="1" x14ac:dyDescent="0.3">
      <c r="A212" s="166"/>
      <c r="B212" s="31"/>
      <c r="C212" s="116" t="s">
        <v>1894</v>
      </c>
      <c r="D212" s="117" t="s">
        <v>1895</v>
      </c>
    </row>
    <row r="213" spans="1:4" ht="15.75" thickBot="1" x14ac:dyDescent="0.3">
      <c r="A213" s="166"/>
      <c r="B213" s="31" t="s">
        <v>1896</v>
      </c>
      <c r="C213" s="118">
        <v>9</v>
      </c>
      <c r="D213" s="152">
        <v>130.5342</v>
      </c>
    </row>
    <row r="214" spans="1:4" ht="15.75" thickBot="1" x14ac:dyDescent="0.3">
      <c r="A214" s="166"/>
      <c r="B214" s="31" t="s">
        <v>1897</v>
      </c>
      <c r="C214" s="118">
        <v>18</v>
      </c>
      <c r="D214" s="152">
        <v>261.0684</v>
      </c>
    </row>
    <row r="215" spans="1:4" ht="15.75" thickBot="1" x14ac:dyDescent="0.3">
      <c r="A215" s="166"/>
      <c r="B215" s="31" t="s">
        <v>1898</v>
      </c>
      <c r="C215" s="118" t="s">
        <v>1919</v>
      </c>
      <c r="D215" s="119" t="s">
        <v>1919</v>
      </c>
    </row>
    <row r="216" spans="1:4" ht="15.75" thickBot="1" x14ac:dyDescent="0.3">
      <c r="A216" s="166"/>
      <c r="B216" s="31" t="s">
        <v>1899</v>
      </c>
      <c r="C216" s="118">
        <v>1.5</v>
      </c>
      <c r="D216" s="152">
        <v>21.755700000000001</v>
      </c>
    </row>
    <row r="217" spans="1:4" ht="15.75" thickBot="1" x14ac:dyDescent="0.3">
      <c r="A217" s="166" t="s">
        <v>1978</v>
      </c>
      <c r="B217" s="112" t="s">
        <v>1891</v>
      </c>
      <c r="C217" s="81"/>
    </row>
    <row r="218" spans="1:4" ht="15.75" thickBot="1" x14ac:dyDescent="0.3">
      <c r="A218" s="166"/>
      <c r="B218" s="31" t="s">
        <v>1892</v>
      </c>
      <c r="C218" s="113" t="s">
        <v>1979</v>
      </c>
    </row>
    <row r="219" spans="1:4" ht="15.75" thickBot="1" x14ac:dyDescent="0.3">
      <c r="A219" s="166"/>
      <c r="B219" s="31" t="s">
        <v>1893</v>
      </c>
      <c r="C219" s="114">
        <v>14.5038</v>
      </c>
      <c r="D219" s="115"/>
    </row>
    <row r="220" spans="1:4" ht="15.75" thickBot="1" x14ac:dyDescent="0.3">
      <c r="A220" s="166"/>
      <c r="B220" s="31"/>
      <c r="C220" s="116" t="s">
        <v>1894</v>
      </c>
      <c r="D220" s="117" t="s">
        <v>1895</v>
      </c>
    </row>
    <row r="221" spans="1:4" ht="15.75" thickBot="1" x14ac:dyDescent="0.3">
      <c r="A221" s="166"/>
      <c r="B221" s="31" t="s">
        <v>1896</v>
      </c>
      <c r="C221" s="118">
        <v>14</v>
      </c>
      <c r="D221" s="119">
        <f>C221*$C$219</f>
        <v>203.0532</v>
      </c>
    </row>
    <row r="222" spans="1:4" ht="15.75" thickBot="1" x14ac:dyDescent="0.3">
      <c r="A222" s="166"/>
      <c r="B222" s="31" t="s">
        <v>1897</v>
      </c>
      <c r="C222" s="118">
        <v>16</v>
      </c>
      <c r="D222" s="119">
        <f>C222*$C$219</f>
        <v>232.0608</v>
      </c>
    </row>
    <row r="223" spans="1:4" ht="15.75" thickBot="1" x14ac:dyDescent="0.3">
      <c r="A223" s="166"/>
      <c r="B223" s="31" t="s">
        <v>1898</v>
      </c>
      <c r="C223" s="118" t="s">
        <v>1919</v>
      </c>
      <c r="D223" s="119"/>
    </row>
    <row r="224" spans="1:4" ht="15.75" thickBot="1" x14ac:dyDescent="0.3">
      <c r="A224" s="166"/>
      <c r="B224" s="31" t="s">
        <v>1899</v>
      </c>
      <c r="C224" s="118">
        <v>2</v>
      </c>
      <c r="D224" s="119">
        <f>C224*$C$219</f>
        <v>29.0076</v>
      </c>
    </row>
    <row r="225" spans="1:4" ht="15.75" thickBot="1" x14ac:dyDescent="0.3">
      <c r="A225" s="166" t="s">
        <v>1965</v>
      </c>
      <c r="B225" s="112" t="s">
        <v>1891</v>
      </c>
      <c r="C225" s="81"/>
    </row>
    <row r="226" spans="1:4" ht="15.75" thickBot="1" x14ac:dyDescent="0.3">
      <c r="A226" s="166"/>
      <c r="B226" s="31" t="s">
        <v>1892</v>
      </c>
      <c r="C226" s="113" t="s">
        <v>1966</v>
      </c>
    </row>
    <row r="227" spans="1:4" ht="15.75" thickBot="1" x14ac:dyDescent="0.3">
      <c r="A227" s="166"/>
      <c r="B227" s="31" t="s">
        <v>1893</v>
      </c>
      <c r="C227" s="114">
        <v>14.5038</v>
      </c>
      <c r="D227" s="115"/>
    </row>
    <row r="228" spans="1:4" ht="15.75" thickBot="1" x14ac:dyDescent="0.3">
      <c r="A228" s="166"/>
      <c r="B228" s="31"/>
      <c r="C228" s="116" t="s">
        <v>1894</v>
      </c>
      <c r="D228" s="117" t="s">
        <v>1895</v>
      </c>
    </row>
    <row r="229" spans="1:4" ht="15.75" thickBot="1" x14ac:dyDescent="0.3">
      <c r="A229" s="166"/>
      <c r="B229" s="31" t="s">
        <v>1896</v>
      </c>
      <c r="C229" s="118" t="s">
        <v>1919</v>
      </c>
      <c r="D229" s="155" t="s">
        <v>1922</v>
      </c>
    </row>
    <row r="230" spans="1:4" ht="15.75" thickBot="1" x14ac:dyDescent="0.3">
      <c r="A230" s="166"/>
      <c r="B230" s="31" t="s">
        <v>1897</v>
      </c>
      <c r="C230" s="118" t="s">
        <v>1919</v>
      </c>
      <c r="D230" s="155" t="s">
        <v>1922</v>
      </c>
    </row>
    <row r="231" spans="1:4" ht="15.75" thickBot="1" x14ac:dyDescent="0.3">
      <c r="A231" s="166"/>
      <c r="B231" s="31" t="s">
        <v>1898</v>
      </c>
      <c r="C231" s="118" t="s">
        <v>1919</v>
      </c>
      <c r="D231" s="155" t="s">
        <v>1922</v>
      </c>
    </row>
    <row r="232" spans="1:4" ht="15.75" thickBot="1" x14ac:dyDescent="0.3">
      <c r="A232" s="166"/>
      <c r="B232" s="31" t="s">
        <v>1899</v>
      </c>
      <c r="C232" s="118" t="s">
        <v>1919</v>
      </c>
      <c r="D232" s="155" t="s">
        <v>1922</v>
      </c>
    </row>
    <row r="233" spans="1:4" ht="15.75" thickBot="1" x14ac:dyDescent="0.3">
      <c r="A233" s="166" t="s">
        <v>1983</v>
      </c>
      <c r="B233" s="112" t="s">
        <v>1891</v>
      </c>
      <c r="C233" s="81"/>
    </row>
    <row r="234" spans="1:4" ht="15.75" thickBot="1" x14ac:dyDescent="0.3">
      <c r="A234" s="166"/>
      <c r="B234" s="31" t="s">
        <v>1892</v>
      </c>
      <c r="C234" s="113" t="s">
        <v>1984</v>
      </c>
    </row>
    <row r="235" spans="1:4" ht="15.75" thickBot="1" x14ac:dyDescent="0.3">
      <c r="A235" s="166"/>
      <c r="B235" s="31" t="s">
        <v>1893</v>
      </c>
      <c r="C235" s="114">
        <v>14.5038</v>
      </c>
      <c r="D235" s="115"/>
    </row>
    <row r="236" spans="1:4" ht="15.75" thickBot="1" x14ac:dyDescent="0.3">
      <c r="A236" s="166"/>
      <c r="B236" s="31"/>
      <c r="C236" s="116" t="s">
        <v>1894</v>
      </c>
      <c r="D236" s="117" t="s">
        <v>1895</v>
      </c>
    </row>
    <row r="237" spans="1:4" ht="15.75" thickBot="1" x14ac:dyDescent="0.3">
      <c r="A237" s="166"/>
      <c r="B237" s="31" t="s">
        <v>1896</v>
      </c>
      <c r="C237" s="118">
        <v>6.5</v>
      </c>
      <c r="D237" s="119">
        <f>C237*C235</f>
        <v>94.274699999999996</v>
      </c>
    </row>
    <row r="238" spans="1:4" ht="15.75" thickBot="1" x14ac:dyDescent="0.3">
      <c r="A238" s="166"/>
      <c r="B238" s="31" t="s">
        <v>1897</v>
      </c>
      <c r="C238" s="118">
        <v>10</v>
      </c>
      <c r="D238" s="119">
        <f>C238*C235</f>
        <v>145.03800000000001</v>
      </c>
    </row>
    <row r="239" spans="1:4" ht="15.75" thickBot="1" x14ac:dyDescent="0.3">
      <c r="A239" s="166"/>
      <c r="B239" s="31" t="s">
        <v>1898</v>
      </c>
      <c r="C239" s="118" t="s">
        <v>1919</v>
      </c>
      <c r="D239" s="119"/>
    </row>
    <row r="240" spans="1:4" ht="15.75" thickBot="1" x14ac:dyDescent="0.3">
      <c r="A240" s="166"/>
      <c r="B240" s="31" t="s">
        <v>1899</v>
      </c>
      <c r="C240" s="118" t="s">
        <v>1919</v>
      </c>
      <c r="D240" s="119"/>
    </row>
    <row r="241" spans="1:4" ht="15.75" thickBot="1" x14ac:dyDescent="0.3">
      <c r="A241" s="166" t="s">
        <v>1976</v>
      </c>
      <c r="B241" s="112" t="s">
        <v>1891</v>
      </c>
      <c r="C241" s="81"/>
    </row>
    <row r="242" spans="1:4" ht="15.75" thickBot="1" x14ac:dyDescent="0.3">
      <c r="A242" s="166"/>
      <c r="B242" s="31" t="s">
        <v>1892</v>
      </c>
      <c r="C242" s="113" t="s">
        <v>1977</v>
      </c>
    </row>
    <row r="243" spans="1:4" ht="15.75" thickBot="1" x14ac:dyDescent="0.3">
      <c r="A243" s="166"/>
      <c r="B243" s="31" t="s">
        <v>1893</v>
      </c>
      <c r="C243" s="114">
        <v>14.5038</v>
      </c>
      <c r="D243" s="115"/>
    </row>
    <row r="244" spans="1:4" ht="15.75" thickBot="1" x14ac:dyDescent="0.3">
      <c r="A244" s="166"/>
      <c r="B244" s="31"/>
      <c r="C244" s="116" t="s">
        <v>1894</v>
      </c>
      <c r="D244" s="117" t="s">
        <v>1895</v>
      </c>
    </row>
    <row r="245" spans="1:4" ht="15.75" thickBot="1" x14ac:dyDescent="0.3">
      <c r="A245" s="166"/>
      <c r="B245" s="31" t="s">
        <v>1896</v>
      </c>
      <c r="C245" s="118" t="s">
        <v>1919</v>
      </c>
      <c r="D245" s="119" t="s">
        <v>1919</v>
      </c>
    </row>
    <row r="246" spans="1:4" ht="15.75" thickBot="1" x14ac:dyDescent="0.3">
      <c r="A246" s="166"/>
      <c r="B246" s="31" t="s">
        <v>1897</v>
      </c>
      <c r="C246" s="118" t="s">
        <v>1919</v>
      </c>
      <c r="D246" s="119" t="s">
        <v>1919</v>
      </c>
    </row>
    <row r="247" spans="1:4" ht="15.75" thickBot="1" x14ac:dyDescent="0.3">
      <c r="A247" s="166"/>
      <c r="B247" s="31" t="s">
        <v>1898</v>
      </c>
      <c r="C247" s="118" t="s">
        <v>1919</v>
      </c>
      <c r="D247" s="119" t="s">
        <v>1919</v>
      </c>
    </row>
    <row r="248" spans="1:4" ht="15.75" thickBot="1" x14ac:dyDescent="0.3">
      <c r="A248" s="166"/>
      <c r="B248" s="31" t="s">
        <v>1899</v>
      </c>
      <c r="C248" s="118" t="s">
        <v>1919</v>
      </c>
      <c r="D248" s="119" t="s">
        <v>1919</v>
      </c>
    </row>
    <row r="249" spans="1:4" ht="15.75" thickBot="1" x14ac:dyDescent="0.3">
      <c r="A249" s="168" t="s">
        <v>2001</v>
      </c>
      <c r="B249" s="112" t="s">
        <v>1891</v>
      </c>
    </row>
    <row r="250" spans="1:4" ht="15.75" thickBot="1" x14ac:dyDescent="0.3">
      <c r="A250" s="168"/>
      <c r="B250" s="31" t="s">
        <v>1892</v>
      </c>
      <c r="C250" s="113" t="s">
        <v>2002</v>
      </c>
    </row>
    <row r="251" spans="1:4" ht="15.75" thickBot="1" x14ac:dyDescent="0.3">
      <c r="A251" s="168"/>
      <c r="B251" s="31" t="s">
        <v>1893</v>
      </c>
      <c r="C251" s="114">
        <v>14.5038</v>
      </c>
      <c r="D251" s="115"/>
    </row>
    <row r="252" spans="1:4" ht="15.75" thickBot="1" x14ac:dyDescent="0.3">
      <c r="A252" s="168"/>
      <c r="B252" s="31"/>
      <c r="C252" s="116" t="s">
        <v>1894</v>
      </c>
      <c r="D252" s="117" t="s">
        <v>1895</v>
      </c>
    </row>
    <row r="253" spans="1:4" ht="15.75" thickBot="1" x14ac:dyDescent="0.3">
      <c r="A253" s="168"/>
      <c r="B253" s="31" t="s">
        <v>1896</v>
      </c>
      <c r="C253" s="118"/>
      <c r="D253" s="157" t="s">
        <v>1919</v>
      </c>
    </row>
    <row r="254" spans="1:4" ht="15.75" thickBot="1" x14ac:dyDescent="0.3">
      <c r="A254" s="168"/>
      <c r="B254" s="31" t="s">
        <v>1897</v>
      </c>
      <c r="C254" s="118"/>
      <c r="D254" s="157" t="s">
        <v>1919</v>
      </c>
    </row>
    <row r="255" spans="1:4" ht="15.75" thickBot="1" x14ac:dyDescent="0.3">
      <c r="A255" s="168"/>
      <c r="B255" s="31" t="s">
        <v>1898</v>
      </c>
      <c r="C255" s="118"/>
      <c r="D255" s="157" t="s">
        <v>1919</v>
      </c>
    </row>
    <row r="256" spans="1:4" ht="15.75" thickBot="1" x14ac:dyDescent="0.3">
      <c r="A256" s="168"/>
      <c r="B256" s="31" t="s">
        <v>1899</v>
      </c>
      <c r="C256" s="118"/>
      <c r="D256" s="157" t="s">
        <v>1919</v>
      </c>
    </row>
    <row r="257" spans="1:4" ht="15.75" thickBot="1" x14ac:dyDescent="0.3">
      <c r="A257" s="168" t="s">
        <v>1996</v>
      </c>
      <c r="B257" s="112" t="s">
        <v>1891</v>
      </c>
      <c r="C257" s="81"/>
    </row>
    <row r="258" spans="1:4" ht="15.75" thickBot="1" x14ac:dyDescent="0.3">
      <c r="A258" s="168"/>
      <c r="B258" s="31" t="s">
        <v>1892</v>
      </c>
      <c r="C258" s="113" t="s">
        <v>1997</v>
      </c>
    </row>
    <row r="259" spans="1:4" ht="15.75" thickBot="1" x14ac:dyDescent="0.3">
      <c r="A259" s="168"/>
      <c r="B259" s="31" t="s">
        <v>1893</v>
      </c>
      <c r="C259" s="114">
        <v>14.5038</v>
      </c>
      <c r="D259" s="115"/>
    </row>
    <row r="260" spans="1:4" ht="15.75" thickBot="1" x14ac:dyDescent="0.3">
      <c r="A260" s="168"/>
      <c r="B260" s="31"/>
      <c r="C260" s="116" t="s">
        <v>1894</v>
      </c>
      <c r="D260" s="117" t="s">
        <v>1895</v>
      </c>
    </row>
    <row r="261" spans="1:4" ht="15.75" thickBot="1" x14ac:dyDescent="0.3">
      <c r="A261" s="168"/>
      <c r="B261" s="31" t="s">
        <v>1896</v>
      </c>
      <c r="C261" s="118" t="s">
        <v>1919</v>
      </c>
      <c r="D261" s="119" t="s">
        <v>1919</v>
      </c>
    </row>
    <row r="262" spans="1:4" ht="15.75" thickBot="1" x14ac:dyDescent="0.3">
      <c r="A262" s="168"/>
      <c r="B262" s="31" t="s">
        <v>1897</v>
      </c>
      <c r="C262" s="118" t="s">
        <v>1919</v>
      </c>
      <c r="D262" s="119" t="s">
        <v>1919</v>
      </c>
    </row>
    <row r="263" spans="1:4" ht="15.75" thickBot="1" x14ac:dyDescent="0.3">
      <c r="A263" s="168"/>
      <c r="B263" s="31" t="s">
        <v>1898</v>
      </c>
      <c r="C263" s="118" t="s">
        <v>1919</v>
      </c>
      <c r="D263" s="119" t="s">
        <v>1919</v>
      </c>
    </row>
    <row r="264" spans="1:4" ht="15.75" thickBot="1" x14ac:dyDescent="0.3">
      <c r="A264" s="168"/>
      <c r="B264" s="31" t="s">
        <v>1899</v>
      </c>
      <c r="C264" s="118" t="s">
        <v>1920</v>
      </c>
      <c r="D264" s="119" t="s">
        <v>1921</v>
      </c>
    </row>
    <row r="265" spans="1:4" ht="15.75" thickBot="1" x14ac:dyDescent="0.3">
      <c r="A265" s="168" t="s">
        <v>1993</v>
      </c>
      <c r="B265" s="112" t="s">
        <v>1891</v>
      </c>
      <c r="C265" s="81"/>
    </row>
    <row r="266" spans="1:4" ht="15.75" thickBot="1" x14ac:dyDescent="0.3">
      <c r="A266" s="168"/>
      <c r="B266" s="31" t="s">
        <v>1892</v>
      </c>
      <c r="C266" s="113" t="s">
        <v>1994</v>
      </c>
    </row>
    <row r="267" spans="1:4" ht="15.75" thickBot="1" x14ac:dyDescent="0.3">
      <c r="A267" s="168"/>
      <c r="B267" s="31" t="s">
        <v>1893</v>
      </c>
      <c r="C267" s="114">
        <v>14.5038</v>
      </c>
      <c r="D267" s="115"/>
    </row>
    <row r="268" spans="1:4" ht="15.75" thickBot="1" x14ac:dyDescent="0.3">
      <c r="A268" s="168"/>
      <c r="B268" s="31"/>
      <c r="C268" s="116" t="s">
        <v>1894</v>
      </c>
      <c r="D268" s="117" t="s">
        <v>1895</v>
      </c>
    </row>
    <row r="269" spans="1:4" ht="15.75" thickBot="1" x14ac:dyDescent="0.3">
      <c r="A269" s="168"/>
      <c r="B269" s="31" t="s">
        <v>1896</v>
      </c>
      <c r="C269" s="118" t="s">
        <v>1919</v>
      </c>
      <c r="D269" s="119" t="s">
        <v>1919</v>
      </c>
    </row>
    <row r="270" spans="1:4" ht="15.75" thickBot="1" x14ac:dyDescent="0.3">
      <c r="A270" s="168"/>
      <c r="B270" s="31" t="s">
        <v>1897</v>
      </c>
      <c r="C270" s="118" t="s">
        <v>1919</v>
      </c>
      <c r="D270" s="119" t="s">
        <v>1919</v>
      </c>
    </row>
    <row r="271" spans="1:4" ht="15.75" thickBot="1" x14ac:dyDescent="0.3">
      <c r="A271" s="168"/>
      <c r="B271" s="31" t="s">
        <v>1898</v>
      </c>
      <c r="C271" s="118" t="s">
        <v>1919</v>
      </c>
      <c r="D271" s="119" t="s">
        <v>1919</v>
      </c>
    </row>
    <row r="272" spans="1:4" ht="15.75" thickBot="1" x14ac:dyDescent="0.3">
      <c r="A272" s="168"/>
      <c r="B272" s="31" t="s">
        <v>1899</v>
      </c>
      <c r="C272" s="118" t="s">
        <v>1920</v>
      </c>
      <c r="D272" s="119" t="s">
        <v>1921</v>
      </c>
    </row>
    <row r="273" spans="1:4" ht="15.75" thickBot="1" x14ac:dyDescent="0.3">
      <c r="A273" s="168" t="s">
        <v>1991</v>
      </c>
      <c r="B273" s="112" t="s">
        <v>1891</v>
      </c>
      <c r="C273" s="81"/>
    </row>
    <row r="274" spans="1:4" ht="15.75" thickBot="1" x14ac:dyDescent="0.3">
      <c r="A274" s="168"/>
      <c r="B274" s="31" t="s">
        <v>1892</v>
      </c>
      <c r="C274" s="113" t="s">
        <v>1992</v>
      </c>
    </row>
    <row r="275" spans="1:4" ht="15.75" thickBot="1" x14ac:dyDescent="0.3">
      <c r="A275" s="168"/>
      <c r="B275" s="31" t="s">
        <v>1893</v>
      </c>
      <c r="C275" s="114">
        <v>14.5038</v>
      </c>
      <c r="D275" s="115"/>
    </row>
    <row r="276" spans="1:4" ht="15.75" thickBot="1" x14ac:dyDescent="0.3">
      <c r="A276" s="168"/>
      <c r="B276" s="31"/>
      <c r="C276" s="116" t="s">
        <v>1894</v>
      </c>
      <c r="D276" s="117" t="s">
        <v>1895</v>
      </c>
    </row>
    <row r="277" spans="1:4" ht="15.75" thickBot="1" x14ac:dyDescent="0.3">
      <c r="A277" s="168"/>
      <c r="B277" s="31" t="s">
        <v>1896</v>
      </c>
      <c r="C277" s="118" t="s">
        <v>1919</v>
      </c>
      <c r="D277" s="157" t="s">
        <v>1919</v>
      </c>
    </row>
    <row r="278" spans="1:4" ht="15.75" thickBot="1" x14ac:dyDescent="0.3">
      <c r="A278" s="168"/>
      <c r="B278" s="31" t="s">
        <v>1897</v>
      </c>
      <c r="C278" s="118" t="s">
        <v>1919</v>
      </c>
      <c r="D278" s="157" t="s">
        <v>1919</v>
      </c>
    </row>
    <row r="279" spans="1:4" ht="15.75" thickBot="1" x14ac:dyDescent="0.3">
      <c r="A279" s="168"/>
      <c r="B279" s="31" t="s">
        <v>1898</v>
      </c>
      <c r="C279" s="118" t="s">
        <v>1919</v>
      </c>
      <c r="D279" s="157" t="s">
        <v>1919</v>
      </c>
    </row>
    <row r="280" spans="1:4" ht="15.75" thickBot="1" x14ac:dyDescent="0.3">
      <c r="A280" s="168"/>
      <c r="B280" s="31" t="s">
        <v>1899</v>
      </c>
      <c r="C280" s="118" t="s">
        <v>1919</v>
      </c>
      <c r="D280" s="157" t="s">
        <v>1919</v>
      </c>
    </row>
    <row r="281" spans="1:4" ht="15.75" thickBot="1" x14ac:dyDescent="0.3">
      <c r="A281" s="168" t="s">
        <v>1995</v>
      </c>
      <c r="B281" s="112" t="s">
        <v>1891</v>
      </c>
      <c r="C281" s="81"/>
    </row>
    <row r="282" spans="1:4" ht="15.75" thickBot="1" x14ac:dyDescent="0.3">
      <c r="A282" s="168"/>
      <c r="B282" s="31" t="s">
        <v>1892</v>
      </c>
      <c r="C282" s="113" t="s">
        <v>1998</v>
      </c>
    </row>
    <row r="283" spans="1:4" ht="15.75" thickBot="1" x14ac:dyDescent="0.3">
      <c r="A283" s="168"/>
      <c r="B283" s="31" t="s">
        <v>1893</v>
      </c>
      <c r="C283" s="114">
        <v>14.5038</v>
      </c>
      <c r="D283" s="115"/>
    </row>
    <row r="284" spans="1:4" ht="15.75" thickBot="1" x14ac:dyDescent="0.3">
      <c r="A284" s="168"/>
      <c r="B284" s="31"/>
      <c r="C284" s="116" t="s">
        <v>1894</v>
      </c>
      <c r="D284" s="117" t="s">
        <v>1895</v>
      </c>
    </row>
    <row r="285" spans="1:4" ht="15.75" thickBot="1" x14ac:dyDescent="0.3">
      <c r="A285" s="168"/>
      <c r="B285" s="31" t="s">
        <v>1896</v>
      </c>
      <c r="C285" s="118" t="s">
        <v>1919</v>
      </c>
      <c r="D285" s="119"/>
    </row>
    <row r="286" spans="1:4" ht="15.75" thickBot="1" x14ac:dyDescent="0.3">
      <c r="A286" s="168"/>
      <c r="B286" s="31" t="s">
        <v>1897</v>
      </c>
      <c r="C286" s="118" t="s">
        <v>1919</v>
      </c>
      <c r="D286" s="119"/>
    </row>
    <row r="287" spans="1:4" ht="15.75" thickBot="1" x14ac:dyDescent="0.3">
      <c r="A287" s="168"/>
      <c r="B287" s="31" t="s">
        <v>1898</v>
      </c>
      <c r="C287" s="118" t="s">
        <v>1919</v>
      </c>
      <c r="D287" s="119"/>
    </row>
    <row r="288" spans="1:4" ht="15.75" thickBot="1" x14ac:dyDescent="0.3">
      <c r="A288" s="168"/>
      <c r="B288" s="31" t="s">
        <v>1899</v>
      </c>
      <c r="C288" s="154">
        <v>0.1</v>
      </c>
      <c r="D288" s="119"/>
    </row>
    <row r="289" spans="1:4" ht="15.75" thickBot="1" x14ac:dyDescent="0.3">
      <c r="A289" s="168" t="s">
        <v>1999</v>
      </c>
      <c r="B289" s="112" t="s">
        <v>1891</v>
      </c>
    </row>
    <row r="290" spans="1:4" ht="15.75" thickBot="1" x14ac:dyDescent="0.3">
      <c r="A290" s="168"/>
      <c r="B290" s="31" t="s">
        <v>1892</v>
      </c>
      <c r="C290" s="113" t="s">
        <v>2000</v>
      </c>
    </row>
    <row r="291" spans="1:4" ht="15.75" thickBot="1" x14ac:dyDescent="0.3">
      <c r="A291" s="168"/>
      <c r="B291" s="31" t="s">
        <v>1893</v>
      </c>
      <c r="C291" s="114">
        <v>14.5038</v>
      </c>
      <c r="D291" s="115"/>
    </row>
    <row r="292" spans="1:4" ht="15.75" thickBot="1" x14ac:dyDescent="0.3">
      <c r="A292" s="168"/>
      <c r="B292" s="31"/>
      <c r="C292" s="116" t="s">
        <v>1894</v>
      </c>
      <c r="D292" s="117" t="s">
        <v>1895</v>
      </c>
    </row>
    <row r="293" spans="1:4" ht="15.75" thickBot="1" x14ac:dyDescent="0.3">
      <c r="A293" s="168"/>
      <c r="B293" s="31" t="s">
        <v>1896</v>
      </c>
      <c r="C293" s="118" t="s">
        <v>1919</v>
      </c>
      <c r="D293" s="119" t="s">
        <v>1919</v>
      </c>
    </row>
    <row r="294" spans="1:4" ht="15.75" thickBot="1" x14ac:dyDescent="0.3">
      <c r="A294" s="168"/>
      <c r="B294" s="31" t="s">
        <v>1897</v>
      </c>
      <c r="C294" s="118" t="s">
        <v>1919</v>
      </c>
      <c r="D294" s="119" t="s">
        <v>1919</v>
      </c>
    </row>
    <row r="295" spans="1:4" ht="15.75" thickBot="1" x14ac:dyDescent="0.3">
      <c r="A295" s="168"/>
      <c r="B295" s="31" t="s">
        <v>1898</v>
      </c>
      <c r="C295" s="118" t="s">
        <v>1919</v>
      </c>
      <c r="D295" s="119" t="s">
        <v>1919</v>
      </c>
    </row>
    <row r="296" spans="1:4" ht="15.75" thickBot="1" x14ac:dyDescent="0.3">
      <c r="A296" s="168"/>
      <c r="B296" s="31" t="s">
        <v>1899</v>
      </c>
      <c r="C296" s="118" t="s">
        <v>1920</v>
      </c>
      <c r="D296" s="119" t="s">
        <v>1921</v>
      </c>
    </row>
    <row r="297" spans="1:4" ht="15.75" thickBot="1" x14ac:dyDescent="0.3">
      <c r="A297" s="169" t="s">
        <v>2014</v>
      </c>
      <c r="B297" s="112" t="s">
        <v>1891</v>
      </c>
      <c r="C297" s="81"/>
    </row>
    <row r="298" spans="1:4" ht="15.75" thickBot="1" x14ac:dyDescent="0.3">
      <c r="A298" s="169"/>
      <c r="B298" s="31" t="s">
        <v>1892</v>
      </c>
      <c r="C298" s="113" t="s">
        <v>2013</v>
      </c>
    </row>
    <row r="299" spans="1:4" ht="15.75" thickBot="1" x14ac:dyDescent="0.3">
      <c r="A299" s="169"/>
      <c r="B299" s="31" t="s">
        <v>1893</v>
      </c>
      <c r="C299" s="114">
        <v>14.5038</v>
      </c>
      <c r="D299" s="115"/>
    </row>
    <row r="300" spans="1:4" ht="15.75" thickBot="1" x14ac:dyDescent="0.3">
      <c r="A300" s="169"/>
      <c r="B300" s="31"/>
      <c r="C300" s="116" t="s">
        <v>1894</v>
      </c>
      <c r="D300" s="117" t="s">
        <v>1895</v>
      </c>
    </row>
    <row r="301" spans="1:4" ht="15.75" thickBot="1" x14ac:dyDescent="0.3">
      <c r="A301" s="169"/>
      <c r="B301" s="31" t="s">
        <v>1896</v>
      </c>
      <c r="C301" s="118">
        <v>11.5</v>
      </c>
      <c r="D301" s="119">
        <f>C301*$C$299</f>
        <v>166.7937</v>
      </c>
    </row>
    <row r="302" spans="1:4" ht="15.75" thickBot="1" x14ac:dyDescent="0.3">
      <c r="A302" s="169"/>
      <c r="B302" s="31" t="s">
        <v>1897</v>
      </c>
      <c r="C302" s="118">
        <v>14</v>
      </c>
      <c r="D302" s="119">
        <f>C302*$C$299</f>
        <v>203.0532</v>
      </c>
    </row>
    <row r="303" spans="1:4" ht="15.75" thickBot="1" x14ac:dyDescent="0.3">
      <c r="A303" s="169"/>
      <c r="B303" s="31" t="s">
        <v>1898</v>
      </c>
      <c r="C303" s="118">
        <v>9</v>
      </c>
      <c r="D303" s="119">
        <f>C303*$C$299</f>
        <v>130.5342</v>
      </c>
    </row>
    <row r="304" spans="1:4" ht="15.75" thickBot="1" x14ac:dyDescent="0.3">
      <c r="A304" s="169"/>
      <c r="B304" s="31" t="s">
        <v>1899</v>
      </c>
      <c r="C304" s="118">
        <v>1.5</v>
      </c>
      <c r="D304" s="119">
        <f>C304*$C$299</f>
        <v>21.755700000000001</v>
      </c>
    </row>
    <row r="305" spans="1:4" ht="15.75" thickBot="1" x14ac:dyDescent="0.3">
      <c r="A305" s="169"/>
      <c r="B305" s="175"/>
      <c r="C305" s="2" t="s">
        <v>1927</v>
      </c>
    </row>
    <row r="306" spans="1:4" ht="15.75" thickBot="1" x14ac:dyDescent="0.3">
      <c r="A306" s="169" t="s">
        <v>2017</v>
      </c>
      <c r="B306" s="112" t="s">
        <v>1891</v>
      </c>
      <c r="C306" s="81"/>
    </row>
    <row r="307" spans="1:4" ht="15.75" thickBot="1" x14ac:dyDescent="0.3">
      <c r="A307" s="169"/>
      <c r="B307" s="31" t="s">
        <v>1892</v>
      </c>
      <c r="C307" s="113" t="s">
        <v>2018</v>
      </c>
    </row>
    <row r="308" spans="1:4" ht="15.75" thickBot="1" x14ac:dyDescent="0.3">
      <c r="A308" s="169"/>
      <c r="B308" s="31" t="s">
        <v>1893</v>
      </c>
      <c r="C308" s="114">
        <v>14.5038</v>
      </c>
      <c r="D308" s="115"/>
    </row>
    <row r="309" spans="1:4" ht="15.75" thickBot="1" x14ac:dyDescent="0.3">
      <c r="A309" s="169"/>
      <c r="B309" s="31"/>
      <c r="C309" s="116" t="s">
        <v>1894</v>
      </c>
      <c r="D309" s="117" t="s">
        <v>1895</v>
      </c>
    </row>
    <row r="310" spans="1:4" ht="15.75" thickBot="1" x14ac:dyDescent="0.3">
      <c r="A310" s="169"/>
      <c r="B310" s="31" t="s">
        <v>1896</v>
      </c>
      <c r="C310" s="118">
        <v>13.5</v>
      </c>
      <c r="D310" s="119">
        <f>C310*C308</f>
        <v>195.8013</v>
      </c>
    </row>
    <row r="311" spans="1:4" ht="15.75" thickBot="1" x14ac:dyDescent="0.3">
      <c r="A311" s="169"/>
      <c r="B311" s="31" t="s">
        <v>1897</v>
      </c>
      <c r="C311" s="118">
        <v>17.5</v>
      </c>
      <c r="D311" s="119">
        <f>C311*C308</f>
        <v>253.81649999999999</v>
      </c>
    </row>
    <row r="312" spans="1:4" ht="15.75" thickBot="1" x14ac:dyDescent="0.3">
      <c r="A312" s="169"/>
      <c r="B312" s="31" t="s">
        <v>1898</v>
      </c>
      <c r="C312" s="118">
        <v>11</v>
      </c>
      <c r="D312" s="119">
        <f>C312*C308</f>
        <v>159.54179999999999</v>
      </c>
    </row>
    <row r="313" spans="1:4" ht="15.75" thickBot="1" x14ac:dyDescent="0.3">
      <c r="A313" s="169"/>
      <c r="B313" s="31" t="s">
        <v>1899</v>
      </c>
      <c r="C313" s="118">
        <v>1.5</v>
      </c>
      <c r="D313" s="119">
        <f>C313*C308</f>
        <v>21.755700000000001</v>
      </c>
    </row>
    <row r="314" spans="1:4" ht="15.75" thickBot="1" x14ac:dyDescent="0.3">
      <c r="A314" s="169"/>
      <c r="B314" s="175"/>
      <c r="C314" s="2" t="s">
        <v>1930</v>
      </c>
    </row>
    <row r="315" spans="1:4" ht="15.75" thickBot="1" x14ac:dyDescent="0.3">
      <c r="A315" s="170" t="s">
        <v>2023</v>
      </c>
      <c r="B315" s="112" t="s">
        <v>1891</v>
      </c>
      <c r="C315" s="81"/>
    </row>
    <row r="316" spans="1:4" ht="15.75" thickBot="1" x14ac:dyDescent="0.3">
      <c r="A316" s="170"/>
      <c r="B316" s="31" t="s">
        <v>1892</v>
      </c>
      <c r="C316" s="113" t="s">
        <v>2024</v>
      </c>
    </row>
    <row r="317" spans="1:4" ht="15.75" thickBot="1" x14ac:dyDescent="0.3">
      <c r="A317" s="169"/>
      <c r="B317" s="31" t="s">
        <v>1893</v>
      </c>
      <c r="C317" s="114">
        <v>14.5038</v>
      </c>
      <c r="D317" s="115"/>
    </row>
    <row r="318" spans="1:4" ht="15.75" thickBot="1" x14ac:dyDescent="0.3">
      <c r="A318" s="169"/>
      <c r="B318" s="31"/>
      <c r="C318" s="116" t="s">
        <v>1894</v>
      </c>
      <c r="D318" s="117" t="s">
        <v>1895</v>
      </c>
    </row>
    <row r="319" spans="1:4" ht="15.75" thickBot="1" x14ac:dyDescent="0.3">
      <c r="A319" s="169"/>
      <c r="B319" s="31" t="s">
        <v>1896</v>
      </c>
      <c r="C319" s="118">
        <v>12</v>
      </c>
      <c r="D319" s="119">
        <f>C319*C317</f>
        <v>174.04560000000001</v>
      </c>
    </row>
    <row r="320" spans="1:4" ht="15.75" thickBot="1" x14ac:dyDescent="0.3">
      <c r="A320" s="169"/>
      <c r="B320" s="31" t="s">
        <v>1897</v>
      </c>
      <c r="C320" s="118">
        <v>16</v>
      </c>
      <c r="D320" s="119">
        <f>C320*C317</f>
        <v>232.0608</v>
      </c>
    </row>
    <row r="321" spans="1:4" ht="15.75" thickBot="1" x14ac:dyDescent="0.3">
      <c r="A321" s="169"/>
      <c r="B321" s="31" t="s">
        <v>1898</v>
      </c>
      <c r="C321" s="118">
        <v>10</v>
      </c>
      <c r="D321" s="119">
        <f>C321*C317</f>
        <v>145.03800000000001</v>
      </c>
    </row>
    <row r="322" spans="1:4" ht="15.75" thickBot="1" x14ac:dyDescent="0.3">
      <c r="A322" s="169"/>
      <c r="B322" s="31" t="s">
        <v>1899</v>
      </c>
      <c r="C322" s="118">
        <v>1.5</v>
      </c>
      <c r="D322" s="119">
        <f>C322*C317</f>
        <v>21.755700000000001</v>
      </c>
    </row>
    <row r="323" spans="1:4" ht="15.75" thickBot="1" x14ac:dyDescent="0.3">
      <c r="A323" s="169" t="s">
        <v>2019</v>
      </c>
      <c r="B323" s="112" t="s">
        <v>1891</v>
      </c>
      <c r="C323" s="81"/>
    </row>
    <row r="324" spans="1:4" ht="15.75" thickBot="1" x14ac:dyDescent="0.3">
      <c r="A324" s="169"/>
      <c r="B324" s="31" t="s">
        <v>1892</v>
      </c>
      <c r="C324" s="113" t="s">
        <v>2020</v>
      </c>
    </row>
    <row r="325" spans="1:4" ht="15.75" thickBot="1" x14ac:dyDescent="0.3">
      <c r="A325" s="169"/>
      <c r="B325" s="31" t="s">
        <v>1893</v>
      </c>
      <c r="C325" s="114">
        <v>14.5038</v>
      </c>
      <c r="D325" s="115"/>
    </row>
    <row r="326" spans="1:4" ht="15.75" thickBot="1" x14ac:dyDescent="0.3">
      <c r="A326" s="169"/>
      <c r="B326" s="31"/>
      <c r="C326" s="116" t="s">
        <v>1894</v>
      </c>
      <c r="D326" s="117" t="s">
        <v>1895</v>
      </c>
    </row>
    <row r="327" spans="1:4" ht="15.75" thickBot="1" x14ac:dyDescent="0.3">
      <c r="A327" s="169"/>
      <c r="B327" s="31" t="s">
        <v>1896</v>
      </c>
      <c r="C327" s="118">
        <v>13.5</v>
      </c>
      <c r="D327" s="119">
        <f>C327*C325</f>
        <v>195.8013</v>
      </c>
    </row>
    <row r="328" spans="1:4" ht="15.75" thickBot="1" x14ac:dyDescent="0.3">
      <c r="A328" s="169"/>
      <c r="B328" s="31" t="s">
        <v>1897</v>
      </c>
      <c r="C328" s="118">
        <v>17.5</v>
      </c>
      <c r="D328" s="119">
        <f>C328*C325</f>
        <v>253.81649999999999</v>
      </c>
    </row>
    <row r="329" spans="1:4" ht="15.75" thickBot="1" x14ac:dyDescent="0.3">
      <c r="A329" s="169"/>
      <c r="B329" s="31" t="s">
        <v>1898</v>
      </c>
      <c r="C329" s="118">
        <v>11.5</v>
      </c>
      <c r="D329" s="119">
        <f>C329*C325</f>
        <v>166.7937</v>
      </c>
    </row>
    <row r="330" spans="1:4" ht="15.75" thickBot="1" x14ac:dyDescent="0.3">
      <c r="A330" s="169"/>
      <c r="B330" s="31" t="s">
        <v>1899</v>
      </c>
      <c r="C330" s="118">
        <v>1.5</v>
      </c>
      <c r="D330" s="119">
        <f>C330*C325</f>
        <v>21.755700000000001</v>
      </c>
    </row>
    <row r="331" spans="1:4" ht="15.75" thickBot="1" x14ac:dyDescent="0.3">
      <c r="A331" s="169" t="s">
        <v>2021</v>
      </c>
      <c r="B331" s="112" t="s">
        <v>1891</v>
      </c>
      <c r="C331" s="81"/>
    </row>
    <row r="332" spans="1:4" ht="15.75" thickBot="1" x14ac:dyDescent="0.3">
      <c r="A332" s="169"/>
      <c r="B332" s="31" t="s">
        <v>1892</v>
      </c>
      <c r="C332" s="113" t="s">
        <v>2022</v>
      </c>
    </row>
    <row r="333" spans="1:4" ht="15.75" thickBot="1" x14ac:dyDescent="0.3">
      <c r="A333" s="169"/>
      <c r="B333" s="31" t="s">
        <v>1893</v>
      </c>
      <c r="C333" s="114">
        <v>14.5038</v>
      </c>
      <c r="D333" s="115"/>
    </row>
    <row r="334" spans="1:4" ht="15.75" thickBot="1" x14ac:dyDescent="0.3">
      <c r="A334" s="169"/>
      <c r="B334" s="31"/>
      <c r="C334" s="116" t="s">
        <v>1894</v>
      </c>
      <c r="D334" s="117" t="s">
        <v>1895</v>
      </c>
    </row>
    <row r="335" spans="1:4" ht="15.75" thickBot="1" x14ac:dyDescent="0.3">
      <c r="A335" s="169"/>
      <c r="B335" s="31" t="s">
        <v>1896</v>
      </c>
      <c r="C335" s="118">
        <v>12</v>
      </c>
      <c r="D335" s="119">
        <f>C335*C333</f>
        <v>174.04560000000001</v>
      </c>
    </row>
    <row r="336" spans="1:4" ht="15.75" thickBot="1" x14ac:dyDescent="0.3">
      <c r="A336" s="169"/>
      <c r="B336" s="31" t="s">
        <v>1897</v>
      </c>
      <c r="C336" s="118">
        <v>16</v>
      </c>
      <c r="D336" s="119">
        <f>C336*C333</f>
        <v>232.0608</v>
      </c>
    </row>
    <row r="337" spans="1:4" ht="15.75" thickBot="1" x14ac:dyDescent="0.3">
      <c r="A337" s="169"/>
      <c r="B337" s="31" t="s">
        <v>1898</v>
      </c>
      <c r="C337" s="118">
        <v>10</v>
      </c>
      <c r="D337" s="119">
        <f>C337*C333</f>
        <v>145.03800000000001</v>
      </c>
    </row>
    <row r="338" spans="1:4" ht="15.75" thickBot="1" x14ac:dyDescent="0.3">
      <c r="A338" s="169"/>
      <c r="B338" s="31" t="s">
        <v>1899</v>
      </c>
      <c r="C338" s="118">
        <v>1.5</v>
      </c>
      <c r="D338" s="119">
        <f>C338*C333</f>
        <v>21.755700000000001</v>
      </c>
    </row>
    <row r="339" spans="1:4" ht="15.75" thickBot="1" x14ac:dyDescent="0.3">
      <c r="A339" s="169" t="s">
        <v>2009</v>
      </c>
      <c r="B339" s="112" t="s">
        <v>1891</v>
      </c>
      <c r="C339" s="81"/>
    </row>
    <row r="340" spans="1:4" ht="15.75" thickBot="1" x14ac:dyDescent="0.3">
      <c r="A340" s="169"/>
      <c r="B340" s="31" t="s">
        <v>1892</v>
      </c>
      <c r="C340" s="113" t="s">
        <v>2010</v>
      </c>
    </row>
    <row r="341" spans="1:4" ht="15.75" thickBot="1" x14ac:dyDescent="0.3">
      <c r="A341" s="169"/>
      <c r="B341" s="31" t="s">
        <v>1893</v>
      </c>
      <c r="C341" s="114">
        <v>14.5038</v>
      </c>
      <c r="D341" s="115"/>
    </row>
    <row r="342" spans="1:4" ht="15.75" thickBot="1" x14ac:dyDescent="0.3">
      <c r="A342" s="169"/>
      <c r="B342" s="31"/>
      <c r="C342" s="116" t="s">
        <v>1894</v>
      </c>
      <c r="D342" s="117" t="s">
        <v>1895</v>
      </c>
    </row>
    <row r="343" spans="1:4" ht="15.75" thickBot="1" x14ac:dyDescent="0.3">
      <c r="A343" s="169"/>
      <c r="B343" s="31" t="s">
        <v>1896</v>
      </c>
      <c r="C343" s="118">
        <v>23</v>
      </c>
      <c r="D343" s="160">
        <f>C343*C341</f>
        <v>333.5874</v>
      </c>
    </row>
    <row r="344" spans="1:4" ht="15.75" thickBot="1" x14ac:dyDescent="0.3">
      <c r="A344" s="169"/>
      <c r="B344" s="31" t="s">
        <v>1897</v>
      </c>
      <c r="C344" s="118">
        <v>30</v>
      </c>
      <c r="D344" s="160">
        <f>C344*C341</f>
        <v>435.11399999999998</v>
      </c>
    </row>
    <row r="345" spans="1:4" ht="15.75" thickBot="1" x14ac:dyDescent="0.3">
      <c r="A345" s="169"/>
      <c r="B345" s="31" t="s">
        <v>1898</v>
      </c>
      <c r="C345" s="118">
        <v>17</v>
      </c>
      <c r="D345" s="160">
        <f>C345*C341</f>
        <v>246.56460000000001</v>
      </c>
    </row>
    <row r="346" spans="1:4" ht="15.75" thickBot="1" x14ac:dyDescent="0.3">
      <c r="A346" s="169"/>
      <c r="B346" s="31" t="s">
        <v>1899</v>
      </c>
      <c r="C346" s="118">
        <v>3</v>
      </c>
      <c r="D346" s="160">
        <f>C346*C341</f>
        <v>43.511400000000002</v>
      </c>
    </row>
    <row r="347" spans="1:4" ht="15.75" thickBot="1" x14ac:dyDescent="0.3">
      <c r="A347" s="169" t="s">
        <v>2003</v>
      </c>
      <c r="B347" s="112" t="s">
        <v>1891</v>
      </c>
      <c r="C347" s="81"/>
    </row>
    <row r="348" spans="1:4" ht="15.75" thickBot="1" x14ac:dyDescent="0.3">
      <c r="A348" s="169"/>
      <c r="B348" s="31" t="s">
        <v>1892</v>
      </c>
      <c r="C348" s="113" t="s">
        <v>2006</v>
      </c>
    </row>
    <row r="349" spans="1:4" ht="15.75" thickBot="1" x14ac:dyDescent="0.3">
      <c r="A349" s="169"/>
      <c r="B349" s="31" t="s">
        <v>1893</v>
      </c>
      <c r="C349" s="114">
        <v>14.5038</v>
      </c>
      <c r="D349" s="115"/>
    </row>
    <row r="350" spans="1:4" ht="15.75" thickBot="1" x14ac:dyDescent="0.3">
      <c r="A350" s="169"/>
      <c r="B350" s="31"/>
      <c r="C350" s="116" t="s">
        <v>1894</v>
      </c>
      <c r="D350" s="117" t="s">
        <v>1895</v>
      </c>
    </row>
    <row r="351" spans="1:4" ht="15.75" thickBot="1" x14ac:dyDescent="0.3">
      <c r="A351" s="169"/>
      <c r="B351" s="31" t="s">
        <v>1896</v>
      </c>
      <c r="C351" s="118">
        <v>10</v>
      </c>
      <c r="D351" s="153">
        <f>C351*C349</f>
        <v>145.03800000000001</v>
      </c>
    </row>
    <row r="352" spans="1:4" ht="15.75" thickBot="1" x14ac:dyDescent="0.3">
      <c r="A352" s="169"/>
      <c r="B352" s="31" t="s">
        <v>1897</v>
      </c>
      <c r="C352" s="118">
        <v>12</v>
      </c>
      <c r="D352" s="153">
        <f>C352*C349</f>
        <v>174.04560000000001</v>
      </c>
    </row>
    <row r="353" spans="1:4" ht="15.75" thickBot="1" x14ac:dyDescent="0.3">
      <c r="A353" s="169"/>
      <c r="B353" s="31" t="s">
        <v>1898</v>
      </c>
      <c r="C353" s="118">
        <v>8</v>
      </c>
      <c r="D353" s="153">
        <f>C353*C349</f>
        <v>116.0304</v>
      </c>
    </row>
    <row r="354" spans="1:4" ht="15.75" thickBot="1" x14ac:dyDescent="0.3">
      <c r="A354" s="169"/>
      <c r="B354" s="31" t="s">
        <v>1899</v>
      </c>
      <c r="C354" s="118">
        <v>1.5</v>
      </c>
      <c r="D354" s="153">
        <f>C354*C349</f>
        <v>21.755700000000001</v>
      </c>
    </row>
    <row r="355" spans="1:4" ht="15.75" thickBot="1" x14ac:dyDescent="0.3">
      <c r="A355" s="169" t="s">
        <v>2004</v>
      </c>
      <c r="B355" s="112" t="s">
        <v>1891</v>
      </c>
      <c r="C355" s="81"/>
    </row>
    <row r="356" spans="1:4" ht="15.75" thickBot="1" x14ac:dyDescent="0.3">
      <c r="A356" s="169"/>
      <c r="B356" s="31" t="s">
        <v>1892</v>
      </c>
      <c r="C356" s="113" t="s">
        <v>2005</v>
      </c>
    </row>
    <row r="357" spans="1:4" ht="15.75" thickBot="1" x14ac:dyDescent="0.3">
      <c r="A357" s="169"/>
      <c r="B357" s="31" t="s">
        <v>1893</v>
      </c>
      <c r="C357" s="114">
        <v>14.5038</v>
      </c>
      <c r="D357" s="115"/>
    </row>
    <row r="358" spans="1:4" ht="15.75" thickBot="1" x14ac:dyDescent="0.3">
      <c r="A358" s="169"/>
      <c r="B358" s="31"/>
      <c r="C358" s="116" t="s">
        <v>1894</v>
      </c>
      <c r="D358" s="117" t="s">
        <v>1895</v>
      </c>
    </row>
    <row r="359" spans="1:4" ht="15.75" thickBot="1" x14ac:dyDescent="0.3">
      <c r="A359" s="169"/>
      <c r="B359" s="31" t="s">
        <v>1896</v>
      </c>
      <c r="C359" s="118">
        <v>12</v>
      </c>
      <c r="D359" s="119">
        <f>C359*$C$357</f>
        <v>174.04560000000001</v>
      </c>
    </row>
    <row r="360" spans="1:4" ht="15.75" thickBot="1" x14ac:dyDescent="0.3">
      <c r="A360" s="169"/>
      <c r="B360" s="31" t="s">
        <v>1897</v>
      </c>
      <c r="C360" s="118">
        <v>15</v>
      </c>
      <c r="D360" s="119">
        <f>C360*$C$357</f>
        <v>217.55699999999999</v>
      </c>
    </row>
    <row r="361" spans="1:4" ht="15.75" thickBot="1" x14ac:dyDescent="0.3">
      <c r="A361" s="169"/>
      <c r="B361" s="31" t="s">
        <v>1898</v>
      </c>
      <c r="C361" s="118">
        <v>10</v>
      </c>
      <c r="D361" s="119">
        <f>C361*$C$357</f>
        <v>145.03800000000001</v>
      </c>
    </row>
    <row r="362" spans="1:4" ht="15.75" thickBot="1" x14ac:dyDescent="0.3">
      <c r="A362" s="169"/>
      <c r="B362" s="31" t="s">
        <v>1899</v>
      </c>
      <c r="C362" s="118">
        <v>1.5</v>
      </c>
      <c r="D362" s="119">
        <f>C362*$C$357</f>
        <v>21.755700000000001</v>
      </c>
    </row>
    <row r="363" spans="1:4" ht="15.75" thickBot="1" x14ac:dyDescent="0.3">
      <c r="A363" s="169" t="s">
        <v>2015</v>
      </c>
      <c r="B363" s="112" t="s">
        <v>1891</v>
      </c>
      <c r="C363" s="81"/>
    </row>
    <row r="364" spans="1:4" ht="15.75" thickBot="1" x14ac:dyDescent="0.3">
      <c r="A364" s="169"/>
      <c r="B364" s="31" t="s">
        <v>1892</v>
      </c>
      <c r="C364" s="113" t="s">
        <v>2016</v>
      </c>
    </row>
    <row r="365" spans="1:4" ht="15.75" thickBot="1" x14ac:dyDescent="0.3">
      <c r="A365" s="169"/>
      <c r="B365" s="31" t="s">
        <v>1893</v>
      </c>
      <c r="C365" s="114">
        <v>14.5038</v>
      </c>
      <c r="D365" s="115"/>
    </row>
    <row r="366" spans="1:4" ht="15.75" thickBot="1" x14ac:dyDescent="0.3">
      <c r="A366" s="169"/>
      <c r="B366" s="31"/>
      <c r="C366" s="116" t="s">
        <v>1894</v>
      </c>
      <c r="D366" s="117" t="s">
        <v>1895</v>
      </c>
    </row>
    <row r="367" spans="1:4" ht="15.75" thickBot="1" x14ac:dyDescent="0.3">
      <c r="A367" s="169"/>
      <c r="B367" s="31" t="s">
        <v>1896</v>
      </c>
      <c r="C367" s="118">
        <v>12</v>
      </c>
      <c r="D367" s="119">
        <f>C367*C365</f>
        <v>174.04560000000001</v>
      </c>
    </row>
    <row r="368" spans="1:4" ht="15.75" thickBot="1" x14ac:dyDescent="0.3">
      <c r="A368" s="169"/>
      <c r="B368" s="31" t="s">
        <v>1897</v>
      </c>
      <c r="C368" s="118">
        <v>16</v>
      </c>
      <c r="D368" s="119">
        <f>C368*C365</f>
        <v>232.0608</v>
      </c>
    </row>
    <row r="369" spans="1:5" ht="15.75" thickBot="1" x14ac:dyDescent="0.3">
      <c r="A369" s="169"/>
      <c r="B369" s="31" t="s">
        <v>1898</v>
      </c>
      <c r="C369" s="118">
        <v>10</v>
      </c>
      <c r="D369" s="119">
        <f>C369*C365</f>
        <v>145.03800000000001</v>
      </c>
    </row>
    <row r="370" spans="1:5" ht="15.75" thickBot="1" x14ac:dyDescent="0.3">
      <c r="A370" s="169"/>
      <c r="B370" s="31" t="s">
        <v>1899</v>
      </c>
      <c r="C370" s="118">
        <v>1.5</v>
      </c>
      <c r="D370" s="119">
        <f>C370*C365</f>
        <v>21.755700000000001</v>
      </c>
    </row>
    <row r="371" spans="1:5" ht="15.75" thickBot="1" x14ac:dyDescent="0.3">
      <c r="A371" s="169" t="s">
        <v>2007</v>
      </c>
      <c r="B371" s="112" t="s">
        <v>1891</v>
      </c>
      <c r="C371" s="81"/>
    </row>
    <row r="372" spans="1:5" ht="15.75" thickBot="1" x14ac:dyDescent="0.3">
      <c r="A372" s="169"/>
      <c r="B372" s="31" t="s">
        <v>1892</v>
      </c>
      <c r="C372" s="113" t="s">
        <v>2008</v>
      </c>
    </row>
    <row r="373" spans="1:5" ht="15.75" thickBot="1" x14ac:dyDescent="0.3">
      <c r="A373" s="169"/>
      <c r="B373" s="31" t="s">
        <v>1893</v>
      </c>
      <c r="C373" s="114">
        <v>14.5038</v>
      </c>
      <c r="D373" s="115"/>
    </row>
    <row r="374" spans="1:5" ht="15.75" thickBot="1" x14ac:dyDescent="0.3">
      <c r="A374" s="169"/>
      <c r="B374" s="31"/>
      <c r="C374" s="116" t="s">
        <v>1894</v>
      </c>
      <c r="D374" s="117" t="s">
        <v>1895</v>
      </c>
    </row>
    <row r="375" spans="1:5" ht="15.75" thickBot="1" x14ac:dyDescent="0.3">
      <c r="A375" s="169"/>
      <c r="B375" s="31" t="s">
        <v>1923</v>
      </c>
      <c r="C375" s="118">
        <v>9</v>
      </c>
      <c r="D375" s="158">
        <v>130.5342</v>
      </c>
    </row>
    <row r="376" spans="1:5" ht="15.75" thickBot="1" x14ac:dyDescent="0.3">
      <c r="A376" s="169"/>
      <c r="B376" s="31" t="s">
        <v>1924</v>
      </c>
      <c r="C376" s="118">
        <v>12</v>
      </c>
      <c r="D376" s="158">
        <v>174.04560000000001</v>
      </c>
    </row>
    <row r="377" spans="1:5" ht="15.75" thickBot="1" x14ac:dyDescent="0.3">
      <c r="A377" s="169"/>
      <c r="B377" s="31" t="s">
        <v>1898</v>
      </c>
      <c r="C377" s="118">
        <v>9</v>
      </c>
      <c r="D377" s="158">
        <v>130.5342</v>
      </c>
    </row>
    <row r="378" spans="1:5" ht="15.75" thickBot="1" x14ac:dyDescent="0.3">
      <c r="A378" s="169"/>
      <c r="B378" s="31" t="s">
        <v>1899</v>
      </c>
      <c r="C378" s="118">
        <v>1.5</v>
      </c>
      <c r="D378" s="158">
        <v>21.755700000000001</v>
      </c>
    </row>
    <row r="379" spans="1:5" ht="15.75" thickBot="1" x14ac:dyDescent="0.3">
      <c r="A379" s="169" t="s">
        <v>2011</v>
      </c>
      <c r="B379" s="112" t="s">
        <v>1891</v>
      </c>
      <c r="C379" s="81"/>
      <c r="E379" s="28"/>
    </row>
    <row r="380" spans="1:5" ht="15.75" thickBot="1" x14ac:dyDescent="0.3">
      <c r="A380" s="169"/>
      <c r="B380" s="31" t="s">
        <v>1892</v>
      </c>
      <c r="C380" s="113" t="s">
        <v>2012</v>
      </c>
      <c r="E380" s="28"/>
    </row>
    <row r="381" spans="1:5" ht="15.75" thickBot="1" x14ac:dyDescent="0.3">
      <c r="A381" s="169"/>
      <c r="B381" s="31" t="s">
        <v>1893</v>
      </c>
      <c r="C381" s="114">
        <v>14.5038</v>
      </c>
      <c r="D381" s="115"/>
      <c r="E381" s="28"/>
    </row>
    <row r="382" spans="1:5" ht="15.75" thickBot="1" x14ac:dyDescent="0.3">
      <c r="A382" s="169"/>
      <c r="B382" s="31"/>
      <c r="C382" s="116" t="s">
        <v>1894</v>
      </c>
      <c r="D382" s="117" t="s">
        <v>1895</v>
      </c>
      <c r="E382" s="28"/>
    </row>
    <row r="383" spans="1:5" ht="15.75" thickBot="1" x14ac:dyDescent="0.3">
      <c r="A383" s="169"/>
      <c r="B383" s="31" t="s">
        <v>1896</v>
      </c>
      <c r="C383" s="118">
        <v>12</v>
      </c>
      <c r="D383" s="119">
        <f>$C383*C381</f>
        <v>174.04560000000001</v>
      </c>
      <c r="E383" s="28"/>
    </row>
    <row r="384" spans="1:5" ht="15.75" thickBot="1" x14ac:dyDescent="0.3">
      <c r="A384" s="169"/>
      <c r="B384" s="31" t="s">
        <v>1897</v>
      </c>
      <c r="C384" s="118">
        <v>16</v>
      </c>
      <c r="D384" s="119">
        <f>C384*C381</f>
        <v>232.0608</v>
      </c>
      <c r="E384" s="28"/>
    </row>
    <row r="385" spans="1:5" ht="15.75" thickBot="1" x14ac:dyDescent="0.3">
      <c r="A385" s="169"/>
      <c r="B385" s="31" t="s">
        <v>1898</v>
      </c>
      <c r="C385" s="118">
        <v>10</v>
      </c>
      <c r="D385" s="119">
        <f>C385*C381</f>
        <v>145.03800000000001</v>
      </c>
      <c r="E385" s="28"/>
    </row>
    <row r="386" spans="1:5" ht="15.75" thickBot="1" x14ac:dyDescent="0.3">
      <c r="A386" s="169"/>
      <c r="B386" s="31" t="s">
        <v>1899</v>
      </c>
      <c r="C386" s="118">
        <v>1.5</v>
      </c>
      <c r="D386" s="119">
        <f>C386*C381</f>
        <v>21.755700000000001</v>
      </c>
    </row>
    <row r="387" spans="1:5" ht="15.75" thickBot="1" x14ac:dyDescent="0.3">
      <c r="A387" s="169" t="s">
        <v>2039</v>
      </c>
      <c r="B387" s="112" t="s">
        <v>1891</v>
      </c>
      <c r="C387" s="81"/>
    </row>
    <row r="388" spans="1:5" ht="15.75" thickBot="1" x14ac:dyDescent="0.3">
      <c r="A388" s="169"/>
      <c r="B388" s="31" t="s">
        <v>1892</v>
      </c>
      <c r="C388" s="113" t="s">
        <v>2040</v>
      </c>
    </row>
    <row r="389" spans="1:5" ht="15.75" thickBot="1" x14ac:dyDescent="0.3">
      <c r="A389" s="169"/>
      <c r="B389" s="31" t="s">
        <v>1893</v>
      </c>
      <c r="C389" s="114">
        <v>14.5038</v>
      </c>
      <c r="D389" s="115"/>
    </row>
    <row r="390" spans="1:5" ht="15.75" thickBot="1" x14ac:dyDescent="0.3">
      <c r="A390" s="169"/>
      <c r="B390" s="31"/>
      <c r="C390" s="116" t="s">
        <v>1894</v>
      </c>
      <c r="D390" s="117" t="s">
        <v>1895</v>
      </c>
    </row>
    <row r="391" spans="1:5" ht="15.75" thickBot="1" x14ac:dyDescent="0.3">
      <c r="A391" s="169"/>
      <c r="B391" s="31" t="s">
        <v>1896</v>
      </c>
      <c r="C391" s="118">
        <v>12</v>
      </c>
      <c r="D391" s="119">
        <f>C391*C389</f>
        <v>174.04560000000001</v>
      </c>
    </row>
    <row r="392" spans="1:5" ht="15.75" thickBot="1" x14ac:dyDescent="0.3">
      <c r="A392" s="169"/>
      <c r="B392" s="31" t="s">
        <v>1897</v>
      </c>
      <c r="C392" s="118">
        <v>16</v>
      </c>
      <c r="D392" s="119">
        <f>C392*C389</f>
        <v>232.0608</v>
      </c>
    </row>
    <row r="393" spans="1:5" ht="15.75" thickBot="1" x14ac:dyDescent="0.3">
      <c r="A393" s="169"/>
      <c r="B393" s="31" t="s">
        <v>1898</v>
      </c>
      <c r="C393" s="118">
        <v>10</v>
      </c>
      <c r="D393" s="119">
        <f>C393*C389</f>
        <v>145.03800000000001</v>
      </c>
    </row>
    <row r="394" spans="1:5" ht="15.75" thickBot="1" x14ac:dyDescent="0.3">
      <c r="A394" s="169"/>
      <c r="B394" s="31" t="s">
        <v>1899</v>
      </c>
      <c r="C394" s="118">
        <v>1.5</v>
      </c>
      <c r="D394" s="119">
        <f>C394*C389</f>
        <v>21.755700000000001</v>
      </c>
    </row>
    <row r="395" spans="1:5" ht="15.75" thickBot="1" x14ac:dyDescent="0.3">
      <c r="A395" s="171" t="s">
        <v>2027</v>
      </c>
      <c r="B395" s="112" t="s">
        <v>1891</v>
      </c>
      <c r="C395" s="81"/>
    </row>
    <row r="396" spans="1:5" ht="15.75" thickBot="1" x14ac:dyDescent="0.3">
      <c r="A396" s="171"/>
      <c r="B396" s="31" t="s">
        <v>1892</v>
      </c>
      <c r="C396" s="113" t="s">
        <v>2028</v>
      </c>
    </row>
    <row r="397" spans="1:5" ht="15.75" thickBot="1" x14ac:dyDescent="0.3">
      <c r="A397" s="171"/>
      <c r="B397" s="31" t="s">
        <v>1893</v>
      </c>
      <c r="C397" s="114">
        <v>14.5038</v>
      </c>
      <c r="D397" s="115"/>
    </row>
    <row r="398" spans="1:5" ht="15.75" thickBot="1" x14ac:dyDescent="0.3">
      <c r="A398" s="171"/>
      <c r="B398" s="31"/>
      <c r="C398" s="116" t="s">
        <v>1894</v>
      </c>
      <c r="D398" s="117" t="s">
        <v>1895</v>
      </c>
    </row>
    <row r="399" spans="1:5" ht="15.75" thickBot="1" x14ac:dyDescent="0.3">
      <c r="A399" s="171"/>
      <c r="B399" s="31" t="s">
        <v>1896</v>
      </c>
      <c r="C399" s="118">
        <v>12.5</v>
      </c>
      <c r="D399" s="119" t="s">
        <v>1919</v>
      </c>
    </row>
    <row r="400" spans="1:5" ht="15.75" thickBot="1" x14ac:dyDescent="0.3">
      <c r="A400" s="171"/>
      <c r="B400" s="31" t="s">
        <v>1897</v>
      </c>
      <c r="C400" s="118">
        <v>12.5</v>
      </c>
      <c r="D400" s="119" t="s">
        <v>1919</v>
      </c>
    </row>
    <row r="401" spans="1:4" ht="15.75" thickBot="1" x14ac:dyDescent="0.3">
      <c r="A401" s="171"/>
      <c r="B401" s="31" t="s">
        <v>1898</v>
      </c>
      <c r="C401" s="118" t="s">
        <v>1919</v>
      </c>
      <c r="D401" s="119" t="s">
        <v>1919</v>
      </c>
    </row>
    <row r="402" spans="1:4" ht="15.75" thickBot="1" x14ac:dyDescent="0.3">
      <c r="A402" s="171"/>
      <c r="B402" s="31" t="s">
        <v>1899</v>
      </c>
      <c r="C402" s="118">
        <v>0.5</v>
      </c>
      <c r="D402" s="119" t="s">
        <v>1919</v>
      </c>
    </row>
    <row r="403" spans="1:4" ht="15.75" thickBot="1" x14ac:dyDescent="0.3">
      <c r="A403" s="171" t="s">
        <v>2029</v>
      </c>
      <c r="B403" s="112" t="s">
        <v>1891</v>
      </c>
      <c r="C403" s="81"/>
    </row>
    <row r="404" spans="1:4" ht="15.75" thickBot="1" x14ac:dyDescent="0.3">
      <c r="A404" s="171"/>
      <c r="B404" s="31" t="s">
        <v>1892</v>
      </c>
      <c r="C404" s="113" t="s">
        <v>2030</v>
      </c>
    </row>
    <row r="405" spans="1:4" ht="15.75" thickBot="1" x14ac:dyDescent="0.3">
      <c r="A405" s="171"/>
      <c r="B405" s="31" t="s">
        <v>1893</v>
      </c>
      <c r="C405" s="114">
        <v>14.5038</v>
      </c>
      <c r="D405" s="115"/>
    </row>
    <row r="406" spans="1:4" ht="15.75" thickBot="1" x14ac:dyDescent="0.3">
      <c r="A406" s="171"/>
      <c r="B406" s="31"/>
      <c r="C406" s="116" t="s">
        <v>1894</v>
      </c>
      <c r="D406" s="117" t="s">
        <v>1895</v>
      </c>
    </row>
    <row r="407" spans="1:4" ht="15.75" thickBot="1" x14ac:dyDescent="0.3">
      <c r="A407" s="171"/>
      <c r="B407" s="31" t="s">
        <v>1896</v>
      </c>
      <c r="C407" s="118">
        <v>28</v>
      </c>
      <c r="D407" s="119">
        <f>C407*C405</f>
        <v>406.10640000000001</v>
      </c>
    </row>
    <row r="408" spans="1:4" ht="15.75" thickBot="1" x14ac:dyDescent="0.3">
      <c r="A408" s="171"/>
      <c r="B408" s="31" t="s">
        <v>1897</v>
      </c>
      <c r="C408" s="118">
        <v>33</v>
      </c>
      <c r="D408" s="119">
        <f>C408*C405</f>
        <v>478.62540000000001</v>
      </c>
    </row>
    <row r="409" spans="1:4" ht="15.75" thickBot="1" x14ac:dyDescent="0.3">
      <c r="A409" s="171"/>
      <c r="B409" s="31" t="s">
        <v>1898</v>
      </c>
      <c r="C409" s="118">
        <v>21</v>
      </c>
      <c r="D409" s="119">
        <f>C409*C405</f>
        <v>304.57979999999998</v>
      </c>
    </row>
    <row r="410" spans="1:4" ht="15.75" thickBot="1" x14ac:dyDescent="0.3">
      <c r="A410" s="171"/>
      <c r="B410" s="31" t="s">
        <v>1899</v>
      </c>
      <c r="C410" s="118">
        <v>5</v>
      </c>
      <c r="D410" s="119">
        <f>C410*C405</f>
        <v>72.519000000000005</v>
      </c>
    </row>
    <row r="411" spans="1:4" ht="15.75" thickBot="1" x14ac:dyDescent="0.3">
      <c r="A411" s="171" t="s">
        <v>2031</v>
      </c>
      <c r="B411" s="112" t="s">
        <v>1891</v>
      </c>
      <c r="C411" s="81"/>
    </row>
    <row r="412" spans="1:4" ht="15.75" thickBot="1" x14ac:dyDescent="0.3">
      <c r="A412" s="171"/>
      <c r="B412" s="31" t="s">
        <v>1892</v>
      </c>
      <c r="C412" s="113" t="s">
        <v>2032</v>
      </c>
    </row>
    <row r="413" spans="1:4" ht="15.75" thickBot="1" x14ac:dyDescent="0.3">
      <c r="A413" s="171"/>
      <c r="B413" s="31" t="s">
        <v>1893</v>
      </c>
      <c r="C413" s="114">
        <v>14.5038</v>
      </c>
      <c r="D413" s="115"/>
    </row>
    <row r="414" spans="1:4" ht="15.75" thickBot="1" x14ac:dyDescent="0.3">
      <c r="A414" s="171"/>
      <c r="B414" s="31"/>
      <c r="C414" s="116" t="s">
        <v>1894</v>
      </c>
      <c r="D414" s="117" t="s">
        <v>1895</v>
      </c>
    </row>
    <row r="415" spans="1:4" ht="15.75" thickBot="1" x14ac:dyDescent="0.3">
      <c r="A415" s="171"/>
      <c r="B415" s="31" t="s">
        <v>1896</v>
      </c>
      <c r="C415" s="118" t="s">
        <v>1919</v>
      </c>
      <c r="D415" s="119" t="s">
        <v>1919</v>
      </c>
    </row>
    <row r="416" spans="1:4" ht="15.75" thickBot="1" x14ac:dyDescent="0.3">
      <c r="A416" s="171"/>
      <c r="B416" s="31" t="s">
        <v>1897</v>
      </c>
      <c r="C416" s="118" t="s">
        <v>1919</v>
      </c>
      <c r="D416" s="119" t="s">
        <v>1919</v>
      </c>
    </row>
    <row r="417" spans="1:4" ht="15.75" thickBot="1" x14ac:dyDescent="0.3">
      <c r="A417" s="171"/>
      <c r="B417" s="31" t="s">
        <v>1898</v>
      </c>
      <c r="C417" s="118" t="s">
        <v>1919</v>
      </c>
      <c r="D417" s="119" t="s">
        <v>1919</v>
      </c>
    </row>
    <row r="418" spans="1:4" ht="15.75" thickBot="1" x14ac:dyDescent="0.3">
      <c r="A418" s="171"/>
      <c r="B418" s="31" t="s">
        <v>1899</v>
      </c>
      <c r="C418" s="118" t="s">
        <v>1919</v>
      </c>
      <c r="D418" s="119" t="s">
        <v>1919</v>
      </c>
    </row>
    <row r="419" spans="1:4" ht="15.75" thickBot="1" x14ac:dyDescent="0.3">
      <c r="A419" s="171" t="s">
        <v>2041</v>
      </c>
      <c r="B419" s="112" t="s">
        <v>1891</v>
      </c>
      <c r="C419" s="81"/>
    </row>
    <row r="420" spans="1:4" ht="15.75" thickBot="1" x14ac:dyDescent="0.3">
      <c r="A420" s="171"/>
      <c r="B420" s="31" t="s">
        <v>1892</v>
      </c>
      <c r="C420" s="113" t="s">
        <v>2042</v>
      </c>
    </row>
    <row r="421" spans="1:4" ht="15.75" thickBot="1" x14ac:dyDescent="0.3">
      <c r="A421" s="171"/>
      <c r="B421" s="31" t="s">
        <v>1893</v>
      </c>
      <c r="C421" s="114">
        <v>14.5038</v>
      </c>
      <c r="D421" s="115"/>
    </row>
    <row r="422" spans="1:4" ht="15.75" thickBot="1" x14ac:dyDescent="0.3">
      <c r="A422" s="171"/>
      <c r="B422" s="31"/>
      <c r="C422" s="116" t="s">
        <v>1894</v>
      </c>
      <c r="D422" s="117" t="s">
        <v>1895</v>
      </c>
    </row>
    <row r="423" spans="1:4" ht="15.75" thickBot="1" x14ac:dyDescent="0.3">
      <c r="A423" s="171"/>
      <c r="B423" s="31" t="s">
        <v>1896</v>
      </c>
      <c r="C423" s="118">
        <v>12.5</v>
      </c>
      <c r="D423" s="119" t="s">
        <v>1919</v>
      </c>
    </row>
    <row r="424" spans="1:4" ht="15.75" thickBot="1" x14ac:dyDescent="0.3">
      <c r="A424" s="171"/>
      <c r="B424" s="31" t="s">
        <v>1897</v>
      </c>
      <c r="C424" s="118">
        <v>12.5</v>
      </c>
      <c r="D424" s="119" t="s">
        <v>1919</v>
      </c>
    </row>
    <row r="425" spans="1:4" ht="15.75" thickBot="1" x14ac:dyDescent="0.3">
      <c r="A425" s="171"/>
      <c r="B425" s="31" t="s">
        <v>1898</v>
      </c>
      <c r="C425" s="118" t="s">
        <v>1919</v>
      </c>
      <c r="D425" s="119" t="s">
        <v>1919</v>
      </c>
    </row>
    <row r="426" spans="1:4" ht="15.75" thickBot="1" x14ac:dyDescent="0.3">
      <c r="A426" s="171"/>
      <c r="B426" s="31" t="s">
        <v>1899</v>
      </c>
      <c r="C426" s="118">
        <v>0.6</v>
      </c>
      <c r="D426" s="119" t="s">
        <v>1919</v>
      </c>
    </row>
    <row r="427" spans="1:4" ht="15.75" thickBot="1" x14ac:dyDescent="0.3">
      <c r="A427" s="171" t="s">
        <v>2025</v>
      </c>
      <c r="B427" s="112" t="s">
        <v>1891</v>
      </c>
      <c r="C427" s="161"/>
    </row>
    <row r="428" spans="1:4" ht="15.75" thickBot="1" x14ac:dyDescent="0.3">
      <c r="A428" s="171"/>
      <c r="B428" s="31" t="s">
        <v>1892</v>
      </c>
      <c r="C428" s="113" t="s">
        <v>2026</v>
      </c>
    </row>
    <row r="429" spans="1:4" ht="15.75" thickBot="1" x14ac:dyDescent="0.3">
      <c r="A429" s="171"/>
      <c r="B429" s="31" t="s">
        <v>1893</v>
      </c>
      <c r="C429" s="114">
        <v>14.5038</v>
      </c>
      <c r="D429" s="115"/>
    </row>
    <row r="430" spans="1:4" ht="15.75" thickBot="1" x14ac:dyDescent="0.3">
      <c r="A430" s="171"/>
      <c r="B430" s="31"/>
      <c r="C430" s="116" t="s">
        <v>1894</v>
      </c>
      <c r="D430" s="117" t="s">
        <v>1895</v>
      </c>
    </row>
    <row r="431" spans="1:4" ht="15.75" thickBot="1" x14ac:dyDescent="0.3">
      <c r="A431" s="171"/>
      <c r="B431" s="31" t="s">
        <v>1896</v>
      </c>
      <c r="C431" s="118">
        <v>12.5</v>
      </c>
      <c r="D431" s="119" t="s">
        <v>1919</v>
      </c>
    </row>
    <row r="432" spans="1:4" ht="15.75" thickBot="1" x14ac:dyDescent="0.3">
      <c r="A432" s="171"/>
      <c r="B432" s="31" t="s">
        <v>1897</v>
      </c>
      <c r="C432" s="118">
        <v>12.5</v>
      </c>
      <c r="D432" s="119" t="s">
        <v>1919</v>
      </c>
    </row>
    <row r="433" spans="1:4" ht="15.75" thickBot="1" x14ac:dyDescent="0.3">
      <c r="A433" s="171"/>
      <c r="B433" s="31" t="s">
        <v>1898</v>
      </c>
      <c r="C433" s="118" t="s">
        <v>1919</v>
      </c>
      <c r="D433" s="119" t="s">
        <v>1919</v>
      </c>
    </row>
    <row r="434" spans="1:4" ht="15.75" thickBot="1" x14ac:dyDescent="0.3">
      <c r="A434" s="171"/>
      <c r="B434" s="31" t="s">
        <v>1899</v>
      </c>
      <c r="C434" s="118">
        <v>0.6</v>
      </c>
      <c r="D434" s="119" t="s">
        <v>1919</v>
      </c>
    </row>
    <row r="435" spans="1:4" ht="15.75" thickBot="1" x14ac:dyDescent="0.3">
      <c r="A435" s="172" t="s">
        <v>2033</v>
      </c>
      <c r="B435" s="112" t="s">
        <v>1891</v>
      </c>
      <c r="C435" s="81"/>
    </row>
    <row r="436" spans="1:4" ht="15.75" thickBot="1" x14ac:dyDescent="0.3">
      <c r="A436" s="172"/>
      <c r="B436" s="31" t="s">
        <v>1892</v>
      </c>
      <c r="C436" s="113" t="s">
        <v>2034</v>
      </c>
    </row>
    <row r="437" spans="1:4" ht="15.75" thickBot="1" x14ac:dyDescent="0.3">
      <c r="A437" s="172"/>
      <c r="B437" s="31" t="s">
        <v>1893</v>
      </c>
      <c r="C437" s="114">
        <v>14.5038</v>
      </c>
      <c r="D437" s="115"/>
    </row>
    <row r="438" spans="1:4" ht="15.75" thickBot="1" x14ac:dyDescent="0.3">
      <c r="A438" s="172"/>
      <c r="B438" s="31"/>
      <c r="C438" s="116" t="s">
        <v>1894</v>
      </c>
      <c r="D438" s="117" t="s">
        <v>1895</v>
      </c>
    </row>
    <row r="439" spans="1:4" ht="15.75" thickBot="1" x14ac:dyDescent="0.3">
      <c r="A439" s="172"/>
      <c r="B439" s="31" t="s">
        <v>1923</v>
      </c>
      <c r="C439" s="118">
        <v>11</v>
      </c>
      <c r="D439" s="153">
        <f>C439*$C$437</f>
        <v>159.54179999999999</v>
      </c>
    </row>
    <row r="440" spans="1:4" ht="15.75" thickBot="1" x14ac:dyDescent="0.3">
      <c r="A440" s="172"/>
      <c r="B440" s="31" t="s">
        <v>1924</v>
      </c>
      <c r="C440" s="118">
        <v>14</v>
      </c>
      <c r="D440" s="153">
        <f>C440*$C$437</f>
        <v>203.0532</v>
      </c>
    </row>
    <row r="441" spans="1:4" ht="15.75" thickBot="1" x14ac:dyDescent="0.3">
      <c r="A441" s="172"/>
      <c r="B441" s="31" t="s">
        <v>1898</v>
      </c>
      <c r="C441" s="118">
        <v>7</v>
      </c>
      <c r="D441" s="153">
        <f>C441*$C$437</f>
        <v>101.5266</v>
      </c>
    </row>
    <row r="442" spans="1:4" ht="15.75" thickBot="1" x14ac:dyDescent="0.3">
      <c r="A442" s="172"/>
      <c r="B442" s="31" t="s">
        <v>1899</v>
      </c>
      <c r="C442" s="118">
        <v>3</v>
      </c>
      <c r="D442" s="153">
        <f>C442*$C$437</f>
        <v>43.511400000000002</v>
      </c>
    </row>
    <row r="443" spans="1:4" ht="15.75" thickBot="1" x14ac:dyDescent="0.3">
      <c r="A443" s="172" t="s">
        <v>2035</v>
      </c>
      <c r="B443" s="112" t="s">
        <v>1891</v>
      </c>
      <c r="C443" s="81"/>
    </row>
    <row r="444" spans="1:4" ht="15.75" thickBot="1" x14ac:dyDescent="0.3">
      <c r="A444" s="172"/>
      <c r="B444" s="31" t="s">
        <v>1892</v>
      </c>
      <c r="C444" s="113" t="s">
        <v>2036</v>
      </c>
    </row>
    <row r="445" spans="1:4" ht="15.75" thickBot="1" x14ac:dyDescent="0.3">
      <c r="A445" s="172"/>
      <c r="B445" s="31" t="s">
        <v>1893</v>
      </c>
      <c r="C445" s="114">
        <v>14.5038</v>
      </c>
      <c r="D445" s="115"/>
    </row>
    <row r="446" spans="1:4" ht="15.75" thickBot="1" x14ac:dyDescent="0.3">
      <c r="A446" s="172"/>
      <c r="B446" s="31"/>
      <c r="C446" s="116" t="s">
        <v>1894</v>
      </c>
      <c r="D446" s="117" t="s">
        <v>1895</v>
      </c>
    </row>
    <row r="447" spans="1:4" ht="15.75" thickBot="1" x14ac:dyDescent="0.3">
      <c r="A447" s="172"/>
      <c r="B447" s="31" t="s">
        <v>1896</v>
      </c>
      <c r="C447" s="118">
        <v>9</v>
      </c>
      <c r="D447" s="119">
        <f>C447*$C$445</f>
        <v>130.5342</v>
      </c>
    </row>
    <row r="448" spans="1:4" ht="15.75" thickBot="1" x14ac:dyDescent="0.3">
      <c r="A448" s="172"/>
      <c r="B448" s="31" t="s">
        <v>1897</v>
      </c>
      <c r="C448" s="118">
        <v>13</v>
      </c>
      <c r="D448" s="119">
        <f>C448*$C$445</f>
        <v>188.54939999999999</v>
      </c>
    </row>
    <row r="449" spans="1:4" ht="15.75" thickBot="1" x14ac:dyDescent="0.3">
      <c r="A449" s="172"/>
      <c r="B449" s="31" t="s">
        <v>1898</v>
      </c>
      <c r="C449" s="118">
        <v>8</v>
      </c>
      <c r="D449" s="119">
        <f>C449*$C$445</f>
        <v>116.0304</v>
      </c>
    </row>
    <row r="450" spans="1:4" ht="15.75" thickBot="1" x14ac:dyDescent="0.3">
      <c r="A450" s="172"/>
      <c r="B450" s="31" t="s">
        <v>1899</v>
      </c>
      <c r="C450" s="118">
        <v>3</v>
      </c>
      <c r="D450" s="119">
        <f>C450*$C$445</f>
        <v>43.511400000000002</v>
      </c>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B1D7B-83F1-45BB-ABFB-E95EB58792B6}">
  <sheetPr codeName="Sheet20"/>
  <dimension ref="A1:G62"/>
  <sheetViews>
    <sheetView showGridLines="0" workbookViewId="0">
      <selection activeCell="B14" sqref="B14"/>
    </sheetView>
  </sheetViews>
  <sheetFormatPr defaultColWidth="9.140625" defaultRowHeight="18.75" x14ac:dyDescent="0.3"/>
  <cols>
    <col min="1" max="1" width="4.140625" style="179" bestFit="1" customWidth="1"/>
    <col min="2" max="2" width="75.7109375" style="179" customWidth="1"/>
    <col min="3" max="3" width="60.7109375" style="179" customWidth="1"/>
    <col min="4" max="4" width="10.7109375" style="179" bestFit="1" customWidth="1"/>
    <col min="5" max="5" width="40.7109375" style="179" customWidth="1"/>
    <col min="6" max="6" width="35.85546875" style="179" customWidth="1"/>
    <col min="7" max="7" width="9.140625" style="268"/>
    <col min="8" max="16384" width="9.140625" style="179"/>
  </cols>
  <sheetData>
    <row r="1" spans="1:6" ht="6.75" customHeight="1" thickBot="1" x14ac:dyDescent="0.35"/>
    <row r="2" spans="1:6" ht="19.5" thickBot="1" x14ac:dyDescent="0.35">
      <c r="B2" s="484" t="str">
        <f>'1A. Template Prep'!C2</f>
        <v>1270. 14 BMW X5 SUV (F15) 4.4TT (N63) Auto (Sophisto Gray) AWD (71781)</v>
      </c>
      <c r="C2" s="485"/>
      <c r="E2" s="486" t="s">
        <v>1907</v>
      </c>
      <c r="F2" s="487"/>
    </row>
    <row r="3" spans="1:6" ht="19.5" thickBot="1" x14ac:dyDescent="0.35">
      <c r="B3" s="196"/>
      <c r="C3" s="197"/>
      <c r="E3" s="482" t="s">
        <v>454</v>
      </c>
      <c r="F3" s="483"/>
    </row>
    <row r="4" spans="1:6" ht="19.5" thickBot="1" x14ac:dyDescent="0.35">
      <c r="B4" s="488" t="s">
        <v>1908</v>
      </c>
      <c r="C4" s="489"/>
      <c r="E4" s="192"/>
      <c r="F4" s="194"/>
    </row>
    <row r="5" spans="1:6" ht="19.5" thickBot="1" x14ac:dyDescent="0.35">
      <c r="B5" s="490" t="str">
        <f>IF('2A-1. Tester Details'!B54="","DO NOT ENTER DATA - THIS LINKS TO TESTER SHEET",'2A-1. Tester Details'!B54)</f>
        <v>KEEP ENGINE WHOLE ON THIS ONE.
DRF 11/9/2023 PARTING OUT DUE TO DAMAGE (it was hit on bottom and oil pan and related is all jacked up)</v>
      </c>
      <c r="C5" s="491"/>
      <c r="E5" s="192"/>
      <c r="F5" s="194"/>
    </row>
    <row r="6" spans="1:6" ht="19.5" thickBot="1" x14ac:dyDescent="0.35">
      <c r="B6" s="492"/>
      <c r="C6" s="493"/>
      <c r="E6" s="482" t="s">
        <v>1909</v>
      </c>
      <c r="F6" s="483"/>
    </row>
    <row r="7" spans="1:6" ht="19.5" thickBot="1" x14ac:dyDescent="0.35">
      <c r="B7" s="492"/>
      <c r="C7" s="493"/>
      <c r="E7" s="192"/>
      <c r="F7" s="193"/>
    </row>
    <row r="8" spans="1:6" ht="19.5" thickBot="1" x14ac:dyDescent="0.35">
      <c r="B8" s="494"/>
      <c r="C8" s="495"/>
      <c r="E8" s="192"/>
      <c r="F8" s="193"/>
    </row>
    <row r="9" spans="1:6" ht="7.5" customHeight="1" thickBot="1" x14ac:dyDescent="0.35"/>
    <row r="10" spans="1:6" ht="19.5" thickBot="1" x14ac:dyDescent="0.35">
      <c r="B10" s="248" t="s">
        <v>1910</v>
      </c>
      <c r="C10" s="249"/>
      <c r="D10" s="250"/>
    </row>
    <row r="11" spans="1:6" ht="19.5" thickBot="1" x14ac:dyDescent="0.35">
      <c r="B11" s="181" t="s">
        <v>1911</v>
      </c>
      <c r="C11" s="182" t="s">
        <v>1912</v>
      </c>
      <c r="D11" s="481" t="s">
        <v>1913</v>
      </c>
      <c r="E11" s="481"/>
      <c r="F11" s="183"/>
    </row>
    <row r="12" spans="1:6" ht="17.100000000000001" customHeight="1" x14ac:dyDescent="0.3">
      <c r="A12" s="184">
        <v>1</v>
      </c>
      <c r="B12" s="185"/>
      <c r="C12" s="186"/>
      <c r="D12" s="198"/>
      <c r="E12" s="199"/>
      <c r="F12" s="200"/>
    </row>
    <row r="13" spans="1:6" ht="17.100000000000001" customHeight="1" x14ac:dyDescent="0.3">
      <c r="A13" s="184">
        <v>2</v>
      </c>
      <c r="B13" s="187"/>
      <c r="C13" s="188"/>
      <c r="D13" s="188"/>
      <c r="E13" s="195"/>
      <c r="F13" s="191"/>
    </row>
    <row r="14" spans="1:6" ht="17.100000000000001" customHeight="1" x14ac:dyDescent="0.3">
      <c r="A14" s="184">
        <v>3</v>
      </c>
      <c r="B14" s="187"/>
      <c r="C14" s="188"/>
      <c r="D14" s="188"/>
      <c r="E14" s="195"/>
      <c r="F14" s="191"/>
    </row>
    <row r="15" spans="1:6" ht="17.100000000000001" customHeight="1" x14ac:dyDescent="0.3">
      <c r="A15" s="184">
        <v>4</v>
      </c>
      <c r="B15" s="187"/>
      <c r="C15" s="188"/>
      <c r="D15" s="188"/>
      <c r="E15" s="195"/>
      <c r="F15" s="191"/>
    </row>
    <row r="16" spans="1:6" ht="7.5" customHeight="1" thickBot="1" x14ac:dyDescent="0.35"/>
    <row r="17" spans="1:6" ht="19.5" thickBot="1" x14ac:dyDescent="0.35">
      <c r="B17" s="241" t="s">
        <v>2044</v>
      </c>
      <c r="C17" s="247"/>
      <c r="D17" s="242"/>
    </row>
    <row r="18" spans="1:6" ht="19.5" thickBot="1" x14ac:dyDescent="0.35">
      <c r="B18" s="181" t="s">
        <v>258</v>
      </c>
      <c r="C18" s="182" t="s">
        <v>1914</v>
      </c>
      <c r="D18" s="182" t="s">
        <v>2043</v>
      </c>
      <c r="E18" s="182" t="s">
        <v>1915</v>
      </c>
      <c r="F18" s="183" t="s">
        <v>1916</v>
      </c>
    </row>
    <row r="19" spans="1:6" x14ac:dyDescent="0.3">
      <c r="A19" s="184">
        <v>1</v>
      </c>
      <c r="B19" s="178"/>
      <c r="C19" s="178"/>
      <c r="D19" s="212"/>
      <c r="E19" s="213"/>
      <c r="F19" s="213"/>
    </row>
    <row r="20" spans="1:6" x14ac:dyDescent="0.3">
      <c r="A20" s="184">
        <v>2</v>
      </c>
      <c r="B20" s="151"/>
      <c r="C20" s="151"/>
      <c r="D20" s="214"/>
      <c r="E20" s="215"/>
      <c r="F20" s="215"/>
    </row>
    <row r="21" spans="1:6" x14ac:dyDescent="0.3">
      <c r="A21" s="184">
        <v>3</v>
      </c>
      <c r="B21" s="151"/>
      <c r="C21" s="151"/>
      <c r="D21" s="214"/>
      <c r="E21" s="215"/>
      <c r="F21" s="215"/>
    </row>
    <row r="22" spans="1:6" x14ac:dyDescent="0.3">
      <c r="A22" s="184">
        <v>4</v>
      </c>
      <c r="B22" s="151"/>
      <c r="C22" s="151"/>
      <c r="D22" s="214"/>
      <c r="E22" s="215"/>
      <c r="F22" s="215"/>
    </row>
    <row r="23" spans="1:6" x14ac:dyDescent="0.3">
      <c r="A23" s="184">
        <v>5</v>
      </c>
      <c r="B23" s="151"/>
      <c r="C23" s="151"/>
      <c r="D23" s="214"/>
      <c r="E23" s="215"/>
      <c r="F23" s="215"/>
    </row>
    <row r="24" spans="1:6" x14ac:dyDescent="0.3">
      <c r="A24" s="184">
        <v>6</v>
      </c>
      <c r="B24" s="151"/>
      <c r="C24" s="151"/>
      <c r="D24" s="216"/>
      <c r="E24" s="215"/>
      <c r="F24" s="215"/>
    </row>
    <row r="25" spans="1:6" x14ac:dyDescent="0.3">
      <c r="A25" s="184">
        <v>7</v>
      </c>
      <c r="B25" s="151"/>
      <c r="C25" s="151"/>
      <c r="D25" s="214"/>
      <c r="E25" s="215"/>
      <c r="F25" s="215"/>
    </row>
    <row r="26" spans="1:6" x14ac:dyDescent="0.3">
      <c r="A26" s="184">
        <v>8</v>
      </c>
      <c r="B26" s="151"/>
      <c r="C26" s="151"/>
      <c r="D26" s="214"/>
      <c r="E26" s="215"/>
      <c r="F26" s="215"/>
    </row>
    <row r="27" spans="1:6" x14ac:dyDescent="0.3">
      <c r="A27" s="184">
        <v>9</v>
      </c>
      <c r="B27" s="151"/>
      <c r="C27" s="151"/>
      <c r="D27" s="214"/>
      <c r="E27" s="215"/>
      <c r="F27" s="215"/>
    </row>
    <row r="28" spans="1:6" x14ac:dyDescent="0.3">
      <c r="A28" s="184">
        <v>10</v>
      </c>
      <c r="B28" s="151"/>
      <c r="C28" s="151"/>
      <c r="D28" s="214"/>
      <c r="E28" s="215"/>
      <c r="F28" s="215"/>
    </row>
    <row r="29" spans="1:6" x14ac:dyDescent="0.3">
      <c r="A29" s="184">
        <v>11</v>
      </c>
      <c r="B29" s="151"/>
      <c r="C29" s="151"/>
      <c r="D29" s="214"/>
      <c r="E29" s="215"/>
      <c r="F29" s="215"/>
    </row>
    <row r="30" spans="1:6" x14ac:dyDescent="0.3">
      <c r="A30" s="184">
        <v>12</v>
      </c>
      <c r="B30" s="151"/>
      <c r="C30" s="151"/>
      <c r="D30" s="214"/>
      <c r="E30" s="215"/>
      <c r="F30" s="215"/>
    </row>
    <row r="31" spans="1:6" x14ac:dyDescent="0.3">
      <c r="A31" s="184">
        <v>13</v>
      </c>
      <c r="B31" s="151"/>
      <c r="C31" s="151"/>
      <c r="D31" s="214"/>
      <c r="E31" s="215"/>
      <c r="F31" s="215"/>
    </row>
    <row r="32" spans="1:6" x14ac:dyDescent="0.3">
      <c r="A32" s="184">
        <v>14</v>
      </c>
      <c r="B32" s="151"/>
      <c r="C32" s="151"/>
      <c r="D32" s="214"/>
      <c r="E32" s="215"/>
      <c r="F32" s="215"/>
    </row>
    <row r="33" spans="1:6" x14ac:dyDescent="0.3">
      <c r="A33" s="184">
        <v>15</v>
      </c>
      <c r="B33" s="151"/>
      <c r="C33" s="151"/>
      <c r="D33" s="214"/>
      <c r="E33" s="215"/>
      <c r="F33" s="215"/>
    </row>
    <row r="34" spans="1:6" x14ac:dyDescent="0.3">
      <c r="A34" s="184">
        <v>16</v>
      </c>
      <c r="B34" s="151"/>
      <c r="C34" s="151"/>
      <c r="D34" s="214"/>
      <c r="E34" s="215"/>
      <c r="F34" s="215"/>
    </row>
    <row r="35" spans="1:6" x14ac:dyDescent="0.3">
      <c r="A35" s="184">
        <v>17</v>
      </c>
      <c r="B35" s="151"/>
      <c r="C35" s="151"/>
      <c r="D35" s="214"/>
      <c r="E35" s="215"/>
      <c r="F35" s="215"/>
    </row>
    <row r="36" spans="1:6" x14ac:dyDescent="0.3">
      <c r="A36" s="184">
        <v>18</v>
      </c>
      <c r="B36" s="151"/>
      <c r="C36" s="151"/>
      <c r="D36" s="214"/>
      <c r="E36" s="215"/>
      <c r="F36" s="215"/>
    </row>
    <row r="37" spans="1:6" x14ac:dyDescent="0.3">
      <c r="A37" s="184">
        <v>19</v>
      </c>
      <c r="B37" s="151"/>
      <c r="C37" s="151"/>
      <c r="D37" s="214"/>
      <c r="E37" s="215"/>
      <c r="F37" s="215"/>
    </row>
    <row r="38" spans="1:6" x14ac:dyDescent="0.3">
      <c r="A38" s="184">
        <v>20</v>
      </c>
      <c r="B38" s="151"/>
      <c r="C38" s="151"/>
      <c r="D38" s="214"/>
      <c r="E38" s="215"/>
      <c r="F38" s="215"/>
    </row>
    <row r="39" spans="1:6" x14ac:dyDescent="0.3">
      <c r="A39" s="184">
        <v>21</v>
      </c>
      <c r="B39" s="151"/>
      <c r="C39" s="151"/>
      <c r="D39" s="214"/>
      <c r="E39" s="215"/>
      <c r="F39" s="215"/>
    </row>
    <row r="40" spans="1:6" ht="7.5" customHeight="1" thickBot="1" x14ac:dyDescent="0.35"/>
    <row r="41" spans="1:6" ht="19.5" thickBot="1" x14ac:dyDescent="0.35">
      <c r="B41" s="189" t="s">
        <v>2571</v>
      </c>
      <c r="C41" s="190"/>
      <c r="D41" s="180"/>
    </row>
    <row r="42" spans="1:6" ht="19.5" thickBot="1" x14ac:dyDescent="0.35">
      <c r="B42" s="181" t="s">
        <v>258</v>
      </c>
      <c r="C42" s="182" t="s">
        <v>448</v>
      </c>
      <c r="D42" s="182"/>
      <c r="E42" s="182"/>
      <c r="F42" s="183"/>
    </row>
    <row r="43" spans="1:6" x14ac:dyDescent="0.3">
      <c r="A43" s="184">
        <v>1</v>
      </c>
      <c r="B43" s="204"/>
      <c r="C43" s="218"/>
      <c r="D43" s="205"/>
      <c r="E43" s="206"/>
      <c r="F43" s="207"/>
    </row>
    <row r="44" spans="1:6" x14ac:dyDescent="0.3">
      <c r="A44" s="184">
        <v>2</v>
      </c>
      <c r="B44" s="208"/>
      <c r="C44" s="219"/>
      <c r="D44" s="209"/>
      <c r="E44" s="209"/>
      <c r="F44" s="210"/>
    </row>
    <row r="45" spans="1:6" x14ac:dyDescent="0.3">
      <c r="A45" s="184">
        <v>3</v>
      </c>
      <c r="B45" s="208"/>
      <c r="C45" s="219"/>
      <c r="D45" s="209"/>
      <c r="E45" s="209"/>
      <c r="F45" s="210"/>
    </row>
    <row r="46" spans="1:6" x14ac:dyDescent="0.3">
      <c r="A46" s="184">
        <v>4</v>
      </c>
      <c r="B46" s="208"/>
      <c r="C46" s="219"/>
      <c r="D46" s="209"/>
      <c r="E46" s="209"/>
      <c r="F46" s="210"/>
    </row>
    <row r="47" spans="1:6" x14ac:dyDescent="0.3">
      <c r="A47" s="184">
        <v>5</v>
      </c>
      <c r="B47" s="208"/>
      <c r="C47" s="219"/>
      <c r="D47" s="209"/>
      <c r="E47" s="209"/>
      <c r="F47" s="210"/>
    </row>
    <row r="48" spans="1:6" x14ac:dyDescent="0.3">
      <c r="A48" s="184">
        <v>6</v>
      </c>
      <c r="B48" s="208"/>
      <c r="C48" s="219"/>
      <c r="D48" s="211"/>
      <c r="E48" s="209"/>
      <c r="F48" s="210"/>
    </row>
    <row r="49" spans="1:6" x14ac:dyDescent="0.3">
      <c r="A49" s="184">
        <v>7</v>
      </c>
      <c r="B49" s="208"/>
      <c r="C49" s="219"/>
      <c r="D49" s="209"/>
      <c r="E49" s="209"/>
      <c r="F49" s="210"/>
    </row>
    <row r="50" spans="1:6" x14ac:dyDescent="0.3">
      <c r="A50" s="184">
        <v>8</v>
      </c>
      <c r="B50" s="208"/>
      <c r="C50" s="219"/>
      <c r="D50" s="209"/>
      <c r="E50" s="209"/>
      <c r="F50" s="210"/>
    </row>
    <row r="51" spans="1:6" x14ac:dyDescent="0.3">
      <c r="A51" s="184">
        <v>9</v>
      </c>
      <c r="B51" s="208"/>
      <c r="C51" s="219"/>
      <c r="D51" s="209"/>
      <c r="E51" s="209"/>
      <c r="F51" s="210"/>
    </row>
    <row r="52" spans="1:6" x14ac:dyDescent="0.3">
      <c r="A52" s="184">
        <v>10</v>
      </c>
      <c r="B52" s="208"/>
      <c r="C52" s="219"/>
      <c r="D52" s="209"/>
      <c r="E52" s="209"/>
      <c r="F52" s="210"/>
    </row>
    <row r="53" spans="1:6" x14ac:dyDescent="0.3">
      <c r="A53" s="184">
        <v>11</v>
      </c>
      <c r="B53" s="208"/>
      <c r="C53" s="219"/>
      <c r="D53" s="209"/>
      <c r="E53" s="209"/>
      <c r="F53" s="210"/>
    </row>
    <row r="54" spans="1:6" x14ac:dyDescent="0.3">
      <c r="A54" s="184">
        <v>12</v>
      </c>
      <c r="B54" s="208"/>
      <c r="C54" s="219"/>
      <c r="D54" s="209"/>
      <c r="E54" s="209"/>
      <c r="F54" s="210"/>
    </row>
    <row r="55" spans="1:6" x14ac:dyDescent="0.3">
      <c r="A55" s="184">
        <v>13</v>
      </c>
      <c r="B55" s="208"/>
      <c r="C55" s="219"/>
      <c r="D55" s="209"/>
      <c r="E55" s="209"/>
      <c r="F55" s="210"/>
    </row>
    <row r="56" spans="1:6" x14ac:dyDescent="0.3">
      <c r="A56" s="184">
        <v>14</v>
      </c>
      <c r="B56" s="208"/>
      <c r="C56" s="219"/>
      <c r="D56" s="209"/>
      <c r="E56" s="209"/>
      <c r="F56" s="210"/>
    </row>
    <row r="57" spans="1:6" x14ac:dyDescent="0.3">
      <c r="A57" s="184">
        <v>15</v>
      </c>
      <c r="B57" s="208"/>
      <c r="C57" s="219"/>
      <c r="D57" s="209"/>
      <c r="E57" s="209"/>
      <c r="F57" s="210"/>
    </row>
    <row r="58" spans="1:6" x14ac:dyDescent="0.3">
      <c r="A58" s="184">
        <v>16</v>
      </c>
      <c r="B58" s="208"/>
      <c r="C58" s="219"/>
      <c r="D58" s="209"/>
      <c r="E58" s="209"/>
      <c r="F58" s="210"/>
    </row>
    <row r="59" spans="1:6" x14ac:dyDescent="0.3">
      <c r="A59" s="184">
        <v>17</v>
      </c>
      <c r="B59" s="208"/>
      <c r="C59" s="219"/>
      <c r="D59" s="209"/>
      <c r="E59" s="209"/>
      <c r="F59" s="210"/>
    </row>
    <row r="60" spans="1:6" x14ac:dyDescent="0.3">
      <c r="A60" s="184">
        <v>18</v>
      </c>
      <c r="B60" s="208"/>
      <c r="C60" s="219"/>
      <c r="D60" s="209"/>
      <c r="E60" s="209"/>
      <c r="F60" s="210"/>
    </row>
    <row r="61" spans="1:6" x14ac:dyDescent="0.3">
      <c r="A61" s="184">
        <v>19</v>
      </c>
      <c r="B61" s="208"/>
      <c r="C61" s="219"/>
      <c r="D61" s="209"/>
      <c r="E61" s="209"/>
      <c r="F61" s="210"/>
    </row>
    <row r="62" spans="1:6" x14ac:dyDescent="0.3">
      <c r="A62" s="184">
        <v>20</v>
      </c>
      <c r="B62" s="208"/>
      <c r="C62" s="219"/>
      <c r="D62" s="209"/>
      <c r="E62" s="209"/>
      <c r="F62" s="210"/>
    </row>
  </sheetData>
  <mergeCells count="7">
    <mergeCell ref="D11:E11"/>
    <mergeCell ref="B2:C2"/>
    <mergeCell ref="E2:F2"/>
    <mergeCell ref="E3:F3"/>
    <mergeCell ref="B4:C4"/>
    <mergeCell ref="B5:C8"/>
    <mergeCell ref="E6:F6"/>
  </mergeCells>
  <conditionalFormatting sqref="B12:F15">
    <cfRule type="expression" dxfId="24" priority="7">
      <formula>MOD(ROW(),2)</formula>
    </cfRule>
  </conditionalFormatting>
  <conditionalFormatting sqref="B19:F29">
    <cfRule type="expression" dxfId="23" priority="8">
      <formula>MOD(ROW(),2)</formula>
    </cfRule>
  </conditionalFormatting>
  <conditionalFormatting sqref="B30:F39">
    <cfRule type="expression" dxfId="22" priority="6">
      <formula>MOD(ROW(),2)</formula>
    </cfRule>
  </conditionalFormatting>
  <conditionalFormatting sqref="B43:F53">
    <cfRule type="expression" dxfId="21" priority="5">
      <formula>MOD(ROW(),2)</formula>
    </cfRule>
  </conditionalFormatting>
  <conditionalFormatting sqref="B54:F57">
    <cfRule type="expression" dxfId="20" priority="4">
      <formula>MOD(ROW(),2)</formula>
    </cfRule>
  </conditionalFormatting>
  <conditionalFormatting sqref="B58:F59">
    <cfRule type="expression" dxfId="19" priority="3">
      <formula>MOD(ROW(),2)</formula>
    </cfRule>
  </conditionalFormatting>
  <conditionalFormatting sqref="B60:F61">
    <cfRule type="expression" dxfId="18" priority="2">
      <formula>MOD(ROW(),2)</formula>
    </cfRule>
  </conditionalFormatting>
  <conditionalFormatting sqref="B62:F62">
    <cfRule type="expression" dxfId="17" priority="1">
      <formula>MOD(ROW(),2)</formula>
    </cfRule>
  </conditionalFormatting>
  <pageMargins left="0.7" right="0.7" top="0.75" bottom="0.75" header="0.3" footer="0.3"/>
  <pageSetup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41871-7ECB-4221-AF3A-EC70ACFE9052}">
  <sheetPr codeName="Sheet25"/>
  <dimension ref="A1:F34"/>
  <sheetViews>
    <sheetView workbookViewId="0">
      <selection activeCell="C40" sqref="C40"/>
    </sheetView>
  </sheetViews>
  <sheetFormatPr defaultRowHeight="15" x14ac:dyDescent="0.25"/>
  <cols>
    <col min="2" max="2" width="82.140625" customWidth="1"/>
    <col min="3" max="3" width="73.7109375" customWidth="1"/>
    <col min="4" max="4" width="10.7109375" customWidth="1"/>
    <col min="5" max="6" width="26.5703125" customWidth="1"/>
  </cols>
  <sheetData>
    <row r="1" spans="1:6" s="224" customFormat="1" ht="20.25" thickTop="1" thickBot="1" x14ac:dyDescent="0.35">
      <c r="A1" s="225" t="str">
        <f>'1A. Template Prep'!C2</f>
        <v>1270. 14 BMW X5 SUV (F15) 4.4TT (N63) Auto (Sophisto Gray) AWD (71781)</v>
      </c>
      <c r="B1" s="226"/>
      <c r="C1" s="227"/>
    </row>
    <row r="2" spans="1:6" s="224" customFormat="1" ht="20.25" thickTop="1" thickBot="1" x14ac:dyDescent="0.35">
      <c r="A2" s="243"/>
      <c r="B2" s="243"/>
      <c r="C2" s="243"/>
    </row>
    <row r="3" spans="1:6" s="179" customFormat="1" ht="19.5" thickBot="1" x14ac:dyDescent="0.35">
      <c r="B3" s="244" t="s">
        <v>2586</v>
      </c>
      <c r="C3" s="245"/>
      <c r="D3" s="246"/>
    </row>
    <row r="4" spans="1:6" s="179" customFormat="1" ht="19.5" thickBot="1" x14ac:dyDescent="0.35">
      <c r="B4" s="181" t="s">
        <v>258</v>
      </c>
      <c r="C4" s="182" t="s">
        <v>2587</v>
      </c>
      <c r="D4" s="182"/>
      <c r="E4" s="182"/>
      <c r="F4" s="183"/>
    </row>
    <row r="5" spans="1:6" s="179" customFormat="1" ht="18.75" x14ac:dyDescent="0.3">
      <c r="A5" s="184">
        <v>1</v>
      </c>
      <c r="B5" s="258"/>
      <c r="C5" s="259"/>
      <c r="D5" s="260"/>
      <c r="E5" s="261"/>
      <c r="F5" s="262"/>
    </row>
    <row r="6" spans="1:6" s="179" customFormat="1" ht="18.75" x14ac:dyDescent="0.3">
      <c r="A6" s="184">
        <v>2</v>
      </c>
      <c r="B6" s="263"/>
      <c r="C6" s="264"/>
      <c r="D6" s="265"/>
      <c r="E6" s="265"/>
      <c r="F6" s="266"/>
    </row>
    <row r="7" spans="1:6" s="179" customFormat="1" ht="18.75" x14ac:dyDescent="0.3">
      <c r="A7" s="184">
        <v>3</v>
      </c>
      <c r="B7" s="263"/>
      <c r="C7" s="264"/>
      <c r="D7" s="265"/>
      <c r="E7" s="265"/>
      <c r="F7" s="266"/>
    </row>
    <row r="8" spans="1:6" s="179" customFormat="1" ht="18.75" x14ac:dyDescent="0.3">
      <c r="A8" s="184">
        <v>4</v>
      </c>
      <c r="B8" s="263"/>
      <c r="C8" s="264"/>
      <c r="D8" s="265"/>
      <c r="E8" s="265"/>
      <c r="F8" s="266"/>
    </row>
    <row r="9" spans="1:6" s="179" customFormat="1" ht="18.75" x14ac:dyDescent="0.3">
      <c r="A9" s="184">
        <v>5</v>
      </c>
      <c r="B9" s="263"/>
      <c r="C9" s="264"/>
      <c r="D9" s="265"/>
      <c r="E9" s="265"/>
      <c r="F9" s="266"/>
    </row>
    <row r="10" spans="1:6" s="179" customFormat="1" ht="18.75" x14ac:dyDescent="0.3">
      <c r="A10" s="184">
        <v>6</v>
      </c>
      <c r="B10" s="263"/>
      <c r="C10" s="264"/>
      <c r="D10" s="267"/>
      <c r="E10" s="265"/>
      <c r="F10" s="266"/>
    </row>
    <row r="11" spans="1:6" s="179" customFormat="1" ht="18.75" x14ac:dyDescent="0.3">
      <c r="A11" s="184">
        <v>7</v>
      </c>
      <c r="B11" s="263"/>
      <c r="C11" s="264"/>
      <c r="D11" s="265"/>
      <c r="E11" s="265"/>
      <c r="F11" s="266"/>
    </row>
    <row r="12" spans="1:6" s="179" customFormat="1" ht="18.75" x14ac:dyDescent="0.3">
      <c r="A12" s="184">
        <v>8</v>
      </c>
      <c r="B12" s="263"/>
      <c r="C12" s="264"/>
      <c r="D12" s="265"/>
      <c r="E12" s="265"/>
      <c r="F12" s="266"/>
    </row>
    <row r="13" spans="1:6" s="179" customFormat="1" ht="18.75" x14ac:dyDescent="0.3">
      <c r="A13" s="184">
        <v>9</v>
      </c>
      <c r="B13" s="263"/>
      <c r="C13" s="264"/>
      <c r="D13" s="265"/>
      <c r="E13" s="265"/>
      <c r="F13" s="266"/>
    </row>
    <row r="14" spans="1:6" s="179" customFormat="1" ht="18.75" x14ac:dyDescent="0.3">
      <c r="A14" s="184">
        <v>10</v>
      </c>
      <c r="B14" s="263"/>
      <c r="C14" s="264"/>
      <c r="D14" s="265"/>
      <c r="E14" s="265"/>
      <c r="F14" s="266"/>
    </row>
    <row r="15" spans="1:6" s="179" customFormat="1" ht="18.75" x14ac:dyDescent="0.3">
      <c r="A15" s="184">
        <v>11</v>
      </c>
      <c r="B15" s="263"/>
      <c r="C15" s="264"/>
      <c r="D15" s="265"/>
      <c r="E15" s="265"/>
      <c r="F15" s="266"/>
    </row>
    <row r="16" spans="1:6" s="179" customFormat="1" ht="18.75" x14ac:dyDescent="0.3">
      <c r="A16" s="184">
        <v>12</v>
      </c>
      <c r="B16" s="263"/>
      <c r="C16" s="264"/>
      <c r="D16" s="265"/>
      <c r="E16" s="265"/>
      <c r="F16" s="266"/>
    </row>
    <row r="17" spans="1:6" s="179" customFormat="1" ht="18.75" x14ac:dyDescent="0.3">
      <c r="A17" s="184">
        <v>13</v>
      </c>
      <c r="B17" s="263"/>
      <c r="C17" s="264"/>
      <c r="D17" s="265"/>
      <c r="E17" s="265"/>
      <c r="F17" s="266"/>
    </row>
    <row r="18" spans="1:6" s="179" customFormat="1" ht="18.75" x14ac:dyDescent="0.3">
      <c r="A18" s="184">
        <v>14</v>
      </c>
      <c r="B18" s="263"/>
      <c r="C18" s="264"/>
      <c r="D18" s="265"/>
      <c r="E18" s="265"/>
      <c r="F18" s="266"/>
    </row>
    <row r="19" spans="1:6" s="179" customFormat="1" ht="18.75" x14ac:dyDescent="0.3">
      <c r="A19" s="184">
        <v>15</v>
      </c>
      <c r="B19" s="263"/>
      <c r="C19" s="264"/>
      <c r="D19" s="265"/>
      <c r="E19" s="265"/>
      <c r="F19" s="266"/>
    </row>
    <row r="20" spans="1:6" s="179" customFormat="1" ht="18.75" x14ac:dyDescent="0.3">
      <c r="A20" s="184">
        <v>16</v>
      </c>
      <c r="B20" s="263"/>
      <c r="C20" s="264"/>
      <c r="D20" s="265"/>
      <c r="E20" s="265"/>
      <c r="F20" s="266"/>
    </row>
    <row r="21" spans="1:6" s="179" customFormat="1" ht="18.75" x14ac:dyDescent="0.3">
      <c r="A21" s="184">
        <v>17</v>
      </c>
      <c r="B21" s="263"/>
      <c r="C21" s="264"/>
      <c r="D21" s="265"/>
      <c r="E21" s="265"/>
      <c r="F21" s="266"/>
    </row>
    <row r="22" spans="1:6" s="179" customFormat="1" ht="18.75" x14ac:dyDescent="0.3">
      <c r="A22" s="184">
        <v>18</v>
      </c>
      <c r="B22" s="263"/>
      <c r="C22" s="264"/>
      <c r="D22" s="265"/>
      <c r="E22" s="265"/>
      <c r="F22" s="266"/>
    </row>
    <row r="23" spans="1:6" s="179" customFormat="1" ht="18.75" x14ac:dyDescent="0.3">
      <c r="A23" s="184">
        <v>19</v>
      </c>
      <c r="B23" s="263"/>
      <c r="C23" s="264"/>
      <c r="D23" s="265"/>
      <c r="E23" s="265"/>
      <c r="F23" s="266"/>
    </row>
    <row r="24" spans="1:6" s="179" customFormat="1" ht="18.75" x14ac:dyDescent="0.3">
      <c r="A24" s="184">
        <v>20</v>
      </c>
      <c r="B24" s="263"/>
      <c r="C24" s="264"/>
      <c r="D24" s="265"/>
      <c r="E24" s="265"/>
      <c r="F24" s="266"/>
    </row>
    <row r="25" spans="1:6" s="179" customFormat="1" ht="18.75" x14ac:dyDescent="0.3">
      <c r="A25" s="184">
        <v>21</v>
      </c>
      <c r="B25" s="263"/>
      <c r="C25" s="264"/>
      <c r="D25" s="265"/>
      <c r="E25" s="265"/>
      <c r="F25" s="266"/>
    </row>
    <row r="26" spans="1:6" s="179" customFormat="1" ht="18.75" x14ac:dyDescent="0.3">
      <c r="A26" s="184">
        <v>22</v>
      </c>
      <c r="B26" s="263"/>
      <c r="C26" s="264"/>
      <c r="D26" s="265"/>
      <c r="E26" s="265"/>
      <c r="F26" s="266"/>
    </row>
    <row r="27" spans="1:6" s="179" customFormat="1" ht="18.75" x14ac:dyDescent="0.3">
      <c r="A27" s="184">
        <v>23</v>
      </c>
      <c r="B27" s="263"/>
      <c r="C27" s="264"/>
      <c r="D27" s="265"/>
      <c r="E27" s="265"/>
      <c r="F27" s="266"/>
    </row>
    <row r="28" spans="1:6" s="179" customFormat="1" ht="18.75" x14ac:dyDescent="0.3">
      <c r="A28" s="184">
        <v>24</v>
      </c>
      <c r="B28" s="263"/>
      <c r="C28" s="264"/>
      <c r="D28" s="265"/>
      <c r="E28" s="265"/>
      <c r="F28" s="266"/>
    </row>
    <row r="29" spans="1:6" s="179" customFormat="1" ht="18.75" x14ac:dyDescent="0.3">
      <c r="A29" s="184">
        <v>25</v>
      </c>
      <c r="B29" s="263"/>
      <c r="C29" s="264"/>
      <c r="D29" s="265"/>
      <c r="E29" s="265"/>
      <c r="F29" s="266"/>
    </row>
    <row r="30" spans="1:6" s="179" customFormat="1" ht="18.75" x14ac:dyDescent="0.3">
      <c r="A30" s="184">
        <v>26</v>
      </c>
      <c r="B30" s="263"/>
      <c r="C30" s="264"/>
      <c r="D30" s="265"/>
      <c r="E30" s="265"/>
      <c r="F30" s="266"/>
    </row>
    <row r="31" spans="1:6" s="179" customFormat="1" ht="18.75" x14ac:dyDescent="0.3">
      <c r="A31" s="184">
        <v>27</v>
      </c>
      <c r="B31" s="263"/>
      <c r="C31" s="264"/>
      <c r="D31" s="265"/>
      <c r="E31" s="265"/>
      <c r="F31" s="266"/>
    </row>
    <row r="32" spans="1:6" s="179" customFormat="1" ht="18.75" x14ac:dyDescent="0.3">
      <c r="A32" s="184">
        <v>28</v>
      </c>
      <c r="B32" s="263"/>
      <c r="C32" s="264"/>
      <c r="D32" s="265"/>
      <c r="E32" s="265"/>
      <c r="F32" s="266"/>
    </row>
    <row r="33" spans="1:6" s="179" customFormat="1" ht="18.75" x14ac:dyDescent="0.3">
      <c r="A33" s="184">
        <v>29</v>
      </c>
      <c r="B33" s="263"/>
      <c r="C33" s="264"/>
      <c r="D33" s="265"/>
      <c r="E33" s="265"/>
      <c r="F33" s="266"/>
    </row>
    <row r="34" spans="1:6" s="179" customFormat="1" ht="18.75" x14ac:dyDescent="0.3">
      <c r="A34" s="184">
        <v>30</v>
      </c>
      <c r="B34" s="263"/>
      <c r="C34" s="264"/>
      <c r="D34" s="265"/>
      <c r="E34" s="265"/>
      <c r="F34" s="266"/>
    </row>
  </sheetData>
  <conditionalFormatting sqref="B5:F15">
    <cfRule type="expression" dxfId="16" priority="7">
      <formula>MOD(ROW(),2)</formula>
    </cfRule>
  </conditionalFormatting>
  <conditionalFormatting sqref="B16:F19">
    <cfRule type="expression" dxfId="15" priority="6">
      <formula>MOD(ROW(),2)</formula>
    </cfRule>
  </conditionalFormatting>
  <conditionalFormatting sqref="B20:F21">
    <cfRule type="expression" dxfId="14" priority="5">
      <formula>MOD(ROW(),2)</formula>
    </cfRule>
  </conditionalFormatting>
  <conditionalFormatting sqref="B22:F23">
    <cfRule type="expression" dxfId="13" priority="4">
      <formula>MOD(ROW(),2)</formula>
    </cfRule>
  </conditionalFormatting>
  <conditionalFormatting sqref="B24:F24">
    <cfRule type="expression" dxfId="12" priority="3">
      <formula>MOD(ROW(),2)</formula>
    </cfRule>
  </conditionalFormatting>
  <conditionalFormatting sqref="B25:F25 B27:F27 B29:F29 B31:F31 B33:F33">
    <cfRule type="expression" dxfId="11" priority="2">
      <formula>MOD(ROW(),2)</formula>
    </cfRule>
  </conditionalFormatting>
  <conditionalFormatting sqref="B26:F26 B28:F28 B30:F30 B32:F32 B34:F34">
    <cfRule type="expression" dxfId="10" priority="1">
      <formula>MOD(ROW(),2)</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FB854-D102-4B53-A5D2-29108972A929}">
  <sheetPr codeName="Sheet26"/>
  <dimension ref="A1:AX959"/>
  <sheetViews>
    <sheetView workbookViewId="0">
      <selection activeCell="B3" sqref="B3"/>
    </sheetView>
  </sheetViews>
  <sheetFormatPr defaultRowHeight="15" x14ac:dyDescent="0.25"/>
  <cols>
    <col min="1" max="1" width="10.85546875" style="87" customWidth="1"/>
    <col min="2" max="2" width="15.28515625" style="87" bestFit="1" customWidth="1"/>
    <col min="3" max="3" width="22.42578125" style="87" customWidth="1"/>
    <col min="4" max="4" width="11.28515625" style="87" bestFit="1" customWidth="1"/>
    <col min="5" max="5" width="8" style="87" bestFit="1" customWidth="1"/>
    <col min="6" max="6" width="16.42578125" style="87" bestFit="1" customWidth="1"/>
    <col min="7" max="7" width="13.140625" style="275" bestFit="1" customWidth="1"/>
    <col min="8" max="8" width="6.5703125" style="87" customWidth="1"/>
    <col min="9" max="9" width="10.7109375" style="87" customWidth="1"/>
    <col min="10" max="10" width="36.28515625" style="87" bestFit="1" customWidth="1"/>
    <col min="11" max="11" width="90.7109375" style="87" customWidth="1"/>
    <col min="12" max="12" width="18.7109375" style="87" customWidth="1"/>
    <col min="13" max="13" width="6.85546875" style="276" bestFit="1" customWidth="1"/>
    <col min="14" max="14" width="6" style="87" bestFit="1" customWidth="1"/>
    <col min="15" max="15" width="7" style="87" customWidth="1"/>
    <col min="16" max="16" width="89.28515625" style="87" bestFit="1" customWidth="1"/>
    <col min="17" max="17" width="99.140625" style="87" bestFit="1" customWidth="1"/>
    <col min="18" max="19" width="8.140625" style="87" bestFit="1" customWidth="1"/>
    <col min="20" max="20" width="10.140625" style="87" bestFit="1" customWidth="1"/>
    <col min="21" max="21" width="5.28515625" style="87" bestFit="1" customWidth="1"/>
    <col min="22" max="22" width="10" style="87" bestFit="1" customWidth="1"/>
    <col min="23" max="23" width="7.140625" style="87" bestFit="1" customWidth="1"/>
    <col min="24" max="24" width="13.5703125" style="275" bestFit="1" customWidth="1"/>
    <col min="25" max="25" width="62.85546875" style="276" customWidth="1"/>
    <col min="26" max="26" width="32.5703125" style="87" bestFit="1" customWidth="1"/>
    <col min="27" max="27" width="15.85546875" style="87" bestFit="1" customWidth="1"/>
    <col min="28" max="28" width="55.7109375" style="87" customWidth="1"/>
    <col min="29" max="29" width="55.7109375" style="87" bestFit="1" customWidth="1"/>
    <col min="30" max="30" width="51.140625" style="87" bestFit="1" customWidth="1"/>
    <col min="31" max="31" width="69" style="87" bestFit="1" customWidth="1"/>
    <col min="32" max="32" width="15.7109375" style="87" bestFit="1" customWidth="1"/>
    <col min="33" max="33" width="16.5703125" style="87" bestFit="1" customWidth="1"/>
    <col min="34" max="34" width="46.5703125" style="87" bestFit="1" customWidth="1"/>
    <col min="35" max="35" width="20" style="87" bestFit="1" customWidth="1"/>
    <col min="36" max="36" width="89.42578125" style="87" bestFit="1" customWidth="1"/>
    <col min="37" max="37" width="16.42578125" style="87" bestFit="1" customWidth="1"/>
    <col min="38" max="38" width="50" style="87" bestFit="1" customWidth="1"/>
    <col min="39" max="39" width="20.140625" style="87" bestFit="1" customWidth="1"/>
    <col min="40" max="40" width="1.7109375" style="87" bestFit="1" customWidth="1"/>
    <col min="41" max="41" width="19.5703125" style="87" bestFit="1" customWidth="1"/>
    <col min="42" max="42" width="11.5703125" style="87" bestFit="1" customWidth="1"/>
    <col min="43" max="43" width="12.42578125" style="87" bestFit="1" customWidth="1"/>
    <col min="44" max="44" width="29.7109375" style="87" bestFit="1" customWidth="1"/>
    <col min="45" max="45" width="12.42578125" style="87" bestFit="1" customWidth="1"/>
    <col min="46" max="46" width="37.28515625" style="87" bestFit="1" customWidth="1"/>
    <col min="47" max="47" width="9.85546875" style="87" bestFit="1" customWidth="1"/>
    <col min="48" max="48" width="44.85546875" style="87" bestFit="1" customWidth="1"/>
    <col min="49" max="49" width="14.140625" style="87" bestFit="1" customWidth="1"/>
    <col min="50" max="50" width="67.28515625" style="87" bestFit="1" customWidth="1"/>
    <col min="51" max="16384" width="9.140625" style="87"/>
  </cols>
  <sheetData>
    <row r="1" spans="1:50" ht="15.75" thickBot="1" x14ac:dyDescent="0.3">
      <c r="B1" s="277" t="s">
        <v>2600</v>
      </c>
      <c r="C1" s="79"/>
      <c r="D1" s="79"/>
      <c r="E1" s="79"/>
      <c r="F1" s="79"/>
      <c r="G1" s="85"/>
      <c r="H1" s="79"/>
      <c r="I1" s="79"/>
      <c r="J1" s="79"/>
      <c r="K1" s="79"/>
      <c r="L1" s="79"/>
      <c r="M1" s="85"/>
      <c r="N1" s="79"/>
      <c r="O1" s="79"/>
      <c r="P1" s="79"/>
      <c r="Q1" s="79"/>
      <c r="R1" s="79"/>
      <c r="S1" s="79"/>
      <c r="T1" s="79"/>
      <c r="U1" s="79"/>
      <c r="V1" s="79"/>
      <c r="W1" s="79"/>
      <c r="X1" s="85"/>
      <c r="Y1" s="86"/>
      <c r="Z1" s="79"/>
      <c r="AA1" s="79"/>
      <c r="AB1" s="79"/>
      <c r="AC1" s="79"/>
      <c r="AD1" s="79"/>
      <c r="AE1" s="79"/>
      <c r="AF1" s="79"/>
      <c r="AG1" s="79"/>
      <c r="AH1" s="79"/>
      <c r="AI1" s="79"/>
      <c r="AJ1" s="79"/>
      <c r="AK1" s="79"/>
      <c r="AL1" s="79"/>
      <c r="AM1" s="79"/>
      <c r="AN1" s="79"/>
      <c r="AO1" s="79"/>
      <c r="AP1" s="79"/>
      <c r="AQ1" s="79"/>
      <c r="AR1" s="79"/>
      <c r="AS1" s="79"/>
      <c r="AT1" s="79"/>
      <c r="AU1" s="79"/>
      <c r="AV1" s="79"/>
    </row>
    <row r="2" spans="1:50" s="94" customFormat="1" ht="16.5" thickTop="1" thickBot="1" x14ac:dyDescent="0.3">
      <c r="A2" s="88" t="s">
        <v>924</v>
      </c>
      <c r="B2" s="274" t="s">
        <v>925</v>
      </c>
      <c r="C2" s="89" t="s">
        <v>436</v>
      </c>
      <c r="D2" s="89" t="s">
        <v>437</v>
      </c>
      <c r="E2" s="89" t="s">
        <v>438</v>
      </c>
      <c r="F2" s="89" t="s">
        <v>441</v>
      </c>
      <c r="G2" s="89" t="s">
        <v>261</v>
      </c>
      <c r="H2" s="89" t="s">
        <v>855</v>
      </c>
      <c r="I2" s="89" t="s">
        <v>442</v>
      </c>
      <c r="J2" s="89" t="s">
        <v>926</v>
      </c>
      <c r="K2" s="89" t="s">
        <v>463</v>
      </c>
      <c r="L2" s="89" t="s">
        <v>927</v>
      </c>
      <c r="M2" s="89" t="s">
        <v>928</v>
      </c>
      <c r="N2" s="89" t="s">
        <v>929</v>
      </c>
      <c r="O2" s="89" t="s">
        <v>930</v>
      </c>
      <c r="P2" s="89" t="s">
        <v>1904</v>
      </c>
      <c r="Q2" s="89" t="s">
        <v>110</v>
      </c>
      <c r="R2" s="89" t="s">
        <v>931</v>
      </c>
      <c r="S2" s="90" t="s">
        <v>921</v>
      </c>
      <c r="T2" s="89" t="s">
        <v>444</v>
      </c>
      <c r="U2" s="89" t="s">
        <v>434</v>
      </c>
      <c r="V2" s="89" t="s">
        <v>445</v>
      </c>
      <c r="W2" s="89" t="s">
        <v>446</v>
      </c>
      <c r="X2" s="89" t="s">
        <v>932</v>
      </c>
      <c r="Y2" s="91" t="s">
        <v>447</v>
      </c>
      <c r="Z2" s="89" t="s">
        <v>448</v>
      </c>
      <c r="AA2" s="89" t="s">
        <v>449</v>
      </c>
      <c r="AB2" s="89" t="s">
        <v>874</v>
      </c>
      <c r="AC2" s="89" t="s">
        <v>450</v>
      </c>
      <c r="AD2" s="89" t="s">
        <v>451</v>
      </c>
      <c r="AE2" s="89" t="s">
        <v>452</v>
      </c>
      <c r="AF2" s="89" t="s">
        <v>439</v>
      </c>
      <c r="AG2" s="89" t="s">
        <v>440</v>
      </c>
      <c r="AH2" s="92" t="s">
        <v>453</v>
      </c>
      <c r="AI2" s="92" t="s">
        <v>454</v>
      </c>
      <c r="AJ2" s="92" t="s">
        <v>248</v>
      </c>
      <c r="AK2" s="89" t="s">
        <v>455</v>
      </c>
      <c r="AL2" s="89" t="s">
        <v>443</v>
      </c>
      <c r="AM2" s="89" t="s">
        <v>456</v>
      </c>
      <c r="AN2" s="89" t="s">
        <v>91</v>
      </c>
      <c r="AO2" s="89" t="s">
        <v>457</v>
      </c>
      <c r="AP2" s="89" t="s">
        <v>435</v>
      </c>
      <c r="AQ2" s="89" t="s">
        <v>247</v>
      </c>
      <c r="AR2" s="89" t="s">
        <v>458</v>
      </c>
      <c r="AS2" s="89" t="s">
        <v>459</v>
      </c>
      <c r="AT2" s="89" t="s">
        <v>460</v>
      </c>
      <c r="AU2" s="89" t="s">
        <v>461</v>
      </c>
      <c r="AV2" s="89" t="s">
        <v>462</v>
      </c>
      <c r="AW2" s="93" t="s">
        <v>1905</v>
      </c>
    </row>
    <row r="3" spans="1:50" ht="15.75" thickTop="1" x14ac:dyDescent="0.25">
      <c r="A3" s="39" t="str">
        <f t="shared" ref="A3:A66" si="0">IF(U3&lt;&gt;"",U3,"")</f>
        <v/>
      </c>
      <c r="B3" s="39" t="str">
        <f t="shared" ref="B3:B66" si="1">IF(AP3&lt;&gt;"",AP3,"")</f>
        <v/>
      </c>
      <c r="C3" s="39"/>
      <c r="D3" s="269"/>
      <c r="E3" s="39" t="str">
        <f t="shared" ref="E3:E66" si="2">IF(B3&lt;&gt;"",COUNTIF($B$4:$B$600,B3),"")</f>
        <v/>
      </c>
      <c r="F3" s="33"/>
      <c r="G3" s="33"/>
      <c r="H3" s="34"/>
      <c r="I3" s="34"/>
      <c r="J3" s="34"/>
      <c r="K3" s="34"/>
      <c r="L3" s="34" t="str">
        <f t="shared" ref="L3:L66" si="3">CONCATENATE(U3,". ",P3)</f>
        <v xml:space="preserve">. </v>
      </c>
      <c r="M3" s="131" t="s">
        <v>2076</v>
      </c>
      <c r="N3" s="97" t="str">
        <f t="shared" ref="N3:N66" si="4">IF(O3&lt;&gt;"",HYPERLINK(O3,"E.G."),"")</f>
        <v/>
      </c>
      <c r="O3" s="270"/>
      <c r="P3" s="330"/>
      <c r="Q3" s="330"/>
      <c r="R3" s="35"/>
      <c r="S3" s="38" t="str">
        <f t="shared" ref="S3:S66" si="5">IF(ISTEXT(R3), R3, IFERROR(AVERAGEIF(K:K, K3, R:R), ""))</f>
        <v/>
      </c>
      <c r="T3" s="329"/>
      <c r="U3" s="329"/>
      <c r="V3" s="329"/>
      <c r="W3" s="271"/>
      <c r="X3" s="33"/>
      <c r="Y3" s="331"/>
      <c r="Z3" s="330"/>
      <c r="AA3" s="330"/>
      <c r="AB3" s="34" t="str">
        <f t="shared" ref="AB3:AB66" si="6">_xlfn.TEXTJOIN(" | ",TRUE,AC3,AD3)</f>
        <v/>
      </c>
      <c r="AC3" s="34"/>
      <c r="AD3" s="34"/>
      <c r="AE3" s="34"/>
      <c r="AF3" s="273"/>
      <c r="AG3" s="273"/>
      <c r="AH3" s="133"/>
      <c r="AI3" s="133"/>
      <c r="AJ3" s="133"/>
      <c r="AK3" s="272"/>
      <c r="AL3" s="33"/>
      <c r="AM3" s="33"/>
      <c r="AN3" s="272" t="s">
        <v>91</v>
      </c>
      <c r="AO3" s="34"/>
      <c r="AP3" s="34" t="str">
        <f t="shared" ref="AP3:AP66" si="7">IF(AM3&lt;&gt;"",CONCATENATE(AM3,AN3,AO3),"")</f>
        <v/>
      </c>
      <c r="AQ3" s="34"/>
      <c r="AR3" s="34"/>
      <c r="AS3" s="34"/>
      <c r="AT3" s="34" t="str">
        <f t="shared" ref="AT3:AT66" si="8">IF(AQ3&lt;&gt;"",_xlfn.TEXTJOIN("-",TRUE,AQ3,AR3,AS3),"")</f>
        <v/>
      </c>
      <c r="AU3" s="272"/>
      <c r="AV3" s="34" t="str">
        <f t="shared" ref="AV3:AV66" si="9">IF(AU3&lt;&gt;"",_xlfn.TEXTJOIN("-",TRUE,AT3,AU3),"")</f>
        <v/>
      </c>
      <c r="AW3" s="134" t="s">
        <v>2601</v>
      </c>
      <c r="AX3" s="87" t="str">
        <f>'1A. Template Prep'!$C$2</f>
        <v>1270. 14 BMW X5 SUV (F15) 4.4TT (N63) Auto (Sophisto Gray) AWD (71781)</v>
      </c>
    </row>
    <row r="4" spans="1:50" x14ac:dyDescent="0.25">
      <c r="A4" s="39" t="str">
        <f t="shared" si="0"/>
        <v/>
      </c>
      <c r="B4" s="39" t="str">
        <f t="shared" si="1"/>
        <v/>
      </c>
      <c r="C4" s="39"/>
      <c r="D4" s="269"/>
      <c r="E4" s="39" t="str">
        <f t="shared" si="2"/>
        <v/>
      </c>
      <c r="F4" s="33"/>
      <c r="G4" s="33"/>
      <c r="H4" s="34"/>
      <c r="I4" s="34"/>
      <c r="J4" s="34"/>
      <c r="K4" s="34"/>
      <c r="L4" s="34" t="str">
        <f t="shared" si="3"/>
        <v xml:space="preserve">. </v>
      </c>
      <c r="M4" s="131" t="s">
        <v>2076</v>
      </c>
      <c r="N4" s="97" t="str">
        <f t="shared" si="4"/>
        <v/>
      </c>
      <c r="O4" s="270"/>
      <c r="P4" s="330"/>
      <c r="Q4" s="330"/>
      <c r="R4" s="35"/>
      <c r="S4" s="38" t="str">
        <f t="shared" si="5"/>
        <v/>
      </c>
      <c r="T4" s="329"/>
      <c r="U4" s="329"/>
      <c r="V4" s="329"/>
      <c r="W4" s="271"/>
      <c r="X4" s="33"/>
      <c r="Y4" s="331"/>
      <c r="Z4" s="330"/>
      <c r="AA4" s="330"/>
      <c r="AB4" s="34" t="str">
        <f t="shared" si="6"/>
        <v/>
      </c>
      <c r="AC4" s="34"/>
      <c r="AD4" s="34"/>
      <c r="AE4" s="34"/>
      <c r="AF4" s="273"/>
      <c r="AG4" s="273"/>
      <c r="AH4" s="133"/>
      <c r="AI4" s="133"/>
      <c r="AJ4" s="133"/>
      <c r="AK4" s="272"/>
      <c r="AL4" s="33"/>
      <c r="AM4" s="33"/>
      <c r="AN4" s="272" t="s">
        <v>91</v>
      </c>
      <c r="AO4" s="34"/>
      <c r="AP4" s="34" t="str">
        <f t="shared" si="7"/>
        <v/>
      </c>
      <c r="AQ4" s="34"/>
      <c r="AR4" s="34"/>
      <c r="AS4" s="34"/>
      <c r="AT4" s="34" t="str">
        <f t="shared" si="8"/>
        <v/>
      </c>
      <c r="AU4" s="272"/>
      <c r="AV4" s="34" t="str">
        <f t="shared" si="9"/>
        <v/>
      </c>
      <c r="AW4" s="134" t="s">
        <v>2602</v>
      </c>
      <c r="AX4" s="87" t="str">
        <f>'1A. Template Prep'!$C$2</f>
        <v>1270. 14 BMW X5 SUV (F15) 4.4TT (N63) Auto (Sophisto Gray) AWD (71781)</v>
      </c>
    </row>
    <row r="5" spans="1:50" x14ac:dyDescent="0.25">
      <c r="A5" s="39" t="str">
        <f t="shared" si="0"/>
        <v/>
      </c>
      <c r="B5" s="39" t="str">
        <f t="shared" si="1"/>
        <v/>
      </c>
      <c r="C5" s="39"/>
      <c r="D5" s="269"/>
      <c r="E5" s="39" t="str">
        <f t="shared" si="2"/>
        <v/>
      </c>
      <c r="F5" s="33"/>
      <c r="G5" s="33"/>
      <c r="H5" s="34"/>
      <c r="I5" s="34"/>
      <c r="J5" s="34"/>
      <c r="K5" s="34"/>
      <c r="L5" s="34" t="str">
        <f t="shared" si="3"/>
        <v xml:space="preserve">. </v>
      </c>
      <c r="M5" s="131" t="s">
        <v>2076</v>
      </c>
      <c r="N5" s="97" t="str">
        <f t="shared" si="4"/>
        <v/>
      </c>
      <c r="O5" s="270"/>
      <c r="P5" s="330"/>
      <c r="Q5" s="330"/>
      <c r="R5" s="35"/>
      <c r="S5" s="38" t="str">
        <f t="shared" si="5"/>
        <v/>
      </c>
      <c r="T5" s="329"/>
      <c r="U5" s="329"/>
      <c r="V5" s="329"/>
      <c r="W5" s="271"/>
      <c r="X5" s="33"/>
      <c r="Y5" s="331"/>
      <c r="Z5" s="330"/>
      <c r="AA5" s="330"/>
      <c r="AB5" s="34" t="str">
        <f t="shared" si="6"/>
        <v/>
      </c>
      <c r="AC5" s="34"/>
      <c r="AD5" s="34"/>
      <c r="AE5" s="34"/>
      <c r="AF5" s="273"/>
      <c r="AG5" s="273"/>
      <c r="AH5" s="133"/>
      <c r="AI5" s="133"/>
      <c r="AJ5" s="133"/>
      <c r="AK5" s="272"/>
      <c r="AL5" s="33"/>
      <c r="AM5" s="33"/>
      <c r="AN5" s="272" t="s">
        <v>91</v>
      </c>
      <c r="AO5" s="34"/>
      <c r="AP5" s="34" t="str">
        <f t="shared" si="7"/>
        <v/>
      </c>
      <c r="AQ5" s="34"/>
      <c r="AR5" s="34"/>
      <c r="AS5" s="34"/>
      <c r="AT5" s="34" t="str">
        <f t="shared" si="8"/>
        <v/>
      </c>
      <c r="AU5" s="272"/>
      <c r="AV5" s="34" t="str">
        <f t="shared" si="9"/>
        <v/>
      </c>
      <c r="AW5" s="134" t="s">
        <v>2603</v>
      </c>
      <c r="AX5" s="87" t="str">
        <f>'1A. Template Prep'!$C$2</f>
        <v>1270. 14 BMW X5 SUV (F15) 4.4TT (N63) Auto (Sophisto Gray) AWD (71781)</v>
      </c>
    </row>
    <row r="6" spans="1:50" x14ac:dyDescent="0.25">
      <c r="A6" s="39" t="str">
        <f t="shared" si="0"/>
        <v/>
      </c>
      <c r="B6" s="39" t="str">
        <f t="shared" si="1"/>
        <v/>
      </c>
      <c r="C6" s="39"/>
      <c r="D6" s="269"/>
      <c r="E6" s="39" t="str">
        <f t="shared" si="2"/>
        <v/>
      </c>
      <c r="F6" s="33"/>
      <c r="G6" s="33"/>
      <c r="H6" s="34"/>
      <c r="I6" s="34"/>
      <c r="J6" s="34"/>
      <c r="K6" s="34"/>
      <c r="L6" s="34" t="str">
        <f t="shared" si="3"/>
        <v xml:space="preserve">. </v>
      </c>
      <c r="M6" s="131" t="s">
        <v>2076</v>
      </c>
      <c r="N6" s="97" t="str">
        <f t="shared" si="4"/>
        <v/>
      </c>
      <c r="O6" s="270"/>
      <c r="P6" s="330"/>
      <c r="Q6" s="330"/>
      <c r="R6" s="35"/>
      <c r="S6" s="38" t="str">
        <f t="shared" si="5"/>
        <v/>
      </c>
      <c r="T6" s="329"/>
      <c r="U6" s="329"/>
      <c r="V6" s="329"/>
      <c r="W6" s="271"/>
      <c r="X6" s="33"/>
      <c r="Y6" s="331"/>
      <c r="Z6" s="330"/>
      <c r="AA6" s="330"/>
      <c r="AB6" s="34" t="str">
        <f t="shared" si="6"/>
        <v/>
      </c>
      <c r="AC6" s="34"/>
      <c r="AD6" s="34"/>
      <c r="AE6" s="34"/>
      <c r="AF6" s="273"/>
      <c r="AG6" s="273"/>
      <c r="AH6" s="133"/>
      <c r="AI6" s="133"/>
      <c r="AJ6" s="133"/>
      <c r="AK6" s="272"/>
      <c r="AL6" s="33"/>
      <c r="AM6" s="33"/>
      <c r="AN6" s="272" t="s">
        <v>91</v>
      </c>
      <c r="AO6" s="34"/>
      <c r="AP6" s="34" t="str">
        <f t="shared" si="7"/>
        <v/>
      </c>
      <c r="AQ6" s="34"/>
      <c r="AR6" s="34"/>
      <c r="AS6" s="34"/>
      <c r="AT6" s="34" t="str">
        <f t="shared" si="8"/>
        <v/>
      </c>
      <c r="AU6" s="272"/>
      <c r="AV6" s="34" t="str">
        <f t="shared" si="9"/>
        <v/>
      </c>
      <c r="AW6" s="134" t="s">
        <v>2604</v>
      </c>
      <c r="AX6" s="87" t="str">
        <f>'1A. Template Prep'!$C$2</f>
        <v>1270. 14 BMW X5 SUV (F15) 4.4TT (N63) Auto (Sophisto Gray) AWD (71781)</v>
      </c>
    </row>
    <row r="7" spans="1:50" x14ac:dyDescent="0.25">
      <c r="A7" s="39" t="str">
        <f t="shared" si="0"/>
        <v/>
      </c>
      <c r="B7" s="39" t="str">
        <f t="shared" si="1"/>
        <v/>
      </c>
      <c r="C7" s="39"/>
      <c r="D7" s="269"/>
      <c r="E7" s="39" t="str">
        <f t="shared" si="2"/>
        <v/>
      </c>
      <c r="F7" s="33"/>
      <c r="G7" s="33"/>
      <c r="H7" s="34"/>
      <c r="I7" s="34"/>
      <c r="J7" s="34"/>
      <c r="K7" s="34"/>
      <c r="L7" s="34" t="str">
        <f t="shared" si="3"/>
        <v xml:space="preserve">. </v>
      </c>
      <c r="M7" s="131" t="s">
        <v>2076</v>
      </c>
      <c r="N7" s="97" t="str">
        <f t="shared" si="4"/>
        <v/>
      </c>
      <c r="O7" s="270"/>
      <c r="P7" s="330"/>
      <c r="Q7" s="330"/>
      <c r="R7" s="35"/>
      <c r="S7" s="38" t="str">
        <f t="shared" si="5"/>
        <v/>
      </c>
      <c r="T7" s="329"/>
      <c r="U7" s="329"/>
      <c r="V7" s="329"/>
      <c r="W7" s="271"/>
      <c r="X7" s="33"/>
      <c r="Y7" s="331"/>
      <c r="Z7" s="330"/>
      <c r="AA7" s="330"/>
      <c r="AB7" s="34" t="str">
        <f t="shared" si="6"/>
        <v/>
      </c>
      <c r="AC7" s="34"/>
      <c r="AD7" s="34"/>
      <c r="AE7" s="34"/>
      <c r="AF7" s="273"/>
      <c r="AG7" s="273"/>
      <c r="AH7" s="133"/>
      <c r="AI7" s="133"/>
      <c r="AJ7" s="133"/>
      <c r="AK7" s="272"/>
      <c r="AL7" s="33"/>
      <c r="AM7" s="33"/>
      <c r="AN7" s="272" t="s">
        <v>91</v>
      </c>
      <c r="AO7" s="34"/>
      <c r="AP7" s="34" t="str">
        <f t="shared" si="7"/>
        <v/>
      </c>
      <c r="AQ7" s="34"/>
      <c r="AR7" s="34"/>
      <c r="AS7" s="34"/>
      <c r="AT7" s="34" t="str">
        <f t="shared" si="8"/>
        <v/>
      </c>
      <c r="AU7" s="272"/>
      <c r="AV7" s="34" t="str">
        <f t="shared" si="9"/>
        <v/>
      </c>
      <c r="AW7" s="134" t="s">
        <v>2605</v>
      </c>
      <c r="AX7" s="87" t="str">
        <f>'1A. Template Prep'!$C$2</f>
        <v>1270. 14 BMW X5 SUV (F15) 4.4TT (N63) Auto (Sophisto Gray) AWD (71781)</v>
      </c>
    </row>
    <row r="8" spans="1:50" x14ac:dyDescent="0.25">
      <c r="A8" s="39" t="str">
        <f t="shared" si="0"/>
        <v/>
      </c>
      <c r="B8" s="39" t="str">
        <f t="shared" si="1"/>
        <v/>
      </c>
      <c r="C8" s="39"/>
      <c r="D8" s="269"/>
      <c r="E8" s="39" t="str">
        <f t="shared" si="2"/>
        <v/>
      </c>
      <c r="F8" s="33"/>
      <c r="G8" s="33"/>
      <c r="H8" s="34"/>
      <c r="I8" s="34"/>
      <c r="J8" s="34"/>
      <c r="K8" s="34"/>
      <c r="L8" s="34" t="str">
        <f t="shared" si="3"/>
        <v xml:space="preserve">. </v>
      </c>
      <c r="M8" s="131" t="s">
        <v>2076</v>
      </c>
      <c r="N8" s="97" t="str">
        <f t="shared" si="4"/>
        <v/>
      </c>
      <c r="O8" s="270"/>
      <c r="P8" s="330"/>
      <c r="Q8" s="330"/>
      <c r="R8" s="35"/>
      <c r="S8" s="38" t="str">
        <f t="shared" si="5"/>
        <v/>
      </c>
      <c r="T8" s="329"/>
      <c r="U8" s="329"/>
      <c r="V8" s="329"/>
      <c r="W8" s="271"/>
      <c r="X8" s="33"/>
      <c r="Y8" s="331"/>
      <c r="Z8" s="330"/>
      <c r="AA8" s="330"/>
      <c r="AB8" s="34" t="str">
        <f t="shared" si="6"/>
        <v/>
      </c>
      <c r="AC8" s="34"/>
      <c r="AD8" s="34"/>
      <c r="AE8" s="34"/>
      <c r="AF8" s="273"/>
      <c r="AG8" s="273"/>
      <c r="AH8" s="133"/>
      <c r="AI8" s="133"/>
      <c r="AJ8" s="133"/>
      <c r="AK8" s="272"/>
      <c r="AL8" s="33"/>
      <c r="AM8" s="33"/>
      <c r="AN8" s="272" t="s">
        <v>91</v>
      </c>
      <c r="AO8" s="34"/>
      <c r="AP8" s="34" t="str">
        <f t="shared" si="7"/>
        <v/>
      </c>
      <c r="AQ8" s="34"/>
      <c r="AR8" s="34"/>
      <c r="AS8" s="34"/>
      <c r="AT8" s="34" t="str">
        <f t="shared" si="8"/>
        <v/>
      </c>
      <c r="AU8" s="272"/>
      <c r="AV8" s="34" t="str">
        <f t="shared" si="9"/>
        <v/>
      </c>
      <c r="AW8" s="134" t="s">
        <v>2606</v>
      </c>
      <c r="AX8" s="87" t="str">
        <f>'1A. Template Prep'!$C$2</f>
        <v>1270. 14 BMW X5 SUV (F15) 4.4TT (N63) Auto (Sophisto Gray) AWD (71781)</v>
      </c>
    </row>
    <row r="9" spans="1:50" x14ac:dyDescent="0.25">
      <c r="A9" s="39" t="str">
        <f t="shared" si="0"/>
        <v/>
      </c>
      <c r="B9" s="39" t="str">
        <f t="shared" si="1"/>
        <v/>
      </c>
      <c r="C9" s="39"/>
      <c r="D9" s="269"/>
      <c r="E9" s="39" t="str">
        <f t="shared" si="2"/>
        <v/>
      </c>
      <c r="F9" s="33"/>
      <c r="G9" s="33"/>
      <c r="H9" s="34"/>
      <c r="I9" s="34"/>
      <c r="J9" s="34"/>
      <c r="K9" s="34"/>
      <c r="L9" s="34" t="str">
        <f t="shared" si="3"/>
        <v xml:space="preserve">. </v>
      </c>
      <c r="M9" s="131" t="s">
        <v>2076</v>
      </c>
      <c r="N9" s="97" t="str">
        <f t="shared" si="4"/>
        <v/>
      </c>
      <c r="O9" s="270"/>
      <c r="P9" s="330"/>
      <c r="Q9" s="330"/>
      <c r="R9" s="35"/>
      <c r="S9" s="38" t="str">
        <f t="shared" si="5"/>
        <v/>
      </c>
      <c r="T9" s="329"/>
      <c r="U9" s="329"/>
      <c r="V9" s="329"/>
      <c r="W9" s="271"/>
      <c r="X9" s="33"/>
      <c r="Y9" s="331"/>
      <c r="Z9" s="330"/>
      <c r="AA9" s="330"/>
      <c r="AB9" s="34" t="str">
        <f t="shared" si="6"/>
        <v/>
      </c>
      <c r="AC9" s="34"/>
      <c r="AD9" s="34"/>
      <c r="AE9" s="34"/>
      <c r="AF9" s="273"/>
      <c r="AG9" s="273"/>
      <c r="AH9" s="133"/>
      <c r="AI9" s="133"/>
      <c r="AJ9" s="133"/>
      <c r="AK9" s="272"/>
      <c r="AL9" s="33"/>
      <c r="AM9" s="33"/>
      <c r="AN9" s="272" t="s">
        <v>91</v>
      </c>
      <c r="AO9" s="34"/>
      <c r="AP9" s="34" t="str">
        <f t="shared" si="7"/>
        <v/>
      </c>
      <c r="AQ9" s="34"/>
      <c r="AR9" s="34"/>
      <c r="AS9" s="34"/>
      <c r="AT9" s="34" t="str">
        <f t="shared" si="8"/>
        <v/>
      </c>
      <c r="AU9" s="272"/>
      <c r="AV9" s="34" t="str">
        <f t="shared" si="9"/>
        <v/>
      </c>
      <c r="AW9" s="134" t="s">
        <v>2607</v>
      </c>
      <c r="AX9" s="87" t="str">
        <f>'1A. Template Prep'!$C$2</f>
        <v>1270. 14 BMW X5 SUV (F15) 4.4TT (N63) Auto (Sophisto Gray) AWD (71781)</v>
      </c>
    </row>
    <row r="10" spans="1:50" x14ac:dyDescent="0.25">
      <c r="A10" s="39" t="str">
        <f t="shared" si="0"/>
        <v/>
      </c>
      <c r="B10" s="39" t="str">
        <f t="shared" si="1"/>
        <v/>
      </c>
      <c r="C10" s="39"/>
      <c r="D10" s="269"/>
      <c r="E10" s="39" t="str">
        <f t="shared" si="2"/>
        <v/>
      </c>
      <c r="F10" s="33"/>
      <c r="G10" s="33"/>
      <c r="H10" s="34"/>
      <c r="I10" s="34"/>
      <c r="J10" s="34"/>
      <c r="K10" s="34"/>
      <c r="L10" s="34" t="str">
        <f t="shared" si="3"/>
        <v xml:space="preserve">. </v>
      </c>
      <c r="M10" s="131" t="s">
        <v>2076</v>
      </c>
      <c r="N10" s="97" t="str">
        <f t="shared" si="4"/>
        <v/>
      </c>
      <c r="O10" s="270"/>
      <c r="P10" s="330"/>
      <c r="Q10" s="330"/>
      <c r="R10" s="35"/>
      <c r="S10" s="38" t="str">
        <f t="shared" si="5"/>
        <v/>
      </c>
      <c r="T10" s="329"/>
      <c r="U10" s="329"/>
      <c r="V10" s="329"/>
      <c r="W10" s="271"/>
      <c r="X10" s="33"/>
      <c r="Y10" s="331"/>
      <c r="Z10" s="330"/>
      <c r="AA10" s="330"/>
      <c r="AB10" s="34" t="str">
        <f t="shared" si="6"/>
        <v/>
      </c>
      <c r="AC10" s="34"/>
      <c r="AD10" s="34"/>
      <c r="AE10" s="34"/>
      <c r="AF10" s="273"/>
      <c r="AG10" s="273"/>
      <c r="AH10" s="133"/>
      <c r="AI10" s="133"/>
      <c r="AJ10" s="133"/>
      <c r="AK10" s="272"/>
      <c r="AL10" s="33"/>
      <c r="AM10" s="33"/>
      <c r="AN10" s="272" t="s">
        <v>91</v>
      </c>
      <c r="AO10" s="34"/>
      <c r="AP10" s="34" t="str">
        <f t="shared" si="7"/>
        <v/>
      </c>
      <c r="AQ10" s="34"/>
      <c r="AR10" s="34"/>
      <c r="AS10" s="34"/>
      <c r="AT10" s="34" t="str">
        <f t="shared" si="8"/>
        <v/>
      </c>
      <c r="AU10" s="272"/>
      <c r="AV10" s="34" t="str">
        <f t="shared" si="9"/>
        <v/>
      </c>
      <c r="AW10" s="134" t="s">
        <v>2608</v>
      </c>
      <c r="AX10" s="87" t="str">
        <f>'1A. Template Prep'!$C$2</f>
        <v>1270. 14 BMW X5 SUV (F15) 4.4TT (N63) Auto (Sophisto Gray) AWD (71781)</v>
      </c>
    </row>
    <row r="11" spans="1:50" x14ac:dyDescent="0.25">
      <c r="A11" s="39" t="str">
        <f t="shared" si="0"/>
        <v/>
      </c>
      <c r="B11" s="39" t="str">
        <f t="shared" si="1"/>
        <v/>
      </c>
      <c r="C11" s="39"/>
      <c r="D11" s="269"/>
      <c r="E11" s="39" t="str">
        <f t="shared" si="2"/>
        <v/>
      </c>
      <c r="F11" s="33"/>
      <c r="G11" s="33"/>
      <c r="H11" s="34"/>
      <c r="I11" s="34"/>
      <c r="J11" s="34"/>
      <c r="K11" s="34"/>
      <c r="L11" s="34" t="str">
        <f t="shared" si="3"/>
        <v xml:space="preserve">. </v>
      </c>
      <c r="M11" s="131" t="s">
        <v>2076</v>
      </c>
      <c r="N11" s="97" t="str">
        <f t="shared" si="4"/>
        <v/>
      </c>
      <c r="O11" s="270"/>
      <c r="P11" s="330"/>
      <c r="Q11" s="330"/>
      <c r="R11" s="35"/>
      <c r="S11" s="38" t="str">
        <f t="shared" si="5"/>
        <v/>
      </c>
      <c r="T11" s="329"/>
      <c r="U11" s="329"/>
      <c r="V11" s="329"/>
      <c r="W11" s="271"/>
      <c r="X11" s="33"/>
      <c r="Y11" s="331"/>
      <c r="Z11" s="330"/>
      <c r="AA11" s="330"/>
      <c r="AB11" s="34" t="str">
        <f t="shared" si="6"/>
        <v/>
      </c>
      <c r="AC11" s="34"/>
      <c r="AD11" s="34"/>
      <c r="AE11" s="34"/>
      <c r="AF11" s="273"/>
      <c r="AG11" s="273"/>
      <c r="AH11" s="133"/>
      <c r="AI11" s="133"/>
      <c r="AJ11" s="133"/>
      <c r="AK11" s="272"/>
      <c r="AL11" s="33"/>
      <c r="AM11" s="33"/>
      <c r="AN11" s="272" t="s">
        <v>91</v>
      </c>
      <c r="AO11" s="34"/>
      <c r="AP11" s="34" t="str">
        <f t="shared" si="7"/>
        <v/>
      </c>
      <c r="AQ11" s="34"/>
      <c r="AR11" s="34"/>
      <c r="AS11" s="34"/>
      <c r="AT11" s="34" t="str">
        <f t="shared" si="8"/>
        <v/>
      </c>
      <c r="AU11" s="272"/>
      <c r="AV11" s="34" t="str">
        <f t="shared" si="9"/>
        <v/>
      </c>
      <c r="AW11" s="134" t="s">
        <v>2609</v>
      </c>
      <c r="AX11" s="87" t="str">
        <f>'1A. Template Prep'!$C$2</f>
        <v>1270. 14 BMW X5 SUV (F15) 4.4TT (N63) Auto (Sophisto Gray) AWD (71781)</v>
      </c>
    </row>
    <row r="12" spans="1:50" x14ac:dyDescent="0.25">
      <c r="A12" s="39" t="str">
        <f t="shared" si="0"/>
        <v/>
      </c>
      <c r="B12" s="39" t="str">
        <f t="shared" si="1"/>
        <v/>
      </c>
      <c r="C12" s="39"/>
      <c r="D12" s="269"/>
      <c r="E12" s="39" t="str">
        <f t="shared" si="2"/>
        <v/>
      </c>
      <c r="F12" s="33"/>
      <c r="G12" s="33"/>
      <c r="H12" s="34"/>
      <c r="I12" s="34"/>
      <c r="J12" s="34"/>
      <c r="K12" s="34"/>
      <c r="L12" s="34" t="str">
        <f t="shared" si="3"/>
        <v xml:space="preserve">. </v>
      </c>
      <c r="M12" s="131" t="s">
        <v>2076</v>
      </c>
      <c r="N12" s="97" t="str">
        <f t="shared" si="4"/>
        <v/>
      </c>
      <c r="O12" s="270"/>
      <c r="P12" s="330"/>
      <c r="Q12" s="330"/>
      <c r="R12" s="35"/>
      <c r="S12" s="38" t="str">
        <f t="shared" si="5"/>
        <v/>
      </c>
      <c r="T12" s="329"/>
      <c r="U12" s="329"/>
      <c r="V12" s="329"/>
      <c r="W12" s="271"/>
      <c r="X12" s="33"/>
      <c r="Y12" s="331"/>
      <c r="Z12" s="330"/>
      <c r="AA12" s="330"/>
      <c r="AB12" s="34" t="str">
        <f t="shared" si="6"/>
        <v/>
      </c>
      <c r="AC12" s="34"/>
      <c r="AD12" s="34"/>
      <c r="AE12" s="34"/>
      <c r="AF12" s="273"/>
      <c r="AG12" s="273"/>
      <c r="AH12" s="133"/>
      <c r="AI12" s="133"/>
      <c r="AJ12" s="133"/>
      <c r="AK12" s="272"/>
      <c r="AL12" s="33"/>
      <c r="AM12" s="33"/>
      <c r="AN12" s="272" t="s">
        <v>91</v>
      </c>
      <c r="AO12" s="34"/>
      <c r="AP12" s="34" t="str">
        <f t="shared" si="7"/>
        <v/>
      </c>
      <c r="AQ12" s="34"/>
      <c r="AR12" s="34"/>
      <c r="AS12" s="34"/>
      <c r="AT12" s="34" t="str">
        <f t="shared" si="8"/>
        <v/>
      </c>
      <c r="AU12" s="272"/>
      <c r="AV12" s="34" t="str">
        <f t="shared" si="9"/>
        <v/>
      </c>
      <c r="AW12" s="134" t="s">
        <v>2610</v>
      </c>
      <c r="AX12" s="87" t="str">
        <f>'1A. Template Prep'!$C$2</f>
        <v>1270. 14 BMW X5 SUV (F15) 4.4TT (N63) Auto (Sophisto Gray) AWD (71781)</v>
      </c>
    </row>
    <row r="13" spans="1:50" x14ac:dyDescent="0.25">
      <c r="A13" s="39" t="str">
        <f t="shared" si="0"/>
        <v/>
      </c>
      <c r="B13" s="39" t="str">
        <f t="shared" si="1"/>
        <v/>
      </c>
      <c r="C13" s="39"/>
      <c r="D13" s="269"/>
      <c r="E13" s="39" t="str">
        <f t="shared" si="2"/>
        <v/>
      </c>
      <c r="F13" s="33"/>
      <c r="G13" s="33"/>
      <c r="H13" s="34"/>
      <c r="I13" s="34"/>
      <c r="J13" s="34"/>
      <c r="K13" s="34"/>
      <c r="L13" s="34" t="str">
        <f t="shared" si="3"/>
        <v xml:space="preserve">. </v>
      </c>
      <c r="M13" s="131" t="s">
        <v>2076</v>
      </c>
      <c r="N13" s="97" t="str">
        <f t="shared" si="4"/>
        <v/>
      </c>
      <c r="O13" s="270"/>
      <c r="P13" s="330"/>
      <c r="Q13" s="330"/>
      <c r="R13" s="35"/>
      <c r="S13" s="38" t="str">
        <f t="shared" si="5"/>
        <v/>
      </c>
      <c r="T13" s="329"/>
      <c r="U13" s="329"/>
      <c r="V13" s="329"/>
      <c r="W13" s="271"/>
      <c r="X13" s="33"/>
      <c r="Y13" s="331"/>
      <c r="Z13" s="330"/>
      <c r="AA13" s="330"/>
      <c r="AB13" s="34" t="str">
        <f t="shared" si="6"/>
        <v/>
      </c>
      <c r="AC13" s="34"/>
      <c r="AD13" s="34"/>
      <c r="AE13" s="34"/>
      <c r="AF13" s="273"/>
      <c r="AG13" s="273"/>
      <c r="AH13" s="133"/>
      <c r="AI13" s="133"/>
      <c r="AJ13" s="133"/>
      <c r="AK13" s="272"/>
      <c r="AL13" s="33"/>
      <c r="AM13" s="33"/>
      <c r="AN13" s="272" t="s">
        <v>91</v>
      </c>
      <c r="AO13" s="34"/>
      <c r="AP13" s="34" t="str">
        <f t="shared" si="7"/>
        <v/>
      </c>
      <c r="AQ13" s="34"/>
      <c r="AR13" s="34"/>
      <c r="AS13" s="34"/>
      <c r="AT13" s="34" t="str">
        <f t="shared" si="8"/>
        <v/>
      </c>
      <c r="AU13" s="272"/>
      <c r="AV13" s="34" t="str">
        <f t="shared" si="9"/>
        <v/>
      </c>
      <c r="AW13" s="134" t="s">
        <v>2611</v>
      </c>
      <c r="AX13" s="87" t="str">
        <f>'1A. Template Prep'!$C$2</f>
        <v>1270. 14 BMW X5 SUV (F15) 4.4TT (N63) Auto (Sophisto Gray) AWD (71781)</v>
      </c>
    </row>
    <row r="14" spans="1:50" x14ac:dyDescent="0.25">
      <c r="A14" s="39" t="str">
        <f t="shared" si="0"/>
        <v/>
      </c>
      <c r="B14" s="39" t="str">
        <f t="shared" si="1"/>
        <v/>
      </c>
      <c r="C14" s="39"/>
      <c r="D14" s="269"/>
      <c r="E14" s="39" t="str">
        <f t="shared" si="2"/>
        <v/>
      </c>
      <c r="F14" s="33"/>
      <c r="G14" s="33"/>
      <c r="H14" s="34"/>
      <c r="I14" s="34"/>
      <c r="J14" s="34"/>
      <c r="K14" s="34"/>
      <c r="L14" s="34" t="str">
        <f t="shared" si="3"/>
        <v xml:space="preserve">. </v>
      </c>
      <c r="M14" s="131" t="s">
        <v>2076</v>
      </c>
      <c r="N14" s="97" t="str">
        <f t="shared" si="4"/>
        <v/>
      </c>
      <c r="O14" s="270"/>
      <c r="P14" s="330"/>
      <c r="Q14" s="330"/>
      <c r="R14" s="35"/>
      <c r="S14" s="38" t="str">
        <f t="shared" si="5"/>
        <v/>
      </c>
      <c r="T14" s="329"/>
      <c r="U14" s="329"/>
      <c r="V14" s="329"/>
      <c r="W14" s="271"/>
      <c r="X14" s="33"/>
      <c r="Y14" s="331"/>
      <c r="Z14" s="330"/>
      <c r="AA14" s="330"/>
      <c r="AB14" s="34" t="str">
        <f t="shared" si="6"/>
        <v/>
      </c>
      <c r="AC14" s="34"/>
      <c r="AD14" s="34"/>
      <c r="AE14" s="34"/>
      <c r="AF14" s="273"/>
      <c r="AG14" s="273"/>
      <c r="AH14" s="133"/>
      <c r="AI14" s="133"/>
      <c r="AJ14" s="133"/>
      <c r="AK14" s="272"/>
      <c r="AL14" s="33"/>
      <c r="AM14" s="33"/>
      <c r="AN14" s="272" t="s">
        <v>91</v>
      </c>
      <c r="AO14" s="34"/>
      <c r="AP14" s="34" t="str">
        <f t="shared" si="7"/>
        <v/>
      </c>
      <c r="AQ14" s="34"/>
      <c r="AR14" s="34"/>
      <c r="AS14" s="34"/>
      <c r="AT14" s="34" t="str">
        <f t="shared" si="8"/>
        <v/>
      </c>
      <c r="AU14" s="272"/>
      <c r="AV14" s="34" t="str">
        <f t="shared" si="9"/>
        <v/>
      </c>
      <c r="AW14" s="134" t="s">
        <v>2612</v>
      </c>
      <c r="AX14" s="87" t="str">
        <f>'1A. Template Prep'!$C$2</f>
        <v>1270. 14 BMW X5 SUV (F15) 4.4TT (N63) Auto (Sophisto Gray) AWD (71781)</v>
      </c>
    </row>
    <row r="15" spans="1:50" x14ac:dyDescent="0.25">
      <c r="A15" s="39" t="str">
        <f t="shared" si="0"/>
        <v/>
      </c>
      <c r="B15" s="39" t="str">
        <f t="shared" si="1"/>
        <v/>
      </c>
      <c r="C15" s="39"/>
      <c r="D15" s="269"/>
      <c r="E15" s="39" t="str">
        <f t="shared" si="2"/>
        <v/>
      </c>
      <c r="F15" s="33"/>
      <c r="G15" s="33"/>
      <c r="H15" s="34"/>
      <c r="I15" s="34"/>
      <c r="J15" s="34"/>
      <c r="K15" s="34"/>
      <c r="L15" s="34" t="str">
        <f t="shared" si="3"/>
        <v xml:space="preserve">. </v>
      </c>
      <c r="M15" s="131" t="s">
        <v>2076</v>
      </c>
      <c r="N15" s="97" t="str">
        <f t="shared" si="4"/>
        <v/>
      </c>
      <c r="O15" s="270"/>
      <c r="P15" s="330"/>
      <c r="Q15" s="330"/>
      <c r="R15" s="35"/>
      <c r="S15" s="38" t="str">
        <f t="shared" si="5"/>
        <v/>
      </c>
      <c r="T15" s="329"/>
      <c r="U15" s="329"/>
      <c r="V15" s="329"/>
      <c r="W15" s="271"/>
      <c r="X15" s="33"/>
      <c r="Y15" s="331"/>
      <c r="Z15" s="330"/>
      <c r="AA15" s="330"/>
      <c r="AB15" s="34" t="str">
        <f t="shared" si="6"/>
        <v/>
      </c>
      <c r="AC15" s="34"/>
      <c r="AD15" s="34"/>
      <c r="AE15" s="34"/>
      <c r="AF15" s="273"/>
      <c r="AG15" s="273"/>
      <c r="AH15" s="133"/>
      <c r="AI15" s="133"/>
      <c r="AJ15" s="133"/>
      <c r="AK15" s="272"/>
      <c r="AL15" s="33"/>
      <c r="AM15" s="33"/>
      <c r="AN15" s="272" t="s">
        <v>91</v>
      </c>
      <c r="AO15" s="34"/>
      <c r="AP15" s="34" t="str">
        <f t="shared" si="7"/>
        <v/>
      </c>
      <c r="AQ15" s="34"/>
      <c r="AR15" s="34"/>
      <c r="AS15" s="34"/>
      <c r="AT15" s="34" t="str">
        <f t="shared" si="8"/>
        <v/>
      </c>
      <c r="AU15" s="272"/>
      <c r="AV15" s="34" t="str">
        <f t="shared" si="9"/>
        <v/>
      </c>
      <c r="AW15" s="134" t="s">
        <v>2613</v>
      </c>
      <c r="AX15" s="87" t="str">
        <f>'1A. Template Prep'!$C$2</f>
        <v>1270. 14 BMW X5 SUV (F15) 4.4TT (N63) Auto (Sophisto Gray) AWD (71781)</v>
      </c>
    </row>
    <row r="16" spans="1:50" x14ac:dyDescent="0.25">
      <c r="A16" s="39" t="str">
        <f t="shared" si="0"/>
        <v/>
      </c>
      <c r="B16" s="39" t="str">
        <f t="shared" si="1"/>
        <v/>
      </c>
      <c r="C16" s="39"/>
      <c r="D16" s="269"/>
      <c r="E16" s="39" t="str">
        <f t="shared" si="2"/>
        <v/>
      </c>
      <c r="F16" s="33"/>
      <c r="G16" s="33"/>
      <c r="H16" s="34"/>
      <c r="I16" s="34"/>
      <c r="J16" s="34"/>
      <c r="K16" s="34"/>
      <c r="L16" s="34" t="str">
        <f t="shared" si="3"/>
        <v xml:space="preserve">. </v>
      </c>
      <c r="M16" s="131" t="s">
        <v>2076</v>
      </c>
      <c r="N16" s="97" t="str">
        <f t="shared" si="4"/>
        <v/>
      </c>
      <c r="O16" s="270"/>
      <c r="P16" s="330"/>
      <c r="Q16" s="330"/>
      <c r="R16" s="35"/>
      <c r="S16" s="38" t="str">
        <f t="shared" si="5"/>
        <v/>
      </c>
      <c r="T16" s="329"/>
      <c r="U16" s="329"/>
      <c r="V16" s="329"/>
      <c r="W16" s="271"/>
      <c r="X16" s="33"/>
      <c r="Y16" s="331"/>
      <c r="Z16" s="330"/>
      <c r="AA16" s="330"/>
      <c r="AB16" s="34" t="str">
        <f t="shared" si="6"/>
        <v/>
      </c>
      <c r="AC16" s="34"/>
      <c r="AD16" s="34"/>
      <c r="AE16" s="34"/>
      <c r="AF16" s="273"/>
      <c r="AG16" s="273"/>
      <c r="AH16" s="133"/>
      <c r="AI16" s="133"/>
      <c r="AJ16" s="133"/>
      <c r="AK16" s="272"/>
      <c r="AL16" s="33"/>
      <c r="AM16" s="33"/>
      <c r="AN16" s="272" t="s">
        <v>91</v>
      </c>
      <c r="AO16" s="34"/>
      <c r="AP16" s="34" t="str">
        <f t="shared" si="7"/>
        <v/>
      </c>
      <c r="AQ16" s="34"/>
      <c r="AR16" s="34"/>
      <c r="AS16" s="34"/>
      <c r="AT16" s="34" t="str">
        <f t="shared" si="8"/>
        <v/>
      </c>
      <c r="AU16" s="272"/>
      <c r="AV16" s="34" t="str">
        <f t="shared" si="9"/>
        <v/>
      </c>
      <c r="AW16" s="134" t="s">
        <v>2614</v>
      </c>
      <c r="AX16" s="87" t="str">
        <f>'1A. Template Prep'!$C$2</f>
        <v>1270. 14 BMW X5 SUV (F15) 4.4TT (N63) Auto (Sophisto Gray) AWD (71781)</v>
      </c>
    </row>
    <row r="17" spans="1:50" x14ac:dyDescent="0.25">
      <c r="A17" s="39" t="str">
        <f t="shared" si="0"/>
        <v/>
      </c>
      <c r="B17" s="39" t="str">
        <f t="shared" si="1"/>
        <v/>
      </c>
      <c r="C17" s="39"/>
      <c r="D17" s="269"/>
      <c r="E17" s="39" t="str">
        <f t="shared" si="2"/>
        <v/>
      </c>
      <c r="F17" s="33"/>
      <c r="G17" s="33"/>
      <c r="H17" s="34"/>
      <c r="I17" s="34"/>
      <c r="J17" s="34"/>
      <c r="K17" s="34"/>
      <c r="L17" s="34" t="str">
        <f t="shared" si="3"/>
        <v xml:space="preserve">. </v>
      </c>
      <c r="M17" s="131" t="s">
        <v>2076</v>
      </c>
      <c r="N17" s="97" t="str">
        <f t="shared" si="4"/>
        <v/>
      </c>
      <c r="O17" s="270"/>
      <c r="P17" s="330"/>
      <c r="Q17" s="330"/>
      <c r="R17" s="35"/>
      <c r="S17" s="38" t="str">
        <f t="shared" si="5"/>
        <v/>
      </c>
      <c r="T17" s="329"/>
      <c r="U17" s="329"/>
      <c r="V17" s="329"/>
      <c r="W17" s="271"/>
      <c r="X17" s="33"/>
      <c r="Y17" s="331"/>
      <c r="Z17" s="330"/>
      <c r="AA17" s="330"/>
      <c r="AB17" s="34" t="str">
        <f t="shared" si="6"/>
        <v/>
      </c>
      <c r="AC17" s="34"/>
      <c r="AD17" s="34"/>
      <c r="AE17" s="34"/>
      <c r="AF17" s="273"/>
      <c r="AG17" s="273"/>
      <c r="AH17" s="133"/>
      <c r="AI17" s="133"/>
      <c r="AJ17" s="133"/>
      <c r="AK17" s="272"/>
      <c r="AL17" s="33"/>
      <c r="AM17" s="33"/>
      <c r="AN17" s="272" t="s">
        <v>91</v>
      </c>
      <c r="AO17" s="34"/>
      <c r="AP17" s="34" t="str">
        <f t="shared" si="7"/>
        <v/>
      </c>
      <c r="AQ17" s="34"/>
      <c r="AR17" s="34"/>
      <c r="AS17" s="34"/>
      <c r="AT17" s="34" t="str">
        <f t="shared" si="8"/>
        <v/>
      </c>
      <c r="AU17" s="272"/>
      <c r="AV17" s="34" t="str">
        <f t="shared" si="9"/>
        <v/>
      </c>
      <c r="AW17" s="134" t="s">
        <v>2615</v>
      </c>
      <c r="AX17" s="87" t="str">
        <f>'1A. Template Prep'!$C$2</f>
        <v>1270. 14 BMW X5 SUV (F15) 4.4TT (N63) Auto (Sophisto Gray) AWD (71781)</v>
      </c>
    </row>
    <row r="18" spans="1:50" x14ac:dyDescent="0.25">
      <c r="A18" s="39" t="str">
        <f t="shared" si="0"/>
        <v/>
      </c>
      <c r="B18" s="39" t="str">
        <f t="shared" si="1"/>
        <v/>
      </c>
      <c r="C18" s="39"/>
      <c r="D18" s="269"/>
      <c r="E18" s="39" t="str">
        <f t="shared" si="2"/>
        <v/>
      </c>
      <c r="F18" s="33"/>
      <c r="G18" s="33"/>
      <c r="H18" s="34"/>
      <c r="I18" s="34"/>
      <c r="J18" s="34"/>
      <c r="K18" s="34"/>
      <c r="L18" s="34" t="str">
        <f t="shared" si="3"/>
        <v xml:space="preserve">. </v>
      </c>
      <c r="M18" s="131" t="s">
        <v>2076</v>
      </c>
      <c r="N18" s="97" t="str">
        <f t="shared" si="4"/>
        <v/>
      </c>
      <c r="O18" s="270"/>
      <c r="P18" s="330"/>
      <c r="Q18" s="330"/>
      <c r="R18" s="35"/>
      <c r="S18" s="38" t="str">
        <f t="shared" si="5"/>
        <v/>
      </c>
      <c r="T18" s="329"/>
      <c r="U18" s="329"/>
      <c r="V18" s="329"/>
      <c r="W18" s="271"/>
      <c r="X18" s="33"/>
      <c r="Y18" s="331"/>
      <c r="Z18" s="330"/>
      <c r="AA18" s="330"/>
      <c r="AB18" s="34" t="str">
        <f t="shared" si="6"/>
        <v/>
      </c>
      <c r="AC18" s="34"/>
      <c r="AD18" s="34"/>
      <c r="AE18" s="34"/>
      <c r="AF18" s="273"/>
      <c r="AG18" s="273"/>
      <c r="AH18" s="133"/>
      <c r="AI18" s="133"/>
      <c r="AJ18" s="133"/>
      <c r="AK18" s="272"/>
      <c r="AL18" s="33"/>
      <c r="AM18" s="33"/>
      <c r="AN18" s="272" t="s">
        <v>91</v>
      </c>
      <c r="AO18" s="34"/>
      <c r="AP18" s="34" t="str">
        <f t="shared" si="7"/>
        <v/>
      </c>
      <c r="AQ18" s="34"/>
      <c r="AR18" s="34"/>
      <c r="AS18" s="34"/>
      <c r="AT18" s="34" t="str">
        <f t="shared" si="8"/>
        <v/>
      </c>
      <c r="AU18" s="272"/>
      <c r="AV18" s="34" t="str">
        <f t="shared" si="9"/>
        <v/>
      </c>
      <c r="AW18" s="134" t="s">
        <v>2616</v>
      </c>
      <c r="AX18" s="87" t="str">
        <f>'1A. Template Prep'!$C$2</f>
        <v>1270. 14 BMW X5 SUV (F15) 4.4TT (N63) Auto (Sophisto Gray) AWD (71781)</v>
      </c>
    </row>
    <row r="19" spans="1:50" x14ac:dyDescent="0.25">
      <c r="A19" s="39" t="str">
        <f t="shared" si="0"/>
        <v/>
      </c>
      <c r="B19" s="39" t="str">
        <f t="shared" si="1"/>
        <v/>
      </c>
      <c r="C19" s="39"/>
      <c r="D19" s="269"/>
      <c r="E19" s="39" t="str">
        <f t="shared" si="2"/>
        <v/>
      </c>
      <c r="F19" s="33"/>
      <c r="G19" s="33"/>
      <c r="H19" s="34"/>
      <c r="I19" s="34"/>
      <c r="J19" s="34"/>
      <c r="K19" s="34"/>
      <c r="L19" s="34" t="str">
        <f t="shared" si="3"/>
        <v xml:space="preserve">. </v>
      </c>
      <c r="M19" s="131" t="s">
        <v>2076</v>
      </c>
      <c r="N19" s="97" t="str">
        <f t="shared" si="4"/>
        <v/>
      </c>
      <c r="O19" s="270"/>
      <c r="P19" s="330"/>
      <c r="Q19" s="330"/>
      <c r="R19" s="35"/>
      <c r="S19" s="38" t="str">
        <f t="shared" si="5"/>
        <v/>
      </c>
      <c r="T19" s="329"/>
      <c r="U19" s="329"/>
      <c r="V19" s="329"/>
      <c r="W19" s="271"/>
      <c r="X19" s="33"/>
      <c r="Y19" s="331"/>
      <c r="Z19" s="330"/>
      <c r="AA19" s="330"/>
      <c r="AB19" s="34" t="str">
        <f t="shared" si="6"/>
        <v/>
      </c>
      <c r="AC19" s="34"/>
      <c r="AD19" s="34"/>
      <c r="AE19" s="34"/>
      <c r="AF19" s="273"/>
      <c r="AG19" s="273"/>
      <c r="AH19" s="133"/>
      <c r="AI19" s="133"/>
      <c r="AJ19" s="133"/>
      <c r="AK19" s="272"/>
      <c r="AL19" s="33"/>
      <c r="AM19" s="33"/>
      <c r="AN19" s="272" t="s">
        <v>91</v>
      </c>
      <c r="AO19" s="34"/>
      <c r="AP19" s="34" t="str">
        <f t="shared" si="7"/>
        <v/>
      </c>
      <c r="AQ19" s="34"/>
      <c r="AR19" s="34"/>
      <c r="AS19" s="34"/>
      <c r="AT19" s="34" t="str">
        <f t="shared" si="8"/>
        <v/>
      </c>
      <c r="AU19" s="272"/>
      <c r="AV19" s="34" t="str">
        <f t="shared" si="9"/>
        <v/>
      </c>
      <c r="AW19" s="134" t="s">
        <v>2617</v>
      </c>
      <c r="AX19" s="87" t="str">
        <f>'1A. Template Prep'!$C$2</f>
        <v>1270. 14 BMW X5 SUV (F15) 4.4TT (N63) Auto (Sophisto Gray) AWD (71781)</v>
      </c>
    </row>
    <row r="20" spans="1:50" x14ac:dyDescent="0.25">
      <c r="A20" s="39" t="str">
        <f t="shared" si="0"/>
        <v/>
      </c>
      <c r="B20" s="39" t="str">
        <f t="shared" si="1"/>
        <v/>
      </c>
      <c r="C20" s="39"/>
      <c r="D20" s="269"/>
      <c r="E20" s="39" t="str">
        <f t="shared" si="2"/>
        <v/>
      </c>
      <c r="F20" s="33"/>
      <c r="G20" s="33"/>
      <c r="H20" s="34"/>
      <c r="I20" s="34"/>
      <c r="J20" s="34"/>
      <c r="K20" s="34"/>
      <c r="L20" s="34" t="str">
        <f t="shared" si="3"/>
        <v xml:space="preserve">. </v>
      </c>
      <c r="M20" s="131" t="s">
        <v>2076</v>
      </c>
      <c r="N20" s="97" t="str">
        <f t="shared" si="4"/>
        <v/>
      </c>
      <c r="O20" s="270"/>
      <c r="P20" s="330"/>
      <c r="Q20" s="330"/>
      <c r="R20" s="35"/>
      <c r="S20" s="38" t="str">
        <f t="shared" si="5"/>
        <v/>
      </c>
      <c r="T20" s="329"/>
      <c r="U20" s="329"/>
      <c r="V20" s="329"/>
      <c r="W20" s="271"/>
      <c r="X20" s="33"/>
      <c r="Y20" s="331"/>
      <c r="Z20" s="330"/>
      <c r="AA20" s="330"/>
      <c r="AB20" s="34" t="str">
        <f t="shared" si="6"/>
        <v/>
      </c>
      <c r="AC20" s="34"/>
      <c r="AD20" s="34"/>
      <c r="AE20" s="34"/>
      <c r="AF20" s="273"/>
      <c r="AG20" s="273"/>
      <c r="AH20" s="133"/>
      <c r="AI20" s="133"/>
      <c r="AJ20" s="133"/>
      <c r="AK20" s="272"/>
      <c r="AL20" s="33"/>
      <c r="AM20" s="33"/>
      <c r="AN20" s="272" t="s">
        <v>91</v>
      </c>
      <c r="AO20" s="34"/>
      <c r="AP20" s="34" t="str">
        <f t="shared" si="7"/>
        <v/>
      </c>
      <c r="AQ20" s="34"/>
      <c r="AR20" s="34"/>
      <c r="AS20" s="34"/>
      <c r="AT20" s="34" t="str">
        <f t="shared" si="8"/>
        <v/>
      </c>
      <c r="AU20" s="272"/>
      <c r="AV20" s="34" t="str">
        <f t="shared" si="9"/>
        <v/>
      </c>
      <c r="AW20" s="134" t="s">
        <v>2618</v>
      </c>
      <c r="AX20" s="87" t="str">
        <f>'1A. Template Prep'!$C$2</f>
        <v>1270. 14 BMW X5 SUV (F15) 4.4TT (N63) Auto (Sophisto Gray) AWD (71781)</v>
      </c>
    </row>
    <row r="21" spans="1:50" x14ac:dyDescent="0.25">
      <c r="A21" s="39" t="str">
        <f t="shared" si="0"/>
        <v/>
      </c>
      <c r="B21" s="39" t="str">
        <f t="shared" si="1"/>
        <v/>
      </c>
      <c r="C21" s="39"/>
      <c r="D21" s="269"/>
      <c r="E21" s="39" t="str">
        <f t="shared" si="2"/>
        <v/>
      </c>
      <c r="F21" s="33"/>
      <c r="G21" s="33"/>
      <c r="H21" s="34"/>
      <c r="I21" s="34"/>
      <c r="J21" s="34"/>
      <c r="K21" s="34"/>
      <c r="L21" s="34" t="str">
        <f t="shared" si="3"/>
        <v xml:space="preserve">. </v>
      </c>
      <c r="M21" s="131" t="s">
        <v>2076</v>
      </c>
      <c r="N21" s="97" t="str">
        <f t="shared" si="4"/>
        <v/>
      </c>
      <c r="O21" s="270"/>
      <c r="P21" s="330"/>
      <c r="Q21" s="330"/>
      <c r="R21" s="35"/>
      <c r="S21" s="38" t="str">
        <f t="shared" si="5"/>
        <v/>
      </c>
      <c r="T21" s="329"/>
      <c r="U21" s="329"/>
      <c r="V21" s="329"/>
      <c r="W21" s="271"/>
      <c r="X21" s="33"/>
      <c r="Y21" s="331"/>
      <c r="Z21" s="330"/>
      <c r="AA21" s="330"/>
      <c r="AB21" s="34" t="str">
        <f t="shared" si="6"/>
        <v/>
      </c>
      <c r="AC21" s="34"/>
      <c r="AD21" s="34"/>
      <c r="AE21" s="34"/>
      <c r="AF21" s="273"/>
      <c r="AG21" s="273"/>
      <c r="AH21" s="133"/>
      <c r="AI21" s="133"/>
      <c r="AJ21" s="133"/>
      <c r="AK21" s="272"/>
      <c r="AL21" s="33"/>
      <c r="AM21" s="33"/>
      <c r="AN21" s="272" t="s">
        <v>91</v>
      </c>
      <c r="AO21" s="34"/>
      <c r="AP21" s="34" t="str">
        <f t="shared" si="7"/>
        <v/>
      </c>
      <c r="AQ21" s="34"/>
      <c r="AR21" s="34"/>
      <c r="AS21" s="34"/>
      <c r="AT21" s="34" t="str">
        <f t="shared" si="8"/>
        <v/>
      </c>
      <c r="AU21" s="272"/>
      <c r="AV21" s="34" t="str">
        <f t="shared" si="9"/>
        <v/>
      </c>
      <c r="AW21" s="134" t="s">
        <v>2619</v>
      </c>
      <c r="AX21" s="87" t="str">
        <f>'1A. Template Prep'!$C$2</f>
        <v>1270. 14 BMW X5 SUV (F15) 4.4TT (N63) Auto (Sophisto Gray) AWD (71781)</v>
      </c>
    </row>
    <row r="22" spans="1:50" x14ac:dyDescent="0.25">
      <c r="A22" s="39" t="str">
        <f t="shared" si="0"/>
        <v/>
      </c>
      <c r="B22" s="39" t="str">
        <f t="shared" si="1"/>
        <v/>
      </c>
      <c r="C22" s="39"/>
      <c r="D22" s="269"/>
      <c r="E22" s="39" t="str">
        <f t="shared" si="2"/>
        <v/>
      </c>
      <c r="F22" s="33"/>
      <c r="G22" s="33"/>
      <c r="H22" s="34"/>
      <c r="I22" s="34"/>
      <c r="J22" s="34"/>
      <c r="K22" s="34"/>
      <c r="L22" s="34" t="str">
        <f t="shared" si="3"/>
        <v xml:space="preserve">. </v>
      </c>
      <c r="M22" s="131" t="s">
        <v>2076</v>
      </c>
      <c r="N22" s="97" t="str">
        <f t="shared" si="4"/>
        <v/>
      </c>
      <c r="O22" s="270"/>
      <c r="P22" s="330"/>
      <c r="Q22" s="330"/>
      <c r="R22" s="35"/>
      <c r="S22" s="38" t="str">
        <f t="shared" si="5"/>
        <v/>
      </c>
      <c r="T22" s="329"/>
      <c r="U22" s="329"/>
      <c r="V22" s="329"/>
      <c r="W22" s="271"/>
      <c r="X22" s="33"/>
      <c r="Y22" s="331"/>
      <c r="Z22" s="330"/>
      <c r="AA22" s="330"/>
      <c r="AB22" s="34" t="str">
        <f t="shared" si="6"/>
        <v/>
      </c>
      <c r="AC22" s="34"/>
      <c r="AD22" s="34"/>
      <c r="AE22" s="34"/>
      <c r="AF22" s="273"/>
      <c r="AG22" s="273"/>
      <c r="AH22" s="133"/>
      <c r="AI22" s="133"/>
      <c r="AJ22" s="133"/>
      <c r="AK22" s="272"/>
      <c r="AL22" s="33"/>
      <c r="AM22" s="33"/>
      <c r="AN22" s="272" t="s">
        <v>91</v>
      </c>
      <c r="AO22" s="34"/>
      <c r="AP22" s="34" t="str">
        <f t="shared" si="7"/>
        <v/>
      </c>
      <c r="AQ22" s="34"/>
      <c r="AR22" s="34"/>
      <c r="AS22" s="34"/>
      <c r="AT22" s="34" t="str">
        <f t="shared" si="8"/>
        <v/>
      </c>
      <c r="AU22" s="272"/>
      <c r="AV22" s="34" t="str">
        <f t="shared" si="9"/>
        <v/>
      </c>
      <c r="AW22" s="134" t="s">
        <v>2620</v>
      </c>
      <c r="AX22" s="87" t="str">
        <f>'1A. Template Prep'!$C$2</f>
        <v>1270. 14 BMW X5 SUV (F15) 4.4TT (N63) Auto (Sophisto Gray) AWD (71781)</v>
      </c>
    </row>
    <row r="23" spans="1:50" x14ac:dyDescent="0.25">
      <c r="A23" s="39" t="str">
        <f t="shared" si="0"/>
        <v/>
      </c>
      <c r="B23" s="39" t="str">
        <f t="shared" si="1"/>
        <v/>
      </c>
      <c r="C23" s="39"/>
      <c r="D23" s="269"/>
      <c r="E23" s="39" t="str">
        <f t="shared" si="2"/>
        <v/>
      </c>
      <c r="F23" s="33"/>
      <c r="G23" s="33"/>
      <c r="H23" s="34"/>
      <c r="I23" s="34"/>
      <c r="J23" s="34"/>
      <c r="K23" s="34"/>
      <c r="L23" s="34" t="str">
        <f t="shared" si="3"/>
        <v xml:space="preserve">. </v>
      </c>
      <c r="M23" s="131" t="s">
        <v>2076</v>
      </c>
      <c r="N23" s="97" t="str">
        <f t="shared" si="4"/>
        <v/>
      </c>
      <c r="O23" s="270"/>
      <c r="P23" s="330"/>
      <c r="Q23" s="330"/>
      <c r="R23" s="35"/>
      <c r="S23" s="38" t="str">
        <f t="shared" si="5"/>
        <v/>
      </c>
      <c r="T23" s="329"/>
      <c r="U23" s="329"/>
      <c r="V23" s="329"/>
      <c r="W23" s="271"/>
      <c r="X23" s="33"/>
      <c r="Y23" s="331"/>
      <c r="Z23" s="330"/>
      <c r="AA23" s="330"/>
      <c r="AB23" s="34" t="str">
        <f t="shared" si="6"/>
        <v/>
      </c>
      <c r="AC23" s="34"/>
      <c r="AD23" s="34"/>
      <c r="AE23" s="34"/>
      <c r="AF23" s="273"/>
      <c r="AG23" s="273"/>
      <c r="AH23" s="133"/>
      <c r="AI23" s="133"/>
      <c r="AJ23" s="133"/>
      <c r="AK23" s="272"/>
      <c r="AL23" s="33"/>
      <c r="AM23" s="33"/>
      <c r="AN23" s="272" t="s">
        <v>91</v>
      </c>
      <c r="AO23" s="34"/>
      <c r="AP23" s="34" t="str">
        <f t="shared" si="7"/>
        <v/>
      </c>
      <c r="AQ23" s="34"/>
      <c r="AR23" s="34"/>
      <c r="AS23" s="34"/>
      <c r="AT23" s="34" t="str">
        <f t="shared" si="8"/>
        <v/>
      </c>
      <c r="AU23" s="272"/>
      <c r="AV23" s="34" t="str">
        <f t="shared" si="9"/>
        <v/>
      </c>
      <c r="AW23" s="134" t="s">
        <v>2621</v>
      </c>
      <c r="AX23" s="87" t="str">
        <f>'1A. Template Prep'!$C$2</f>
        <v>1270. 14 BMW X5 SUV (F15) 4.4TT (N63) Auto (Sophisto Gray) AWD (71781)</v>
      </c>
    </row>
    <row r="24" spans="1:50" x14ac:dyDescent="0.25">
      <c r="A24" s="39" t="str">
        <f t="shared" si="0"/>
        <v/>
      </c>
      <c r="B24" s="39" t="str">
        <f t="shared" si="1"/>
        <v/>
      </c>
      <c r="C24" s="39"/>
      <c r="D24" s="269"/>
      <c r="E24" s="39" t="str">
        <f t="shared" si="2"/>
        <v/>
      </c>
      <c r="F24" s="33"/>
      <c r="G24" s="33"/>
      <c r="H24" s="34"/>
      <c r="I24" s="34"/>
      <c r="J24" s="34"/>
      <c r="K24" s="34"/>
      <c r="L24" s="34" t="str">
        <f t="shared" si="3"/>
        <v xml:space="preserve">. </v>
      </c>
      <c r="M24" s="131" t="s">
        <v>2076</v>
      </c>
      <c r="N24" s="97" t="str">
        <f t="shared" si="4"/>
        <v/>
      </c>
      <c r="O24" s="270"/>
      <c r="P24" s="330"/>
      <c r="Q24" s="330"/>
      <c r="R24" s="35"/>
      <c r="S24" s="38" t="str">
        <f t="shared" si="5"/>
        <v/>
      </c>
      <c r="T24" s="329"/>
      <c r="U24" s="329"/>
      <c r="V24" s="329"/>
      <c r="W24" s="271"/>
      <c r="X24" s="33"/>
      <c r="Y24" s="331"/>
      <c r="Z24" s="330"/>
      <c r="AA24" s="330"/>
      <c r="AB24" s="34" t="str">
        <f t="shared" si="6"/>
        <v/>
      </c>
      <c r="AC24" s="34"/>
      <c r="AD24" s="34"/>
      <c r="AE24" s="34"/>
      <c r="AF24" s="273"/>
      <c r="AG24" s="273"/>
      <c r="AH24" s="133"/>
      <c r="AI24" s="133"/>
      <c r="AJ24" s="133"/>
      <c r="AK24" s="272"/>
      <c r="AL24" s="33"/>
      <c r="AM24" s="33"/>
      <c r="AN24" s="272" t="s">
        <v>91</v>
      </c>
      <c r="AO24" s="34"/>
      <c r="AP24" s="34" t="str">
        <f t="shared" si="7"/>
        <v/>
      </c>
      <c r="AQ24" s="34"/>
      <c r="AR24" s="34"/>
      <c r="AS24" s="34"/>
      <c r="AT24" s="34" t="str">
        <f t="shared" si="8"/>
        <v/>
      </c>
      <c r="AU24" s="272"/>
      <c r="AV24" s="34" t="str">
        <f t="shared" si="9"/>
        <v/>
      </c>
      <c r="AW24" s="134" t="s">
        <v>2622</v>
      </c>
      <c r="AX24" s="87" t="str">
        <f>'1A. Template Prep'!$C$2</f>
        <v>1270. 14 BMW X5 SUV (F15) 4.4TT (N63) Auto (Sophisto Gray) AWD (71781)</v>
      </c>
    </row>
    <row r="25" spans="1:50" x14ac:dyDescent="0.25">
      <c r="A25" s="39" t="str">
        <f t="shared" si="0"/>
        <v/>
      </c>
      <c r="B25" s="39" t="str">
        <f t="shared" si="1"/>
        <v/>
      </c>
      <c r="C25" s="39"/>
      <c r="D25" s="269"/>
      <c r="E25" s="39" t="str">
        <f t="shared" si="2"/>
        <v/>
      </c>
      <c r="F25" s="33"/>
      <c r="G25" s="33"/>
      <c r="H25" s="34"/>
      <c r="I25" s="34"/>
      <c r="J25" s="34"/>
      <c r="K25" s="34"/>
      <c r="L25" s="34" t="str">
        <f t="shared" si="3"/>
        <v xml:space="preserve">. </v>
      </c>
      <c r="M25" s="131" t="s">
        <v>2076</v>
      </c>
      <c r="N25" s="97" t="str">
        <f t="shared" si="4"/>
        <v/>
      </c>
      <c r="O25" s="270"/>
      <c r="P25" s="330"/>
      <c r="Q25" s="330"/>
      <c r="R25" s="35"/>
      <c r="S25" s="38" t="str">
        <f t="shared" si="5"/>
        <v/>
      </c>
      <c r="T25" s="329"/>
      <c r="U25" s="329"/>
      <c r="V25" s="329"/>
      <c r="W25" s="271"/>
      <c r="X25" s="33"/>
      <c r="Y25" s="331"/>
      <c r="Z25" s="330"/>
      <c r="AA25" s="330"/>
      <c r="AB25" s="34" t="str">
        <f t="shared" si="6"/>
        <v/>
      </c>
      <c r="AC25" s="34"/>
      <c r="AD25" s="34"/>
      <c r="AE25" s="34"/>
      <c r="AF25" s="273"/>
      <c r="AG25" s="273"/>
      <c r="AH25" s="133"/>
      <c r="AI25" s="133"/>
      <c r="AJ25" s="133"/>
      <c r="AK25" s="272"/>
      <c r="AL25" s="33"/>
      <c r="AM25" s="33"/>
      <c r="AN25" s="272" t="s">
        <v>91</v>
      </c>
      <c r="AO25" s="34"/>
      <c r="AP25" s="34" t="str">
        <f t="shared" si="7"/>
        <v/>
      </c>
      <c r="AQ25" s="34"/>
      <c r="AR25" s="34"/>
      <c r="AS25" s="34"/>
      <c r="AT25" s="34" t="str">
        <f t="shared" si="8"/>
        <v/>
      </c>
      <c r="AU25" s="272"/>
      <c r="AV25" s="34" t="str">
        <f t="shared" si="9"/>
        <v/>
      </c>
      <c r="AW25" s="134" t="s">
        <v>2623</v>
      </c>
      <c r="AX25" s="87" t="str">
        <f>'1A. Template Prep'!$C$2</f>
        <v>1270. 14 BMW X5 SUV (F15) 4.4TT (N63) Auto (Sophisto Gray) AWD (71781)</v>
      </c>
    </row>
    <row r="26" spans="1:50" x14ac:dyDescent="0.25">
      <c r="A26" s="39" t="str">
        <f t="shared" si="0"/>
        <v/>
      </c>
      <c r="B26" s="39" t="str">
        <f t="shared" si="1"/>
        <v/>
      </c>
      <c r="C26" s="39"/>
      <c r="D26" s="269"/>
      <c r="E26" s="39" t="str">
        <f t="shared" si="2"/>
        <v/>
      </c>
      <c r="F26" s="33"/>
      <c r="G26" s="33"/>
      <c r="H26" s="34"/>
      <c r="I26" s="34"/>
      <c r="J26" s="34"/>
      <c r="K26" s="34"/>
      <c r="L26" s="34" t="str">
        <f t="shared" si="3"/>
        <v xml:space="preserve">. </v>
      </c>
      <c r="M26" s="131" t="s">
        <v>2076</v>
      </c>
      <c r="N26" s="97" t="str">
        <f t="shared" si="4"/>
        <v/>
      </c>
      <c r="O26" s="270"/>
      <c r="P26" s="330"/>
      <c r="Q26" s="330"/>
      <c r="R26" s="35"/>
      <c r="S26" s="38" t="str">
        <f t="shared" si="5"/>
        <v/>
      </c>
      <c r="T26" s="329"/>
      <c r="U26" s="329"/>
      <c r="V26" s="329"/>
      <c r="W26" s="271"/>
      <c r="X26" s="33"/>
      <c r="Y26" s="331"/>
      <c r="Z26" s="330"/>
      <c r="AA26" s="330"/>
      <c r="AB26" s="34" t="str">
        <f t="shared" si="6"/>
        <v/>
      </c>
      <c r="AC26" s="34"/>
      <c r="AD26" s="34"/>
      <c r="AE26" s="34"/>
      <c r="AF26" s="273"/>
      <c r="AG26" s="273"/>
      <c r="AH26" s="133"/>
      <c r="AI26" s="133"/>
      <c r="AJ26" s="133"/>
      <c r="AK26" s="272"/>
      <c r="AL26" s="33"/>
      <c r="AM26" s="33"/>
      <c r="AN26" s="272" t="s">
        <v>91</v>
      </c>
      <c r="AO26" s="34"/>
      <c r="AP26" s="34" t="str">
        <f t="shared" si="7"/>
        <v/>
      </c>
      <c r="AQ26" s="34"/>
      <c r="AR26" s="34"/>
      <c r="AS26" s="34"/>
      <c r="AT26" s="34" t="str">
        <f t="shared" si="8"/>
        <v/>
      </c>
      <c r="AU26" s="272"/>
      <c r="AV26" s="34" t="str">
        <f t="shared" si="9"/>
        <v/>
      </c>
      <c r="AW26" s="134" t="s">
        <v>2624</v>
      </c>
      <c r="AX26" s="87" t="str">
        <f>'1A. Template Prep'!$C$2</f>
        <v>1270. 14 BMW X5 SUV (F15) 4.4TT (N63) Auto (Sophisto Gray) AWD (71781)</v>
      </c>
    </row>
    <row r="27" spans="1:50" x14ac:dyDescent="0.25">
      <c r="A27" s="39" t="str">
        <f t="shared" si="0"/>
        <v/>
      </c>
      <c r="B27" s="39" t="str">
        <f t="shared" si="1"/>
        <v/>
      </c>
      <c r="C27" s="39"/>
      <c r="D27" s="269"/>
      <c r="E27" s="39" t="str">
        <f t="shared" si="2"/>
        <v/>
      </c>
      <c r="F27" s="33"/>
      <c r="G27" s="33"/>
      <c r="H27" s="34"/>
      <c r="I27" s="34"/>
      <c r="J27" s="34"/>
      <c r="K27" s="34"/>
      <c r="L27" s="34" t="str">
        <f t="shared" si="3"/>
        <v xml:space="preserve">. </v>
      </c>
      <c r="M27" s="131" t="s">
        <v>2076</v>
      </c>
      <c r="N27" s="97" t="str">
        <f t="shared" si="4"/>
        <v/>
      </c>
      <c r="O27" s="270"/>
      <c r="P27" s="330"/>
      <c r="Q27" s="330"/>
      <c r="R27" s="35"/>
      <c r="S27" s="38" t="str">
        <f t="shared" si="5"/>
        <v/>
      </c>
      <c r="T27" s="329"/>
      <c r="U27" s="329"/>
      <c r="V27" s="329"/>
      <c r="W27" s="271"/>
      <c r="X27" s="33"/>
      <c r="Y27" s="331"/>
      <c r="Z27" s="330"/>
      <c r="AA27" s="330"/>
      <c r="AB27" s="34" t="str">
        <f t="shared" si="6"/>
        <v/>
      </c>
      <c r="AC27" s="34"/>
      <c r="AD27" s="34"/>
      <c r="AE27" s="34"/>
      <c r="AF27" s="273"/>
      <c r="AG27" s="273"/>
      <c r="AH27" s="133"/>
      <c r="AI27" s="133"/>
      <c r="AJ27" s="133"/>
      <c r="AK27" s="272"/>
      <c r="AL27" s="33"/>
      <c r="AM27" s="33"/>
      <c r="AN27" s="272" t="s">
        <v>91</v>
      </c>
      <c r="AO27" s="34"/>
      <c r="AP27" s="34" t="str">
        <f t="shared" si="7"/>
        <v/>
      </c>
      <c r="AQ27" s="34"/>
      <c r="AR27" s="34"/>
      <c r="AS27" s="34"/>
      <c r="AT27" s="34" t="str">
        <f t="shared" si="8"/>
        <v/>
      </c>
      <c r="AU27" s="272"/>
      <c r="AV27" s="34" t="str">
        <f t="shared" si="9"/>
        <v/>
      </c>
      <c r="AW27" s="134" t="s">
        <v>2625</v>
      </c>
      <c r="AX27" s="87" t="str">
        <f>'1A. Template Prep'!$C$2</f>
        <v>1270. 14 BMW X5 SUV (F15) 4.4TT (N63) Auto (Sophisto Gray) AWD (71781)</v>
      </c>
    </row>
    <row r="28" spans="1:50" x14ac:dyDescent="0.25">
      <c r="A28" s="39" t="str">
        <f t="shared" si="0"/>
        <v/>
      </c>
      <c r="B28" s="39" t="str">
        <f t="shared" si="1"/>
        <v/>
      </c>
      <c r="C28" s="39"/>
      <c r="D28" s="269"/>
      <c r="E28" s="39" t="str">
        <f t="shared" si="2"/>
        <v/>
      </c>
      <c r="F28" s="33"/>
      <c r="G28" s="33"/>
      <c r="H28" s="34"/>
      <c r="I28" s="34"/>
      <c r="J28" s="34"/>
      <c r="K28" s="34"/>
      <c r="L28" s="34" t="str">
        <f t="shared" si="3"/>
        <v xml:space="preserve">. </v>
      </c>
      <c r="M28" s="131" t="s">
        <v>2076</v>
      </c>
      <c r="N28" s="97" t="str">
        <f t="shared" si="4"/>
        <v/>
      </c>
      <c r="O28" s="270"/>
      <c r="P28" s="330"/>
      <c r="Q28" s="330"/>
      <c r="R28" s="35"/>
      <c r="S28" s="38" t="str">
        <f t="shared" si="5"/>
        <v/>
      </c>
      <c r="T28" s="329"/>
      <c r="U28" s="329"/>
      <c r="V28" s="329"/>
      <c r="W28" s="271"/>
      <c r="X28" s="33"/>
      <c r="Y28" s="331"/>
      <c r="Z28" s="330"/>
      <c r="AA28" s="330"/>
      <c r="AB28" s="34" t="str">
        <f t="shared" si="6"/>
        <v/>
      </c>
      <c r="AC28" s="34"/>
      <c r="AD28" s="34"/>
      <c r="AE28" s="34"/>
      <c r="AF28" s="273"/>
      <c r="AG28" s="273"/>
      <c r="AH28" s="133"/>
      <c r="AI28" s="133"/>
      <c r="AJ28" s="133"/>
      <c r="AK28" s="272"/>
      <c r="AL28" s="33"/>
      <c r="AM28" s="33"/>
      <c r="AN28" s="272" t="s">
        <v>91</v>
      </c>
      <c r="AO28" s="34"/>
      <c r="AP28" s="34" t="str">
        <f t="shared" si="7"/>
        <v/>
      </c>
      <c r="AQ28" s="34"/>
      <c r="AR28" s="34"/>
      <c r="AS28" s="34"/>
      <c r="AT28" s="34" t="str">
        <f t="shared" si="8"/>
        <v/>
      </c>
      <c r="AU28" s="272"/>
      <c r="AV28" s="34" t="str">
        <f t="shared" si="9"/>
        <v/>
      </c>
      <c r="AW28" s="134" t="s">
        <v>2626</v>
      </c>
      <c r="AX28" s="87" t="str">
        <f>'1A. Template Prep'!$C$2</f>
        <v>1270. 14 BMW X5 SUV (F15) 4.4TT (N63) Auto (Sophisto Gray) AWD (71781)</v>
      </c>
    </row>
    <row r="29" spans="1:50" x14ac:dyDescent="0.25">
      <c r="A29" s="39" t="str">
        <f t="shared" si="0"/>
        <v/>
      </c>
      <c r="B29" s="39" t="str">
        <f t="shared" si="1"/>
        <v/>
      </c>
      <c r="C29" s="39"/>
      <c r="D29" s="269"/>
      <c r="E29" s="39" t="str">
        <f t="shared" si="2"/>
        <v/>
      </c>
      <c r="F29" s="33"/>
      <c r="G29" s="33"/>
      <c r="H29" s="34"/>
      <c r="I29" s="34"/>
      <c r="J29" s="34"/>
      <c r="K29" s="34"/>
      <c r="L29" s="34" t="str">
        <f t="shared" si="3"/>
        <v xml:space="preserve">. </v>
      </c>
      <c r="M29" s="131" t="s">
        <v>2076</v>
      </c>
      <c r="N29" s="97" t="str">
        <f t="shared" si="4"/>
        <v/>
      </c>
      <c r="O29" s="270"/>
      <c r="P29" s="330"/>
      <c r="Q29" s="330"/>
      <c r="R29" s="35"/>
      <c r="S29" s="38" t="str">
        <f t="shared" si="5"/>
        <v/>
      </c>
      <c r="T29" s="329"/>
      <c r="U29" s="329"/>
      <c r="V29" s="329"/>
      <c r="W29" s="271"/>
      <c r="X29" s="33"/>
      <c r="Y29" s="331"/>
      <c r="Z29" s="330"/>
      <c r="AA29" s="330"/>
      <c r="AB29" s="34" t="str">
        <f t="shared" si="6"/>
        <v/>
      </c>
      <c r="AC29" s="34"/>
      <c r="AD29" s="34"/>
      <c r="AE29" s="34"/>
      <c r="AF29" s="273"/>
      <c r="AG29" s="273"/>
      <c r="AH29" s="133"/>
      <c r="AI29" s="133"/>
      <c r="AJ29" s="133"/>
      <c r="AK29" s="272"/>
      <c r="AL29" s="33"/>
      <c r="AM29" s="33"/>
      <c r="AN29" s="272" t="s">
        <v>91</v>
      </c>
      <c r="AO29" s="34"/>
      <c r="AP29" s="34" t="str">
        <f t="shared" si="7"/>
        <v/>
      </c>
      <c r="AQ29" s="34"/>
      <c r="AR29" s="34"/>
      <c r="AS29" s="34"/>
      <c r="AT29" s="34" t="str">
        <f t="shared" si="8"/>
        <v/>
      </c>
      <c r="AU29" s="272"/>
      <c r="AV29" s="34" t="str">
        <f t="shared" si="9"/>
        <v/>
      </c>
      <c r="AW29" s="134" t="s">
        <v>2627</v>
      </c>
      <c r="AX29" s="87" t="str">
        <f>'1A. Template Prep'!$C$2</f>
        <v>1270. 14 BMW X5 SUV (F15) 4.4TT (N63) Auto (Sophisto Gray) AWD (71781)</v>
      </c>
    </row>
    <row r="30" spans="1:50" x14ac:dyDescent="0.25">
      <c r="A30" s="39" t="str">
        <f t="shared" si="0"/>
        <v/>
      </c>
      <c r="B30" s="39" t="str">
        <f t="shared" si="1"/>
        <v/>
      </c>
      <c r="C30" s="39"/>
      <c r="D30" s="269"/>
      <c r="E30" s="39" t="str">
        <f t="shared" si="2"/>
        <v/>
      </c>
      <c r="F30" s="33"/>
      <c r="G30" s="33"/>
      <c r="H30" s="34"/>
      <c r="I30" s="34"/>
      <c r="J30" s="34"/>
      <c r="K30" s="34"/>
      <c r="L30" s="34" t="str">
        <f t="shared" si="3"/>
        <v xml:space="preserve">. </v>
      </c>
      <c r="M30" s="131" t="s">
        <v>2076</v>
      </c>
      <c r="N30" s="97" t="str">
        <f t="shared" si="4"/>
        <v/>
      </c>
      <c r="O30" s="270"/>
      <c r="P30" s="330"/>
      <c r="Q30" s="330"/>
      <c r="R30" s="35"/>
      <c r="S30" s="38" t="str">
        <f t="shared" si="5"/>
        <v/>
      </c>
      <c r="T30" s="329"/>
      <c r="U30" s="329"/>
      <c r="V30" s="329"/>
      <c r="W30" s="271"/>
      <c r="X30" s="33"/>
      <c r="Y30" s="331"/>
      <c r="Z30" s="330"/>
      <c r="AA30" s="330"/>
      <c r="AB30" s="34" t="str">
        <f t="shared" si="6"/>
        <v/>
      </c>
      <c r="AC30" s="34"/>
      <c r="AD30" s="34"/>
      <c r="AE30" s="34"/>
      <c r="AF30" s="273"/>
      <c r="AG30" s="273"/>
      <c r="AH30" s="133"/>
      <c r="AI30" s="133"/>
      <c r="AJ30" s="133"/>
      <c r="AK30" s="272"/>
      <c r="AL30" s="33"/>
      <c r="AM30" s="33"/>
      <c r="AN30" s="272" t="s">
        <v>91</v>
      </c>
      <c r="AO30" s="34"/>
      <c r="AP30" s="34" t="str">
        <f t="shared" si="7"/>
        <v/>
      </c>
      <c r="AQ30" s="34"/>
      <c r="AR30" s="34"/>
      <c r="AS30" s="34"/>
      <c r="AT30" s="34" t="str">
        <f t="shared" si="8"/>
        <v/>
      </c>
      <c r="AU30" s="272"/>
      <c r="AV30" s="34" t="str">
        <f t="shared" si="9"/>
        <v/>
      </c>
      <c r="AW30" s="134" t="s">
        <v>2628</v>
      </c>
      <c r="AX30" s="87" t="str">
        <f>'1A. Template Prep'!$C$2</f>
        <v>1270. 14 BMW X5 SUV (F15) 4.4TT (N63) Auto (Sophisto Gray) AWD (71781)</v>
      </c>
    </row>
    <row r="31" spans="1:50" x14ac:dyDescent="0.25">
      <c r="A31" s="39" t="str">
        <f t="shared" si="0"/>
        <v/>
      </c>
      <c r="B31" s="39" t="str">
        <f t="shared" si="1"/>
        <v/>
      </c>
      <c r="C31" s="39"/>
      <c r="D31" s="269"/>
      <c r="E31" s="39" t="str">
        <f t="shared" si="2"/>
        <v/>
      </c>
      <c r="F31" s="33"/>
      <c r="G31" s="33"/>
      <c r="H31" s="34"/>
      <c r="I31" s="34"/>
      <c r="J31" s="34"/>
      <c r="K31" s="34"/>
      <c r="L31" s="34" t="str">
        <f t="shared" si="3"/>
        <v xml:space="preserve">. </v>
      </c>
      <c r="M31" s="131" t="s">
        <v>2076</v>
      </c>
      <c r="N31" s="97" t="str">
        <f t="shared" si="4"/>
        <v/>
      </c>
      <c r="O31" s="270"/>
      <c r="P31" s="330"/>
      <c r="Q31" s="330"/>
      <c r="R31" s="35"/>
      <c r="S31" s="38" t="str">
        <f t="shared" si="5"/>
        <v/>
      </c>
      <c r="T31" s="329"/>
      <c r="U31" s="329"/>
      <c r="V31" s="329"/>
      <c r="W31" s="271"/>
      <c r="X31" s="33"/>
      <c r="Y31" s="331"/>
      <c r="Z31" s="330"/>
      <c r="AA31" s="330"/>
      <c r="AB31" s="34" t="str">
        <f t="shared" si="6"/>
        <v/>
      </c>
      <c r="AC31" s="34"/>
      <c r="AD31" s="34"/>
      <c r="AE31" s="34"/>
      <c r="AF31" s="273"/>
      <c r="AG31" s="273"/>
      <c r="AH31" s="133"/>
      <c r="AI31" s="133"/>
      <c r="AJ31" s="133"/>
      <c r="AK31" s="272"/>
      <c r="AL31" s="33"/>
      <c r="AM31" s="33"/>
      <c r="AN31" s="272" t="s">
        <v>91</v>
      </c>
      <c r="AO31" s="34"/>
      <c r="AP31" s="34" t="str">
        <f t="shared" si="7"/>
        <v/>
      </c>
      <c r="AQ31" s="34"/>
      <c r="AR31" s="34"/>
      <c r="AS31" s="34"/>
      <c r="AT31" s="34" t="str">
        <f t="shared" si="8"/>
        <v/>
      </c>
      <c r="AU31" s="272"/>
      <c r="AV31" s="34" t="str">
        <f t="shared" si="9"/>
        <v/>
      </c>
      <c r="AW31" s="134" t="s">
        <v>2629</v>
      </c>
      <c r="AX31" s="87" t="str">
        <f>'1A. Template Prep'!$C$2</f>
        <v>1270. 14 BMW X5 SUV (F15) 4.4TT (N63) Auto (Sophisto Gray) AWD (71781)</v>
      </c>
    </row>
    <row r="32" spans="1:50" x14ac:dyDescent="0.25">
      <c r="A32" s="39" t="str">
        <f t="shared" si="0"/>
        <v/>
      </c>
      <c r="B32" s="39" t="str">
        <f t="shared" si="1"/>
        <v/>
      </c>
      <c r="C32" s="39"/>
      <c r="D32" s="269"/>
      <c r="E32" s="39" t="str">
        <f t="shared" si="2"/>
        <v/>
      </c>
      <c r="F32" s="33"/>
      <c r="G32" s="33"/>
      <c r="H32" s="34"/>
      <c r="I32" s="34"/>
      <c r="J32" s="34"/>
      <c r="K32" s="34"/>
      <c r="L32" s="34" t="str">
        <f t="shared" si="3"/>
        <v xml:space="preserve">. </v>
      </c>
      <c r="M32" s="131" t="s">
        <v>2076</v>
      </c>
      <c r="N32" s="97" t="str">
        <f t="shared" si="4"/>
        <v/>
      </c>
      <c r="O32" s="270"/>
      <c r="P32" s="330"/>
      <c r="Q32" s="330"/>
      <c r="R32" s="35"/>
      <c r="S32" s="38" t="str">
        <f t="shared" si="5"/>
        <v/>
      </c>
      <c r="T32" s="329"/>
      <c r="U32" s="329"/>
      <c r="V32" s="329"/>
      <c r="W32" s="271"/>
      <c r="X32" s="33"/>
      <c r="Y32" s="331"/>
      <c r="Z32" s="330"/>
      <c r="AA32" s="330"/>
      <c r="AB32" s="34" t="str">
        <f t="shared" si="6"/>
        <v/>
      </c>
      <c r="AC32" s="34"/>
      <c r="AD32" s="34"/>
      <c r="AE32" s="34"/>
      <c r="AF32" s="273"/>
      <c r="AG32" s="273"/>
      <c r="AH32" s="133"/>
      <c r="AI32" s="133"/>
      <c r="AJ32" s="133"/>
      <c r="AK32" s="272"/>
      <c r="AL32" s="33"/>
      <c r="AM32" s="33"/>
      <c r="AN32" s="272" t="s">
        <v>91</v>
      </c>
      <c r="AO32" s="34"/>
      <c r="AP32" s="34" t="str">
        <f t="shared" si="7"/>
        <v/>
      </c>
      <c r="AQ32" s="34"/>
      <c r="AR32" s="34"/>
      <c r="AS32" s="34"/>
      <c r="AT32" s="34" t="str">
        <f t="shared" si="8"/>
        <v/>
      </c>
      <c r="AU32" s="272"/>
      <c r="AV32" s="34" t="str">
        <f t="shared" si="9"/>
        <v/>
      </c>
      <c r="AW32" s="134" t="s">
        <v>2630</v>
      </c>
      <c r="AX32" s="87" t="str">
        <f>'1A. Template Prep'!$C$2</f>
        <v>1270. 14 BMW X5 SUV (F15) 4.4TT (N63) Auto (Sophisto Gray) AWD (71781)</v>
      </c>
    </row>
    <row r="33" spans="1:50" x14ac:dyDescent="0.25">
      <c r="A33" s="39" t="str">
        <f t="shared" si="0"/>
        <v/>
      </c>
      <c r="B33" s="39" t="str">
        <f t="shared" si="1"/>
        <v/>
      </c>
      <c r="C33" s="39"/>
      <c r="D33" s="269"/>
      <c r="E33" s="39" t="str">
        <f t="shared" si="2"/>
        <v/>
      </c>
      <c r="F33" s="33"/>
      <c r="G33" s="33"/>
      <c r="H33" s="34"/>
      <c r="I33" s="34"/>
      <c r="J33" s="34"/>
      <c r="K33" s="34"/>
      <c r="L33" s="34" t="str">
        <f t="shared" si="3"/>
        <v xml:space="preserve">. </v>
      </c>
      <c r="M33" s="131" t="s">
        <v>2076</v>
      </c>
      <c r="N33" s="97" t="str">
        <f t="shared" si="4"/>
        <v/>
      </c>
      <c r="O33" s="270"/>
      <c r="P33" s="330"/>
      <c r="Q33" s="330"/>
      <c r="R33" s="35"/>
      <c r="S33" s="38" t="str">
        <f t="shared" si="5"/>
        <v/>
      </c>
      <c r="T33" s="329"/>
      <c r="U33" s="329"/>
      <c r="V33" s="329"/>
      <c r="W33" s="271"/>
      <c r="X33" s="33"/>
      <c r="Y33" s="331"/>
      <c r="Z33" s="330"/>
      <c r="AA33" s="330"/>
      <c r="AB33" s="34" t="str">
        <f t="shared" si="6"/>
        <v/>
      </c>
      <c r="AC33" s="34"/>
      <c r="AD33" s="34"/>
      <c r="AE33" s="34"/>
      <c r="AF33" s="273"/>
      <c r="AG33" s="273"/>
      <c r="AH33" s="133"/>
      <c r="AI33" s="133"/>
      <c r="AJ33" s="133"/>
      <c r="AK33" s="272"/>
      <c r="AL33" s="33"/>
      <c r="AM33" s="33"/>
      <c r="AN33" s="272" t="s">
        <v>91</v>
      </c>
      <c r="AO33" s="34"/>
      <c r="AP33" s="34" t="str">
        <f t="shared" si="7"/>
        <v/>
      </c>
      <c r="AQ33" s="34"/>
      <c r="AR33" s="34"/>
      <c r="AS33" s="34"/>
      <c r="AT33" s="34" t="str">
        <f t="shared" si="8"/>
        <v/>
      </c>
      <c r="AU33" s="272"/>
      <c r="AV33" s="34" t="str">
        <f t="shared" si="9"/>
        <v/>
      </c>
      <c r="AW33" s="134" t="s">
        <v>2631</v>
      </c>
      <c r="AX33" s="87" t="str">
        <f>'1A. Template Prep'!$C$2</f>
        <v>1270. 14 BMW X5 SUV (F15) 4.4TT (N63) Auto (Sophisto Gray) AWD (71781)</v>
      </c>
    </row>
    <row r="34" spans="1:50" x14ac:dyDescent="0.25">
      <c r="A34" s="39" t="str">
        <f t="shared" si="0"/>
        <v/>
      </c>
      <c r="B34" s="39" t="str">
        <f t="shared" si="1"/>
        <v/>
      </c>
      <c r="C34" s="39"/>
      <c r="D34" s="269"/>
      <c r="E34" s="39" t="str">
        <f t="shared" si="2"/>
        <v/>
      </c>
      <c r="F34" s="33"/>
      <c r="G34" s="33"/>
      <c r="H34" s="34"/>
      <c r="I34" s="34"/>
      <c r="J34" s="34"/>
      <c r="K34" s="34"/>
      <c r="L34" s="34" t="str">
        <f t="shared" si="3"/>
        <v xml:space="preserve">. </v>
      </c>
      <c r="M34" s="131" t="s">
        <v>2076</v>
      </c>
      <c r="N34" s="97" t="str">
        <f t="shared" si="4"/>
        <v/>
      </c>
      <c r="O34" s="270"/>
      <c r="P34" s="330"/>
      <c r="Q34" s="330"/>
      <c r="R34" s="35"/>
      <c r="S34" s="38" t="str">
        <f t="shared" si="5"/>
        <v/>
      </c>
      <c r="T34" s="329"/>
      <c r="U34" s="329"/>
      <c r="V34" s="329"/>
      <c r="W34" s="271"/>
      <c r="X34" s="33"/>
      <c r="Y34" s="331"/>
      <c r="Z34" s="330"/>
      <c r="AA34" s="330"/>
      <c r="AB34" s="34" t="str">
        <f t="shared" si="6"/>
        <v/>
      </c>
      <c r="AC34" s="34"/>
      <c r="AD34" s="34"/>
      <c r="AE34" s="34"/>
      <c r="AF34" s="273"/>
      <c r="AG34" s="273"/>
      <c r="AH34" s="133"/>
      <c r="AI34" s="133"/>
      <c r="AJ34" s="133"/>
      <c r="AK34" s="272"/>
      <c r="AL34" s="33"/>
      <c r="AM34" s="33"/>
      <c r="AN34" s="272" t="s">
        <v>91</v>
      </c>
      <c r="AO34" s="34"/>
      <c r="AP34" s="34" t="str">
        <f t="shared" si="7"/>
        <v/>
      </c>
      <c r="AQ34" s="34"/>
      <c r="AR34" s="34"/>
      <c r="AS34" s="34"/>
      <c r="AT34" s="34" t="str">
        <f t="shared" si="8"/>
        <v/>
      </c>
      <c r="AU34" s="272"/>
      <c r="AV34" s="34" t="str">
        <f t="shared" si="9"/>
        <v/>
      </c>
      <c r="AW34" s="134" t="s">
        <v>2632</v>
      </c>
      <c r="AX34" s="87" t="str">
        <f>'1A. Template Prep'!$C$2</f>
        <v>1270. 14 BMW X5 SUV (F15) 4.4TT (N63) Auto (Sophisto Gray) AWD (71781)</v>
      </c>
    </row>
    <row r="35" spans="1:50" x14ac:dyDescent="0.25">
      <c r="A35" s="39" t="str">
        <f t="shared" si="0"/>
        <v/>
      </c>
      <c r="B35" s="39" t="str">
        <f t="shared" si="1"/>
        <v/>
      </c>
      <c r="C35" s="39"/>
      <c r="D35" s="269"/>
      <c r="E35" s="39" t="str">
        <f t="shared" si="2"/>
        <v/>
      </c>
      <c r="F35" s="33"/>
      <c r="G35" s="33"/>
      <c r="H35" s="34"/>
      <c r="I35" s="34"/>
      <c r="J35" s="34"/>
      <c r="K35" s="34"/>
      <c r="L35" s="34" t="str">
        <f t="shared" si="3"/>
        <v xml:space="preserve">. </v>
      </c>
      <c r="M35" s="131" t="s">
        <v>2076</v>
      </c>
      <c r="N35" s="97" t="str">
        <f t="shared" si="4"/>
        <v/>
      </c>
      <c r="O35" s="270"/>
      <c r="P35" s="330"/>
      <c r="Q35" s="330"/>
      <c r="R35" s="35"/>
      <c r="S35" s="38" t="str">
        <f t="shared" si="5"/>
        <v/>
      </c>
      <c r="T35" s="329"/>
      <c r="U35" s="329"/>
      <c r="V35" s="329"/>
      <c r="W35" s="271"/>
      <c r="X35" s="33"/>
      <c r="Y35" s="331"/>
      <c r="Z35" s="330"/>
      <c r="AA35" s="330"/>
      <c r="AB35" s="34" t="str">
        <f t="shared" si="6"/>
        <v/>
      </c>
      <c r="AC35" s="34"/>
      <c r="AD35" s="34"/>
      <c r="AE35" s="34"/>
      <c r="AF35" s="273"/>
      <c r="AG35" s="273"/>
      <c r="AH35" s="133"/>
      <c r="AI35" s="133"/>
      <c r="AJ35" s="133"/>
      <c r="AK35" s="272"/>
      <c r="AL35" s="33"/>
      <c r="AM35" s="33"/>
      <c r="AN35" s="272" t="s">
        <v>91</v>
      </c>
      <c r="AO35" s="34"/>
      <c r="AP35" s="34" t="str">
        <f t="shared" si="7"/>
        <v/>
      </c>
      <c r="AQ35" s="34"/>
      <c r="AR35" s="34"/>
      <c r="AS35" s="34"/>
      <c r="AT35" s="34" t="str">
        <f t="shared" si="8"/>
        <v/>
      </c>
      <c r="AU35" s="272"/>
      <c r="AV35" s="34" t="str">
        <f t="shared" si="9"/>
        <v/>
      </c>
      <c r="AW35" s="134" t="s">
        <v>2633</v>
      </c>
      <c r="AX35" s="87" t="str">
        <f>'1A. Template Prep'!$C$2</f>
        <v>1270. 14 BMW X5 SUV (F15) 4.4TT (N63) Auto (Sophisto Gray) AWD (71781)</v>
      </c>
    </row>
    <row r="36" spans="1:50" x14ac:dyDescent="0.25">
      <c r="A36" s="39" t="str">
        <f t="shared" si="0"/>
        <v/>
      </c>
      <c r="B36" s="39" t="str">
        <f t="shared" si="1"/>
        <v/>
      </c>
      <c r="C36" s="39"/>
      <c r="D36" s="269"/>
      <c r="E36" s="39" t="str">
        <f t="shared" si="2"/>
        <v/>
      </c>
      <c r="F36" s="33"/>
      <c r="G36" s="33"/>
      <c r="H36" s="34"/>
      <c r="I36" s="34"/>
      <c r="J36" s="34"/>
      <c r="K36" s="34"/>
      <c r="L36" s="34" t="str">
        <f t="shared" si="3"/>
        <v xml:space="preserve">. </v>
      </c>
      <c r="M36" s="131" t="s">
        <v>2076</v>
      </c>
      <c r="N36" s="97" t="str">
        <f t="shared" si="4"/>
        <v/>
      </c>
      <c r="O36" s="270"/>
      <c r="P36" s="330"/>
      <c r="Q36" s="330"/>
      <c r="R36" s="35"/>
      <c r="S36" s="38" t="str">
        <f t="shared" si="5"/>
        <v/>
      </c>
      <c r="T36" s="329"/>
      <c r="U36" s="329"/>
      <c r="V36" s="329"/>
      <c r="W36" s="271"/>
      <c r="X36" s="33"/>
      <c r="Y36" s="331"/>
      <c r="Z36" s="330"/>
      <c r="AA36" s="330"/>
      <c r="AB36" s="34" t="str">
        <f t="shared" si="6"/>
        <v/>
      </c>
      <c r="AC36" s="34"/>
      <c r="AD36" s="34"/>
      <c r="AE36" s="34"/>
      <c r="AF36" s="273"/>
      <c r="AG36" s="273"/>
      <c r="AH36" s="133"/>
      <c r="AI36" s="133"/>
      <c r="AJ36" s="133"/>
      <c r="AK36" s="272"/>
      <c r="AL36" s="33"/>
      <c r="AM36" s="33"/>
      <c r="AN36" s="272" t="s">
        <v>91</v>
      </c>
      <c r="AO36" s="34"/>
      <c r="AP36" s="34" t="str">
        <f t="shared" si="7"/>
        <v/>
      </c>
      <c r="AQ36" s="34"/>
      <c r="AR36" s="34"/>
      <c r="AS36" s="34"/>
      <c r="AT36" s="34" t="str">
        <f t="shared" si="8"/>
        <v/>
      </c>
      <c r="AU36" s="272"/>
      <c r="AV36" s="34" t="str">
        <f t="shared" si="9"/>
        <v/>
      </c>
      <c r="AW36" s="134" t="s">
        <v>2634</v>
      </c>
      <c r="AX36" s="87" t="str">
        <f>'1A. Template Prep'!$C$2</f>
        <v>1270. 14 BMW X5 SUV (F15) 4.4TT (N63) Auto (Sophisto Gray) AWD (71781)</v>
      </c>
    </row>
    <row r="37" spans="1:50" x14ac:dyDescent="0.25">
      <c r="A37" s="39" t="str">
        <f t="shared" si="0"/>
        <v/>
      </c>
      <c r="B37" s="39" t="str">
        <f t="shared" si="1"/>
        <v/>
      </c>
      <c r="C37" s="39"/>
      <c r="D37" s="269"/>
      <c r="E37" s="39" t="str">
        <f t="shared" si="2"/>
        <v/>
      </c>
      <c r="F37" s="33"/>
      <c r="G37" s="33"/>
      <c r="H37" s="34"/>
      <c r="I37" s="34"/>
      <c r="J37" s="34"/>
      <c r="K37" s="34"/>
      <c r="L37" s="34" t="str">
        <f t="shared" si="3"/>
        <v xml:space="preserve">. </v>
      </c>
      <c r="M37" s="131" t="s">
        <v>2076</v>
      </c>
      <c r="N37" s="97" t="str">
        <f t="shared" si="4"/>
        <v/>
      </c>
      <c r="O37" s="270"/>
      <c r="P37" s="330"/>
      <c r="Q37" s="330"/>
      <c r="R37" s="35"/>
      <c r="S37" s="38" t="str">
        <f t="shared" si="5"/>
        <v/>
      </c>
      <c r="T37" s="329"/>
      <c r="U37" s="329"/>
      <c r="V37" s="329"/>
      <c r="W37" s="271"/>
      <c r="X37" s="33"/>
      <c r="Y37" s="331"/>
      <c r="Z37" s="330"/>
      <c r="AA37" s="330"/>
      <c r="AB37" s="34" t="str">
        <f t="shared" si="6"/>
        <v/>
      </c>
      <c r="AC37" s="34"/>
      <c r="AD37" s="34"/>
      <c r="AE37" s="34"/>
      <c r="AF37" s="273"/>
      <c r="AG37" s="273"/>
      <c r="AH37" s="133"/>
      <c r="AI37" s="133"/>
      <c r="AJ37" s="133"/>
      <c r="AK37" s="272"/>
      <c r="AL37" s="33"/>
      <c r="AM37" s="33"/>
      <c r="AN37" s="272" t="s">
        <v>91</v>
      </c>
      <c r="AO37" s="34"/>
      <c r="AP37" s="34" t="str">
        <f t="shared" si="7"/>
        <v/>
      </c>
      <c r="AQ37" s="34"/>
      <c r="AR37" s="34"/>
      <c r="AS37" s="34"/>
      <c r="AT37" s="34" t="str">
        <f t="shared" si="8"/>
        <v/>
      </c>
      <c r="AU37" s="272"/>
      <c r="AV37" s="34" t="str">
        <f t="shared" si="9"/>
        <v/>
      </c>
      <c r="AW37" s="134" t="s">
        <v>2635</v>
      </c>
      <c r="AX37" s="87" t="str">
        <f>'1A. Template Prep'!$C$2</f>
        <v>1270. 14 BMW X5 SUV (F15) 4.4TT (N63) Auto (Sophisto Gray) AWD (71781)</v>
      </c>
    </row>
    <row r="38" spans="1:50" x14ac:dyDescent="0.25">
      <c r="A38" s="39" t="str">
        <f t="shared" si="0"/>
        <v/>
      </c>
      <c r="B38" s="39" t="str">
        <f t="shared" si="1"/>
        <v/>
      </c>
      <c r="C38" s="39"/>
      <c r="D38" s="269"/>
      <c r="E38" s="39" t="str">
        <f t="shared" si="2"/>
        <v/>
      </c>
      <c r="F38" s="33"/>
      <c r="G38" s="33"/>
      <c r="H38" s="34"/>
      <c r="I38" s="34"/>
      <c r="J38" s="34"/>
      <c r="K38" s="34"/>
      <c r="L38" s="34" t="str">
        <f t="shared" si="3"/>
        <v xml:space="preserve">. </v>
      </c>
      <c r="M38" s="131" t="s">
        <v>2076</v>
      </c>
      <c r="N38" s="97" t="str">
        <f t="shared" si="4"/>
        <v/>
      </c>
      <c r="O38" s="270"/>
      <c r="P38" s="330"/>
      <c r="Q38" s="330"/>
      <c r="R38" s="35"/>
      <c r="S38" s="38" t="str">
        <f t="shared" si="5"/>
        <v/>
      </c>
      <c r="T38" s="329"/>
      <c r="U38" s="329"/>
      <c r="V38" s="329"/>
      <c r="W38" s="271"/>
      <c r="X38" s="33"/>
      <c r="Y38" s="331"/>
      <c r="Z38" s="330"/>
      <c r="AA38" s="330"/>
      <c r="AB38" s="34" t="str">
        <f t="shared" si="6"/>
        <v/>
      </c>
      <c r="AC38" s="34"/>
      <c r="AD38" s="34"/>
      <c r="AE38" s="34"/>
      <c r="AF38" s="273"/>
      <c r="AG38" s="273"/>
      <c r="AH38" s="133"/>
      <c r="AI38" s="133"/>
      <c r="AJ38" s="133"/>
      <c r="AK38" s="272"/>
      <c r="AL38" s="33"/>
      <c r="AM38" s="33"/>
      <c r="AN38" s="272" t="s">
        <v>91</v>
      </c>
      <c r="AO38" s="34"/>
      <c r="AP38" s="34" t="str">
        <f t="shared" si="7"/>
        <v/>
      </c>
      <c r="AQ38" s="34"/>
      <c r="AR38" s="34"/>
      <c r="AS38" s="34"/>
      <c r="AT38" s="34" t="str">
        <f t="shared" si="8"/>
        <v/>
      </c>
      <c r="AU38" s="272"/>
      <c r="AV38" s="34" t="str">
        <f t="shared" si="9"/>
        <v/>
      </c>
      <c r="AW38" s="134" t="s">
        <v>2636</v>
      </c>
      <c r="AX38" s="87" t="str">
        <f>'1A. Template Prep'!$C$2</f>
        <v>1270. 14 BMW X5 SUV (F15) 4.4TT (N63) Auto (Sophisto Gray) AWD (71781)</v>
      </c>
    </row>
    <row r="39" spans="1:50" x14ac:dyDescent="0.25">
      <c r="A39" s="39" t="str">
        <f t="shared" si="0"/>
        <v/>
      </c>
      <c r="B39" s="39" t="str">
        <f t="shared" si="1"/>
        <v/>
      </c>
      <c r="C39" s="39"/>
      <c r="D39" s="269"/>
      <c r="E39" s="39" t="str">
        <f t="shared" si="2"/>
        <v/>
      </c>
      <c r="F39" s="33"/>
      <c r="G39" s="33"/>
      <c r="H39" s="34"/>
      <c r="I39" s="34"/>
      <c r="J39" s="34"/>
      <c r="K39" s="34"/>
      <c r="L39" s="34" t="str">
        <f t="shared" si="3"/>
        <v xml:space="preserve">. </v>
      </c>
      <c r="M39" s="131" t="s">
        <v>2076</v>
      </c>
      <c r="N39" s="97" t="str">
        <f t="shared" si="4"/>
        <v/>
      </c>
      <c r="O39" s="270"/>
      <c r="P39" s="330"/>
      <c r="Q39" s="330"/>
      <c r="R39" s="35"/>
      <c r="S39" s="38" t="str">
        <f t="shared" si="5"/>
        <v/>
      </c>
      <c r="T39" s="329"/>
      <c r="U39" s="329"/>
      <c r="V39" s="329"/>
      <c r="W39" s="271"/>
      <c r="X39" s="33"/>
      <c r="Y39" s="331"/>
      <c r="Z39" s="330"/>
      <c r="AA39" s="330"/>
      <c r="AB39" s="34" t="str">
        <f t="shared" si="6"/>
        <v/>
      </c>
      <c r="AC39" s="34"/>
      <c r="AD39" s="34"/>
      <c r="AE39" s="34"/>
      <c r="AF39" s="273"/>
      <c r="AG39" s="273"/>
      <c r="AH39" s="133"/>
      <c r="AI39" s="133"/>
      <c r="AJ39" s="133"/>
      <c r="AK39" s="272"/>
      <c r="AL39" s="33"/>
      <c r="AM39" s="33"/>
      <c r="AN39" s="272" t="s">
        <v>91</v>
      </c>
      <c r="AO39" s="34"/>
      <c r="AP39" s="34" t="str">
        <f t="shared" si="7"/>
        <v/>
      </c>
      <c r="AQ39" s="34"/>
      <c r="AR39" s="34"/>
      <c r="AS39" s="34"/>
      <c r="AT39" s="34" t="str">
        <f t="shared" si="8"/>
        <v/>
      </c>
      <c r="AU39" s="272"/>
      <c r="AV39" s="34" t="str">
        <f t="shared" si="9"/>
        <v/>
      </c>
      <c r="AW39" s="134" t="s">
        <v>2637</v>
      </c>
      <c r="AX39" s="87" t="str">
        <f>'1A. Template Prep'!$C$2</f>
        <v>1270. 14 BMW X5 SUV (F15) 4.4TT (N63) Auto (Sophisto Gray) AWD (71781)</v>
      </c>
    </row>
    <row r="40" spans="1:50" x14ac:dyDescent="0.25">
      <c r="A40" s="39" t="str">
        <f t="shared" si="0"/>
        <v/>
      </c>
      <c r="B40" s="39" t="str">
        <f t="shared" si="1"/>
        <v/>
      </c>
      <c r="C40" s="39"/>
      <c r="D40" s="269"/>
      <c r="E40" s="39" t="str">
        <f t="shared" si="2"/>
        <v/>
      </c>
      <c r="F40" s="33"/>
      <c r="G40" s="33"/>
      <c r="H40" s="34"/>
      <c r="I40" s="34"/>
      <c r="J40" s="34"/>
      <c r="K40" s="34"/>
      <c r="L40" s="34" t="str">
        <f t="shared" si="3"/>
        <v xml:space="preserve">. </v>
      </c>
      <c r="M40" s="131" t="s">
        <v>2076</v>
      </c>
      <c r="N40" s="97" t="str">
        <f t="shared" si="4"/>
        <v/>
      </c>
      <c r="O40" s="270"/>
      <c r="P40" s="330"/>
      <c r="Q40" s="330"/>
      <c r="R40" s="35"/>
      <c r="S40" s="38" t="str">
        <f t="shared" si="5"/>
        <v/>
      </c>
      <c r="T40" s="329"/>
      <c r="U40" s="329"/>
      <c r="V40" s="329"/>
      <c r="W40" s="271"/>
      <c r="X40" s="33"/>
      <c r="Y40" s="331"/>
      <c r="Z40" s="330"/>
      <c r="AA40" s="330"/>
      <c r="AB40" s="34" t="str">
        <f t="shared" si="6"/>
        <v/>
      </c>
      <c r="AC40" s="34"/>
      <c r="AD40" s="34"/>
      <c r="AE40" s="34"/>
      <c r="AF40" s="273"/>
      <c r="AG40" s="273"/>
      <c r="AH40" s="133"/>
      <c r="AI40" s="133"/>
      <c r="AJ40" s="133"/>
      <c r="AK40" s="272"/>
      <c r="AL40" s="33"/>
      <c r="AM40" s="33"/>
      <c r="AN40" s="272" t="s">
        <v>91</v>
      </c>
      <c r="AO40" s="34"/>
      <c r="AP40" s="34" t="str">
        <f t="shared" si="7"/>
        <v/>
      </c>
      <c r="AQ40" s="34"/>
      <c r="AR40" s="34"/>
      <c r="AS40" s="34"/>
      <c r="AT40" s="34" t="str">
        <f t="shared" si="8"/>
        <v/>
      </c>
      <c r="AU40" s="272"/>
      <c r="AV40" s="34" t="str">
        <f t="shared" si="9"/>
        <v/>
      </c>
      <c r="AW40" s="134" t="s">
        <v>2638</v>
      </c>
      <c r="AX40" s="87" t="str">
        <f>'1A. Template Prep'!$C$2</f>
        <v>1270. 14 BMW X5 SUV (F15) 4.4TT (N63) Auto (Sophisto Gray) AWD (71781)</v>
      </c>
    </row>
    <row r="41" spans="1:50" x14ac:dyDescent="0.25">
      <c r="A41" s="39" t="str">
        <f t="shared" si="0"/>
        <v/>
      </c>
      <c r="B41" s="39" t="str">
        <f t="shared" si="1"/>
        <v/>
      </c>
      <c r="C41" s="39"/>
      <c r="D41" s="269"/>
      <c r="E41" s="39" t="str">
        <f t="shared" si="2"/>
        <v/>
      </c>
      <c r="F41" s="33"/>
      <c r="G41" s="33"/>
      <c r="H41" s="34"/>
      <c r="I41" s="34"/>
      <c r="J41" s="34"/>
      <c r="K41" s="34"/>
      <c r="L41" s="34" t="str">
        <f t="shared" si="3"/>
        <v xml:space="preserve">. </v>
      </c>
      <c r="M41" s="131" t="s">
        <v>2076</v>
      </c>
      <c r="N41" s="97" t="str">
        <f t="shared" si="4"/>
        <v/>
      </c>
      <c r="O41" s="270"/>
      <c r="P41" s="330"/>
      <c r="Q41" s="330"/>
      <c r="R41" s="35"/>
      <c r="S41" s="38" t="str">
        <f t="shared" si="5"/>
        <v/>
      </c>
      <c r="T41" s="329"/>
      <c r="U41" s="329"/>
      <c r="V41" s="329"/>
      <c r="W41" s="271"/>
      <c r="X41" s="33"/>
      <c r="Y41" s="331"/>
      <c r="Z41" s="330"/>
      <c r="AA41" s="330"/>
      <c r="AB41" s="34" t="str">
        <f t="shared" si="6"/>
        <v/>
      </c>
      <c r="AC41" s="34"/>
      <c r="AD41" s="34"/>
      <c r="AE41" s="34"/>
      <c r="AF41" s="273"/>
      <c r="AG41" s="273"/>
      <c r="AH41" s="133"/>
      <c r="AI41" s="133"/>
      <c r="AJ41" s="133"/>
      <c r="AK41" s="272"/>
      <c r="AL41" s="33"/>
      <c r="AM41" s="33"/>
      <c r="AN41" s="272" t="s">
        <v>91</v>
      </c>
      <c r="AO41" s="34"/>
      <c r="AP41" s="34" t="str">
        <f t="shared" si="7"/>
        <v/>
      </c>
      <c r="AQ41" s="34"/>
      <c r="AR41" s="34"/>
      <c r="AS41" s="34"/>
      <c r="AT41" s="34" t="str">
        <f t="shared" si="8"/>
        <v/>
      </c>
      <c r="AU41" s="272"/>
      <c r="AV41" s="34" t="str">
        <f t="shared" si="9"/>
        <v/>
      </c>
      <c r="AW41" s="134" t="s">
        <v>2639</v>
      </c>
      <c r="AX41" s="87" t="str">
        <f>'1A. Template Prep'!$C$2</f>
        <v>1270. 14 BMW X5 SUV (F15) 4.4TT (N63) Auto (Sophisto Gray) AWD (71781)</v>
      </c>
    </row>
    <row r="42" spans="1:50" x14ac:dyDescent="0.25">
      <c r="A42" s="39" t="str">
        <f t="shared" si="0"/>
        <v/>
      </c>
      <c r="B42" s="39" t="str">
        <f t="shared" si="1"/>
        <v/>
      </c>
      <c r="C42" s="39"/>
      <c r="D42" s="269"/>
      <c r="E42" s="39" t="str">
        <f t="shared" si="2"/>
        <v/>
      </c>
      <c r="F42" s="33"/>
      <c r="G42" s="33"/>
      <c r="H42" s="34"/>
      <c r="I42" s="34"/>
      <c r="J42" s="34"/>
      <c r="K42" s="34"/>
      <c r="L42" s="34" t="str">
        <f t="shared" si="3"/>
        <v xml:space="preserve">. </v>
      </c>
      <c r="M42" s="131" t="s">
        <v>2076</v>
      </c>
      <c r="N42" s="97" t="str">
        <f t="shared" si="4"/>
        <v/>
      </c>
      <c r="O42" s="270"/>
      <c r="P42" s="330"/>
      <c r="Q42" s="330"/>
      <c r="R42" s="35"/>
      <c r="S42" s="38" t="str">
        <f t="shared" si="5"/>
        <v/>
      </c>
      <c r="T42" s="329"/>
      <c r="U42" s="329"/>
      <c r="V42" s="329"/>
      <c r="W42" s="271"/>
      <c r="X42" s="33"/>
      <c r="Y42" s="331"/>
      <c r="Z42" s="330"/>
      <c r="AA42" s="330"/>
      <c r="AB42" s="34" t="str">
        <f t="shared" si="6"/>
        <v/>
      </c>
      <c r="AC42" s="34"/>
      <c r="AD42" s="34"/>
      <c r="AE42" s="34"/>
      <c r="AF42" s="273"/>
      <c r="AG42" s="273"/>
      <c r="AH42" s="133"/>
      <c r="AI42" s="133"/>
      <c r="AJ42" s="133"/>
      <c r="AK42" s="272"/>
      <c r="AL42" s="33"/>
      <c r="AM42" s="33"/>
      <c r="AN42" s="272" t="s">
        <v>91</v>
      </c>
      <c r="AO42" s="34"/>
      <c r="AP42" s="34" t="str">
        <f t="shared" si="7"/>
        <v/>
      </c>
      <c r="AQ42" s="34"/>
      <c r="AR42" s="34"/>
      <c r="AS42" s="34"/>
      <c r="AT42" s="34" t="str">
        <f t="shared" si="8"/>
        <v/>
      </c>
      <c r="AU42" s="272"/>
      <c r="AV42" s="34" t="str">
        <f t="shared" si="9"/>
        <v/>
      </c>
      <c r="AW42" s="134" t="s">
        <v>2640</v>
      </c>
      <c r="AX42" s="87" t="str">
        <f>'1A. Template Prep'!$C$2</f>
        <v>1270. 14 BMW X5 SUV (F15) 4.4TT (N63) Auto (Sophisto Gray) AWD (71781)</v>
      </c>
    </row>
    <row r="43" spans="1:50" x14ac:dyDescent="0.25">
      <c r="A43" s="39" t="str">
        <f t="shared" si="0"/>
        <v/>
      </c>
      <c r="B43" s="39" t="str">
        <f t="shared" si="1"/>
        <v/>
      </c>
      <c r="C43" s="39"/>
      <c r="D43" s="269"/>
      <c r="E43" s="39" t="str">
        <f t="shared" si="2"/>
        <v/>
      </c>
      <c r="F43" s="33"/>
      <c r="G43" s="33"/>
      <c r="H43" s="34"/>
      <c r="I43" s="34"/>
      <c r="J43" s="34"/>
      <c r="K43" s="34"/>
      <c r="L43" s="34" t="str">
        <f t="shared" si="3"/>
        <v xml:space="preserve">. </v>
      </c>
      <c r="M43" s="131" t="s">
        <v>2076</v>
      </c>
      <c r="N43" s="97" t="str">
        <f t="shared" si="4"/>
        <v/>
      </c>
      <c r="O43" s="270"/>
      <c r="P43" s="330"/>
      <c r="Q43" s="330"/>
      <c r="R43" s="35"/>
      <c r="S43" s="38" t="str">
        <f t="shared" si="5"/>
        <v/>
      </c>
      <c r="T43" s="329"/>
      <c r="U43" s="329"/>
      <c r="V43" s="329"/>
      <c r="W43" s="271"/>
      <c r="X43" s="33"/>
      <c r="Y43" s="331"/>
      <c r="Z43" s="330"/>
      <c r="AA43" s="330"/>
      <c r="AB43" s="34" t="str">
        <f t="shared" si="6"/>
        <v/>
      </c>
      <c r="AC43" s="34"/>
      <c r="AD43" s="34"/>
      <c r="AE43" s="34"/>
      <c r="AF43" s="273"/>
      <c r="AG43" s="273"/>
      <c r="AH43" s="133"/>
      <c r="AI43" s="133"/>
      <c r="AJ43" s="133"/>
      <c r="AK43" s="272"/>
      <c r="AL43" s="33"/>
      <c r="AM43" s="33"/>
      <c r="AN43" s="272" t="s">
        <v>91</v>
      </c>
      <c r="AO43" s="34"/>
      <c r="AP43" s="34" t="str">
        <f t="shared" si="7"/>
        <v/>
      </c>
      <c r="AQ43" s="34"/>
      <c r="AR43" s="34"/>
      <c r="AS43" s="34"/>
      <c r="AT43" s="34" t="str">
        <f t="shared" si="8"/>
        <v/>
      </c>
      <c r="AU43" s="272"/>
      <c r="AV43" s="34" t="str">
        <f t="shared" si="9"/>
        <v/>
      </c>
      <c r="AW43" s="134" t="s">
        <v>2641</v>
      </c>
      <c r="AX43" s="87" t="str">
        <f>'1A. Template Prep'!$C$2</f>
        <v>1270. 14 BMW X5 SUV (F15) 4.4TT (N63) Auto (Sophisto Gray) AWD (71781)</v>
      </c>
    </row>
    <row r="44" spans="1:50" x14ac:dyDescent="0.25">
      <c r="A44" s="39" t="str">
        <f t="shared" si="0"/>
        <v/>
      </c>
      <c r="B44" s="39" t="str">
        <f t="shared" si="1"/>
        <v/>
      </c>
      <c r="C44" s="39"/>
      <c r="D44" s="269"/>
      <c r="E44" s="39" t="str">
        <f t="shared" si="2"/>
        <v/>
      </c>
      <c r="F44" s="33"/>
      <c r="G44" s="33"/>
      <c r="H44" s="34"/>
      <c r="I44" s="34"/>
      <c r="J44" s="34"/>
      <c r="K44" s="34"/>
      <c r="L44" s="34" t="str">
        <f t="shared" si="3"/>
        <v xml:space="preserve">. </v>
      </c>
      <c r="M44" s="131" t="s">
        <v>2076</v>
      </c>
      <c r="N44" s="97" t="str">
        <f t="shared" si="4"/>
        <v/>
      </c>
      <c r="O44" s="270"/>
      <c r="P44" s="330"/>
      <c r="Q44" s="330"/>
      <c r="R44" s="35"/>
      <c r="S44" s="38" t="str">
        <f t="shared" si="5"/>
        <v/>
      </c>
      <c r="T44" s="329"/>
      <c r="U44" s="329"/>
      <c r="V44" s="329"/>
      <c r="W44" s="271"/>
      <c r="X44" s="33"/>
      <c r="Y44" s="331"/>
      <c r="Z44" s="330"/>
      <c r="AA44" s="330"/>
      <c r="AB44" s="34" t="str">
        <f t="shared" si="6"/>
        <v/>
      </c>
      <c r="AC44" s="34"/>
      <c r="AD44" s="34"/>
      <c r="AE44" s="34"/>
      <c r="AF44" s="273"/>
      <c r="AG44" s="273"/>
      <c r="AH44" s="133"/>
      <c r="AI44" s="133"/>
      <c r="AJ44" s="133"/>
      <c r="AK44" s="272"/>
      <c r="AL44" s="33"/>
      <c r="AM44" s="33"/>
      <c r="AN44" s="272" t="s">
        <v>91</v>
      </c>
      <c r="AO44" s="34"/>
      <c r="AP44" s="34" t="str">
        <f t="shared" si="7"/>
        <v/>
      </c>
      <c r="AQ44" s="34"/>
      <c r="AR44" s="34"/>
      <c r="AS44" s="34"/>
      <c r="AT44" s="34" t="str">
        <f t="shared" si="8"/>
        <v/>
      </c>
      <c r="AU44" s="272"/>
      <c r="AV44" s="34" t="str">
        <f t="shared" si="9"/>
        <v/>
      </c>
      <c r="AW44" s="134" t="s">
        <v>2642</v>
      </c>
      <c r="AX44" s="87" t="str">
        <f>'1A. Template Prep'!$C$2</f>
        <v>1270. 14 BMW X5 SUV (F15) 4.4TT (N63) Auto (Sophisto Gray) AWD (71781)</v>
      </c>
    </row>
    <row r="45" spans="1:50" x14ac:dyDescent="0.25">
      <c r="A45" s="39" t="str">
        <f t="shared" si="0"/>
        <v/>
      </c>
      <c r="B45" s="39" t="str">
        <f t="shared" si="1"/>
        <v/>
      </c>
      <c r="C45" s="39"/>
      <c r="D45" s="269"/>
      <c r="E45" s="39" t="str">
        <f t="shared" si="2"/>
        <v/>
      </c>
      <c r="F45" s="33"/>
      <c r="G45" s="33"/>
      <c r="H45" s="34"/>
      <c r="I45" s="34"/>
      <c r="J45" s="34"/>
      <c r="K45" s="34"/>
      <c r="L45" s="34" t="str">
        <f t="shared" si="3"/>
        <v xml:space="preserve">. </v>
      </c>
      <c r="M45" s="131" t="s">
        <v>2076</v>
      </c>
      <c r="N45" s="97" t="str">
        <f t="shared" si="4"/>
        <v/>
      </c>
      <c r="O45" s="270"/>
      <c r="P45" s="330"/>
      <c r="Q45" s="330"/>
      <c r="R45" s="35"/>
      <c r="S45" s="38" t="str">
        <f t="shared" si="5"/>
        <v/>
      </c>
      <c r="T45" s="329"/>
      <c r="U45" s="329"/>
      <c r="V45" s="329"/>
      <c r="W45" s="271"/>
      <c r="X45" s="33"/>
      <c r="Y45" s="331"/>
      <c r="Z45" s="330"/>
      <c r="AA45" s="330"/>
      <c r="AB45" s="34" t="str">
        <f t="shared" si="6"/>
        <v/>
      </c>
      <c r="AC45" s="34"/>
      <c r="AD45" s="34"/>
      <c r="AE45" s="34"/>
      <c r="AF45" s="273"/>
      <c r="AG45" s="273"/>
      <c r="AH45" s="133"/>
      <c r="AI45" s="133"/>
      <c r="AJ45" s="133"/>
      <c r="AK45" s="272"/>
      <c r="AL45" s="33"/>
      <c r="AM45" s="33"/>
      <c r="AN45" s="272" t="s">
        <v>91</v>
      </c>
      <c r="AO45" s="34"/>
      <c r="AP45" s="34" t="str">
        <f t="shared" si="7"/>
        <v/>
      </c>
      <c r="AQ45" s="34"/>
      <c r="AR45" s="34"/>
      <c r="AS45" s="34"/>
      <c r="AT45" s="34" t="str">
        <f t="shared" si="8"/>
        <v/>
      </c>
      <c r="AU45" s="272"/>
      <c r="AV45" s="34" t="str">
        <f t="shared" si="9"/>
        <v/>
      </c>
      <c r="AW45" s="134" t="s">
        <v>2643</v>
      </c>
      <c r="AX45" s="87" t="str">
        <f>'1A. Template Prep'!$C$2</f>
        <v>1270. 14 BMW X5 SUV (F15) 4.4TT (N63) Auto (Sophisto Gray) AWD (71781)</v>
      </c>
    </row>
    <row r="46" spans="1:50" x14ac:dyDescent="0.25">
      <c r="A46" s="39" t="str">
        <f t="shared" si="0"/>
        <v/>
      </c>
      <c r="B46" s="39" t="str">
        <f t="shared" si="1"/>
        <v/>
      </c>
      <c r="C46" s="39"/>
      <c r="D46" s="269"/>
      <c r="E46" s="39" t="str">
        <f t="shared" si="2"/>
        <v/>
      </c>
      <c r="F46" s="33"/>
      <c r="G46" s="33"/>
      <c r="H46" s="34"/>
      <c r="I46" s="34"/>
      <c r="J46" s="34"/>
      <c r="K46" s="34"/>
      <c r="L46" s="34" t="str">
        <f t="shared" si="3"/>
        <v xml:space="preserve">. </v>
      </c>
      <c r="M46" s="131" t="s">
        <v>2076</v>
      </c>
      <c r="N46" s="97" t="str">
        <f t="shared" si="4"/>
        <v/>
      </c>
      <c r="O46" s="270"/>
      <c r="P46" s="330"/>
      <c r="Q46" s="330"/>
      <c r="R46" s="35"/>
      <c r="S46" s="38" t="str">
        <f t="shared" si="5"/>
        <v/>
      </c>
      <c r="T46" s="329"/>
      <c r="U46" s="329"/>
      <c r="V46" s="329"/>
      <c r="W46" s="271"/>
      <c r="X46" s="33"/>
      <c r="Y46" s="331"/>
      <c r="Z46" s="330"/>
      <c r="AA46" s="330"/>
      <c r="AB46" s="34" t="str">
        <f t="shared" si="6"/>
        <v/>
      </c>
      <c r="AC46" s="34"/>
      <c r="AD46" s="34"/>
      <c r="AE46" s="34"/>
      <c r="AF46" s="273"/>
      <c r="AG46" s="273"/>
      <c r="AH46" s="133"/>
      <c r="AI46" s="133"/>
      <c r="AJ46" s="133"/>
      <c r="AK46" s="272"/>
      <c r="AL46" s="33"/>
      <c r="AM46" s="33"/>
      <c r="AN46" s="272" t="s">
        <v>91</v>
      </c>
      <c r="AO46" s="34"/>
      <c r="AP46" s="34" t="str">
        <f t="shared" si="7"/>
        <v/>
      </c>
      <c r="AQ46" s="34"/>
      <c r="AR46" s="34"/>
      <c r="AS46" s="34"/>
      <c r="AT46" s="34" t="str">
        <f t="shared" si="8"/>
        <v/>
      </c>
      <c r="AU46" s="272"/>
      <c r="AV46" s="34" t="str">
        <f t="shared" si="9"/>
        <v/>
      </c>
      <c r="AW46" s="134" t="s">
        <v>2644</v>
      </c>
      <c r="AX46" s="87" t="str">
        <f>'1A. Template Prep'!$C$2</f>
        <v>1270. 14 BMW X5 SUV (F15) 4.4TT (N63) Auto (Sophisto Gray) AWD (71781)</v>
      </c>
    </row>
    <row r="47" spans="1:50" x14ac:dyDescent="0.25">
      <c r="A47" s="39" t="str">
        <f t="shared" si="0"/>
        <v/>
      </c>
      <c r="B47" s="39" t="str">
        <f t="shared" si="1"/>
        <v/>
      </c>
      <c r="C47" s="39"/>
      <c r="D47" s="269"/>
      <c r="E47" s="39" t="str">
        <f t="shared" si="2"/>
        <v/>
      </c>
      <c r="F47" s="33"/>
      <c r="G47" s="33"/>
      <c r="H47" s="34"/>
      <c r="I47" s="34"/>
      <c r="J47" s="34"/>
      <c r="K47" s="34"/>
      <c r="L47" s="34" t="str">
        <f t="shared" si="3"/>
        <v xml:space="preserve">. </v>
      </c>
      <c r="M47" s="131" t="s">
        <v>2076</v>
      </c>
      <c r="N47" s="97" t="str">
        <f t="shared" si="4"/>
        <v/>
      </c>
      <c r="O47" s="270"/>
      <c r="P47" s="330"/>
      <c r="Q47" s="330"/>
      <c r="R47" s="35"/>
      <c r="S47" s="38" t="str">
        <f t="shared" si="5"/>
        <v/>
      </c>
      <c r="T47" s="329"/>
      <c r="U47" s="329"/>
      <c r="V47" s="329"/>
      <c r="W47" s="271"/>
      <c r="X47" s="33"/>
      <c r="Y47" s="331"/>
      <c r="Z47" s="330"/>
      <c r="AA47" s="330"/>
      <c r="AB47" s="34" t="str">
        <f t="shared" si="6"/>
        <v/>
      </c>
      <c r="AC47" s="34"/>
      <c r="AD47" s="34"/>
      <c r="AE47" s="34"/>
      <c r="AF47" s="273"/>
      <c r="AG47" s="273"/>
      <c r="AH47" s="133"/>
      <c r="AI47" s="133"/>
      <c r="AJ47" s="133"/>
      <c r="AK47" s="272"/>
      <c r="AL47" s="33"/>
      <c r="AM47" s="33"/>
      <c r="AN47" s="272" t="s">
        <v>91</v>
      </c>
      <c r="AO47" s="34"/>
      <c r="AP47" s="34" t="str">
        <f t="shared" si="7"/>
        <v/>
      </c>
      <c r="AQ47" s="34"/>
      <c r="AR47" s="34"/>
      <c r="AS47" s="34"/>
      <c r="AT47" s="34" t="str">
        <f t="shared" si="8"/>
        <v/>
      </c>
      <c r="AU47" s="272"/>
      <c r="AV47" s="34" t="str">
        <f t="shared" si="9"/>
        <v/>
      </c>
      <c r="AW47" s="134" t="s">
        <v>2645</v>
      </c>
      <c r="AX47" s="87" t="str">
        <f>'1A. Template Prep'!$C$2</f>
        <v>1270. 14 BMW X5 SUV (F15) 4.4TT (N63) Auto (Sophisto Gray) AWD (71781)</v>
      </c>
    </row>
    <row r="48" spans="1:50" x14ac:dyDescent="0.25">
      <c r="A48" s="39" t="str">
        <f t="shared" si="0"/>
        <v/>
      </c>
      <c r="B48" s="39" t="str">
        <f t="shared" si="1"/>
        <v/>
      </c>
      <c r="C48" s="39"/>
      <c r="D48" s="269"/>
      <c r="E48" s="39" t="str">
        <f t="shared" si="2"/>
        <v/>
      </c>
      <c r="F48" s="33"/>
      <c r="G48" s="33"/>
      <c r="H48" s="34"/>
      <c r="I48" s="34"/>
      <c r="J48" s="34"/>
      <c r="K48" s="34"/>
      <c r="L48" s="34" t="str">
        <f t="shared" si="3"/>
        <v xml:space="preserve">. </v>
      </c>
      <c r="M48" s="131" t="s">
        <v>2076</v>
      </c>
      <c r="N48" s="97" t="str">
        <f t="shared" si="4"/>
        <v/>
      </c>
      <c r="O48" s="270"/>
      <c r="P48" s="330"/>
      <c r="Q48" s="330"/>
      <c r="R48" s="35"/>
      <c r="S48" s="38" t="str">
        <f t="shared" si="5"/>
        <v/>
      </c>
      <c r="T48" s="329"/>
      <c r="U48" s="329"/>
      <c r="V48" s="329"/>
      <c r="W48" s="271"/>
      <c r="X48" s="33"/>
      <c r="Y48" s="331"/>
      <c r="Z48" s="330"/>
      <c r="AA48" s="330"/>
      <c r="AB48" s="34" t="str">
        <f t="shared" si="6"/>
        <v/>
      </c>
      <c r="AC48" s="34"/>
      <c r="AD48" s="34"/>
      <c r="AE48" s="34"/>
      <c r="AF48" s="273"/>
      <c r="AG48" s="273"/>
      <c r="AH48" s="133"/>
      <c r="AI48" s="133"/>
      <c r="AJ48" s="133"/>
      <c r="AK48" s="272"/>
      <c r="AL48" s="33"/>
      <c r="AM48" s="33"/>
      <c r="AN48" s="272" t="s">
        <v>91</v>
      </c>
      <c r="AO48" s="34"/>
      <c r="AP48" s="34" t="str">
        <f t="shared" si="7"/>
        <v/>
      </c>
      <c r="AQ48" s="34"/>
      <c r="AR48" s="34"/>
      <c r="AS48" s="34"/>
      <c r="AT48" s="34" t="str">
        <f t="shared" si="8"/>
        <v/>
      </c>
      <c r="AU48" s="272"/>
      <c r="AV48" s="34" t="str">
        <f t="shared" si="9"/>
        <v/>
      </c>
      <c r="AW48" s="134" t="s">
        <v>2646</v>
      </c>
      <c r="AX48" s="87" t="str">
        <f>'1A. Template Prep'!$C$2</f>
        <v>1270. 14 BMW X5 SUV (F15) 4.4TT (N63) Auto (Sophisto Gray) AWD (71781)</v>
      </c>
    </row>
    <row r="49" spans="1:50" x14ac:dyDescent="0.25">
      <c r="A49" s="39" t="str">
        <f t="shared" si="0"/>
        <v/>
      </c>
      <c r="B49" s="39" t="str">
        <f t="shared" si="1"/>
        <v/>
      </c>
      <c r="C49" s="39"/>
      <c r="D49" s="269"/>
      <c r="E49" s="39" t="str">
        <f t="shared" si="2"/>
        <v/>
      </c>
      <c r="F49" s="33"/>
      <c r="G49" s="33"/>
      <c r="H49" s="34"/>
      <c r="I49" s="34"/>
      <c r="J49" s="34"/>
      <c r="K49" s="34"/>
      <c r="L49" s="34" t="str">
        <f t="shared" si="3"/>
        <v xml:space="preserve">. </v>
      </c>
      <c r="M49" s="131" t="s">
        <v>2076</v>
      </c>
      <c r="N49" s="97" t="str">
        <f t="shared" si="4"/>
        <v/>
      </c>
      <c r="O49" s="270"/>
      <c r="P49" s="330"/>
      <c r="Q49" s="330"/>
      <c r="R49" s="35"/>
      <c r="S49" s="38" t="str">
        <f t="shared" si="5"/>
        <v/>
      </c>
      <c r="T49" s="329"/>
      <c r="U49" s="329"/>
      <c r="V49" s="329"/>
      <c r="W49" s="271"/>
      <c r="X49" s="33"/>
      <c r="Y49" s="331"/>
      <c r="Z49" s="330"/>
      <c r="AA49" s="330"/>
      <c r="AB49" s="34" t="str">
        <f t="shared" si="6"/>
        <v/>
      </c>
      <c r="AC49" s="34"/>
      <c r="AD49" s="34"/>
      <c r="AE49" s="34"/>
      <c r="AF49" s="273"/>
      <c r="AG49" s="273"/>
      <c r="AH49" s="133"/>
      <c r="AI49" s="133"/>
      <c r="AJ49" s="133"/>
      <c r="AK49" s="272"/>
      <c r="AL49" s="33"/>
      <c r="AM49" s="33"/>
      <c r="AN49" s="272" t="s">
        <v>91</v>
      </c>
      <c r="AO49" s="34"/>
      <c r="AP49" s="34" t="str">
        <f t="shared" si="7"/>
        <v/>
      </c>
      <c r="AQ49" s="34"/>
      <c r="AR49" s="34"/>
      <c r="AS49" s="34"/>
      <c r="AT49" s="34" t="str">
        <f t="shared" si="8"/>
        <v/>
      </c>
      <c r="AU49" s="272"/>
      <c r="AV49" s="34" t="str">
        <f t="shared" si="9"/>
        <v/>
      </c>
      <c r="AW49" s="134" t="s">
        <v>2647</v>
      </c>
      <c r="AX49" s="87" t="str">
        <f>'1A. Template Prep'!$C$2</f>
        <v>1270. 14 BMW X5 SUV (F15) 4.4TT (N63) Auto (Sophisto Gray) AWD (71781)</v>
      </c>
    </row>
    <row r="50" spans="1:50" x14ac:dyDescent="0.25">
      <c r="A50" s="39" t="str">
        <f t="shared" si="0"/>
        <v/>
      </c>
      <c r="B50" s="39" t="str">
        <f t="shared" si="1"/>
        <v/>
      </c>
      <c r="C50" s="39"/>
      <c r="D50" s="269"/>
      <c r="E50" s="39" t="str">
        <f t="shared" si="2"/>
        <v/>
      </c>
      <c r="F50" s="33"/>
      <c r="G50" s="33"/>
      <c r="H50" s="34"/>
      <c r="I50" s="34"/>
      <c r="J50" s="34"/>
      <c r="K50" s="34"/>
      <c r="L50" s="34" t="str">
        <f t="shared" si="3"/>
        <v xml:space="preserve">. </v>
      </c>
      <c r="M50" s="131" t="s">
        <v>2076</v>
      </c>
      <c r="N50" s="97" t="str">
        <f t="shared" si="4"/>
        <v/>
      </c>
      <c r="O50" s="270"/>
      <c r="P50" s="330"/>
      <c r="Q50" s="330"/>
      <c r="R50" s="35"/>
      <c r="S50" s="38" t="str">
        <f t="shared" si="5"/>
        <v/>
      </c>
      <c r="T50" s="329"/>
      <c r="U50" s="329"/>
      <c r="V50" s="329"/>
      <c r="W50" s="271"/>
      <c r="X50" s="33"/>
      <c r="Y50" s="331"/>
      <c r="Z50" s="330"/>
      <c r="AA50" s="330"/>
      <c r="AB50" s="34" t="str">
        <f t="shared" si="6"/>
        <v/>
      </c>
      <c r="AC50" s="34"/>
      <c r="AD50" s="34"/>
      <c r="AE50" s="34"/>
      <c r="AF50" s="273"/>
      <c r="AG50" s="273"/>
      <c r="AH50" s="133"/>
      <c r="AI50" s="133"/>
      <c r="AJ50" s="133"/>
      <c r="AK50" s="272"/>
      <c r="AL50" s="33"/>
      <c r="AM50" s="33"/>
      <c r="AN50" s="272" t="s">
        <v>91</v>
      </c>
      <c r="AO50" s="34"/>
      <c r="AP50" s="34" t="str">
        <f t="shared" si="7"/>
        <v/>
      </c>
      <c r="AQ50" s="34"/>
      <c r="AR50" s="34"/>
      <c r="AS50" s="34"/>
      <c r="AT50" s="34" t="str">
        <f t="shared" si="8"/>
        <v/>
      </c>
      <c r="AU50" s="272"/>
      <c r="AV50" s="34" t="str">
        <f t="shared" si="9"/>
        <v/>
      </c>
      <c r="AW50" s="134" t="s">
        <v>2648</v>
      </c>
      <c r="AX50" s="87" t="str">
        <f>'1A. Template Prep'!$C$2</f>
        <v>1270. 14 BMW X5 SUV (F15) 4.4TT (N63) Auto (Sophisto Gray) AWD (71781)</v>
      </c>
    </row>
    <row r="51" spans="1:50" x14ac:dyDescent="0.25">
      <c r="A51" s="39" t="str">
        <f t="shared" si="0"/>
        <v/>
      </c>
      <c r="B51" s="39" t="str">
        <f t="shared" si="1"/>
        <v/>
      </c>
      <c r="C51" s="39"/>
      <c r="D51" s="269"/>
      <c r="E51" s="39" t="str">
        <f t="shared" si="2"/>
        <v/>
      </c>
      <c r="F51" s="33"/>
      <c r="G51" s="33"/>
      <c r="H51" s="34"/>
      <c r="I51" s="34"/>
      <c r="J51" s="34"/>
      <c r="K51" s="34"/>
      <c r="L51" s="34" t="str">
        <f t="shared" si="3"/>
        <v xml:space="preserve">. </v>
      </c>
      <c r="M51" s="131" t="s">
        <v>2076</v>
      </c>
      <c r="N51" s="97" t="str">
        <f t="shared" si="4"/>
        <v/>
      </c>
      <c r="O51" s="270"/>
      <c r="P51" s="330"/>
      <c r="Q51" s="330"/>
      <c r="R51" s="35"/>
      <c r="S51" s="38" t="str">
        <f t="shared" si="5"/>
        <v/>
      </c>
      <c r="T51" s="329"/>
      <c r="U51" s="329"/>
      <c r="V51" s="329"/>
      <c r="W51" s="271"/>
      <c r="X51" s="33"/>
      <c r="Y51" s="331"/>
      <c r="Z51" s="330"/>
      <c r="AA51" s="330"/>
      <c r="AB51" s="34" t="str">
        <f t="shared" si="6"/>
        <v/>
      </c>
      <c r="AC51" s="34"/>
      <c r="AD51" s="34"/>
      <c r="AE51" s="34"/>
      <c r="AF51" s="273"/>
      <c r="AG51" s="273"/>
      <c r="AH51" s="133"/>
      <c r="AI51" s="133"/>
      <c r="AJ51" s="133"/>
      <c r="AK51" s="272"/>
      <c r="AL51" s="33"/>
      <c r="AM51" s="33"/>
      <c r="AN51" s="272" t="s">
        <v>91</v>
      </c>
      <c r="AO51" s="34"/>
      <c r="AP51" s="34" t="str">
        <f t="shared" si="7"/>
        <v/>
      </c>
      <c r="AQ51" s="34"/>
      <c r="AR51" s="34"/>
      <c r="AS51" s="34"/>
      <c r="AT51" s="34" t="str">
        <f t="shared" si="8"/>
        <v/>
      </c>
      <c r="AU51" s="272"/>
      <c r="AV51" s="34" t="str">
        <f t="shared" si="9"/>
        <v/>
      </c>
      <c r="AW51" s="134" t="s">
        <v>2649</v>
      </c>
      <c r="AX51" s="87" t="str">
        <f>'1A. Template Prep'!$C$2</f>
        <v>1270. 14 BMW X5 SUV (F15) 4.4TT (N63) Auto (Sophisto Gray) AWD (71781)</v>
      </c>
    </row>
    <row r="52" spans="1:50" x14ac:dyDescent="0.25">
      <c r="A52" s="39" t="str">
        <f t="shared" si="0"/>
        <v/>
      </c>
      <c r="B52" s="39" t="str">
        <f t="shared" si="1"/>
        <v/>
      </c>
      <c r="C52" s="39"/>
      <c r="D52" s="269"/>
      <c r="E52" s="39" t="str">
        <f t="shared" si="2"/>
        <v/>
      </c>
      <c r="F52" s="33"/>
      <c r="G52" s="33"/>
      <c r="H52" s="34"/>
      <c r="I52" s="34"/>
      <c r="J52" s="34"/>
      <c r="K52" s="34"/>
      <c r="L52" s="34" t="str">
        <f t="shared" si="3"/>
        <v xml:space="preserve">. </v>
      </c>
      <c r="M52" s="131" t="s">
        <v>2076</v>
      </c>
      <c r="N52" s="97" t="str">
        <f t="shared" si="4"/>
        <v/>
      </c>
      <c r="O52" s="270"/>
      <c r="P52" s="330"/>
      <c r="Q52" s="330"/>
      <c r="R52" s="35"/>
      <c r="S52" s="38" t="str">
        <f t="shared" si="5"/>
        <v/>
      </c>
      <c r="T52" s="329"/>
      <c r="U52" s="329"/>
      <c r="V52" s="329"/>
      <c r="W52" s="271"/>
      <c r="X52" s="33"/>
      <c r="Y52" s="331"/>
      <c r="Z52" s="330"/>
      <c r="AA52" s="330"/>
      <c r="AB52" s="34" t="str">
        <f t="shared" si="6"/>
        <v/>
      </c>
      <c r="AC52" s="34"/>
      <c r="AD52" s="34"/>
      <c r="AE52" s="34"/>
      <c r="AF52" s="273"/>
      <c r="AG52" s="273"/>
      <c r="AH52" s="133"/>
      <c r="AI52" s="133"/>
      <c r="AJ52" s="133"/>
      <c r="AK52" s="272"/>
      <c r="AL52" s="33"/>
      <c r="AM52" s="33"/>
      <c r="AN52" s="272" t="s">
        <v>91</v>
      </c>
      <c r="AO52" s="34"/>
      <c r="AP52" s="34" t="str">
        <f t="shared" si="7"/>
        <v/>
      </c>
      <c r="AQ52" s="34"/>
      <c r="AR52" s="34"/>
      <c r="AS52" s="34"/>
      <c r="AT52" s="34" t="str">
        <f t="shared" si="8"/>
        <v/>
      </c>
      <c r="AU52" s="272"/>
      <c r="AV52" s="34" t="str">
        <f t="shared" si="9"/>
        <v/>
      </c>
      <c r="AW52" s="134" t="s">
        <v>2650</v>
      </c>
      <c r="AX52" s="87" t="str">
        <f>'1A. Template Prep'!$C$2</f>
        <v>1270. 14 BMW X5 SUV (F15) 4.4TT (N63) Auto (Sophisto Gray) AWD (71781)</v>
      </c>
    </row>
    <row r="53" spans="1:50" x14ac:dyDescent="0.25">
      <c r="A53" s="39" t="str">
        <f t="shared" si="0"/>
        <v/>
      </c>
      <c r="B53" s="39" t="str">
        <f t="shared" si="1"/>
        <v/>
      </c>
      <c r="C53" s="39"/>
      <c r="D53" s="269"/>
      <c r="E53" s="39" t="str">
        <f t="shared" si="2"/>
        <v/>
      </c>
      <c r="F53" s="33"/>
      <c r="G53" s="33"/>
      <c r="H53" s="34"/>
      <c r="I53" s="34"/>
      <c r="J53" s="34"/>
      <c r="K53" s="34"/>
      <c r="L53" s="34" t="str">
        <f t="shared" si="3"/>
        <v xml:space="preserve">. </v>
      </c>
      <c r="M53" s="131" t="s">
        <v>2076</v>
      </c>
      <c r="N53" s="97" t="str">
        <f t="shared" si="4"/>
        <v/>
      </c>
      <c r="O53" s="270"/>
      <c r="P53" s="330"/>
      <c r="Q53" s="330"/>
      <c r="R53" s="35"/>
      <c r="S53" s="38" t="str">
        <f t="shared" si="5"/>
        <v/>
      </c>
      <c r="T53" s="329"/>
      <c r="U53" s="329"/>
      <c r="V53" s="329"/>
      <c r="W53" s="271"/>
      <c r="X53" s="33"/>
      <c r="Y53" s="331"/>
      <c r="Z53" s="330"/>
      <c r="AA53" s="330"/>
      <c r="AB53" s="34" t="str">
        <f t="shared" si="6"/>
        <v/>
      </c>
      <c r="AC53" s="34"/>
      <c r="AD53" s="34"/>
      <c r="AE53" s="34"/>
      <c r="AF53" s="273"/>
      <c r="AG53" s="273"/>
      <c r="AH53" s="133"/>
      <c r="AI53" s="133"/>
      <c r="AJ53" s="133"/>
      <c r="AK53" s="272"/>
      <c r="AL53" s="33"/>
      <c r="AM53" s="33"/>
      <c r="AN53" s="272" t="s">
        <v>91</v>
      </c>
      <c r="AO53" s="34"/>
      <c r="AP53" s="34" t="str">
        <f t="shared" si="7"/>
        <v/>
      </c>
      <c r="AQ53" s="34"/>
      <c r="AR53" s="34"/>
      <c r="AS53" s="34"/>
      <c r="AT53" s="34" t="str">
        <f t="shared" si="8"/>
        <v/>
      </c>
      <c r="AU53" s="272"/>
      <c r="AV53" s="34" t="str">
        <f t="shared" si="9"/>
        <v/>
      </c>
      <c r="AW53" s="134" t="s">
        <v>2651</v>
      </c>
      <c r="AX53" s="87" t="str">
        <f>'1A. Template Prep'!$C$2</f>
        <v>1270. 14 BMW X5 SUV (F15) 4.4TT (N63) Auto (Sophisto Gray) AWD (71781)</v>
      </c>
    </row>
    <row r="54" spans="1:50" x14ac:dyDescent="0.25">
      <c r="A54" s="39" t="str">
        <f t="shared" si="0"/>
        <v/>
      </c>
      <c r="B54" s="39" t="str">
        <f t="shared" si="1"/>
        <v/>
      </c>
      <c r="C54" s="39"/>
      <c r="D54" s="269"/>
      <c r="E54" s="39" t="str">
        <f t="shared" si="2"/>
        <v/>
      </c>
      <c r="F54" s="33"/>
      <c r="G54" s="33"/>
      <c r="H54" s="34"/>
      <c r="I54" s="34"/>
      <c r="J54" s="34"/>
      <c r="K54" s="34"/>
      <c r="L54" s="34" t="str">
        <f t="shared" si="3"/>
        <v xml:space="preserve">. </v>
      </c>
      <c r="M54" s="131" t="s">
        <v>2076</v>
      </c>
      <c r="N54" s="97" t="str">
        <f t="shared" si="4"/>
        <v/>
      </c>
      <c r="O54" s="270"/>
      <c r="P54" s="330"/>
      <c r="Q54" s="330"/>
      <c r="R54" s="35"/>
      <c r="S54" s="38" t="str">
        <f t="shared" si="5"/>
        <v/>
      </c>
      <c r="T54" s="329"/>
      <c r="U54" s="329"/>
      <c r="V54" s="329"/>
      <c r="W54" s="271"/>
      <c r="X54" s="33"/>
      <c r="Y54" s="331"/>
      <c r="Z54" s="330"/>
      <c r="AA54" s="330"/>
      <c r="AB54" s="34" t="str">
        <f t="shared" si="6"/>
        <v/>
      </c>
      <c r="AC54" s="34"/>
      <c r="AD54" s="34"/>
      <c r="AE54" s="34"/>
      <c r="AF54" s="273"/>
      <c r="AG54" s="273"/>
      <c r="AH54" s="133"/>
      <c r="AI54" s="133"/>
      <c r="AJ54" s="133"/>
      <c r="AK54" s="272"/>
      <c r="AL54" s="33"/>
      <c r="AM54" s="33"/>
      <c r="AN54" s="272" t="s">
        <v>91</v>
      </c>
      <c r="AO54" s="34"/>
      <c r="AP54" s="34" t="str">
        <f t="shared" si="7"/>
        <v/>
      </c>
      <c r="AQ54" s="34"/>
      <c r="AR54" s="34"/>
      <c r="AS54" s="34"/>
      <c r="AT54" s="34" t="str">
        <f t="shared" si="8"/>
        <v/>
      </c>
      <c r="AU54" s="272"/>
      <c r="AV54" s="34" t="str">
        <f t="shared" si="9"/>
        <v/>
      </c>
      <c r="AW54" s="134" t="s">
        <v>2652</v>
      </c>
      <c r="AX54" s="87" t="str">
        <f>'1A. Template Prep'!$C$2</f>
        <v>1270. 14 BMW X5 SUV (F15) 4.4TT (N63) Auto (Sophisto Gray) AWD (71781)</v>
      </c>
    </row>
    <row r="55" spans="1:50" x14ac:dyDescent="0.25">
      <c r="A55" s="39" t="str">
        <f t="shared" si="0"/>
        <v/>
      </c>
      <c r="B55" s="39" t="str">
        <f t="shared" si="1"/>
        <v/>
      </c>
      <c r="C55" s="39"/>
      <c r="D55" s="269"/>
      <c r="E55" s="39" t="str">
        <f t="shared" si="2"/>
        <v/>
      </c>
      <c r="F55" s="33"/>
      <c r="G55" s="33"/>
      <c r="H55" s="34"/>
      <c r="I55" s="34"/>
      <c r="J55" s="34"/>
      <c r="K55" s="34"/>
      <c r="L55" s="34" t="str">
        <f t="shared" si="3"/>
        <v xml:space="preserve">. </v>
      </c>
      <c r="M55" s="131" t="s">
        <v>2076</v>
      </c>
      <c r="N55" s="97" t="str">
        <f t="shared" si="4"/>
        <v/>
      </c>
      <c r="O55" s="270"/>
      <c r="P55" s="330"/>
      <c r="Q55" s="330"/>
      <c r="R55" s="35"/>
      <c r="S55" s="38" t="str">
        <f t="shared" si="5"/>
        <v/>
      </c>
      <c r="T55" s="329"/>
      <c r="U55" s="329"/>
      <c r="V55" s="329"/>
      <c r="W55" s="271"/>
      <c r="X55" s="33"/>
      <c r="Y55" s="331"/>
      <c r="Z55" s="330"/>
      <c r="AA55" s="330"/>
      <c r="AB55" s="34" t="str">
        <f t="shared" si="6"/>
        <v/>
      </c>
      <c r="AC55" s="34"/>
      <c r="AD55" s="34"/>
      <c r="AE55" s="34"/>
      <c r="AF55" s="273"/>
      <c r="AG55" s="273"/>
      <c r="AH55" s="133"/>
      <c r="AI55" s="133"/>
      <c r="AJ55" s="133"/>
      <c r="AK55" s="272"/>
      <c r="AL55" s="33"/>
      <c r="AM55" s="33"/>
      <c r="AN55" s="272" t="s">
        <v>91</v>
      </c>
      <c r="AO55" s="34"/>
      <c r="AP55" s="34" t="str">
        <f t="shared" si="7"/>
        <v/>
      </c>
      <c r="AQ55" s="34"/>
      <c r="AR55" s="34"/>
      <c r="AS55" s="34"/>
      <c r="AT55" s="34" t="str">
        <f t="shared" si="8"/>
        <v/>
      </c>
      <c r="AU55" s="272"/>
      <c r="AV55" s="34" t="str">
        <f t="shared" si="9"/>
        <v/>
      </c>
      <c r="AW55" s="134" t="s">
        <v>2653</v>
      </c>
      <c r="AX55" s="87" t="str">
        <f>'1A. Template Prep'!$C$2</f>
        <v>1270. 14 BMW X5 SUV (F15) 4.4TT (N63) Auto (Sophisto Gray) AWD (71781)</v>
      </c>
    </row>
    <row r="56" spans="1:50" x14ac:dyDescent="0.25">
      <c r="A56" s="39" t="str">
        <f t="shared" si="0"/>
        <v/>
      </c>
      <c r="B56" s="39" t="str">
        <f t="shared" si="1"/>
        <v/>
      </c>
      <c r="C56" s="39"/>
      <c r="D56" s="269"/>
      <c r="E56" s="39" t="str">
        <f t="shared" si="2"/>
        <v/>
      </c>
      <c r="F56" s="33"/>
      <c r="G56" s="33"/>
      <c r="H56" s="34"/>
      <c r="I56" s="34"/>
      <c r="J56" s="34"/>
      <c r="K56" s="34"/>
      <c r="L56" s="34" t="str">
        <f t="shared" si="3"/>
        <v xml:space="preserve">. </v>
      </c>
      <c r="M56" s="131" t="s">
        <v>2076</v>
      </c>
      <c r="N56" s="97" t="str">
        <f t="shared" si="4"/>
        <v/>
      </c>
      <c r="O56" s="270"/>
      <c r="P56" s="330"/>
      <c r="Q56" s="330"/>
      <c r="R56" s="35"/>
      <c r="S56" s="38" t="str">
        <f t="shared" si="5"/>
        <v/>
      </c>
      <c r="T56" s="329"/>
      <c r="U56" s="329"/>
      <c r="V56" s="329"/>
      <c r="W56" s="271"/>
      <c r="X56" s="33"/>
      <c r="Y56" s="331"/>
      <c r="Z56" s="330"/>
      <c r="AA56" s="330"/>
      <c r="AB56" s="34" t="str">
        <f t="shared" si="6"/>
        <v/>
      </c>
      <c r="AC56" s="34"/>
      <c r="AD56" s="34"/>
      <c r="AE56" s="34"/>
      <c r="AF56" s="273"/>
      <c r="AG56" s="273"/>
      <c r="AH56" s="133"/>
      <c r="AI56" s="133"/>
      <c r="AJ56" s="133"/>
      <c r="AK56" s="272"/>
      <c r="AL56" s="33"/>
      <c r="AM56" s="33"/>
      <c r="AN56" s="272" t="s">
        <v>91</v>
      </c>
      <c r="AO56" s="34"/>
      <c r="AP56" s="34" t="str">
        <f t="shared" si="7"/>
        <v/>
      </c>
      <c r="AQ56" s="34"/>
      <c r="AR56" s="34"/>
      <c r="AS56" s="34"/>
      <c r="AT56" s="34" t="str">
        <f t="shared" si="8"/>
        <v/>
      </c>
      <c r="AU56" s="272"/>
      <c r="AV56" s="34" t="str">
        <f t="shared" si="9"/>
        <v/>
      </c>
      <c r="AW56" s="134" t="s">
        <v>2654</v>
      </c>
      <c r="AX56" s="87" t="str">
        <f>'1A. Template Prep'!$C$2</f>
        <v>1270. 14 BMW X5 SUV (F15) 4.4TT (N63) Auto (Sophisto Gray) AWD (71781)</v>
      </c>
    </row>
    <row r="57" spans="1:50" x14ac:dyDescent="0.25">
      <c r="A57" s="39" t="str">
        <f t="shared" si="0"/>
        <v/>
      </c>
      <c r="B57" s="39" t="str">
        <f t="shared" si="1"/>
        <v/>
      </c>
      <c r="C57" s="39"/>
      <c r="D57" s="269"/>
      <c r="E57" s="39" t="str">
        <f t="shared" si="2"/>
        <v/>
      </c>
      <c r="F57" s="33"/>
      <c r="G57" s="33"/>
      <c r="H57" s="34"/>
      <c r="I57" s="34"/>
      <c r="J57" s="34"/>
      <c r="K57" s="34"/>
      <c r="L57" s="34" t="str">
        <f t="shared" si="3"/>
        <v xml:space="preserve">. </v>
      </c>
      <c r="M57" s="131" t="s">
        <v>2076</v>
      </c>
      <c r="N57" s="97" t="str">
        <f t="shared" si="4"/>
        <v/>
      </c>
      <c r="O57" s="270"/>
      <c r="P57" s="330"/>
      <c r="Q57" s="330"/>
      <c r="R57" s="35"/>
      <c r="S57" s="38" t="str">
        <f t="shared" si="5"/>
        <v/>
      </c>
      <c r="T57" s="329"/>
      <c r="U57" s="329"/>
      <c r="V57" s="329"/>
      <c r="W57" s="271"/>
      <c r="X57" s="33"/>
      <c r="Y57" s="331"/>
      <c r="Z57" s="330"/>
      <c r="AA57" s="330"/>
      <c r="AB57" s="34" t="str">
        <f t="shared" si="6"/>
        <v/>
      </c>
      <c r="AC57" s="34"/>
      <c r="AD57" s="34"/>
      <c r="AE57" s="34"/>
      <c r="AF57" s="273"/>
      <c r="AG57" s="273"/>
      <c r="AH57" s="133"/>
      <c r="AI57" s="133"/>
      <c r="AJ57" s="133"/>
      <c r="AK57" s="272"/>
      <c r="AL57" s="33"/>
      <c r="AM57" s="33"/>
      <c r="AN57" s="272" t="s">
        <v>91</v>
      </c>
      <c r="AO57" s="34"/>
      <c r="AP57" s="34" t="str">
        <f t="shared" si="7"/>
        <v/>
      </c>
      <c r="AQ57" s="34"/>
      <c r="AR57" s="34"/>
      <c r="AS57" s="34"/>
      <c r="AT57" s="34" t="str">
        <f t="shared" si="8"/>
        <v/>
      </c>
      <c r="AU57" s="272"/>
      <c r="AV57" s="34" t="str">
        <f t="shared" si="9"/>
        <v/>
      </c>
      <c r="AW57" s="134" t="s">
        <v>2655</v>
      </c>
      <c r="AX57" s="87" t="str">
        <f>'1A. Template Prep'!$C$2</f>
        <v>1270. 14 BMW X5 SUV (F15) 4.4TT (N63) Auto (Sophisto Gray) AWD (71781)</v>
      </c>
    </row>
    <row r="58" spans="1:50" x14ac:dyDescent="0.25">
      <c r="A58" s="39" t="str">
        <f t="shared" si="0"/>
        <v/>
      </c>
      <c r="B58" s="39" t="str">
        <f t="shared" si="1"/>
        <v/>
      </c>
      <c r="C58" s="39"/>
      <c r="D58" s="269"/>
      <c r="E58" s="39" t="str">
        <f t="shared" si="2"/>
        <v/>
      </c>
      <c r="F58" s="33"/>
      <c r="G58" s="33"/>
      <c r="H58" s="34"/>
      <c r="I58" s="34"/>
      <c r="J58" s="34"/>
      <c r="K58" s="34"/>
      <c r="L58" s="34" t="str">
        <f t="shared" si="3"/>
        <v xml:space="preserve">. </v>
      </c>
      <c r="M58" s="131" t="s">
        <v>2076</v>
      </c>
      <c r="N58" s="97" t="str">
        <f t="shared" si="4"/>
        <v/>
      </c>
      <c r="O58" s="270"/>
      <c r="P58" s="330"/>
      <c r="Q58" s="330"/>
      <c r="R58" s="35"/>
      <c r="S58" s="38" t="str">
        <f t="shared" si="5"/>
        <v/>
      </c>
      <c r="T58" s="329"/>
      <c r="U58" s="329"/>
      <c r="V58" s="329"/>
      <c r="W58" s="271"/>
      <c r="X58" s="33"/>
      <c r="Y58" s="331"/>
      <c r="Z58" s="330"/>
      <c r="AA58" s="330"/>
      <c r="AB58" s="34" t="str">
        <f t="shared" si="6"/>
        <v/>
      </c>
      <c r="AC58" s="34"/>
      <c r="AD58" s="34"/>
      <c r="AE58" s="34"/>
      <c r="AF58" s="273"/>
      <c r="AG58" s="273"/>
      <c r="AH58" s="133"/>
      <c r="AI58" s="133"/>
      <c r="AJ58" s="133"/>
      <c r="AK58" s="272"/>
      <c r="AL58" s="33"/>
      <c r="AM58" s="33"/>
      <c r="AN58" s="272" t="s">
        <v>91</v>
      </c>
      <c r="AO58" s="34"/>
      <c r="AP58" s="34" t="str">
        <f t="shared" si="7"/>
        <v/>
      </c>
      <c r="AQ58" s="34"/>
      <c r="AR58" s="34"/>
      <c r="AS58" s="34"/>
      <c r="AT58" s="34" t="str">
        <f t="shared" si="8"/>
        <v/>
      </c>
      <c r="AU58" s="272"/>
      <c r="AV58" s="34" t="str">
        <f t="shared" si="9"/>
        <v/>
      </c>
      <c r="AW58" s="134" t="s">
        <v>2656</v>
      </c>
      <c r="AX58" s="87" t="str">
        <f>'1A. Template Prep'!$C$2</f>
        <v>1270. 14 BMW X5 SUV (F15) 4.4TT (N63) Auto (Sophisto Gray) AWD (71781)</v>
      </c>
    </row>
    <row r="59" spans="1:50" x14ac:dyDescent="0.25">
      <c r="A59" s="39" t="str">
        <f t="shared" si="0"/>
        <v/>
      </c>
      <c r="B59" s="39" t="str">
        <f t="shared" si="1"/>
        <v/>
      </c>
      <c r="C59" s="39"/>
      <c r="D59" s="269"/>
      <c r="E59" s="39" t="str">
        <f t="shared" si="2"/>
        <v/>
      </c>
      <c r="F59" s="33"/>
      <c r="G59" s="33"/>
      <c r="H59" s="34"/>
      <c r="I59" s="34"/>
      <c r="J59" s="34"/>
      <c r="K59" s="34"/>
      <c r="L59" s="34" t="str">
        <f t="shared" si="3"/>
        <v xml:space="preserve">. </v>
      </c>
      <c r="M59" s="131" t="s">
        <v>2076</v>
      </c>
      <c r="N59" s="97" t="str">
        <f t="shared" si="4"/>
        <v/>
      </c>
      <c r="O59" s="270"/>
      <c r="P59" s="330"/>
      <c r="Q59" s="330"/>
      <c r="R59" s="35"/>
      <c r="S59" s="38" t="str">
        <f t="shared" si="5"/>
        <v/>
      </c>
      <c r="T59" s="329"/>
      <c r="U59" s="329"/>
      <c r="V59" s="329"/>
      <c r="W59" s="271"/>
      <c r="X59" s="33"/>
      <c r="Y59" s="331"/>
      <c r="Z59" s="330"/>
      <c r="AA59" s="330"/>
      <c r="AB59" s="34" t="str">
        <f t="shared" si="6"/>
        <v/>
      </c>
      <c r="AC59" s="34"/>
      <c r="AD59" s="34"/>
      <c r="AE59" s="34"/>
      <c r="AF59" s="273"/>
      <c r="AG59" s="273"/>
      <c r="AH59" s="133"/>
      <c r="AI59" s="133"/>
      <c r="AJ59" s="133"/>
      <c r="AK59" s="272"/>
      <c r="AL59" s="33"/>
      <c r="AM59" s="33"/>
      <c r="AN59" s="272" t="s">
        <v>91</v>
      </c>
      <c r="AO59" s="34"/>
      <c r="AP59" s="34" t="str">
        <f t="shared" si="7"/>
        <v/>
      </c>
      <c r="AQ59" s="34"/>
      <c r="AR59" s="34"/>
      <c r="AS59" s="34"/>
      <c r="AT59" s="34" t="str">
        <f t="shared" si="8"/>
        <v/>
      </c>
      <c r="AU59" s="272"/>
      <c r="AV59" s="34" t="str">
        <f t="shared" si="9"/>
        <v/>
      </c>
      <c r="AW59" s="134" t="s">
        <v>2657</v>
      </c>
      <c r="AX59" s="87" t="str">
        <f>'1A. Template Prep'!$C$2</f>
        <v>1270. 14 BMW X5 SUV (F15) 4.4TT (N63) Auto (Sophisto Gray) AWD (71781)</v>
      </c>
    </row>
    <row r="60" spans="1:50" x14ac:dyDescent="0.25">
      <c r="A60" s="39" t="str">
        <f t="shared" si="0"/>
        <v/>
      </c>
      <c r="B60" s="39" t="str">
        <f t="shared" si="1"/>
        <v/>
      </c>
      <c r="C60" s="39"/>
      <c r="D60" s="269"/>
      <c r="E60" s="39" t="str">
        <f t="shared" si="2"/>
        <v/>
      </c>
      <c r="F60" s="33"/>
      <c r="G60" s="33"/>
      <c r="H60" s="34"/>
      <c r="I60" s="34"/>
      <c r="J60" s="34"/>
      <c r="K60" s="34"/>
      <c r="L60" s="34" t="str">
        <f t="shared" si="3"/>
        <v xml:space="preserve">. </v>
      </c>
      <c r="M60" s="131" t="s">
        <v>2076</v>
      </c>
      <c r="N60" s="97" t="str">
        <f t="shared" si="4"/>
        <v/>
      </c>
      <c r="O60" s="270"/>
      <c r="P60" s="330"/>
      <c r="Q60" s="330"/>
      <c r="R60" s="35"/>
      <c r="S60" s="38" t="str">
        <f t="shared" si="5"/>
        <v/>
      </c>
      <c r="T60" s="329"/>
      <c r="U60" s="329"/>
      <c r="V60" s="329"/>
      <c r="W60" s="271"/>
      <c r="X60" s="33"/>
      <c r="Y60" s="331"/>
      <c r="Z60" s="330"/>
      <c r="AA60" s="330"/>
      <c r="AB60" s="34" t="str">
        <f t="shared" si="6"/>
        <v/>
      </c>
      <c r="AC60" s="34"/>
      <c r="AD60" s="34"/>
      <c r="AE60" s="34"/>
      <c r="AF60" s="273"/>
      <c r="AG60" s="273"/>
      <c r="AH60" s="133"/>
      <c r="AI60" s="133"/>
      <c r="AJ60" s="133"/>
      <c r="AK60" s="272"/>
      <c r="AL60" s="33"/>
      <c r="AM60" s="33"/>
      <c r="AN60" s="272" t="s">
        <v>91</v>
      </c>
      <c r="AO60" s="34"/>
      <c r="AP60" s="34" t="str">
        <f t="shared" si="7"/>
        <v/>
      </c>
      <c r="AQ60" s="34"/>
      <c r="AR60" s="34"/>
      <c r="AS60" s="34"/>
      <c r="AT60" s="34" t="str">
        <f t="shared" si="8"/>
        <v/>
      </c>
      <c r="AU60" s="272"/>
      <c r="AV60" s="34" t="str">
        <f t="shared" si="9"/>
        <v/>
      </c>
      <c r="AW60" s="134" t="s">
        <v>2658</v>
      </c>
      <c r="AX60" s="87" t="str">
        <f>'1A. Template Prep'!$C$2</f>
        <v>1270. 14 BMW X5 SUV (F15) 4.4TT (N63) Auto (Sophisto Gray) AWD (71781)</v>
      </c>
    </row>
    <row r="61" spans="1:50" x14ac:dyDescent="0.25">
      <c r="A61" s="39" t="str">
        <f t="shared" si="0"/>
        <v/>
      </c>
      <c r="B61" s="39" t="str">
        <f t="shared" si="1"/>
        <v/>
      </c>
      <c r="C61" s="39"/>
      <c r="D61" s="269"/>
      <c r="E61" s="39" t="str">
        <f t="shared" si="2"/>
        <v/>
      </c>
      <c r="F61" s="33"/>
      <c r="G61" s="33"/>
      <c r="H61" s="34"/>
      <c r="I61" s="34"/>
      <c r="J61" s="34"/>
      <c r="K61" s="34"/>
      <c r="L61" s="34" t="str">
        <f t="shared" si="3"/>
        <v xml:space="preserve">. </v>
      </c>
      <c r="M61" s="131" t="s">
        <v>2076</v>
      </c>
      <c r="N61" s="97" t="str">
        <f t="shared" si="4"/>
        <v/>
      </c>
      <c r="O61" s="270"/>
      <c r="P61" s="330"/>
      <c r="Q61" s="330"/>
      <c r="R61" s="35"/>
      <c r="S61" s="38" t="str">
        <f t="shared" si="5"/>
        <v/>
      </c>
      <c r="T61" s="329"/>
      <c r="U61" s="329"/>
      <c r="V61" s="329"/>
      <c r="W61" s="271"/>
      <c r="X61" s="33"/>
      <c r="Y61" s="331"/>
      <c r="Z61" s="330"/>
      <c r="AA61" s="330"/>
      <c r="AB61" s="34" t="str">
        <f t="shared" si="6"/>
        <v/>
      </c>
      <c r="AC61" s="34"/>
      <c r="AD61" s="34"/>
      <c r="AE61" s="34"/>
      <c r="AF61" s="273"/>
      <c r="AG61" s="273"/>
      <c r="AH61" s="133"/>
      <c r="AI61" s="133"/>
      <c r="AJ61" s="133"/>
      <c r="AK61" s="272"/>
      <c r="AL61" s="33"/>
      <c r="AM61" s="33"/>
      <c r="AN61" s="272" t="s">
        <v>91</v>
      </c>
      <c r="AO61" s="34"/>
      <c r="AP61" s="34" t="str">
        <f t="shared" si="7"/>
        <v/>
      </c>
      <c r="AQ61" s="34"/>
      <c r="AR61" s="34"/>
      <c r="AS61" s="34"/>
      <c r="AT61" s="34" t="str">
        <f t="shared" si="8"/>
        <v/>
      </c>
      <c r="AU61" s="272"/>
      <c r="AV61" s="34" t="str">
        <f t="shared" si="9"/>
        <v/>
      </c>
      <c r="AW61" s="134" t="s">
        <v>2659</v>
      </c>
      <c r="AX61" s="87" t="str">
        <f>'1A. Template Prep'!$C$2</f>
        <v>1270. 14 BMW X5 SUV (F15) 4.4TT (N63) Auto (Sophisto Gray) AWD (71781)</v>
      </c>
    </row>
    <row r="62" spans="1:50" x14ac:dyDescent="0.25">
      <c r="A62" s="39" t="str">
        <f t="shared" si="0"/>
        <v/>
      </c>
      <c r="B62" s="39" t="str">
        <f t="shared" si="1"/>
        <v/>
      </c>
      <c r="C62" s="39"/>
      <c r="D62" s="269"/>
      <c r="E62" s="39" t="str">
        <f t="shared" si="2"/>
        <v/>
      </c>
      <c r="F62" s="33"/>
      <c r="G62" s="33"/>
      <c r="H62" s="34"/>
      <c r="I62" s="34"/>
      <c r="J62" s="34"/>
      <c r="K62" s="34"/>
      <c r="L62" s="34" t="str">
        <f t="shared" si="3"/>
        <v xml:space="preserve">. </v>
      </c>
      <c r="M62" s="131" t="s">
        <v>2076</v>
      </c>
      <c r="N62" s="97" t="str">
        <f t="shared" si="4"/>
        <v/>
      </c>
      <c r="O62" s="270"/>
      <c r="P62" s="330"/>
      <c r="Q62" s="330"/>
      <c r="R62" s="35"/>
      <c r="S62" s="38" t="str">
        <f t="shared" si="5"/>
        <v/>
      </c>
      <c r="T62" s="329"/>
      <c r="U62" s="329"/>
      <c r="V62" s="329"/>
      <c r="W62" s="271"/>
      <c r="X62" s="33"/>
      <c r="Y62" s="331"/>
      <c r="Z62" s="330"/>
      <c r="AA62" s="330"/>
      <c r="AB62" s="34" t="str">
        <f t="shared" si="6"/>
        <v/>
      </c>
      <c r="AC62" s="34"/>
      <c r="AD62" s="34"/>
      <c r="AE62" s="34"/>
      <c r="AF62" s="273"/>
      <c r="AG62" s="273"/>
      <c r="AH62" s="133"/>
      <c r="AI62" s="133"/>
      <c r="AJ62" s="133"/>
      <c r="AK62" s="272"/>
      <c r="AL62" s="33"/>
      <c r="AM62" s="33"/>
      <c r="AN62" s="272" t="s">
        <v>91</v>
      </c>
      <c r="AO62" s="34"/>
      <c r="AP62" s="34" t="str">
        <f t="shared" si="7"/>
        <v/>
      </c>
      <c r="AQ62" s="34"/>
      <c r="AR62" s="34"/>
      <c r="AS62" s="34"/>
      <c r="AT62" s="34" t="str">
        <f t="shared" si="8"/>
        <v/>
      </c>
      <c r="AU62" s="272"/>
      <c r="AV62" s="34" t="str">
        <f t="shared" si="9"/>
        <v/>
      </c>
      <c r="AW62" s="134" t="s">
        <v>2660</v>
      </c>
      <c r="AX62" s="87" t="str">
        <f>'1A. Template Prep'!$C$2</f>
        <v>1270. 14 BMW X5 SUV (F15) 4.4TT (N63) Auto (Sophisto Gray) AWD (71781)</v>
      </c>
    </row>
    <row r="63" spans="1:50" x14ac:dyDescent="0.25">
      <c r="A63" s="39" t="str">
        <f t="shared" si="0"/>
        <v/>
      </c>
      <c r="B63" s="39" t="str">
        <f t="shared" si="1"/>
        <v/>
      </c>
      <c r="C63" s="39"/>
      <c r="D63" s="269"/>
      <c r="E63" s="39" t="str">
        <f t="shared" si="2"/>
        <v/>
      </c>
      <c r="F63" s="33"/>
      <c r="G63" s="33"/>
      <c r="H63" s="34"/>
      <c r="I63" s="34"/>
      <c r="J63" s="34"/>
      <c r="K63" s="34"/>
      <c r="L63" s="34" t="str">
        <f t="shared" si="3"/>
        <v xml:space="preserve">. </v>
      </c>
      <c r="M63" s="131" t="s">
        <v>2076</v>
      </c>
      <c r="N63" s="97" t="str">
        <f t="shared" si="4"/>
        <v/>
      </c>
      <c r="O63" s="270"/>
      <c r="P63" s="330"/>
      <c r="Q63" s="330"/>
      <c r="R63" s="35"/>
      <c r="S63" s="38" t="str">
        <f t="shared" si="5"/>
        <v/>
      </c>
      <c r="T63" s="329"/>
      <c r="U63" s="329"/>
      <c r="V63" s="329"/>
      <c r="W63" s="271"/>
      <c r="X63" s="33"/>
      <c r="Y63" s="331"/>
      <c r="Z63" s="330"/>
      <c r="AA63" s="330"/>
      <c r="AB63" s="34" t="str">
        <f t="shared" si="6"/>
        <v/>
      </c>
      <c r="AC63" s="34"/>
      <c r="AD63" s="34"/>
      <c r="AE63" s="34"/>
      <c r="AF63" s="273"/>
      <c r="AG63" s="273"/>
      <c r="AH63" s="133"/>
      <c r="AI63" s="133"/>
      <c r="AJ63" s="133"/>
      <c r="AK63" s="272"/>
      <c r="AL63" s="33"/>
      <c r="AM63" s="33"/>
      <c r="AN63" s="272" t="s">
        <v>91</v>
      </c>
      <c r="AO63" s="34"/>
      <c r="AP63" s="34" t="str">
        <f t="shared" si="7"/>
        <v/>
      </c>
      <c r="AQ63" s="34"/>
      <c r="AR63" s="34"/>
      <c r="AS63" s="34"/>
      <c r="AT63" s="34" t="str">
        <f t="shared" si="8"/>
        <v/>
      </c>
      <c r="AU63" s="272"/>
      <c r="AV63" s="34" t="str">
        <f t="shared" si="9"/>
        <v/>
      </c>
      <c r="AW63" s="134" t="s">
        <v>2661</v>
      </c>
      <c r="AX63" s="87" t="str">
        <f>'1A. Template Prep'!$C$2</f>
        <v>1270. 14 BMW X5 SUV (F15) 4.4TT (N63) Auto (Sophisto Gray) AWD (71781)</v>
      </c>
    </row>
    <row r="64" spans="1:50" x14ac:dyDescent="0.25">
      <c r="A64" s="39" t="str">
        <f t="shared" si="0"/>
        <v/>
      </c>
      <c r="B64" s="39" t="str">
        <f t="shared" si="1"/>
        <v/>
      </c>
      <c r="C64" s="39"/>
      <c r="D64" s="269"/>
      <c r="E64" s="39" t="str">
        <f t="shared" si="2"/>
        <v/>
      </c>
      <c r="F64" s="33"/>
      <c r="G64" s="33"/>
      <c r="H64" s="34"/>
      <c r="I64" s="34"/>
      <c r="J64" s="34"/>
      <c r="K64" s="34"/>
      <c r="L64" s="34" t="str">
        <f t="shared" si="3"/>
        <v xml:space="preserve">. </v>
      </c>
      <c r="M64" s="131" t="s">
        <v>2076</v>
      </c>
      <c r="N64" s="97" t="str">
        <f t="shared" si="4"/>
        <v/>
      </c>
      <c r="O64" s="270"/>
      <c r="P64" s="330"/>
      <c r="Q64" s="330"/>
      <c r="R64" s="35"/>
      <c r="S64" s="38" t="str">
        <f t="shared" si="5"/>
        <v/>
      </c>
      <c r="T64" s="329"/>
      <c r="U64" s="329"/>
      <c r="V64" s="329"/>
      <c r="W64" s="271"/>
      <c r="X64" s="33"/>
      <c r="Y64" s="331"/>
      <c r="Z64" s="330"/>
      <c r="AA64" s="330"/>
      <c r="AB64" s="34" t="str">
        <f t="shared" si="6"/>
        <v/>
      </c>
      <c r="AC64" s="34"/>
      <c r="AD64" s="34"/>
      <c r="AE64" s="34"/>
      <c r="AF64" s="273"/>
      <c r="AG64" s="273"/>
      <c r="AH64" s="133"/>
      <c r="AI64" s="133"/>
      <c r="AJ64" s="133"/>
      <c r="AK64" s="272"/>
      <c r="AL64" s="33"/>
      <c r="AM64" s="33"/>
      <c r="AN64" s="272" t="s">
        <v>91</v>
      </c>
      <c r="AO64" s="34"/>
      <c r="AP64" s="34" t="str">
        <f t="shared" si="7"/>
        <v/>
      </c>
      <c r="AQ64" s="34"/>
      <c r="AR64" s="34"/>
      <c r="AS64" s="34"/>
      <c r="AT64" s="34" t="str">
        <f t="shared" si="8"/>
        <v/>
      </c>
      <c r="AU64" s="272"/>
      <c r="AV64" s="34" t="str">
        <f t="shared" si="9"/>
        <v/>
      </c>
      <c r="AW64" s="134" t="s">
        <v>2662</v>
      </c>
      <c r="AX64" s="87" t="str">
        <f>'1A. Template Prep'!$C$2</f>
        <v>1270. 14 BMW X5 SUV (F15) 4.4TT (N63) Auto (Sophisto Gray) AWD (71781)</v>
      </c>
    </row>
    <row r="65" spans="1:50" x14ac:dyDescent="0.25">
      <c r="A65" s="39" t="str">
        <f t="shared" si="0"/>
        <v/>
      </c>
      <c r="B65" s="39" t="str">
        <f t="shared" si="1"/>
        <v/>
      </c>
      <c r="C65" s="39"/>
      <c r="D65" s="269"/>
      <c r="E65" s="39" t="str">
        <f t="shared" si="2"/>
        <v/>
      </c>
      <c r="F65" s="33"/>
      <c r="G65" s="33"/>
      <c r="H65" s="34"/>
      <c r="I65" s="34"/>
      <c r="J65" s="34"/>
      <c r="K65" s="34"/>
      <c r="L65" s="34" t="str">
        <f t="shared" si="3"/>
        <v xml:space="preserve">. </v>
      </c>
      <c r="M65" s="131" t="s">
        <v>2076</v>
      </c>
      <c r="N65" s="97" t="str">
        <f t="shared" si="4"/>
        <v/>
      </c>
      <c r="O65" s="270"/>
      <c r="P65" s="330"/>
      <c r="Q65" s="330"/>
      <c r="R65" s="35"/>
      <c r="S65" s="38" t="str">
        <f t="shared" si="5"/>
        <v/>
      </c>
      <c r="T65" s="329"/>
      <c r="U65" s="329"/>
      <c r="V65" s="329"/>
      <c r="W65" s="271"/>
      <c r="X65" s="33"/>
      <c r="Y65" s="331"/>
      <c r="Z65" s="330"/>
      <c r="AA65" s="330"/>
      <c r="AB65" s="34" t="str">
        <f t="shared" si="6"/>
        <v/>
      </c>
      <c r="AC65" s="34"/>
      <c r="AD65" s="34"/>
      <c r="AE65" s="34"/>
      <c r="AF65" s="273"/>
      <c r="AG65" s="273"/>
      <c r="AH65" s="133"/>
      <c r="AI65" s="133"/>
      <c r="AJ65" s="133"/>
      <c r="AK65" s="272"/>
      <c r="AL65" s="33"/>
      <c r="AM65" s="33"/>
      <c r="AN65" s="272" t="s">
        <v>91</v>
      </c>
      <c r="AO65" s="34"/>
      <c r="AP65" s="34" t="str">
        <f t="shared" si="7"/>
        <v/>
      </c>
      <c r="AQ65" s="34"/>
      <c r="AR65" s="34"/>
      <c r="AS65" s="34"/>
      <c r="AT65" s="34" t="str">
        <f t="shared" si="8"/>
        <v/>
      </c>
      <c r="AU65" s="272"/>
      <c r="AV65" s="34" t="str">
        <f t="shared" si="9"/>
        <v/>
      </c>
      <c r="AW65" s="134" t="s">
        <v>2663</v>
      </c>
      <c r="AX65" s="87" t="str">
        <f>'1A. Template Prep'!$C$2</f>
        <v>1270. 14 BMW X5 SUV (F15) 4.4TT (N63) Auto (Sophisto Gray) AWD (71781)</v>
      </c>
    </row>
    <row r="66" spans="1:50" x14ac:dyDescent="0.25">
      <c r="A66" s="39" t="str">
        <f t="shared" si="0"/>
        <v/>
      </c>
      <c r="B66" s="39" t="str">
        <f t="shared" si="1"/>
        <v/>
      </c>
      <c r="C66" s="39"/>
      <c r="D66" s="269"/>
      <c r="E66" s="39" t="str">
        <f t="shared" si="2"/>
        <v/>
      </c>
      <c r="F66" s="33"/>
      <c r="G66" s="33"/>
      <c r="H66" s="34"/>
      <c r="I66" s="34"/>
      <c r="J66" s="34"/>
      <c r="K66" s="34"/>
      <c r="L66" s="34" t="str">
        <f t="shared" si="3"/>
        <v xml:space="preserve">. </v>
      </c>
      <c r="M66" s="131" t="s">
        <v>2076</v>
      </c>
      <c r="N66" s="97" t="str">
        <f t="shared" si="4"/>
        <v/>
      </c>
      <c r="O66" s="270"/>
      <c r="P66" s="330"/>
      <c r="Q66" s="330"/>
      <c r="R66" s="35"/>
      <c r="S66" s="38" t="str">
        <f t="shared" si="5"/>
        <v/>
      </c>
      <c r="T66" s="329"/>
      <c r="U66" s="329"/>
      <c r="V66" s="329"/>
      <c r="W66" s="271"/>
      <c r="X66" s="33"/>
      <c r="Y66" s="331"/>
      <c r="Z66" s="330"/>
      <c r="AA66" s="330"/>
      <c r="AB66" s="34" t="str">
        <f t="shared" si="6"/>
        <v/>
      </c>
      <c r="AC66" s="34"/>
      <c r="AD66" s="34"/>
      <c r="AE66" s="34"/>
      <c r="AF66" s="273"/>
      <c r="AG66" s="273"/>
      <c r="AH66" s="133"/>
      <c r="AI66" s="133"/>
      <c r="AJ66" s="133"/>
      <c r="AK66" s="272"/>
      <c r="AL66" s="33"/>
      <c r="AM66" s="33"/>
      <c r="AN66" s="272" t="s">
        <v>91</v>
      </c>
      <c r="AO66" s="34"/>
      <c r="AP66" s="34" t="str">
        <f t="shared" si="7"/>
        <v/>
      </c>
      <c r="AQ66" s="34"/>
      <c r="AR66" s="34"/>
      <c r="AS66" s="34"/>
      <c r="AT66" s="34" t="str">
        <f t="shared" si="8"/>
        <v/>
      </c>
      <c r="AU66" s="272"/>
      <c r="AV66" s="34" t="str">
        <f t="shared" si="9"/>
        <v/>
      </c>
      <c r="AW66" s="134" t="s">
        <v>2664</v>
      </c>
      <c r="AX66" s="87" t="str">
        <f>'1A. Template Prep'!$C$2</f>
        <v>1270. 14 BMW X5 SUV (F15) 4.4TT (N63) Auto (Sophisto Gray) AWD (71781)</v>
      </c>
    </row>
    <row r="67" spans="1:50" x14ac:dyDescent="0.25">
      <c r="A67" s="39" t="str">
        <f t="shared" ref="A67:A130" si="10">IF(U67&lt;&gt;"",U67,"")</f>
        <v/>
      </c>
      <c r="B67" s="39" t="str">
        <f t="shared" ref="B67:B130" si="11">IF(AP67&lt;&gt;"",AP67,"")</f>
        <v/>
      </c>
      <c r="C67" s="39"/>
      <c r="D67" s="269"/>
      <c r="E67" s="39" t="str">
        <f t="shared" ref="E67:E130" si="12">IF(B67&lt;&gt;"",COUNTIF($B$4:$B$600,B67),"")</f>
        <v/>
      </c>
      <c r="F67" s="33"/>
      <c r="G67" s="33"/>
      <c r="H67" s="34"/>
      <c r="I67" s="34"/>
      <c r="J67" s="34"/>
      <c r="K67" s="34"/>
      <c r="L67" s="34" t="str">
        <f t="shared" ref="L67:L130" si="13">CONCATENATE(U67,". ",P67)</f>
        <v xml:space="preserve">. </v>
      </c>
      <c r="M67" s="131" t="s">
        <v>2076</v>
      </c>
      <c r="N67" s="97" t="str">
        <f t="shared" ref="N67:N130" si="14">IF(O67&lt;&gt;"",HYPERLINK(O67,"E.G."),"")</f>
        <v/>
      </c>
      <c r="O67" s="270"/>
      <c r="P67" s="330"/>
      <c r="Q67" s="330"/>
      <c r="R67" s="35"/>
      <c r="S67" s="38" t="str">
        <f t="shared" ref="S67:S130" si="15">IF(ISTEXT(R67), R67, IFERROR(AVERAGEIF(K:K, K67, R:R), ""))</f>
        <v/>
      </c>
      <c r="T67" s="329"/>
      <c r="U67" s="329"/>
      <c r="V67" s="329"/>
      <c r="W67" s="271"/>
      <c r="X67" s="33"/>
      <c r="Y67" s="331"/>
      <c r="Z67" s="330"/>
      <c r="AA67" s="330"/>
      <c r="AB67" s="34" t="str">
        <f t="shared" ref="AB67:AB130" si="16">_xlfn.TEXTJOIN(" | ",TRUE,AC67,AD67)</f>
        <v/>
      </c>
      <c r="AC67" s="34"/>
      <c r="AD67" s="34"/>
      <c r="AE67" s="34"/>
      <c r="AF67" s="273"/>
      <c r="AG67" s="273"/>
      <c r="AH67" s="133"/>
      <c r="AI67" s="133"/>
      <c r="AJ67" s="133"/>
      <c r="AK67" s="272"/>
      <c r="AL67" s="33"/>
      <c r="AM67" s="33"/>
      <c r="AN67" s="272" t="s">
        <v>91</v>
      </c>
      <c r="AO67" s="34"/>
      <c r="AP67" s="34" t="str">
        <f t="shared" ref="AP67:AP130" si="17">IF(AM67&lt;&gt;"",CONCATENATE(AM67,AN67,AO67),"")</f>
        <v/>
      </c>
      <c r="AQ67" s="34"/>
      <c r="AR67" s="34"/>
      <c r="AS67" s="34"/>
      <c r="AT67" s="34" t="str">
        <f t="shared" ref="AT67:AT130" si="18">IF(AQ67&lt;&gt;"",_xlfn.TEXTJOIN("-",TRUE,AQ67,AR67,AS67),"")</f>
        <v/>
      </c>
      <c r="AU67" s="272"/>
      <c r="AV67" s="34" t="str">
        <f t="shared" ref="AV67:AV130" si="19">IF(AU67&lt;&gt;"",_xlfn.TEXTJOIN("-",TRUE,AT67,AU67),"")</f>
        <v/>
      </c>
      <c r="AW67" s="134" t="s">
        <v>2665</v>
      </c>
      <c r="AX67" s="87" t="str">
        <f>'1A. Template Prep'!$C$2</f>
        <v>1270. 14 BMW X5 SUV (F15) 4.4TT (N63) Auto (Sophisto Gray) AWD (71781)</v>
      </c>
    </row>
    <row r="68" spans="1:50" x14ac:dyDescent="0.25">
      <c r="A68" s="39" t="str">
        <f t="shared" si="10"/>
        <v/>
      </c>
      <c r="B68" s="39" t="str">
        <f t="shared" si="11"/>
        <v/>
      </c>
      <c r="C68" s="39"/>
      <c r="D68" s="269"/>
      <c r="E68" s="39" t="str">
        <f t="shared" si="12"/>
        <v/>
      </c>
      <c r="F68" s="33"/>
      <c r="G68" s="33"/>
      <c r="H68" s="34"/>
      <c r="I68" s="34"/>
      <c r="J68" s="34"/>
      <c r="K68" s="34"/>
      <c r="L68" s="34" t="str">
        <f t="shared" si="13"/>
        <v xml:space="preserve">. </v>
      </c>
      <c r="M68" s="131" t="s">
        <v>2076</v>
      </c>
      <c r="N68" s="97" t="str">
        <f t="shared" si="14"/>
        <v/>
      </c>
      <c r="O68" s="270"/>
      <c r="P68" s="330"/>
      <c r="Q68" s="330"/>
      <c r="R68" s="35"/>
      <c r="S68" s="38" t="str">
        <f t="shared" si="15"/>
        <v/>
      </c>
      <c r="T68" s="329"/>
      <c r="U68" s="329"/>
      <c r="V68" s="329"/>
      <c r="W68" s="271"/>
      <c r="X68" s="33"/>
      <c r="Y68" s="331"/>
      <c r="Z68" s="330"/>
      <c r="AA68" s="330"/>
      <c r="AB68" s="34" t="str">
        <f t="shared" si="16"/>
        <v/>
      </c>
      <c r="AC68" s="34"/>
      <c r="AD68" s="34"/>
      <c r="AE68" s="34"/>
      <c r="AF68" s="273"/>
      <c r="AG68" s="273"/>
      <c r="AH68" s="133"/>
      <c r="AI68" s="133"/>
      <c r="AJ68" s="133"/>
      <c r="AK68" s="272"/>
      <c r="AL68" s="33"/>
      <c r="AM68" s="33"/>
      <c r="AN68" s="272" t="s">
        <v>91</v>
      </c>
      <c r="AO68" s="34"/>
      <c r="AP68" s="34" t="str">
        <f t="shared" si="17"/>
        <v/>
      </c>
      <c r="AQ68" s="34"/>
      <c r="AR68" s="34"/>
      <c r="AS68" s="34"/>
      <c r="AT68" s="34" t="str">
        <f t="shared" si="18"/>
        <v/>
      </c>
      <c r="AU68" s="272"/>
      <c r="AV68" s="34" t="str">
        <f t="shared" si="19"/>
        <v/>
      </c>
      <c r="AW68" s="134" t="s">
        <v>2666</v>
      </c>
      <c r="AX68" s="87" t="str">
        <f>'1A. Template Prep'!$C$2</f>
        <v>1270. 14 BMW X5 SUV (F15) 4.4TT (N63) Auto (Sophisto Gray) AWD (71781)</v>
      </c>
    </row>
    <row r="69" spans="1:50" x14ac:dyDescent="0.25">
      <c r="A69" s="39" t="str">
        <f t="shared" si="10"/>
        <v/>
      </c>
      <c r="B69" s="39" t="str">
        <f t="shared" si="11"/>
        <v/>
      </c>
      <c r="C69" s="39"/>
      <c r="D69" s="269"/>
      <c r="E69" s="39" t="str">
        <f t="shared" si="12"/>
        <v/>
      </c>
      <c r="F69" s="33"/>
      <c r="G69" s="33"/>
      <c r="H69" s="34"/>
      <c r="I69" s="34"/>
      <c r="J69" s="34"/>
      <c r="K69" s="34"/>
      <c r="L69" s="34" t="str">
        <f t="shared" si="13"/>
        <v xml:space="preserve">. </v>
      </c>
      <c r="M69" s="131" t="s">
        <v>2076</v>
      </c>
      <c r="N69" s="97" t="str">
        <f t="shared" si="14"/>
        <v/>
      </c>
      <c r="O69" s="270"/>
      <c r="P69" s="330"/>
      <c r="Q69" s="330"/>
      <c r="R69" s="35"/>
      <c r="S69" s="38" t="str">
        <f t="shared" si="15"/>
        <v/>
      </c>
      <c r="T69" s="329"/>
      <c r="U69" s="329"/>
      <c r="V69" s="329"/>
      <c r="W69" s="271"/>
      <c r="X69" s="33"/>
      <c r="Y69" s="331"/>
      <c r="Z69" s="330"/>
      <c r="AA69" s="330"/>
      <c r="AB69" s="34" t="str">
        <f t="shared" si="16"/>
        <v/>
      </c>
      <c r="AC69" s="34"/>
      <c r="AD69" s="34"/>
      <c r="AE69" s="34"/>
      <c r="AF69" s="273"/>
      <c r="AG69" s="273"/>
      <c r="AH69" s="133"/>
      <c r="AI69" s="133"/>
      <c r="AJ69" s="133"/>
      <c r="AK69" s="272"/>
      <c r="AL69" s="33"/>
      <c r="AM69" s="33"/>
      <c r="AN69" s="272" t="s">
        <v>91</v>
      </c>
      <c r="AO69" s="34"/>
      <c r="AP69" s="34" t="str">
        <f t="shared" si="17"/>
        <v/>
      </c>
      <c r="AQ69" s="34"/>
      <c r="AR69" s="34"/>
      <c r="AS69" s="34"/>
      <c r="AT69" s="34" t="str">
        <f t="shared" si="18"/>
        <v/>
      </c>
      <c r="AU69" s="272"/>
      <c r="AV69" s="34" t="str">
        <f t="shared" si="19"/>
        <v/>
      </c>
      <c r="AW69" s="134" t="s">
        <v>2667</v>
      </c>
      <c r="AX69" s="87" t="str">
        <f>'1A. Template Prep'!$C$2</f>
        <v>1270. 14 BMW X5 SUV (F15) 4.4TT (N63) Auto (Sophisto Gray) AWD (71781)</v>
      </c>
    </row>
    <row r="70" spans="1:50" x14ac:dyDescent="0.25">
      <c r="A70" s="39" t="str">
        <f t="shared" si="10"/>
        <v/>
      </c>
      <c r="B70" s="39" t="str">
        <f t="shared" si="11"/>
        <v/>
      </c>
      <c r="C70" s="39"/>
      <c r="D70" s="269"/>
      <c r="E70" s="39" t="str">
        <f t="shared" si="12"/>
        <v/>
      </c>
      <c r="F70" s="33"/>
      <c r="G70" s="33"/>
      <c r="H70" s="34"/>
      <c r="I70" s="34"/>
      <c r="J70" s="34"/>
      <c r="K70" s="34"/>
      <c r="L70" s="34" t="str">
        <f t="shared" si="13"/>
        <v xml:space="preserve">. </v>
      </c>
      <c r="M70" s="131" t="s">
        <v>2076</v>
      </c>
      <c r="N70" s="97" t="str">
        <f t="shared" si="14"/>
        <v/>
      </c>
      <c r="O70" s="270"/>
      <c r="P70" s="330"/>
      <c r="Q70" s="330"/>
      <c r="R70" s="35"/>
      <c r="S70" s="38" t="str">
        <f t="shared" si="15"/>
        <v/>
      </c>
      <c r="T70" s="329"/>
      <c r="U70" s="329"/>
      <c r="V70" s="329"/>
      <c r="W70" s="271"/>
      <c r="X70" s="33"/>
      <c r="Y70" s="331"/>
      <c r="Z70" s="330"/>
      <c r="AA70" s="330"/>
      <c r="AB70" s="34" t="str">
        <f t="shared" si="16"/>
        <v/>
      </c>
      <c r="AC70" s="34"/>
      <c r="AD70" s="34"/>
      <c r="AE70" s="34"/>
      <c r="AF70" s="273"/>
      <c r="AG70" s="273"/>
      <c r="AH70" s="133"/>
      <c r="AI70" s="133"/>
      <c r="AJ70" s="133"/>
      <c r="AK70" s="272"/>
      <c r="AL70" s="33"/>
      <c r="AM70" s="33"/>
      <c r="AN70" s="272" t="s">
        <v>91</v>
      </c>
      <c r="AO70" s="34"/>
      <c r="AP70" s="34" t="str">
        <f t="shared" si="17"/>
        <v/>
      </c>
      <c r="AQ70" s="34"/>
      <c r="AR70" s="34"/>
      <c r="AS70" s="34"/>
      <c r="AT70" s="34" t="str">
        <f t="shared" si="18"/>
        <v/>
      </c>
      <c r="AU70" s="272"/>
      <c r="AV70" s="34" t="str">
        <f t="shared" si="19"/>
        <v/>
      </c>
      <c r="AW70" s="134" t="s">
        <v>2668</v>
      </c>
      <c r="AX70" s="87" t="str">
        <f>'1A. Template Prep'!$C$2</f>
        <v>1270. 14 BMW X5 SUV (F15) 4.4TT (N63) Auto (Sophisto Gray) AWD (71781)</v>
      </c>
    </row>
    <row r="71" spans="1:50" x14ac:dyDescent="0.25">
      <c r="A71" s="39" t="str">
        <f t="shared" si="10"/>
        <v/>
      </c>
      <c r="B71" s="39" t="str">
        <f t="shared" si="11"/>
        <v/>
      </c>
      <c r="C71" s="39"/>
      <c r="D71" s="269"/>
      <c r="E71" s="39" t="str">
        <f t="shared" si="12"/>
        <v/>
      </c>
      <c r="F71" s="33"/>
      <c r="G71" s="33"/>
      <c r="H71" s="34"/>
      <c r="I71" s="34"/>
      <c r="J71" s="34"/>
      <c r="K71" s="34"/>
      <c r="L71" s="34" t="str">
        <f t="shared" si="13"/>
        <v xml:space="preserve">. </v>
      </c>
      <c r="M71" s="131" t="s">
        <v>2076</v>
      </c>
      <c r="N71" s="97" t="str">
        <f t="shared" si="14"/>
        <v/>
      </c>
      <c r="O71" s="270"/>
      <c r="P71" s="330"/>
      <c r="Q71" s="330"/>
      <c r="R71" s="35"/>
      <c r="S71" s="38" t="str">
        <f t="shared" si="15"/>
        <v/>
      </c>
      <c r="T71" s="329"/>
      <c r="U71" s="329"/>
      <c r="V71" s="329"/>
      <c r="W71" s="271"/>
      <c r="X71" s="33"/>
      <c r="Y71" s="331"/>
      <c r="Z71" s="330"/>
      <c r="AA71" s="330"/>
      <c r="AB71" s="34" t="str">
        <f t="shared" si="16"/>
        <v/>
      </c>
      <c r="AC71" s="34"/>
      <c r="AD71" s="34"/>
      <c r="AE71" s="34"/>
      <c r="AF71" s="273"/>
      <c r="AG71" s="273"/>
      <c r="AH71" s="133"/>
      <c r="AI71" s="133"/>
      <c r="AJ71" s="133"/>
      <c r="AK71" s="272"/>
      <c r="AL71" s="33"/>
      <c r="AM71" s="33"/>
      <c r="AN71" s="272" t="s">
        <v>91</v>
      </c>
      <c r="AO71" s="34"/>
      <c r="AP71" s="34" t="str">
        <f t="shared" si="17"/>
        <v/>
      </c>
      <c r="AQ71" s="34"/>
      <c r="AR71" s="34"/>
      <c r="AS71" s="34"/>
      <c r="AT71" s="34" t="str">
        <f t="shared" si="18"/>
        <v/>
      </c>
      <c r="AU71" s="272"/>
      <c r="AV71" s="34" t="str">
        <f t="shared" si="19"/>
        <v/>
      </c>
      <c r="AW71" s="134" t="s">
        <v>2669</v>
      </c>
      <c r="AX71" s="87" t="str">
        <f>'1A. Template Prep'!$C$2</f>
        <v>1270. 14 BMW X5 SUV (F15) 4.4TT (N63) Auto (Sophisto Gray) AWD (71781)</v>
      </c>
    </row>
    <row r="72" spans="1:50" x14ac:dyDescent="0.25">
      <c r="A72" s="39" t="str">
        <f t="shared" si="10"/>
        <v/>
      </c>
      <c r="B72" s="39" t="str">
        <f t="shared" si="11"/>
        <v/>
      </c>
      <c r="C72" s="39"/>
      <c r="D72" s="269"/>
      <c r="E72" s="39" t="str">
        <f t="shared" si="12"/>
        <v/>
      </c>
      <c r="F72" s="33"/>
      <c r="G72" s="33"/>
      <c r="H72" s="34"/>
      <c r="I72" s="34"/>
      <c r="J72" s="34"/>
      <c r="K72" s="34"/>
      <c r="L72" s="34" t="str">
        <f t="shared" si="13"/>
        <v xml:space="preserve">. </v>
      </c>
      <c r="M72" s="131" t="s">
        <v>2076</v>
      </c>
      <c r="N72" s="97" t="str">
        <f t="shared" si="14"/>
        <v/>
      </c>
      <c r="O72" s="270"/>
      <c r="P72" s="330"/>
      <c r="Q72" s="330"/>
      <c r="R72" s="35"/>
      <c r="S72" s="38" t="str">
        <f t="shared" si="15"/>
        <v/>
      </c>
      <c r="T72" s="329"/>
      <c r="U72" s="329"/>
      <c r="V72" s="329"/>
      <c r="W72" s="271"/>
      <c r="X72" s="33"/>
      <c r="Y72" s="331"/>
      <c r="Z72" s="330"/>
      <c r="AA72" s="330"/>
      <c r="AB72" s="34" t="str">
        <f t="shared" si="16"/>
        <v/>
      </c>
      <c r="AC72" s="34"/>
      <c r="AD72" s="34"/>
      <c r="AE72" s="34"/>
      <c r="AF72" s="273"/>
      <c r="AG72" s="273"/>
      <c r="AH72" s="133"/>
      <c r="AI72" s="133"/>
      <c r="AJ72" s="133"/>
      <c r="AK72" s="272"/>
      <c r="AL72" s="33"/>
      <c r="AM72" s="33"/>
      <c r="AN72" s="272" t="s">
        <v>91</v>
      </c>
      <c r="AO72" s="34"/>
      <c r="AP72" s="34" t="str">
        <f t="shared" si="17"/>
        <v/>
      </c>
      <c r="AQ72" s="34"/>
      <c r="AR72" s="34"/>
      <c r="AS72" s="34"/>
      <c r="AT72" s="34" t="str">
        <f t="shared" si="18"/>
        <v/>
      </c>
      <c r="AU72" s="272"/>
      <c r="AV72" s="34" t="str">
        <f t="shared" si="19"/>
        <v/>
      </c>
      <c r="AW72" s="134" t="s">
        <v>2670</v>
      </c>
      <c r="AX72" s="87" t="str">
        <f>'1A. Template Prep'!$C$2</f>
        <v>1270. 14 BMW X5 SUV (F15) 4.4TT (N63) Auto (Sophisto Gray) AWD (71781)</v>
      </c>
    </row>
    <row r="73" spans="1:50" x14ac:dyDescent="0.25">
      <c r="A73" s="39" t="str">
        <f t="shared" si="10"/>
        <v/>
      </c>
      <c r="B73" s="39" t="str">
        <f t="shared" si="11"/>
        <v/>
      </c>
      <c r="C73" s="39"/>
      <c r="D73" s="269"/>
      <c r="E73" s="39" t="str">
        <f t="shared" si="12"/>
        <v/>
      </c>
      <c r="F73" s="33"/>
      <c r="G73" s="33"/>
      <c r="H73" s="34"/>
      <c r="I73" s="34"/>
      <c r="J73" s="34"/>
      <c r="K73" s="34"/>
      <c r="L73" s="34" t="str">
        <f t="shared" si="13"/>
        <v xml:space="preserve">. </v>
      </c>
      <c r="M73" s="131" t="s">
        <v>2076</v>
      </c>
      <c r="N73" s="97" t="str">
        <f t="shared" si="14"/>
        <v/>
      </c>
      <c r="O73" s="270"/>
      <c r="P73" s="330"/>
      <c r="Q73" s="330"/>
      <c r="R73" s="35"/>
      <c r="S73" s="38" t="str">
        <f t="shared" si="15"/>
        <v/>
      </c>
      <c r="T73" s="329"/>
      <c r="U73" s="329"/>
      <c r="V73" s="329"/>
      <c r="W73" s="271"/>
      <c r="X73" s="33"/>
      <c r="Y73" s="331"/>
      <c r="Z73" s="330"/>
      <c r="AA73" s="330"/>
      <c r="AB73" s="34" t="str">
        <f t="shared" si="16"/>
        <v/>
      </c>
      <c r="AC73" s="34"/>
      <c r="AD73" s="34"/>
      <c r="AE73" s="34"/>
      <c r="AF73" s="273"/>
      <c r="AG73" s="273"/>
      <c r="AH73" s="133"/>
      <c r="AI73" s="133"/>
      <c r="AJ73" s="133"/>
      <c r="AK73" s="272"/>
      <c r="AL73" s="33"/>
      <c r="AM73" s="33"/>
      <c r="AN73" s="272" t="s">
        <v>91</v>
      </c>
      <c r="AO73" s="34"/>
      <c r="AP73" s="34" t="str">
        <f t="shared" si="17"/>
        <v/>
      </c>
      <c r="AQ73" s="34"/>
      <c r="AR73" s="34"/>
      <c r="AS73" s="34"/>
      <c r="AT73" s="34" t="str">
        <f t="shared" si="18"/>
        <v/>
      </c>
      <c r="AU73" s="272"/>
      <c r="AV73" s="34" t="str">
        <f t="shared" si="19"/>
        <v/>
      </c>
      <c r="AW73" s="134" t="s">
        <v>2671</v>
      </c>
      <c r="AX73" s="87" t="str">
        <f>'1A. Template Prep'!$C$2</f>
        <v>1270. 14 BMW X5 SUV (F15) 4.4TT (N63) Auto (Sophisto Gray) AWD (71781)</v>
      </c>
    </row>
    <row r="74" spans="1:50" x14ac:dyDescent="0.25">
      <c r="A74" s="39" t="str">
        <f t="shared" si="10"/>
        <v/>
      </c>
      <c r="B74" s="39" t="str">
        <f t="shared" si="11"/>
        <v/>
      </c>
      <c r="C74" s="39"/>
      <c r="D74" s="269"/>
      <c r="E74" s="39" t="str">
        <f t="shared" si="12"/>
        <v/>
      </c>
      <c r="F74" s="33"/>
      <c r="G74" s="33"/>
      <c r="H74" s="34"/>
      <c r="I74" s="34"/>
      <c r="J74" s="34"/>
      <c r="K74" s="34"/>
      <c r="L74" s="34" t="str">
        <f t="shared" si="13"/>
        <v xml:space="preserve">. </v>
      </c>
      <c r="M74" s="131" t="s">
        <v>2076</v>
      </c>
      <c r="N74" s="97" t="str">
        <f t="shared" si="14"/>
        <v/>
      </c>
      <c r="O74" s="270"/>
      <c r="P74" s="330"/>
      <c r="Q74" s="330"/>
      <c r="R74" s="35"/>
      <c r="S74" s="38" t="str">
        <f t="shared" si="15"/>
        <v/>
      </c>
      <c r="T74" s="329"/>
      <c r="U74" s="329"/>
      <c r="V74" s="329"/>
      <c r="W74" s="271"/>
      <c r="X74" s="33"/>
      <c r="Y74" s="331"/>
      <c r="Z74" s="330"/>
      <c r="AA74" s="330"/>
      <c r="AB74" s="34" t="str">
        <f t="shared" si="16"/>
        <v/>
      </c>
      <c r="AC74" s="34"/>
      <c r="AD74" s="34"/>
      <c r="AE74" s="34"/>
      <c r="AF74" s="273"/>
      <c r="AG74" s="273"/>
      <c r="AH74" s="133"/>
      <c r="AI74" s="133"/>
      <c r="AJ74" s="133"/>
      <c r="AK74" s="272"/>
      <c r="AL74" s="33"/>
      <c r="AM74" s="33"/>
      <c r="AN74" s="272" t="s">
        <v>91</v>
      </c>
      <c r="AO74" s="34"/>
      <c r="AP74" s="34" t="str">
        <f t="shared" si="17"/>
        <v/>
      </c>
      <c r="AQ74" s="34"/>
      <c r="AR74" s="34"/>
      <c r="AS74" s="34"/>
      <c r="AT74" s="34" t="str">
        <f t="shared" si="18"/>
        <v/>
      </c>
      <c r="AU74" s="272"/>
      <c r="AV74" s="34" t="str">
        <f t="shared" si="19"/>
        <v/>
      </c>
      <c r="AW74" s="134" t="s">
        <v>2672</v>
      </c>
      <c r="AX74" s="87" t="str">
        <f>'1A. Template Prep'!$C$2</f>
        <v>1270. 14 BMW X5 SUV (F15) 4.4TT (N63) Auto (Sophisto Gray) AWD (71781)</v>
      </c>
    </row>
    <row r="75" spans="1:50" x14ac:dyDescent="0.25">
      <c r="A75" s="39" t="str">
        <f t="shared" si="10"/>
        <v/>
      </c>
      <c r="B75" s="39" t="str">
        <f t="shared" si="11"/>
        <v/>
      </c>
      <c r="C75" s="39"/>
      <c r="D75" s="269"/>
      <c r="E75" s="39" t="str">
        <f t="shared" si="12"/>
        <v/>
      </c>
      <c r="F75" s="33"/>
      <c r="G75" s="33"/>
      <c r="H75" s="34"/>
      <c r="I75" s="34"/>
      <c r="J75" s="34"/>
      <c r="K75" s="34"/>
      <c r="L75" s="34" t="str">
        <f t="shared" si="13"/>
        <v xml:space="preserve">. </v>
      </c>
      <c r="M75" s="131" t="s">
        <v>2076</v>
      </c>
      <c r="N75" s="97" t="str">
        <f t="shared" si="14"/>
        <v/>
      </c>
      <c r="O75" s="270"/>
      <c r="P75" s="330"/>
      <c r="Q75" s="330"/>
      <c r="R75" s="35"/>
      <c r="S75" s="38" t="str">
        <f t="shared" si="15"/>
        <v/>
      </c>
      <c r="T75" s="329"/>
      <c r="U75" s="329"/>
      <c r="V75" s="329"/>
      <c r="W75" s="271"/>
      <c r="X75" s="33"/>
      <c r="Y75" s="331"/>
      <c r="Z75" s="330"/>
      <c r="AA75" s="330"/>
      <c r="AB75" s="34" t="str">
        <f t="shared" si="16"/>
        <v/>
      </c>
      <c r="AC75" s="34"/>
      <c r="AD75" s="34"/>
      <c r="AE75" s="34"/>
      <c r="AF75" s="273"/>
      <c r="AG75" s="273"/>
      <c r="AH75" s="133"/>
      <c r="AI75" s="133"/>
      <c r="AJ75" s="133"/>
      <c r="AK75" s="272"/>
      <c r="AL75" s="33"/>
      <c r="AM75" s="33"/>
      <c r="AN75" s="272" t="s">
        <v>91</v>
      </c>
      <c r="AO75" s="34"/>
      <c r="AP75" s="34" t="str">
        <f t="shared" si="17"/>
        <v/>
      </c>
      <c r="AQ75" s="34"/>
      <c r="AR75" s="34"/>
      <c r="AS75" s="34"/>
      <c r="AT75" s="34" t="str">
        <f t="shared" si="18"/>
        <v/>
      </c>
      <c r="AU75" s="272"/>
      <c r="AV75" s="34" t="str">
        <f t="shared" si="19"/>
        <v/>
      </c>
      <c r="AW75" s="134" t="s">
        <v>2673</v>
      </c>
      <c r="AX75" s="87" t="str">
        <f>'1A. Template Prep'!$C$2</f>
        <v>1270. 14 BMW X5 SUV (F15) 4.4TT (N63) Auto (Sophisto Gray) AWD (71781)</v>
      </c>
    </row>
    <row r="76" spans="1:50" x14ac:dyDescent="0.25">
      <c r="A76" s="39" t="str">
        <f t="shared" si="10"/>
        <v/>
      </c>
      <c r="B76" s="39" t="str">
        <f t="shared" si="11"/>
        <v/>
      </c>
      <c r="C76" s="39"/>
      <c r="D76" s="269"/>
      <c r="E76" s="39" t="str">
        <f t="shared" si="12"/>
        <v/>
      </c>
      <c r="F76" s="33"/>
      <c r="G76" s="33"/>
      <c r="H76" s="34"/>
      <c r="I76" s="34"/>
      <c r="J76" s="34"/>
      <c r="K76" s="34"/>
      <c r="L76" s="34" t="str">
        <f t="shared" si="13"/>
        <v xml:space="preserve">. </v>
      </c>
      <c r="M76" s="131" t="s">
        <v>2076</v>
      </c>
      <c r="N76" s="97" t="str">
        <f t="shared" si="14"/>
        <v/>
      </c>
      <c r="O76" s="270"/>
      <c r="P76" s="330"/>
      <c r="Q76" s="330"/>
      <c r="R76" s="35"/>
      <c r="S76" s="38" t="str">
        <f t="shared" si="15"/>
        <v/>
      </c>
      <c r="T76" s="329"/>
      <c r="U76" s="329"/>
      <c r="V76" s="329"/>
      <c r="W76" s="271"/>
      <c r="X76" s="33"/>
      <c r="Y76" s="331"/>
      <c r="Z76" s="330"/>
      <c r="AA76" s="330"/>
      <c r="AB76" s="34" t="str">
        <f t="shared" si="16"/>
        <v/>
      </c>
      <c r="AC76" s="34"/>
      <c r="AD76" s="34"/>
      <c r="AE76" s="34"/>
      <c r="AF76" s="273"/>
      <c r="AG76" s="273"/>
      <c r="AH76" s="133"/>
      <c r="AI76" s="133"/>
      <c r="AJ76" s="133"/>
      <c r="AK76" s="272"/>
      <c r="AL76" s="33"/>
      <c r="AM76" s="33"/>
      <c r="AN76" s="272" t="s">
        <v>91</v>
      </c>
      <c r="AO76" s="34"/>
      <c r="AP76" s="34" t="str">
        <f t="shared" si="17"/>
        <v/>
      </c>
      <c r="AQ76" s="34"/>
      <c r="AR76" s="34"/>
      <c r="AS76" s="34"/>
      <c r="AT76" s="34" t="str">
        <f t="shared" si="18"/>
        <v/>
      </c>
      <c r="AU76" s="272"/>
      <c r="AV76" s="34" t="str">
        <f t="shared" si="19"/>
        <v/>
      </c>
      <c r="AW76" s="134" t="s">
        <v>2674</v>
      </c>
      <c r="AX76" s="87" t="str">
        <f>'1A. Template Prep'!$C$2</f>
        <v>1270. 14 BMW X5 SUV (F15) 4.4TT (N63) Auto (Sophisto Gray) AWD (71781)</v>
      </c>
    </row>
    <row r="77" spans="1:50" x14ac:dyDescent="0.25">
      <c r="A77" s="39" t="str">
        <f t="shared" si="10"/>
        <v/>
      </c>
      <c r="B77" s="39" t="str">
        <f t="shared" si="11"/>
        <v/>
      </c>
      <c r="C77" s="39"/>
      <c r="D77" s="269"/>
      <c r="E77" s="39" t="str">
        <f t="shared" si="12"/>
        <v/>
      </c>
      <c r="F77" s="33"/>
      <c r="G77" s="33"/>
      <c r="H77" s="34"/>
      <c r="I77" s="34"/>
      <c r="J77" s="34"/>
      <c r="K77" s="34"/>
      <c r="L77" s="34" t="str">
        <f t="shared" si="13"/>
        <v xml:space="preserve">. </v>
      </c>
      <c r="M77" s="131" t="s">
        <v>2076</v>
      </c>
      <c r="N77" s="97" t="str">
        <f t="shared" si="14"/>
        <v/>
      </c>
      <c r="O77" s="270"/>
      <c r="P77" s="330"/>
      <c r="Q77" s="330"/>
      <c r="R77" s="35"/>
      <c r="S77" s="38" t="str">
        <f t="shared" si="15"/>
        <v/>
      </c>
      <c r="T77" s="329"/>
      <c r="U77" s="329"/>
      <c r="V77" s="329"/>
      <c r="W77" s="271"/>
      <c r="X77" s="33"/>
      <c r="Y77" s="331"/>
      <c r="Z77" s="330"/>
      <c r="AA77" s="330"/>
      <c r="AB77" s="34" t="str">
        <f t="shared" si="16"/>
        <v/>
      </c>
      <c r="AC77" s="34"/>
      <c r="AD77" s="34"/>
      <c r="AE77" s="34"/>
      <c r="AF77" s="273"/>
      <c r="AG77" s="273"/>
      <c r="AH77" s="133"/>
      <c r="AI77" s="133"/>
      <c r="AJ77" s="133"/>
      <c r="AK77" s="272"/>
      <c r="AL77" s="33"/>
      <c r="AM77" s="33"/>
      <c r="AN77" s="272" t="s">
        <v>91</v>
      </c>
      <c r="AO77" s="34"/>
      <c r="AP77" s="34" t="str">
        <f t="shared" si="17"/>
        <v/>
      </c>
      <c r="AQ77" s="34"/>
      <c r="AR77" s="34"/>
      <c r="AS77" s="34"/>
      <c r="AT77" s="34" t="str">
        <f t="shared" si="18"/>
        <v/>
      </c>
      <c r="AU77" s="272"/>
      <c r="AV77" s="34" t="str">
        <f t="shared" si="19"/>
        <v/>
      </c>
      <c r="AW77" s="134" t="s">
        <v>2675</v>
      </c>
      <c r="AX77" s="87" t="str">
        <f>'1A. Template Prep'!$C$2</f>
        <v>1270. 14 BMW X5 SUV (F15) 4.4TT (N63) Auto (Sophisto Gray) AWD (71781)</v>
      </c>
    </row>
    <row r="78" spans="1:50" x14ac:dyDescent="0.25">
      <c r="A78" s="39" t="str">
        <f t="shared" si="10"/>
        <v/>
      </c>
      <c r="B78" s="39" t="str">
        <f t="shared" si="11"/>
        <v/>
      </c>
      <c r="C78" s="39"/>
      <c r="D78" s="269"/>
      <c r="E78" s="39" t="str">
        <f t="shared" si="12"/>
        <v/>
      </c>
      <c r="F78" s="33"/>
      <c r="G78" s="33"/>
      <c r="H78" s="34"/>
      <c r="I78" s="34"/>
      <c r="J78" s="34"/>
      <c r="K78" s="34"/>
      <c r="L78" s="34" t="str">
        <f t="shared" si="13"/>
        <v xml:space="preserve">. </v>
      </c>
      <c r="M78" s="131" t="s">
        <v>2076</v>
      </c>
      <c r="N78" s="97" t="str">
        <f t="shared" si="14"/>
        <v/>
      </c>
      <c r="O78" s="270"/>
      <c r="P78" s="330"/>
      <c r="Q78" s="330"/>
      <c r="R78" s="35"/>
      <c r="S78" s="38" t="str">
        <f t="shared" si="15"/>
        <v/>
      </c>
      <c r="T78" s="329"/>
      <c r="U78" s="329"/>
      <c r="V78" s="329"/>
      <c r="W78" s="271"/>
      <c r="X78" s="33"/>
      <c r="Y78" s="331"/>
      <c r="Z78" s="330"/>
      <c r="AA78" s="330"/>
      <c r="AB78" s="34" t="str">
        <f t="shared" si="16"/>
        <v/>
      </c>
      <c r="AC78" s="34"/>
      <c r="AD78" s="34"/>
      <c r="AE78" s="34"/>
      <c r="AF78" s="273"/>
      <c r="AG78" s="273"/>
      <c r="AH78" s="133"/>
      <c r="AI78" s="133"/>
      <c r="AJ78" s="133"/>
      <c r="AK78" s="272"/>
      <c r="AL78" s="33"/>
      <c r="AM78" s="33"/>
      <c r="AN78" s="272" t="s">
        <v>91</v>
      </c>
      <c r="AO78" s="34"/>
      <c r="AP78" s="34" t="str">
        <f t="shared" si="17"/>
        <v/>
      </c>
      <c r="AQ78" s="34"/>
      <c r="AR78" s="34"/>
      <c r="AS78" s="34"/>
      <c r="AT78" s="34" t="str">
        <f t="shared" si="18"/>
        <v/>
      </c>
      <c r="AU78" s="272"/>
      <c r="AV78" s="34" t="str">
        <f t="shared" si="19"/>
        <v/>
      </c>
      <c r="AW78" s="134" t="s">
        <v>2676</v>
      </c>
      <c r="AX78" s="87" t="str">
        <f>'1A. Template Prep'!$C$2</f>
        <v>1270. 14 BMW X5 SUV (F15) 4.4TT (N63) Auto (Sophisto Gray) AWD (71781)</v>
      </c>
    </row>
    <row r="79" spans="1:50" x14ac:dyDescent="0.25">
      <c r="A79" s="39" t="str">
        <f t="shared" si="10"/>
        <v/>
      </c>
      <c r="B79" s="39" t="str">
        <f t="shared" si="11"/>
        <v/>
      </c>
      <c r="C79" s="39"/>
      <c r="D79" s="269"/>
      <c r="E79" s="39" t="str">
        <f t="shared" si="12"/>
        <v/>
      </c>
      <c r="F79" s="33"/>
      <c r="G79" s="33"/>
      <c r="H79" s="34"/>
      <c r="I79" s="34"/>
      <c r="J79" s="34"/>
      <c r="K79" s="34"/>
      <c r="L79" s="34" t="str">
        <f t="shared" si="13"/>
        <v xml:space="preserve">. </v>
      </c>
      <c r="M79" s="131" t="s">
        <v>2076</v>
      </c>
      <c r="N79" s="97" t="str">
        <f t="shared" si="14"/>
        <v/>
      </c>
      <c r="O79" s="270"/>
      <c r="P79" s="330"/>
      <c r="Q79" s="330"/>
      <c r="R79" s="35"/>
      <c r="S79" s="38" t="str">
        <f t="shared" si="15"/>
        <v/>
      </c>
      <c r="T79" s="329"/>
      <c r="U79" s="329"/>
      <c r="V79" s="329"/>
      <c r="W79" s="271"/>
      <c r="X79" s="33"/>
      <c r="Y79" s="331"/>
      <c r="Z79" s="330"/>
      <c r="AA79" s="330"/>
      <c r="AB79" s="34" t="str">
        <f t="shared" si="16"/>
        <v/>
      </c>
      <c r="AC79" s="34"/>
      <c r="AD79" s="34"/>
      <c r="AE79" s="34"/>
      <c r="AF79" s="273"/>
      <c r="AG79" s="273"/>
      <c r="AH79" s="133"/>
      <c r="AI79" s="133"/>
      <c r="AJ79" s="133"/>
      <c r="AK79" s="272"/>
      <c r="AL79" s="33"/>
      <c r="AM79" s="33"/>
      <c r="AN79" s="272" t="s">
        <v>91</v>
      </c>
      <c r="AO79" s="34"/>
      <c r="AP79" s="34" t="str">
        <f t="shared" si="17"/>
        <v/>
      </c>
      <c r="AQ79" s="34"/>
      <c r="AR79" s="34"/>
      <c r="AS79" s="34"/>
      <c r="AT79" s="34" t="str">
        <f t="shared" si="18"/>
        <v/>
      </c>
      <c r="AU79" s="272"/>
      <c r="AV79" s="34" t="str">
        <f t="shared" si="19"/>
        <v/>
      </c>
      <c r="AW79" s="134" t="s">
        <v>2677</v>
      </c>
      <c r="AX79" s="87" t="str">
        <f>'1A. Template Prep'!$C$2</f>
        <v>1270. 14 BMW X5 SUV (F15) 4.4TT (N63) Auto (Sophisto Gray) AWD (71781)</v>
      </c>
    </row>
    <row r="80" spans="1:50" x14ac:dyDescent="0.25">
      <c r="A80" s="39" t="str">
        <f t="shared" si="10"/>
        <v/>
      </c>
      <c r="B80" s="39" t="str">
        <f t="shared" si="11"/>
        <v/>
      </c>
      <c r="C80" s="39"/>
      <c r="D80" s="269"/>
      <c r="E80" s="39" t="str">
        <f t="shared" si="12"/>
        <v/>
      </c>
      <c r="F80" s="33"/>
      <c r="G80" s="33"/>
      <c r="H80" s="34"/>
      <c r="I80" s="34"/>
      <c r="J80" s="34"/>
      <c r="K80" s="34"/>
      <c r="L80" s="34" t="str">
        <f t="shared" si="13"/>
        <v xml:space="preserve">. </v>
      </c>
      <c r="M80" s="131" t="s">
        <v>2076</v>
      </c>
      <c r="N80" s="97" t="str">
        <f t="shared" si="14"/>
        <v/>
      </c>
      <c r="O80" s="270"/>
      <c r="P80" s="330"/>
      <c r="Q80" s="330"/>
      <c r="R80" s="35"/>
      <c r="S80" s="38" t="str">
        <f t="shared" si="15"/>
        <v/>
      </c>
      <c r="T80" s="329"/>
      <c r="U80" s="329"/>
      <c r="V80" s="329"/>
      <c r="W80" s="271"/>
      <c r="X80" s="33"/>
      <c r="Y80" s="331"/>
      <c r="Z80" s="330"/>
      <c r="AA80" s="330"/>
      <c r="AB80" s="34" t="str">
        <f t="shared" si="16"/>
        <v/>
      </c>
      <c r="AC80" s="34"/>
      <c r="AD80" s="34"/>
      <c r="AE80" s="34"/>
      <c r="AF80" s="273"/>
      <c r="AG80" s="273"/>
      <c r="AH80" s="133"/>
      <c r="AI80" s="133"/>
      <c r="AJ80" s="133"/>
      <c r="AK80" s="272"/>
      <c r="AL80" s="33"/>
      <c r="AM80" s="33"/>
      <c r="AN80" s="272" t="s">
        <v>91</v>
      </c>
      <c r="AO80" s="34"/>
      <c r="AP80" s="34" t="str">
        <f t="shared" si="17"/>
        <v/>
      </c>
      <c r="AQ80" s="34"/>
      <c r="AR80" s="34"/>
      <c r="AS80" s="34"/>
      <c r="AT80" s="34" t="str">
        <f t="shared" si="18"/>
        <v/>
      </c>
      <c r="AU80" s="272"/>
      <c r="AV80" s="34" t="str">
        <f t="shared" si="19"/>
        <v/>
      </c>
      <c r="AW80" s="134" t="s">
        <v>2678</v>
      </c>
      <c r="AX80" s="87" t="str">
        <f>'1A. Template Prep'!$C$2</f>
        <v>1270. 14 BMW X5 SUV (F15) 4.4TT (N63) Auto (Sophisto Gray) AWD (71781)</v>
      </c>
    </row>
    <row r="81" spans="1:50" x14ac:dyDescent="0.25">
      <c r="A81" s="39" t="str">
        <f t="shared" si="10"/>
        <v/>
      </c>
      <c r="B81" s="39" t="str">
        <f t="shared" si="11"/>
        <v/>
      </c>
      <c r="C81" s="39"/>
      <c r="D81" s="269"/>
      <c r="E81" s="39" t="str">
        <f t="shared" si="12"/>
        <v/>
      </c>
      <c r="F81" s="33"/>
      <c r="G81" s="33"/>
      <c r="H81" s="34"/>
      <c r="I81" s="34"/>
      <c r="J81" s="34"/>
      <c r="K81" s="34"/>
      <c r="L81" s="34" t="str">
        <f t="shared" si="13"/>
        <v xml:space="preserve">. </v>
      </c>
      <c r="M81" s="131" t="s">
        <v>2076</v>
      </c>
      <c r="N81" s="97" t="str">
        <f t="shared" si="14"/>
        <v/>
      </c>
      <c r="O81" s="270"/>
      <c r="P81" s="330"/>
      <c r="Q81" s="330"/>
      <c r="R81" s="35"/>
      <c r="S81" s="38" t="str">
        <f t="shared" si="15"/>
        <v/>
      </c>
      <c r="T81" s="329"/>
      <c r="U81" s="329"/>
      <c r="V81" s="329"/>
      <c r="W81" s="271"/>
      <c r="X81" s="33"/>
      <c r="Y81" s="331"/>
      <c r="Z81" s="330"/>
      <c r="AA81" s="330"/>
      <c r="AB81" s="34" t="str">
        <f t="shared" si="16"/>
        <v/>
      </c>
      <c r="AC81" s="34"/>
      <c r="AD81" s="34"/>
      <c r="AE81" s="34"/>
      <c r="AF81" s="273"/>
      <c r="AG81" s="273"/>
      <c r="AH81" s="133"/>
      <c r="AI81" s="133"/>
      <c r="AJ81" s="133"/>
      <c r="AK81" s="272"/>
      <c r="AL81" s="33"/>
      <c r="AM81" s="33"/>
      <c r="AN81" s="272" t="s">
        <v>91</v>
      </c>
      <c r="AO81" s="34"/>
      <c r="AP81" s="34" t="str">
        <f t="shared" si="17"/>
        <v/>
      </c>
      <c r="AQ81" s="34"/>
      <c r="AR81" s="34"/>
      <c r="AS81" s="34"/>
      <c r="AT81" s="34" t="str">
        <f t="shared" si="18"/>
        <v/>
      </c>
      <c r="AU81" s="272"/>
      <c r="AV81" s="34" t="str">
        <f t="shared" si="19"/>
        <v/>
      </c>
      <c r="AW81" s="134" t="s">
        <v>2679</v>
      </c>
      <c r="AX81" s="87" t="str">
        <f>'1A. Template Prep'!$C$2</f>
        <v>1270. 14 BMW X5 SUV (F15) 4.4TT (N63) Auto (Sophisto Gray) AWD (71781)</v>
      </c>
    </row>
    <row r="82" spans="1:50" x14ac:dyDescent="0.25">
      <c r="A82" s="39" t="str">
        <f t="shared" si="10"/>
        <v/>
      </c>
      <c r="B82" s="39" t="str">
        <f t="shared" si="11"/>
        <v/>
      </c>
      <c r="C82" s="39"/>
      <c r="D82" s="269"/>
      <c r="E82" s="39" t="str">
        <f t="shared" si="12"/>
        <v/>
      </c>
      <c r="F82" s="33"/>
      <c r="G82" s="33"/>
      <c r="H82" s="34"/>
      <c r="I82" s="34"/>
      <c r="J82" s="34"/>
      <c r="K82" s="34"/>
      <c r="L82" s="34" t="str">
        <f t="shared" si="13"/>
        <v xml:space="preserve">. </v>
      </c>
      <c r="M82" s="131" t="s">
        <v>2076</v>
      </c>
      <c r="N82" s="97" t="str">
        <f t="shared" si="14"/>
        <v/>
      </c>
      <c r="O82" s="270"/>
      <c r="P82" s="330"/>
      <c r="Q82" s="330"/>
      <c r="R82" s="35"/>
      <c r="S82" s="38" t="str">
        <f t="shared" si="15"/>
        <v/>
      </c>
      <c r="T82" s="329"/>
      <c r="U82" s="329"/>
      <c r="V82" s="329"/>
      <c r="W82" s="271"/>
      <c r="X82" s="33"/>
      <c r="Y82" s="331"/>
      <c r="Z82" s="330"/>
      <c r="AA82" s="330"/>
      <c r="AB82" s="34" t="str">
        <f t="shared" si="16"/>
        <v/>
      </c>
      <c r="AC82" s="34"/>
      <c r="AD82" s="34"/>
      <c r="AE82" s="34"/>
      <c r="AF82" s="273"/>
      <c r="AG82" s="273"/>
      <c r="AH82" s="133"/>
      <c r="AI82" s="133"/>
      <c r="AJ82" s="133"/>
      <c r="AK82" s="272"/>
      <c r="AL82" s="33"/>
      <c r="AM82" s="33"/>
      <c r="AN82" s="272" t="s">
        <v>91</v>
      </c>
      <c r="AO82" s="34"/>
      <c r="AP82" s="34" t="str">
        <f t="shared" si="17"/>
        <v/>
      </c>
      <c r="AQ82" s="34"/>
      <c r="AR82" s="34"/>
      <c r="AS82" s="34"/>
      <c r="AT82" s="34" t="str">
        <f t="shared" si="18"/>
        <v/>
      </c>
      <c r="AU82" s="272"/>
      <c r="AV82" s="34" t="str">
        <f t="shared" si="19"/>
        <v/>
      </c>
      <c r="AW82" s="134" t="s">
        <v>2680</v>
      </c>
      <c r="AX82" s="87" t="str">
        <f>'1A. Template Prep'!$C$2</f>
        <v>1270. 14 BMW X5 SUV (F15) 4.4TT (N63) Auto (Sophisto Gray) AWD (71781)</v>
      </c>
    </row>
    <row r="83" spans="1:50" x14ac:dyDescent="0.25">
      <c r="A83" s="39" t="str">
        <f t="shared" si="10"/>
        <v/>
      </c>
      <c r="B83" s="39" t="str">
        <f t="shared" si="11"/>
        <v/>
      </c>
      <c r="C83" s="39"/>
      <c r="D83" s="269"/>
      <c r="E83" s="39" t="str">
        <f t="shared" si="12"/>
        <v/>
      </c>
      <c r="F83" s="33"/>
      <c r="G83" s="33"/>
      <c r="H83" s="34"/>
      <c r="I83" s="34"/>
      <c r="J83" s="34"/>
      <c r="K83" s="34"/>
      <c r="L83" s="34" t="str">
        <f t="shared" si="13"/>
        <v xml:space="preserve">. </v>
      </c>
      <c r="M83" s="131" t="s">
        <v>2076</v>
      </c>
      <c r="N83" s="97" t="str">
        <f t="shared" si="14"/>
        <v/>
      </c>
      <c r="O83" s="270"/>
      <c r="P83" s="330"/>
      <c r="Q83" s="330"/>
      <c r="R83" s="35"/>
      <c r="S83" s="38" t="str">
        <f t="shared" si="15"/>
        <v/>
      </c>
      <c r="T83" s="329"/>
      <c r="U83" s="329"/>
      <c r="V83" s="329"/>
      <c r="W83" s="271"/>
      <c r="X83" s="33"/>
      <c r="Y83" s="331"/>
      <c r="Z83" s="330"/>
      <c r="AA83" s="330"/>
      <c r="AB83" s="34" t="str">
        <f t="shared" si="16"/>
        <v/>
      </c>
      <c r="AC83" s="34"/>
      <c r="AD83" s="34"/>
      <c r="AE83" s="34"/>
      <c r="AF83" s="273"/>
      <c r="AG83" s="273"/>
      <c r="AH83" s="133"/>
      <c r="AI83" s="133"/>
      <c r="AJ83" s="133"/>
      <c r="AK83" s="272"/>
      <c r="AL83" s="33"/>
      <c r="AM83" s="33"/>
      <c r="AN83" s="272" t="s">
        <v>91</v>
      </c>
      <c r="AO83" s="34"/>
      <c r="AP83" s="34" t="str">
        <f t="shared" si="17"/>
        <v/>
      </c>
      <c r="AQ83" s="34"/>
      <c r="AR83" s="34"/>
      <c r="AS83" s="34"/>
      <c r="AT83" s="34" t="str">
        <f t="shared" si="18"/>
        <v/>
      </c>
      <c r="AU83" s="272"/>
      <c r="AV83" s="34" t="str">
        <f t="shared" si="19"/>
        <v/>
      </c>
      <c r="AW83" s="134" t="s">
        <v>2681</v>
      </c>
      <c r="AX83" s="87" t="str">
        <f>'1A. Template Prep'!$C$2</f>
        <v>1270. 14 BMW X5 SUV (F15) 4.4TT (N63) Auto (Sophisto Gray) AWD (71781)</v>
      </c>
    </row>
    <row r="84" spans="1:50" x14ac:dyDescent="0.25">
      <c r="A84" s="39" t="str">
        <f t="shared" si="10"/>
        <v/>
      </c>
      <c r="B84" s="39" t="str">
        <f t="shared" si="11"/>
        <v/>
      </c>
      <c r="C84" s="39"/>
      <c r="D84" s="269"/>
      <c r="E84" s="39" t="str">
        <f t="shared" si="12"/>
        <v/>
      </c>
      <c r="F84" s="33"/>
      <c r="G84" s="33"/>
      <c r="H84" s="34"/>
      <c r="I84" s="34"/>
      <c r="J84" s="34"/>
      <c r="K84" s="34"/>
      <c r="L84" s="34" t="str">
        <f t="shared" si="13"/>
        <v xml:space="preserve">. </v>
      </c>
      <c r="M84" s="131" t="s">
        <v>2076</v>
      </c>
      <c r="N84" s="97" t="str">
        <f t="shared" si="14"/>
        <v/>
      </c>
      <c r="O84" s="270"/>
      <c r="P84" s="330"/>
      <c r="Q84" s="330"/>
      <c r="R84" s="35"/>
      <c r="S84" s="38" t="str">
        <f t="shared" si="15"/>
        <v/>
      </c>
      <c r="T84" s="329"/>
      <c r="U84" s="329"/>
      <c r="V84" s="329"/>
      <c r="W84" s="271"/>
      <c r="X84" s="33"/>
      <c r="Y84" s="331"/>
      <c r="Z84" s="330"/>
      <c r="AA84" s="330"/>
      <c r="AB84" s="34" t="str">
        <f t="shared" si="16"/>
        <v/>
      </c>
      <c r="AC84" s="34"/>
      <c r="AD84" s="34"/>
      <c r="AE84" s="34"/>
      <c r="AF84" s="273"/>
      <c r="AG84" s="273"/>
      <c r="AH84" s="133"/>
      <c r="AI84" s="133"/>
      <c r="AJ84" s="133"/>
      <c r="AK84" s="272"/>
      <c r="AL84" s="33"/>
      <c r="AM84" s="33"/>
      <c r="AN84" s="272" t="s">
        <v>91</v>
      </c>
      <c r="AO84" s="34"/>
      <c r="AP84" s="34" t="str">
        <f t="shared" si="17"/>
        <v/>
      </c>
      <c r="AQ84" s="34"/>
      <c r="AR84" s="34"/>
      <c r="AS84" s="34"/>
      <c r="AT84" s="34" t="str">
        <f t="shared" si="18"/>
        <v/>
      </c>
      <c r="AU84" s="272"/>
      <c r="AV84" s="34" t="str">
        <f t="shared" si="19"/>
        <v/>
      </c>
      <c r="AW84" s="134" t="s">
        <v>2682</v>
      </c>
      <c r="AX84" s="87" t="str">
        <f>'1A. Template Prep'!$C$2</f>
        <v>1270. 14 BMW X5 SUV (F15) 4.4TT (N63) Auto (Sophisto Gray) AWD (71781)</v>
      </c>
    </row>
    <row r="85" spans="1:50" x14ac:dyDescent="0.25">
      <c r="A85" s="39" t="str">
        <f t="shared" si="10"/>
        <v/>
      </c>
      <c r="B85" s="39" t="str">
        <f t="shared" si="11"/>
        <v/>
      </c>
      <c r="C85" s="39"/>
      <c r="D85" s="269"/>
      <c r="E85" s="39" t="str">
        <f t="shared" si="12"/>
        <v/>
      </c>
      <c r="F85" s="33"/>
      <c r="G85" s="33"/>
      <c r="H85" s="34"/>
      <c r="I85" s="34"/>
      <c r="J85" s="34"/>
      <c r="K85" s="34"/>
      <c r="L85" s="34" t="str">
        <f t="shared" si="13"/>
        <v xml:space="preserve">. </v>
      </c>
      <c r="M85" s="131" t="s">
        <v>2076</v>
      </c>
      <c r="N85" s="97" t="str">
        <f t="shared" si="14"/>
        <v/>
      </c>
      <c r="O85" s="270"/>
      <c r="P85" s="330"/>
      <c r="Q85" s="330"/>
      <c r="R85" s="35"/>
      <c r="S85" s="38" t="str">
        <f t="shared" si="15"/>
        <v/>
      </c>
      <c r="T85" s="329"/>
      <c r="U85" s="329"/>
      <c r="V85" s="329"/>
      <c r="W85" s="271"/>
      <c r="X85" s="33"/>
      <c r="Y85" s="331"/>
      <c r="Z85" s="330"/>
      <c r="AA85" s="330"/>
      <c r="AB85" s="34" t="str">
        <f t="shared" si="16"/>
        <v/>
      </c>
      <c r="AC85" s="34"/>
      <c r="AD85" s="34"/>
      <c r="AE85" s="34"/>
      <c r="AF85" s="273"/>
      <c r="AG85" s="273"/>
      <c r="AH85" s="133"/>
      <c r="AI85" s="133"/>
      <c r="AJ85" s="133"/>
      <c r="AK85" s="272"/>
      <c r="AL85" s="33"/>
      <c r="AM85" s="33"/>
      <c r="AN85" s="272" t="s">
        <v>91</v>
      </c>
      <c r="AO85" s="34"/>
      <c r="AP85" s="34" t="str">
        <f t="shared" si="17"/>
        <v/>
      </c>
      <c r="AQ85" s="34"/>
      <c r="AR85" s="34"/>
      <c r="AS85" s="34"/>
      <c r="AT85" s="34" t="str">
        <f t="shared" si="18"/>
        <v/>
      </c>
      <c r="AU85" s="272"/>
      <c r="AV85" s="34" t="str">
        <f t="shared" si="19"/>
        <v/>
      </c>
      <c r="AW85" s="134" t="s">
        <v>2683</v>
      </c>
      <c r="AX85" s="87" t="str">
        <f>'1A. Template Prep'!$C$2</f>
        <v>1270. 14 BMW X5 SUV (F15) 4.4TT (N63) Auto (Sophisto Gray) AWD (71781)</v>
      </c>
    </row>
    <row r="86" spans="1:50" x14ac:dyDescent="0.25">
      <c r="A86" s="39" t="str">
        <f t="shared" si="10"/>
        <v/>
      </c>
      <c r="B86" s="39" t="str">
        <f t="shared" si="11"/>
        <v/>
      </c>
      <c r="C86" s="39"/>
      <c r="D86" s="269"/>
      <c r="E86" s="39" t="str">
        <f t="shared" si="12"/>
        <v/>
      </c>
      <c r="F86" s="33"/>
      <c r="G86" s="33"/>
      <c r="H86" s="34"/>
      <c r="I86" s="34"/>
      <c r="J86" s="34"/>
      <c r="K86" s="34"/>
      <c r="L86" s="34" t="str">
        <f t="shared" si="13"/>
        <v xml:space="preserve">. </v>
      </c>
      <c r="M86" s="131" t="s">
        <v>2076</v>
      </c>
      <c r="N86" s="97" t="str">
        <f t="shared" si="14"/>
        <v/>
      </c>
      <c r="O86" s="270"/>
      <c r="P86" s="330"/>
      <c r="Q86" s="330"/>
      <c r="R86" s="35"/>
      <c r="S86" s="38" t="str">
        <f t="shared" si="15"/>
        <v/>
      </c>
      <c r="T86" s="329"/>
      <c r="U86" s="329"/>
      <c r="V86" s="329"/>
      <c r="W86" s="271"/>
      <c r="X86" s="33"/>
      <c r="Y86" s="331"/>
      <c r="Z86" s="330"/>
      <c r="AA86" s="330"/>
      <c r="AB86" s="34" t="str">
        <f t="shared" si="16"/>
        <v/>
      </c>
      <c r="AC86" s="34"/>
      <c r="AD86" s="34"/>
      <c r="AE86" s="34"/>
      <c r="AF86" s="273"/>
      <c r="AG86" s="273"/>
      <c r="AH86" s="133"/>
      <c r="AI86" s="133"/>
      <c r="AJ86" s="133"/>
      <c r="AK86" s="272"/>
      <c r="AL86" s="33"/>
      <c r="AM86" s="33"/>
      <c r="AN86" s="272" t="s">
        <v>91</v>
      </c>
      <c r="AO86" s="34"/>
      <c r="AP86" s="34" t="str">
        <f t="shared" si="17"/>
        <v/>
      </c>
      <c r="AQ86" s="34"/>
      <c r="AR86" s="34"/>
      <c r="AS86" s="34"/>
      <c r="AT86" s="34" t="str">
        <f t="shared" si="18"/>
        <v/>
      </c>
      <c r="AU86" s="272"/>
      <c r="AV86" s="34" t="str">
        <f t="shared" si="19"/>
        <v/>
      </c>
      <c r="AW86" s="134" t="s">
        <v>2684</v>
      </c>
      <c r="AX86" s="87" t="str">
        <f>'1A. Template Prep'!$C$2</f>
        <v>1270. 14 BMW X5 SUV (F15) 4.4TT (N63) Auto (Sophisto Gray) AWD (71781)</v>
      </c>
    </row>
    <row r="87" spans="1:50" x14ac:dyDescent="0.25">
      <c r="A87" s="39" t="str">
        <f t="shared" si="10"/>
        <v/>
      </c>
      <c r="B87" s="39" t="str">
        <f t="shared" si="11"/>
        <v/>
      </c>
      <c r="C87" s="39"/>
      <c r="D87" s="269"/>
      <c r="E87" s="39" t="str">
        <f t="shared" si="12"/>
        <v/>
      </c>
      <c r="F87" s="33"/>
      <c r="G87" s="33"/>
      <c r="H87" s="34"/>
      <c r="I87" s="34"/>
      <c r="J87" s="34"/>
      <c r="K87" s="34"/>
      <c r="L87" s="34" t="str">
        <f t="shared" si="13"/>
        <v xml:space="preserve">. </v>
      </c>
      <c r="M87" s="131" t="s">
        <v>2076</v>
      </c>
      <c r="N87" s="97" t="str">
        <f t="shared" si="14"/>
        <v/>
      </c>
      <c r="O87" s="270"/>
      <c r="P87" s="330"/>
      <c r="Q87" s="330"/>
      <c r="R87" s="35"/>
      <c r="S87" s="38" t="str">
        <f t="shared" si="15"/>
        <v/>
      </c>
      <c r="T87" s="329"/>
      <c r="U87" s="329"/>
      <c r="V87" s="329"/>
      <c r="W87" s="271"/>
      <c r="X87" s="33"/>
      <c r="Y87" s="331"/>
      <c r="Z87" s="330"/>
      <c r="AA87" s="330"/>
      <c r="AB87" s="34" t="str">
        <f t="shared" si="16"/>
        <v/>
      </c>
      <c r="AC87" s="34"/>
      <c r="AD87" s="34"/>
      <c r="AE87" s="34"/>
      <c r="AF87" s="273"/>
      <c r="AG87" s="273"/>
      <c r="AH87" s="133"/>
      <c r="AI87" s="133"/>
      <c r="AJ87" s="133"/>
      <c r="AK87" s="272"/>
      <c r="AL87" s="33"/>
      <c r="AM87" s="33"/>
      <c r="AN87" s="272" t="s">
        <v>91</v>
      </c>
      <c r="AO87" s="34"/>
      <c r="AP87" s="34" t="str">
        <f t="shared" si="17"/>
        <v/>
      </c>
      <c r="AQ87" s="34"/>
      <c r="AR87" s="34"/>
      <c r="AS87" s="34"/>
      <c r="AT87" s="34" t="str">
        <f t="shared" si="18"/>
        <v/>
      </c>
      <c r="AU87" s="272"/>
      <c r="AV87" s="34" t="str">
        <f t="shared" si="19"/>
        <v/>
      </c>
      <c r="AW87" s="134" t="s">
        <v>2685</v>
      </c>
      <c r="AX87" s="87" t="str">
        <f>'1A. Template Prep'!$C$2</f>
        <v>1270. 14 BMW X5 SUV (F15) 4.4TT (N63) Auto (Sophisto Gray) AWD (71781)</v>
      </c>
    </row>
    <row r="88" spans="1:50" x14ac:dyDescent="0.25">
      <c r="A88" s="39" t="str">
        <f t="shared" si="10"/>
        <v/>
      </c>
      <c r="B88" s="39" t="str">
        <f t="shared" si="11"/>
        <v/>
      </c>
      <c r="C88" s="39"/>
      <c r="D88" s="269"/>
      <c r="E88" s="39" t="str">
        <f t="shared" si="12"/>
        <v/>
      </c>
      <c r="F88" s="33"/>
      <c r="G88" s="33"/>
      <c r="H88" s="34"/>
      <c r="I88" s="34"/>
      <c r="J88" s="34"/>
      <c r="K88" s="34"/>
      <c r="L88" s="34" t="str">
        <f t="shared" si="13"/>
        <v xml:space="preserve">. </v>
      </c>
      <c r="M88" s="131" t="s">
        <v>2076</v>
      </c>
      <c r="N88" s="97" t="str">
        <f t="shared" si="14"/>
        <v/>
      </c>
      <c r="O88" s="270"/>
      <c r="P88" s="330"/>
      <c r="Q88" s="330"/>
      <c r="R88" s="35"/>
      <c r="S88" s="38" t="str">
        <f t="shared" si="15"/>
        <v/>
      </c>
      <c r="T88" s="329"/>
      <c r="U88" s="329"/>
      <c r="V88" s="329"/>
      <c r="W88" s="271"/>
      <c r="X88" s="33"/>
      <c r="Y88" s="331"/>
      <c r="Z88" s="330"/>
      <c r="AA88" s="330"/>
      <c r="AB88" s="34" t="str">
        <f t="shared" si="16"/>
        <v/>
      </c>
      <c r="AC88" s="34"/>
      <c r="AD88" s="34"/>
      <c r="AE88" s="34"/>
      <c r="AF88" s="273"/>
      <c r="AG88" s="273"/>
      <c r="AH88" s="133"/>
      <c r="AI88" s="133"/>
      <c r="AJ88" s="133"/>
      <c r="AK88" s="272"/>
      <c r="AL88" s="33"/>
      <c r="AM88" s="33"/>
      <c r="AN88" s="272" t="s">
        <v>91</v>
      </c>
      <c r="AO88" s="34"/>
      <c r="AP88" s="34" t="str">
        <f t="shared" si="17"/>
        <v/>
      </c>
      <c r="AQ88" s="34"/>
      <c r="AR88" s="34"/>
      <c r="AS88" s="34"/>
      <c r="AT88" s="34" t="str">
        <f t="shared" si="18"/>
        <v/>
      </c>
      <c r="AU88" s="272"/>
      <c r="AV88" s="34" t="str">
        <f t="shared" si="19"/>
        <v/>
      </c>
      <c r="AW88" s="134" t="s">
        <v>2686</v>
      </c>
      <c r="AX88" s="87" t="str">
        <f>'1A. Template Prep'!$C$2</f>
        <v>1270. 14 BMW X5 SUV (F15) 4.4TT (N63) Auto (Sophisto Gray) AWD (71781)</v>
      </c>
    </row>
    <row r="89" spans="1:50" x14ac:dyDescent="0.25">
      <c r="A89" s="39" t="str">
        <f t="shared" si="10"/>
        <v/>
      </c>
      <c r="B89" s="39" t="str">
        <f t="shared" si="11"/>
        <v/>
      </c>
      <c r="C89" s="39"/>
      <c r="D89" s="269"/>
      <c r="E89" s="39" t="str">
        <f t="shared" si="12"/>
        <v/>
      </c>
      <c r="F89" s="33"/>
      <c r="G89" s="33"/>
      <c r="H89" s="34"/>
      <c r="I89" s="34"/>
      <c r="J89" s="34"/>
      <c r="K89" s="34"/>
      <c r="L89" s="34" t="str">
        <f t="shared" si="13"/>
        <v xml:space="preserve">. </v>
      </c>
      <c r="M89" s="131" t="s">
        <v>2076</v>
      </c>
      <c r="N89" s="97" t="str">
        <f t="shared" si="14"/>
        <v/>
      </c>
      <c r="O89" s="270"/>
      <c r="P89" s="330"/>
      <c r="Q89" s="330"/>
      <c r="R89" s="35"/>
      <c r="S89" s="38" t="str">
        <f t="shared" si="15"/>
        <v/>
      </c>
      <c r="T89" s="329"/>
      <c r="U89" s="329"/>
      <c r="V89" s="329"/>
      <c r="W89" s="271"/>
      <c r="X89" s="33"/>
      <c r="Y89" s="331"/>
      <c r="Z89" s="330"/>
      <c r="AA89" s="330"/>
      <c r="AB89" s="34" t="str">
        <f t="shared" si="16"/>
        <v/>
      </c>
      <c r="AC89" s="34"/>
      <c r="AD89" s="34"/>
      <c r="AE89" s="34"/>
      <c r="AF89" s="273"/>
      <c r="AG89" s="273"/>
      <c r="AH89" s="133"/>
      <c r="AI89" s="133"/>
      <c r="AJ89" s="133"/>
      <c r="AK89" s="272"/>
      <c r="AL89" s="33"/>
      <c r="AM89" s="33"/>
      <c r="AN89" s="272" t="s">
        <v>91</v>
      </c>
      <c r="AO89" s="34"/>
      <c r="AP89" s="34" t="str">
        <f t="shared" si="17"/>
        <v/>
      </c>
      <c r="AQ89" s="34"/>
      <c r="AR89" s="34"/>
      <c r="AS89" s="34"/>
      <c r="AT89" s="34" t="str">
        <f t="shared" si="18"/>
        <v/>
      </c>
      <c r="AU89" s="272"/>
      <c r="AV89" s="34" t="str">
        <f t="shared" si="19"/>
        <v/>
      </c>
      <c r="AW89" s="134" t="s">
        <v>2687</v>
      </c>
      <c r="AX89" s="87" t="str">
        <f>'1A. Template Prep'!$C$2</f>
        <v>1270. 14 BMW X5 SUV (F15) 4.4TT (N63) Auto (Sophisto Gray) AWD (71781)</v>
      </c>
    </row>
    <row r="90" spans="1:50" x14ac:dyDescent="0.25">
      <c r="A90" s="39" t="str">
        <f t="shared" si="10"/>
        <v/>
      </c>
      <c r="B90" s="39" t="str">
        <f t="shared" si="11"/>
        <v/>
      </c>
      <c r="C90" s="39"/>
      <c r="D90" s="269"/>
      <c r="E90" s="39" t="str">
        <f t="shared" si="12"/>
        <v/>
      </c>
      <c r="F90" s="33"/>
      <c r="G90" s="33"/>
      <c r="H90" s="34"/>
      <c r="I90" s="34"/>
      <c r="J90" s="34"/>
      <c r="K90" s="34"/>
      <c r="L90" s="34" t="str">
        <f t="shared" si="13"/>
        <v xml:space="preserve">. </v>
      </c>
      <c r="M90" s="131" t="s">
        <v>2076</v>
      </c>
      <c r="N90" s="97" t="str">
        <f t="shared" si="14"/>
        <v/>
      </c>
      <c r="O90" s="270"/>
      <c r="P90" s="330"/>
      <c r="Q90" s="330"/>
      <c r="R90" s="35"/>
      <c r="S90" s="38" t="str">
        <f t="shared" si="15"/>
        <v/>
      </c>
      <c r="T90" s="329"/>
      <c r="U90" s="329"/>
      <c r="V90" s="329"/>
      <c r="W90" s="271"/>
      <c r="X90" s="33"/>
      <c r="Y90" s="331"/>
      <c r="Z90" s="330"/>
      <c r="AA90" s="330"/>
      <c r="AB90" s="34" t="str">
        <f t="shared" si="16"/>
        <v/>
      </c>
      <c r="AC90" s="34"/>
      <c r="AD90" s="34"/>
      <c r="AE90" s="34"/>
      <c r="AF90" s="273"/>
      <c r="AG90" s="273"/>
      <c r="AH90" s="133"/>
      <c r="AI90" s="133"/>
      <c r="AJ90" s="133"/>
      <c r="AK90" s="272"/>
      <c r="AL90" s="33"/>
      <c r="AM90" s="33"/>
      <c r="AN90" s="272" t="s">
        <v>91</v>
      </c>
      <c r="AO90" s="34"/>
      <c r="AP90" s="34" t="str">
        <f t="shared" si="17"/>
        <v/>
      </c>
      <c r="AQ90" s="34"/>
      <c r="AR90" s="34"/>
      <c r="AS90" s="34"/>
      <c r="AT90" s="34" t="str">
        <f t="shared" si="18"/>
        <v/>
      </c>
      <c r="AU90" s="272"/>
      <c r="AV90" s="34" t="str">
        <f t="shared" si="19"/>
        <v/>
      </c>
      <c r="AW90" s="134" t="s">
        <v>2688</v>
      </c>
      <c r="AX90" s="87" t="str">
        <f>'1A. Template Prep'!$C$2</f>
        <v>1270. 14 BMW X5 SUV (F15) 4.4TT (N63) Auto (Sophisto Gray) AWD (71781)</v>
      </c>
    </row>
    <row r="91" spans="1:50" x14ac:dyDescent="0.25">
      <c r="A91" s="39" t="str">
        <f t="shared" si="10"/>
        <v/>
      </c>
      <c r="B91" s="39" t="str">
        <f t="shared" si="11"/>
        <v/>
      </c>
      <c r="C91" s="39"/>
      <c r="D91" s="269"/>
      <c r="E91" s="39" t="str">
        <f t="shared" si="12"/>
        <v/>
      </c>
      <c r="F91" s="33"/>
      <c r="G91" s="33"/>
      <c r="H91" s="34"/>
      <c r="I91" s="34"/>
      <c r="J91" s="34"/>
      <c r="K91" s="34"/>
      <c r="L91" s="34" t="str">
        <f t="shared" si="13"/>
        <v xml:space="preserve">. </v>
      </c>
      <c r="M91" s="131" t="s">
        <v>2076</v>
      </c>
      <c r="N91" s="97" t="str">
        <f t="shared" si="14"/>
        <v/>
      </c>
      <c r="O91" s="270"/>
      <c r="P91" s="330"/>
      <c r="Q91" s="330"/>
      <c r="R91" s="35"/>
      <c r="S91" s="38" t="str">
        <f t="shared" si="15"/>
        <v/>
      </c>
      <c r="T91" s="329"/>
      <c r="U91" s="329"/>
      <c r="V91" s="329"/>
      <c r="W91" s="271"/>
      <c r="X91" s="33"/>
      <c r="Y91" s="331"/>
      <c r="Z91" s="330"/>
      <c r="AA91" s="330"/>
      <c r="AB91" s="34" t="str">
        <f t="shared" si="16"/>
        <v/>
      </c>
      <c r="AC91" s="34"/>
      <c r="AD91" s="34"/>
      <c r="AE91" s="34"/>
      <c r="AF91" s="273"/>
      <c r="AG91" s="273"/>
      <c r="AH91" s="133"/>
      <c r="AI91" s="133"/>
      <c r="AJ91" s="133"/>
      <c r="AK91" s="272"/>
      <c r="AL91" s="33"/>
      <c r="AM91" s="33"/>
      <c r="AN91" s="272" t="s">
        <v>91</v>
      </c>
      <c r="AO91" s="34"/>
      <c r="AP91" s="34" t="str">
        <f t="shared" si="17"/>
        <v/>
      </c>
      <c r="AQ91" s="34"/>
      <c r="AR91" s="34"/>
      <c r="AS91" s="34"/>
      <c r="AT91" s="34" t="str">
        <f t="shared" si="18"/>
        <v/>
      </c>
      <c r="AU91" s="272"/>
      <c r="AV91" s="34" t="str">
        <f t="shared" si="19"/>
        <v/>
      </c>
      <c r="AW91" s="134" t="s">
        <v>2689</v>
      </c>
      <c r="AX91" s="87" t="str">
        <f>'1A. Template Prep'!$C$2</f>
        <v>1270. 14 BMW X5 SUV (F15) 4.4TT (N63) Auto (Sophisto Gray) AWD (71781)</v>
      </c>
    </row>
    <row r="92" spans="1:50" x14ac:dyDescent="0.25">
      <c r="A92" s="39" t="str">
        <f t="shared" si="10"/>
        <v/>
      </c>
      <c r="B92" s="39" t="str">
        <f t="shared" si="11"/>
        <v/>
      </c>
      <c r="C92" s="39"/>
      <c r="D92" s="269"/>
      <c r="E92" s="39" t="str">
        <f t="shared" si="12"/>
        <v/>
      </c>
      <c r="F92" s="33"/>
      <c r="G92" s="33"/>
      <c r="H92" s="34"/>
      <c r="I92" s="34"/>
      <c r="J92" s="34"/>
      <c r="K92" s="34"/>
      <c r="L92" s="34" t="str">
        <f t="shared" si="13"/>
        <v xml:space="preserve">. </v>
      </c>
      <c r="M92" s="131" t="s">
        <v>2076</v>
      </c>
      <c r="N92" s="97" t="str">
        <f t="shared" si="14"/>
        <v/>
      </c>
      <c r="O92" s="270"/>
      <c r="P92" s="330"/>
      <c r="Q92" s="330"/>
      <c r="R92" s="35"/>
      <c r="S92" s="38" t="str">
        <f t="shared" si="15"/>
        <v/>
      </c>
      <c r="T92" s="329"/>
      <c r="U92" s="329"/>
      <c r="V92" s="329"/>
      <c r="W92" s="271"/>
      <c r="X92" s="33"/>
      <c r="Y92" s="331"/>
      <c r="Z92" s="330"/>
      <c r="AA92" s="330"/>
      <c r="AB92" s="34" t="str">
        <f t="shared" si="16"/>
        <v/>
      </c>
      <c r="AC92" s="34"/>
      <c r="AD92" s="34"/>
      <c r="AE92" s="34"/>
      <c r="AF92" s="273"/>
      <c r="AG92" s="273"/>
      <c r="AH92" s="133"/>
      <c r="AI92" s="133"/>
      <c r="AJ92" s="133"/>
      <c r="AK92" s="272"/>
      <c r="AL92" s="33"/>
      <c r="AM92" s="33"/>
      <c r="AN92" s="272" t="s">
        <v>91</v>
      </c>
      <c r="AO92" s="34"/>
      <c r="AP92" s="34" t="str">
        <f t="shared" si="17"/>
        <v/>
      </c>
      <c r="AQ92" s="34"/>
      <c r="AR92" s="34"/>
      <c r="AS92" s="34"/>
      <c r="AT92" s="34" t="str">
        <f t="shared" si="18"/>
        <v/>
      </c>
      <c r="AU92" s="272"/>
      <c r="AV92" s="34" t="str">
        <f t="shared" si="19"/>
        <v/>
      </c>
      <c r="AW92" s="134" t="s">
        <v>2690</v>
      </c>
      <c r="AX92" s="87" t="str">
        <f>'1A. Template Prep'!$C$2</f>
        <v>1270. 14 BMW X5 SUV (F15) 4.4TT (N63) Auto (Sophisto Gray) AWD (71781)</v>
      </c>
    </row>
    <row r="93" spans="1:50" x14ac:dyDescent="0.25">
      <c r="A93" s="39" t="str">
        <f t="shared" si="10"/>
        <v/>
      </c>
      <c r="B93" s="39" t="str">
        <f t="shared" si="11"/>
        <v/>
      </c>
      <c r="C93" s="39"/>
      <c r="D93" s="269"/>
      <c r="E93" s="39" t="str">
        <f t="shared" si="12"/>
        <v/>
      </c>
      <c r="F93" s="33"/>
      <c r="G93" s="33"/>
      <c r="H93" s="34"/>
      <c r="I93" s="34"/>
      <c r="J93" s="34"/>
      <c r="K93" s="34"/>
      <c r="L93" s="34" t="str">
        <f t="shared" si="13"/>
        <v xml:space="preserve">. </v>
      </c>
      <c r="M93" s="131" t="s">
        <v>2076</v>
      </c>
      <c r="N93" s="97" t="str">
        <f t="shared" si="14"/>
        <v/>
      </c>
      <c r="O93" s="270"/>
      <c r="P93" s="330"/>
      <c r="Q93" s="330"/>
      <c r="R93" s="35"/>
      <c r="S93" s="38" t="str">
        <f t="shared" si="15"/>
        <v/>
      </c>
      <c r="T93" s="329"/>
      <c r="U93" s="329"/>
      <c r="V93" s="329"/>
      <c r="W93" s="271"/>
      <c r="X93" s="33"/>
      <c r="Y93" s="331"/>
      <c r="Z93" s="330"/>
      <c r="AA93" s="330"/>
      <c r="AB93" s="34" t="str">
        <f t="shared" si="16"/>
        <v/>
      </c>
      <c r="AC93" s="34"/>
      <c r="AD93" s="34"/>
      <c r="AE93" s="34"/>
      <c r="AF93" s="273"/>
      <c r="AG93" s="273"/>
      <c r="AH93" s="133"/>
      <c r="AI93" s="133"/>
      <c r="AJ93" s="133"/>
      <c r="AK93" s="272"/>
      <c r="AL93" s="33"/>
      <c r="AM93" s="33"/>
      <c r="AN93" s="272" t="s">
        <v>91</v>
      </c>
      <c r="AO93" s="34"/>
      <c r="AP93" s="34" t="str">
        <f t="shared" si="17"/>
        <v/>
      </c>
      <c r="AQ93" s="34"/>
      <c r="AR93" s="34"/>
      <c r="AS93" s="34"/>
      <c r="AT93" s="34" t="str">
        <f t="shared" si="18"/>
        <v/>
      </c>
      <c r="AU93" s="272"/>
      <c r="AV93" s="34" t="str">
        <f t="shared" si="19"/>
        <v/>
      </c>
      <c r="AW93" s="134" t="s">
        <v>2691</v>
      </c>
      <c r="AX93" s="87" t="str">
        <f>'1A. Template Prep'!$C$2</f>
        <v>1270. 14 BMW X5 SUV (F15) 4.4TT (N63) Auto (Sophisto Gray) AWD (71781)</v>
      </c>
    </row>
    <row r="94" spans="1:50" x14ac:dyDescent="0.25">
      <c r="A94" s="39" t="str">
        <f t="shared" si="10"/>
        <v/>
      </c>
      <c r="B94" s="39" t="str">
        <f t="shared" si="11"/>
        <v/>
      </c>
      <c r="C94" s="39"/>
      <c r="D94" s="269"/>
      <c r="E94" s="39" t="str">
        <f t="shared" si="12"/>
        <v/>
      </c>
      <c r="F94" s="33"/>
      <c r="G94" s="33"/>
      <c r="H94" s="34"/>
      <c r="I94" s="34"/>
      <c r="J94" s="34"/>
      <c r="K94" s="34"/>
      <c r="L94" s="34" t="str">
        <f t="shared" si="13"/>
        <v xml:space="preserve">. </v>
      </c>
      <c r="M94" s="131" t="s">
        <v>2076</v>
      </c>
      <c r="N94" s="97" t="str">
        <f t="shared" si="14"/>
        <v/>
      </c>
      <c r="O94" s="270"/>
      <c r="P94" s="330"/>
      <c r="Q94" s="330"/>
      <c r="R94" s="35"/>
      <c r="S94" s="38" t="str">
        <f t="shared" si="15"/>
        <v/>
      </c>
      <c r="T94" s="329"/>
      <c r="U94" s="329"/>
      <c r="V94" s="329"/>
      <c r="W94" s="271"/>
      <c r="X94" s="33"/>
      <c r="Y94" s="331"/>
      <c r="Z94" s="330"/>
      <c r="AA94" s="330"/>
      <c r="AB94" s="34" t="str">
        <f t="shared" si="16"/>
        <v/>
      </c>
      <c r="AC94" s="34"/>
      <c r="AD94" s="34"/>
      <c r="AE94" s="34"/>
      <c r="AF94" s="273"/>
      <c r="AG94" s="273"/>
      <c r="AH94" s="133"/>
      <c r="AI94" s="133"/>
      <c r="AJ94" s="133"/>
      <c r="AK94" s="272"/>
      <c r="AL94" s="33"/>
      <c r="AM94" s="33"/>
      <c r="AN94" s="272" t="s">
        <v>91</v>
      </c>
      <c r="AO94" s="34"/>
      <c r="AP94" s="34" t="str">
        <f t="shared" si="17"/>
        <v/>
      </c>
      <c r="AQ94" s="34"/>
      <c r="AR94" s="34"/>
      <c r="AS94" s="34"/>
      <c r="AT94" s="34" t="str">
        <f t="shared" si="18"/>
        <v/>
      </c>
      <c r="AU94" s="272"/>
      <c r="AV94" s="34" t="str">
        <f t="shared" si="19"/>
        <v/>
      </c>
      <c r="AW94" s="134" t="s">
        <v>2692</v>
      </c>
      <c r="AX94" s="87" t="str">
        <f>'1A. Template Prep'!$C$2</f>
        <v>1270. 14 BMW X5 SUV (F15) 4.4TT (N63) Auto (Sophisto Gray) AWD (71781)</v>
      </c>
    </row>
    <row r="95" spans="1:50" x14ac:dyDescent="0.25">
      <c r="A95" s="39" t="str">
        <f t="shared" si="10"/>
        <v/>
      </c>
      <c r="B95" s="39" t="str">
        <f t="shared" si="11"/>
        <v/>
      </c>
      <c r="C95" s="39"/>
      <c r="D95" s="269"/>
      <c r="E95" s="39" t="str">
        <f t="shared" si="12"/>
        <v/>
      </c>
      <c r="F95" s="33"/>
      <c r="G95" s="33"/>
      <c r="H95" s="34"/>
      <c r="I95" s="34"/>
      <c r="J95" s="34"/>
      <c r="K95" s="34"/>
      <c r="L95" s="34" t="str">
        <f t="shared" si="13"/>
        <v xml:space="preserve">. </v>
      </c>
      <c r="M95" s="131" t="s">
        <v>2076</v>
      </c>
      <c r="N95" s="97" t="str">
        <f t="shared" si="14"/>
        <v/>
      </c>
      <c r="O95" s="270"/>
      <c r="P95" s="330"/>
      <c r="Q95" s="330"/>
      <c r="R95" s="35"/>
      <c r="S95" s="38" t="str">
        <f t="shared" si="15"/>
        <v/>
      </c>
      <c r="T95" s="329"/>
      <c r="U95" s="329"/>
      <c r="V95" s="329"/>
      <c r="W95" s="271"/>
      <c r="X95" s="33"/>
      <c r="Y95" s="331"/>
      <c r="Z95" s="330"/>
      <c r="AA95" s="330"/>
      <c r="AB95" s="34" t="str">
        <f t="shared" si="16"/>
        <v/>
      </c>
      <c r="AC95" s="34"/>
      <c r="AD95" s="34"/>
      <c r="AE95" s="34"/>
      <c r="AF95" s="273"/>
      <c r="AG95" s="273"/>
      <c r="AH95" s="133"/>
      <c r="AI95" s="133"/>
      <c r="AJ95" s="133"/>
      <c r="AK95" s="272"/>
      <c r="AL95" s="33"/>
      <c r="AM95" s="33"/>
      <c r="AN95" s="272" t="s">
        <v>91</v>
      </c>
      <c r="AO95" s="34"/>
      <c r="AP95" s="34" t="str">
        <f t="shared" si="17"/>
        <v/>
      </c>
      <c r="AQ95" s="34"/>
      <c r="AR95" s="34"/>
      <c r="AS95" s="34"/>
      <c r="AT95" s="34" t="str">
        <f t="shared" si="18"/>
        <v/>
      </c>
      <c r="AU95" s="272"/>
      <c r="AV95" s="34" t="str">
        <f t="shared" si="19"/>
        <v/>
      </c>
      <c r="AW95" s="134" t="s">
        <v>2693</v>
      </c>
      <c r="AX95" s="87" t="str">
        <f>'1A. Template Prep'!$C$2</f>
        <v>1270. 14 BMW X5 SUV (F15) 4.4TT (N63) Auto (Sophisto Gray) AWD (71781)</v>
      </c>
    </row>
    <row r="96" spans="1:50" x14ac:dyDescent="0.25">
      <c r="A96" s="39" t="str">
        <f t="shared" si="10"/>
        <v/>
      </c>
      <c r="B96" s="39" t="str">
        <f t="shared" si="11"/>
        <v/>
      </c>
      <c r="C96" s="39"/>
      <c r="D96" s="269"/>
      <c r="E96" s="39" t="str">
        <f t="shared" si="12"/>
        <v/>
      </c>
      <c r="F96" s="33"/>
      <c r="G96" s="33"/>
      <c r="H96" s="34"/>
      <c r="I96" s="34"/>
      <c r="J96" s="34"/>
      <c r="K96" s="34"/>
      <c r="L96" s="34" t="str">
        <f t="shared" si="13"/>
        <v xml:space="preserve">. </v>
      </c>
      <c r="M96" s="131" t="s">
        <v>2076</v>
      </c>
      <c r="N96" s="97" t="str">
        <f t="shared" si="14"/>
        <v/>
      </c>
      <c r="O96" s="270"/>
      <c r="P96" s="330"/>
      <c r="Q96" s="330"/>
      <c r="R96" s="35"/>
      <c r="S96" s="38" t="str">
        <f t="shared" si="15"/>
        <v/>
      </c>
      <c r="T96" s="329"/>
      <c r="U96" s="329"/>
      <c r="V96" s="329"/>
      <c r="W96" s="271"/>
      <c r="X96" s="33"/>
      <c r="Y96" s="331"/>
      <c r="Z96" s="330"/>
      <c r="AA96" s="330"/>
      <c r="AB96" s="34" t="str">
        <f t="shared" si="16"/>
        <v/>
      </c>
      <c r="AC96" s="34"/>
      <c r="AD96" s="34"/>
      <c r="AE96" s="34"/>
      <c r="AF96" s="273"/>
      <c r="AG96" s="273"/>
      <c r="AH96" s="133"/>
      <c r="AI96" s="133"/>
      <c r="AJ96" s="133"/>
      <c r="AK96" s="272"/>
      <c r="AL96" s="33"/>
      <c r="AM96" s="33"/>
      <c r="AN96" s="272" t="s">
        <v>91</v>
      </c>
      <c r="AO96" s="34"/>
      <c r="AP96" s="34" t="str">
        <f t="shared" si="17"/>
        <v/>
      </c>
      <c r="AQ96" s="34"/>
      <c r="AR96" s="34"/>
      <c r="AS96" s="34"/>
      <c r="AT96" s="34" t="str">
        <f t="shared" si="18"/>
        <v/>
      </c>
      <c r="AU96" s="272"/>
      <c r="AV96" s="34" t="str">
        <f t="shared" si="19"/>
        <v/>
      </c>
      <c r="AW96" s="134" t="s">
        <v>2694</v>
      </c>
      <c r="AX96" s="87" t="str">
        <f>'1A. Template Prep'!$C$2</f>
        <v>1270. 14 BMW X5 SUV (F15) 4.4TT (N63) Auto (Sophisto Gray) AWD (71781)</v>
      </c>
    </row>
    <row r="97" spans="1:50" x14ac:dyDescent="0.25">
      <c r="A97" s="39" t="str">
        <f t="shared" si="10"/>
        <v/>
      </c>
      <c r="B97" s="39" t="str">
        <f t="shared" si="11"/>
        <v/>
      </c>
      <c r="C97" s="39"/>
      <c r="D97" s="269"/>
      <c r="E97" s="39" t="str">
        <f t="shared" si="12"/>
        <v/>
      </c>
      <c r="F97" s="33"/>
      <c r="G97" s="33"/>
      <c r="H97" s="34"/>
      <c r="I97" s="34"/>
      <c r="J97" s="34"/>
      <c r="K97" s="34"/>
      <c r="L97" s="34" t="str">
        <f t="shared" si="13"/>
        <v xml:space="preserve">. </v>
      </c>
      <c r="M97" s="131" t="s">
        <v>2076</v>
      </c>
      <c r="N97" s="97" t="str">
        <f t="shared" si="14"/>
        <v/>
      </c>
      <c r="O97" s="270"/>
      <c r="P97" s="330"/>
      <c r="Q97" s="330"/>
      <c r="R97" s="35"/>
      <c r="S97" s="38" t="str">
        <f t="shared" si="15"/>
        <v/>
      </c>
      <c r="T97" s="329"/>
      <c r="U97" s="329"/>
      <c r="V97" s="329"/>
      <c r="W97" s="271"/>
      <c r="X97" s="33"/>
      <c r="Y97" s="331"/>
      <c r="Z97" s="330"/>
      <c r="AA97" s="330"/>
      <c r="AB97" s="34" t="str">
        <f t="shared" si="16"/>
        <v/>
      </c>
      <c r="AC97" s="34"/>
      <c r="AD97" s="34"/>
      <c r="AE97" s="34"/>
      <c r="AF97" s="273"/>
      <c r="AG97" s="273"/>
      <c r="AH97" s="133"/>
      <c r="AI97" s="133"/>
      <c r="AJ97" s="133"/>
      <c r="AK97" s="272"/>
      <c r="AL97" s="33"/>
      <c r="AM97" s="33"/>
      <c r="AN97" s="272" t="s">
        <v>91</v>
      </c>
      <c r="AO97" s="34"/>
      <c r="AP97" s="34" t="str">
        <f t="shared" si="17"/>
        <v/>
      </c>
      <c r="AQ97" s="34"/>
      <c r="AR97" s="34"/>
      <c r="AS97" s="34"/>
      <c r="AT97" s="34" t="str">
        <f t="shared" si="18"/>
        <v/>
      </c>
      <c r="AU97" s="272"/>
      <c r="AV97" s="34" t="str">
        <f t="shared" si="19"/>
        <v/>
      </c>
      <c r="AW97" s="134" t="s">
        <v>2695</v>
      </c>
      <c r="AX97" s="87" t="str">
        <f>'1A. Template Prep'!$C$2</f>
        <v>1270. 14 BMW X5 SUV (F15) 4.4TT (N63) Auto (Sophisto Gray) AWD (71781)</v>
      </c>
    </row>
    <row r="98" spans="1:50" x14ac:dyDescent="0.25">
      <c r="A98" s="39" t="str">
        <f t="shared" si="10"/>
        <v/>
      </c>
      <c r="B98" s="39" t="str">
        <f t="shared" si="11"/>
        <v/>
      </c>
      <c r="C98" s="39"/>
      <c r="D98" s="269"/>
      <c r="E98" s="39" t="str">
        <f t="shared" si="12"/>
        <v/>
      </c>
      <c r="F98" s="33"/>
      <c r="G98" s="33"/>
      <c r="H98" s="34"/>
      <c r="I98" s="34"/>
      <c r="J98" s="34"/>
      <c r="K98" s="34"/>
      <c r="L98" s="34" t="str">
        <f t="shared" si="13"/>
        <v xml:space="preserve">. </v>
      </c>
      <c r="M98" s="131" t="s">
        <v>2076</v>
      </c>
      <c r="N98" s="97" t="str">
        <f t="shared" si="14"/>
        <v/>
      </c>
      <c r="O98" s="270"/>
      <c r="P98" s="330"/>
      <c r="Q98" s="330"/>
      <c r="R98" s="35"/>
      <c r="S98" s="38" t="str">
        <f t="shared" si="15"/>
        <v/>
      </c>
      <c r="T98" s="329"/>
      <c r="U98" s="329"/>
      <c r="V98" s="329"/>
      <c r="W98" s="271"/>
      <c r="X98" s="33"/>
      <c r="Y98" s="331"/>
      <c r="Z98" s="330"/>
      <c r="AA98" s="330"/>
      <c r="AB98" s="34" t="str">
        <f t="shared" si="16"/>
        <v/>
      </c>
      <c r="AC98" s="34"/>
      <c r="AD98" s="34"/>
      <c r="AE98" s="34"/>
      <c r="AF98" s="273"/>
      <c r="AG98" s="273"/>
      <c r="AH98" s="133"/>
      <c r="AI98" s="133"/>
      <c r="AJ98" s="133"/>
      <c r="AK98" s="272"/>
      <c r="AL98" s="33"/>
      <c r="AM98" s="33"/>
      <c r="AN98" s="272" t="s">
        <v>91</v>
      </c>
      <c r="AO98" s="34"/>
      <c r="AP98" s="34" t="str">
        <f t="shared" si="17"/>
        <v/>
      </c>
      <c r="AQ98" s="34"/>
      <c r="AR98" s="34"/>
      <c r="AS98" s="34"/>
      <c r="AT98" s="34" t="str">
        <f t="shared" si="18"/>
        <v/>
      </c>
      <c r="AU98" s="272"/>
      <c r="AV98" s="34" t="str">
        <f t="shared" si="19"/>
        <v/>
      </c>
      <c r="AW98" s="134" t="s">
        <v>2696</v>
      </c>
      <c r="AX98" s="87" t="str">
        <f>'1A. Template Prep'!$C$2</f>
        <v>1270. 14 BMW X5 SUV (F15) 4.4TT (N63) Auto (Sophisto Gray) AWD (71781)</v>
      </c>
    </row>
    <row r="99" spans="1:50" x14ac:dyDescent="0.25">
      <c r="A99" s="39" t="str">
        <f t="shared" si="10"/>
        <v/>
      </c>
      <c r="B99" s="39" t="str">
        <f t="shared" si="11"/>
        <v/>
      </c>
      <c r="C99" s="39"/>
      <c r="D99" s="269"/>
      <c r="E99" s="39" t="str">
        <f t="shared" si="12"/>
        <v/>
      </c>
      <c r="F99" s="33"/>
      <c r="G99" s="33"/>
      <c r="H99" s="34"/>
      <c r="I99" s="34"/>
      <c r="J99" s="34"/>
      <c r="K99" s="34"/>
      <c r="L99" s="34" t="str">
        <f t="shared" si="13"/>
        <v xml:space="preserve">. </v>
      </c>
      <c r="M99" s="131" t="s">
        <v>2076</v>
      </c>
      <c r="N99" s="97" t="str">
        <f t="shared" si="14"/>
        <v/>
      </c>
      <c r="O99" s="270"/>
      <c r="P99" s="330"/>
      <c r="Q99" s="330"/>
      <c r="R99" s="35"/>
      <c r="S99" s="38" t="str">
        <f t="shared" si="15"/>
        <v/>
      </c>
      <c r="T99" s="329"/>
      <c r="U99" s="329"/>
      <c r="V99" s="329"/>
      <c r="W99" s="271"/>
      <c r="X99" s="33"/>
      <c r="Y99" s="331"/>
      <c r="Z99" s="330"/>
      <c r="AA99" s="330"/>
      <c r="AB99" s="34" t="str">
        <f t="shared" si="16"/>
        <v/>
      </c>
      <c r="AC99" s="34"/>
      <c r="AD99" s="34"/>
      <c r="AE99" s="34"/>
      <c r="AF99" s="273"/>
      <c r="AG99" s="273"/>
      <c r="AH99" s="133"/>
      <c r="AI99" s="133"/>
      <c r="AJ99" s="133"/>
      <c r="AK99" s="272"/>
      <c r="AL99" s="33"/>
      <c r="AM99" s="33"/>
      <c r="AN99" s="272" t="s">
        <v>91</v>
      </c>
      <c r="AO99" s="34"/>
      <c r="AP99" s="34" t="str">
        <f t="shared" si="17"/>
        <v/>
      </c>
      <c r="AQ99" s="34"/>
      <c r="AR99" s="34"/>
      <c r="AS99" s="34"/>
      <c r="AT99" s="34" t="str">
        <f t="shared" si="18"/>
        <v/>
      </c>
      <c r="AU99" s="272"/>
      <c r="AV99" s="34" t="str">
        <f t="shared" si="19"/>
        <v/>
      </c>
      <c r="AW99" s="134" t="s">
        <v>2697</v>
      </c>
      <c r="AX99" s="87" t="str">
        <f>'1A. Template Prep'!$C$2</f>
        <v>1270. 14 BMW X5 SUV (F15) 4.4TT (N63) Auto (Sophisto Gray) AWD (71781)</v>
      </c>
    </row>
    <row r="100" spans="1:50" x14ac:dyDescent="0.25">
      <c r="A100" s="39" t="str">
        <f t="shared" si="10"/>
        <v/>
      </c>
      <c r="B100" s="39" t="str">
        <f t="shared" si="11"/>
        <v/>
      </c>
      <c r="C100" s="39"/>
      <c r="D100" s="269"/>
      <c r="E100" s="39" t="str">
        <f t="shared" si="12"/>
        <v/>
      </c>
      <c r="F100" s="33"/>
      <c r="G100" s="33"/>
      <c r="H100" s="34"/>
      <c r="I100" s="34"/>
      <c r="J100" s="34"/>
      <c r="K100" s="34"/>
      <c r="L100" s="34" t="str">
        <f t="shared" si="13"/>
        <v xml:space="preserve">. </v>
      </c>
      <c r="M100" s="131" t="s">
        <v>2076</v>
      </c>
      <c r="N100" s="97" t="str">
        <f t="shared" si="14"/>
        <v/>
      </c>
      <c r="O100" s="270"/>
      <c r="P100" s="330"/>
      <c r="Q100" s="330"/>
      <c r="R100" s="35"/>
      <c r="S100" s="38" t="str">
        <f t="shared" si="15"/>
        <v/>
      </c>
      <c r="T100" s="329"/>
      <c r="U100" s="329"/>
      <c r="V100" s="329"/>
      <c r="W100" s="271"/>
      <c r="X100" s="33"/>
      <c r="Y100" s="331"/>
      <c r="Z100" s="330"/>
      <c r="AA100" s="330"/>
      <c r="AB100" s="34" t="str">
        <f t="shared" si="16"/>
        <v/>
      </c>
      <c r="AC100" s="34"/>
      <c r="AD100" s="34"/>
      <c r="AE100" s="34"/>
      <c r="AF100" s="273"/>
      <c r="AG100" s="273"/>
      <c r="AH100" s="133"/>
      <c r="AI100" s="133"/>
      <c r="AJ100" s="133"/>
      <c r="AK100" s="272"/>
      <c r="AL100" s="33"/>
      <c r="AM100" s="33"/>
      <c r="AN100" s="272" t="s">
        <v>91</v>
      </c>
      <c r="AO100" s="34"/>
      <c r="AP100" s="34" t="str">
        <f t="shared" si="17"/>
        <v/>
      </c>
      <c r="AQ100" s="34"/>
      <c r="AR100" s="34"/>
      <c r="AS100" s="34"/>
      <c r="AT100" s="34" t="str">
        <f t="shared" si="18"/>
        <v/>
      </c>
      <c r="AU100" s="272"/>
      <c r="AV100" s="34" t="str">
        <f t="shared" si="19"/>
        <v/>
      </c>
      <c r="AW100" s="134" t="s">
        <v>2698</v>
      </c>
      <c r="AX100" s="87" t="str">
        <f>'1A. Template Prep'!$C$2</f>
        <v>1270. 14 BMW X5 SUV (F15) 4.4TT (N63) Auto (Sophisto Gray) AWD (71781)</v>
      </c>
    </row>
    <row r="101" spans="1:50" x14ac:dyDescent="0.25">
      <c r="A101" s="39" t="str">
        <f t="shared" si="10"/>
        <v/>
      </c>
      <c r="B101" s="39" t="str">
        <f t="shared" si="11"/>
        <v/>
      </c>
      <c r="C101" s="39"/>
      <c r="D101" s="269"/>
      <c r="E101" s="39" t="str">
        <f t="shared" si="12"/>
        <v/>
      </c>
      <c r="F101" s="33"/>
      <c r="G101" s="33"/>
      <c r="H101" s="34"/>
      <c r="I101" s="34"/>
      <c r="J101" s="34"/>
      <c r="K101" s="34"/>
      <c r="L101" s="34" t="str">
        <f t="shared" si="13"/>
        <v xml:space="preserve">. </v>
      </c>
      <c r="M101" s="131" t="s">
        <v>2076</v>
      </c>
      <c r="N101" s="97" t="str">
        <f t="shared" si="14"/>
        <v/>
      </c>
      <c r="O101" s="270"/>
      <c r="P101" s="330"/>
      <c r="Q101" s="330"/>
      <c r="R101" s="35"/>
      <c r="S101" s="38" t="str">
        <f t="shared" si="15"/>
        <v/>
      </c>
      <c r="T101" s="329"/>
      <c r="U101" s="329"/>
      <c r="V101" s="329"/>
      <c r="W101" s="271"/>
      <c r="X101" s="33"/>
      <c r="Y101" s="331"/>
      <c r="Z101" s="330"/>
      <c r="AA101" s="330"/>
      <c r="AB101" s="34" t="str">
        <f t="shared" si="16"/>
        <v/>
      </c>
      <c r="AC101" s="34"/>
      <c r="AD101" s="34"/>
      <c r="AE101" s="34"/>
      <c r="AF101" s="273"/>
      <c r="AG101" s="273"/>
      <c r="AH101" s="133"/>
      <c r="AI101" s="133"/>
      <c r="AJ101" s="133"/>
      <c r="AK101" s="272"/>
      <c r="AL101" s="33"/>
      <c r="AM101" s="33"/>
      <c r="AN101" s="272" t="s">
        <v>91</v>
      </c>
      <c r="AO101" s="34"/>
      <c r="AP101" s="34" t="str">
        <f t="shared" si="17"/>
        <v/>
      </c>
      <c r="AQ101" s="34"/>
      <c r="AR101" s="34"/>
      <c r="AS101" s="34"/>
      <c r="AT101" s="34" t="str">
        <f t="shared" si="18"/>
        <v/>
      </c>
      <c r="AU101" s="272"/>
      <c r="AV101" s="34" t="str">
        <f t="shared" si="19"/>
        <v/>
      </c>
      <c r="AW101" s="134" t="s">
        <v>2699</v>
      </c>
      <c r="AX101" s="87" t="str">
        <f>'1A. Template Prep'!$C$2</f>
        <v>1270. 14 BMW X5 SUV (F15) 4.4TT (N63) Auto (Sophisto Gray) AWD (71781)</v>
      </c>
    </row>
    <row r="102" spans="1:50" x14ac:dyDescent="0.25">
      <c r="A102" s="39" t="str">
        <f t="shared" si="10"/>
        <v/>
      </c>
      <c r="B102" s="39" t="str">
        <f t="shared" si="11"/>
        <v/>
      </c>
      <c r="C102" s="39"/>
      <c r="D102" s="269"/>
      <c r="E102" s="39" t="str">
        <f t="shared" si="12"/>
        <v/>
      </c>
      <c r="F102" s="33"/>
      <c r="G102" s="33"/>
      <c r="H102" s="34"/>
      <c r="I102" s="34"/>
      <c r="J102" s="34"/>
      <c r="K102" s="34"/>
      <c r="L102" s="34" t="str">
        <f t="shared" si="13"/>
        <v xml:space="preserve">. </v>
      </c>
      <c r="M102" s="131" t="s">
        <v>2076</v>
      </c>
      <c r="N102" s="97" t="str">
        <f t="shared" si="14"/>
        <v/>
      </c>
      <c r="O102" s="270"/>
      <c r="P102" s="330"/>
      <c r="Q102" s="330"/>
      <c r="R102" s="35"/>
      <c r="S102" s="38" t="str">
        <f t="shared" si="15"/>
        <v/>
      </c>
      <c r="T102" s="329"/>
      <c r="U102" s="329"/>
      <c r="V102" s="329"/>
      <c r="W102" s="271"/>
      <c r="X102" s="33"/>
      <c r="Y102" s="331"/>
      <c r="Z102" s="330"/>
      <c r="AA102" s="330"/>
      <c r="AB102" s="34" t="str">
        <f t="shared" si="16"/>
        <v/>
      </c>
      <c r="AC102" s="34"/>
      <c r="AD102" s="34"/>
      <c r="AE102" s="34"/>
      <c r="AF102" s="273"/>
      <c r="AG102" s="273"/>
      <c r="AH102" s="133"/>
      <c r="AI102" s="133"/>
      <c r="AJ102" s="133"/>
      <c r="AK102" s="272"/>
      <c r="AL102" s="33"/>
      <c r="AM102" s="33"/>
      <c r="AN102" s="272" t="s">
        <v>91</v>
      </c>
      <c r="AO102" s="34"/>
      <c r="AP102" s="34" t="str">
        <f t="shared" si="17"/>
        <v/>
      </c>
      <c r="AQ102" s="34"/>
      <c r="AR102" s="34"/>
      <c r="AS102" s="34"/>
      <c r="AT102" s="34" t="str">
        <f t="shared" si="18"/>
        <v/>
      </c>
      <c r="AU102" s="272"/>
      <c r="AV102" s="34" t="str">
        <f t="shared" si="19"/>
        <v/>
      </c>
      <c r="AW102" s="134" t="s">
        <v>2700</v>
      </c>
      <c r="AX102" s="87" t="str">
        <f>'1A. Template Prep'!$C$2</f>
        <v>1270. 14 BMW X5 SUV (F15) 4.4TT (N63) Auto (Sophisto Gray) AWD (71781)</v>
      </c>
    </row>
    <row r="103" spans="1:50" x14ac:dyDescent="0.25">
      <c r="A103" s="39" t="str">
        <f t="shared" si="10"/>
        <v/>
      </c>
      <c r="B103" s="39" t="str">
        <f t="shared" si="11"/>
        <v/>
      </c>
      <c r="C103" s="39"/>
      <c r="D103" s="269"/>
      <c r="E103" s="39" t="str">
        <f t="shared" si="12"/>
        <v/>
      </c>
      <c r="F103" s="33"/>
      <c r="G103" s="33"/>
      <c r="H103" s="34"/>
      <c r="I103" s="34"/>
      <c r="J103" s="34"/>
      <c r="K103" s="34"/>
      <c r="L103" s="34" t="str">
        <f t="shared" si="13"/>
        <v xml:space="preserve">. </v>
      </c>
      <c r="M103" s="131" t="s">
        <v>2076</v>
      </c>
      <c r="N103" s="97" t="str">
        <f t="shared" si="14"/>
        <v/>
      </c>
      <c r="O103" s="270"/>
      <c r="P103" s="330"/>
      <c r="Q103" s="330"/>
      <c r="R103" s="35"/>
      <c r="S103" s="38" t="str">
        <f t="shared" si="15"/>
        <v/>
      </c>
      <c r="T103" s="329"/>
      <c r="U103" s="329"/>
      <c r="V103" s="329"/>
      <c r="W103" s="271"/>
      <c r="X103" s="33"/>
      <c r="Y103" s="331"/>
      <c r="Z103" s="330"/>
      <c r="AA103" s="330"/>
      <c r="AB103" s="34" t="str">
        <f t="shared" si="16"/>
        <v/>
      </c>
      <c r="AC103" s="34"/>
      <c r="AD103" s="34"/>
      <c r="AE103" s="34"/>
      <c r="AF103" s="273"/>
      <c r="AG103" s="273"/>
      <c r="AH103" s="133"/>
      <c r="AI103" s="133"/>
      <c r="AJ103" s="133"/>
      <c r="AK103" s="272"/>
      <c r="AL103" s="33"/>
      <c r="AM103" s="33"/>
      <c r="AN103" s="272" t="s">
        <v>91</v>
      </c>
      <c r="AO103" s="34"/>
      <c r="AP103" s="34" t="str">
        <f t="shared" si="17"/>
        <v/>
      </c>
      <c r="AQ103" s="34"/>
      <c r="AR103" s="34"/>
      <c r="AS103" s="34"/>
      <c r="AT103" s="34" t="str">
        <f t="shared" si="18"/>
        <v/>
      </c>
      <c r="AU103" s="272"/>
      <c r="AV103" s="34" t="str">
        <f t="shared" si="19"/>
        <v/>
      </c>
      <c r="AW103" s="134" t="s">
        <v>2701</v>
      </c>
      <c r="AX103" s="87" t="str">
        <f>'1A. Template Prep'!$C$2</f>
        <v>1270. 14 BMW X5 SUV (F15) 4.4TT (N63) Auto (Sophisto Gray) AWD (71781)</v>
      </c>
    </row>
    <row r="104" spans="1:50" x14ac:dyDescent="0.25">
      <c r="A104" s="39" t="str">
        <f t="shared" si="10"/>
        <v/>
      </c>
      <c r="B104" s="39" t="str">
        <f t="shared" si="11"/>
        <v/>
      </c>
      <c r="C104" s="39"/>
      <c r="D104" s="269"/>
      <c r="E104" s="39" t="str">
        <f t="shared" si="12"/>
        <v/>
      </c>
      <c r="F104" s="33"/>
      <c r="G104" s="33"/>
      <c r="H104" s="34"/>
      <c r="I104" s="34"/>
      <c r="J104" s="34"/>
      <c r="K104" s="34"/>
      <c r="L104" s="34" t="str">
        <f t="shared" si="13"/>
        <v xml:space="preserve">. </v>
      </c>
      <c r="M104" s="131" t="s">
        <v>2076</v>
      </c>
      <c r="N104" s="97" t="str">
        <f t="shared" si="14"/>
        <v/>
      </c>
      <c r="O104" s="270"/>
      <c r="P104" s="330"/>
      <c r="Q104" s="330"/>
      <c r="R104" s="35"/>
      <c r="S104" s="38" t="str">
        <f t="shared" si="15"/>
        <v/>
      </c>
      <c r="T104" s="329"/>
      <c r="U104" s="329"/>
      <c r="V104" s="329"/>
      <c r="W104" s="271"/>
      <c r="X104" s="33"/>
      <c r="Y104" s="331"/>
      <c r="Z104" s="330"/>
      <c r="AA104" s="330"/>
      <c r="AB104" s="34" t="str">
        <f t="shared" si="16"/>
        <v/>
      </c>
      <c r="AC104" s="34"/>
      <c r="AD104" s="34"/>
      <c r="AE104" s="34"/>
      <c r="AF104" s="273"/>
      <c r="AG104" s="273"/>
      <c r="AH104" s="133"/>
      <c r="AI104" s="133"/>
      <c r="AJ104" s="133"/>
      <c r="AK104" s="272"/>
      <c r="AL104" s="33"/>
      <c r="AM104" s="33"/>
      <c r="AN104" s="272" t="s">
        <v>91</v>
      </c>
      <c r="AO104" s="34"/>
      <c r="AP104" s="34" t="str">
        <f t="shared" si="17"/>
        <v/>
      </c>
      <c r="AQ104" s="34"/>
      <c r="AR104" s="34"/>
      <c r="AS104" s="34"/>
      <c r="AT104" s="34" t="str">
        <f t="shared" si="18"/>
        <v/>
      </c>
      <c r="AU104" s="272"/>
      <c r="AV104" s="34" t="str">
        <f t="shared" si="19"/>
        <v/>
      </c>
      <c r="AW104" s="134" t="s">
        <v>2702</v>
      </c>
      <c r="AX104" s="87" t="str">
        <f>'1A. Template Prep'!$C$2</f>
        <v>1270. 14 BMW X5 SUV (F15) 4.4TT (N63) Auto (Sophisto Gray) AWD (71781)</v>
      </c>
    </row>
    <row r="105" spans="1:50" x14ac:dyDescent="0.25">
      <c r="A105" s="39" t="str">
        <f t="shared" si="10"/>
        <v/>
      </c>
      <c r="B105" s="39" t="str">
        <f t="shared" si="11"/>
        <v/>
      </c>
      <c r="C105" s="39"/>
      <c r="D105" s="269"/>
      <c r="E105" s="39" t="str">
        <f t="shared" si="12"/>
        <v/>
      </c>
      <c r="F105" s="33"/>
      <c r="G105" s="33"/>
      <c r="H105" s="34"/>
      <c r="I105" s="34"/>
      <c r="J105" s="34"/>
      <c r="K105" s="34"/>
      <c r="L105" s="34" t="str">
        <f t="shared" si="13"/>
        <v xml:space="preserve">. </v>
      </c>
      <c r="M105" s="131" t="s">
        <v>2076</v>
      </c>
      <c r="N105" s="97" t="str">
        <f t="shared" si="14"/>
        <v/>
      </c>
      <c r="O105" s="270"/>
      <c r="P105" s="330"/>
      <c r="Q105" s="330"/>
      <c r="R105" s="35"/>
      <c r="S105" s="38" t="str">
        <f t="shared" si="15"/>
        <v/>
      </c>
      <c r="T105" s="329"/>
      <c r="U105" s="329"/>
      <c r="V105" s="329"/>
      <c r="W105" s="271"/>
      <c r="X105" s="33"/>
      <c r="Y105" s="331"/>
      <c r="Z105" s="330"/>
      <c r="AA105" s="330"/>
      <c r="AB105" s="34" t="str">
        <f t="shared" si="16"/>
        <v/>
      </c>
      <c r="AC105" s="34"/>
      <c r="AD105" s="34"/>
      <c r="AE105" s="34"/>
      <c r="AF105" s="273"/>
      <c r="AG105" s="273"/>
      <c r="AH105" s="133"/>
      <c r="AI105" s="133"/>
      <c r="AJ105" s="133"/>
      <c r="AK105" s="272"/>
      <c r="AL105" s="33"/>
      <c r="AM105" s="33"/>
      <c r="AN105" s="272" t="s">
        <v>91</v>
      </c>
      <c r="AO105" s="34"/>
      <c r="AP105" s="34" t="str">
        <f t="shared" si="17"/>
        <v/>
      </c>
      <c r="AQ105" s="34"/>
      <c r="AR105" s="34"/>
      <c r="AS105" s="34"/>
      <c r="AT105" s="34" t="str">
        <f t="shared" si="18"/>
        <v/>
      </c>
      <c r="AU105" s="272"/>
      <c r="AV105" s="34" t="str">
        <f t="shared" si="19"/>
        <v/>
      </c>
      <c r="AW105" s="134" t="s">
        <v>2703</v>
      </c>
      <c r="AX105" s="87" t="str">
        <f>'1A. Template Prep'!$C$2</f>
        <v>1270. 14 BMW X5 SUV (F15) 4.4TT (N63) Auto (Sophisto Gray) AWD (71781)</v>
      </c>
    </row>
    <row r="106" spans="1:50" x14ac:dyDescent="0.25">
      <c r="A106" s="39" t="str">
        <f t="shared" si="10"/>
        <v/>
      </c>
      <c r="B106" s="39" t="str">
        <f t="shared" si="11"/>
        <v/>
      </c>
      <c r="C106" s="39"/>
      <c r="D106" s="269"/>
      <c r="E106" s="39" t="str">
        <f t="shared" si="12"/>
        <v/>
      </c>
      <c r="F106" s="33"/>
      <c r="G106" s="33"/>
      <c r="H106" s="34"/>
      <c r="I106" s="34"/>
      <c r="J106" s="34"/>
      <c r="K106" s="34"/>
      <c r="L106" s="34" t="str">
        <f t="shared" si="13"/>
        <v xml:space="preserve">. </v>
      </c>
      <c r="M106" s="131" t="s">
        <v>2076</v>
      </c>
      <c r="N106" s="97" t="str">
        <f t="shared" si="14"/>
        <v/>
      </c>
      <c r="O106" s="270"/>
      <c r="P106" s="330"/>
      <c r="Q106" s="330"/>
      <c r="R106" s="35"/>
      <c r="S106" s="38" t="str">
        <f t="shared" si="15"/>
        <v/>
      </c>
      <c r="T106" s="329"/>
      <c r="U106" s="329"/>
      <c r="V106" s="329"/>
      <c r="W106" s="271"/>
      <c r="X106" s="33"/>
      <c r="Y106" s="331"/>
      <c r="Z106" s="330"/>
      <c r="AA106" s="330"/>
      <c r="AB106" s="34" t="str">
        <f t="shared" si="16"/>
        <v/>
      </c>
      <c r="AC106" s="34"/>
      <c r="AD106" s="34"/>
      <c r="AE106" s="34"/>
      <c r="AF106" s="273"/>
      <c r="AG106" s="273"/>
      <c r="AH106" s="133"/>
      <c r="AI106" s="133"/>
      <c r="AJ106" s="133"/>
      <c r="AK106" s="272"/>
      <c r="AL106" s="33"/>
      <c r="AM106" s="33"/>
      <c r="AN106" s="272" t="s">
        <v>91</v>
      </c>
      <c r="AO106" s="34"/>
      <c r="AP106" s="34" t="str">
        <f t="shared" si="17"/>
        <v/>
      </c>
      <c r="AQ106" s="34"/>
      <c r="AR106" s="34"/>
      <c r="AS106" s="34"/>
      <c r="AT106" s="34" t="str">
        <f t="shared" si="18"/>
        <v/>
      </c>
      <c r="AU106" s="272"/>
      <c r="AV106" s="34" t="str">
        <f t="shared" si="19"/>
        <v/>
      </c>
      <c r="AW106" s="134" t="s">
        <v>2704</v>
      </c>
      <c r="AX106" s="87" t="str">
        <f>'1A. Template Prep'!$C$2</f>
        <v>1270. 14 BMW X5 SUV (F15) 4.4TT (N63) Auto (Sophisto Gray) AWD (71781)</v>
      </c>
    </row>
    <row r="107" spans="1:50" x14ac:dyDescent="0.25">
      <c r="A107" s="39" t="str">
        <f t="shared" si="10"/>
        <v/>
      </c>
      <c r="B107" s="39" t="str">
        <f t="shared" si="11"/>
        <v/>
      </c>
      <c r="C107" s="39"/>
      <c r="D107" s="269"/>
      <c r="E107" s="39" t="str">
        <f t="shared" si="12"/>
        <v/>
      </c>
      <c r="F107" s="33"/>
      <c r="G107" s="33"/>
      <c r="H107" s="34"/>
      <c r="I107" s="34"/>
      <c r="J107" s="34"/>
      <c r="K107" s="34"/>
      <c r="L107" s="34" t="str">
        <f t="shared" si="13"/>
        <v xml:space="preserve">. </v>
      </c>
      <c r="M107" s="131" t="s">
        <v>2076</v>
      </c>
      <c r="N107" s="97" t="str">
        <f t="shared" si="14"/>
        <v/>
      </c>
      <c r="O107" s="270"/>
      <c r="P107" s="330"/>
      <c r="Q107" s="330"/>
      <c r="R107" s="35"/>
      <c r="S107" s="38" t="str">
        <f t="shared" si="15"/>
        <v/>
      </c>
      <c r="T107" s="329"/>
      <c r="U107" s="329"/>
      <c r="V107" s="329"/>
      <c r="W107" s="271"/>
      <c r="X107" s="33"/>
      <c r="Y107" s="331"/>
      <c r="Z107" s="330"/>
      <c r="AA107" s="330"/>
      <c r="AB107" s="34" t="str">
        <f t="shared" si="16"/>
        <v/>
      </c>
      <c r="AC107" s="34"/>
      <c r="AD107" s="34"/>
      <c r="AE107" s="34"/>
      <c r="AF107" s="273"/>
      <c r="AG107" s="273"/>
      <c r="AH107" s="133"/>
      <c r="AI107" s="133"/>
      <c r="AJ107" s="133"/>
      <c r="AK107" s="272"/>
      <c r="AL107" s="33"/>
      <c r="AM107" s="33"/>
      <c r="AN107" s="272" t="s">
        <v>91</v>
      </c>
      <c r="AO107" s="34"/>
      <c r="AP107" s="34" t="str">
        <f t="shared" si="17"/>
        <v/>
      </c>
      <c r="AQ107" s="34"/>
      <c r="AR107" s="34"/>
      <c r="AS107" s="34"/>
      <c r="AT107" s="34" t="str">
        <f t="shared" si="18"/>
        <v/>
      </c>
      <c r="AU107" s="272"/>
      <c r="AV107" s="34" t="str">
        <f t="shared" si="19"/>
        <v/>
      </c>
      <c r="AW107" s="134" t="s">
        <v>2705</v>
      </c>
      <c r="AX107" s="87" t="str">
        <f>'1A. Template Prep'!$C$2</f>
        <v>1270. 14 BMW X5 SUV (F15) 4.4TT (N63) Auto (Sophisto Gray) AWD (71781)</v>
      </c>
    </row>
    <row r="108" spans="1:50" x14ac:dyDescent="0.25">
      <c r="A108" s="39" t="str">
        <f t="shared" si="10"/>
        <v/>
      </c>
      <c r="B108" s="39" t="str">
        <f t="shared" si="11"/>
        <v/>
      </c>
      <c r="C108" s="39"/>
      <c r="D108" s="269"/>
      <c r="E108" s="39" t="str">
        <f t="shared" si="12"/>
        <v/>
      </c>
      <c r="F108" s="33"/>
      <c r="G108" s="33"/>
      <c r="H108" s="34"/>
      <c r="I108" s="34"/>
      <c r="J108" s="34"/>
      <c r="K108" s="34"/>
      <c r="L108" s="34" t="str">
        <f t="shared" si="13"/>
        <v xml:space="preserve">. </v>
      </c>
      <c r="M108" s="131" t="s">
        <v>2076</v>
      </c>
      <c r="N108" s="97" t="str">
        <f t="shared" si="14"/>
        <v/>
      </c>
      <c r="O108" s="270"/>
      <c r="P108" s="330"/>
      <c r="Q108" s="330"/>
      <c r="R108" s="35"/>
      <c r="S108" s="38" t="str">
        <f t="shared" si="15"/>
        <v/>
      </c>
      <c r="T108" s="329"/>
      <c r="U108" s="329"/>
      <c r="V108" s="329"/>
      <c r="W108" s="271"/>
      <c r="X108" s="33"/>
      <c r="Y108" s="331"/>
      <c r="Z108" s="330"/>
      <c r="AA108" s="330"/>
      <c r="AB108" s="34" t="str">
        <f t="shared" si="16"/>
        <v/>
      </c>
      <c r="AC108" s="34"/>
      <c r="AD108" s="34"/>
      <c r="AE108" s="34"/>
      <c r="AF108" s="273"/>
      <c r="AG108" s="273"/>
      <c r="AH108" s="133"/>
      <c r="AI108" s="133"/>
      <c r="AJ108" s="133"/>
      <c r="AK108" s="272"/>
      <c r="AL108" s="33"/>
      <c r="AM108" s="33"/>
      <c r="AN108" s="272" t="s">
        <v>91</v>
      </c>
      <c r="AO108" s="34"/>
      <c r="AP108" s="34" t="str">
        <f t="shared" si="17"/>
        <v/>
      </c>
      <c r="AQ108" s="34"/>
      <c r="AR108" s="34"/>
      <c r="AS108" s="34"/>
      <c r="AT108" s="34" t="str">
        <f t="shared" si="18"/>
        <v/>
      </c>
      <c r="AU108" s="272"/>
      <c r="AV108" s="34" t="str">
        <f t="shared" si="19"/>
        <v/>
      </c>
      <c r="AW108" s="134" t="s">
        <v>2706</v>
      </c>
      <c r="AX108" s="87" t="str">
        <f>'1A. Template Prep'!$C$2</f>
        <v>1270. 14 BMW X5 SUV (F15) 4.4TT (N63) Auto (Sophisto Gray) AWD (71781)</v>
      </c>
    </row>
    <row r="109" spans="1:50" x14ac:dyDescent="0.25">
      <c r="A109" s="39" t="str">
        <f t="shared" si="10"/>
        <v/>
      </c>
      <c r="B109" s="39" t="str">
        <f t="shared" si="11"/>
        <v/>
      </c>
      <c r="C109" s="39"/>
      <c r="D109" s="269"/>
      <c r="E109" s="39" t="str">
        <f t="shared" si="12"/>
        <v/>
      </c>
      <c r="F109" s="33"/>
      <c r="G109" s="33"/>
      <c r="H109" s="34"/>
      <c r="I109" s="34"/>
      <c r="J109" s="34"/>
      <c r="K109" s="34"/>
      <c r="L109" s="34" t="str">
        <f t="shared" si="13"/>
        <v xml:space="preserve">. </v>
      </c>
      <c r="M109" s="131" t="s">
        <v>2076</v>
      </c>
      <c r="N109" s="97" t="str">
        <f t="shared" si="14"/>
        <v/>
      </c>
      <c r="O109" s="270"/>
      <c r="P109" s="330"/>
      <c r="Q109" s="330"/>
      <c r="R109" s="35"/>
      <c r="S109" s="38" t="str">
        <f t="shared" si="15"/>
        <v/>
      </c>
      <c r="T109" s="329"/>
      <c r="U109" s="329"/>
      <c r="V109" s="329"/>
      <c r="W109" s="271"/>
      <c r="X109" s="33"/>
      <c r="Y109" s="331"/>
      <c r="Z109" s="330"/>
      <c r="AA109" s="330"/>
      <c r="AB109" s="34" t="str">
        <f t="shared" si="16"/>
        <v/>
      </c>
      <c r="AC109" s="34"/>
      <c r="AD109" s="34"/>
      <c r="AE109" s="34"/>
      <c r="AF109" s="273"/>
      <c r="AG109" s="273"/>
      <c r="AH109" s="133"/>
      <c r="AI109" s="133"/>
      <c r="AJ109" s="133"/>
      <c r="AK109" s="272"/>
      <c r="AL109" s="33"/>
      <c r="AM109" s="33"/>
      <c r="AN109" s="272" t="s">
        <v>91</v>
      </c>
      <c r="AO109" s="34"/>
      <c r="AP109" s="34" t="str">
        <f t="shared" si="17"/>
        <v/>
      </c>
      <c r="AQ109" s="34"/>
      <c r="AR109" s="34"/>
      <c r="AS109" s="34"/>
      <c r="AT109" s="34" t="str">
        <f t="shared" si="18"/>
        <v/>
      </c>
      <c r="AU109" s="272"/>
      <c r="AV109" s="34" t="str">
        <f t="shared" si="19"/>
        <v/>
      </c>
      <c r="AW109" s="134" t="s">
        <v>2707</v>
      </c>
      <c r="AX109" s="87" t="str">
        <f>'1A. Template Prep'!$C$2</f>
        <v>1270. 14 BMW X5 SUV (F15) 4.4TT (N63) Auto (Sophisto Gray) AWD (71781)</v>
      </c>
    </row>
    <row r="110" spans="1:50" x14ac:dyDescent="0.25">
      <c r="A110" s="39" t="str">
        <f t="shared" si="10"/>
        <v/>
      </c>
      <c r="B110" s="39" t="str">
        <f t="shared" si="11"/>
        <v/>
      </c>
      <c r="C110" s="39"/>
      <c r="D110" s="269"/>
      <c r="E110" s="39" t="str">
        <f t="shared" si="12"/>
        <v/>
      </c>
      <c r="F110" s="33"/>
      <c r="G110" s="33"/>
      <c r="H110" s="34"/>
      <c r="I110" s="34"/>
      <c r="J110" s="34"/>
      <c r="K110" s="34"/>
      <c r="L110" s="34" t="str">
        <f t="shared" si="13"/>
        <v xml:space="preserve">. </v>
      </c>
      <c r="M110" s="131" t="s">
        <v>2076</v>
      </c>
      <c r="N110" s="97" t="str">
        <f t="shared" si="14"/>
        <v/>
      </c>
      <c r="O110" s="270"/>
      <c r="P110" s="330"/>
      <c r="Q110" s="330"/>
      <c r="R110" s="35"/>
      <c r="S110" s="38" t="str">
        <f t="shared" si="15"/>
        <v/>
      </c>
      <c r="T110" s="329"/>
      <c r="U110" s="329"/>
      <c r="V110" s="329"/>
      <c r="W110" s="271"/>
      <c r="X110" s="33"/>
      <c r="Y110" s="331"/>
      <c r="Z110" s="330"/>
      <c r="AA110" s="330"/>
      <c r="AB110" s="34" t="str">
        <f t="shared" si="16"/>
        <v/>
      </c>
      <c r="AC110" s="34"/>
      <c r="AD110" s="34"/>
      <c r="AE110" s="34"/>
      <c r="AF110" s="273"/>
      <c r="AG110" s="273"/>
      <c r="AH110" s="133"/>
      <c r="AI110" s="133"/>
      <c r="AJ110" s="133"/>
      <c r="AK110" s="272"/>
      <c r="AL110" s="33"/>
      <c r="AM110" s="33"/>
      <c r="AN110" s="272" t="s">
        <v>91</v>
      </c>
      <c r="AO110" s="34"/>
      <c r="AP110" s="34" t="str">
        <f t="shared" si="17"/>
        <v/>
      </c>
      <c r="AQ110" s="34"/>
      <c r="AR110" s="34"/>
      <c r="AS110" s="34"/>
      <c r="AT110" s="34" t="str">
        <f t="shared" si="18"/>
        <v/>
      </c>
      <c r="AU110" s="272"/>
      <c r="AV110" s="34" t="str">
        <f t="shared" si="19"/>
        <v/>
      </c>
      <c r="AW110" s="134" t="s">
        <v>2708</v>
      </c>
      <c r="AX110" s="87" t="str">
        <f>'1A. Template Prep'!$C$2</f>
        <v>1270. 14 BMW X5 SUV (F15) 4.4TT (N63) Auto (Sophisto Gray) AWD (71781)</v>
      </c>
    </row>
    <row r="111" spans="1:50" x14ac:dyDescent="0.25">
      <c r="A111" s="39" t="str">
        <f t="shared" si="10"/>
        <v/>
      </c>
      <c r="B111" s="39" t="str">
        <f t="shared" si="11"/>
        <v/>
      </c>
      <c r="C111" s="39"/>
      <c r="D111" s="269"/>
      <c r="E111" s="39" t="str">
        <f t="shared" si="12"/>
        <v/>
      </c>
      <c r="F111" s="33"/>
      <c r="G111" s="33"/>
      <c r="H111" s="34"/>
      <c r="I111" s="34"/>
      <c r="J111" s="34"/>
      <c r="K111" s="34"/>
      <c r="L111" s="34" t="str">
        <f t="shared" si="13"/>
        <v xml:space="preserve">. </v>
      </c>
      <c r="M111" s="131" t="s">
        <v>2076</v>
      </c>
      <c r="N111" s="97" t="str">
        <f t="shared" si="14"/>
        <v/>
      </c>
      <c r="O111" s="270"/>
      <c r="P111" s="330"/>
      <c r="Q111" s="330"/>
      <c r="R111" s="35"/>
      <c r="S111" s="38" t="str">
        <f t="shared" si="15"/>
        <v/>
      </c>
      <c r="T111" s="329"/>
      <c r="U111" s="329"/>
      <c r="V111" s="329"/>
      <c r="W111" s="271"/>
      <c r="X111" s="33"/>
      <c r="Y111" s="331"/>
      <c r="Z111" s="330"/>
      <c r="AA111" s="330"/>
      <c r="AB111" s="34" t="str">
        <f t="shared" si="16"/>
        <v/>
      </c>
      <c r="AC111" s="34"/>
      <c r="AD111" s="34"/>
      <c r="AE111" s="34"/>
      <c r="AF111" s="273"/>
      <c r="AG111" s="273"/>
      <c r="AH111" s="133"/>
      <c r="AI111" s="133"/>
      <c r="AJ111" s="133"/>
      <c r="AK111" s="272"/>
      <c r="AL111" s="33"/>
      <c r="AM111" s="33"/>
      <c r="AN111" s="272" t="s">
        <v>91</v>
      </c>
      <c r="AO111" s="34"/>
      <c r="AP111" s="34" t="str">
        <f t="shared" si="17"/>
        <v/>
      </c>
      <c r="AQ111" s="34"/>
      <c r="AR111" s="34"/>
      <c r="AS111" s="34"/>
      <c r="AT111" s="34" t="str">
        <f t="shared" si="18"/>
        <v/>
      </c>
      <c r="AU111" s="272"/>
      <c r="AV111" s="34" t="str">
        <f t="shared" si="19"/>
        <v/>
      </c>
      <c r="AW111" s="134" t="s">
        <v>2709</v>
      </c>
      <c r="AX111" s="87" t="str">
        <f>'1A. Template Prep'!$C$2</f>
        <v>1270. 14 BMW X5 SUV (F15) 4.4TT (N63) Auto (Sophisto Gray) AWD (71781)</v>
      </c>
    </row>
    <row r="112" spans="1:50" x14ac:dyDescent="0.25">
      <c r="A112" s="39" t="str">
        <f t="shared" si="10"/>
        <v/>
      </c>
      <c r="B112" s="39" t="str">
        <f t="shared" si="11"/>
        <v/>
      </c>
      <c r="C112" s="39"/>
      <c r="D112" s="269"/>
      <c r="E112" s="39" t="str">
        <f t="shared" si="12"/>
        <v/>
      </c>
      <c r="F112" s="33"/>
      <c r="G112" s="33"/>
      <c r="H112" s="34"/>
      <c r="I112" s="34"/>
      <c r="J112" s="34"/>
      <c r="K112" s="34"/>
      <c r="L112" s="34" t="str">
        <f t="shared" si="13"/>
        <v xml:space="preserve">. </v>
      </c>
      <c r="M112" s="131" t="s">
        <v>2076</v>
      </c>
      <c r="N112" s="97" t="str">
        <f t="shared" si="14"/>
        <v/>
      </c>
      <c r="O112" s="270"/>
      <c r="P112" s="330"/>
      <c r="Q112" s="330"/>
      <c r="R112" s="35"/>
      <c r="S112" s="38" t="str">
        <f t="shared" si="15"/>
        <v/>
      </c>
      <c r="T112" s="329"/>
      <c r="U112" s="329"/>
      <c r="V112" s="329"/>
      <c r="W112" s="271"/>
      <c r="X112" s="33"/>
      <c r="Y112" s="331"/>
      <c r="Z112" s="330"/>
      <c r="AA112" s="330"/>
      <c r="AB112" s="34" t="str">
        <f t="shared" si="16"/>
        <v/>
      </c>
      <c r="AC112" s="34"/>
      <c r="AD112" s="34"/>
      <c r="AE112" s="34"/>
      <c r="AF112" s="273"/>
      <c r="AG112" s="273"/>
      <c r="AH112" s="133"/>
      <c r="AI112" s="133"/>
      <c r="AJ112" s="133"/>
      <c r="AK112" s="272"/>
      <c r="AL112" s="33"/>
      <c r="AM112" s="33"/>
      <c r="AN112" s="272" t="s">
        <v>91</v>
      </c>
      <c r="AO112" s="34"/>
      <c r="AP112" s="34" t="str">
        <f t="shared" si="17"/>
        <v/>
      </c>
      <c r="AQ112" s="34"/>
      <c r="AR112" s="34"/>
      <c r="AS112" s="34"/>
      <c r="AT112" s="34" t="str">
        <f t="shared" si="18"/>
        <v/>
      </c>
      <c r="AU112" s="272"/>
      <c r="AV112" s="34" t="str">
        <f t="shared" si="19"/>
        <v/>
      </c>
      <c r="AW112" s="134" t="s">
        <v>2710</v>
      </c>
      <c r="AX112" s="87" t="str">
        <f>'1A. Template Prep'!$C$2</f>
        <v>1270. 14 BMW X5 SUV (F15) 4.4TT (N63) Auto (Sophisto Gray) AWD (71781)</v>
      </c>
    </row>
    <row r="113" spans="1:50" x14ac:dyDescent="0.25">
      <c r="A113" s="39" t="str">
        <f t="shared" si="10"/>
        <v/>
      </c>
      <c r="B113" s="39" t="str">
        <f t="shared" si="11"/>
        <v/>
      </c>
      <c r="C113" s="39"/>
      <c r="D113" s="269"/>
      <c r="E113" s="39" t="str">
        <f t="shared" si="12"/>
        <v/>
      </c>
      <c r="F113" s="33"/>
      <c r="G113" s="33"/>
      <c r="H113" s="34"/>
      <c r="I113" s="34"/>
      <c r="J113" s="34"/>
      <c r="K113" s="34"/>
      <c r="L113" s="34" t="str">
        <f t="shared" si="13"/>
        <v xml:space="preserve">. </v>
      </c>
      <c r="M113" s="131" t="s">
        <v>2076</v>
      </c>
      <c r="N113" s="97" t="str">
        <f t="shared" si="14"/>
        <v/>
      </c>
      <c r="O113" s="270"/>
      <c r="P113" s="330"/>
      <c r="Q113" s="330"/>
      <c r="R113" s="35"/>
      <c r="S113" s="38" t="str">
        <f t="shared" si="15"/>
        <v/>
      </c>
      <c r="T113" s="329"/>
      <c r="U113" s="329"/>
      <c r="V113" s="329"/>
      <c r="W113" s="271"/>
      <c r="X113" s="33"/>
      <c r="Y113" s="331"/>
      <c r="Z113" s="330"/>
      <c r="AA113" s="330"/>
      <c r="AB113" s="34" t="str">
        <f t="shared" si="16"/>
        <v/>
      </c>
      <c r="AC113" s="34"/>
      <c r="AD113" s="34"/>
      <c r="AE113" s="34"/>
      <c r="AF113" s="273"/>
      <c r="AG113" s="273"/>
      <c r="AH113" s="133"/>
      <c r="AI113" s="133"/>
      <c r="AJ113" s="133"/>
      <c r="AK113" s="272"/>
      <c r="AL113" s="33"/>
      <c r="AM113" s="33"/>
      <c r="AN113" s="272" t="s">
        <v>91</v>
      </c>
      <c r="AO113" s="34"/>
      <c r="AP113" s="34" t="str">
        <f t="shared" si="17"/>
        <v/>
      </c>
      <c r="AQ113" s="34"/>
      <c r="AR113" s="34"/>
      <c r="AS113" s="34"/>
      <c r="AT113" s="34" t="str">
        <f t="shared" si="18"/>
        <v/>
      </c>
      <c r="AU113" s="272"/>
      <c r="AV113" s="34" t="str">
        <f t="shared" si="19"/>
        <v/>
      </c>
      <c r="AW113" s="134" t="s">
        <v>2711</v>
      </c>
      <c r="AX113" s="87" t="str">
        <f>'1A. Template Prep'!$C$2</f>
        <v>1270. 14 BMW X5 SUV (F15) 4.4TT (N63) Auto (Sophisto Gray) AWD (71781)</v>
      </c>
    </row>
    <row r="114" spans="1:50" x14ac:dyDescent="0.25">
      <c r="A114" s="39" t="str">
        <f t="shared" si="10"/>
        <v/>
      </c>
      <c r="B114" s="39" t="str">
        <f t="shared" si="11"/>
        <v/>
      </c>
      <c r="C114" s="39"/>
      <c r="D114" s="269"/>
      <c r="E114" s="39" t="str">
        <f t="shared" si="12"/>
        <v/>
      </c>
      <c r="F114" s="33"/>
      <c r="G114" s="33"/>
      <c r="H114" s="34"/>
      <c r="I114" s="34"/>
      <c r="J114" s="34"/>
      <c r="K114" s="34"/>
      <c r="L114" s="34" t="str">
        <f t="shared" si="13"/>
        <v xml:space="preserve">. </v>
      </c>
      <c r="M114" s="131" t="s">
        <v>2076</v>
      </c>
      <c r="N114" s="97" t="str">
        <f t="shared" si="14"/>
        <v/>
      </c>
      <c r="O114" s="270"/>
      <c r="P114" s="330"/>
      <c r="Q114" s="330"/>
      <c r="R114" s="35"/>
      <c r="S114" s="38" t="str">
        <f t="shared" si="15"/>
        <v/>
      </c>
      <c r="T114" s="329"/>
      <c r="U114" s="329"/>
      <c r="V114" s="329"/>
      <c r="W114" s="271"/>
      <c r="X114" s="33"/>
      <c r="Y114" s="331"/>
      <c r="Z114" s="330"/>
      <c r="AA114" s="330"/>
      <c r="AB114" s="34" t="str">
        <f t="shared" si="16"/>
        <v/>
      </c>
      <c r="AC114" s="34"/>
      <c r="AD114" s="34"/>
      <c r="AE114" s="34"/>
      <c r="AF114" s="273"/>
      <c r="AG114" s="273"/>
      <c r="AH114" s="133"/>
      <c r="AI114" s="133"/>
      <c r="AJ114" s="133"/>
      <c r="AK114" s="272"/>
      <c r="AL114" s="33"/>
      <c r="AM114" s="33"/>
      <c r="AN114" s="272" t="s">
        <v>91</v>
      </c>
      <c r="AO114" s="34"/>
      <c r="AP114" s="34" t="str">
        <f t="shared" si="17"/>
        <v/>
      </c>
      <c r="AQ114" s="34"/>
      <c r="AR114" s="34"/>
      <c r="AS114" s="34"/>
      <c r="AT114" s="34" t="str">
        <f t="shared" si="18"/>
        <v/>
      </c>
      <c r="AU114" s="272"/>
      <c r="AV114" s="34" t="str">
        <f t="shared" si="19"/>
        <v/>
      </c>
      <c r="AW114" s="134" t="s">
        <v>2712</v>
      </c>
      <c r="AX114" s="87" t="str">
        <f>'1A. Template Prep'!$C$2</f>
        <v>1270. 14 BMW X5 SUV (F15) 4.4TT (N63) Auto (Sophisto Gray) AWD (71781)</v>
      </c>
    </row>
    <row r="115" spans="1:50" x14ac:dyDescent="0.25">
      <c r="A115" s="39" t="str">
        <f t="shared" si="10"/>
        <v/>
      </c>
      <c r="B115" s="39" t="str">
        <f t="shared" si="11"/>
        <v/>
      </c>
      <c r="C115" s="39"/>
      <c r="D115" s="269"/>
      <c r="E115" s="39" t="str">
        <f t="shared" si="12"/>
        <v/>
      </c>
      <c r="F115" s="33"/>
      <c r="G115" s="33"/>
      <c r="H115" s="34"/>
      <c r="I115" s="34"/>
      <c r="J115" s="34"/>
      <c r="K115" s="34"/>
      <c r="L115" s="34" t="str">
        <f t="shared" si="13"/>
        <v xml:space="preserve">. </v>
      </c>
      <c r="M115" s="131" t="s">
        <v>2076</v>
      </c>
      <c r="N115" s="97" t="str">
        <f t="shared" si="14"/>
        <v/>
      </c>
      <c r="O115" s="270"/>
      <c r="P115" s="330"/>
      <c r="Q115" s="330"/>
      <c r="R115" s="35"/>
      <c r="S115" s="38" t="str">
        <f t="shared" si="15"/>
        <v/>
      </c>
      <c r="T115" s="329"/>
      <c r="U115" s="329"/>
      <c r="V115" s="329"/>
      <c r="W115" s="271"/>
      <c r="X115" s="33"/>
      <c r="Y115" s="331"/>
      <c r="Z115" s="330"/>
      <c r="AA115" s="330"/>
      <c r="AB115" s="34" t="str">
        <f t="shared" si="16"/>
        <v/>
      </c>
      <c r="AC115" s="34"/>
      <c r="AD115" s="34"/>
      <c r="AE115" s="34"/>
      <c r="AF115" s="273"/>
      <c r="AG115" s="273"/>
      <c r="AH115" s="133"/>
      <c r="AI115" s="133"/>
      <c r="AJ115" s="133"/>
      <c r="AK115" s="272"/>
      <c r="AL115" s="33"/>
      <c r="AM115" s="33"/>
      <c r="AN115" s="272" t="s">
        <v>91</v>
      </c>
      <c r="AO115" s="34"/>
      <c r="AP115" s="34" t="str">
        <f t="shared" si="17"/>
        <v/>
      </c>
      <c r="AQ115" s="34"/>
      <c r="AR115" s="34"/>
      <c r="AS115" s="34"/>
      <c r="AT115" s="34" t="str">
        <f t="shared" si="18"/>
        <v/>
      </c>
      <c r="AU115" s="272"/>
      <c r="AV115" s="34" t="str">
        <f t="shared" si="19"/>
        <v/>
      </c>
      <c r="AW115" s="134" t="s">
        <v>2713</v>
      </c>
      <c r="AX115" s="87" t="str">
        <f>'1A. Template Prep'!$C$2</f>
        <v>1270. 14 BMW X5 SUV (F15) 4.4TT (N63) Auto (Sophisto Gray) AWD (71781)</v>
      </c>
    </row>
    <row r="116" spans="1:50" x14ac:dyDescent="0.25">
      <c r="A116" s="39" t="str">
        <f t="shared" si="10"/>
        <v/>
      </c>
      <c r="B116" s="39" t="str">
        <f t="shared" si="11"/>
        <v/>
      </c>
      <c r="C116" s="39"/>
      <c r="D116" s="269"/>
      <c r="E116" s="39" t="str">
        <f t="shared" si="12"/>
        <v/>
      </c>
      <c r="F116" s="33"/>
      <c r="G116" s="33"/>
      <c r="H116" s="34"/>
      <c r="I116" s="34"/>
      <c r="J116" s="34"/>
      <c r="K116" s="34"/>
      <c r="L116" s="34" t="str">
        <f t="shared" si="13"/>
        <v xml:space="preserve">. </v>
      </c>
      <c r="M116" s="131" t="s">
        <v>2076</v>
      </c>
      <c r="N116" s="97" t="str">
        <f t="shared" si="14"/>
        <v/>
      </c>
      <c r="O116" s="270"/>
      <c r="P116" s="330"/>
      <c r="Q116" s="330"/>
      <c r="R116" s="35"/>
      <c r="S116" s="38" t="str">
        <f t="shared" si="15"/>
        <v/>
      </c>
      <c r="T116" s="329"/>
      <c r="U116" s="329"/>
      <c r="V116" s="329"/>
      <c r="W116" s="271"/>
      <c r="X116" s="33"/>
      <c r="Y116" s="331"/>
      <c r="Z116" s="330"/>
      <c r="AA116" s="330"/>
      <c r="AB116" s="34" t="str">
        <f t="shared" si="16"/>
        <v/>
      </c>
      <c r="AC116" s="34"/>
      <c r="AD116" s="34"/>
      <c r="AE116" s="34"/>
      <c r="AF116" s="273"/>
      <c r="AG116" s="273"/>
      <c r="AH116" s="133"/>
      <c r="AI116" s="133"/>
      <c r="AJ116" s="133"/>
      <c r="AK116" s="272"/>
      <c r="AL116" s="33"/>
      <c r="AM116" s="33"/>
      <c r="AN116" s="272" t="s">
        <v>91</v>
      </c>
      <c r="AO116" s="34"/>
      <c r="AP116" s="34" t="str">
        <f t="shared" si="17"/>
        <v/>
      </c>
      <c r="AQ116" s="34"/>
      <c r="AR116" s="34"/>
      <c r="AS116" s="34"/>
      <c r="AT116" s="34" t="str">
        <f t="shared" si="18"/>
        <v/>
      </c>
      <c r="AU116" s="272"/>
      <c r="AV116" s="34" t="str">
        <f t="shared" si="19"/>
        <v/>
      </c>
      <c r="AW116" s="134" t="s">
        <v>2714</v>
      </c>
      <c r="AX116" s="87" t="str">
        <f>'1A. Template Prep'!$C$2</f>
        <v>1270. 14 BMW X5 SUV (F15) 4.4TT (N63) Auto (Sophisto Gray) AWD (71781)</v>
      </c>
    </row>
    <row r="117" spans="1:50" x14ac:dyDescent="0.25">
      <c r="A117" s="39" t="str">
        <f t="shared" si="10"/>
        <v/>
      </c>
      <c r="B117" s="39" t="str">
        <f t="shared" si="11"/>
        <v/>
      </c>
      <c r="C117" s="39"/>
      <c r="D117" s="269"/>
      <c r="E117" s="39" t="str">
        <f t="shared" si="12"/>
        <v/>
      </c>
      <c r="F117" s="33"/>
      <c r="G117" s="33"/>
      <c r="H117" s="34"/>
      <c r="I117" s="34"/>
      <c r="J117" s="34"/>
      <c r="K117" s="34"/>
      <c r="L117" s="34" t="str">
        <f t="shared" si="13"/>
        <v xml:space="preserve">. </v>
      </c>
      <c r="M117" s="131" t="s">
        <v>2076</v>
      </c>
      <c r="N117" s="97" t="str">
        <f t="shared" si="14"/>
        <v/>
      </c>
      <c r="O117" s="270"/>
      <c r="P117" s="330"/>
      <c r="Q117" s="330"/>
      <c r="R117" s="35"/>
      <c r="S117" s="38" t="str">
        <f t="shared" si="15"/>
        <v/>
      </c>
      <c r="T117" s="329"/>
      <c r="U117" s="329"/>
      <c r="V117" s="329"/>
      <c r="W117" s="271"/>
      <c r="X117" s="33"/>
      <c r="Y117" s="331"/>
      <c r="Z117" s="330"/>
      <c r="AA117" s="330"/>
      <c r="AB117" s="34" t="str">
        <f t="shared" si="16"/>
        <v/>
      </c>
      <c r="AC117" s="34"/>
      <c r="AD117" s="34"/>
      <c r="AE117" s="34"/>
      <c r="AF117" s="273"/>
      <c r="AG117" s="273"/>
      <c r="AH117" s="133"/>
      <c r="AI117" s="133"/>
      <c r="AJ117" s="133"/>
      <c r="AK117" s="272"/>
      <c r="AL117" s="33"/>
      <c r="AM117" s="33"/>
      <c r="AN117" s="272" t="s">
        <v>91</v>
      </c>
      <c r="AO117" s="34"/>
      <c r="AP117" s="34" t="str">
        <f t="shared" si="17"/>
        <v/>
      </c>
      <c r="AQ117" s="34"/>
      <c r="AR117" s="34"/>
      <c r="AS117" s="34"/>
      <c r="AT117" s="34" t="str">
        <f t="shared" si="18"/>
        <v/>
      </c>
      <c r="AU117" s="272"/>
      <c r="AV117" s="34" t="str">
        <f t="shared" si="19"/>
        <v/>
      </c>
      <c r="AW117" s="134" t="s">
        <v>2715</v>
      </c>
      <c r="AX117" s="87" t="str">
        <f>'1A. Template Prep'!$C$2</f>
        <v>1270. 14 BMW X5 SUV (F15) 4.4TT (N63) Auto (Sophisto Gray) AWD (71781)</v>
      </c>
    </row>
    <row r="118" spans="1:50" x14ac:dyDescent="0.25">
      <c r="A118" s="39" t="str">
        <f t="shared" si="10"/>
        <v/>
      </c>
      <c r="B118" s="39" t="str">
        <f t="shared" si="11"/>
        <v/>
      </c>
      <c r="C118" s="39"/>
      <c r="D118" s="269"/>
      <c r="E118" s="39" t="str">
        <f t="shared" si="12"/>
        <v/>
      </c>
      <c r="F118" s="33"/>
      <c r="G118" s="33"/>
      <c r="H118" s="34"/>
      <c r="I118" s="34"/>
      <c r="J118" s="34"/>
      <c r="K118" s="34"/>
      <c r="L118" s="34" t="str">
        <f t="shared" si="13"/>
        <v xml:space="preserve">. </v>
      </c>
      <c r="M118" s="131" t="s">
        <v>2076</v>
      </c>
      <c r="N118" s="97" t="str">
        <f t="shared" si="14"/>
        <v/>
      </c>
      <c r="O118" s="270"/>
      <c r="P118" s="330"/>
      <c r="Q118" s="330"/>
      <c r="R118" s="35"/>
      <c r="S118" s="38" t="str">
        <f t="shared" si="15"/>
        <v/>
      </c>
      <c r="T118" s="329"/>
      <c r="U118" s="329"/>
      <c r="V118" s="329"/>
      <c r="W118" s="271"/>
      <c r="X118" s="33"/>
      <c r="Y118" s="331"/>
      <c r="Z118" s="330"/>
      <c r="AA118" s="330"/>
      <c r="AB118" s="34" t="str">
        <f t="shared" si="16"/>
        <v/>
      </c>
      <c r="AC118" s="34"/>
      <c r="AD118" s="34"/>
      <c r="AE118" s="34"/>
      <c r="AF118" s="273"/>
      <c r="AG118" s="273"/>
      <c r="AH118" s="133"/>
      <c r="AI118" s="133"/>
      <c r="AJ118" s="133"/>
      <c r="AK118" s="272"/>
      <c r="AL118" s="33"/>
      <c r="AM118" s="33"/>
      <c r="AN118" s="272" t="s">
        <v>91</v>
      </c>
      <c r="AO118" s="34"/>
      <c r="AP118" s="34" t="str">
        <f t="shared" si="17"/>
        <v/>
      </c>
      <c r="AQ118" s="34"/>
      <c r="AR118" s="34"/>
      <c r="AS118" s="34"/>
      <c r="AT118" s="34" t="str">
        <f t="shared" si="18"/>
        <v/>
      </c>
      <c r="AU118" s="272"/>
      <c r="AV118" s="34" t="str">
        <f t="shared" si="19"/>
        <v/>
      </c>
      <c r="AW118" s="134" t="s">
        <v>2716</v>
      </c>
      <c r="AX118" s="87" t="str">
        <f>'1A. Template Prep'!$C$2</f>
        <v>1270. 14 BMW X5 SUV (F15) 4.4TT (N63) Auto (Sophisto Gray) AWD (71781)</v>
      </c>
    </row>
    <row r="119" spans="1:50" x14ac:dyDescent="0.25">
      <c r="A119" s="39" t="str">
        <f t="shared" si="10"/>
        <v/>
      </c>
      <c r="B119" s="39" t="str">
        <f t="shared" si="11"/>
        <v/>
      </c>
      <c r="C119" s="39"/>
      <c r="D119" s="269"/>
      <c r="E119" s="39" t="str">
        <f t="shared" si="12"/>
        <v/>
      </c>
      <c r="F119" s="33"/>
      <c r="G119" s="33"/>
      <c r="H119" s="34"/>
      <c r="I119" s="34"/>
      <c r="J119" s="34"/>
      <c r="K119" s="34"/>
      <c r="L119" s="34" t="str">
        <f t="shared" si="13"/>
        <v xml:space="preserve">. </v>
      </c>
      <c r="M119" s="131" t="s">
        <v>2076</v>
      </c>
      <c r="N119" s="97" t="str">
        <f t="shared" si="14"/>
        <v/>
      </c>
      <c r="O119" s="270"/>
      <c r="P119" s="330"/>
      <c r="Q119" s="330"/>
      <c r="R119" s="35"/>
      <c r="S119" s="38" t="str">
        <f t="shared" si="15"/>
        <v/>
      </c>
      <c r="T119" s="329"/>
      <c r="U119" s="329"/>
      <c r="V119" s="329"/>
      <c r="W119" s="271"/>
      <c r="X119" s="33"/>
      <c r="Y119" s="331"/>
      <c r="Z119" s="330"/>
      <c r="AA119" s="330"/>
      <c r="AB119" s="34" t="str">
        <f t="shared" si="16"/>
        <v/>
      </c>
      <c r="AC119" s="34"/>
      <c r="AD119" s="34"/>
      <c r="AE119" s="34"/>
      <c r="AF119" s="273"/>
      <c r="AG119" s="273"/>
      <c r="AH119" s="133"/>
      <c r="AI119" s="133"/>
      <c r="AJ119" s="133"/>
      <c r="AK119" s="272"/>
      <c r="AL119" s="33"/>
      <c r="AM119" s="33"/>
      <c r="AN119" s="272" t="s">
        <v>91</v>
      </c>
      <c r="AO119" s="34"/>
      <c r="AP119" s="34" t="str">
        <f t="shared" si="17"/>
        <v/>
      </c>
      <c r="AQ119" s="34"/>
      <c r="AR119" s="34"/>
      <c r="AS119" s="34"/>
      <c r="AT119" s="34" t="str">
        <f t="shared" si="18"/>
        <v/>
      </c>
      <c r="AU119" s="272"/>
      <c r="AV119" s="34" t="str">
        <f t="shared" si="19"/>
        <v/>
      </c>
      <c r="AW119" s="134" t="s">
        <v>2717</v>
      </c>
      <c r="AX119" s="87" t="str">
        <f>'1A. Template Prep'!$C$2</f>
        <v>1270. 14 BMW X5 SUV (F15) 4.4TT (N63) Auto (Sophisto Gray) AWD (71781)</v>
      </c>
    </row>
    <row r="120" spans="1:50" x14ac:dyDescent="0.25">
      <c r="A120" s="39" t="str">
        <f t="shared" si="10"/>
        <v/>
      </c>
      <c r="B120" s="39" t="str">
        <f t="shared" si="11"/>
        <v/>
      </c>
      <c r="C120" s="39"/>
      <c r="D120" s="269"/>
      <c r="E120" s="39" t="str">
        <f t="shared" si="12"/>
        <v/>
      </c>
      <c r="F120" s="33"/>
      <c r="G120" s="33"/>
      <c r="H120" s="34"/>
      <c r="I120" s="34"/>
      <c r="J120" s="34"/>
      <c r="K120" s="34"/>
      <c r="L120" s="34" t="str">
        <f t="shared" si="13"/>
        <v xml:space="preserve">. </v>
      </c>
      <c r="M120" s="131" t="s">
        <v>2076</v>
      </c>
      <c r="N120" s="97" t="str">
        <f t="shared" si="14"/>
        <v/>
      </c>
      <c r="O120" s="270"/>
      <c r="P120" s="330"/>
      <c r="Q120" s="330"/>
      <c r="R120" s="35"/>
      <c r="S120" s="38" t="str">
        <f t="shared" si="15"/>
        <v/>
      </c>
      <c r="T120" s="329"/>
      <c r="U120" s="329"/>
      <c r="V120" s="329"/>
      <c r="W120" s="271"/>
      <c r="X120" s="33"/>
      <c r="Y120" s="331"/>
      <c r="Z120" s="330"/>
      <c r="AA120" s="330"/>
      <c r="AB120" s="34" t="str">
        <f t="shared" si="16"/>
        <v/>
      </c>
      <c r="AC120" s="34"/>
      <c r="AD120" s="34"/>
      <c r="AE120" s="34"/>
      <c r="AF120" s="273"/>
      <c r="AG120" s="273"/>
      <c r="AH120" s="133"/>
      <c r="AI120" s="133"/>
      <c r="AJ120" s="133"/>
      <c r="AK120" s="272"/>
      <c r="AL120" s="33"/>
      <c r="AM120" s="33"/>
      <c r="AN120" s="272" t="s">
        <v>91</v>
      </c>
      <c r="AO120" s="34"/>
      <c r="AP120" s="34" t="str">
        <f t="shared" si="17"/>
        <v/>
      </c>
      <c r="AQ120" s="34"/>
      <c r="AR120" s="34"/>
      <c r="AS120" s="34"/>
      <c r="AT120" s="34" t="str">
        <f t="shared" si="18"/>
        <v/>
      </c>
      <c r="AU120" s="272"/>
      <c r="AV120" s="34" t="str">
        <f t="shared" si="19"/>
        <v/>
      </c>
      <c r="AW120" s="134" t="s">
        <v>2718</v>
      </c>
      <c r="AX120" s="87" t="str">
        <f>'1A. Template Prep'!$C$2</f>
        <v>1270. 14 BMW X5 SUV (F15) 4.4TT (N63) Auto (Sophisto Gray) AWD (71781)</v>
      </c>
    </row>
    <row r="121" spans="1:50" x14ac:dyDescent="0.25">
      <c r="A121" s="39" t="str">
        <f t="shared" si="10"/>
        <v/>
      </c>
      <c r="B121" s="39" t="str">
        <f t="shared" si="11"/>
        <v/>
      </c>
      <c r="C121" s="39"/>
      <c r="D121" s="269"/>
      <c r="E121" s="39" t="str">
        <f t="shared" si="12"/>
        <v/>
      </c>
      <c r="F121" s="33"/>
      <c r="G121" s="33"/>
      <c r="H121" s="34"/>
      <c r="I121" s="34"/>
      <c r="J121" s="34"/>
      <c r="K121" s="34"/>
      <c r="L121" s="34" t="str">
        <f t="shared" si="13"/>
        <v xml:space="preserve">. </v>
      </c>
      <c r="M121" s="131" t="s">
        <v>2076</v>
      </c>
      <c r="N121" s="97" t="str">
        <f t="shared" si="14"/>
        <v/>
      </c>
      <c r="O121" s="270"/>
      <c r="P121" s="330"/>
      <c r="Q121" s="330"/>
      <c r="R121" s="35"/>
      <c r="S121" s="38" t="str">
        <f t="shared" si="15"/>
        <v/>
      </c>
      <c r="T121" s="329"/>
      <c r="U121" s="329"/>
      <c r="V121" s="329"/>
      <c r="W121" s="271"/>
      <c r="X121" s="33"/>
      <c r="Y121" s="331"/>
      <c r="Z121" s="330"/>
      <c r="AA121" s="330"/>
      <c r="AB121" s="34" t="str">
        <f t="shared" si="16"/>
        <v/>
      </c>
      <c r="AC121" s="34"/>
      <c r="AD121" s="34"/>
      <c r="AE121" s="34"/>
      <c r="AF121" s="273"/>
      <c r="AG121" s="273"/>
      <c r="AH121" s="133"/>
      <c r="AI121" s="133"/>
      <c r="AJ121" s="133"/>
      <c r="AK121" s="272"/>
      <c r="AL121" s="33"/>
      <c r="AM121" s="33"/>
      <c r="AN121" s="272" t="s">
        <v>91</v>
      </c>
      <c r="AO121" s="34"/>
      <c r="AP121" s="34" t="str">
        <f t="shared" si="17"/>
        <v/>
      </c>
      <c r="AQ121" s="34"/>
      <c r="AR121" s="34"/>
      <c r="AS121" s="34"/>
      <c r="AT121" s="34" t="str">
        <f t="shared" si="18"/>
        <v/>
      </c>
      <c r="AU121" s="272"/>
      <c r="AV121" s="34" t="str">
        <f t="shared" si="19"/>
        <v/>
      </c>
      <c r="AW121" s="134" t="s">
        <v>2719</v>
      </c>
      <c r="AX121" s="87" t="str">
        <f>'1A. Template Prep'!$C$2</f>
        <v>1270. 14 BMW X5 SUV (F15) 4.4TT (N63) Auto (Sophisto Gray) AWD (71781)</v>
      </c>
    </row>
    <row r="122" spans="1:50" x14ac:dyDescent="0.25">
      <c r="A122" s="39" t="str">
        <f t="shared" si="10"/>
        <v/>
      </c>
      <c r="B122" s="39" t="str">
        <f t="shared" si="11"/>
        <v/>
      </c>
      <c r="C122" s="39"/>
      <c r="D122" s="269"/>
      <c r="E122" s="39" t="str">
        <f t="shared" si="12"/>
        <v/>
      </c>
      <c r="F122" s="33"/>
      <c r="G122" s="33"/>
      <c r="H122" s="34"/>
      <c r="I122" s="34"/>
      <c r="J122" s="34"/>
      <c r="K122" s="34"/>
      <c r="L122" s="34" t="str">
        <f t="shared" si="13"/>
        <v xml:space="preserve">. </v>
      </c>
      <c r="M122" s="131" t="s">
        <v>2076</v>
      </c>
      <c r="N122" s="97" t="str">
        <f t="shared" si="14"/>
        <v/>
      </c>
      <c r="O122" s="270"/>
      <c r="P122" s="330"/>
      <c r="Q122" s="330"/>
      <c r="R122" s="35"/>
      <c r="S122" s="38" t="str">
        <f t="shared" si="15"/>
        <v/>
      </c>
      <c r="T122" s="329"/>
      <c r="U122" s="329"/>
      <c r="V122" s="329"/>
      <c r="W122" s="271"/>
      <c r="X122" s="33"/>
      <c r="Y122" s="331"/>
      <c r="Z122" s="330"/>
      <c r="AA122" s="330"/>
      <c r="AB122" s="34" t="str">
        <f t="shared" si="16"/>
        <v/>
      </c>
      <c r="AC122" s="34"/>
      <c r="AD122" s="34"/>
      <c r="AE122" s="34"/>
      <c r="AF122" s="273"/>
      <c r="AG122" s="273"/>
      <c r="AH122" s="133"/>
      <c r="AI122" s="133"/>
      <c r="AJ122" s="133"/>
      <c r="AK122" s="272"/>
      <c r="AL122" s="33"/>
      <c r="AM122" s="33"/>
      <c r="AN122" s="272" t="s">
        <v>91</v>
      </c>
      <c r="AO122" s="34"/>
      <c r="AP122" s="34" t="str">
        <f t="shared" si="17"/>
        <v/>
      </c>
      <c r="AQ122" s="34"/>
      <c r="AR122" s="34"/>
      <c r="AS122" s="34"/>
      <c r="AT122" s="34" t="str">
        <f t="shared" si="18"/>
        <v/>
      </c>
      <c r="AU122" s="272"/>
      <c r="AV122" s="34" t="str">
        <f t="shared" si="19"/>
        <v/>
      </c>
      <c r="AW122" s="134" t="s">
        <v>2720</v>
      </c>
      <c r="AX122" s="87" t="str">
        <f>'1A. Template Prep'!$C$2</f>
        <v>1270. 14 BMW X5 SUV (F15) 4.4TT (N63) Auto (Sophisto Gray) AWD (71781)</v>
      </c>
    </row>
    <row r="123" spans="1:50" x14ac:dyDescent="0.25">
      <c r="A123" s="39" t="str">
        <f t="shared" si="10"/>
        <v/>
      </c>
      <c r="B123" s="39" t="str">
        <f t="shared" si="11"/>
        <v/>
      </c>
      <c r="C123" s="39"/>
      <c r="D123" s="269"/>
      <c r="E123" s="39" t="str">
        <f t="shared" si="12"/>
        <v/>
      </c>
      <c r="F123" s="33"/>
      <c r="G123" s="33"/>
      <c r="H123" s="34"/>
      <c r="I123" s="34"/>
      <c r="J123" s="34"/>
      <c r="K123" s="34"/>
      <c r="L123" s="34" t="str">
        <f t="shared" si="13"/>
        <v xml:space="preserve">. </v>
      </c>
      <c r="M123" s="131" t="s">
        <v>2076</v>
      </c>
      <c r="N123" s="97" t="str">
        <f t="shared" si="14"/>
        <v/>
      </c>
      <c r="O123" s="270"/>
      <c r="P123" s="330"/>
      <c r="Q123" s="330"/>
      <c r="R123" s="35"/>
      <c r="S123" s="38" t="str">
        <f t="shared" si="15"/>
        <v/>
      </c>
      <c r="T123" s="329"/>
      <c r="U123" s="329"/>
      <c r="V123" s="329"/>
      <c r="W123" s="271"/>
      <c r="X123" s="33"/>
      <c r="Y123" s="331"/>
      <c r="Z123" s="330"/>
      <c r="AA123" s="330"/>
      <c r="AB123" s="34" t="str">
        <f t="shared" si="16"/>
        <v/>
      </c>
      <c r="AC123" s="34"/>
      <c r="AD123" s="34"/>
      <c r="AE123" s="34"/>
      <c r="AF123" s="273"/>
      <c r="AG123" s="273"/>
      <c r="AH123" s="133"/>
      <c r="AI123" s="133"/>
      <c r="AJ123" s="133"/>
      <c r="AK123" s="272"/>
      <c r="AL123" s="33"/>
      <c r="AM123" s="33"/>
      <c r="AN123" s="272" t="s">
        <v>91</v>
      </c>
      <c r="AO123" s="34"/>
      <c r="AP123" s="34" t="str">
        <f t="shared" si="17"/>
        <v/>
      </c>
      <c r="AQ123" s="34"/>
      <c r="AR123" s="34"/>
      <c r="AS123" s="34"/>
      <c r="AT123" s="34" t="str">
        <f t="shared" si="18"/>
        <v/>
      </c>
      <c r="AU123" s="272"/>
      <c r="AV123" s="34" t="str">
        <f t="shared" si="19"/>
        <v/>
      </c>
      <c r="AW123" s="134" t="s">
        <v>2721</v>
      </c>
      <c r="AX123" s="87" t="str">
        <f>'1A. Template Prep'!$C$2</f>
        <v>1270. 14 BMW X5 SUV (F15) 4.4TT (N63) Auto (Sophisto Gray) AWD (71781)</v>
      </c>
    </row>
    <row r="124" spans="1:50" x14ac:dyDescent="0.25">
      <c r="A124" s="39" t="str">
        <f t="shared" si="10"/>
        <v/>
      </c>
      <c r="B124" s="39" t="str">
        <f t="shared" si="11"/>
        <v/>
      </c>
      <c r="C124" s="39"/>
      <c r="D124" s="269"/>
      <c r="E124" s="39" t="str">
        <f t="shared" si="12"/>
        <v/>
      </c>
      <c r="F124" s="33"/>
      <c r="G124" s="33"/>
      <c r="H124" s="34"/>
      <c r="I124" s="34"/>
      <c r="J124" s="34"/>
      <c r="K124" s="34"/>
      <c r="L124" s="34" t="str">
        <f t="shared" si="13"/>
        <v xml:space="preserve">. </v>
      </c>
      <c r="M124" s="131" t="s">
        <v>2076</v>
      </c>
      <c r="N124" s="97" t="str">
        <f t="shared" si="14"/>
        <v/>
      </c>
      <c r="O124" s="270"/>
      <c r="P124" s="330"/>
      <c r="Q124" s="330"/>
      <c r="R124" s="35"/>
      <c r="S124" s="38" t="str">
        <f t="shared" si="15"/>
        <v/>
      </c>
      <c r="T124" s="329"/>
      <c r="U124" s="329"/>
      <c r="V124" s="329"/>
      <c r="W124" s="271"/>
      <c r="X124" s="33"/>
      <c r="Y124" s="331"/>
      <c r="Z124" s="330"/>
      <c r="AA124" s="330"/>
      <c r="AB124" s="34" t="str">
        <f t="shared" si="16"/>
        <v/>
      </c>
      <c r="AC124" s="34"/>
      <c r="AD124" s="34"/>
      <c r="AE124" s="34"/>
      <c r="AF124" s="273"/>
      <c r="AG124" s="273"/>
      <c r="AH124" s="133"/>
      <c r="AI124" s="133"/>
      <c r="AJ124" s="133"/>
      <c r="AK124" s="272"/>
      <c r="AL124" s="33"/>
      <c r="AM124" s="33"/>
      <c r="AN124" s="272" t="s">
        <v>91</v>
      </c>
      <c r="AO124" s="34"/>
      <c r="AP124" s="34" t="str">
        <f t="shared" si="17"/>
        <v/>
      </c>
      <c r="AQ124" s="34"/>
      <c r="AR124" s="34"/>
      <c r="AS124" s="34"/>
      <c r="AT124" s="34" t="str">
        <f t="shared" si="18"/>
        <v/>
      </c>
      <c r="AU124" s="272"/>
      <c r="AV124" s="34" t="str">
        <f t="shared" si="19"/>
        <v/>
      </c>
      <c r="AW124" s="134" t="s">
        <v>2722</v>
      </c>
      <c r="AX124" s="87" t="str">
        <f>'1A. Template Prep'!$C$2</f>
        <v>1270. 14 BMW X5 SUV (F15) 4.4TT (N63) Auto (Sophisto Gray) AWD (71781)</v>
      </c>
    </row>
    <row r="125" spans="1:50" x14ac:dyDescent="0.25">
      <c r="A125" s="39" t="str">
        <f t="shared" si="10"/>
        <v/>
      </c>
      <c r="B125" s="39" t="str">
        <f t="shared" si="11"/>
        <v/>
      </c>
      <c r="C125" s="39"/>
      <c r="D125" s="269"/>
      <c r="E125" s="39" t="str">
        <f t="shared" si="12"/>
        <v/>
      </c>
      <c r="F125" s="33"/>
      <c r="G125" s="33"/>
      <c r="H125" s="34"/>
      <c r="I125" s="34"/>
      <c r="J125" s="34"/>
      <c r="K125" s="34"/>
      <c r="L125" s="34" t="str">
        <f t="shared" si="13"/>
        <v xml:space="preserve">. </v>
      </c>
      <c r="M125" s="131" t="s">
        <v>2076</v>
      </c>
      <c r="N125" s="97" t="str">
        <f t="shared" si="14"/>
        <v/>
      </c>
      <c r="O125" s="270"/>
      <c r="P125" s="330"/>
      <c r="Q125" s="330"/>
      <c r="R125" s="35"/>
      <c r="S125" s="38" t="str">
        <f t="shared" si="15"/>
        <v/>
      </c>
      <c r="T125" s="329"/>
      <c r="U125" s="329"/>
      <c r="V125" s="329"/>
      <c r="W125" s="271"/>
      <c r="X125" s="33"/>
      <c r="Y125" s="331"/>
      <c r="Z125" s="330"/>
      <c r="AA125" s="330"/>
      <c r="AB125" s="34" t="str">
        <f t="shared" si="16"/>
        <v/>
      </c>
      <c r="AC125" s="34"/>
      <c r="AD125" s="34"/>
      <c r="AE125" s="34"/>
      <c r="AF125" s="273"/>
      <c r="AG125" s="273"/>
      <c r="AH125" s="133"/>
      <c r="AI125" s="133"/>
      <c r="AJ125" s="133"/>
      <c r="AK125" s="272"/>
      <c r="AL125" s="33"/>
      <c r="AM125" s="33"/>
      <c r="AN125" s="272" t="s">
        <v>91</v>
      </c>
      <c r="AO125" s="34"/>
      <c r="AP125" s="34" t="str">
        <f t="shared" si="17"/>
        <v/>
      </c>
      <c r="AQ125" s="34"/>
      <c r="AR125" s="34"/>
      <c r="AS125" s="34"/>
      <c r="AT125" s="34" t="str">
        <f t="shared" si="18"/>
        <v/>
      </c>
      <c r="AU125" s="272"/>
      <c r="AV125" s="34" t="str">
        <f t="shared" si="19"/>
        <v/>
      </c>
      <c r="AW125" s="134" t="s">
        <v>2723</v>
      </c>
      <c r="AX125" s="87" t="str">
        <f>'1A. Template Prep'!$C$2</f>
        <v>1270. 14 BMW X5 SUV (F15) 4.4TT (N63) Auto (Sophisto Gray) AWD (71781)</v>
      </c>
    </row>
    <row r="126" spans="1:50" x14ac:dyDescent="0.25">
      <c r="A126" s="39" t="str">
        <f t="shared" si="10"/>
        <v/>
      </c>
      <c r="B126" s="39" t="str">
        <f t="shared" si="11"/>
        <v/>
      </c>
      <c r="C126" s="39"/>
      <c r="D126" s="269"/>
      <c r="E126" s="39" t="str">
        <f t="shared" si="12"/>
        <v/>
      </c>
      <c r="F126" s="33"/>
      <c r="G126" s="33"/>
      <c r="H126" s="34"/>
      <c r="I126" s="34"/>
      <c r="J126" s="34"/>
      <c r="K126" s="34"/>
      <c r="L126" s="34" t="str">
        <f t="shared" si="13"/>
        <v xml:space="preserve">. </v>
      </c>
      <c r="M126" s="131" t="s">
        <v>2076</v>
      </c>
      <c r="N126" s="97" t="str">
        <f t="shared" si="14"/>
        <v/>
      </c>
      <c r="O126" s="270"/>
      <c r="P126" s="330"/>
      <c r="Q126" s="330"/>
      <c r="R126" s="35"/>
      <c r="S126" s="38" t="str">
        <f t="shared" si="15"/>
        <v/>
      </c>
      <c r="T126" s="329"/>
      <c r="U126" s="329"/>
      <c r="V126" s="329"/>
      <c r="W126" s="271"/>
      <c r="X126" s="33"/>
      <c r="Y126" s="331"/>
      <c r="Z126" s="330"/>
      <c r="AA126" s="330"/>
      <c r="AB126" s="34" t="str">
        <f t="shared" si="16"/>
        <v/>
      </c>
      <c r="AC126" s="34"/>
      <c r="AD126" s="34"/>
      <c r="AE126" s="34"/>
      <c r="AF126" s="273"/>
      <c r="AG126" s="273"/>
      <c r="AH126" s="133"/>
      <c r="AI126" s="133"/>
      <c r="AJ126" s="133"/>
      <c r="AK126" s="272"/>
      <c r="AL126" s="33"/>
      <c r="AM126" s="33"/>
      <c r="AN126" s="272" t="s">
        <v>91</v>
      </c>
      <c r="AO126" s="34"/>
      <c r="AP126" s="34" t="str">
        <f t="shared" si="17"/>
        <v/>
      </c>
      <c r="AQ126" s="34"/>
      <c r="AR126" s="34"/>
      <c r="AS126" s="34"/>
      <c r="AT126" s="34" t="str">
        <f t="shared" si="18"/>
        <v/>
      </c>
      <c r="AU126" s="272"/>
      <c r="AV126" s="34" t="str">
        <f t="shared" si="19"/>
        <v/>
      </c>
      <c r="AW126" s="134" t="s">
        <v>2724</v>
      </c>
      <c r="AX126" s="87" t="str">
        <f>'1A. Template Prep'!$C$2</f>
        <v>1270. 14 BMW X5 SUV (F15) 4.4TT (N63) Auto (Sophisto Gray) AWD (71781)</v>
      </c>
    </row>
    <row r="127" spans="1:50" x14ac:dyDescent="0.25">
      <c r="A127" s="39" t="str">
        <f t="shared" si="10"/>
        <v/>
      </c>
      <c r="B127" s="39" t="str">
        <f t="shared" si="11"/>
        <v/>
      </c>
      <c r="C127" s="39"/>
      <c r="D127" s="269"/>
      <c r="E127" s="39" t="str">
        <f t="shared" si="12"/>
        <v/>
      </c>
      <c r="F127" s="33"/>
      <c r="G127" s="33"/>
      <c r="H127" s="34"/>
      <c r="I127" s="34"/>
      <c r="J127" s="34"/>
      <c r="K127" s="34"/>
      <c r="L127" s="34" t="str">
        <f t="shared" si="13"/>
        <v xml:space="preserve">. </v>
      </c>
      <c r="M127" s="131" t="s">
        <v>2076</v>
      </c>
      <c r="N127" s="97" t="str">
        <f t="shared" si="14"/>
        <v/>
      </c>
      <c r="O127" s="270"/>
      <c r="P127" s="330"/>
      <c r="Q127" s="330"/>
      <c r="R127" s="35"/>
      <c r="S127" s="38" t="str">
        <f t="shared" si="15"/>
        <v/>
      </c>
      <c r="T127" s="329"/>
      <c r="U127" s="329"/>
      <c r="V127" s="329"/>
      <c r="W127" s="271"/>
      <c r="X127" s="33"/>
      <c r="Y127" s="331"/>
      <c r="Z127" s="330"/>
      <c r="AA127" s="330"/>
      <c r="AB127" s="34" t="str">
        <f t="shared" si="16"/>
        <v/>
      </c>
      <c r="AC127" s="34"/>
      <c r="AD127" s="34"/>
      <c r="AE127" s="34"/>
      <c r="AF127" s="273"/>
      <c r="AG127" s="273"/>
      <c r="AH127" s="133"/>
      <c r="AI127" s="133"/>
      <c r="AJ127" s="133"/>
      <c r="AK127" s="272"/>
      <c r="AL127" s="33"/>
      <c r="AM127" s="33"/>
      <c r="AN127" s="272" t="s">
        <v>91</v>
      </c>
      <c r="AO127" s="34"/>
      <c r="AP127" s="34" t="str">
        <f t="shared" si="17"/>
        <v/>
      </c>
      <c r="AQ127" s="34"/>
      <c r="AR127" s="34"/>
      <c r="AS127" s="34"/>
      <c r="AT127" s="34" t="str">
        <f t="shared" si="18"/>
        <v/>
      </c>
      <c r="AU127" s="272"/>
      <c r="AV127" s="34" t="str">
        <f t="shared" si="19"/>
        <v/>
      </c>
      <c r="AW127" s="134" t="s">
        <v>2725</v>
      </c>
      <c r="AX127" s="87" t="str">
        <f>'1A. Template Prep'!$C$2</f>
        <v>1270. 14 BMW X5 SUV (F15) 4.4TT (N63) Auto (Sophisto Gray) AWD (71781)</v>
      </c>
    </row>
    <row r="128" spans="1:50" x14ac:dyDescent="0.25">
      <c r="A128" s="39" t="str">
        <f t="shared" si="10"/>
        <v/>
      </c>
      <c r="B128" s="39" t="str">
        <f t="shared" si="11"/>
        <v/>
      </c>
      <c r="C128" s="39"/>
      <c r="D128" s="269"/>
      <c r="E128" s="39" t="str">
        <f t="shared" si="12"/>
        <v/>
      </c>
      <c r="F128" s="33"/>
      <c r="G128" s="33"/>
      <c r="H128" s="34"/>
      <c r="I128" s="34"/>
      <c r="J128" s="34"/>
      <c r="K128" s="34"/>
      <c r="L128" s="34" t="str">
        <f t="shared" si="13"/>
        <v xml:space="preserve">. </v>
      </c>
      <c r="M128" s="131" t="s">
        <v>2076</v>
      </c>
      <c r="N128" s="97" t="str">
        <f t="shared" si="14"/>
        <v/>
      </c>
      <c r="O128" s="270"/>
      <c r="P128" s="330"/>
      <c r="Q128" s="330"/>
      <c r="R128" s="35"/>
      <c r="S128" s="38" t="str">
        <f t="shared" si="15"/>
        <v/>
      </c>
      <c r="T128" s="329"/>
      <c r="U128" s="329"/>
      <c r="V128" s="329"/>
      <c r="W128" s="271"/>
      <c r="X128" s="33"/>
      <c r="Y128" s="331"/>
      <c r="Z128" s="330"/>
      <c r="AA128" s="330"/>
      <c r="AB128" s="34" t="str">
        <f t="shared" si="16"/>
        <v/>
      </c>
      <c r="AC128" s="34"/>
      <c r="AD128" s="34"/>
      <c r="AE128" s="34"/>
      <c r="AF128" s="273"/>
      <c r="AG128" s="273"/>
      <c r="AH128" s="133"/>
      <c r="AI128" s="133"/>
      <c r="AJ128" s="133"/>
      <c r="AK128" s="272"/>
      <c r="AL128" s="33"/>
      <c r="AM128" s="33"/>
      <c r="AN128" s="272" t="s">
        <v>91</v>
      </c>
      <c r="AO128" s="34"/>
      <c r="AP128" s="34" t="str">
        <f t="shared" si="17"/>
        <v/>
      </c>
      <c r="AQ128" s="34"/>
      <c r="AR128" s="34"/>
      <c r="AS128" s="34"/>
      <c r="AT128" s="34" t="str">
        <f t="shared" si="18"/>
        <v/>
      </c>
      <c r="AU128" s="272"/>
      <c r="AV128" s="34" t="str">
        <f t="shared" si="19"/>
        <v/>
      </c>
      <c r="AW128" s="134" t="s">
        <v>2726</v>
      </c>
      <c r="AX128" s="87" t="str">
        <f>'1A. Template Prep'!$C$2</f>
        <v>1270. 14 BMW X5 SUV (F15) 4.4TT (N63) Auto (Sophisto Gray) AWD (71781)</v>
      </c>
    </row>
    <row r="129" spans="1:50" x14ac:dyDescent="0.25">
      <c r="A129" s="39" t="str">
        <f t="shared" si="10"/>
        <v/>
      </c>
      <c r="B129" s="39" t="str">
        <f t="shared" si="11"/>
        <v/>
      </c>
      <c r="C129" s="39"/>
      <c r="D129" s="269"/>
      <c r="E129" s="39" t="str">
        <f t="shared" si="12"/>
        <v/>
      </c>
      <c r="F129" s="33"/>
      <c r="G129" s="33"/>
      <c r="H129" s="34"/>
      <c r="I129" s="34"/>
      <c r="J129" s="34"/>
      <c r="K129" s="34"/>
      <c r="L129" s="34" t="str">
        <f t="shared" si="13"/>
        <v xml:space="preserve">. </v>
      </c>
      <c r="M129" s="131" t="s">
        <v>2076</v>
      </c>
      <c r="N129" s="97" t="str">
        <f t="shared" si="14"/>
        <v/>
      </c>
      <c r="O129" s="270"/>
      <c r="P129" s="330"/>
      <c r="Q129" s="330"/>
      <c r="R129" s="35"/>
      <c r="S129" s="38" t="str">
        <f t="shared" si="15"/>
        <v/>
      </c>
      <c r="T129" s="329"/>
      <c r="U129" s="329"/>
      <c r="V129" s="329"/>
      <c r="W129" s="271"/>
      <c r="X129" s="33"/>
      <c r="Y129" s="331"/>
      <c r="Z129" s="330"/>
      <c r="AA129" s="330"/>
      <c r="AB129" s="34" t="str">
        <f t="shared" si="16"/>
        <v/>
      </c>
      <c r="AC129" s="34"/>
      <c r="AD129" s="34"/>
      <c r="AE129" s="34"/>
      <c r="AF129" s="273"/>
      <c r="AG129" s="273"/>
      <c r="AH129" s="133"/>
      <c r="AI129" s="133"/>
      <c r="AJ129" s="133"/>
      <c r="AK129" s="272"/>
      <c r="AL129" s="33"/>
      <c r="AM129" s="33"/>
      <c r="AN129" s="272" t="s">
        <v>91</v>
      </c>
      <c r="AO129" s="34"/>
      <c r="AP129" s="34" t="str">
        <f t="shared" si="17"/>
        <v/>
      </c>
      <c r="AQ129" s="34"/>
      <c r="AR129" s="34"/>
      <c r="AS129" s="34"/>
      <c r="AT129" s="34" t="str">
        <f t="shared" si="18"/>
        <v/>
      </c>
      <c r="AU129" s="272"/>
      <c r="AV129" s="34" t="str">
        <f t="shared" si="19"/>
        <v/>
      </c>
      <c r="AW129" s="134" t="s">
        <v>2727</v>
      </c>
      <c r="AX129" s="87" t="str">
        <f>'1A. Template Prep'!$C$2</f>
        <v>1270. 14 BMW X5 SUV (F15) 4.4TT (N63) Auto (Sophisto Gray) AWD (71781)</v>
      </c>
    </row>
    <row r="130" spans="1:50" x14ac:dyDescent="0.25">
      <c r="A130" s="39" t="str">
        <f t="shared" si="10"/>
        <v/>
      </c>
      <c r="B130" s="39" t="str">
        <f t="shared" si="11"/>
        <v/>
      </c>
      <c r="C130" s="39"/>
      <c r="D130" s="269"/>
      <c r="E130" s="39" t="str">
        <f t="shared" si="12"/>
        <v/>
      </c>
      <c r="F130" s="33"/>
      <c r="G130" s="33"/>
      <c r="H130" s="34"/>
      <c r="I130" s="34"/>
      <c r="J130" s="34"/>
      <c r="K130" s="34"/>
      <c r="L130" s="34" t="str">
        <f t="shared" si="13"/>
        <v xml:space="preserve">. </v>
      </c>
      <c r="M130" s="131" t="s">
        <v>2076</v>
      </c>
      <c r="N130" s="97" t="str">
        <f t="shared" si="14"/>
        <v/>
      </c>
      <c r="O130" s="270"/>
      <c r="P130" s="330"/>
      <c r="Q130" s="330"/>
      <c r="R130" s="35"/>
      <c r="S130" s="38" t="str">
        <f t="shared" si="15"/>
        <v/>
      </c>
      <c r="T130" s="329"/>
      <c r="U130" s="329"/>
      <c r="V130" s="329"/>
      <c r="W130" s="271"/>
      <c r="X130" s="33"/>
      <c r="Y130" s="331"/>
      <c r="Z130" s="330"/>
      <c r="AA130" s="330"/>
      <c r="AB130" s="34" t="str">
        <f t="shared" si="16"/>
        <v/>
      </c>
      <c r="AC130" s="34"/>
      <c r="AD130" s="34"/>
      <c r="AE130" s="34"/>
      <c r="AF130" s="273"/>
      <c r="AG130" s="273"/>
      <c r="AH130" s="133"/>
      <c r="AI130" s="133"/>
      <c r="AJ130" s="133"/>
      <c r="AK130" s="272"/>
      <c r="AL130" s="33"/>
      <c r="AM130" s="33"/>
      <c r="AN130" s="272" t="s">
        <v>91</v>
      </c>
      <c r="AO130" s="34"/>
      <c r="AP130" s="34" t="str">
        <f t="shared" si="17"/>
        <v/>
      </c>
      <c r="AQ130" s="34"/>
      <c r="AR130" s="34"/>
      <c r="AS130" s="34"/>
      <c r="AT130" s="34" t="str">
        <f t="shared" si="18"/>
        <v/>
      </c>
      <c r="AU130" s="272"/>
      <c r="AV130" s="34" t="str">
        <f t="shared" si="19"/>
        <v/>
      </c>
      <c r="AW130" s="134" t="s">
        <v>2728</v>
      </c>
      <c r="AX130" s="87" t="str">
        <f>'1A. Template Prep'!$C$2</f>
        <v>1270. 14 BMW X5 SUV (F15) 4.4TT (N63) Auto (Sophisto Gray) AWD (71781)</v>
      </c>
    </row>
    <row r="131" spans="1:50" x14ac:dyDescent="0.25">
      <c r="A131" s="39" t="str">
        <f t="shared" ref="A131:A194" si="20">IF(U131&lt;&gt;"",U131,"")</f>
        <v/>
      </c>
      <c r="B131" s="39" t="str">
        <f t="shared" ref="B131:B194" si="21">IF(AP131&lt;&gt;"",AP131,"")</f>
        <v/>
      </c>
      <c r="C131" s="39"/>
      <c r="D131" s="269"/>
      <c r="E131" s="39" t="str">
        <f t="shared" ref="E131:E194" si="22">IF(B131&lt;&gt;"",COUNTIF($B$4:$B$600,B131),"")</f>
        <v/>
      </c>
      <c r="F131" s="33"/>
      <c r="G131" s="33"/>
      <c r="H131" s="34"/>
      <c r="I131" s="34"/>
      <c r="J131" s="34"/>
      <c r="K131" s="34"/>
      <c r="L131" s="34" t="str">
        <f t="shared" ref="L131:L194" si="23">CONCATENATE(U131,". ",P131)</f>
        <v xml:space="preserve">. </v>
      </c>
      <c r="M131" s="131" t="s">
        <v>2076</v>
      </c>
      <c r="N131" s="97" t="str">
        <f t="shared" ref="N131:N194" si="24">IF(O131&lt;&gt;"",HYPERLINK(O131,"E.G."),"")</f>
        <v/>
      </c>
      <c r="O131" s="270"/>
      <c r="P131" s="330"/>
      <c r="Q131" s="330"/>
      <c r="R131" s="35"/>
      <c r="S131" s="38" t="str">
        <f t="shared" ref="S131:S194" si="25">IF(ISTEXT(R131), R131, IFERROR(AVERAGEIF(K:K, K131, R:R), ""))</f>
        <v/>
      </c>
      <c r="T131" s="329"/>
      <c r="U131" s="329"/>
      <c r="V131" s="329"/>
      <c r="W131" s="271"/>
      <c r="X131" s="33"/>
      <c r="Y131" s="331"/>
      <c r="Z131" s="330"/>
      <c r="AA131" s="330"/>
      <c r="AB131" s="34" t="str">
        <f t="shared" ref="AB131:AB194" si="26">_xlfn.TEXTJOIN(" | ",TRUE,AC131,AD131)</f>
        <v/>
      </c>
      <c r="AC131" s="34"/>
      <c r="AD131" s="34"/>
      <c r="AE131" s="34"/>
      <c r="AF131" s="273"/>
      <c r="AG131" s="273"/>
      <c r="AH131" s="133"/>
      <c r="AI131" s="133"/>
      <c r="AJ131" s="133"/>
      <c r="AK131" s="272"/>
      <c r="AL131" s="33"/>
      <c r="AM131" s="33"/>
      <c r="AN131" s="272" t="s">
        <v>91</v>
      </c>
      <c r="AO131" s="34"/>
      <c r="AP131" s="34" t="str">
        <f t="shared" ref="AP131:AP194" si="27">IF(AM131&lt;&gt;"",CONCATENATE(AM131,AN131,AO131),"")</f>
        <v/>
      </c>
      <c r="AQ131" s="34"/>
      <c r="AR131" s="34"/>
      <c r="AS131" s="34"/>
      <c r="AT131" s="34" t="str">
        <f t="shared" ref="AT131:AT194" si="28">IF(AQ131&lt;&gt;"",_xlfn.TEXTJOIN("-",TRUE,AQ131,AR131,AS131),"")</f>
        <v/>
      </c>
      <c r="AU131" s="272"/>
      <c r="AV131" s="34" t="str">
        <f t="shared" ref="AV131:AV194" si="29">IF(AU131&lt;&gt;"",_xlfn.TEXTJOIN("-",TRUE,AT131,AU131),"")</f>
        <v/>
      </c>
      <c r="AW131" s="134" t="s">
        <v>2729</v>
      </c>
      <c r="AX131" s="87" t="str">
        <f>'1A. Template Prep'!$C$2</f>
        <v>1270. 14 BMW X5 SUV (F15) 4.4TT (N63) Auto (Sophisto Gray) AWD (71781)</v>
      </c>
    </row>
    <row r="132" spans="1:50" x14ac:dyDescent="0.25">
      <c r="A132" s="39" t="str">
        <f t="shared" si="20"/>
        <v/>
      </c>
      <c r="B132" s="39" t="str">
        <f t="shared" si="21"/>
        <v/>
      </c>
      <c r="C132" s="39"/>
      <c r="D132" s="269"/>
      <c r="E132" s="39" t="str">
        <f t="shared" si="22"/>
        <v/>
      </c>
      <c r="F132" s="33"/>
      <c r="G132" s="33"/>
      <c r="H132" s="34"/>
      <c r="I132" s="34"/>
      <c r="J132" s="34"/>
      <c r="K132" s="34"/>
      <c r="L132" s="34" t="str">
        <f t="shared" si="23"/>
        <v xml:space="preserve">. </v>
      </c>
      <c r="M132" s="131" t="s">
        <v>2076</v>
      </c>
      <c r="N132" s="97" t="str">
        <f t="shared" si="24"/>
        <v/>
      </c>
      <c r="O132" s="270"/>
      <c r="P132" s="330"/>
      <c r="Q132" s="330"/>
      <c r="R132" s="35"/>
      <c r="S132" s="38" t="str">
        <f t="shared" si="25"/>
        <v/>
      </c>
      <c r="T132" s="329"/>
      <c r="U132" s="329"/>
      <c r="V132" s="329"/>
      <c r="W132" s="271"/>
      <c r="X132" s="33"/>
      <c r="Y132" s="331"/>
      <c r="Z132" s="330"/>
      <c r="AA132" s="330"/>
      <c r="AB132" s="34" t="str">
        <f t="shared" si="26"/>
        <v/>
      </c>
      <c r="AC132" s="34"/>
      <c r="AD132" s="34"/>
      <c r="AE132" s="34"/>
      <c r="AF132" s="273"/>
      <c r="AG132" s="273"/>
      <c r="AH132" s="133"/>
      <c r="AI132" s="133"/>
      <c r="AJ132" s="133"/>
      <c r="AK132" s="272"/>
      <c r="AL132" s="33"/>
      <c r="AM132" s="33"/>
      <c r="AN132" s="272" t="s">
        <v>91</v>
      </c>
      <c r="AO132" s="34"/>
      <c r="AP132" s="34" t="str">
        <f t="shared" si="27"/>
        <v/>
      </c>
      <c r="AQ132" s="34"/>
      <c r="AR132" s="34"/>
      <c r="AS132" s="34"/>
      <c r="AT132" s="34" t="str">
        <f t="shared" si="28"/>
        <v/>
      </c>
      <c r="AU132" s="272"/>
      <c r="AV132" s="34" t="str">
        <f t="shared" si="29"/>
        <v/>
      </c>
      <c r="AW132" s="134" t="s">
        <v>2730</v>
      </c>
      <c r="AX132" s="87" t="str">
        <f>'1A. Template Prep'!$C$2</f>
        <v>1270. 14 BMW X5 SUV (F15) 4.4TT (N63) Auto (Sophisto Gray) AWD (71781)</v>
      </c>
    </row>
    <row r="133" spans="1:50" x14ac:dyDescent="0.25">
      <c r="A133" s="39" t="str">
        <f t="shared" si="20"/>
        <v/>
      </c>
      <c r="B133" s="39" t="str">
        <f t="shared" si="21"/>
        <v/>
      </c>
      <c r="C133" s="39"/>
      <c r="D133" s="269"/>
      <c r="E133" s="39" t="str">
        <f t="shared" si="22"/>
        <v/>
      </c>
      <c r="F133" s="33"/>
      <c r="G133" s="33"/>
      <c r="H133" s="34"/>
      <c r="I133" s="34"/>
      <c r="J133" s="34"/>
      <c r="K133" s="34"/>
      <c r="L133" s="34" t="str">
        <f t="shared" si="23"/>
        <v xml:space="preserve">. </v>
      </c>
      <c r="M133" s="131" t="s">
        <v>2076</v>
      </c>
      <c r="N133" s="97" t="str">
        <f t="shared" si="24"/>
        <v/>
      </c>
      <c r="O133" s="270"/>
      <c r="P133" s="330"/>
      <c r="Q133" s="330"/>
      <c r="R133" s="35"/>
      <c r="S133" s="38" t="str">
        <f t="shared" si="25"/>
        <v/>
      </c>
      <c r="T133" s="329"/>
      <c r="U133" s="329"/>
      <c r="V133" s="329"/>
      <c r="W133" s="271"/>
      <c r="X133" s="33"/>
      <c r="Y133" s="331"/>
      <c r="Z133" s="330"/>
      <c r="AA133" s="330"/>
      <c r="AB133" s="34" t="str">
        <f t="shared" si="26"/>
        <v/>
      </c>
      <c r="AC133" s="34"/>
      <c r="AD133" s="34"/>
      <c r="AE133" s="34"/>
      <c r="AF133" s="273"/>
      <c r="AG133" s="273"/>
      <c r="AH133" s="133"/>
      <c r="AI133" s="133"/>
      <c r="AJ133" s="133"/>
      <c r="AK133" s="272"/>
      <c r="AL133" s="33"/>
      <c r="AM133" s="33"/>
      <c r="AN133" s="272" t="s">
        <v>91</v>
      </c>
      <c r="AO133" s="34"/>
      <c r="AP133" s="34" t="str">
        <f t="shared" si="27"/>
        <v/>
      </c>
      <c r="AQ133" s="34"/>
      <c r="AR133" s="34"/>
      <c r="AS133" s="34"/>
      <c r="AT133" s="34" t="str">
        <f t="shared" si="28"/>
        <v/>
      </c>
      <c r="AU133" s="272"/>
      <c r="AV133" s="34" t="str">
        <f t="shared" si="29"/>
        <v/>
      </c>
      <c r="AW133" s="134" t="s">
        <v>2731</v>
      </c>
      <c r="AX133" s="87" t="str">
        <f>'1A. Template Prep'!$C$2</f>
        <v>1270. 14 BMW X5 SUV (F15) 4.4TT (N63) Auto (Sophisto Gray) AWD (71781)</v>
      </c>
    </row>
    <row r="134" spans="1:50" x14ac:dyDescent="0.25">
      <c r="A134" s="39" t="str">
        <f t="shared" si="20"/>
        <v/>
      </c>
      <c r="B134" s="39" t="str">
        <f t="shared" si="21"/>
        <v/>
      </c>
      <c r="C134" s="39"/>
      <c r="D134" s="269"/>
      <c r="E134" s="39" t="str">
        <f t="shared" si="22"/>
        <v/>
      </c>
      <c r="F134" s="33"/>
      <c r="G134" s="33"/>
      <c r="H134" s="34"/>
      <c r="I134" s="34"/>
      <c r="J134" s="34"/>
      <c r="K134" s="34"/>
      <c r="L134" s="34" t="str">
        <f t="shared" si="23"/>
        <v xml:space="preserve">. </v>
      </c>
      <c r="M134" s="131" t="s">
        <v>2076</v>
      </c>
      <c r="N134" s="97" t="str">
        <f t="shared" si="24"/>
        <v/>
      </c>
      <c r="O134" s="270"/>
      <c r="P134" s="330"/>
      <c r="Q134" s="330"/>
      <c r="R134" s="35"/>
      <c r="S134" s="38" t="str">
        <f t="shared" si="25"/>
        <v/>
      </c>
      <c r="T134" s="329"/>
      <c r="U134" s="329"/>
      <c r="V134" s="329"/>
      <c r="W134" s="271"/>
      <c r="X134" s="33"/>
      <c r="Y134" s="331"/>
      <c r="Z134" s="330"/>
      <c r="AA134" s="330"/>
      <c r="AB134" s="34" t="str">
        <f t="shared" si="26"/>
        <v/>
      </c>
      <c r="AC134" s="34"/>
      <c r="AD134" s="34"/>
      <c r="AE134" s="34"/>
      <c r="AF134" s="273"/>
      <c r="AG134" s="273"/>
      <c r="AH134" s="133"/>
      <c r="AI134" s="133"/>
      <c r="AJ134" s="133"/>
      <c r="AK134" s="272"/>
      <c r="AL134" s="33"/>
      <c r="AM134" s="33"/>
      <c r="AN134" s="272" t="s">
        <v>91</v>
      </c>
      <c r="AO134" s="34"/>
      <c r="AP134" s="34" t="str">
        <f t="shared" si="27"/>
        <v/>
      </c>
      <c r="AQ134" s="34"/>
      <c r="AR134" s="34"/>
      <c r="AS134" s="34"/>
      <c r="AT134" s="34" t="str">
        <f t="shared" si="28"/>
        <v/>
      </c>
      <c r="AU134" s="272"/>
      <c r="AV134" s="34" t="str">
        <f t="shared" si="29"/>
        <v/>
      </c>
      <c r="AW134" s="134" t="s">
        <v>2732</v>
      </c>
      <c r="AX134" s="87" t="str">
        <f>'1A. Template Prep'!$C$2</f>
        <v>1270. 14 BMW X5 SUV (F15) 4.4TT (N63) Auto (Sophisto Gray) AWD (71781)</v>
      </c>
    </row>
    <row r="135" spans="1:50" x14ac:dyDescent="0.25">
      <c r="A135" s="39" t="str">
        <f t="shared" si="20"/>
        <v/>
      </c>
      <c r="B135" s="39" t="str">
        <f t="shared" si="21"/>
        <v/>
      </c>
      <c r="C135" s="39"/>
      <c r="D135" s="269"/>
      <c r="E135" s="39" t="str">
        <f t="shared" si="22"/>
        <v/>
      </c>
      <c r="F135" s="33"/>
      <c r="G135" s="33"/>
      <c r="H135" s="34"/>
      <c r="I135" s="34"/>
      <c r="J135" s="34"/>
      <c r="K135" s="34"/>
      <c r="L135" s="34" t="str">
        <f t="shared" si="23"/>
        <v xml:space="preserve">. </v>
      </c>
      <c r="M135" s="131" t="s">
        <v>2076</v>
      </c>
      <c r="N135" s="97" t="str">
        <f t="shared" si="24"/>
        <v/>
      </c>
      <c r="O135" s="270"/>
      <c r="P135" s="330"/>
      <c r="Q135" s="330"/>
      <c r="R135" s="35"/>
      <c r="S135" s="38" t="str">
        <f t="shared" si="25"/>
        <v/>
      </c>
      <c r="T135" s="329"/>
      <c r="U135" s="329"/>
      <c r="V135" s="329"/>
      <c r="W135" s="271"/>
      <c r="X135" s="33"/>
      <c r="Y135" s="331"/>
      <c r="Z135" s="330"/>
      <c r="AA135" s="330"/>
      <c r="AB135" s="34" t="str">
        <f t="shared" si="26"/>
        <v/>
      </c>
      <c r="AC135" s="34"/>
      <c r="AD135" s="34"/>
      <c r="AE135" s="34"/>
      <c r="AF135" s="273"/>
      <c r="AG135" s="273"/>
      <c r="AH135" s="133"/>
      <c r="AI135" s="133"/>
      <c r="AJ135" s="133"/>
      <c r="AK135" s="272"/>
      <c r="AL135" s="33"/>
      <c r="AM135" s="33"/>
      <c r="AN135" s="272" t="s">
        <v>91</v>
      </c>
      <c r="AO135" s="34"/>
      <c r="AP135" s="34" t="str">
        <f t="shared" si="27"/>
        <v/>
      </c>
      <c r="AQ135" s="34"/>
      <c r="AR135" s="34"/>
      <c r="AS135" s="34"/>
      <c r="AT135" s="34" t="str">
        <f t="shared" si="28"/>
        <v/>
      </c>
      <c r="AU135" s="272"/>
      <c r="AV135" s="34" t="str">
        <f t="shared" si="29"/>
        <v/>
      </c>
      <c r="AW135" s="134" t="s">
        <v>2733</v>
      </c>
      <c r="AX135" s="87" t="str">
        <f>'1A. Template Prep'!$C$2</f>
        <v>1270. 14 BMW X5 SUV (F15) 4.4TT (N63) Auto (Sophisto Gray) AWD (71781)</v>
      </c>
    </row>
    <row r="136" spans="1:50" x14ac:dyDescent="0.25">
      <c r="A136" s="39" t="str">
        <f t="shared" si="20"/>
        <v/>
      </c>
      <c r="B136" s="39" t="str">
        <f t="shared" si="21"/>
        <v/>
      </c>
      <c r="C136" s="39"/>
      <c r="D136" s="269"/>
      <c r="E136" s="39" t="str">
        <f t="shared" si="22"/>
        <v/>
      </c>
      <c r="F136" s="33"/>
      <c r="G136" s="33"/>
      <c r="H136" s="34"/>
      <c r="I136" s="34"/>
      <c r="J136" s="34"/>
      <c r="K136" s="34"/>
      <c r="L136" s="34" t="str">
        <f t="shared" si="23"/>
        <v xml:space="preserve">. </v>
      </c>
      <c r="M136" s="131" t="s">
        <v>2076</v>
      </c>
      <c r="N136" s="97" t="str">
        <f t="shared" si="24"/>
        <v/>
      </c>
      <c r="O136" s="270"/>
      <c r="P136" s="330"/>
      <c r="Q136" s="330"/>
      <c r="R136" s="35"/>
      <c r="S136" s="38" t="str">
        <f t="shared" si="25"/>
        <v/>
      </c>
      <c r="T136" s="329"/>
      <c r="U136" s="329"/>
      <c r="V136" s="329"/>
      <c r="W136" s="271"/>
      <c r="X136" s="33"/>
      <c r="Y136" s="331"/>
      <c r="Z136" s="330"/>
      <c r="AA136" s="330"/>
      <c r="AB136" s="34" t="str">
        <f t="shared" si="26"/>
        <v/>
      </c>
      <c r="AC136" s="34"/>
      <c r="AD136" s="34"/>
      <c r="AE136" s="34"/>
      <c r="AF136" s="273"/>
      <c r="AG136" s="273"/>
      <c r="AH136" s="133"/>
      <c r="AI136" s="133"/>
      <c r="AJ136" s="133"/>
      <c r="AK136" s="272"/>
      <c r="AL136" s="33"/>
      <c r="AM136" s="33"/>
      <c r="AN136" s="272" t="s">
        <v>91</v>
      </c>
      <c r="AO136" s="34"/>
      <c r="AP136" s="34" t="str">
        <f t="shared" si="27"/>
        <v/>
      </c>
      <c r="AQ136" s="34"/>
      <c r="AR136" s="34"/>
      <c r="AS136" s="34"/>
      <c r="AT136" s="34" t="str">
        <f t="shared" si="28"/>
        <v/>
      </c>
      <c r="AU136" s="272"/>
      <c r="AV136" s="34" t="str">
        <f t="shared" si="29"/>
        <v/>
      </c>
      <c r="AW136" s="134" t="s">
        <v>2734</v>
      </c>
      <c r="AX136" s="87" t="str">
        <f>'1A. Template Prep'!$C$2</f>
        <v>1270. 14 BMW X5 SUV (F15) 4.4TT (N63) Auto (Sophisto Gray) AWD (71781)</v>
      </c>
    </row>
    <row r="137" spans="1:50" x14ac:dyDescent="0.25">
      <c r="A137" s="39" t="str">
        <f t="shared" si="20"/>
        <v/>
      </c>
      <c r="B137" s="39" t="str">
        <f t="shared" si="21"/>
        <v/>
      </c>
      <c r="C137" s="39"/>
      <c r="D137" s="269"/>
      <c r="E137" s="39" t="str">
        <f t="shared" si="22"/>
        <v/>
      </c>
      <c r="F137" s="33"/>
      <c r="G137" s="33"/>
      <c r="H137" s="34"/>
      <c r="I137" s="34"/>
      <c r="J137" s="34"/>
      <c r="K137" s="34"/>
      <c r="L137" s="34" t="str">
        <f t="shared" si="23"/>
        <v xml:space="preserve">. </v>
      </c>
      <c r="M137" s="131" t="s">
        <v>2076</v>
      </c>
      <c r="N137" s="97" t="str">
        <f t="shared" si="24"/>
        <v/>
      </c>
      <c r="O137" s="270"/>
      <c r="P137" s="330"/>
      <c r="Q137" s="330"/>
      <c r="R137" s="35"/>
      <c r="S137" s="38" t="str">
        <f t="shared" si="25"/>
        <v/>
      </c>
      <c r="T137" s="329"/>
      <c r="U137" s="329"/>
      <c r="V137" s="329"/>
      <c r="W137" s="271"/>
      <c r="X137" s="33"/>
      <c r="Y137" s="331"/>
      <c r="Z137" s="330"/>
      <c r="AA137" s="330"/>
      <c r="AB137" s="34" t="str">
        <f t="shared" si="26"/>
        <v/>
      </c>
      <c r="AC137" s="34"/>
      <c r="AD137" s="34"/>
      <c r="AE137" s="34"/>
      <c r="AF137" s="273"/>
      <c r="AG137" s="273"/>
      <c r="AH137" s="133"/>
      <c r="AI137" s="133"/>
      <c r="AJ137" s="133"/>
      <c r="AK137" s="272"/>
      <c r="AL137" s="33"/>
      <c r="AM137" s="33"/>
      <c r="AN137" s="272" t="s">
        <v>91</v>
      </c>
      <c r="AO137" s="34"/>
      <c r="AP137" s="34" t="str">
        <f t="shared" si="27"/>
        <v/>
      </c>
      <c r="AQ137" s="34"/>
      <c r="AR137" s="34"/>
      <c r="AS137" s="34"/>
      <c r="AT137" s="34" t="str">
        <f t="shared" si="28"/>
        <v/>
      </c>
      <c r="AU137" s="272"/>
      <c r="AV137" s="34" t="str">
        <f t="shared" si="29"/>
        <v/>
      </c>
      <c r="AW137" s="134" t="s">
        <v>2735</v>
      </c>
      <c r="AX137" s="87" t="str">
        <f>'1A. Template Prep'!$C$2</f>
        <v>1270. 14 BMW X5 SUV (F15) 4.4TT (N63) Auto (Sophisto Gray) AWD (71781)</v>
      </c>
    </row>
    <row r="138" spans="1:50" x14ac:dyDescent="0.25">
      <c r="A138" s="39" t="str">
        <f t="shared" si="20"/>
        <v/>
      </c>
      <c r="B138" s="39" t="str">
        <f t="shared" si="21"/>
        <v/>
      </c>
      <c r="C138" s="39"/>
      <c r="D138" s="269"/>
      <c r="E138" s="39" t="str">
        <f t="shared" si="22"/>
        <v/>
      </c>
      <c r="F138" s="33"/>
      <c r="G138" s="33"/>
      <c r="H138" s="34"/>
      <c r="I138" s="34"/>
      <c r="J138" s="34"/>
      <c r="K138" s="34"/>
      <c r="L138" s="34" t="str">
        <f t="shared" si="23"/>
        <v xml:space="preserve">. </v>
      </c>
      <c r="M138" s="131" t="s">
        <v>2076</v>
      </c>
      <c r="N138" s="97" t="str">
        <f t="shared" si="24"/>
        <v/>
      </c>
      <c r="O138" s="270"/>
      <c r="P138" s="330"/>
      <c r="Q138" s="330"/>
      <c r="R138" s="35"/>
      <c r="S138" s="38" t="str">
        <f t="shared" si="25"/>
        <v/>
      </c>
      <c r="T138" s="329"/>
      <c r="U138" s="329"/>
      <c r="V138" s="329"/>
      <c r="W138" s="271"/>
      <c r="X138" s="33"/>
      <c r="Y138" s="331"/>
      <c r="Z138" s="330"/>
      <c r="AA138" s="330"/>
      <c r="AB138" s="34" t="str">
        <f t="shared" si="26"/>
        <v/>
      </c>
      <c r="AC138" s="34"/>
      <c r="AD138" s="34"/>
      <c r="AE138" s="34"/>
      <c r="AF138" s="273"/>
      <c r="AG138" s="273"/>
      <c r="AH138" s="133"/>
      <c r="AI138" s="133"/>
      <c r="AJ138" s="133"/>
      <c r="AK138" s="272"/>
      <c r="AL138" s="33"/>
      <c r="AM138" s="33"/>
      <c r="AN138" s="272" t="s">
        <v>91</v>
      </c>
      <c r="AO138" s="34"/>
      <c r="AP138" s="34" t="str">
        <f t="shared" si="27"/>
        <v/>
      </c>
      <c r="AQ138" s="34"/>
      <c r="AR138" s="34"/>
      <c r="AS138" s="34"/>
      <c r="AT138" s="34" t="str">
        <f t="shared" si="28"/>
        <v/>
      </c>
      <c r="AU138" s="272"/>
      <c r="AV138" s="34" t="str">
        <f t="shared" si="29"/>
        <v/>
      </c>
      <c r="AW138" s="134" t="s">
        <v>2736</v>
      </c>
      <c r="AX138" s="87" t="str">
        <f>'1A. Template Prep'!$C$2</f>
        <v>1270. 14 BMW X5 SUV (F15) 4.4TT (N63) Auto (Sophisto Gray) AWD (71781)</v>
      </c>
    </row>
    <row r="139" spans="1:50" x14ac:dyDescent="0.25">
      <c r="A139" s="39" t="str">
        <f t="shared" si="20"/>
        <v/>
      </c>
      <c r="B139" s="39" t="str">
        <f t="shared" si="21"/>
        <v/>
      </c>
      <c r="C139" s="39"/>
      <c r="D139" s="269"/>
      <c r="E139" s="39" t="str">
        <f t="shared" si="22"/>
        <v/>
      </c>
      <c r="F139" s="33"/>
      <c r="G139" s="33"/>
      <c r="H139" s="34"/>
      <c r="I139" s="34"/>
      <c r="J139" s="34"/>
      <c r="K139" s="34"/>
      <c r="L139" s="34" t="str">
        <f t="shared" si="23"/>
        <v xml:space="preserve">. </v>
      </c>
      <c r="M139" s="131" t="s">
        <v>2076</v>
      </c>
      <c r="N139" s="97" t="str">
        <f t="shared" si="24"/>
        <v/>
      </c>
      <c r="O139" s="270"/>
      <c r="P139" s="330"/>
      <c r="Q139" s="330"/>
      <c r="R139" s="35"/>
      <c r="S139" s="38" t="str">
        <f t="shared" si="25"/>
        <v/>
      </c>
      <c r="T139" s="329"/>
      <c r="U139" s="329"/>
      <c r="V139" s="329"/>
      <c r="W139" s="271"/>
      <c r="X139" s="33"/>
      <c r="Y139" s="331"/>
      <c r="Z139" s="330"/>
      <c r="AA139" s="330"/>
      <c r="AB139" s="34" t="str">
        <f t="shared" si="26"/>
        <v/>
      </c>
      <c r="AC139" s="34"/>
      <c r="AD139" s="34"/>
      <c r="AE139" s="34"/>
      <c r="AF139" s="273"/>
      <c r="AG139" s="273"/>
      <c r="AH139" s="133"/>
      <c r="AI139" s="133"/>
      <c r="AJ139" s="133"/>
      <c r="AK139" s="272"/>
      <c r="AL139" s="33"/>
      <c r="AM139" s="33"/>
      <c r="AN139" s="272" t="s">
        <v>91</v>
      </c>
      <c r="AO139" s="34"/>
      <c r="AP139" s="34" t="str">
        <f t="shared" si="27"/>
        <v/>
      </c>
      <c r="AQ139" s="34"/>
      <c r="AR139" s="34"/>
      <c r="AS139" s="34"/>
      <c r="AT139" s="34" t="str">
        <f t="shared" si="28"/>
        <v/>
      </c>
      <c r="AU139" s="272"/>
      <c r="AV139" s="34" t="str">
        <f t="shared" si="29"/>
        <v/>
      </c>
      <c r="AW139" s="134" t="s">
        <v>2737</v>
      </c>
      <c r="AX139" s="87" t="str">
        <f>'1A. Template Prep'!$C$2</f>
        <v>1270. 14 BMW X5 SUV (F15) 4.4TT (N63) Auto (Sophisto Gray) AWD (71781)</v>
      </c>
    </row>
    <row r="140" spans="1:50" x14ac:dyDescent="0.25">
      <c r="A140" s="39" t="str">
        <f t="shared" si="20"/>
        <v/>
      </c>
      <c r="B140" s="39" t="str">
        <f t="shared" si="21"/>
        <v/>
      </c>
      <c r="C140" s="39"/>
      <c r="D140" s="269"/>
      <c r="E140" s="39" t="str">
        <f t="shared" si="22"/>
        <v/>
      </c>
      <c r="F140" s="33"/>
      <c r="G140" s="33"/>
      <c r="H140" s="34"/>
      <c r="I140" s="34"/>
      <c r="J140" s="34"/>
      <c r="K140" s="34"/>
      <c r="L140" s="34" t="str">
        <f t="shared" si="23"/>
        <v xml:space="preserve">. </v>
      </c>
      <c r="M140" s="131" t="s">
        <v>2076</v>
      </c>
      <c r="N140" s="97" t="str">
        <f t="shared" si="24"/>
        <v/>
      </c>
      <c r="O140" s="270"/>
      <c r="P140" s="330"/>
      <c r="Q140" s="330"/>
      <c r="R140" s="35"/>
      <c r="S140" s="38" t="str">
        <f t="shared" si="25"/>
        <v/>
      </c>
      <c r="T140" s="329"/>
      <c r="U140" s="329"/>
      <c r="V140" s="329"/>
      <c r="W140" s="271"/>
      <c r="X140" s="33"/>
      <c r="Y140" s="331"/>
      <c r="Z140" s="330"/>
      <c r="AA140" s="330"/>
      <c r="AB140" s="34" t="str">
        <f t="shared" si="26"/>
        <v/>
      </c>
      <c r="AC140" s="34"/>
      <c r="AD140" s="34"/>
      <c r="AE140" s="34"/>
      <c r="AF140" s="273"/>
      <c r="AG140" s="273"/>
      <c r="AH140" s="133"/>
      <c r="AI140" s="133"/>
      <c r="AJ140" s="133"/>
      <c r="AK140" s="272"/>
      <c r="AL140" s="33"/>
      <c r="AM140" s="33"/>
      <c r="AN140" s="272" t="s">
        <v>91</v>
      </c>
      <c r="AO140" s="34"/>
      <c r="AP140" s="34" t="str">
        <f t="shared" si="27"/>
        <v/>
      </c>
      <c r="AQ140" s="34"/>
      <c r="AR140" s="34"/>
      <c r="AS140" s="34"/>
      <c r="AT140" s="34" t="str">
        <f t="shared" si="28"/>
        <v/>
      </c>
      <c r="AU140" s="272"/>
      <c r="AV140" s="34" t="str">
        <f t="shared" si="29"/>
        <v/>
      </c>
      <c r="AW140" s="134" t="s">
        <v>2738</v>
      </c>
      <c r="AX140" s="87" t="str">
        <f>'1A. Template Prep'!$C$2</f>
        <v>1270. 14 BMW X5 SUV (F15) 4.4TT (N63) Auto (Sophisto Gray) AWD (71781)</v>
      </c>
    </row>
    <row r="141" spans="1:50" x14ac:dyDescent="0.25">
      <c r="A141" s="39" t="str">
        <f t="shared" si="20"/>
        <v/>
      </c>
      <c r="B141" s="39" t="str">
        <f t="shared" si="21"/>
        <v/>
      </c>
      <c r="C141" s="39"/>
      <c r="D141" s="269"/>
      <c r="E141" s="39" t="str">
        <f t="shared" si="22"/>
        <v/>
      </c>
      <c r="F141" s="33"/>
      <c r="G141" s="33"/>
      <c r="H141" s="34"/>
      <c r="I141" s="34"/>
      <c r="J141" s="34"/>
      <c r="K141" s="34"/>
      <c r="L141" s="34" t="str">
        <f t="shared" si="23"/>
        <v xml:space="preserve">. </v>
      </c>
      <c r="M141" s="131" t="s">
        <v>2076</v>
      </c>
      <c r="N141" s="97" t="str">
        <f t="shared" si="24"/>
        <v/>
      </c>
      <c r="O141" s="270"/>
      <c r="P141" s="330"/>
      <c r="Q141" s="330"/>
      <c r="R141" s="35"/>
      <c r="S141" s="38" t="str">
        <f t="shared" si="25"/>
        <v/>
      </c>
      <c r="T141" s="329"/>
      <c r="U141" s="329"/>
      <c r="V141" s="329"/>
      <c r="W141" s="271"/>
      <c r="X141" s="33"/>
      <c r="Y141" s="331"/>
      <c r="Z141" s="330"/>
      <c r="AA141" s="330"/>
      <c r="AB141" s="34" t="str">
        <f t="shared" si="26"/>
        <v/>
      </c>
      <c r="AC141" s="34"/>
      <c r="AD141" s="34"/>
      <c r="AE141" s="34"/>
      <c r="AF141" s="273"/>
      <c r="AG141" s="273"/>
      <c r="AH141" s="133"/>
      <c r="AI141" s="133"/>
      <c r="AJ141" s="133"/>
      <c r="AK141" s="272"/>
      <c r="AL141" s="33"/>
      <c r="AM141" s="33"/>
      <c r="AN141" s="272" t="s">
        <v>91</v>
      </c>
      <c r="AO141" s="34"/>
      <c r="AP141" s="34" t="str">
        <f t="shared" si="27"/>
        <v/>
      </c>
      <c r="AQ141" s="34"/>
      <c r="AR141" s="34"/>
      <c r="AS141" s="34"/>
      <c r="AT141" s="34" t="str">
        <f t="shared" si="28"/>
        <v/>
      </c>
      <c r="AU141" s="272"/>
      <c r="AV141" s="34" t="str">
        <f t="shared" si="29"/>
        <v/>
      </c>
      <c r="AW141" s="134" t="s">
        <v>2739</v>
      </c>
      <c r="AX141" s="87" t="str">
        <f>'1A. Template Prep'!$C$2</f>
        <v>1270. 14 BMW X5 SUV (F15) 4.4TT (N63) Auto (Sophisto Gray) AWD (71781)</v>
      </c>
    </row>
    <row r="142" spans="1:50" x14ac:dyDescent="0.25">
      <c r="A142" s="39" t="str">
        <f t="shared" si="20"/>
        <v/>
      </c>
      <c r="B142" s="39" t="str">
        <f t="shared" si="21"/>
        <v/>
      </c>
      <c r="C142" s="39"/>
      <c r="D142" s="269"/>
      <c r="E142" s="39" t="str">
        <f t="shared" si="22"/>
        <v/>
      </c>
      <c r="F142" s="33"/>
      <c r="G142" s="33"/>
      <c r="H142" s="34"/>
      <c r="I142" s="34"/>
      <c r="J142" s="34"/>
      <c r="K142" s="34"/>
      <c r="L142" s="34" t="str">
        <f t="shared" si="23"/>
        <v xml:space="preserve">. </v>
      </c>
      <c r="M142" s="131" t="s">
        <v>2076</v>
      </c>
      <c r="N142" s="97" t="str">
        <f t="shared" si="24"/>
        <v/>
      </c>
      <c r="O142" s="270"/>
      <c r="P142" s="330"/>
      <c r="Q142" s="330"/>
      <c r="R142" s="35"/>
      <c r="S142" s="38" t="str">
        <f t="shared" si="25"/>
        <v/>
      </c>
      <c r="T142" s="329"/>
      <c r="U142" s="329"/>
      <c r="V142" s="329"/>
      <c r="W142" s="271"/>
      <c r="X142" s="33"/>
      <c r="Y142" s="331"/>
      <c r="Z142" s="330"/>
      <c r="AA142" s="330"/>
      <c r="AB142" s="34" t="str">
        <f t="shared" si="26"/>
        <v/>
      </c>
      <c r="AC142" s="34"/>
      <c r="AD142" s="34"/>
      <c r="AE142" s="34"/>
      <c r="AF142" s="273"/>
      <c r="AG142" s="273"/>
      <c r="AH142" s="133"/>
      <c r="AI142" s="133"/>
      <c r="AJ142" s="133"/>
      <c r="AK142" s="272"/>
      <c r="AL142" s="33"/>
      <c r="AM142" s="33"/>
      <c r="AN142" s="272" t="s">
        <v>91</v>
      </c>
      <c r="AO142" s="34"/>
      <c r="AP142" s="34" t="str">
        <f t="shared" si="27"/>
        <v/>
      </c>
      <c r="AQ142" s="34"/>
      <c r="AR142" s="34"/>
      <c r="AS142" s="34"/>
      <c r="AT142" s="34" t="str">
        <f t="shared" si="28"/>
        <v/>
      </c>
      <c r="AU142" s="272"/>
      <c r="AV142" s="34" t="str">
        <f t="shared" si="29"/>
        <v/>
      </c>
      <c r="AW142" s="134" t="s">
        <v>2740</v>
      </c>
      <c r="AX142" s="87" t="str">
        <f>'1A. Template Prep'!$C$2</f>
        <v>1270. 14 BMW X5 SUV (F15) 4.4TT (N63) Auto (Sophisto Gray) AWD (71781)</v>
      </c>
    </row>
    <row r="143" spans="1:50" x14ac:dyDescent="0.25">
      <c r="A143" s="39" t="str">
        <f t="shared" si="20"/>
        <v/>
      </c>
      <c r="B143" s="39" t="str">
        <f t="shared" si="21"/>
        <v/>
      </c>
      <c r="C143" s="39"/>
      <c r="D143" s="269"/>
      <c r="E143" s="39" t="str">
        <f t="shared" si="22"/>
        <v/>
      </c>
      <c r="F143" s="33"/>
      <c r="G143" s="33"/>
      <c r="H143" s="34"/>
      <c r="I143" s="34"/>
      <c r="J143" s="34"/>
      <c r="K143" s="34"/>
      <c r="L143" s="34" t="str">
        <f t="shared" si="23"/>
        <v xml:space="preserve">. </v>
      </c>
      <c r="M143" s="131" t="s">
        <v>2076</v>
      </c>
      <c r="N143" s="97" t="str">
        <f t="shared" si="24"/>
        <v/>
      </c>
      <c r="O143" s="270"/>
      <c r="P143" s="330"/>
      <c r="Q143" s="330"/>
      <c r="R143" s="35"/>
      <c r="S143" s="38" t="str">
        <f t="shared" si="25"/>
        <v/>
      </c>
      <c r="T143" s="329"/>
      <c r="U143" s="329"/>
      <c r="V143" s="329"/>
      <c r="W143" s="271"/>
      <c r="X143" s="33"/>
      <c r="Y143" s="331"/>
      <c r="Z143" s="330"/>
      <c r="AA143" s="330"/>
      <c r="AB143" s="34" t="str">
        <f t="shared" si="26"/>
        <v/>
      </c>
      <c r="AC143" s="34"/>
      <c r="AD143" s="34"/>
      <c r="AE143" s="34"/>
      <c r="AF143" s="273"/>
      <c r="AG143" s="273"/>
      <c r="AH143" s="133"/>
      <c r="AI143" s="133"/>
      <c r="AJ143" s="133"/>
      <c r="AK143" s="272"/>
      <c r="AL143" s="33"/>
      <c r="AM143" s="33"/>
      <c r="AN143" s="272" t="s">
        <v>91</v>
      </c>
      <c r="AO143" s="34"/>
      <c r="AP143" s="34" t="str">
        <f t="shared" si="27"/>
        <v/>
      </c>
      <c r="AQ143" s="34"/>
      <c r="AR143" s="34"/>
      <c r="AS143" s="34"/>
      <c r="AT143" s="34" t="str">
        <f t="shared" si="28"/>
        <v/>
      </c>
      <c r="AU143" s="272"/>
      <c r="AV143" s="34" t="str">
        <f t="shared" si="29"/>
        <v/>
      </c>
      <c r="AW143" s="134" t="s">
        <v>2741</v>
      </c>
      <c r="AX143" s="87" t="str">
        <f>'1A. Template Prep'!$C$2</f>
        <v>1270. 14 BMW X5 SUV (F15) 4.4TT (N63) Auto (Sophisto Gray) AWD (71781)</v>
      </c>
    </row>
    <row r="144" spans="1:50" x14ac:dyDescent="0.25">
      <c r="A144" s="39" t="str">
        <f t="shared" si="20"/>
        <v/>
      </c>
      <c r="B144" s="39" t="str">
        <f t="shared" si="21"/>
        <v/>
      </c>
      <c r="C144" s="39"/>
      <c r="D144" s="269"/>
      <c r="E144" s="39" t="str">
        <f t="shared" si="22"/>
        <v/>
      </c>
      <c r="F144" s="33"/>
      <c r="G144" s="33"/>
      <c r="H144" s="34"/>
      <c r="I144" s="34"/>
      <c r="J144" s="34"/>
      <c r="K144" s="34"/>
      <c r="L144" s="34" t="str">
        <f t="shared" si="23"/>
        <v xml:space="preserve">. </v>
      </c>
      <c r="M144" s="131" t="s">
        <v>2076</v>
      </c>
      <c r="N144" s="97" t="str">
        <f t="shared" si="24"/>
        <v/>
      </c>
      <c r="O144" s="270"/>
      <c r="P144" s="330"/>
      <c r="Q144" s="330"/>
      <c r="R144" s="35"/>
      <c r="S144" s="38" t="str">
        <f t="shared" si="25"/>
        <v/>
      </c>
      <c r="T144" s="329"/>
      <c r="U144" s="329"/>
      <c r="V144" s="329"/>
      <c r="W144" s="271"/>
      <c r="X144" s="33"/>
      <c r="Y144" s="331"/>
      <c r="Z144" s="330"/>
      <c r="AA144" s="330"/>
      <c r="AB144" s="34" t="str">
        <f t="shared" si="26"/>
        <v/>
      </c>
      <c r="AC144" s="34"/>
      <c r="AD144" s="34"/>
      <c r="AE144" s="34"/>
      <c r="AF144" s="273"/>
      <c r="AG144" s="273"/>
      <c r="AH144" s="133"/>
      <c r="AI144" s="133"/>
      <c r="AJ144" s="133"/>
      <c r="AK144" s="272"/>
      <c r="AL144" s="33"/>
      <c r="AM144" s="33"/>
      <c r="AN144" s="272" t="s">
        <v>91</v>
      </c>
      <c r="AO144" s="34"/>
      <c r="AP144" s="34" t="str">
        <f t="shared" si="27"/>
        <v/>
      </c>
      <c r="AQ144" s="34"/>
      <c r="AR144" s="34"/>
      <c r="AS144" s="34"/>
      <c r="AT144" s="34" t="str">
        <f t="shared" si="28"/>
        <v/>
      </c>
      <c r="AU144" s="272"/>
      <c r="AV144" s="34" t="str">
        <f t="shared" si="29"/>
        <v/>
      </c>
      <c r="AW144" s="134" t="s">
        <v>2742</v>
      </c>
      <c r="AX144" s="87" t="str">
        <f>'1A. Template Prep'!$C$2</f>
        <v>1270. 14 BMW X5 SUV (F15) 4.4TT (N63) Auto (Sophisto Gray) AWD (71781)</v>
      </c>
    </row>
    <row r="145" spans="1:50" x14ac:dyDescent="0.25">
      <c r="A145" s="39" t="str">
        <f t="shared" si="20"/>
        <v/>
      </c>
      <c r="B145" s="39" t="str">
        <f t="shared" si="21"/>
        <v/>
      </c>
      <c r="C145" s="39"/>
      <c r="D145" s="269"/>
      <c r="E145" s="39" t="str">
        <f t="shared" si="22"/>
        <v/>
      </c>
      <c r="F145" s="33"/>
      <c r="G145" s="33"/>
      <c r="H145" s="34"/>
      <c r="I145" s="34"/>
      <c r="J145" s="34"/>
      <c r="K145" s="34"/>
      <c r="L145" s="34" t="str">
        <f t="shared" si="23"/>
        <v xml:space="preserve">. </v>
      </c>
      <c r="M145" s="131" t="s">
        <v>2076</v>
      </c>
      <c r="N145" s="97" t="str">
        <f t="shared" si="24"/>
        <v/>
      </c>
      <c r="O145" s="270"/>
      <c r="P145" s="330"/>
      <c r="Q145" s="330"/>
      <c r="R145" s="35"/>
      <c r="S145" s="38" t="str">
        <f t="shared" si="25"/>
        <v/>
      </c>
      <c r="T145" s="329"/>
      <c r="U145" s="329"/>
      <c r="V145" s="329"/>
      <c r="W145" s="271"/>
      <c r="X145" s="33"/>
      <c r="Y145" s="331"/>
      <c r="Z145" s="330"/>
      <c r="AA145" s="330"/>
      <c r="AB145" s="34" t="str">
        <f t="shared" si="26"/>
        <v/>
      </c>
      <c r="AC145" s="34"/>
      <c r="AD145" s="34"/>
      <c r="AE145" s="34"/>
      <c r="AF145" s="273"/>
      <c r="AG145" s="273"/>
      <c r="AH145" s="133"/>
      <c r="AI145" s="133"/>
      <c r="AJ145" s="133"/>
      <c r="AK145" s="272"/>
      <c r="AL145" s="33"/>
      <c r="AM145" s="33"/>
      <c r="AN145" s="272" t="s">
        <v>91</v>
      </c>
      <c r="AO145" s="34"/>
      <c r="AP145" s="34" t="str">
        <f t="shared" si="27"/>
        <v/>
      </c>
      <c r="AQ145" s="34"/>
      <c r="AR145" s="34"/>
      <c r="AS145" s="34"/>
      <c r="AT145" s="34" t="str">
        <f t="shared" si="28"/>
        <v/>
      </c>
      <c r="AU145" s="272"/>
      <c r="AV145" s="34" t="str">
        <f t="shared" si="29"/>
        <v/>
      </c>
      <c r="AW145" s="134" t="s">
        <v>2743</v>
      </c>
      <c r="AX145" s="87" t="str">
        <f>'1A. Template Prep'!$C$2</f>
        <v>1270. 14 BMW X5 SUV (F15) 4.4TT (N63) Auto (Sophisto Gray) AWD (71781)</v>
      </c>
    </row>
    <row r="146" spans="1:50" x14ac:dyDescent="0.25">
      <c r="A146" s="39" t="str">
        <f t="shared" si="20"/>
        <v/>
      </c>
      <c r="B146" s="39" t="str">
        <f t="shared" si="21"/>
        <v/>
      </c>
      <c r="C146" s="39"/>
      <c r="D146" s="269"/>
      <c r="E146" s="39" t="str">
        <f t="shared" si="22"/>
        <v/>
      </c>
      <c r="F146" s="33"/>
      <c r="G146" s="33"/>
      <c r="H146" s="34"/>
      <c r="I146" s="34"/>
      <c r="J146" s="34"/>
      <c r="K146" s="34"/>
      <c r="L146" s="34" t="str">
        <f t="shared" si="23"/>
        <v xml:space="preserve">. </v>
      </c>
      <c r="M146" s="131" t="s">
        <v>2076</v>
      </c>
      <c r="N146" s="97" t="str">
        <f t="shared" si="24"/>
        <v/>
      </c>
      <c r="O146" s="270"/>
      <c r="P146" s="330"/>
      <c r="Q146" s="330"/>
      <c r="R146" s="35"/>
      <c r="S146" s="38" t="str">
        <f t="shared" si="25"/>
        <v/>
      </c>
      <c r="T146" s="329"/>
      <c r="U146" s="329"/>
      <c r="V146" s="329"/>
      <c r="W146" s="271"/>
      <c r="X146" s="33"/>
      <c r="Y146" s="331"/>
      <c r="Z146" s="330"/>
      <c r="AA146" s="330"/>
      <c r="AB146" s="34" t="str">
        <f t="shared" si="26"/>
        <v/>
      </c>
      <c r="AC146" s="34"/>
      <c r="AD146" s="34"/>
      <c r="AE146" s="34"/>
      <c r="AF146" s="273"/>
      <c r="AG146" s="273"/>
      <c r="AH146" s="133"/>
      <c r="AI146" s="133"/>
      <c r="AJ146" s="133"/>
      <c r="AK146" s="272"/>
      <c r="AL146" s="33"/>
      <c r="AM146" s="33"/>
      <c r="AN146" s="272" t="s">
        <v>91</v>
      </c>
      <c r="AO146" s="34"/>
      <c r="AP146" s="34" t="str">
        <f t="shared" si="27"/>
        <v/>
      </c>
      <c r="AQ146" s="34"/>
      <c r="AR146" s="34"/>
      <c r="AS146" s="34"/>
      <c r="AT146" s="34" t="str">
        <f t="shared" si="28"/>
        <v/>
      </c>
      <c r="AU146" s="272"/>
      <c r="AV146" s="34" t="str">
        <f t="shared" si="29"/>
        <v/>
      </c>
      <c r="AW146" s="134" t="s">
        <v>2744</v>
      </c>
      <c r="AX146" s="87" t="str">
        <f>'1A. Template Prep'!$C$2</f>
        <v>1270. 14 BMW X5 SUV (F15) 4.4TT (N63) Auto (Sophisto Gray) AWD (71781)</v>
      </c>
    </row>
    <row r="147" spans="1:50" x14ac:dyDescent="0.25">
      <c r="A147" s="39" t="str">
        <f t="shared" si="20"/>
        <v/>
      </c>
      <c r="B147" s="39" t="str">
        <f t="shared" si="21"/>
        <v/>
      </c>
      <c r="C147" s="39"/>
      <c r="D147" s="269"/>
      <c r="E147" s="39" t="str">
        <f t="shared" si="22"/>
        <v/>
      </c>
      <c r="F147" s="33"/>
      <c r="G147" s="33"/>
      <c r="H147" s="34"/>
      <c r="I147" s="34"/>
      <c r="J147" s="34"/>
      <c r="K147" s="34"/>
      <c r="L147" s="34" t="str">
        <f t="shared" si="23"/>
        <v xml:space="preserve">. </v>
      </c>
      <c r="M147" s="131" t="s">
        <v>2076</v>
      </c>
      <c r="N147" s="97" t="str">
        <f t="shared" si="24"/>
        <v/>
      </c>
      <c r="O147" s="270"/>
      <c r="P147" s="330"/>
      <c r="Q147" s="330"/>
      <c r="R147" s="35"/>
      <c r="S147" s="38" t="str">
        <f t="shared" si="25"/>
        <v/>
      </c>
      <c r="T147" s="329"/>
      <c r="U147" s="329"/>
      <c r="V147" s="329"/>
      <c r="W147" s="271"/>
      <c r="X147" s="33"/>
      <c r="Y147" s="331"/>
      <c r="Z147" s="330"/>
      <c r="AA147" s="330"/>
      <c r="AB147" s="34" t="str">
        <f t="shared" si="26"/>
        <v/>
      </c>
      <c r="AC147" s="34"/>
      <c r="AD147" s="34"/>
      <c r="AE147" s="34"/>
      <c r="AF147" s="273"/>
      <c r="AG147" s="273"/>
      <c r="AH147" s="133"/>
      <c r="AI147" s="133"/>
      <c r="AJ147" s="133"/>
      <c r="AK147" s="272"/>
      <c r="AL147" s="33"/>
      <c r="AM147" s="33"/>
      <c r="AN147" s="272" t="s">
        <v>91</v>
      </c>
      <c r="AO147" s="34"/>
      <c r="AP147" s="34" t="str">
        <f t="shared" si="27"/>
        <v/>
      </c>
      <c r="AQ147" s="34"/>
      <c r="AR147" s="34"/>
      <c r="AS147" s="34"/>
      <c r="AT147" s="34" t="str">
        <f t="shared" si="28"/>
        <v/>
      </c>
      <c r="AU147" s="272"/>
      <c r="AV147" s="34" t="str">
        <f t="shared" si="29"/>
        <v/>
      </c>
      <c r="AW147" s="134" t="s">
        <v>2745</v>
      </c>
      <c r="AX147" s="87" t="str">
        <f>'1A. Template Prep'!$C$2</f>
        <v>1270. 14 BMW X5 SUV (F15) 4.4TT (N63) Auto (Sophisto Gray) AWD (71781)</v>
      </c>
    </row>
    <row r="148" spans="1:50" x14ac:dyDescent="0.25">
      <c r="A148" s="39" t="str">
        <f t="shared" si="20"/>
        <v/>
      </c>
      <c r="B148" s="39" t="str">
        <f t="shared" si="21"/>
        <v/>
      </c>
      <c r="C148" s="39"/>
      <c r="D148" s="269"/>
      <c r="E148" s="39" t="str">
        <f t="shared" si="22"/>
        <v/>
      </c>
      <c r="F148" s="33"/>
      <c r="G148" s="33"/>
      <c r="H148" s="34"/>
      <c r="I148" s="34"/>
      <c r="J148" s="34"/>
      <c r="K148" s="34"/>
      <c r="L148" s="34" t="str">
        <f t="shared" si="23"/>
        <v xml:space="preserve">. </v>
      </c>
      <c r="M148" s="131" t="s">
        <v>2076</v>
      </c>
      <c r="N148" s="97" t="str">
        <f t="shared" si="24"/>
        <v/>
      </c>
      <c r="O148" s="270"/>
      <c r="P148" s="330"/>
      <c r="Q148" s="330"/>
      <c r="R148" s="35"/>
      <c r="S148" s="38" t="str">
        <f t="shared" si="25"/>
        <v/>
      </c>
      <c r="T148" s="329"/>
      <c r="U148" s="329"/>
      <c r="V148" s="329"/>
      <c r="W148" s="271"/>
      <c r="X148" s="33"/>
      <c r="Y148" s="331"/>
      <c r="Z148" s="330"/>
      <c r="AA148" s="330"/>
      <c r="AB148" s="34" t="str">
        <f t="shared" si="26"/>
        <v/>
      </c>
      <c r="AC148" s="34"/>
      <c r="AD148" s="34"/>
      <c r="AE148" s="34"/>
      <c r="AF148" s="273"/>
      <c r="AG148" s="273"/>
      <c r="AH148" s="133"/>
      <c r="AI148" s="133"/>
      <c r="AJ148" s="133"/>
      <c r="AK148" s="272"/>
      <c r="AL148" s="33"/>
      <c r="AM148" s="33"/>
      <c r="AN148" s="272" t="s">
        <v>91</v>
      </c>
      <c r="AO148" s="34"/>
      <c r="AP148" s="34" t="str">
        <f t="shared" si="27"/>
        <v/>
      </c>
      <c r="AQ148" s="34"/>
      <c r="AR148" s="34"/>
      <c r="AS148" s="34"/>
      <c r="AT148" s="34" t="str">
        <f t="shared" si="28"/>
        <v/>
      </c>
      <c r="AU148" s="272"/>
      <c r="AV148" s="34" t="str">
        <f t="shared" si="29"/>
        <v/>
      </c>
      <c r="AW148" s="134" t="s">
        <v>2746</v>
      </c>
      <c r="AX148" s="87" t="str">
        <f>'1A. Template Prep'!$C$2</f>
        <v>1270. 14 BMW X5 SUV (F15) 4.4TT (N63) Auto (Sophisto Gray) AWD (71781)</v>
      </c>
    </row>
    <row r="149" spans="1:50" x14ac:dyDescent="0.25">
      <c r="A149" s="39" t="str">
        <f t="shared" si="20"/>
        <v/>
      </c>
      <c r="B149" s="39" t="str">
        <f t="shared" si="21"/>
        <v/>
      </c>
      <c r="C149" s="39"/>
      <c r="D149" s="269"/>
      <c r="E149" s="39" t="str">
        <f t="shared" si="22"/>
        <v/>
      </c>
      <c r="F149" s="33"/>
      <c r="G149" s="33"/>
      <c r="H149" s="34"/>
      <c r="I149" s="34"/>
      <c r="J149" s="34"/>
      <c r="K149" s="34"/>
      <c r="L149" s="34" t="str">
        <f t="shared" si="23"/>
        <v xml:space="preserve">. </v>
      </c>
      <c r="M149" s="131" t="s">
        <v>2076</v>
      </c>
      <c r="N149" s="97" t="str">
        <f t="shared" si="24"/>
        <v/>
      </c>
      <c r="O149" s="270"/>
      <c r="P149" s="330"/>
      <c r="Q149" s="330"/>
      <c r="R149" s="35"/>
      <c r="S149" s="38" t="str">
        <f t="shared" si="25"/>
        <v/>
      </c>
      <c r="T149" s="329"/>
      <c r="U149" s="329"/>
      <c r="V149" s="329"/>
      <c r="W149" s="271"/>
      <c r="X149" s="33"/>
      <c r="Y149" s="331"/>
      <c r="Z149" s="330"/>
      <c r="AA149" s="330"/>
      <c r="AB149" s="34" t="str">
        <f t="shared" si="26"/>
        <v/>
      </c>
      <c r="AC149" s="34"/>
      <c r="AD149" s="34"/>
      <c r="AE149" s="34"/>
      <c r="AF149" s="273"/>
      <c r="AG149" s="273"/>
      <c r="AH149" s="133"/>
      <c r="AI149" s="133"/>
      <c r="AJ149" s="133"/>
      <c r="AK149" s="272"/>
      <c r="AL149" s="33"/>
      <c r="AM149" s="33"/>
      <c r="AN149" s="272" t="s">
        <v>91</v>
      </c>
      <c r="AO149" s="34"/>
      <c r="AP149" s="34" t="str">
        <f t="shared" si="27"/>
        <v/>
      </c>
      <c r="AQ149" s="34"/>
      <c r="AR149" s="34"/>
      <c r="AS149" s="34"/>
      <c r="AT149" s="34" t="str">
        <f t="shared" si="28"/>
        <v/>
      </c>
      <c r="AU149" s="272"/>
      <c r="AV149" s="34" t="str">
        <f t="shared" si="29"/>
        <v/>
      </c>
      <c r="AW149" s="134" t="s">
        <v>2747</v>
      </c>
      <c r="AX149" s="87" t="str">
        <f>'1A. Template Prep'!$C$2</f>
        <v>1270. 14 BMW X5 SUV (F15) 4.4TT (N63) Auto (Sophisto Gray) AWD (71781)</v>
      </c>
    </row>
    <row r="150" spans="1:50" x14ac:dyDescent="0.25">
      <c r="A150" s="39" t="str">
        <f t="shared" si="20"/>
        <v/>
      </c>
      <c r="B150" s="39" t="str">
        <f t="shared" si="21"/>
        <v/>
      </c>
      <c r="C150" s="39"/>
      <c r="D150" s="269"/>
      <c r="E150" s="39" t="str">
        <f t="shared" si="22"/>
        <v/>
      </c>
      <c r="F150" s="33"/>
      <c r="G150" s="33"/>
      <c r="H150" s="34"/>
      <c r="I150" s="34"/>
      <c r="J150" s="34"/>
      <c r="K150" s="34"/>
      <c r="L150" s="34" t="str">
        <f t="shared" si="23"/>
        <v xml:space="preserve">. </v>
      </c>
      <c r="M150" s="131" t="s">
        <v>2076</v>
      </c>
      <c r="N150" s="97" t="str">
        <f t="shared" si="24"/>
        <v/>
      </c>
      <c r="O150" s="270"/>
      <c r="P150" s="330"/>
      <c r="Q150" s="330"/>
      <c r="R150" s="35"/>
      <c r="S150" s="38" t="str">
        <f t="shared" si="25"/>
        <v/>
      </c>
      <c r="T150" s="329"/>
      <c r="U150" s="329"/>
      <c r="V150" s="329"/>
      <c r="W150" s="271"/>
      <c r="X150" s="33"/>
      <c r="Y150" s="331"/>
      <c r="Z150" s="330"/>
      <c r="AA150" s="330"/>
      <c r="AB150" s="34" t="str">
        <f t="shared" si="26"/>
        <v/>
      </c>
      <c r="AC150" s="34"/>
      <c r="AD150" s="34"/>
      <c r="AE150" s="34"/>
      <c r="AF150" s="273"/>
      <c r="AG150" s="273"/>
      <c r="AH150" s="133"/>
      <c r="AI150" s="133"/>
      <c r="AJ150" s="133"/>
      <c r="AK150" s="272"/>
      <c r="AL150" s="33"/>
      <c r="AM150" s="33"/>
      <c r="AN150" s="272" t="s">
        <v>91</v>
      </c>
      <c r="AO150" s="34"/>
      <c r="AP150" s="34" t="str">
        <f t="shared" si="27"/>
        <v/>
      </c>
      <c r="AQ150" s="34"/>
      <c r="AR150" s="34"/>
      <c r="AS150" s="34"/>
      <c r="AT150" s="34" t="str">
        <f t="shared" si="28"/>
        <v/>
      </c>
      <c r="AU150" s="272"/>
      <c r="AV150" s="34" t="str">
        <f t="shared" si="29"/>
        <v/>
      </c>
      <c r="AW150" s="134" t="s">
        <v>2748</v>
      </c>
      <c r="AX150" s="87" t="str">
        <f>'1A. Template Prep'!$C$2</f>
        <v>1270. 14 BMW X5 SUV (F15) 4.4TT (N63) Auto (Sophisto Gray) AWD (71781)</v>
      </c>
    </row>
    <row r="151" spans="1:50" x14ac:dyDescent="0.25">
      <c r="A151" s="39" t="str">
        <f t="shared" si="20"/>
        <v/>
      </c>
      <c r="B151" s="39" t="str">
        <f t="shared" si="21"/>
        <v/>
      </c>
      <c r="C151" s="39"/>
      <c r="D151" s="269"/>
      <c r="E151" s="39" t="str">
        <f t="shared" si="22"/>
        <v/>
      </c>
      <c r="F151" s="33"/>
      <c r="G151" s="33"/>
      <c r="H151" s="34"/>
      <c r="I151" s="34"/>
      <c r="J151" s="34"/>
      <c r="K151" s="34"/>
      <c r="L151" s="34" t="str">
        <f t="shared" si="23"/>
        <v xml:space="preserve">. </v>
      </c>
      <c r="M151" s="131" t="s">
        <v>2076</v>
      </c>
      <c r="N151" s="97" t="str">
        <f t="shared" si="24"/>
        <v/>
      </c>
      <c r="O151" s="270"/>
      <c r="P151" s="330"/>
      <c r="Q151" s="330"/>
      <c r="R151" s="35"/>
      <c r="S151" s="38" t="str">
        <f t="shared" si="25"/>
        <v/>
      </c>
      <c r="T151" s="329"/>
      <c r="U151" s="329"/>
      <c r="V151" s="329"/>
      <c r="W151" s="271"/>
      <c r="X151" s="33"/>
      <c r="Y151" s="331"/>
      <c r="Z151" s="330"/>
      <c r="AA151" s="330"/>
      <c r="AB151" s="34" t="str">
        <f t="shared" si="26"/>
        <v/>
      </c>
      <c r="AC151" s="34"/>
      <c r="AD151" s="34"/>
      <c r="AE151" s="34"/>
      <c r="AF151" s="273"/>
      <c r="AG151" s="273"/>
      <c r="AH151" s="133"/>
      <c r="AI151" s="133"/>
      <c r="AJ151" s="133"/>
      <c r="AK151" s="272"/>
      <c r="AL151" s="33"/>
      <c r="AM151" s="33"/>
      <c r="AN151" s="272" t="s">
        <v>91</v>
      </c>
      <c r="AO151" s="34"/>
      <c r="AP151" s="34" t="str">
        <f t="shared" si="27"/>
        <v/>
      </c>
      <c r="AQ151" s="34"/>
      <c r="AR151" s="34"/>
      <c r="AS151" s="34"/>
      <c r="AT151" s="34" t="str">
        <f t="shared" si="28"/>
        <v/>
      </c>
      <c r="AU151" s="272"/>
      <c r="AV151" s="34" t="str">
        <f t="shared" si="29"/>
        <v/>
      </c>
      <c r="AW151" s="134" t="s">
        <v>2749</v>
      </c>
      <c r="AX151" s="87" t="str">
        <f>'1A. Template Prep'!$C$2</f>
        <v>1270. 14 BMW X5 SUV (F15) 4.4TT (N63) Auto (Sophisto Gray) AWD (71781)</v>
      </c>
    </row>
    <row r="152" spans="1:50" x14ac:dyDescent="0.25">
      <c r="A152" s="39" t="str">
        <f t="shared" si="20"/>
        <v/>
      </c>
      <c r="B152" s="39" t="str">
        <f t="shared" si="21"/>
        <v/>
      </c>
      <c r="C152" s="39"/>
      <c r="D152" s="269"/>
      <c r="E152" s="39" t="str">
        <f t="shared" si="22"/>
        <v/>
      </c>
      <c r="F152" s="33"/>
      <c r="G152" s="33"/>
      <c r="H152" s="34"/>
      <c r="I152" s="34"/>
      <c r="J152" s="34"/>
      <c r="K152" s="34"/>
      <c r="L152" s="34" t="str">
        <f t="shared" si="23"/>
        <v xml:space="preserve">. </v>
      </c>
      <c r="M152" s="131" t="s">
        <v>2076</v>
      </c>
      <c r="N152" s="97" t="str">
        <f t="shared" si="24"/>
        <v/>
      </c>
      <c r="O152" s="270"/>
      <c r="P152" s="330"/>
      <c r="Q152" s="330"/>
      <c r="R152" s="35"/>
      <c r="S152" s="38" t="str">
        <f t="shared" si="25"/>
        <v/>
      </c>
      <c r="T152" s="329"/>
      <c r="U152" s="329"/>
      <c r="V152" s="329"/>
      <c r="W152" s="271"/>
      <c r="X152" s="33"/>
      <c r="Y152" s="331"/>
      <c r="Z152" s="330"/>
      <c r="AA152" s="330"/>
      <c r="AB152" s="34" t="str">
        <f t="shared" si="26"/>
        <v/>
      </c>
      <c r="AC152" s="34"/>
      <c r="AD152" s="34"/>
      <c r="AE152" s="34"/>
      <c r="AF152" s="273"/>
      <c r="AG152" s="273"/>
      <c r="AH152" s="133"/>
      <c r="AI152" s="133"/>
      <c r="AJ152" s="133"/>
      <c r="AK152" s="272"/>
      <c r="AL152" s="33"/>
      <c r="AM152" s="33"/>
      <c r="AN152" s="272" t="s">
        <v>91</v>
      </c>
      <c r="AO152" s="34"/>
      <c r="AP152" s="34" t="str">
        <f t="shared" si="27"/>
        <v/>
      </c>
      <c r="AQ152" s="34"/>
      <c r="AR152" s="34"/>
      <c r="AS152" s="34"/>
      <c r="AT152" s="34" t="str">
        <f t="shared" si="28"/>
        <v/>
      </c>
      <c r="AU152" s="272"/>
      <c r="AV152" s="34" t="str">
        <f t="shared" si="29"/>
        <v/>
      </c>
      <c r="AW152" s="134" t="s">
        <v>2750</v>
      </c>
      <c r="AX152" s="87" t="str">
        <f>'1A. Template Prep'!$C$2</f>
        <v>1270. 14 BMW X5 SUV (F15) 4.4TT (N63) Auto (Sophisto Gray) AWD (71781)</v>
      </c>
    </row>
    <row r="153" spans="1:50" x14ac:dyDescent="0.25">
      <c r="A153" s="39" t="str">
        <f t="shared" si="20"/>
        <v/>
      </c>
      <c r="B153" s="39" t="str">
        <f t="shared" si="21"/>
        <v/>
      </c>
      <c r="C153" s="39"/>
      <c r="D153" s="269"/>
      <c r="E153" s="39" t="str">
        <f t="shared" si="22"/>
        <v/>
      </c>
      <c r="F153" s="33"/>
      <c r="G153" s="33"/>
      <c r="H153" s="34"/>
      <c r="I153" s="34"/>
      <c r="J153" s="34"/>
      <c r="K153" s="34"/>
      <c r="L153" s="34" t="str">
        <f t="shared" si="23"/>
        <v xml:space="preserve">. </v>
      </c>
      <c r="M153" s="131" t="s">
        <v>2076</v>
      </c>
      <c r="N153" s="97" t="str">
        <f t="shared" si="24"/>
        <v/>
      </c>
      <c r="O153" s="270"/>
      <c r="P153" s="330"/>
      <c r="Q153" s="330"/>
      <c r="R153" s="35"/>
      <c r="S153" s="38" t="str">
        <f t="shared" si="25"/>
        <v/>
      </c>
      <c r="T153" s="329"/>
      <c r="U153" s="329"/>
      <c r="V153" s="329"/>
      <c r="W153" s="271"/>
      <c r="X153" s="33"/>
      <c r="Y153" s="331"/>
      <c r="Z153" s="330"/>
      <c r="AA153" s="330"/>
      <c r="AB153" s="34" t="str">
        <f t="shared" si="26"/>
        <v/>
      </c>
      <c r="AC153" s="34"/>
      <c r="AD153" s="34"/>
      <c r="AE153" s="34"/>
      <c r="AF153" s="273"/>
      <c r="AG153" s="273"/>
      <c r="AH153" s="133"/>
      <c r="AI153" s="133"/>
      <c r="AJ153" s="133"/>
      <c r="AK153" s="272"/>
      <c r="AL153" s="33"/>
      <c r="AM153" s="33"/>
      <c r="AN153" s="272" t="s">
        <v>91</v>
      </c>
      <c r="AO153" s="34"/>
      <c r="AP153" s="34" t="str">
        <f t="shared" si="27"/>
        <v/>
      </c>
      <c r="AQ153" s="34"/>
      <c r="AR153" s="34"/>
      <c r="AS153" s="34"/>
      <c r="AT153" s="34" t="str">
        <f t="shared" si="28"/>
        <v/>
      </c>
      <c r="AU153" s="272"/>
      <c r="AV153" s="34" t="str">
        <f t="shared" si="29"/>
        <v/>
      </c>
      <c r="AW153" s="134" t="s">
        <v>2751</v>
      </c>
      <c r="AX153" s="87" t="str">
        <f>'1A. Template Prep'!$C$2</f>
        <v>1270. 14 BMW X5 SUV (F15) 4.4TT (N63) Auto (Sophisto Gray) AWD (71781)</v>
      </c>
    </row>
    <row r="154" spans="1:50" x14ac:dyDescent="0.25">
      <c r="A154" s="39" t="str">
        <f t="shared" si="20"/>
        <v/>
      </c>
      <c r="B154" s="39" t="str">
        <f t="shared" si="21"/>
        <v/>
      </c>
      <c r="C154" s="39"/>
      <c r="D154" s="269"/>
      <c r="E154" s="39" t="str">
        <f t="shared" si="22"/>
        <v/>
      </c>
      <c r="F154" s="33"/>
      <c r="G154" s="33"/>
      <c r="H154" s="34"/>
      <c r="I154" s="34"/>
      <c r="J154" s="34"/>
      <c r="K154" s="34"/>
      <c r="L154" s="34" t="str">
        <f t="shared" si="23"/>
        <v xml:space="preserve">. </v>
      </c>
      <c r="M154" s="131" t="s">
        <v>2076</v>
      </c>
      <c r="N154" s="97" t="str">
        <f t="shared" si="24"/>
        <v/>
      </c>
      <c r="O154" s="270"/>
      <c r="P154" s="330"/>
      <c r="Q154" s="330"/>
      <c r="R154" s="35"/>
      <c r="S154" s="38" t="str">
        <f t="shared" si="25"/>
        <v/>
      </c>
      <c r="T154" s="329"/>
      <c r="U154" s="329"/>
      <c r="V154" s="329"/>
      <c r="W154" s="271"/>
      <c r="X154" s="33"/>
      <c r="Y154" s="331"/>
      <c r="Z154" s="330"/>
      <c r="AA154" s="330"/>
      <c r="AB154" s="34" t="str">
        <f t="shared" si="26"/>
        <v/>
      </c>
      <c r="AC154" s="34"/>
      <c r="AD154" s="34"/>
      <c r="AE154" s="34"/>
      <c r="AF154" s="273"/>
      <c r="AG154" s="273"/>
      <c r="AH154" s="133"/>
      <c r="AI154" s="133"/>
      <c r="AJ154" s="133"/>
      <c r="AK154" s="272"/>
      <c r="AL154" s="33"/>
      <c r="AM154" s="33"/>
      <c r="AN154" s="272" t="s">
        <v>91</v>
      </c>
      <c r="AO154" s="34"/>
      <c r="AP154" s="34" t="str">
        <f t="shared" si="27"/>
        <v/>
      </c>
      <c r="AQ154" s="34"/>
      <c r="AR154" s="34"/>
      <c r="AS154" s="34"/>
      <c r="AT154" s="34" t="str">
        <f t="shared" si="28"/>
        <v/>
      </c>
      <c r="AU154" s="272"/>
      <c r="AV154" s="34" t="str">
        <f t="shared" si="29"/>
        <v/>
      </c>
      <c r="AW154" s="134" t="s">
        <v>2752</v>
      </c>
      <c r="AX154" s="87" t="str">
        <f>'1A. Template Prep'!$C$2</f>
        <v>1270. 14 BMW X5 SUV (F15) 4.4TT (N63) Auto (Sophisto Gray) AWD (71781)</v>
      </c>
    </row>
    <row r="155" spans="1:50" x14ac:dyDescent="0.25">
      <c r="A155" s="39" t="str">
        <f t="shared" si="20"/>
        <v/>
      </c>
      <c r="B155" s="39" t="str">
        <f t="shared" si="21"/>
        <v/>
      </c>
      <c r="C155" s="39"/>
      <c r="D155" s="269"/>
      <c r="E155" s="39" t="str">
        <f t="shared" si="22"/>
        <v/>
      </c>
      <c r="F155" s="33"/>
      <c r="G155" s="33"/>
      <c r="H155" s="34"/>
      <c r="I155" s="34"/>
      <c r="J155" s="34"/>
      <c r="K155" s="34"/>
      <c r="L155" s="34" t="str">
        <f t="shared" si="23"/>
        <v xml:space="preserve">. </v>
      </c>
      <c r="M155" s="131" t="s">
        <v>2076</v>
      </c>
      <c r="N155" s="97" t="str">
        <f t="shared" si="24"/>
        <v/>
      </c>
      <c r="O155" s="270"/>
      <c r="P155" s="330"/>
      <c r="Q155" s="330"/>
      <c r="R155" s="35"/>
      <c r="S155" s="38" t="str">
        <f t="shared" si="25"/>
        <v/>
      </c>
      <c r="T155" s="329"/>
      <c r="U155" s="329"/>
      <c r="V155" s="329"/>
      <c r="W155" s="271"/>
      <c r="X155" s="33"/>
      <c r="Y155" s="331"/>
      <c r="Z155" s="330"/>
      <c r="AA155" s="330"/>
      <c r="AB155" s="34" t="str">
        <f t="shared" si="26"/>
        <v/>
      </c>
      <c r="AC155" s="34"/>
      <c r="AD155" s="34"/>
      <c r="AE155" s="34"/>
      <c r="AF155" s="273"/>
      <c r="AG155" s="273"/>
      <c r="AH155" s="133"/>
      <c r="AI155" s="133"/>
      <c r="AJ155" s="133"/>
      <c r="AK155" s="272"/>
      <c r="AL155" s="33"/>
      <c r="AM155" s="33"/>
      <c r="AN155" s="272" t="s">
        <v>91</v>
      </c>
      <c r="AO155" s="34"/>
      <c r="AP155" s="34" t="str">
        <f t="shared" si="27"/>
        <v/>
      </c>
      <c r="AQ155" s="34"/>
      <c r="AR155" s="34"/>
      <c r="AS155" s="34"/>
      <c r="AT155" s="34" t="str">
        <f t="shared" si="28"/>
        <v/>
      </c>
      <c r="AU155" s="272"/>
      <c r="AV155" s="34" t="str">
        <f t="shared" si="29"/>
        <v/>
      </c>
      <c r="AW155" s="134" t="s">
        <v>2753</v>
      </c>
      <c r="AX155" s="87" t="str">
        <f>'1A. Template Prep'!$C$2</f>
        <v>1270. 14 BMW X5 SUV (F15) 4.4TT (N63) Auto (Sophisto Gray) AWD (71781)</v>
      </c>
    </row>
    <row r="156" spans="1:50" x14ac:dyDescent="0.25">
      <c r="A156" s="39" t="str">
        <f t="shared" si="20"/>
        <v/>
      </c>
      <c r="B156" s="39" t="str">
        <f t="shared" si="21"/>
        <v/>
      </c>
      <c r="C156" s="39"/>
      <c r="D156" s="269"/>
      <c r="E156" s="39" t="str">
        <f t="shared" si="22"/>
        <v/>
      </c>
      <c r="F156" s="33"/>
      <c r="G156" s="33"/>
      <c r="H156" s="34"/>
      <c r="I156" s="34"/>
      <c r="J156" s="34"/>
      <c r="K156" s="34"/>
      <c r="L156" s="34" t="str">
        <f t="shared" si="23"/>
        <v xml:space="preserve">. </v>
      </c>
      <c r="M156" s="131" t="s">
        <v>2076</v>
      </c>
      <c r="N156" s="97" t="str">
        <f t="shared" si="24"/>
        <v/>
      </c>
      <c r="O156" s="270"/>
      <c r="P156" s="330"/>
      <c r="Q156" s="330"/>
      <c r="R156" s="35"/>
      <c r="S156" s="38" t="str">
        <f t="shared" si="25"/>
        <v/>
      </c>
      <c r="T156" s="329"/>
      <c r="U156" s="329"/>
      <c r="V156" s="329"/>
      <c r="W156" s="271"/>
      <c r="X156" s="33"/>
      <c r="Y156" s="331"/>
      <c r="Z156" s="330"/>
      <c r="AA156" s="330"/>
      <c r="AB156" s="34" t="str">
        <f t="shared" si="26"/>
        <v/>
      </c>
      <c r="AC156" s="34"/>
      <c r="AD156" s="34"/>
      <c r="AE156" s="34"/>
      <c r="AF156" s="273"/>
      <c r="AG156" s="273"/>
      <c r="AH156" s="133"/>
      <c r="AI156" s="133"/>
      <c r="AJ156" s="133"/>
      <c r="AK156" s="272"/>
      <c r="AL156" s="33"/>
      <c r="AM156" s="33"/>
      <c r="AN156" s="272" t="s">
        <v>91</v>
      </c>
      <c r="AO156" s="34"/>
      <c r="AP156" s="34" t="str">
        <f t="shared" si="27"/>
        <v/>
      </c>
      <c r="AQ156" s="34"/>
      <c r="AR156" s="34"/>
      <c r="AS156" s="34"/>
      <c r="AT156" s="34" t="str">
        <f t="shared" si="28"/>
        <v/>
      </c>
      <c r="AU156" s="272"/>
      <c r="AV156" s="34" t="str">
        <f t="shared" si="29"/>
        <v/>
      </c>
      <c r="AW156" s="134" t="s">
        <v>2754</v>
      </c>
      <c r="AX156" s="87" t="str">
        <f>'1A. Template Prep'!$C$2</f>
        <v>1270. 14 BMW X5 SUV (F15) 4.4TT (N63) Auto (Sophisto Gray) AWD (71781)</v>
      </c>
    </row>
    <row r="157" spans="1:50" x14ac:dyDescent="0.25">
      <c r="A157" s="39" t="str">
        <f t="shared" si="20"/>
        <v/>
      </c>
      <c r="B157" s="39" t="str">
        <f t="shared" si="21"/>
        <v/>
      </c>
      <c r="C157" s="39"/>
      <c r="D157" s="269"/>
      <c r="E157" s="39" t="str">
        <f t="shared" si="22"/>
        <v/>
      </c>
      <c r="F157" s="33"/>
      <c r="G157" s="33"/>
      <c r="H157" s="34"/>
      <c r="I157" s="34"/>
      <c r="J157" s="34"/>
      <c r="K157" s="34"/>
      <c r="L157" s="34" t="str">
        <f t="shared" si="23"/>
        <v xml:space="preserve">. </v>
      </c>
      <c r="M157" s="131" t="s">
        <v>2076</v>
      </c>
      <c r="N157" s="97" t="str">
        <f t="shared" si="24"/>
        <v/>
      </c>
      <c r="O157" s="270"/>
      <c r="P157" s="330"/>
      <c r="Q157" s="330"/>
      <c r="R157" s="35"/>
      <c r="S157" s="38" t="str">
        <f t="shared" si="25"/>
        <v/>
      </c>
      <c r="T157" s="329"/>
      <c r="U157" s="329"/>
      <c r="V157" s="329"/>
      <c r="W157" s="271"/>
      <c r="X157" s="33"/>
      <c r="Y157" s="331"/>
      <c r="Z157" s="330"/>
      <c r="AA157" s="330"/>
      <c r="AB157" s="34" t="str">
        <f t="shared" si="26"/>
        <v/>
      </c>
      <c r="AC157" s="34"/>
      <c r="AD157" s="34"/>
      <c r="AE157" s="34"/>
      <c r="AF157" s="273"/>
      <c r="AG157" s="273"/>
      <c r="AH157" s="133"/>
      <c r="AI157" s="133"/>
      <c r="AJ157" s="133"/>
      <c r="AK157" s="272"/>
      <c r="AL157" s="33"/>
      <c r="AM157" s="33"/>
      <c r="AN157" s="272" t="s">
        <v>91</v>
      </c>
      <c r="AO157" s="34"/>
      <c r="AP157" s="34" t="str">
        <f t="shared" si="27"/>
        <v/>
      </c>
      <c r="AQ157" s="34"/>
      <c r="AR157" s="34"/>
      <c r="AS157" s="34"/>
      <c r="AT157" s="34" t="str">
        <f t="shared" si="28"/>
        <v/>
      </c>
      <c r="AU157" s="272"/>
      <c r="AV157" s="34" t="str">
        <f t="shared" si="29"/>
        <v/>
      </c>
      <c r="AW157" s="134" t="s">
        <v>2755</v>
      </c>
      <c r="AX157" s="87" t="str">
        <f>'1A. Template Prep'!$C$2</f>
        <v>1270. 14 BMW X5 SUV (F15) 4.4TT (N63) Auto (Sophisto Gray) AWD (71781)</v>
      </c>
    </row>
    <row r="158" spans="1:50" x14ac:dyDescent="0.25">
      <c r="A158" s="39" t="str">
        <f t="shared" si="20"/>
        <v/>
      </c>
      <c r="B158" s="39" t="str">
        <f t="shared" si="21"/>
        <v/>
      </c>
      <c r="C158" s="39"/>
      <c r="D158" s="269"/>
      <c r="E158" s="39" t="str">
        <f t="shared" si="22"/>
        <v/>
      </c>
      <c r="F158" s="33"/>
      <c r="G158" s="33"/>
      <c r="H158" s="34"/>
      <c r="I158" s="34"/>
      <c r="J158" s="34"/>
      <c r="K158" s="34"/>
      <c r="L158" s="34" t="str">
        <f t="shared" si="23"/>
        <v xml:space="preserve">. </v>
      </c>
      <c r="M158" s="131" t="s">
        <v>2076</v>
      </c>
      <c r="N158" s="97" t="str">
        <f t="shared" si="24"/>
        <v/>
      </c>
      <c r="O158" s="270"/>
      <c r="P158" s="330"/>
      <c r="Q158" s="330"/>
      <c r="R158" s="35"/>
      <c r="S158" s="38" t="str">
        <f t="shared" si="25"/>
        <v/>
      </c>
      <c r="T158" s="329"/>
      <c r="U158" s="329"/>
      <c r="V158" s="329"/>
      <c r="W158" s="271"/>
      <c r="X158" s="33"/>
      <c r="Y158" s="331"/>
      <c r="Z158" s="330"/>
      <c r="AA158" s="330"/>
      <c r="AB158" s="34" t="str">
        <f t="shared" si="26"/>
        <v/>
      </c>
      <c r="AC158" s="34"/>
      <c r="AD158" s="34"/>
      <c r="AE158" s="34"/>
      <c r="AF158" s="273"/>
      <c r="AG158" s="273"/>
      <c r="AH158" s="133"/>
      <c r="AI158" s="133"/>
      <c r="AJ158" s="133"/>
      <c r="AK158" s="272"/>
      <c r="AL158" s="33"/>
      <c r="AM158" s="33"/>
      <c r="AN158" s="272" t="s">
        <v>91</v>
      </c>
      <c r="AO158" s="34"/>
      <c r="AP158" s="34" t="str">
        <f t="shared" si="27"/>
        <v/>
      </c>
      <c r="AQ158" s="34"/>
      <c r="AR158" s="34"/>
      <c r="AS158" s="34"/>
      <c r="AT158" s="34" t="str">
        <f t="shared" si="28"/>
        <v/>
      </c>
      <c r="AU158" s="272"/>
      <c r="AV158" s="34" t="str">
        <f t="shared" si="29"/>
        <v/>
      </c>
      <c r="AW158" s="134" t="s">
        <v>2756</v>
      </c>
      <c r="AX158" s="87" t="str">
        <f>'1A. Template Prep'!$C$2</f>
        <v>1270. 14 BMW X5 SUV (F15) 4.4TT (N63) Auto (Sophisto Gray) AWD (71781)</v>
      </c>
    </row>
    <row r="159" spans="1:50" x14ac:dyDescent="0.25">
      <c r="A159" s="39" t="str">
        <f t="shared" si="20"/>
        <v/>
      </c>
      <c r="B159" s="39" t="str">
        <f t="shared" si="21"/>
        <v/>
      </c>
      <c r="C159" s="39"/>
      <c r="D159" s="269"/>
      <c r="E159" s="39" t="str">
        <f t="shared" si="22"/>
        <v/>
      </c>
      <c r="F159" s="33"/>
      <c r="G159" s="33"/>
      <c r="H159" s="34"/>
      <c r="I159" s="34"/>
      <c r="J159" s="34"/>
      <c r="K159" s="34"/>
      <c r="L159" s="34" t="str">
        <f t="shared" si="23"/>
        <v xml:space="preserve">. </v>
      </c>
      <c r="M159" s="131" t="s">
        <v>2076</v>
      </c>
      <c r="N159" s="97" t="str">
        <f t="shared" si="24"/>
        <v/>
      </c>
      <c r="O159" s="270"/>
      <c r="P159" s="330"/>
      <c r="Q159" s="330"/>
      <c r="R159" s="35"/>
      <c r="S159" s="38" t="str">
        <f t="shared" si="25"/>
        <v/>
      </c>
      <c r="T159" s="329"/>
      <c r="U159" s="329"/>
      <c r="V159" s="329"/>
      <c r="W159" s="271"/>
      <c r="X159" s="33"/>
      <c r="Y159" s="331"/>
      <c r="Z159" s="330"/>
      <c r="AA159" s="330"/>
      <c r="AB159" s="34" t="str">
        <f t="shared" si="26"/>
        <v/>
      </c>
      <c r="AC159" s="34"/>
      <c r="AD159" s="34"/>
      <c r="AE159" s="34"/>
      <c r="AF159" s="273"/>
      <c r="AG159" s="273"/>
      <c r="AH159" s="133"/>
      <c r="AI159" s="133"/>
      <c r="AJ159" s="133"/>
      <c r="AK159" s="272"/>
      <c r="AL159" s="33"/>
      <c r="AM159" s="33"/>
      <c r="AN159" s="272" t="s">
        <v>91</v>
      </c>
      <c r="AO159" s="34"/>
      <c r="AP159" s="34" t="str">
        <f t="shared" si="27"/>
        <v/>
      </c>
      <c r="AQ159" s="34"/>
      <c r="AR159" s="34"/>
      <c r="AS159" s="34"/>
      <c r="AT159" s="34" t="str">
        <f t="shared" si="28"/>
        <v/>
      </c>
      <c r="AU159" s="272"/>
      <c r="AV159" s="34" t="str">
        <f t="shared" si="29"/>
        <v/>
      </c>
      <c r="AW159" s="134" t="s">
        <v>2757</v>
      </c>
      <c r="AX159" s="87" t="str">
        <f>'1A. Template Prep'!$C$2</f>
        <v>1270. 14 BMW X5 SUV (F15) 4.4TT (N63) Auto (Sophisto Gray) AWD (71781)</v>
      </c>
    </row>
    <row r="160" spans="1:50" x14ac:dyDescent="0.25">
      <c r="A160" s="39" t="str">
        <f t="shared" si="20"/>
        <v/>
      </c>
      <c r="B160" s="39" t="str">
        <f t="shared" si="21"/>
        <v/>
      </c>
      <c r="C160" s="39"/>
      <c r="D160" s="269"/>
      <c r="E160" s="39" t="str">
        <f t="shared" si="22"/>
        <v/>
      </c>
      <c r="F160" s="33"/>
      <c r="G160" s="33"/>
      <c r="H160" s="34"/>
      <c r="I160" s="34"/>
      <c r="J160" s="34"/>
      <c r="K160" s="34"/>
      <c r="L160" s="34" t="str">
        <f t="shared" si="23"/>
        <v xml:space="preserve">. </v>
      </c>
      <c r="M160" s="131" t="s">
        <v>2076</v>
      </c>
      <c r="N160" s="97" t="str">
        <f t="shared" si="24"/>
        <v/>
      </c>
      <c r="O160" s="270"/>
      <c r="P160" s="330"/>
      <c r="Q160" s="330"/>
      <c r="R160" s="35"/>
      <c r="S160" s="38" t="str">
        <f t="shared" si="25"/>
        <v/>
      </c>
      <c r="T160" s="329"/>
      <c r="U160" s="329"/>
      <c r="V160" s="329"/>
      <c r="W160" s="271"/>
      <c r="X160" s="33"/>
      <c r="Y160" s="331"/>
      <c r="Z160" s="330"/>
      <c r="AA160" s="330"/>
      <c r="AB160" s="34" t="str">
        <f t="shared" si="26"/>
        <v/>
      </c>
      <c r="AC160" s="34"/>
      <c r="AD160" s="34"/>
      <c r="AE160" s="34"/>
      <c r="AF160" s="273"/>
      <c r="AG160" s="273"/>
      <c r="AH160" s="133"/>
      <c r="AI160" s="133"/>
      <c r="AJ160" s="133"/>
      <c r="AK160" s="272"/>
      <c r="AL160" s="33"/>
      <c r="AM160" s="33"/>
      <c r="AN160" s="272" t="s">
        <v>91</v>
      </c>
      <c r="AO160" s="34"/>
      <c r="AP160" s="34" t="str">
        <f t="shared" si="27"/>
        <v/>
      </c>
      <c r="AQ160" s="34"/>
      <c r="AR160" s="34"/>
      <c r="AS160" s="34"/>
      <c r="AT160" s="34" t="str">
        <f t="shared" si="28"/>
        <v/>
      </c>
      <c r="AU160" s="272"/>
      <c r="AV160" s="34" t="str">
        <f t="shared" si="29"/>
        <v/>
      </c>
      <c r="AW160" s="134" t="s">
        <v>2758</v>
      </c>
      <c r="AX160" s="87" t="str">
        <f>'1A. Template Prep'!$C$2</f>
        <v>1270. 14 BMW X5 SUV (F15) 4.4TT (N63) Auto (Sophisto Gray) AWD (71781)</v>
      </c>
    </row>
    <row r="161" spans="1:50" x14ac:dyDescent="0.25">
      <c r="A161" s="39" t="str">
        <f t="shared" si="20"/>
        <v/>
      </c>
      <c r="B161" s="39" t="str">
        <f t="shared" si="21"/>
        <v/>
      </c>
      <c r="C161" s="39"/>
      <c r="D161" s="269"/>
      <c r="E161" s="39" t="str">
        <f t="shared" si="22"/>
        <v/>
      </c>
      <c r="F161" s="33"/>
      <c r="G161" s="33"/>
      <c r="H161" s="34"/>
      <c r="I161" s="34"/>
      <c r="J161" s="34"/>
      <c r="K161" s="34"/>
      <c r="L161" s="34" t="str">
        <f t="shared" si="23"/>
        <v xml:space="preserve">. </v>
      </c>
      <c r="M161" s="131" t="s">
        <v>2076</v>
      </c>
      <c r="N161" s="97" t="str">
        <f t="shared" si="24"/>
        <v/>
      </c>
      <c r="O161" s="270"/>
      <c r="P161" s="330"/>
      <c r="Q161" s="330"/>
      <c r="R161" s="35"/>
      <c r="S161" s="38" t="str">
        <f t="shared" si="25"/>
        <v/>
      </c>
      <c r="T161" s="329"/>
      <c r="U161" s="329"/>
      <c r="V161" s="329"/>
      <c r="W161" s="271"/>
      <c r="X161" s="33"/>
      <c r="Y161" s="331"/>
      <c r="Z161" s="330"/>
      <c r="AA161" s="330"/>
      <c r="AB161" s="34" t="str">
        <f t="shared" si="26"/>
        <v/>
      </c>
      <c r="AC161" s="34"/>
      <c r="AD161" s="34"/>
      <c r="AE161" s="34"/>
      <c r="AF161" s="273"/>
      <c r="AG161" s="273"/>
      <c r="AH161" s="133"/>
      <c r="AI161" s="133"/>
      <c r="AJ161" s="133"/>
      <c r="AK161" s="272"/>
      <c r="AL161" s="33"/>
      <c r="AM161" s="33"/>
      <c r="AN161" s="272" t="s">
        <v>91</v>
      </c>
      <c r="AO161" s="34"/>
      <c r="AP161" s="34" t="str">
        <f t="shared" si="27"/>
        <v/>
      </c>
      <c r="AQ161" s="34"/>
      <c r="AR161" s="34"/>
      <c r="AS161" s="34"/>
      <c r="AT161" s="34" t="str">
        <f t="shared" si="28"/>
        <v/>
      </c>
      <c r="AU161" s="272"/>
      <c r="AV161" s="34" t="str">
        <f t="shared" si="29"/>
        <v/>
      </c>
      <c r="AW161" s="134" t="s">
        <v>2759</v>
      </c>
      <c r="AX161" s="87" t="str">
        <f>'1A. Template Prep'!$C$2</f>
        <v>1270. 14 BMW X5 SUV (F15) 4.4TT (N63) Auto (Sophisto Gray) AWD (71781)</v>
      </c>
    </row>
    <row r="162" spans="1:50" x14ac:dyDescent="0.25">
      <c r="A162" s="39" t="str">
        <f t="shared" si="20"/>
        <v/>
      </c>
      <c r="B162" s="39" t="str">
        <f t="shared" si="21"/>
        <v/>
      </c>
      <c r="C162" s="39"/>
      <c r="D162" s="269"/>
      <c r="E162" s="39" t="str">
        <f t="shared" si="22"/>
        <v/>
      </c>
      <c r="F162" s="33"/>
      <c r="G162" s="33"/>
      <c r="H162" s="34"/>
      <c r="I162" s="34"/>
      <c r="J162" s="34"/>
      <c r="K162" s="34"/>
      <c r="L162" s="34" t="str">
        <f t="shared" si="23"/>
        <v xml:space="preserve">. </v>
      </c>
      <c r="M162" s="131" t="s">
        <v>2076</v>
      </c>
      <c r="N162" s="97" t="str">
        <f t="shared" si="24"/>
        <v/>
      </c>
      <c r="O162" s="270"/>
      <c r="P162" s="330"/>
      <c r="Q162" s="330"/>
      <c r="R162" s="35"/>
      <c r="S162" s="38" t="str">
        <f t="shared" si="25"/>
        <v/>
      </c>
      <c r="T162" s="329"/>
      <c r="U162" s="329"/>
      <c r="V162" s="329"/>
      <c r="W162" s="271"/>
      <c r="X162" s="33"/>
      <c r="Y162" s="331"/>
      <c r="Z162" s="330"/>
      <c r="AA162" s="330"/>
      <c r="AB162" s="34" t="str">
        <f t="shared" si="26"/>
        <v/>
      </c>
      <c r="AC162" s="34"/>
      <c r="AD162" s="34"/>
      <c r="AE162" s="34"/>
      <c r="AF162" s="273"/>
      <c r="AG162" s="273"/>
      <c r="AH162" s="133"/>
      <c r="AI162" s="133"/>
      <c r="AJ162" s="133"/>
      <c r="AK162" s="272"/>
      <c r="AL162" s="33"/>
      <c r="AM162" s="33"/>
      <c r="AN162" s="272" t="s">
        <v>91</v>
      </c>
      <c r="AO162" s="34"/>
      <c r="AP162" s="34" t="str">
        <f t="shared" si="27"/>
        <v/>
      </c>
      <c r="AQ162" s="34"/>
      <c r="AR162" s="34"/>
      <c r="AS162" s="34"/>
      <c r="AT162" s="34" t="str">
        <f t="shared" si="28"/>
        <v/>
      </c>
      <c r="AU162" s="272"/>
      <c r="AV162" s="34" t="str">
        <f t="shared" si="29"/>
        <v/>
      </c>
      <c r="AW162" s="134" t="s">
        <v>2760</v>
      </c>
      <c r="AX162" s="87" t="str">
        <f>'1A. Template Prep'!$C$2</f>
        <v>1270. 14 BMW X5 SUV (F15) 4.4TT (N63) Auto (Sophisto Gray) AWD (71781)</v>
      </c>
    </row>
    <row r="163" spans="1:50" x14ac:dyDescent="0.25">
      <c r="A163" s="39" t="str">
        <f t="shared" si="20"/>
        <v/>
      </c>
      <c r="B163" s="39" t="str">
        <f t="shared" si="21"/>
        <v/>
      </c>
      <c r="C163" s="39"/>
      <c r="D163" s="269"/>
      <c r="E163" s="39" t="str">
        <f t="shared" si="22"/>
        <v/>
      </c>
      <c r="F163" s="33"/>
      <c r="G163" s="33"/>
      <c r="H163" s="34"/>
      <c r="I163" s="34"/>
      <c r="J163" s="34"/>
      <c r="K163" s="34"/>
      <c r="L163" s="34" t="str">
        <f t="shared" si="23"/>
        <v xml:space="preserve">. </v>
      </c>
      <c r="M163" s="131" t="s">
        <v>2076</v>
      </c>
      <c r="N163" s="97" t="str">
        <f t="shared" si="24"/>
        <v/>
      </c>
      <c r="O163" s="270"/>
      <c r="P163" s="330"/>
      <c r="Q163" s="330"/>
      <c r="R163" s="35"/>
      <c r="S163" s="38" t="str">
        <f t="shared" si="25"/>
        <v/>
      </c>
      <c r="T163" s="329"/>
      <c r="U163" s="329"/>
      <c r="V163" s="329"/>
      <c r="W163" s="271"/>
      <c r="X163" s="33"/>
      <c r="Y163" s="331"/>
      <c r="Z163" s="330"/>
      <c r="AA163" s="330"/>
      <c r="AB163" s="34" t="str">
        <f t="shared" si="26"/>
        <v/>
      </c>
      <c r="AC163" s="34"/>
      <c r="AD163" s="34"/>
      <c r="AE163" s="34"/>
      <c r="AF163" s="273"/>
      <c r="AG163" s="273"/>
      <c r="AH163" s="133"/>
      <c r="AI163" s="133"/>
      <c r="AJ163" s="133"/>
      <c r="AK163" s="272"/>
      <c r="AL163" s="33"/>
      <c r="AM163" s="33"/>
      <c r="AN163" s="272" t="s">
        <v>91</v>
      </c>
      <c r="AO163" s="34"/>
      <c r="AP163" s="34" t="str">
        <f t="shared" si="27"/>
        <v/>
      </c>
      <c r="AQ163" s="34"/>
      <c r="AR163" s="34"/>
      <c r="AS163" s="34"/>
      <c r="AT163" s="34" t="str">
        <f t="shared" si="28"/>
        <v/>
      </c>
      <c r="AU163" s="272"/>
      <c r="AV163" s="34" t="str">
        <f t="shared" si="29"/>
        <v/>
      </c>
      <c r="AW163" s="134" t="s">
        <v>2761</v>
      </c>
      <c r="AX163" s="87" t="str">
        <f>'1A. Template Prep'!$C$2</f>
        <v>1270. 14 BMW X5 SUV (F15) 4.4TT (N63) Auto (Sophisto Gray) AWD (71781)</v>
      </c>
    </row>
    <row r="164" spans="1:50" x14ac:dyDescent="0.25">
      <c r="A164" s="39" t="str">
        <f t="shared" si="20"/>
        <v/>
      </c>
      <c r="B164" s="39" t="str">
        <f t="shared" si="21"/>
        <v/>
      </c>
      <c r="C164" s="39"/>
      <c r="D164" s="269"/>
      <c r="E164" s="39" t="str">
        <f t="shared" si="22"/>
        <v/>
      </c>
      <c r="F164" s="33"/>
      <c r="G164" s="33"/>
      <c r="H164" s="34"/>
      <c r="I164" s="34"/>
      <c r="J164" s="34"/>
      <c r="K164" s="34"/>
      <c r="L164" s="34" t="str">
        <f t="shared" si="23"/>
        <v xml:space="preserve">. </v>
      </c>
      <c r="M164" s="131" t="s">
        <v>2076</v>
      </c>
      <c r="N164" s="97" t="str">
        <f t="shared" si="24"/>
        <v/>
      </c>
      <c r="O164" s="270"/>
      <c r="P164" s="330"/>
      <c r="Q164" s="330"/>
      <c r="R164" s="35"/>
      <c r="S164" s="38" t="str">
        <f t="shared" si="25"/>
        <v/>
      </c>
      <c r="T164" s="329"/>
      <c r="U164" s="329"/>
      <c r="V164" s="329"/>
      <c r="W164" s="271"/>
      <c r="X164" s="33"/>
      <c r="Y164" s="331"/>
      <c r="Z164" s="330"/>
      <c r="AA164" s="330"/>
      <c r="AB164" s="34" t="str">
        <f t="shared" si="26"/>
        <v/>
      </c>
      <c r="AC164" s="34"/>
      <c r="AD164" s="34"/>
      <c r="AE164" s="34"/>
      <c r="AF164" s="273"/>
      <c r="AG164" s="273"/>
      <c r="AH164" s="133"/>
      <c r="AI164" s="133"/>
      <c r="AJ164" s="133"/>
      <c r="AK164" s="272"/>
      <c r="AL164" s="33"/>
      <c r="AM164" s="33"/>
      <c r="AN164" s="272" t="s">
        <v>91</v>
      </c>
      <c r="AO164" s="34"/>
      <c r="AP164" s="34" t="str">
        <f t="shared" si="27"/>
        <v/>
      </c>
      <c r="AQ164" s="34"/>
      <c r="AR164" s="34"/>
      <c r="AS164" s="34"/>
      <c r="AT164" s="34" t="str">
        <f t="shared" si="28"/>
        <v/>
      </c>
      <c r="AU164" s="272"/>
      <c r="AV164" s="34" t="str">
        <f t="shared" si="29"/>
        <v/>
      </c>
      <c r="AW164" s="134" t="s">
        <v>2762</v>
      </c>
      <c r="AX164" s="87" t="str">
        <f>'1A. Template Prep'!$C$2</f>
        <v>1270. 14 BMW X5 SUV (F15) 4.4TT (N63) Auto (Sophisto Gray) AWD (71781)</v>
      </c>
    </row>
    <row r="165" spans="1:50" x14ac:dyDescent="0.25">
      <c r="A165" s="39" t="str">
        <f t="shared" si="20"/>
        <v/>
      </c>
      <c r="B165" s="39" t="str">
        <f t="shared" si="21"/>
        <v/>
      </c>
      <c r="C165" s="39"/>
      <c r="D165" s="269"/>
      <c r="E165" s="39" t="str">
        <f t="shared" si="22"/>
        <v/>
      </c>
      <c r="F165" s="33"/>
      <c r="G165" s="33"/>
      <c r="H165" s="34"/>
      <c r="I165" s="34"/>
      <c r="J165" s="34"/>
      <c r="K165" s="34"/>
      <c r="L165" s="34" t="str">
        <f t="shared" si="23"/>
        <v xml:space="preserve">. </v>
      </c>
      <c r="M165" s="131" t="s">
        <v>2076</v>
      </c>
      <c r="N165" s="97" t="str">
        <f t="shared" si="24"/>
        <v/>
      </c>
      <c r="O165" s="270"/>
      <c r="P165" s="330"/>
      <c r="Q165" s="330"/>
      <c r="R165" s="35"/>
      <c r="S165" s="38" t="str">
        <f t="shared" si="25"/>
        <v/>
      </c>
      <c r="T165" s="329"/>
      <c r="U165" s="329"/>
      <c r="V165" s="329"/>
      <c r="W165" s="271"/>
      <c r="X165" s="33"/>
      <c r="Y165" s="331"/>
      <c r="Z165" s="330"/>
      <c r="AA165" s="330"/>
      <c r="AB165" s="34" t="str">
        <f t="shared" si="26"/>
        <v/>
      </c>
      <c r="AC165" s="34"/>
      <c r="AD165" s="34"/>
      <c r="AE165" s="34"/>
      <c r="AF165" s="273"/>
      <c r="AG165" s="273"/>
      <c r="AH165" s="133"/>
      <c r="AI165" s="133"/>
      <c r="AJ165" s="133"/>
      <c r="AK165" s="272"/>
      <c r="AL165" s="33"/>
      <c r="AM165" s="33"/>
      <c r="AN165" s="272" t="s">
        <v>91</v>
      </c>
      <c r="AO165" s="34"/>
      <c r="AP165" s="34" t="str">
        <f t="shared" si="27"/>
        <v/>
      </c>
      <c r="AQ165" s="34"/>
      <c r="AR165" s="34"/>
      <c r="AS165" s="34"/>
      <c r="AT165" s="34" t="str">
        <f t="shared" si="28"/>
        <v/>
      </c>
      <c r="AU165" s="272"/>
      <c r="AV165" s="34" t="str">
        <f t="shared" si="29"/>
        <v/>
      </c>
      <c r="AW165" s="134" t="s">
        <v>2763</v>
      </c>
      <c r="AX165" s="87" t="str">
        <f>'1A. Template Prep'!$C$2</f>
        <v>1270. 14 BMW X5 SUV (F15) 4.4TT (N63) Auto (Sophisto Gray) AWD (71781)</v>
      </c>
    </row>
    <row r="166" spans="1:50" x14ac:dyDescent="0.25">
      <c r="A166" s="39" t="str">
        <f t="shared" si="20"/>
        <v/>
      </c>
      <c r="B166" s="39" t="str">
        <f t="shared" si="21"/>
        <v/>
      </c>
      <c r="C166" s="39"/>
      <c r="D166" s="269"/>
      <c r="E166" s="39" t="str">
        <f t="shared" si="22"/>
        <v/>
      </c>
      <c r="F166" s="33"/>
      <c r="G166" s="33"/>
      <c r="H166" s="34"/>
      <c r="I166" s="34"/>
      <c r="J166" s="34"/>
      <c r="K166" s="34"/>
      <c r="L166" s="34" t="str">
        <f t="shared" si="23"/>
        <v xml:space="preserve">. </v>
      </c>
      <c r="M166" s="131" t="s">
        <v>2076</v>
      </c>
      <c r="N166" s="97" t="str">
        <f t="shared" si="24"/>
        <v/>
      </c>
      <c r="O166" s="270"/>
      <c r="P166" s="330"/>
      <c r="Q166" s="330"/>
      <c r="R166" s="35"/>
      <c r="S166" s="38" t="str">
        <f t="shared" si="25"/>
        <v/>
      </c>
      <c r="T166" s="329"/>
      <c r="U166" s="329"/>
      <c r="V166" s="329"/>
      <c r="W166" s="271"/>
      <c r="X166" s="33"/>
      <c r="Y166" s="331"/>
      <c r="Z166" s="330"/>
      <c r="AA166" s="330"/>
      <c r="AB166" s="34" t="str">
        <f t="shared" si="26"/>
        <v/>
      </c>
      <c r="AC166" s="34"/>
      <c r="AD166" s="34"/>
      <c r="AE166" s="34"/>
      <c r="AF166" s="273"/>
      <c r="AG166" s="273"/>
      <c r="AH166" s="133"/>
      <c r="AI166" s="133"/>
      <c r="AJ166" s="133"/>
      <c r="AK166" s="272"/>
      <c r="AL166" s="33"/>
      <c r="AM166" s="33"/>
      <c r="AN166" s="272" t="s">
        <v>91</v>
      </c>
      <c r="AO166" s="34"/>
      <c r="AP166" s="34" t="str">
        <f t="shared" si="27"/>
        <v/>
      </c>
      <c r="AQ166" s="34"/>
      <c r="AR166" s="34"/>
      <c r="AS166" s="34"/>
      <c r="AT166" s="34" t="str">
        <f t="shared" si="28"/>
        <v/>
      </c>
      <c r="AU166" s="272"/>
      <c r="AV166" s="34" t="str">
        <f t="shared" si="29"/>
        <v/>
      </c>
      <c r="AW166" s="134" t="s">
        <v>2764</v>
      </c>
      <c r="AX166" s="87" t="str">
        <f>'1A. Template Prep'!$C$2</f>
        <v>1270. 14 BMW X5 SUV (F15) 4.4TT (N63) Auto (Sophisto Gray) AWD (71781)</v>
      </c>
    </row>
    <row r="167" spans="1:50" x14ac:dyDescent="0.25">
      <c r="A167" s="39" t="str">
        <f t="shared" si="20"/>
        <v/>
      </c>
      <c r="B167" s="39" t="str">
        <f t="shared" si="21"/>
        <v/>
      </c>
      <c r="C167" s="39"/>
      <c r="D167" s="269"/>
      <c r="E167" s="39" t="str">
        <f t="shared" si="22"/>
        <v/>
      </c>
      <c r="F167" s="33"/>
      <c r="G167" s="33"/>
      <c r="H167" s="34"/>
      <c r="I167" s="34"/>
      <c r="J167" s="34"/>
      <c r="K167" s="34"/>
      <c r="L167" s="34" t="str">
        <f t="shared" si="23"/>
        <v xml:space="preserve">. </v>
      </c>
      <c r="M167" s="131" t="s">
        <v>2076</v>
      </c>
      <c r="N167" s="97" t="str">
        <f t="shared" si="24"/>
        <v/>
      </c>
      <c r="O167" s="270"/>
      <c r="P167" s="330"/>
      <c r="Q167" s="330"/>
      <c r="R167" s="35"/>
      <c r="S167" s="38" t="str">
        <f t="shared" si="25"/>
        <v/>
      </c>
      <c r="T167" s="329"/>
      <c r="U167" s="329"/>
      <c r="V167" s="329"/>
      <c r="W167" s="271"/>
      <c r="X167" s="33"/>
      <c r="Y167" s="331"/>
      <c r="Z167" s="330"/>
      <c r="AA167" s="330"/>
      <c r="AB167" s="34" t="str">
        <f t="shared" si="26"/>
        <v/>
      </c>
      <c r="AC167" s="34"/>
      <c r="AD167" s="34"/>
      <c r="AE167" s="34"/>
      <c r="AF167" s="273"/>
      <c r="AG167" s="273"/>
      <c r="AH167" s="133"/>
      <c r="AI167" s="133"/>
      <c r="AJ167" s="133"/>
      <c r="AK167" s="272"/>
      <c r="AL167" s="33"/>
      <c r="AM167" s="33"/>
      <c r="AN167" s="272" t="s">
        <v>91</v>
      </c>
      <c r="AO167" s="34"/>
      <c r="AP167" s="34" t="str">
        <f t="shared" si="27"/>
        <v/>
      </c>
      <c r="AQ167" s="34"/>
      <c r="AR167" s="34"/>
      <c r="AS167" s="34"/>
      <c r="AT167" s="34" t="str">
        <f t="shared" si="28"/>
        <v/>
      </c>
      <c r="AU167" s="272"/>
      <c r="AV167" s="34" t="str">
        <f t="shared" si="29"/>
        <v/>
      </c>
      <c r="AW167" s="134" t="s">
        <v>2765</v>
      </c>
      <c r="AX167" s="87" t="str">
        <f>'1A. Template Prep'!$C$2</f>
        <v>1270. 14 BMW X5 SUV (F15) 4.4TT (N63) Auto (Sophisto Gray) AWD (71781)</v>
      </c>
    </row>
    <row r="168" spans="1:50" x14ac:dyDescent="0.25">
      <c r="A168" s="39" t="str">
        <f t="shared" si="20"/>
        <v/>
      </c>
      <c r="B168" s="39" t="str">
        <f t="shared" si="21"/>
        <v/>
      </c>
      <c r="C168" s="39"/>
      <c r="D168" s="269"/>
      <c r="E168" s="39" t="str">
        <f t="shared" si="22"/>
        <v/>
      </c>
      <c r="F168" s="33"/>
      <c r="G168" s="33"/>
      <c r="H168" s="34"/>
      <c r="I168" s="34"/>
      <c r="J168" s="34"/>
      <c r="K168" s="34"/>
      <c r="L168" s="34" t="str">
        <f t="shared" si="23"/>
        <v xml:space="preserve">. </v>
      </c>
      <c r="M168" s="131" t="s">
        <v>2076</v>
      </c>
      <c r="N168" s="97" t="str">
        <f t="shared" si="24"/>
        <v/>
      </c>
      <c r="O168" s="270"/>
      <c r="P168" s="330"/>
      <c r="Q168" s="330"/>
      <c r="R168" s="35"/>
      <c r="S168" s="38" t="str">
        <f t="shared" si="25"/>
        <v/>
      </c>
      <c r="T168" s="329"/>
      <c r="U168" s="329"/>
      <c r="V168" s="329"/>
      <c r="W168" s="271"/>
      <c r="X168" s="33"/>
      <c r="Y168" s="331"/>
      <c r="Z168" s="330"/>
      <c r="AA168" s="330"/>
      <c r="AB168" s="34" t="str">
        <f t="shared" si="26"/>
        <v/>
      </c>
      <c r="AC168" s="34"/>
      <c r="AD168" s="34"/>
      <c r="AE168" s="34"/>
      <c r="AF168" s="273"/>
      <c r="AG168" s="273"/>
      <c r="AH168" s="133"/>
      <c r="AI168" s="133"/>
      <c r="AJ168" s="133"/>
      <c r="AK168" s="272"/>
      <c r="AL168" s="33"/>
      <c r="AM168" s="33"/>
      <c r="AN168" s="272" t="s">
        <v>91</v>
      </c>
      <c r="AO168" s="34"/>
      <c r="AP168" s="34" t="str">
        <f t="shared" si="27"/>
        <v/>
      </c>
      <c r="AQ168" s="34"/>
      <c r="AR168" s="34"/>
      <c r="AS168" s="34"/>
      <c r="AT168" s="34" t="str">
        <f t="shared" si="28"/>
        <v/>
      </c>
      <c r="AU168" s="272"/>
      <c r="AV168" s="34" t="str">
        <f t="shared" si="29"/>
        <v/>
      </c>
      <c r="AW168" s="134" t="s">
        <v>2766</v>
      </c>
      <c r="AX168" s="87" t="str">
        <f>'1A. Template Prep'!$C$2</f>
        <v>1270. 14 BMW X5 SUV (F15) 4.4TT (N63) Auto (Sophisto Gray) AWD (71781)</v>
      </c>
    </row>
    <row r="169" spans="1:50" x14ac:dyDescent="0.25">
      <c r="A169" s="39" t="str">
        <f t="shared" si="20"/>
        <v/>
      </c>
      <c r="B169" s="39" t="str">
        <f t="shared" si="21"/>
        <v/>
      </c>
      <c r="C169" s="39"/>
      <c r="D169" s="269"/>
      <c r="E169" s="39" t="str">
        <f t="shared" si="22"/>
        <v/>
      </c>
      <c r="F169" s="33"/>
      <c r="G169" s="33"/>
      <c r="H169" s="34"/>
      <c r="I169" s="34"/>
      <c r="J169" s="34"/>
      <c r="K169" s="34"/>
      <c r="L169" s="34" t="str">
        <f t="shared" si="23"/>
        <v xml:space="preserve">. </v>
      </c>
      <c r="M169" s="131" t="s">
        <v>2076</v>
      </c>
      <c r="N169" s="97" t="str">
        <f t="shared" si="24"/>
        <v/>
      </c>
      <c r="O169" s="270"/>
      <c r="P169" s="330"/>
      <c r="Q169" s="330"/>
      <c r="R169" s="35"/>
      <c r="S169" s="38" t="str">
        <f t="shared" si="25"/>
        <v/>
      </c>
      <c r="T169" s="329"/>
      <c r="U169" s="329"/>
      <c r="V169" s="329"/>
      <c r="W169" s="271"/>
      <c r="X169" s="33"/>
      <c r="Y169" s="331"/>
      <c r="Z169" s="330"/>
      <c r="AA169" s="330"/>
      <c r="AB169" s="34" t="str">
        <f t="shared" si="26"/>
        <v/>
      </c>
      <c r="AC169" s="34"/>
      <c r="AD169" s="34"/>
      <c r="AE169" s="34"/>
      <c r="AF169" s="273"/>
      <c r="AG169" s="273"/>
      <c r="AH169" s="133"/>
      <c r="AI169" s="133"/>
      <c r="AJ169" s="133"/>
      <c r="AK169" s="272"/>
      <c r="AL169" s="33"/>
      <c r="AM169" s="33"/>
      <c r="AN169" s="272" t="s">
        <v>91</v>
      </c>
      <c r="AO169" s="34"/>
      <c r="AP169" s="34" t="str">
        <f t="shared" si="27"/>
        <v/>
      </c>
      <c r="AQ169" s="34"/>
      <c r="AR169" s="34"/>
      <c r="AS169" s="34"/>
      <c r="AT169" s="34" t="str">
        <f t="shared" si="28"/>
        <v/>
      </c>
      <c r="AU169" s="272"/>
      <c r="AV169" s="34" t="str">
        <f t="shared" si="29"/>
        <v/>
      </c>
      <c r="AW169" s="134" t="s">
        <v>2767</v>
      </c>
      <c r="AX169" s="87" t="str">
        <f>'1A. Template Prep'!$C$2</f>
        <v>1270. 14 BMW X5 SUV (F15) 4.4TT (N63) Auto (Sophisto Gray) AWD (71781)</v>
      </c>
    </row>
    <row r="170" spans="1:50" x14ac:dyDescent="0.25">
      <c r="A170" s="39" t="str">
        <f t="shared" si="20"/>
        <v/>
      </c>
      <c r="B170" s="39" t="str">
        <f t="shared" si="21"/>
        <v/>
      </c>
      <c r="C170" s="39"/>
      <c r="D170" s="269"/>
      <c r="E170" s="39" t="str">
        <f t="shared" si="22"/>
        <v/>
      </c>
      <c r="F170" s="33"/>
      <c r="G170" s="33"/>
      <c r="H170" s="34"/>
      <c r="I170" s="34"/>
      <c r="J170" s="34"/>
      <c r="K170" s="34"/>
      <c r="L170" s="34" t="str">
        <f t="shared" si="23"/>
        <v xml:space="preserve">. </v>
      </c>
      <c r="M170" s="131" t="s">
        <v>2076</v>
      </c>
      <c r="N170" s="97" t="str">
        <f t="shared" si="24"/>
        <v/>
      </c>
      <c r="O170" s="270"/>
      <c r="P170" s="330"/>
      <c r="Q170" s="330"/>
      <c r="R170" s="35"/>
      <c r="S170" s="38" t="str">
        <f t="shared" si="25"/>
        <v/>
      </c>
      <c r="T170" s="329"/>
      <c r="U170" s="329"/>
      <c r="V170" s="329"/>
      <c r="W170" s="271"/>
      <c r="X170" s="33"/>
      <c r="Y170" s="331"/>
      <c r="Z170" s="330"/>
      <c r="AA170" s="330"/>
      <c r="AB170" s="34" t="str">
        <f t="shared" si="26"/>
        <v/>
      </c>
      <c r="AC170" s="34"/>
      <c r="AD170" s="34"/>
      <c r="AE170" s="34"/>
      <c r="AF170" s="273"/>
      <c r="AG170" s="273"/>
      <c r="AH170" s="133"/>
      <c r="AI170" s="133"/>
      <c r="AJ170" s="133"/>
      <c r="AK170" s="272"/>
      <c r="AL170" s="33"/>
      <c r="AM170" s="33"/>
      <c r="AN170" s="272" t="s">
        <v>91</v>
      </c>
      <c r="AO170" s="34"/>
      <c r="AP170" s="34" t="str">
        <f t="shared" si="27"/>
        <v/>
      </c>
      <c r="AQ170" s="34"/>
      <c r="AR170" s="34"/>
      <c r="AS170" s="34"/>
      <c r="AT170" s="34" t="str">
        <f t="shared" si="28"/>
        <v/>
      </c>
      <c r="AU170" s="272"/>
      <c r="AV170" s="34" t="str">
        <f t="shared" si="29"/>
        <v/>
      </c>
      <c r="AW170" s="134" t="s">
        <v>2768</v>
      </c>
      <c r="AX170" s="87" t="str">
        <f>'1A. Template Prep'!$C$2</f>
        <v>1270. 14 BMW X5 SUV (F15) 4.4TT (N63) Auto (Sophisto Gray) AWD (71781)</v>
      </c>
    </row>
    <row r="171" spans="1:50" x14ac:dyDescent="0.25">
      <c r="A171" s="39" t="str">
        <f t="shared" si="20"/>
        <v/>
      </c>
      <c r="B171" s="39" t="str">
        <f t="shared" si="21"/>
        <v/>
      </c>
      <c r="C171" s="39"/>
      <c r="D171" s="269"/>
      <c r="E171" s="39" t="str">
        <f t="shared" si="22"/>
        <v/>
      </c>
      <c r="F171" s="33"/>
      <c r="G171" s="33"/>
      <c r="H171" s="34"/>
      <c r="I171" s="34"/>
      <c r="J171" s="34"/>
      <c r="K171" s="34"/>
      <c r="L171" s="34" t="str">
        <f t="shared" si="23"/>
        <v xml:space="preserve">. </v>
      </c>
      <c r="M171" s="131" t="s">
        <v>2076</v>
      </c>
      <c r="N171" s="97" t="str">
        <f t="shared" si="24"/>
        <v/>
      </c>
      <c r="O171" s="270"/>
      <c r="P171" s="330"/>
      <c r="Q171" s="330"/>
      <c r="R171" s="35"/>
      <c r="S171" s="38" t="str">
        <f t="shared" si="25"/>
        <v/>
      </c>
      <c r="T171" s="329"/>
      <c r="U171" s="329"/>
      <c r="V171" s="329"/>
      <c r="W171" s="271"/>
      <c r="X171" s="33"/>
      <c r="Y171" s="331"/>
      <c r="Z171" s="330"/>
      <c r="AA171" s="330"/>
      <c r="AB171" s="34" t="str">
        <f t="shared" si="26"/>
        <v/>
      </c>
      <c r="AC171" s="34"/>
      <c r="AD171" s="34"/>
      <c r="AE171" s="34"/>
      <c r="AF171" s="273"/>
      <c r="AG171" s="273"/>
      <c r="AH171" s="133"/>
      <c r="AI171" s="133"/>
      <c r="AJ171" s="133"/>
      <c r="AK171" s="272"/>
      <c r="AL171" s="33"/>
      <c r="AM171" s="33"/>
      <c r="AN171" s="272" t="s">
        <v>91</v>
      </c>
      <c r="AO171" s="34"/>
      <c r="AP171" s="34" t="str">
        <f t="shared" si="27"/>
        <v/>
      </c>
      <c r="AQ171" s="34"/>
      <c r="AR171" s="34"/>
      <c r="AS171" s="34"/>
      <c r="AT171" s="34" t="str">
        <f t="shared" si="28"/>
        <v/>
      </c>
      <c r="AU171" s="272"/>
      <c r="AV171" s="34" t="str">
        <f t="shared" si="29"/>
        <v/>
      </c>
      <c r="AW171" s="134" t="s">
        <v>2769</v>
      </c>
      <c r="AX171" s="87" t="str">
        <f>'1A. Template Prep'!$C$2</f>
        <v>1270. 14 BMW X5 SUV (F15) 4.4TT (N63) Auto (Sophisto Gray) AWD (71781)</v>
      </c>
    </row>
    <row r="172" spans="1:50" x14ac:dyDescent="0.25">
      <c r="A172" s="39" t="str">
        <f t="shared" si="20"/>
        <v/>
      </c>
      <c r="B172" s="39" t="str">
        <f t="shared" si="21"/>
        <v/>
      </c>
      <c r="C172" s="39"/>
      <c r="D172" s="269"/>
      <c r="E172" s="39" t="str">
        <f t="shared" si="22"/>
        <v/>
      </c>
      <c r="F172" s="33"/>
      <c r="G172" s="33"/>
      <c r="H172" s="34"/>
      <c r="I172" s="34"/>
      <c r="J172" s="34"/>
      <c r="K172" s="34"/>
      <c r="L172" s="34" t="str">
        <f t="shared" si="23"/>
        <v xml:space="preserve">. </v>
      </c>
      <c r="M172" s="131" t="s">
        <v>2076</v>
      </c>
      <c r="N172" s="97" t="str">
        <f t="shared" si="24"/>
        <v/>
      </c>
      <c r="O172" s="270"/>
      <c r="P172" s="330"/>
      <c r="Q172" s="330"/>
      <c r="R172" s="35"/>
      <c r="S172" s="38" t="str">
        <f t="shared" si="25"/>
        <v/>
      </c>
      <c r="T172" s="329"/>
      <c r="U172" s="329"/>
      <c r="V172" s="329"/>
      <c r="W172" s="271"/>
      <c r="X172" s="33"/>
      <c r="Y172" s="331"/>
      <c r="Z172" s="330"/>
      <c r="AA172" s="330"/>
      <c r="AB172" s="34" t="str">
        <f t="shared" si="26"/>
        <v/>
      </c>
      <c r="AC172" s="34"/>
      <c r="AD172" s="34"/>
      <c r="AE172" s="34"/>
      <c r="AF172" s="273"/>
      <c r="AG172" s="273"/>
      <c r="AH172" s="133"/>
      <c r="AI172" s="133"/>
      <c r="AJ172" s="133"/>
      <c r="AK172" s="272"/>
      <c r="AL172" s="33"/>
      <c r="AM172" s="33"/>
      <c r="AN172" s="272" t="s">
        <v>91</v>
      </c>
      <c r="AO172" s="34"/>
      <c r="AP172" s="34" t="str">
        <f t="shared" si="27"/>
        <v/>
      </c>
      <c r="AQ172" s="34"/>
      <c r="AR172" s="34"/>
      <c r="AS172" s="34"/>
      <c r="AT172" s="34" t="str">
        <f t="shared" si="28"/>
        <v/>
      </c>
      <c r="AU172" s="272"/>
      <c r="AV172" s="34" t="str">
        <f t="shared" si="29"/>
        <v/>
      </c>
      <c r="AW172" s="134" t="s">
        <v>2770</v>
      </c>
      <c r="AX172" s="87" t="str">
        <f>'1A. Template Prep'!$C$2</f>
        <v>1270. 14 BMW X5 SUV (F15) 4.4TT (N63) Auto (Sophisto Gray) AWD (71781)</v>
      </c>
    </row>
    <row r="173" spans="1:50" x14ac:dyDescent="0.25">
      <c r="A173" s="39" t="str">
        <f t="shared" si="20"/>
        <v/>
      </c>
      <c r="B173" s="39" t="str">
        <f t="shared" si="21"/>
        <v/>
      </c>
      <c r="C173" s="39"/>
      <c r="D173" s="269"/>
      <c r="E173" s="39" t="str">
        <f t="shared" si="22"/>
        <v/>
      </c>
      <c r="F173" s="33"/>
      <c r="G173" s="33"/>
      <c r="H173" s="34"/>
      <c r="I173" s="34"/>
      <c r="J173" s="34"/>
      <c r="K173" s="34"/>
      <c r="L173" s="34" t="str">
        <f t="shared" si="23"/>
        <v xml:space="preserve">. </v>
      </c>
      <c r="M173" s="131" t="s">
        <v>2076</v>
      </c>
      <c r="N173" s="97" t="str">
        <f t="shared" si="24"/>
        <v/>
      </c>
      <c r="O173" s="270"/>
      <c r="P173" s="330"/>
      <c r="Q173" s="330"/>
      <c r="R173" s="35"/>
      <c r="S173" s="38" t="str">
        <f t="shared" si="25"/>
        <v/>
      </c>
      <c r="T173" s="329"/>
      <c r="U173" s="329"/>
      <c r="V173" s="329"/>
      <c r="W173" s="271"/>
      <c r="X173" s="33"/>
      <c r="Y173" s="331"/>
      <c r="Z173" s="330"/>
      <c r="AA173" s="330"/>
      <c r="AB173" s="34" t="str">
        <f t="shared" si="26"/>
        <v/>
      </c>
      <c r="AC173" s="34"/>
      <c r="AD173" s="34"/>
      <c r="AE173" s="34"/>
      <c r="AF173" s="273"/>
      <c r="AG173" s="273"/>
      <c r="AH173" s="133"/>
      <c r="AI173" s="133"/>
      <c r="AJ173" s="133"/>
      <c r="AK173" s="272"/>
      <c r="AL173" s="33"/>
      <c r="AM173" s="33"/>
      <c r="AN173" s="272" t="s">
        <v>91</v>
      </c>
      <c r="AO173" s="34"/>
      <c r="AP173" s="34" t="str">
        <f t="shared" si="27"/>
        <v/>
      </c>
      <c r="AQ173" s="34"/>
      <c r="AR173" s="34"/>
      <c r="AS173" s="34"/>
      <c r="AT173" s="34" t="str">
        <f t="shared" si="28"/>
        <v/>
      </c>
      <c r="AU173" s="272"/>
      <c r="AV173" s="34" t="str">
        <f t="shared" si="29"/>
        <v/>
      </c>
      <c r="AW173" s="134" t="s">
        <v>2771</v>
      </c>
      <c r="AX173" s="87" t="str">
        <f>'1A. Template Prep'!$C$2</f>
        <v>1270. 14 BMW X5 SUV (F15) 4.4TT (N63) Auto (Sophisto Gray) AWD (71781)</v>
      </c>
    </row>
    <row r="174" spans="1:50" x14ac:dyDescent="0.25">
      <c r="A174" s="39" t="str">
        <f t="shared" si="20"/>
        <v/>
      </c>
      <c r="B174" s="39" t="str">
        <f t="shared" si="21"/>
        <v/>
      </c>
      <c r="C174" s="39"/>
      <c r="D174" s="269"/>
      <c r="E174" s="39" t="str">
        <f t="shared" si="22"/>
        <v/>
      </c>
      <c r="F174" s="33"/>
      <c r="G174" s="33"/>
      <c r="H174" s="34"/>
      <c r="I174" s="34"/>
      <c r="J174" s="34"/>
      <c r="K174" s="34"/>
      <c r="L174" s="34" t="str">
        <f t="shared" si="23"/>
        <v xml:space="preserve">. </v>
      </c>
      <c r="M174" s="131" t="s">
        <v>2076</v>
      </c>
      <c r="N174" s="97" t="str">
        <f t="shared" si="24"/>
        <v/>
      </c>
      <c r="O174" s="270"/>
      <c r="P174" s="330"/>
      <c r="Q174" s="330"/>
      <c r="R174" s="35"/>
      <c r="S174" s="38" t="str">
        <f t="shared" si="25"/>
        <v/>
      </c>
      <c r="T174" s="329"/>
      <c r="U174" s="329"/>
      <c r="V174" s="329"/>
      <c r="W174" s="271"/>
      <c r="X174" s="33"/>
      <c r="Y174" s="331"/>
      <c r="Z174" s="330"/>
      <c r="AA174" s="330"/>
      <c r="AB174" s="34" t="str">
        <f t="shared" si="26"/>
        <v/>
      </c>
      <c r="AC174" s="34"/>
      <c r="AD174" s="34"/>
      <c r="AE174" s="34"/>
      <c r="AF174" s="273"/>
      <c r="AG174" s="273"/>
      <c r="AH174" s="133"/>
      <c r="AI174" s="133"/>
      <c r="AJ174" s="133"/>
      <c r="AK174" s="272"/>
      <c r="AL174" s="33"/>
      <c r="AM174" s="33"/>
      <c r="AN174" s="272" t="s">
        <v>91</v>
      </c>
      <c r="AO174" s="34"/>
      <c r="AP174" s="34" t="str">
        <f t="shared" si="27"/>
        <v/>
      </c>
      <c r="AQ174" s="34"/>
      <c r="AR174" s="34"/>
      <c r="AS174" s="34"/>
      <c r="AT174" s="34" t="str">
        <f t="shared" si="28"/>
        <v/>
      </c>
      <c r="AU174" s="272"/>
      <c r="AV174" s="34" t="str">
        <f t="shared" si="29"/>
        <v/>
      </c>
      <c r="AW174" s="134" t="s">
        <v>2772</v>
      </c>
      <c r="AX174" s="87" t="str">
        <f>'1A. Template Prep'!$C$2</f>
        <v>1270. 14 BMW X5 SUV (F15) 4.4TT (N63) Auto (Sophisto Gray) AWD (71781)</v>
      </c>
    </row>
    <row r="175" spans="1:50" x14ac:dyDescent="0.25">
      <c r="A175" s="39" t="str">
        <f t="shared" si="20"/>
        <v/>
      </c>
      <c r="B175" s="39" t="str">
        <f t="shared" si="21"/>
        <v/>
      </c>
      <c r="C175" s="39"/>
      <c r="D175" s="269"/>
      <c r="E175" s="39" t="str">
        <f t="shared" si="22"/>
        <v/>
      </c>
      <c r="F175" s="33"/>
      <c r="G175" s="33"/>
      <c r="H175" s="34"/>
      <c r="I175" s="34"/>
      <c r="J175" s="34"/>
      <c r="K175" s="34"/>
      <c r="L175" s="34" t="str">
        <f t="shared" si="23"/>
        <v xml:space="preserve">. </v>
      </c>
      <c r="M175" s="131" t="s">
        <v>2076</v>
      </c>
      <c r="N175" s="97" t="str">
        <f t="shared" si="24"/>
        <v/>
      </c>
      <c r="O175" s="270"/>
      <c r="P175" s="330"/>
      <c r="Q175" s="330"/>
      <c r="R175" s="35"/>
      <c r="S175" s="38" t="str">
        <f t="shared" si="25"/>
        <v/>
      </c>
      <c r="T175" s="329"/>
      <c r="U175" s="329"/>
      <c r="V175" s="329"/>
      <c r="W175" s="271"/>
      <c r="X175" s="33"/>
      <c r="Y175" s="331"/>
      <c r="Z175" s="330"/>
      <c r="AA175" s="330"/>
      <c r="AB175" s="34" t="str">
        <f t="shared" si="26"/>
        <v/>
      </c>
      <c r="AC175" s="34"/>
      <c r="AD175" s="34"/>
      <c r="AE175" s="34"/>
      <c r="AF175" s="273"/>
      <c r="AG175" s="273"/>
      <c r="AH175" s="133"/>
      <c r="AI175" s="133"/>
      <c r="AJ175" s="133"/>
      <c r="AK175" s="272"/>
      <c r="AL175" s="33"/>
      <c r="AM175" s="33"/>
      <c r="AN175" s="272" t="s">
        <v>91</v>
      </c>
      <c r="AO175" s="34"/>
      <c r="AP175" s="34" t="str">
        <f t="shared" si="27"/>
        <v/>
      </c>
      <c r="AQ175" s="34"/>
      <c r="AR175" s="34"/>
      <c r="AS175" s="34"/>
      <c r="AT175" s="34" t="str">
        <f t="shared" si="28"/>
        <v/>
      </c>
      <c r="AU175" s="272"/>
      <c r="AV175" s="34" t="str">
        <f t="shared" si="29"/>
        <v/>
      </c>
      <c r="AW175" s="134" t="s">
        <v>2773</v>
      </c>
      <c r="AX175" s="87" t="str">
        <f>'1A. Template Prep'!$C$2</f>
        <v>1270. 14 BMW X5 SUV (F15) 4.4TT (N63) Auto (Sophisto Gray) AWD (71781)</v>
      </c>
    </row>
    <row r="176" spans="1:50" x14ac:dyDescent="0.25">
      <c r="A176" s="39" t="str">
        <f t="shared" si="20"/>
        <v/>
      </c>
      <c r="B176" s="39" t="str">
        <f t="shared" si="21"/>
        <v/>
      </c>
      <c r="C176" s="39"/>
      <c r="D176" s="269"/>
      <c r="E176" s="39" t="str">
        <f t="shared" si="22"/>
        <v/>
      </c>
      <c r="F176" s="33"/>
      <c r="G176" s="33"/>
      <c r="H176" s="34"/>
      <c r="I176" s="34"/>
      <c r="J176" s="34"/>
      <c r="K176" s="34"/>
      <c r="L176" s="34" t="str">
        <f t="shared" si="23"/>
        <v xml:space="preserve">. </v>
      </c>
      <c r="M176" s="131" t="s">
        <v>2076</v>
      </c>
      <c r="N176" s="97" t="str">
        <f t="shared" si="24"/>
        <v/>
      </c>
      <c r="O176" s="270"/>
      <c r="P176" s="330"/>
      <c r="Q176" s="330"/>
      <c r="R176" s="35"/>
      <c r="S176" s="38" t="str">
        <f t="shared" si="25"/>
        <v/>
      </c>
      <c r="T176" s="329"/>
      <c r="U176" s="329"/>
      <c r="V176" s="329"/>
      <c r="W176" s="271"/>
      <c r="X176" s="33"/>
      <c r="Y176" s="331"/>
      <c r="Z176" s="330"/>
      <c r="AA176" s="330"/>
      <c r="AB176" s="34" t="str">
        <f t="shared" si="26"/>
        <v/>
      </c>
      <c r="AC176" s="34"/>
      <c r="AD176" s="34"/>
      <c r="AE176" s="34"/>
      <c r="AF176" s="273"/>
      <c r="AG176" s="273"/>
      <c r="AH176" s="133"/>
      <c r="AI176" s="133"/>
      <c r="AJ176" s="133"/>
      <c r="AK176" s="272"/>
      <c r="AL176" s="33"/>
      <c r="AM176" s="33"/>
      <c r="AN176" s="272" t="s">
        <v>91</v>
      </c>
      <c r="AO176" s="34"/>
      <c r="AP176" s="34" t="str">
        <f t="shared" si="27"/>
        <v/>
      </c>
      <c r="AQ176" s="34"/>
      <c r="AR176" s="34"/>
      <c r="AS176" s="34"/>
      <c r="AT176" s="34" t="str">
        <f t="shared" si="28"/>
        <v/>
      </c>
      <c r="AU176" s="272"/>
      <c r="AV176" s="34" t="str">
        <f t="shared" si="29"/>
        <v/>
      </c>
      <c r="AW176" s="134" t="s">
        <v>2774</v>
      </c>
      <c r="AX176" s="87" t="str">
        <f>'1A. Template Prep'!$C$2</f>
        <v>1270. 14 BMW X5 SUV (F15) 4.4TT (N63) Auto (Sophisto Gray) AWD (71781)</v>
      </c>
    </row>
    <row r="177" spans="1:50" x14ac:dyDescent="0.25">
      <c r="A177" s="39" t="str">
        <f t="shared" si="20"/>
        <v/>
      </c>
      <c r="B177" s="39" t="str">
        <f t="shared" si="21"/>
        <v/>
      </c>
      <c r="C177" s="39"/>
      <c r="D177" s="269"/>
      <c r="E177" s="39" t="str">
        <f t="shared" si="22"/>
        <v/>
      </c>
      <c r="F177" s="33"/>
      <c r="G177" s="33"/>
      <c r="H177" s="34"/>
      <c r="I177" s="34"/>
      <c r="J177" s="34"/>
      <c r="K177" s="34"/>
      <c r="L177" s="34" t="str">
        <f t="shared" si="23"/>
        <v xml:space="preserve">. </v>
      </c>
      <c r="M177" s="131" t="s">
        <v>2076</v>
      </c>
      <c r="N177" s="97" t="str">
        <f t="shared" si="24"/>
        <v/>
      </c>
      <c r="O177" s="270"/>
      <c r="P177" s="330"/>
      <c r="Q177" s="330"/>
      <c r="R177" s="35"/>
      <c r="S177" s="38" t="str">
        <f t="shared" si="25"/>
        <v/>
      </c>
      <c r="T177" s="329"/>
      <c r="U177" s="329"/>
      <c r="V177" s="329"/>
      <c r="W177" s="271"/>
      <c r="X177" s="33"/>
      <c r="Y177" s="331"/>
      <c r="Z177" s="330"/>
      <c r="AA177" s="330"/>
      <c r="AB177" s="34" t="str">
        <f t="shared" si="26"/>
        <v/>
      </c>
      <c r="AC177" s="34"/>
      <c r="AD177" s="34"/>
      <c r="AE177" s="34"/>
      <c r="AF177" s="273"/>
      <c r="AG177" s="273"/>
      <c r="AH177" s="133"/>
      <c r="AI177" s="133"/>
      <c r="AJ177" s="133"/>
      <c r="AK177" s="272"/>
      <c r="AL177" s="33"/>
      <c r="AM177" s="33"/>
      <c r="AN177" s="272" t="s">
        <v>91</v>
      </c>
      <c r="AO177" s="34"/>
      <c r="AP177" s="34" t="str">
        <f t="shared" si="27"/>
        <v/>
      </c>
      <c r="AQ177" s="34"/>
      <c r="AR177" s="34"/>
      <c r="AS177" s="34"/>
      <c r="AT177" s="34" t="str">
        <f t="shared" si="28"/>
        <v/>
      </c>
      <c r="AU177" s="272"/>
      <c r="AV177" s="34" t="str">
        <f t="shared" si="29"/>
        <v/>
      </c>
      <c r="AW177" s="134" t="s">
        <v>2775</v>
      </c>
      <c r="AX177" s="87" t="str">
        <f>'1A. Template Prep'!$C$2</f>
        <v>1270. 14 BMW X5 SUV (F15) 4.4TT (N63) Auto (Sophisto Gray) AWD (71781)</v>
      </c>
    </row>
    <row r="178" spans="1:50" x14ac:dyDescent="0.25">
      <c r="A178" s="39" t="str">
        <f t="shared" si="20"/>
        <v/>
      </c>
      <c r="B178" s="39" t="str">
        <f t="shared" si="21"/>
        <v/>
      </c>
      <c r="C178" s="39"/>
      <c r="D178" s="269"/>
      <c r="E178" s="39" t="str">
        <f t="shared" si="22"/>
        <v/>
      </c>
      <c r="F178" s="33"/>
      <c r="G178" s="33"/>
      <c r="H178" s="34"/>
      <c r="I178" s="34"/>
      <c r="J178" s="34"/>
      <c r="K178" s="34"/>
      <c r="L178" s="34" t="str">
        <f t="shared" si="23"/>
        <v xml:space="preserve">. </v>
      </c>
      <c r="M178" s="131" t="s">
        <v>2076</v>
      </c>
      <c r="N178" s="97" t="str">
        <f t="shared" si="24"/>
        <v/>
      </c>
      <c r="O178" s="270"/>
      <c r="P178" s="330"/>
      <c r="Q178" s="330"/>
      <c r="R178" s="35"/>
      <c r="S178" s="38" t="str">
        <f t="shared" si="25"/>
        <v/>
      </c>
      <c r="T178" s="329"/>
      <c r="U178" s="329"/>
      <c r="V178" s="329"/>
      <c r="W178" s="271"/>
      <c r="X178" s="33"/>
      <c r="Y178" s="331"/>
      <c r="Z178" s="330"/>
      <c r="AA178" s="330"/>
      <c r="AB178" s="34" t="str">
        <f t="shared" si="26"/>
        <v/>
      </c>
      <c r="AC178" s="34"/>
      <c r="AD178" s="34"/>
      <c r="AE178" s="34"/>
      <c r="AF178" s="273"/>
      <c r="AG178" s="273"/>
      <c r="AH178" s="133"/>
      <c r="AI178" s="133"/>
      <c r="AJ178" s="133"/>
      <c r="AK178" s="272"/>
      <c r="AL178" s="33"/>
      <c r="AM178" s="33"/>
      <c r="AN178" s="272" t="s">
        <v>91</v>
      </c>
      <c r="AO178" s="34"/>
      <c r="AP178" s="34" t="str">
        <f t="shared" si="27"/>
        <v/>
      </c>
      <c r="AQ178" s="34"/>
      <c r="AR178" s="34"/>
      <c r="AS178" s="34"/>
      <c r="AT178" s="34" t="str">
        <f t="shared" si="28"/>
        <v/>
      </c>
      <c r="AU178" s="272"/>
      <c r="AV178" s="34" t="str">
        <f t="shared" si="29"/>
        <v/>
      </c>
      <c r="AW178" s="134" t="s">
        <v>2776</v>
      </c>
      <c r="AX178" s="87" t="str">
        <f>'1A. Template Prep'!$C$2</f>
        <v>1270. 14 BMW X5 SUV (F15) 4.4TT (N63) Auto (Sophisto Gray) AWD (71781)</v>
      </c>
    </row>
    <row r="179" spans="1:50" x14ac:dyDescent="0.25">
      <c r="A179" s="39" t="str">
        <f t="shared" si="20"/>
        <v/>
      </c>
      <c r="B179" s="39" t="str">
        <f t="shared" si="21"/>
        <v/>
      </c>
      <c r="C179" s="39"/>
      <c r="D179" s="269"/>
      <c r="E179" s="39" t="str">
        <f t="shared" si="22"/>
        <v/>
      </c>
      <c r="F179" s="33"/>
      <c r="G179" s="33"/>
      <c r="H179" s="34"/>
      <c r="I179" s="34"/>
      <c r="J179" s="34"/>
      <c r="K179" s="34"/>
      <c r="L179" s="34" t="str">
        <f t="shared" si="23"/>
        <v xml:space="preserve">. </v>
      </c>
      <c r="M179" s="131" t="s">
        <v>2076</v>
      </c>
      <c r="N179" s="97" t="str">
        <f t="shared" si="24"/>
        <v/>
      </c>
      <c r="O179" s="270"/>
      <c r="P179" s="330"/>
      <c r="Q179" s="330"/>
      <c r="R179" s="35"/>
      <c r="S179" s="38" t="str">
        <f t="shared" si="25"/>
        <v/>
      </c>
      <c r="T179" s="329"/>
      <c r="U179" s="329"/>
      <c r="V179" s="329"/>
      <c r="W179" s="271"/>
      <c r="X179" s="33"/>
      <c r="Y179" s="331"/>
      <c r="Z179" s="330"/>
      <c r="AA179" s="330"/>
      <c r="AB179" s="34" t="str">
        <f t="shared" si="26"/>
        <v/>
      </c>
      <c r="AC179" s="34"/>
      <c r="AD179" s="34"/>
      <c r="AE179" s="34"/>
      <c r="AF179" s="273"/>
      <c r="AG179" s="273"/>
      <c r="AH179" s="133"/>
      <c r="AI179" s="133"/>
      <c r="AJ179" s="133"/>
      <c r="AK179" s="272"/>
      <c r="AL179" s="33"/>
      <c r="AM179" s="33"/>
      <c r="AN179" s="272" t="s">
        <v>91</v>
      </c>
      <c r="AO179" s="34"/>
      <c r="AP179" s="34" t="str">
        <f t="shared" si="27"/>
        <v/>
      </c>
      <c r="AQ179" s="34"/>
      <c r="AR179" s="34"/>
      <c r="AS179" s="34"/>
      <c r="AT179" s="34" t="str">
        <f t="shared" si="28"/>
        <v/>
      </c>
      <c r="AU179" s="272"/>
      <c r="AV179" s="34" t="str">
        <f t="shared" si="29"/>
        <v/>
      </c>
      <c r="AW179" s="134" t="s">
        <v>2777</v>
      </c>
      <c r="AX179" s="87" t="str">
        <f>'1A. Template Prep'!$C$2</f>
        <v>1270. 14 BMW X5 SUV (F15) 4.4TT (N63) Auto (Sophisto Gray) AWD (71781)</v>
      </c>
    </row>
    <row r="180" spans="1:50" x14ac:dyDescent="0.25">
      <c r="A180" s="39" t="str">
        <f t="shared" si="20"/>
        <v/>
      </c>
      <c r="B180" s="39" t="str">
        <f t="shared" si="21"/>
        <v/>
      </c>
      <c r="C180" s="39"/>
      <c r="D180" s="269"/>
      <c r="E180" s="39" t="str">
        <f t="shared" si="22"/>
        <v/>
      </c>
      <c r="F180" s="33"/>
      <c r="G180" s="33"/>
      <c r="H180" s="34"/>
      <c r="I180" s="34"/>
      <c r="J180" s="34"/>
      <c r="K180" s="34"/>
      <c r="L180" s="34" t="str">
        <f t="shared" si="23"/>
        <v xml:space="preserve">. </v>
      </c>
      <c r="M180" s="131" t="s">
        <v>2076</v>
      </c>
      <c r="N180" s="97" t="str">
        <f t="shared" si="24"/>
        <v/>
      </c>
      <c r="O180" s="270"/>
      <c r="P180" s="330"/>
      <c r="Q180" s="330"/>
      <c r="R180" s="35"/>
      <c r="S180" s="38" t="str">
        <f t="shared" si="25"/>
        <v/>
      </c>
      <c r="T180" s="329"/>
      <c r="U180" s="329"/>
      <c r="V180" s="329"/>
      <c r="W180" s="271"/>
      <c r="X180" s="33"/>
      <c r="Y180" s="331"/>
      <c r="Z180" s="330"/>
      <c r="AA180" s="330"/>
      <c r="AB180" s="34" t="str">
        <f t="shared" si="26"/>
        <v/>
      </c>
      <c r="AC180" s="34"/>
      <c r="AD180" s="34"/>
      <c r="AE180" s="34"/>
      <c r="AF180" s="273"/>
      <c r="AG180" s="273"/>
      <c r="AH180" s="133"/>
      <c r="AI180" s="133"/>
      <c r="AJ180" s="133"/>
      <c r="AK180" s="272"/>
      <c r="AL180" s="33"/>
      <c r="AM180" s="33"/>
      <c r="AN180" s="272" t="s">
        <v>91</v>
      </c>
      <c r="AO180" s="34"/>
      <c r="AP180" s="34" t="str">
        <f t="shared" si="27"/>
        <v/>
      </c>
      <c r="AQ180" s="34"/>
      <c r="AR180" s="34"/>
      <c r="AS180" s="34"/>
      <c r="AT180" s="34" t="str">
        <f t="shared" si="28"/>
        <v/>
      </c>
      <c r="AU180" s="272"/>
      <c r="AV180" s="34" t="str">
        <f t="shared" si="29"/>
        <v/>
      </c>
      <c r="AW180" s="134" t="s">
        <v>2778</v>
      </c>
      <c r="AX180" s="87" t="str">
        <f>'1A. Template Prep'!$C$2</f>
        <v>1270. 14 BMW X5 SUV (F15) 4.4TT (N63) Auto (Sophisto Gray) AWD (71781)</v>
      </c>
    </row>
    <row r="181" spans="1:50" x14ac:dyDescent="0.25">
      <c r="A181" s="39" t="str">
        <f t="shared" si="20"/>
        <v/>
      </c>
      <c r="B181" s="39" t="str">
        <f t="shared" si="21"/>
        <v/>
      </c>
      <c r="C181" s="39"/>
      <c r="D181" s="269"/>
      <c r="E181" s="39" t="str">
        <f t="shared" si="22"/>
        <v/>
      </c>
      <c r="F181" s="33"/>
      <c r="G181" s="33"/>
      <c r="H181" s="34"/>
      <c r="I181" s="34"/>
      <c r="J181" s="34"/>
      <c r="K181" s="34"/>
      <c r="L181" s="34" t="str">
        <f t="shared" si="23"/>
        <v xml:space="preserve">. </v>
      </c>
      <c r="M181" s="131" t="s">
        <v>2076</v>
      </c>
      <c r="N181" s="97" t="str">
        <f t="shared" si="24"/>
        <v/>
      </c>
      <c r="O181" s="270"/>
      <c r="P181" s="330"/>
      <c r="Q181" s="330"/>
      <c r="R181" s="35"/>
      <c r="S181" s="38" t="str">
        <f t="shared" si="25"/>
        <v/>
      </c>
      <c r="T181" s="329"/>
      <c r="U181" s="329"/>
      <c r="V181" s="329"/>
      <c r="W181" s="271"/>
      <c r="X181" s="33"/>
      <c r="Y181" s="331"/>
      <c r="Z181" s="330"/>
      <c r="AA181" s="330"/>
      <c r="AB181" s="34" t="str">
        <f t="shared" si="26"/>
        <v/>
      </c>
      <c r="AC181" s="34"/>
      <c r="AD181" s="34"/>
      <c r="AE181" s="34"/>
      <c r="AF181" s="273"/>
      <c r="AG181" s="273"/>
      <c r="AH181" s="133"/>
      <c r="AI181" s="133"/>
      <c r="AJ181" s="133"/>
      <c r="AK181" s="272"/>
      <c r="AL181" s="33"/>
      <c r="AM181" s="33"/>
      <c r="AN181" s="272" t="s">
        <v>91</v>
      </c>
      <c r="AO181" s="34"/>
      <c r="AP181" s="34" t="str">
        <f t="shared" si="27"/>
        <v/>
      </c>
      <c r="AQ181" s="34"/>
      <c r="AR181" s="34"/>
      <c r="AS181" s="34"/>
      <c r="AT181" s="34" t="str">
        <f t="shared" si="28"/>
        <v/>
      </c>
      <c r="AU181" s="272"/>
      <c r="AV181" s="34" t="str">
        <f t="shared" si="29"/>
        <v/>
      </c>
      <c r="AW181" s="134" t="s">
        <v>2779</v>
      </c>
      <c r="AX181" s="87" t="str">
        <f>'1A. Template Prep'!$C$2</f>
        <v>1270. 14 BMW X5 SUV (F15) 4.4TT (N63) Auto (Sophisto Gray) AWD (71781)</v>
      </c>
    </row>
    <row r="182" spans="1:50" x14ac:dyDescent="0.25">
      <c r="A182" s="39" t="str">
        <f t="shared" si="20"/>
        <v/>
      </c>
      <c r="B182" s="39" t="str">
        <f t="shared" si="21"/>
        <v/>
      </c>
      <c r="C182" s="39"/>
      <c r="D182" s="269"/>
      <c r="E182" s="39" t="str">
        <f t="shared" si="22"/>
        <v/>
      </c>
      <c r="F182" s="33"/>
      <c r="G182" s="33"/>
      <c r="H182" s="34"/>
      <c r="I182" s="34"/>
      <c r="J182" s="34"/>
      <c r="K182" s="34"/>
      <c r="L182" s="34" t="str">
        <f t="shared" si="23"/>
        <v xml:space="preserve">. </v>
      </c>
      <c r="M182" s="131" t="s">
        <v>2076</v>
      </c>
      <c r="N182" s="97" t="str">
        <f t="shared" si="24"/>
        <v/>
      </c>
      <c r="O182" s="270"/>
      <c r="P182" s="330"/>
      <c r="Q182" s="330"/>
      <c r="R182" s="35"/>
      <c r="S182" s="38" t="str">
        <f t="shared" si="25"/>
        <v/>
      </c>
      <c r="T182" s="329"/>
      <c r="U182" s="329"/>
      <c r="V182" s="329"/>
      <c r="W182" s="271"/>
      <c r="X182" s="33"/>
      <c r="Y182" s="331"/>
      <c r="Z182" s="330"/>
      <c r="AA182" s="330"/>
      <c r="AB182" s="34" t="str">
        <f t="shared" si="26"/>
        <v/>
      </c>
      <c r="AC182" s="34"/>
      <c r="AD182" s="34"/>
      <c r="AE182" s="34"/>
      <c r="AF182" s="273"/>
      <c r="AG182" s="273"/>
      <c r="AH182" s="133"/>
      <c r="AI182" s="133"/>
      <c r="AJ182" s="133"/>
      <c r="AK182" s="272"/>
      <c r="AL182" s="33"/>
      <c r="AM182" s="33"/>
      <c r="AN182" s="272" t="s">
        <v>91</v>
      </c>
      <c r="AO182" s="34"/>
      <c r="AP182" s="34" t="str">
        <f t="shared" si="27"/>
        <v/>
      </c>
      <c r="AQ182" s="34"/>
      <c r="AR182" s="34"/>
      <c r="AS182" s="34"/>
      <c r="AT182" s="34" t="str">
        <f t="shared" si="28"/>
        <v/>
      </c>
      <c r="AU182" s="272"/>
      <c r="AV182" s="34" t="str">
        <f t="shared" si="29"/>
        <v/>
      </c>
      <c r="AW182" s="134" t="s">
        <v>2780</v>
      </c>
      <c r="AX182" s="87" t="str">
        <f>'1A. Template Prep'!$C$2</f>
        <v>1270. 14 BMW X5 SUV (F15) 4.4TT (N63) Auto (Sophisto Gray) AWD (71781)</v>
      </c>
    </row>
    <row r="183" spans="1:50" x14ac:dyDescent="0.25">
      <c r="A183" s="39" t="str">
        <f t="shared" si="20"/>
        <v/>
      </c>
      <c r="B183" s="39" t="str">
        <f t="shared" si="21"/>
        <v/>
      </c>
      <c r="C183" s="39"/>
      <c r="D183" s="269"/>
      <c r="E183" s="39" t="str">
        <f t="shared" si="22"/>
        <v/>
      </c>
      <c r="F183" s="33"/>
      <c r="G183" s="33"/>
      <c r="H183" s="34"/>
      <c r="I183" s="34"/>
      <c r="J183" s="34"/>
      <c r="K183" s="34"/>
      <c r="L183" s="34" t="str">
        <f t="shared" si="23"/>
        <v xml:space="preserve">. </v>
      </c>
      <c r="M183" s="131" t="s">
        <v>2076</v>
      </c>
      <c r="N183" s="97" t="str">
        <f t="shared" si="24"/>
        <v/>
      </c>
      <c r="O183" s="270"/>
      <c r="P183" s="330"/>
      <c r="Q183" s="330"/>
      <c r="R183" s="35"/>
      <c r="S183" s="38" t="str">
        <f t="shared" si="25"/>
        <v/>
      </c>
      <c r="T183" s="329"/>
      <c r="U183" s="329"/>
      <c r="V183" s="329"/>
      <c r="W183" s="271"/>
      <c r="X183" s="33"/>
      <c r="Y183" s="331"/>
      <c r="Z183" s="330"/>
      <c r="AA183" s="330"/>
      <c r="AB183" s="34" t="str">
        <f t="shared" si="26"/>
        <v/>
      </c>
      <c r="AC183" s="34"/>
      <c r="AD183" s="34"/>
      <c r="AE183" s="34"/>
      <c r="AF183" s="273"/>
      <c r="AG183" s="273"/>
      <c r="AH183" s="133"/>
      <c r="AI183" s="133"/>
      <c r="AJ183" s="133"/>
      <c r="AK183" s="272"/>
      <c r="AL183" s="33"/>
      <c r="AM183" s="33"/>
      <c r="AN183" s="272" t="s">
        <v>91</v>
      </c>
      <c r="AO183" s="34"/>
      <c r="AP183" s="34" t="str">
        <f t="shared" si="27"/>
        <v/>
      </c>
      <c r="AQ183" s="34"/>
      <c r="AR183" s="34"/>
      <c r="AS183" s="34"/>
      <c r="AT183" s="34" t="str">
        <f t="shared" si="28"/>
        <v/>
      </c>
      <c r="AU183" s="272"/>
      <c r="AV183" s="34" t="str">
        <f t="shared" si="29"/>
        <v/>
      </c>
      <c r="AW183" s="134" t="s">
        <v>2781</v>
      </c>
      <c r="AX183" s="87" t="str">
        <f>'1A. Template Prep'!$C$2</f>
        <v>1270. 14 BMW X5 SUV (F15) 4.4TT (N63) Auto (Sophisto Gray) AWD (71781)</v>
      </c>
    </row>
    <row r="184" spans="1:50" x14ac:dyDescent="0.25">
      <c r="A184" s="39" t="str">
        <f t="shared" si="20"/>
        <v/>
      </c>
      <c r="B184" s="39" t="str">
        <f t="shared" si="21"/>
        <v/>
      </c>
      <c r="C184" s="39"/>
      <c r="D184" s="269"/>
      <c r="E184" s="39" t="str">
        <f t="shared" si="22"/>
        <v/>
      </c>
      <c r="F184" s="33"/>
      <c r="G184" s="33"/>
      <c r="H184" s="34"/>
      <c r="I184" s="34"/>
      <c r="J184" s="34"/>
      <c r="K184" s="34"/>
      <c r="L184" s="34" t="str">
        <f t="shared" si="23"/>
        <v xml:space="preserve">. </v>
      </c>
      <c r="M184" s="131" t="s">
        <v>2076</v>
      </c>
      <c r="N184" s="97" t="str">
        <f t="shared" si="24"/>
        <v/>
      </c>
      <c r="O184" s="270"/>
      <c r="P184" s="330"/>
      <c r="Q184" s="330"/>
      <c r="R184" s="35"/>
      <c r="S184" s="38" t="str">
        <f t="shared" si="25"/>
        <v/>
      </c>
      <c r="T184" s="329"/>
      <c r="U184" s="329"/>
      <c r="V184" s="329"/>
      <c r="W184" s="271"/>
      <c r="X184" s="33"/>
      <c r="Y184" s="331"/>
      <c r="Z184" s="330"/>
      <c r="AA184" s="330"/>
      <c r="AB184" s="34" t="str">
        <f t="shared" si="26"/>
        <v/>
      </c>
      <c r="AC184" s="34"/>
      <c r="AD184" s="34"/>
      <c r="AE184" s="34"/>
      <c r="AF184" s="273"/>
      <c r="AG184" s="273"/>
      <c r="AH184" s="133"/>
      <c r="AI184" s="133"/>
      <c r="AJ184" s="133"/>
      <c r="AK184" s="272"/>
      <c r="AL184" s="33"/>
      <c r="AM184" s="33"/>
      <c r="AN184" s="272" t="s">
        <v>91</v>
      </c>
      <c r="AO184" s="34"/>
      <c r="AP184" s="34" t="str">
        <f t="shared" si="27"/>
        <v/>
      </c>
      <c r="AQ184" s="34"/>
      <c r="AR184" s="34"/>
      <c r="AS184" s="34"/>
      <c r="AT184" s="34" t="str">
        <f t="shared" si="28"/>
        <v/>
      </c>
      <c r="AU184" s="272"/>
      <c r="AV184" s="34" t="str">
        <f t="shared" si="29"/>
        <v/>
      </c>
      <c r="AW184" s="134" t="s">
        <v>2782</v>
      </c>
      <c r="AX184" s="87" t="str">
        <f>'1A. Template Prep'!$C$2</f>
        <v>1270. 14 BMW X5 SUV (F15) 4.4TT (N63) Auto (Sophisto Gray) AWD (71781)</v>
      </c>
    </row>
    <row r="185" spans="1:50" x14ac:dyDescent="0.25">
      <c r="A185" s="39" t="str">
        <f t="shared" si="20"/>
        <v/>
      </c>
      <c r="B185" s="39" t="str">
        <f t="shared" si="21"/>
        <v/>
      </c>
      <c r="C185" s="39"/>
      <c r="D185" s="269"/>
      <c r="E185" s="39" t="str">
        <f t="shared" si="22"/>
        <v/>
      </c>
      <c r="F185" s="33"/>
      <c r="G185" s="33"/>
      <c r="H185" s="34"/>
      <c r="I185" s="34"/>
      <c r="J185" s="34"/>
      <c r="K185" s="34"/>
      <c r="L185" s="34" t="str">
        <f t="shared" si="23"/>
        <v xml:space="preserve">. </v>
      </c>
      <c r="M185" s="131" t="s">
        <v>2076</v>
      </c>
      <c r="N185" s="97" t="str">
        <f t="shared" si="24"/>
        <v/>
      </c>
      <c r="O185" s="270"/>
      <c r="P185" s="330"/>
      <c r="Q185" s="330"/>
      <c r="R185" s="35"/>
      <c r="S185" s="38" t="str">
        <f t="shared" si="25"/>
        <v/>
      </c>
      <c r="T185" s="329"/>
      <c r="U185" s="329"/>
      <c r="V185" s="329"/>
      <c r="W185" s="271"/>
      <c r="X185" s="33"/>
      <c r="Y185" s="331"/>
      <c r="Z185" s="330"/>
      <c r="AA185" s="330"/>
      <c r="AB185" s="34" t="str">
        <f t="shared" si="26"/>
        <v/>
      </c>
      <c r="AC185" s="34"/>
      <c r="AD185" s="34"/>
      <c r="AE185" s="34"/>
      <c r="AF185" s="273"/>
      <c r="AG185" s="273"/>
      <c r="AH185" s="133"/>
      <c r="AI185" s="133"/>
      <c r="AJ185" s="133"/>
      <c r="AK185" s="272"/>
      <c r="AL185" s="33"/>
      <c r="AM185" s="33"/>
      <c r="AN185" s="272" t="s">
        <v>91</v>
      </c>
      <c r="AO185" s="34"/>
      <c r="AP185" s="34" t="str">
        <f t="shared" si="27"/>
        <v/>
      </c>
      <c r="AQ185" s="34"/>
      <c r="AR185" s="34"/>
      <c r="AS185" s="34"/>
      <c r="AT185" s="34" t="str">
        <f t="shared" si="28"/>
        <v/>
      </c>
      <c r="AU185" s="272"/>
      <c r="AV185" s="34" t="str">
        <f t="shared" si="29"/>
        <v/>
      </c>
      <c r="AW185" s="134" t="s">
        <v>2783</v>
      </c>
      <c r="AX185" s="87" t="str">
        <f>'1A. Template Prep'!$C$2</f>
        <v>1270. 14 BMW X5 SUV (F15) 4.4TT (N63) Auto (Sophisto Gray) AWD (71781)</v>
      </c>
    </row>
    <row r="186" spans="1:50" x14ac:dyDescent="0.25">
      <c r="A186" s="39" t="str">
        <f t="shared" si="20"/>
        <v/>
      </c>
      <c r="B186" s="39" t="str">
        <f t="shared" si="21"/>
        <v/>
      </c>
      <c r="C186" s="39"/>
      <c r="D186" s="269"/>
      <c r="E186" s="39" t="str">
        <f t="shared" si="22"/>
        <v/>
      </c>
      <c r="F186" s="33"/>
      <c r="G186" s="33"/>
      <c r="H186" s="34"/>
      <c r="I186" s="34"/>
      <c r="J186" s="34"/>
      <c r="K186" s="34"/>
      <c r="L186" s="34" t="str">
        <f t="shared" si="23"/>
        <v xml:space="preserve">. </v>
      </c>
      <c r="M186" s="131" t="s">
        <v>2076</v>
      </c>
      <c r="N186" s="97" t="str">
        <f t="shared" si="24"/>
        <v/>
      </c>
      <c r="O186" s="270"/>
      <c r="P186" s="330"/>
      <c r="Q186" s="330"/>
      <c r="R186" s="35"/>
      <c r="S186" s="38" t="str">
        <f t="shared" si="25"/>
        <v/>
      </c>
      <c r="T186" s="329"/>
      <c r="U186" s="329"/>
      <c r="V186" s="329"/>
      <c r="W186" s="271"/>
      <c r="X186" s="33"/>
      <c r="Y186" s="331"/>
      <c r="Z186" s="330"/>
      <c r="AA186" s="330"/>
      <c r="AB186" s="34" t="str">
        <f t="shared" si="26"/>
        <v/>
      </c>
      <c r="AC186" s="34"/>
      <c r="AD186" s="34"/>
      <c r="AE186" s="34"/>
      <c r="AF186" s="273"/>
      <c r="AG186" s="273"/>
      <c r="AH186" s="133"/>
      <c r="AI186" s="133"/>
      <c r="AJ186" s="133"/>
      <c r="AK186" s="272"/>
      <c r="AL186" s="33"/>
      <c r="AM186" s="33"/>
      <c r="AN186" s="272" t="s">
        <v>91</v>
      </c>
      <c r="AO186" s="34"/>
      <c r="AP186" s="34" t="str">
        <f t="shared" si="27"/>
        <v/>
      </c>
      <c r="AQ186" s="34"/>
      <c r="AR186" s="34"/>
      <c r="AS186" s="34"/>
      <c r="AT186" s="34" t="str">
        <f t="shared" si="28"/>
        <v/>
      </c>
      <c r="AU186" s="272"/>
      <c r="AV186" s="34" t="str">
        <f t="shared" si="29"/>
        <v/>
      </c>
      <c r="AW186" s="134" t="s">
        <v>2784</v>
      </c>
      <c r="AX186" s="87" t="str">
        <f>'1A. Template Prep'!$C$2</f>
        <v>1270. 14 BMW X5 SUV (F15) 4.4TT (N63) Auto (Sophisto Gray) AWD (71781)</v>
      </c>
    </row>
    <row r="187" spans="1:50" x14ac:dyDescent="0.25">
      <c r="A187" s="39" t="str">
        <f t="shared" si="20"/>
        <v/>
      </c>
      <c r="B187" s="39" t="str">
        <f t="shared" si="21"/>
        <v/>
      </c>
      <c r="C187" s="39"/>
      <c r="D187" s="269"/>
      <c r="E187" s="39" t="str">
        <f t="shared" si="22"/>
        <v/>
      </c>
      <c r="F187" s="33"/>
      <c r="G187" s="33"/>
      <c r="H187" s="34"/>
      <c r="I187" s="34"/>
      <c r="J187" s="34"/>
      <c r="K187" s="34"/>
      <c r="L187" s="34" t="str">
        <f t="shared" si="23"/>
        <v xml:space="preserve">. </v>
      </c>
      <c r="M187" s="131" t="s">
        <v>2076</v>
      </c>
      <c r="N187" s="97" t="str">
        <f t="shared" si="24"/>
        <v/>
      </c>
      <c r="O187" s="270"/>
      <c r="P187" s="330"/>
      <c r="Q187" s="330"/>
      <c r="R187" s="35"/>
      <c r="S187" s="38" t="str">
        <f t="shared" si="25"/>
        <v/>
      </c>
      <c r="T187" s="329"/>
      <c r="U187" s="329"/>
      <c r="V187" s="329"/>
      <c r="W187" s="271"/>
      <c r="X187" s="33"/>
      <c r="Y187" s="331"/>
      <c r="Z187" s="330"/>
      <c r="AA187" s="330"/>
      <c r="AB187" s="34" t="str">
        <f t="shared" si="26"/>
        <v/>
      </c>
      <c r="AC187" s="34"/>
      <c r="AD187" s="34"/>
      <c r="AE187" s="34"/>
      <c r="AF187" s="273"/>
      <c r="AG187" s="273"/>
      <c r="AH187" s="133"/>
      <c r="AI187" s="133"/>
      <c r="AJ187" s="133"/>
      <c r="AK187" s="272"/>
      <c r="AL187" s="33"/>
      <c r="AM187" s="33"/>
      <c r="AN187" s="272" t="s">
        <v>91</v>
      </c>
      <c r="AO187" s="34"/>
      <c r="AP187" s="34" t="str">
        <f t="shared" si="27"/>
        <v/>
      </c>
      <c r="AQ187" s="34"/>
      <c r="AR187" s="34"/>
      <c r="AS187" s="34"/>
      <c r="AT187" s="34" t="str">
        <f t="shared" si="28"/>
        <v/>
      </c>
      <c r="AU187" s="272"/>
      <c r="AV187" s="34" t="str">
        <f t="shared" si="29"/>
        <v/>
      </c>
      <c r="AW187" s="134" t="s">
        <v>2785</v>
      </c>
      <c r="AX187" s="87" t="str">
        <f>'1A. Template Prep'!$C$2</f>
        <v>1270. 14 BMW X5 SUV (F15) 4.4TT (N63) Auto (Sophisto Gray) AWD (71781)</v>
      </c>
    </row>
    <row r="188" spans="1:50" x14ac:dyDescent="0.25">
      <c r="A188" s="39" t="str">
        <f t="shared" si="20"/>
        <v/>
      </c>
      <c r="B188" s="39" t="str">
        <f t="shared" si="21"/>
        <v/>
      </c>
      <c r="C188" s="39"/>
      <c r="D188" s="269"/>
      <c r="E188" s="39" t="str">
        <f t="shared" si="22"/>
        <v/>
      </c>
      <c r="F188" s="33"/>
      <c r="G188" s="33"/>
      <c r="H188" s="34"/>
      <c r="I188" s="34"/>
      <c r="J188" s="34"/>
      <c r="K188" s="34"/>
      <c r="L188" s="34" t="str">
        <f t="shared" si="23"/>
        <v xml:space="preserve">. </v>
      </c>
      <c r="M188" s="131" t="s">
        <v>2076</v>
      </c>
      <c r="N188" s="97" t="str">
        <f t="shared" si="24"/>
        <v/>
      </c>
      <c r="O188" s="270"/>
      <c r="P188" s="330"/>
      <c r="Q188" s="330"/>
      <c r="R188" s="35"/>
      <c r="S188" s="38" t="str">
        <f t="shared" si="25"/>
        <v/>
      </c>
      <c r="T188" s="329"/>
      <c r="U188" s="329"/>
      <c r="V188" s="329"/>
      <c r="W188" s="271"/>
      <c r="X188" s="33"/>
      <c r="Y188" s="331"/>
      <c r="Z188" s="330"/>
      <c r="AA188" s="330"/>
      <c r="AB188" s="34" t="str">
        <f t="shared" si="26"/>
        <v/>
      </c>
      <c r="AC188" s="34"/>
      <c r="AD188" s="34"/>
      <c r="AE188" s="34"/>
      <c r="AF188" s="273"/>
      <c r="AG188" s="273"/>
      <c r="AH188" s="133"/>
      <c r="AI188" s="133"/>
      <c r="AJ188" s="133"/>
      <c r="AK188" s="272"/>
      <c r="AL188" s="33"/>
      <c r="AM188" s="33"/>
      <c r="AN188" s="272" t="s">
        <v>91</v>
      </c>
      <c r="AO188" s="34"/>
      <c r="AP188" s="34" t="str">
        <f t="shared" si="27"/>
        <v/>
      </c>
      <c r="AQ188" s="34"/>
      <c r="AR188" s="34"/>
      <c r="AS188" s="34"/>
      <c r="AT188" s="34" t="str">
        <f t="shared" si="28"/>
        <v/>
      </c>
      <c r="AU188" s="272"/>
      <c r="AV188" s="34" t="str">
        <f t="shared" si="29"/>
        <v/>
      </c>
      <c r="AW188" s="134" t="s">
        <v>2786</v>
      </c>
      <c r="AX188" s="87" t="str">
        <f>'1A. Template Prep'!$C$2</f>
        <v>1270. 14 BMW X5 SUV (F15) 4.4TT (N63) Auto (Sophisto Gray) AWD (71781)</v>
      </c>
    </row>
    <row r="189" spans="1:50" x14ac:dyDescent="0.25">
      <c r="A189" s="39" t="str">
        <f t="shared" si="20"/>
        <v/>
      </c>
      <c r="B189" s="39" t="str">
        <f t="shared" si="21"/>
        <v/>
      </c>
      <c r="C189" s="39"/>
      <c r="D189" s="269"/>
      <c r="E189" s="39" t="str">
        <f t="shared" si="22"/>
        <v/>
      </c>
      <c r="F189" s="33"/>
      <c r="G189" s="33"/>
      <c r="H189" s="34"/>
      <c r="I189" s="34"/>
      <c r="J189" s="34"/>
      <c r="K189" s="34"/>
      <c r="L189" s="34" t="str">
        <f t="shared" si="23"/>
        <v xml:space="preserve">. </v>
      </c>
      <c r="M189" s="131" t="s">
        <v>2076</v>
      </c>
      <c r="N189" s="97" t="str">
        <f t="shared" si="24"/>
        <v/>
      </c>
      <c r="O189" s="270"/>
      <c r="P189" s="330"/>
      <c r="Q189" s="330"/>
      <c r="R189" s="35"/>
      <c r="S189" s="38" t="str">
        <f t="shared" si="25"/>
        <v/>
      </c>
      <c r="T189" s="329"/>
      <c r="U189" s="329"/>
      <c r="V189" s="329"/>
      <c r="W189" s="271"/>
      <c r="X189" s="33"/>
      <c r="Y189" s="331"/>
      <c r="Z189" s="330"/>
      <c r="AA189" s="330"/>
      <c r="AB189" s="34" t="str">
        <f t="shared" si="26"/>
        <v/>
      </c>
      <c r="AC189" s="34"/>
      <c r="AD189" s="34"/>
      <c r="AE189" s="34"/>
      <c r="AF189" s="273"/>
      <c r="AG189" s="273"/>
      <c r="AH189" s="133"/>
      <c r="AI189" s="133"/>
      <c r="AJ189" s="133"/>
      <c r="AK189" s="272"/>
      <c r="AL189" s="33"/>
      <c r="AM189" s="33"/>
      <c r="AN189" s="272" t="s">
        <v>91</v>
      </c>
      <c r="AO189" s="34"/>
      <c r="AP189" s="34" t="str">
        <f t="shared" si="27"/>
        <v/>
      </c>
      <c r="AQ189" s="34"/>
      <c r="AR189" s="34"/>
      <c r="AS189" s="34"/>
      <c r="AT189" s="34" t="str">
        <f t="shared" si="28"/>
        <v/>
      </c>
      <c r="AU189" s="272"/>
      <c r="AV189" s="34" t="str">
        <f t="shared" si="29"/>
        <v/>
      </c>
      <c r="AW189" s="134" t="s">
        <v>2787</v>
      </c>
      <c r="AX189" s="87" t="str">
        <f>'1A. Template Prep'!$C$2</f>
        <v>1270. 14 BMW X5 SUV (F15) 4.4TT (N63) Auto (Sophisto Gray) AWD (71781)</v>
      </c>
    </row>
    <row r="190" spans="1:50" x14ac:dyDescent="0.25">
      <c r="A190" s="39" t="str">
        <f t="shared" si="20"/>
        <v/>
      </c>
      <c r="B190" s="39" t="str">
        <f t="shared" si="21"/>
        <v/>
      </c>
      <c r="C190" s="39"/>
      <c r="D190" s="269"/>
      <c r="E190" s="39" t="str">
        <f t="shared" si="22"/>
        <v/>
      </c>
      <c r="F190" s="33"/>
      <c r="G190" s="33"/>
      <c r="H190" s="34"/>
      <c r="I190" s="34"/>
      <c r="J190" s="34"/>
      <c r="K190" s="34"/>
      <c r="L190" s="34" t="str">
        <f t="shared" si="23"/>
        <v xml:space="preserve">. </v>
      </c>
      <c r="M190" s="131" t="s">
        <v>2076</v>
      </c>
      <c r="N190" s="97" t="str">
        <f t="shared" si="24"/>
        <v/>
      </c>
      <c r="O190" s="270"/>
      <c r="P190" s="330"/>
      <c r="Q190" s="330"/>
      <c r="R190" s="35"/>
      <c r="S190" s="38" t="str">
        <f t="shared" si="25"/>
        <v/>
      </c>
      <c r="T190" s="329"/>
      <c r="U190" s="329"/>
      <c r="V190" s="329"/>
      <c r="W190" s="271"/>
      <c r="X190" s="33"/>
      <c r="Y190" s="331"/>
      <c r="Z190" s="330"/>
      <c r="AA190" s="330"/>
      <c r="AB190" s="34" t="str">
        <f t="shared" si="26"/>
        <v/>
      </c>
      <c r="AC190" s="34"/>
      <c r="AD190" s="34"/>
      <c r="AE190" s="34"/>
      <c r="AF190" s="273"/>
      <c r="AG190" s="273"/>
      <c r="AH190" s="133"/>
      <c r="AI190" s="133"/>
      <c r="AJ190" s="133"/>
      <c r="AK190" s="272"/>
      <c r="AL190" s="33"/>
      <c r="AM190" s="33"/>
      <c r="AN190" s="272" t="s">
        <v>91</v>
      </c>
      <c r="AO190" s="34"/>
      <c r="AP190" s="34" t="str">
        <f t="shared" si="27"/>
        <v/>
      </c>
      <c r="AQ190" s="34"/>
      <c r="AR190" s="34"/>
      <c r="AS190" s="34"/>
      <c r="AT190" s="34" t="str">
        <f t="shared" si="28"/>
        <v/>
      </c>
      <c r="AU190" s="272"/>
      <c r="AV190" s="34" t="str">
        <f t="shared" si="29"/>
        <v/>
      </c>
      <c r="AW190" s="134" t="s">
        <v>2788</v>
      </c>
      <c r="AX190" s="87" t="str">
        <f>'1A. Template Prep'!$C$2</f>
        <v>1270. 14 BMW X5 SUV (F15) 4.4TT (N63) Auto (Sophisto Gray) AWD (71781)</v>
      </c>
    </row>
    <row r="191" spans="1:50" x14ac:dyDescent="0.25">
      <c r="A191" s="39" t="str">
        <f t="shared" si="20"/>
        <v/>
      </c>
      <c r="B191" s="39" t="str">
        <f t="shared" si="21"/>
        <v/>
      </c>
      <c r="C191" s="39"/>
      <c r="D191" s="269"/>
      <c r="E191" s="39" t="str">
        <f t="shared" si="22"/>
        <v/>
      </c>
      <c r="F191" s="33"/>
      <c r="G191" s="33"/>
      <c r="H191" s="34"/>
      <c r="I191" s="34"/>
      <c r="J191" s="34"/>
      <c r="K191" s="34"/>
      <c r="L191" s="34" t="str">
        <f t="shared" si="23"/>
        <v xml:space="preserve">. </v>
      </c>
      <c r="M191" s="131" t="s">
        <v>2076</v>
      </c>
      <c r="N191" s="97" t="str">
        <f t="shared" si="24"/>
        <v/>
      </c>
      <c r="O191" s="270"/>
      <c r="P191" s="330"/>
      <c r="Q191" s="330"/>
      <c r="R191" s="35"/>
      <c r="S191" s="38" t="str">
        <f t="shared" si="25"/>
        <v/>
      </c>
      <c r="T191" s="329"/>
      <c r="U191" s="329"/>
      <c r="V191" s="329"/>
      <c r="W191" s="271"/>
      <c r="X191" s="33"/>
      <c r="Y191" s="331"/>
      <c r="Z191" s="330"/>
      <c r="AA191" s="330"/>
      <c r="AB191" s="34" t="str">
        <f t="shared" si="26"/>
        <v/>
      </c>
      <c r="AC191" s="34"/>
      <c r="AD191" s="34"/>
      <c r="AE191" s="34"/>
      <c r="AF191" s="273"/>
      <c r="AG191" s="273"/>
      <c r="AH191" s="133"/>
      <c r="AI191" s="133"/>
      <c r="AJ191" s="133"/>
      <c r="AK191" s="272"/>
      <c r="AL191" s="33"/>
      <c r="AM191" s="33"/>
      <c r="AN191" s="272" t="s">
        <v>91</v>
      </c>
      <c r="AO191" s="34"/>
      <c r="AP191" s="34" t="str">
        <f t="shared" si="27"/>
        <v/>
      </c>
      <c r="AQ191" s="34"/>
      <c r="AR191" s="34"/>
      <c r="AS191" s="34"/>
      <c r="AT191" s="34" t="str">
        <f t="shared" si="28"/>
        <v/>
      </c>
      <c r="AU191" s="272"/>
      <c r="AV191" s="34" t="str">
        <f t="shared" si="29"/>
        <v/>
      </c>
      <c r="AW191" s="134" t="s">
        <v>2789</v>
      </c>
      <c r="AX191" s="87" t="str">
        <f>'1A. Template Prep'!$C$2</f>
        <v>1270. 14 BMW X5 SUV (F15) 4.4TT (N63) Auto (Sophisto Gray) AWD (71781)</v>
      </c>
    </row>
    <row r="192" spans="1:50" x14ac:dyDescent="0.25">
      <c r="A192" s="39" t="str">
        <f t="shared" si="20"/>
        <v/>
      </c>
      <c r="B192" s="39" t="str">
        <f t="shared" si="21"/>
        <v/>
      </c>
      <c r="C192" s="39"/>
      <c r="D192" s="269"/>
      <c r="E192" s="39" t="str">
        <f t="shared" si="22"/>
        <v/>
      </c>
      <c r="F192" s="33"/>
      <c r="G192" s="33"/>
      <c r="H192" s="34"/>
      <c r="I192" s="34"/>
      <c r="J192" s="34"/>
      <c r="K192" s="34"/>
      <c r="L192" s="34" t="str">
        <f t="shared" si="23"/>
        <v xml:space="preserve">. </v>
      </c>
      <c r="M192" s="131" t="s">
        <v>2076</v>
      </c>
      <c r="N192" s="97" t="str">
        <f t="shared" si="24"/>
        <v/>
      </c>
      <c r="O192" s="270"/>
      <c r="P192" s="330"/>
      <c r="Q192" s="330"/>
      <c r="R192" s="35"/>
      <c r="S192" s="38" t="str">
        <f t="shared" si="25"/>
        <v/>
      </c>
      <c r="T192" s="329"/>
      <c r="U192" s="329"/>
      <c r="V192" s="329"/>
      <c r="W192" s="271"/>
      <c r="X192" s="33"/>
      <c r="Y192" s="331"/>
      <c r="Z192" s="330"/>
      <c r="AA192" s="330"/>
      <c r="AB192" s="34" t="str">
        <f t="shared" si="26"/>
        <v/>
      </c>
      <c r="AC192" s="34"/>
      <c r="AD192" s="34"/>
      <c r="AE192" s="34"/>
      <c r="AF192" s="273"/>
      <c r="AG192" s="273"/>
      <c r="AH192" s="133"/>
      <c r="AI192" s="133"/>
      <c r="AJ192" s="133"/>
      <c r="AK192" s="272"/>
      <c r="AL192" s="33"/>
      <c r="AM192" s="33"/>
      <c r="AN192" s="272" t="s">
        <v>91</v>
      </c>
      <c r="AO192" s="34"/>
      <c r="AP192" s="34" t="str">
        <f t="shared" si="27"/>
        <v/>
      </c>
      <c r="AQ192" s="34"/>
      <c r="AR192" s="34"/>
      <c r="AS192" s="34"/>
      <c r="AT192" s="34" t="str">
        <f t="shared" si="28"/>
        <v/>
      </c>
      <c r="AU192" s="272"/>
      <c r="AV192" s="34" t="str">
        <f t="shared" si="29"/>
        <v/>
      </c>
      <c r="AW192" s="134" t="s">
        <v>2790</v>
      </c>
      <c r="AX192" s="87" t="str">
        <f>'1A. Template Prep'!$C$2</f>
        <v>1270. 14 BMW X5 SUV (F15) 4.4TT (N63) Auto (Sophisto Gray) AWD (71781)</v>
      </c>
    </row>
    <row r="193" spans="1:50" x14ac:dyDescent="0.25">
      <c r="A193" s="39" t="str">
        <f t="shared" si="20"/>
        <v/>
      </c>
      <c r="B193" s="39" t="str">
        <f t="shared" si="21"/>
        <v/>
      </c>
      <c r="C193" s="39"/>
      <c r="D193" s="269"/>
      <c r="E193" s="39" t="str">
        <f t="shared" si="22"/>
        <v/>
      </c>
      <c r="F193" s="33"/>
      <c r="G193" s="33"/>
      <c r="H193" s="34"/>
      <c r="I193" s="34"/>
      <c r="J193" s="34"/>
      <c r="K193" s="34"/>
      <c r="L193" s="34" t="str">
        <f t="shared" si="23"/>
        <v xml:space="preserve">. </v>
      </c>
      <c r="M193" s="131" t="s">
        <v>2076</v>
      </c>
      <c r="N193" s="97" t="str">
        <f t="shared" si="24"/>
        <v/>
      </c>
      <c r="O193" s="270"/>
      <c r="P193" s="330"/>
      <c r="Q193" s="330"/>
      <c r="R193" s="35"/>
      <c r="S193" s="38" t="str">
        <f t="shared" si="25"/>
        <v/>
      </c>
      <c r="T193" s="329"/>
      <c r="U193" s="329"/>
      <c r="V193" s="329"/>
      <c r="W193" s="271"/>
      <c r="X193" s="33"/>
      <c r="Y193" s="331"/>
      <c r="Z193" s="330"/>
      <c r="AA193" s="330"/>
      <c r="AB193" s="34" t="str">
        <f t="shared" si="26"/>
        <v/>
      </c>
      <c r="AC193" s="34"/>
      <c r="AD193" s="34"/>
      <c r="AE193" s="34"/>
      <c r="AF193" s="273"/>
      <c r="AG193" s="273"/>
      <c r="AH193" s="133"/>
      <c r="AI193" s="133"/>
      <c r="AJ193" s="133"/>
      <c r="AK193" s="272"/>
      <c r="AL193" s="33"/>
      <c r="AM193" s="33"/>
      <c r="AN193" s="272" t="s">
        <v>91</v>
      </c>
      <c r="AO193" s="34"/>
      <c r="AP193" s="34" t="str">
        <f t="shared" si="27"/>
        <v/>
      </c>
      <c r="AQ193" s="34"/>
      <c r="AR193" s="34"/>
      <c r="AS193" s="34"/>
      <c r="AT193" s="34" t="str">
        <f t="shared" si="28"/>
        <v/>
      </c>
      <c r="AU193" s="272"/>
      <c r="AV193" s="34" t="str">
        <f t="shared" si="29"/>
        <v/>
      </c>
      <c r="AW193" s="134" t="s">
        <v>2791</v>
      </c>
      <c r="AX193" s="87" t="str">
        <f>'1A. Template Prep'!$C$2</f>
        <v>1270. 14 BMW X5 SUV (F15) 4.4TT (N63) Auto (Sophisto Gray) AWD (71781)</v>
      </c>
    </row>
    <row r="194" spans="1:50" x14ac:dyDescent="0.25">
      <c r="A194" s="39" t="str">
        <f t="shared" si="20"/>
        <v/>
      </c>
      <c r="B194" s="39" t="str">
        <f t="shared" si="21"/>
        <v/>
      </c>
      <c r="C194" s="39"/>
      <c r="D194" s="269"/>
      <c r="E194" s="39" t="str">
        <f t="shared" si="22"/>
        <v/>
      </c>
      <c r="F194" s="33"/>
      <c r="G194" s="33"/>
      <c r="H194" s="34"/>
      <c r="I194" s="34"/>
      <c r="J194" s="34"/>
      <c r="K194" s="34"/>
      <c r="L194" s="34" t="str">
        <f t="shared" si="23"/>
        <v xml:space="preserve">. </v>
      </c>
      <c r="M194" s="131" t="s">
        <v>2076</v>
      </c>
      <c r="N194" s="97" t="str">
        <f t="shared" si="24"/>
        <v/>
      </c>
      <c r="O194" s="270"/>
      <c r="P194" s="330"/>
      <c r="Q194" s="330"/>
      <c r="R194" s="35"/>
      <c r="S194" s="38" t="str">
        <f t="shared" si="25"/>
        <v/>
      </c>
      <c r="T194" s="329"/>
      <c r="U194" s="329"/>
      <c r="V194" s="329"/>
      <c r="W194" s="271"/>
      <c r="X194" s="33"/>
      <c r="Y194" s="331"/>
      <c r="Z194" s="330"/>
      <c r="AA194" s="330"/>
      <c r="AB194" s="34" t="str">
        <f t="shared" si="26"/>
        <v/>
      </c>
      <c r="AC194" s="34"/>
      <c r="AD194" s="34"/>
      <c r="AE194" s="34"/>
      <c r="AF194" s="273"/>
      <c r="AG194" s="273"/>
      <c r="AH194" s="133"/>
      <c r="AI194" s="133"/>
      <c r="AJ194" s="133"/>
      <c r="AK194" s="272"/>
      <c r="AL194" s="33"/>
      <c r="AM194" s="33"/>
      <c r="AN194" s="272" t="s">
        <v>91</v>
      </c>
      <c r="AO194" s="34"/>
      <c r="AP194" s="34" t="str">
        <f t="shared" si="27"/>
        <v/>
      </c>
      <c r="AQ194" s="34"/>
      <c r="AR194" s="34"/>
      <c r="AS194" s="34"/>
      <c r="AT194" s="34" t="str">
        <f t="shared" si="28"/>
        <v/>
      </c>
      <c r="AU194" s="272"/>
      <c r="AV194" s="34" t="str">
        <f t="shared" si="29"/>
        <v/>
      </c>
      <c r="AW194" s="134" t="s">
        <v>2792</v>
      </c>
      <c r="AX194" s="87" t="str">
        <f>'1A. Template Prep'!$C$2</f>
        <v>1270. 14 BMW X5 SUV (F15) 4.4TT (N63) Auto (Sophisto Gray) AWD (71781)</v>
      </c>
    </row>
    <row r="195" spans="1:50" x14ac:dyDescent="0.25">
      <c r="A195" s="39" t="str">
        <f t="shared" ref="A195:A258" si="30">IF(U195&lt;&gt;"",U195,"")</f>
        <v/>
      </c>
      <c r="B195" s="39" t="str">
        <f t="shared" ref="B195:B258" si="31">IF(AP195&lt;&gt;"",AP195,"")</f>
        <v/>
      </c>
      <c r="C195" s="39"/>
      <c r="D195" s="269"/>
      <c r="E195" s="39" t="str">
        <f t="shared" ref="E195:E258" si="32">IF(B195&lt;&gt;"",COUNTIF($B$4:$B$600,B195),"")</f>
        <v/>
      </c>
      <c r="F195" s="33"/>
      <c r="G195" s="33"/>
      <c r="H195" s="34"/>
      <c r="I195" s="34"/>
      <c r="J195" s="34"/>
      <c r="K195" s="34"/>
      <c r="L195" s="34" t="str">
        <f t="shared" ref="L195:L258" si="33">CONCATENATE(U195,". ",P195)</f>
        <v xml:space="preserve">. </v>
      </c>
      <c r="M195" s="131" t="s">
        <v>2076</v>
      </c>
      <c r="N195" s="97" t="str">
        <f t="shared" ref="N195:N258" si="34">IF(O195&lt;&gt;"",HYPERLINK(O195,"E.G."),"")</f>
        <v/>
      </c>
      <c r="O195" s="270"/>
      <c r="P195" s="330"/>
      <c r="Q195" s="330"/>
      <c r="R195" s="35"/>
      <c r="S195" s="38" t="str">
        <f t="shared" ref="S195:S258" si="35">IF(ISTEXT(R195), R195, IFERROR(AVERAGEIF(K:K, K195, R:R), ""))</f>
        <v/>
      </c>
      <c r="T195" s="329"/>
      <c r="U195" s="329"/>
      <c r="V195" s="329"/>
      <c r="W195" s="271"/>
      <c r="X195" s="33"/>
      <c r="Y195" s="331"/>
      <c r="Z195" s="330"/>
      <c r="AA195" s="330"/>
      <c r="AB195" s="34" t="str">
        <f t="shared" ref="AB195:AB258" si="36">_xlfn.TEXTJOIN(" | ",TRUE,AC195,AD195)</f>
        <v/>
      </c>
      <c r="AC195" s="34"/>
      <c r="AD195" s="34"/>
      <c r="AE195" s="34"/>
      <c r="AF195" s="273"/>
      <c r="AG195" s="273"/>
      <c r="AH195" s="133"/>
      <c r="AI195" s="133"/>
      <c r="AJ195" s="133"/>
      <c r="AK195" s="272"/>
      <c r="AL195" s="33"/>
      <c r="AM195" s="33"/>
      <c r="AN195" s="272" t="s">
        <v>91</v>
      </c>
      <c r="AO195" s="34"/>
      <c r="AP195" s="34" t="str">
        <f t="shared" ref="AP195:AP258" si="37">IF(AM195&lt;&gt;"",CONCATENATE(AM195,AN195,AO195),"")</f>
        <v/>
      </c>
      <c r="AQ195" s="34"/>
      <c r="AR195" s="34"/>
      <c r="AS195" s="34"/>
      <c r="AT195" s="34" t="str">
        <f t="shared" ref="AT195:AT258" si="38">IF(AQ195&lt;&gt;"",_xlfn.TEXTJOIN("-",TRUE,AQ195,AR195,AS195),"")</f>
        <v/>
      </c>
      <c r="AU195" s="272"/>
      <c r="AV195" s="34" t="str">
        <f t="shared" ref="AV195:AV258" si="39">IF(AU195&lt;&gt;"",_xlfn.TEXTJOIN("-",TRUE,AT195,AU195),"")</f>
        <v/>
      </c>
      <c r="AW195" s="134" t="s">
        <v>2793</v>
      </c>
      <c r="AX195" s="87" t="str">
        <f>'1A. Template Prep'!$C$2</f>
        <v>1270. 14 BMW X5 SUV (F15) 4.4TT (N63) Auto (Sophisto Gray) AWD (71781)</v>
      </c>
    </row>
    <row r="196" spans="1:50" x14ac:dyDescent="0.25">
      <c r="A196" s="39" t="str">
        <f t="shared" si="30"/>
        <v/>
      </c>
      <c r="B196" s="39" t="str">
        <f t="shared" si="31"/>
        <v/>
      </c>
      <c r="C196" s="39"/>
      <c r="D196" s="269"/>
      <c r="E196" s="39" t="str">
        <f t="shared" si="32"/>
        <v/>
      </c>
      <c r="F196" s="33"/>
      <c r="G196" s="33"/>
      <c r="H196" s="34"/>
      <c r="I196" s="34"/>
      <c r="J196" s="34"/>
      <c r="K196" s="34"/>
      <c r="L196" s="34" t="str">
        <f t="shared" si="33"/>
        <v xml:space="preserve">. </v>
      </c>
      <c r="M196" s="131" t="s">
        <v>2076</v>
      </c>
      <c r="N196" s="97" t="str">
        <f t="shared" si="34"/>
        <v/>
      </c>
      <c r="O196" s="270"/>
      <c r="P196" s="330"/>
      <c r="Q196" s="330"/>
      <c r="R196" s="35"/>
      <c r="S196" s="38" t="str">
        <f t="shared" si="35"/>
        <v/>
      </c>
      <c r="T196" s="329"/>
      <c r="U196" s="329"/>
      <c r="V196" s="329"/>
      <c r="W196" s="271"/>
      <c r="X196" s="33"/>
      <c r="Y196" s="331"/>
      <c r="Z196" s="330"/>
      <c r="AA196" s="330"/>
      <c r="AB196" s="34" t="str">
        <f t="shared" si="36"/>
        <v/>
      </c>
      <c r="AC196" s="34"/>
      <c r="AD196" s="34"/>
      <c r="AE196" s="34"/>
      <c r="AF196" s="273"/>
      <c r="AG196" s="273"/>
      <c r="AH196" s="133"/>
      <c r="AI196" s="133"/>
      <c r="AJ196" s="133"/>
      <c r="AK196" s="272"/>
      <c r="AL196" s="33"/>
      <c r="AM196" s="33"/>
      <c r="AN196" s="272" t="s">
        <v>91</v>
      </c>
      <c r="AO196" s="34"/>
      <c r="AP196" s="34" t="str">
        <f t="shared" si="37"/>
        <v/>
      </c>
      <c r="AQ196" s="34"/>
      <c r="AR196" s="34"/>
      <c r="AS196" s="34"/>
      <c r="AT196" s="34" t="str">
        <f t="shared" si="38"/>
        <v/>
      </c>
      <c r="AU196" s="272"/>
      <c r="AV196" s="34" t="str">
        <f t="shared" si="39"/>
        <v/>
      </c>
      <c r="AW196" s="134" t="s">
        <v>2794</v>
      </c>
      <c r="AX196" s="87" t="str">
        <f>'1A. Template Prep'!$C$2</f>
        <v>1270. 14 BMW X5 SUV (F15) 4.4TT (N63) Auto (Sophisto Gray) AWD (71781)</v>
      </c>
    </row>
    <row r="197" spans="1:50" x14ac:dyDescent="0.25">
      <c r="A197" s="39" t="str">
        <f t="shared" si="30"/>
        <v/>
      </c>
      <c r="B197" s="39" t="str">
        <f t="shared" si="31"/>
        <v/>
      </c>
      <c r="C197" s="39"/>
      <c r="D197" s="269"/>
      <c r="E197" s="39" t="str">
        <f t="shared" si="32"/>
        <v/>
      </c>
      <c r="F197" s="33"/>
      <c r="G197" s="33"/>
      <c r="H197" s="34"/>
      <c r="I197" s="34"/>
      <c r="J197" s="34"/>
      <c r="K197" s="34"/>
      <c r="L197" s="34" t="str">
        <f t="shared" si="33"/>
        <v xml:space="preserve">. </v>
      </c>
      <c r="M197" s="131" t="s">
        <v>2076</v>
      </c>
      <c r="N197" s="97" t="str">
        <f t="shared" si="34"/>
        <v/>
      </c>
      <c r="O197" s="270"/>
      <c r="P197" s="330"/>
      <c r="Q197" s="330"/>
      <c r="R197" s="35"/>
      <c r="S197" s="38" t="str">
        <f t="shared" si="35"/>
        <v/>
      </c>
      <c r="T197" s="329"/>
      <c r="U197" s="329"/>
      <c r="V197" s="329"/>
      <c r="W197" s="271"/>
      <c r="X197" s="33"/>
      <c r="Y197" s="331"/>
      <c r="Z197" s="330"/>
      <c r="AA197" s="330"/>
      <c r="AB197" s="34" t="str">
        <f t="shared" si="36"/>
        <v/>
      </c>
      <c r="AC197" s="34"/>
      <c r="AD197" s="34"/>
      <c r="AE197" s="34"/>
      <c r="AF197" s="273"/>
      <c r="AG197" s="273"/>
      <c r="AH197" s="133"/>
      <c r="AI197" s="133"/>
      <c r="AJ197" s="133"/>
      <c r="AK197" s="272"/>
      <c r="AL197" s="33"/>
      <c r="AM197" s="33"/>
      <c r="AN197" s="272" t="s">
        <v>91</v>
      </c>
      <c r="AO197" s="34"/>
      <c r="AP197" s="34" t="str">
        <f t="shared" si="37"/>
        <v/>
      </c>
      <c r="AQ197" s="34"/>
      <c r="AR197" s="34"/>
      <c r="AS197" s="34"/>
      <c r="AT197" s="34" t="str">
        <f t="shared" si="38"/>
        <v/>
      </c>
      <c r="AU197" s="272"/>
      <c r="AV197" s="34" t="str">
        <f t="shared" si="39"/>
        <v/>
      </c>
      <c r="AW197" s="134" t="s">
        <v>2795</v>
      </c>
      <c r="AX197" s="87" t="str">
        <f>'1A. Template Prep'!$C$2</f>
        <v>1270. 14 BMW X5 SUV (F15) 4.4TT (N63) Auto (Sophisto Gray) AWD (71781)</v>
      </c>
    </row>
    <row r="198" spans="1:50" x14ac:dyDescent="0.25">
      <c r="A198" s="39" t="str">
        <f t="shared" si="30"/>
        <v/>
      </c>
      <c r="B198" s="39" t="str">
        <f t="shared" si="31"/>
        <v/>
      </c>
      <c r="C198" s="39"/>
      <c r="D198" s="269"/>
      <c r="E198" s="39" t="str">
        <f t="shared" si="32"/>
        <v/>
      </c>
      <c r="F198" s="33"/>
      <c r="G198" s="33"/>
      <c r="H198" s="34"/>
      <c r="I198" s="34"/>
      <c r="J198" s="34"/>
      <c r="K198" s="34"/>
      <c r="L198" s="34" t="str">
        <f t="shared" si="33"/>
        <v xml:space="preserve">. </v>
      </c>
      <c r="M198" s="131" t="s">
        <v>2076</v>
      </c>
      <c r="N198" s="97" t="str">
        <f t="shared" si="34"/>
        <v/>
      </c>
      <c r="O198" s="270"/>
      <c r="P198" s="330"/>
      <c r="Q198" s="330"/>
      <c r="R198" s="35"/>
      <c r="S198" s="38" t="str">
        <f t="shared" si="35"/>
        <v/>
      </c>
      <c r="T198" s="329"/>
      <c r="U198" s="329"/>
      <c r="V198" s="329"/>
      <c r="W198" s="271"/>
      <c r="X198" s="33"/>
      <c r="Y198" s="331"/>
      <c r="Z198" s="330"/>
      <c r="AA198" s="330"/>
      <c r="AB198" s="34" t="str">
        <f t="shared" si="36"/>
        <v/>
      </c>
      <c r="AC198" s="34"/>
      <c r="AD198" s="34"/>
      <c r="AE198" s="34"/>
      <c r="AF198" s="273"/>
      <c r="AG198" s="273"/>
      <c r="AH198" s="133"/>
      <c r="AI198" s="133"/>
      <c r="AJ198" s="133"/>
      <c r="AK198" s="272"/>
      <c r="AL198" s="33"/>
      <c r="AM198" s="33"/>
      <c r="AN198" s="272" t="s">
        <v>91</v>
      </c>
      <c r="AO198" s="34"/>
      <c r="AP198" s="34" t="str">
        <f t="shared" si="37"/>
        <v/>
      </c>
      <c r="AQ198" s="34"/>
      <c r="AR198" s="34"/>
      <c r="AS198" s="34"/>
      <c r="AT198" s="34" t="str">
        <f t="shared" si="38"/>
        <v/>
      </c>
      <c r="AU198" s="272"/>
      <c r="AV198" s="34" t="str">
        <f t="shared" si="39"/>
        <v/>
      </c>
      <c r="AW198" s="134" t="s">
        <v>2796</v>
      </c>
      <c r="AX198" s="87" t="str">
        <f>'1A. Template Prep'!$C$2</f>
        <v>1270. 14 BMW X5 SUV (F15) 4.4TT (N63) Auto (Sophisto Gray) AWD (71781)</v>
      </c>
    </row>
    <row r="199" spans="1:50" x14ac:dyDescent="0.25">
      <c r="A199" s="39" t="str">
        <f t="shared" si="30"/>
        <v/>
      </c>
      <c r="B199" s="39" t="str">
        <f t="shared" si="31"/>
        <v/>
      </c>
      <c r="C199" s="39"/>
      <c r="D199" s="269"/>
      <c r="E199" s="39" t="str">
        <f t="shared" si="32"/>
        <v/>
      </c>
      <c r="F199" s="33"/>
      <c r="G199" s="33"/>
      <c r="H199" s="34"/>
      <c r="I199" s="34"/>
      <c r="J199" s="34"/>
      <c r="K199" s="34"/>
      <c r="L199" s="34" t="str">
        <f t="shared" si="33"/>
        <v xml:space="preserve">. </v>
      </c>
      <c r="M199" s="131" t="s">
        <v>2076</v>
      </c>
      <c r="N199" s="97" t="str">
        <f t="shared" si="34"/>
        <v/>
      </c>
      <c r="O199" s="270"/>
      <c r="P199" s="330"/>
      <c r="Q199" s="330"/>
      <c r="R199" s="35"/>
      <c r="S199" s="38" t="str">
        <f t="shared" si="35"/>
        <v/>
      </c>
      <c r="T199" s="329"/>
      <c r="U199" s="329"/>
      <c r="V199" s="329"/>
      <c r="W199" s="271"/>
      <c r="X199" s="33"/>
      <c r="Y199" s="331"/>
      <c r="Z199" s="330"/>
      <c r="AA199" s="330"/>
      <c r="AB199" s="34" t="str">
        <f t="shared" si="36"/>
        <v/>
      </c>
      <c r="AC199" s="34"/>
      <c r="AD199" s="34"/>
      <c r="AE199" s="34"/>
      <c r="AF199" s="273"/>
      <c r="AG199" s="273"/>
      <c r="AH199" s="133"/>
      <c r="AI199" s="133"/>
      <c r="AJ199" s="133"/>
      <c r="AK199" s="272"/>
      <c r="AL199" s="33"/>
      <c r="AM199" s="33"/>
      <c r="AN199" s="272" t="s">
        <v>91</v>
      </c>
      <c r="AO199" s="34"/>
      <c r="AP199" s="34" t="str">
        <f t="shared" si="37"/>
        <v/>
      </c>
      <c r="AQ199" s="34"/>
      <c r="AR199" s="34"/>
      <c r="AS199" s="34"/>
      <c r="AT199" s="34" t="str">
        <f t="shared" si="38"/>
        <v/>
      </c>
      <c r="AU199" s="272"/>
      <c r="AV199" s="34" t="str">
        <f t="shared" si="39"/>
        <v/>
      </c>
      <c r="AW199" s="134" t="s">
        <v>2797</v>
      </c>
      <c r="AX199" s="87" t="str">
        <f>'1A. Template Prep'!$C$2</f>
        <v>1270. 14 BMW X5 SUV (F15) 4.4TT (N63) Auto (Sophisto Gray) AWD (71781)</v>
      </c>
    </row>
    <row r="200" spans="1:50" x14ac:dyDescent="0.25">
      <c r="A200" s="39" t="str">
        <f t="shared" si="30"/>
        <v/>
      </c>
      <c r="B200" s="39" t="str">
        <f t="shared" si="31"/>
        <v/>
      </c>
      <c r="C200" s="39"/>
      <c r="D200" s="269"/>
      <c r="E200" s="39" t="str">
        <f t="shared" si="32"/>
        <v/>
      </c>
      <c r="F200" s="33"/>
      <c r="G200" s="33"/>
      <c r="H200" s="34"/>
      <c r="I200" s="34"/>
      <c r="J200" s="34"/>
      <c r="K200" s="34"/>
      <c r="L200" s="34" t="str">
        <f t="shared" si="33"/>
        <v xml:space="preserve">. </v>
      </c>
      <c r="M200" s="131" t="s">
        <v>2076</v>
      </c>
      <c r="N200" s="97" t="str">
        <f t="shared" si="34"/>
        <v/>
      </c>
      <c r="O200" s="270"/>
      <c r="P200" s="330"/>
      <c r="Q200" s="330"/>
      <c r="R200" s="35"/>
      <c r="S200" s="38" t="str">
        <f t="shared" si="35"/>
        <v/>
      </c>
      <c r="T200" s="329"/>
      <c r="U200" s="329"/>
      <c r="V200" s="329"/>
      <c r="W200" s="271"/>
      <c r="X200" s="33"/>
      <c r="Y200" s="331"/>
      <c r="Z200" s="330"/>
      <c r="AA200" s="330"/>
      <c r="AB200" s="34" t="str">
        <f t="shared" si="36"/>
        <v/>
      </c>
      <c r="AC200" s="34"/>
      <c r="AD200" s="34"/>
      <c r="AE200" s="34"/>
      <c r="AF200" s="273"/>
      <c r="AG200" s="273"/>
      <c r="AH200" s="133"/>
      <c r="AI200" s="133"/>
      <c r="AJ200" s="133"/>
      <c r="AK200" s="272"/>
      <c r="AL200" s="33"/>
      <c r="AM200" s="33"/>
      <c r="AN200" s="272" t="s">
        <v>91</v>
      </c>
      <c r="AO200" s="34"/>
      <c r="AP200" s="34" t="str">
        <f t="shared" si="37"/>
        <v/>
      </c>
      <c r="AQ200" s="34"/>
      <c r="AR200" s="34"/>
      <c r="AS200" s="34"/>
      <c r="AT200" s="34" t="str">
        <f t="shared" si="38"/>
        <v/>
      </c>
      <c r="AU200" s="272"/>
      <c r="AV200" s="34" t="str">
        <f t="shared" si="39"/>
        <v/>
      </c>
      <c r="AW200" s="134" t="s">
        <v>2798</v>
      </c>
      <c r="AX200" s="87" t="str">
        <f>'1A. Template Prep'!$C$2</f>
        <v>1270. 14 BMW X5 SUV (F15) 4.4TT (N63) Auto (Sophisto Gray) AWD (71781)</v>
      </c>
    </row>
    <row r="201" spans="1:50" x14ac:dyDescent="0.25">
      <c r="A201" s="39" t="str">
        <f t="shared" si="30"/>
        <v/>
      </c>
      <c r="B201" s="39" t="str">
        <f t="shared" si="31"/>
        <v/>
      </c>
      <c r="C201" s="39"/>
      <c r="D201" s="269"/>
      <c r="E201" s="39" t="str">
        <f t="shared" si="32"/>
        <v/>
      </c>
      <c r="F201" s="33"/>
      <c r="G201" s="33"/>
      <c r="H201" s="34"/>
      <c r="I201" s="34"/>
      <c r="J201" s="34"/>
      <c r="K201" s="34"/>
      <c r="L201" s="34" t="str">
        <f t="shared" si="33"/>
        <v xml:space="preserve">. </v>
      </c>
      <c r="M201" s="131" t="s">
        <v>2076</v>
      </c>
      <c r="N201" s="97" t="str">
        <f t="shared" si="34"/>
        <v/>
      </c>
      <c r="O201" s="270"/>
      <c r="P201" s="330"/>
      <c r="Q201" s="330"/>
      <c r="R201" s="35"/>
      <c r="S201" s="38" t="str">
        <f t="shared" si="35"/>
        <v/>
      </c>
      <c r="T201" s="329"/>
      <c r="U201" s="329"/>
      <c r="V201" s="329"/>
      <c r="W201" s="271"/>
      <c r="X201" s="33"/>
      <c r="Y201" s="331"/>
      <c r="Z201" s="330"/>
      <c r="AA201" s="330"/>
      <c r="AB201" s="34" t="str">
        <f t="shared" si="36"/>
        <v/>
      </c>
      <c r="AC201" s="34"/>
      <c r="AD201" s="34"/>
      <c r="AE201" s="34"/>
      <c r="AF201" s="273"/>
      <c r="AG201" s="273"/>
      <c r="AH201" s="133"/>
      <c r="AI201" s="133"/>
      <c r="AJ201" s="133"/>
      <c r="AK201" s="272"/>
      <c r="AL201" s="33"/>
      <c r="AM201" s="33"/>
      <c r="AN201" s="272" t="s">
        <v>91</v>
      </c>
      <c r="AO201" s="34"/>
      <c r="AP201" s="34" t="str">
        <f t="shared" si="37"/>
        <v/>
      </c>
      <c r="AQ201" s="34"/>
      <c r="AR201" s="34"/>
      <c r="AS201" s="34"/>
      <c r="AT201" s="34" t="str">
        <f t="shared" si="38"/>
        <v/>
      </c>
      <c r="AU201" s="272"/>
      <c r="AV201" s="34" t="str">
        <f t="shared" si="39"/>
        <v/>
      </c>
      <c r="AW201" s="134" t="s">
        <v>2799</v>
      </c>
      <c r="AX201" s="87" t="str">
        <f>'1A. Template Prep'!$C$2</f>
        <v>1270. 14 BMW X5 SUV (F15) 4.4TT (N63) Auto (Sophisto Gray) AWD (71781)</v>
      </c>
    </row>
    <row r="202" spans="1:50" x14ac:dyDescent="0.25">
      <c r="A202" s="39" t="str">
        <f t="shared" si="30"/>
        <v/>
      </c>
      <c r="B202" s="39" t="str">
        <f t="shared" si="31"/>
        <v/>
      </c>
      <c r="C202" s="39"/>
      <c r="D202" s="269"/>
      <c r="E202" s="39" t="str">
        <f t="shared" si="32"/>
        <v/>
      </c>
      <c r="F202" s="33"/>
      <c r="G202" s="33"/>
      <c r="H202" s="34"/>
      <c r="I202" s="34"/>
      <c r="J202" s="34"/>
      <c r="K202" s="34"/>
      <c r="L202" s="34" t="str">
        <f t="shared" si="33"/>
        <v xml:space="preserve">. </v>
      </c>
      <c r="M202" s="131" t="s">
        <v>2076</v>
      </c>
      <c r="N202" s="97" t="str">
        <f t="shared" si="34"/>
        <v/>
      </c>
      <c r="O202" s="270"/>
      <c r="P202" s="330"/>
      <c r="Q202" s="330"/>
      <c r="R202" s="35"/>
      <c r="S202" s="38" t="str">
        <f t="shared" si="35"/>
        <v/>
      </c>
      <c r="T202" s="329"/>
      <c r="U202" s="329"/>
      <c r="V202" s="329"/>
      <c r="W202" s="271"/>
      <c r="X202" s="33"/>
      <c r="Y202" s="331"/>
      <c r="Z202" s="330"/>
      <c r="AA202" s="330"/>
      <c r="AB202" s="34" t="str">
        <f t="shared" si="36"/>
        <v/>
      </c>
      <c r="AC202" s="34"/>
      <c r="AD202" s="34"/>
      <c r="AE202" s="34"/>
      <c r="AF202" s="273"/>
      <c r="AG202" s="273"/>
      <c r="AH202" s="133"/>
      <c r="AI202" s="133"/>
      <c r="AJ202" s="133"/>
      <c r="AK202" s="272"/>
      <c r="AL202" s="33"/>
      <c r="AM202" s="33"/>
      <c r="AN202" s="272" t="s">
        <v>91</v>
      </c>
      <c r="AO202" s="34"/>
      <c r="AP202" s="34" t="str">
        <f t="shared" si="37"/>
        <v/>
      </c>
      <c r="AQ202" s="34"/>
      <c r="AR202" s="34"/>
      <c r="AS202" s="34"/>
      <c r="AT202" s="34" t="str">
        <f t="shared" si="38"/>
        <v/>
      </c>
      <c r="AU202" s="272"/>
      <c r="AV202" s="34" t="str">
        <f t="shared" si="39"/>
        <v/>
      </c>
      <c r="AW202" s="134" t="s">
        <v>2800</v>
      </c>
      <c r="AX202" s="87" t="str">
        <f>'1A. Template Prep'!$C$2</f>
        <v>1270. 14 BMW X5 SUV (F15) 4.4TT (N63) Auto (Sophisto Gray) AWD (71781)</v>
      </c>
    </row>
    <row r="203" spans="1:50" x14ac:dyDescent="0.25">
      <c r="A203" s="39" t="str">
        <f t="shared" si="30"/>
        <v/>
      </c>
      <c r="B203" s="39" t="str">
        <f t="shared" si="31"/>
        <v/>
      </c>
      <c r="C203" s="39"/>
      <c r="D203" s="269"/>
      <c r="E203" s="39" t="str">
        <f t="shared" si="32"/>
        <v/>
      </c>
      <c r="F203" s="33"/>
      <c r="G203" s="33"/>
      <c r="H203" s="34"/>
      <c r="I203" s="34"/>
      <c r="J203" s="34"/>
      <c r="K203" s="34"/>
      <c r="L203" s="34" t="str">
        <f t="shared" si="33"/>
        <v xml:space="preserve">. </v>
      </c>
      <c r="M203" s="131" t="s">
        <v>2076</v>
      </c>
      <c r="N203" s="97" t="str">
        <f t="shared" si="34"/>
        <v/>
      </c>
      <c r="O203" s="270"/>
      <c r="P203" s="330"/>
      <c r="Q203" s="330"/>
      <c r="R203" s="35"/>
      <c r="S203" s="38" t="str">
        <f t="shared" si="35"/>
        <v/>
      </c>
      <c r="T203" s="329"/>
      <c r="U203" s="329"/>
      <c r="V203" s="329"/>
      <c r="W203" s="271"/>
      <c r="X203" s="33"/>
      <c r="Y203" s="331"/>
      <c r="Z203" s="330"/>
      <c r="AA203" s="330"/>
      <c r="AB203" s="34" t="str">
        <f t="shared" si="36"/>
        <v/>
      </c>
      <c r="AC203" s="34"/>
      <c r="AD203" s="34"/>
      <c r="AE203" s="34"/>
      <c r="AF203" s="273"/>
      <c r="AG203" s="273"/>
      <c r="AH203" s="133"/>
      <c r="AI203" s="133"/>
      <c r="AJ203" s="133"/>
      <c r="AK203" s="272"/>
      <c r="AL203" s="33"/>
      <c r="AM203" s="33"/>
      <c r="AN203" s="272" t="s">
        <v>91</v>
      </c>
      <c r="AO203" s="34"/>
      <c r="AP203" s="34" t="str">
        <f t="shared" si="37"/>
        <v/>
      </c>
      <c r="AQ203" s="34"/>
      <c r="AR203" s="34"/>
      <c r="AS203" s="34"/>
      <c r="AT203" s="34" t="str">
        <f t="shared" si="38"/>
        <v/>
      </c>
      <c r="AU203" s="272"/>
      <c r="AV203" s="34" t="str">
        <f t="shared" si="39"/>
        <v/>
      </c>
      <c r="AW203" s="134" t="s">
        <v>2801</v>
      </c>
      <c r="AX203" s="87" t="str">
        <f>'1A. Template Prep'!$C$2</f>
        <v>1270. 14 BMW X5 SUV (F15) 4.4TT (N63) Auto (Sophisto Gray) AWD (71781)</v>
      </c>
    </row>
    <row r="204" spans="1:50" x14ac:dyDescent="0.25">
      <c r="A204" s="39" t="str">
        <f t="shared" si="30"/>
        <v/>
      </c>
      <c r="B204" s="39" t="str">
        <f t="shared" si="31"/>
        <v/>
      </c>
      <c r="C204" s="39"/>
      <c r="D204" s="269"/>
      <c r="E204" s="39" t="str">
        <f t="shared" si="32"/>
        <v/>
      </c>
      <c r="F204" s="33"/>
      <c r="G204" s="33"/>
      <c r="H204" s="34"/>
      <c r="I204" s="34"/>
      <c r="J204" s="34"/>
      <c r="K204" s="34"/>
      <c r="L204" s="34" t="str">
        <f t="shared" si="33"/>
        <v xml:space="preserve">. </v>
      </c>
      <c r="M204" s="131" t="s">
        <v>2076</v>
      </c>
      <c r="N204" s="97" t="str">
        <f t="shared" si="34"/>
        <v/>
      </c>
      <c r="O204" s="270"/>
      <c r="P204" s="330"/>
      <c r="Q204" s="330"/>
      <c r="R204" s="35"/>
      <c r="S204" s="38" t="str">
        <f t="shared" si="35"/>
        <v/>
      </c>
      <c r="T204" s="329"/>
      <c r="U204" s="329"/>
      <c r="V204" s="329"/>
      <c r="W204" s="271"/>
      <c r="X204" s="33"/>
      <c r="Y204" s="331"/>
      <c r="Z204" s="330"/>
      <c r="AA204" s="330"/>
      <c r="AB204" s="34" t="str">
        <f t="shared" si="36"/>
        <v/>
      </c>
      <c r="AC204" s="34"/>
      <c r="AD204" s="34"/>
      <c r="AE204" s="34"/>
      <c r="AF204" s="273"/>
      <c r="AG204" s="273"/>
      <c r="AH204" s="133"/>
      <c r="AI204" s="133"/>
      <c r="AJ204" s="133"/>
      <c r="AK204" s="272"/>
      <c r="AL204" s="33"/>
      <c r="AM204" s="33"/>
      <c r="AN204" s="272" t="s">
        <v>91</v>
      </c>
      <c r="AO204" s="34"/>
      <c r="AP204" s="34" t="str">
        <f t="shared" si="37"/>
        <v/>
      </c>
      <c r="AQ204" s="34"/>
      <c r="AR204" s="34"/>
      <c r="AS204" s="34"/>
      <c r="AT204" s="34" t="str">
        <f t="shared" si="38"/>
        <v/>
      </c>
      <c r="AU204" s="272"/>
      <c r="AV204" s="34" t="str">
        <f t="shared" si="39"/>
        <v/>
      </c>
      <c r="AW204" s="134" t="s">
        <v>2802</v>
      </c>
      <c r="AX204" s="87" t="str">
        <f>'1A. Template Prep'!$C$2</f>
        <v>1270. 14 BMW X5 SUV (F15) 4.4TT (N63) Auto (Sophisto Gray) AWD (71781)</v>
      </c>
    </row>
    <row r="205" spans="1:50" x14ac:dyDescent="0.25">
      <c r="A205" s="39" t="str">
        <f t="shared" si="30"/>
        <v/>
      </c>
      <c r="B205" s="39" t="str">
        <f t="shared" si="31"/>
        <v/>
      </c>
      <c r="C205" s="39"/>
      <c r="D205" s="269"/>
      <c r="E205" s="39" t="str">
        <f t="shared" si="32"/>
        <v/>
      </c>
      <c r="F205" s="33"/>
      <c r="G205" s="33"/>
      <c r="H205" s="34"/>
      <c r="I205" s="34"/>
      <c r="J205" s="34"/>
      <c r="K205" s="34"/>
      <c r="L205" s="34" t="str">
        <f t="shared" si="33"/>
        <v xml:space="preserve">. </v>
      </c>
      <c r="M205" s="131" t="s">
        <v>2076</v>
      </c>
      <c r="N205" s="97" t="str">
        <f t="shared" si="34"/>
        <v/>
      </c>
      <c r="O205" s="270"/>
      <c r="P205" s="330"/>
      <c r="Q205" s="330"/>
      <c r="R205" s="35"/>
      <c r="S205" s="38" t="str">
        <f t="shared" si="35"/>
        <v/>
      </c>
      <c r="T205" s="329"/>
      <c r="U205" s="329"/>
      <c r="V205" s="329"/>
      <c r="W205" s="271"/>
      <c r="X205" s="33"/>
      <c r="Y205" s="331"/>
      <c r="Z205" s="330"/>
      <c r="AA205" s="330"/>
      <c r="AB205" s="34" t="str">
        <f t="shared" si="36"/>
        <v/>
      </c>
      <c r="AC205" s="34"/>
      <c r="AD205" s="34"/>
      <c r="AE205" s="34"/>
      <c r="AF205" s="273"/>
      <c r="AG205" s="273"/>
      <c r="AH205" s="133"/>
      <c r="AI205" s="133"/>
      <c r="AJ205" s="133"/>
      <c r="AK205" s="272"/>
      <c r="AL205" s="33"/>
      <c r="AM205" s="33"/>
      <c r="AN205" s="272" t="s">
        <v>91</v>
      </c>
      <c r="AO205" s="34"/>
      <c r="AP205" s="34" t="str">
        <f t="shared" si="37"/>
        <v/>
      </c>
      <c r="AQ205" s="34"/>
      <c r="AR205" s="34"/>
      <c r="AS205" s="34"/>
      <c r="AT205" s="34" t="str">
        <f t="shared" si="38"/>
        <v/>
      </c>
      <c r="AU205" s="272"/>
      <c r="AV205" s="34" t="str">
        <f t="shared" si="39"/>
        <v/>
      </c>
      <c r="AW205" s="134" t="s">
        <v>2803</v>
      </c>
      <c r="AX205" s="87" t="str">
        <f>'1A. Template Prep'!$C$2</f>
        <v>1270. 14 BMW X5 SUV (F15) 4.4TT (N63) Auto (Sophisto Gray) AWD (71781)</v>
      </c>
    </row>
    <row r="206" spans="1:50" x14ac:dyDescent="0.25">
      <c r="A206" s="39" t="str">
        <f t="shared" si="30"/>
        <v/>
      </c>
      <c r="B206" s="39" t="str">
        <f t="shared" si="31"/>
        <v/>
      </c>
      <c r="C206" s="39"/>
      <c r="D206" s="269"/>
      <c r="E206" s="39" t="str">
        <f t="shared" si="32"/>
        <v/>
      </c>
      <c r="F206" s="33"/>
      <c r="G206" s="33"/>
      <c r="H206" s="34"/>
      <c r="I206" s="34"/>
      <c r="J206" s="34"/>
      <c r="K206" s="34"/>
      <c r="L206" s="34" t="str">
        <f t="shared" si="33"/>
        <v xml:space="preserve">. </v>
      </c>
      <c r="M206" s="131" t="s">
        <v>2076</v>
      </c>
      <c r="N206" s="97" t="str">
        <f t="shared" si="34"/>
        <v/>
      </c>
      <c r="O206" s="270"/>
      <c r="P206" s="330"/>
      <c r="Q206" s="330"/>
      <c r="R206" s="35"/>
      <c r="S206" s="38" t="str">
        <f t="shared" si="35"/>
        <v/>
      </c>
      <c r="T206" s="329"/>
      <c r="U206" s="329"/>
      <c r="V206" s="329"/>
      <c r="W206" s="271"/>
      <c r="X206" s="33"/>
      <c r="Y206" s="331"/>
      <c r="Z206" s="330"/>
      <c r="AA206" s="330"/>
      <c r="AB206" s="34" t="str">
        <f t="shared" si="36"/>
        <v/>
      </c>
      <c r="AC206" s="34"/>
      <c r="AD206" s="34"/>
      <c r="AE206" s="34"/>
      <c r="AF206" s="273"/>
      <c r="AG206" s="273"/>
      <c r="AH206" s="133"/>
      <c r="AI206" s="133"/>
      <c r="AJ206" s="133"/>
      <c r="AK206" s="272"/>
      <c r="AL206" s="33"/>
      <c r="AM206" s="33"/>
      <c r="AN206" s="272" t="s">
        <v>91</v>
      </c>
      <c r="AO206" s="34"/>
      <c r="AP206" s="34" t="str">
        <f t="shared" si="37"/>
        <v/>
      </c>
      <c r="AQ206" s="34"/>
      <c r="AR206" s="34"/>
      <c r="AS206" s="34"/>
      <c r="AT206" s="34" t="str">
        <f t="shared" si="38"/>
        <v/>
      </c>
      <c r="AU206" s="272"/>
      <c r="AV206" s="34" t="str">
        <f t="shared" si="39"/>
        <v/>
      </c>
      <c r="AW206" s="134" t="s">
        <v>2804</v>
      </c>
      <c r="AX206" s="87" t="str">
        <f>'1A. Template Prep'!$C$2</f>
        <v>1270. 14 BMW X5 SUV (F15) 4.4TT (N63) Auto (Sophisto Gray) AWD (71781)</v>
      </c>
    </row>
    <row r="207" spans="1:50" x14ac:dyDescent="0.25">
      <c r="A207" s="39" t="str">
        <f t="shared" si="30"/>
        <v/>
      </c>
      <c r="B207" s="39" t="str">
        <f t="shared" si="31"/>
        <v/>
      </c>
      <c r="C207" s="39"/>
      <c r="D207" s="269"/>
      <c r="E207" s="39" t="str">
        <f t="shared" si="32"/>
        <v/>
      </c>
      <c r="F207" s="33"/>
      <c r="G207" s="33"/>
      <c r="H207" s="34"/>
      <c r="I207" s="34"/>
      <c r="J207" s="34"/>
      <c r="K207" s="34"/>
      <c r="L207" s="34" t="str">
        <f t="shared" si="33"/>
        <v xml:space="preserve">. </v>
      </c>
      <c r="M207" s="131" t="s">
        <v>2076</v>
      </c>
      <c r="N207" s="97" t="str">
        <f t="shared" si="34"/>
        <v/>
      </c>
      <c r="O207" s="270"/>
      <c r="P207" s="330"/>
      <c r="Q207" s="330"/>
      <c r="R207" s="35"/>
      <c r="S207" s="38" t="str">
        <f t="shared" si="35"/>
        <v/>
      </c>
      <c r="T207" s="329"/>
      <c r="U207" s="329"/>
      <c r="V207" s="329"/>
      <c r="W207" s="271"/>
      <c r="X207" s="33"/>
      <c r="Y207" s="331"/>
      <c r="Z207" s="330"/>
      <c r="AA207" s="330"/>
      <c r="AB207" s="34" t="str">
        <f t="shared" si="36"/>
        <v/>
      </c>
      <c r="AC207" s="34"/>
      <c r="AD207" s="34"/>
      <c r="AE207" s="34"/>
      <c r="AF207" s="273"/>
      <c r="AG207" s="273"/>
      <c r="AH207" s="133"/>
      <c r="AI207" s="133"/>
      <c r="AJ207" s="133"/>
      <c r="AK207" s="272"/>
      <c r="AL207" s="33"/>
      <c r="AM207" s="33"/>
      <c r="AN207" s="272" t="s">
        <v>91</v>
      </c>
      <c r="AO207" s="34"/>
      <c r="AP207" s="34" t="str">
        <f t="shared" si="37"/>
        <v/>
      </c>
      <c r="AQ207" s="34"/>
      <c r="AR207" s="34"/>
      <c r="AS207" s="34"/>
      <c r="AT207" s="34" t="str">
        <f t="shared" si="38"/>
        <v/>
      </c>
      <c r="AU207" s="272"/>
      <c r="AV207" s="34" t="str">
        <f t="shared" si="39"/>
        <v/>
      </c>
      <c r="AW207" s="134" t="s">
        <v>2805</v>
      </c>
      <c r="AX207" s="87" t="str">
        <f>'1A. Template Prep'!$C$2</f>
        <v>1270. 14 BMW X5 SUV (F15) 4.4TT (N63) Auto (Sophisto Gray) AWD (71781)</v>
      </c>
    </row>
    <row r="208" spans="1:50" x14ac:dyDescent="0.25">
      <c r="A208" s="39" t="str">
        <f t="shared" si="30"/>
        <v/>
      </c>
      <c r="B208" s="39" t="str">
        <f t="shared" si="31"/>
        <v/>
      </c>
      <c r="C208" s="39"/>
      <c r="D208" s="269"/>
      <c r="E208" s="39" t="str">
        <f t="shared" si="32"/>
        <v/>
      </c>
      <c r="F208" s="33"/>
      <c r="G208" s="33"/>
      <c r="H208" s="34"/>
      <c r="I208" s="34"/>
      <c r="J208" s="34"/>
      <c r="K208" s="34"/>
      <c r="L208" s="34" t="str">
        <f t="shared" si="33"/>
        <v xml:space="preserve">. </v>
      </c>
      <c r="M208" s="131" t="s">
        <v>2076</v>
      </c>
      <c r="N208" s="97" t="str">
        <f t="shared" si="34"/>
        <v/>
      </c>
      <c r="O208" s="270"/>
      <c r="P208" s="330"/>
      <c r="Q208" s="330"/>
      <c r="R208" s="35"/>
      <c r="S208" s="38" t="str">
        <f t="shared" si="35"/>
        <v/>
      </c>
      <c r="T208" s="329"/>
      <c r="U208" s="329"/>
      <c r="V208" s="329"/>
      <c r="W208" s="271"/>
      <c r="X208" s="33"/>
      <c r="Y208" s="331"/>
      <c r="Z208" s="330"/>
      <c r="AA208" s="330"/>
      <c r="AB208" s="34" t="str">
        <f t="shared" si="36"/>
        <v/>
      </c>
      <c r="AC208" s="34"/>
      <c r="AD208" s="34"/>
      <c r="AE208" s="34"/>
      <c r="AF208" s="273"/>
      <c r="AG208" s="273"/>
      <c r="AH208" s="133"/>
      <c r="AI208" s="133"/>
      <c r="AJ208" s="133"/>
      <c r="AK208" s="272"/>
      <c r="AL208" s="33"/>
      <c r="AM208" s="33"/>
      <c r="AN208" s="272" t="s">
        <v>91</v>
      </c>
      <c r="AO208" s="34"/>
      <c r="AP208" s="34" t="str">
        <f t="shared" si="37"/>
        <v/>
      </c>
      <c r="AQ208" s="34"/>
      <c r="AR208" s="34"/>
      <c r="AS208" s="34"/>
      <c r="AT208" s="34" t="str">
        <f t="shared" si="38"/>
        <v/>
      </c>
      <c r="AU208" s="272"/>
      <c r="AV208" s="34" t="str">
        <f t="shared" si="39"/>
        <v/>
      </c>
      <c r="AW208" s="134" t="s">
        <v>2806</v>
      </c>
      <c r="AX208" s="87" t="str">
        <f>'1A. Template Prep'!$C$2</f>
        <v>1270. 14 BMW X5 SUV (F15) 4.4TT (N63) Auto (Sophisto Gray) AWD (71781)</v>
      </c>
    </row>
    <row r="209" spans="1:50" x14ac:dyDescent="0.25">
      <c r="A209" s="39" t="str">
        <f t="shared" si="30"/>
        <v/>
      </c>
      <c r="B209" s="39" t="str">
        <f t="shared" si="31"/>
        <v/>
      </c>
      <c r="C209" s="39"/>
      <c r="D209" s="269"/>
      <c r="E209" s="39" t="str">
        <f t="shared" si="32"/>
        <v/>
      </c>
      <c r="F209" s="33"/>
      <c r="G209" s="33"/>
      <c r="H209" s="34"/>
      <c r="I209" s="34"/>
      <c r="J209" s="34"/>
      <c r="K209" s="34"/>
      <c r="L209" s="34" t="str">
        <f t="shared" si="33"/>
        <v xml:space="preserve">. </v>
      </c>
      <c r="M209" s="131" t="s">
        <v>2076</v>
      </c>
      <c r="N209" s="97" t="str">
        <f t="shared" si="34"/>
        <v/>
      </c>
      <c r="O209" s="270"/>
      <c r="P209" s="330"/>
      <c r="Q209" s="330"/>
      <c r="R209" s="35"/>
      <c r="S209" s="38" t="str">
        <f t="shared" si="35"/>
        <v/>
      </c>
      <c r="T209" s="329"/>
      <c r="U209" s="329"/>
      <c r="V209" s="329"/>
      <c r="W209" s="271"/>
      <c r="X209" s="33"/>
      <c r="Y209" s="331"/>
      <c r="Z209" s="330"/>
      <c r="AA209" s="330"/>
      <c r="AB209" s="34" t="str">
        <f t="shared" si="36"/>
        <v/>
      </c>
      <c r="AC209" s="34"/>
      <c r="AD209" s="34"/>
      <c r="AE209" s="34"/>
      <c r="AF209" s="273"/>
      <c r="AG209" s="273"/>
      <c r="AH209" s="133"/>
      <c r="AI209" s="133"/>
      <c r="AJ209" s="133"/>
      <c r="AK209" s="272"/>
      <c r="AL209" s="33"/>
      <c r="AM209" s="33"/>
      <c r="AN209" s="272" t="s">
        <v>91</v>
      </c>
      <c r="AO209" s="34"/>
      <c r="AP209" s="34" t="str">
        <f t="shared" si="37"/>
        <v/>
      </c>
      <c r="AQ209" s="34"/>
      <c r="AR209" s="34"/>
      <c r="AS209" s="34"/>
      <c r="AT209" s="34" t="str">
        <f t="shared" si="38"/>
        <v/>
      </c>
      <c r="AU209" s="272"/>
      <c r="AV209" s="34" t="str">
        <f t="shared" si="39"/>
        <v/>
      </c>
      <c r="AW209" s="134" t="s">
        <v>2807</v>
      </c>
      <c r="AX209" s="87" t="str">
        <f>'1A. Template Prep'!$C$2</f>
        <v>1270. 14 BMW X5 SUV (F15) 4.4TT (N63) Auto (Sophisto Gray) AWD (71781)</v>
      </c>
    </row>
    <row r="210" spans="1:50" x14ac:dyDescent="0.25">
      <c r="A210" s="39" t="str">
        <f t="shared" si="30"/>
        <v/>
      </c>
      <c r="B210" s="39" t="str">
        <f t="shared" si="31"/>
        <v/>
      </c>
      <c r="C210" s="39"/>
      <c r="D210" s="269"/>
      <c r="E210" s="39" t="str">
        <f t="shared" si="32"/>
        <v/>
      </c>
      <c r="F210" s="33"/>
      <c r="G210" s="33"/>
      <c r="H210" s="34"/>
      <c r="I210" s="34"/>
      <c r="J210" s="34"/>
      <c r="K210" s="34"/>
      <c r="L210" s="34" t="str">
        <f t="shared" si="33"/>
        <v xml:space="preserve">. </v>
      </c>
      <c r="M210" s="131" t="s">
        <v>2076</v>
      </c>
      <c r="N210" s="97" t="str">
        <f t="shared" si="34"/>
        <v/>
      </c>
      <c r="O210" s="270"/>
      <c r="P210" s="330"/>
      <c r="Q210" s="330"/>
      <c r="R210" s="35"/>
      <c r="S210" s="38" t="str">
        <f t="shared" si="35"/>
        <v/>
      </c>
      <c r="T210" s="329"/>
      <c r="U210" s="329"/>
      <c r="V210" s="329"/>
      <c r="W210" s="271"/>
      <c r="X210" s="33"/>
      <c r="Y210" s="331"/>
      <c r="Z210" s="330"/>
      <c r="AA210" s="330"/>
      <c r="AB210" s="34" t="str">
        <f t="shared" si="36"/>
        <v/>
      </c>
      <c r="AC210" s="34"/>
      <c r="AD210" s="34"/>
      <c r="AE210" s="34"/>
      <c r="AF210" s="273"/>
      <c r="AG210" s="273"/>
      <c r="AH210" s="133"/>
      <c r="AI210" s="133"/>
      <c r="AJ210" s="133"/>
      <c r="AK210" s="272"/>
      <c r="AL210" s="33"/>
      <c r="AM210" s="33"/>
      <c r="AN210" s="272" t="s">
        <v>91</v>
      </c>
      <c r="AO210" s="34"/>
      <c r="AP210" s="34" t="str">
        <f t="shared" si="37"/>
        <v/>
      </c>
      <c r="AQ210" s="34"/>
      <c r="AR210" s="34"/>
      <c r="AS210" s="34"/>
      <c r="AT210" s="34" t="str">
        <f t="shared" si="38"/>
        <v/>
      </c>
      <c r="AU210" s="272"/>
      <c r="AV210" s="34" t="str">
        <f t="shared" si="39"/>
        <v/>
      </c>
      <c r="AW210" s="134" t="s">
        <v>2808</v>
      </c>
      <c r="AX210" s="87" t="str">
        <f>'1A. Template Prep'!$C$2</f>
        <v>1270. 14 BMW X5 SUV (F15) 4.4TT (N63) Auto (Sophisto Gray) AWD (71781)</v>
      </c>
    </row>
    <row r="211" spans="1:50" x14ac:dyDescent="0.25">
      <c r="A211" s="39" t="str">
        <f t="shared" si="30"/>
        <v/>
      </c>
      <c r="B211" s="39" t="str">
        <f t="shared" si="31"/>
        <v/>
      </c>
      <c r="C211" s="39"/>
      <c r="D211" s="269"/>
      <c r="E211" s="39" t="str">
        <f t="shared" si="32"/>
        <v/>
      </c>
      <c r="F211" s="33"/>
      <c r="G211" s="33"/>
      <c r="H211" s="34"/>
      <c r="I211" s="34"/>
      <c r="J211" s="34"/>
      <c r="K211" s="34"/>
      <c r="L211" s="34" t="str">
        <f t="shared" si="33"/>
        <v xml:space="preserve">. </v>
      </c>
      <c r="M211" s="131" t="s">
        <v>2076</v>
      </c>
      <c r="N211" s="97" t="str">
        <f t="shared" si="34"/>
        <v/>
      </c>
      <c r="O211" s="270"/>
      <c r="P211" s="330"/>
      <c r="Q211" s="330"/>
      <c r="R211" s="35"/>
      <c r="S211" s="38" t="str">
        <f t="shared" si="35"/>
        <v/>
      </c>
      <c r="T211" s="329"/>
      <c r="U211" s="329"/>
      <c r="V211" s="329"/>
      <c r="W211" s="271"/>
      <c r="X211" s="33"/>
      <c r="Y211" s="331"/>
      <c r="Z211" s="330"/>
      <c r="AA211" s="330"/>
      <c r="AB211" s="34" t="str">
        <f t="shared" si="36"/>
        <v/>
      </c>
      <c r="AC211" s="34"/>
      <c r="AD211" s="34"/>
      <c r="AE211" s="34"/>
      <c r="AF211" s="273"/>
      <c r="AG211" s="273"/>
      <c r="AH211" s="133"/>
      <c r="AI211" s="133"/>
      <c r="AJ211" s="133"/>
      <c r="AK211" s="272"/>
      <c r="AL211" s="33"/>
      <c r="AM211" s="33"/>
      <c r="AN211" s="272" t="s">
        <v>91</v>
      </c>
      <c r="AO211" s="34"/>
      <c r="AP211" s="34" t="str">
        <f t="shared" si="37"/>
        <v/>
      </c>
      <c r="AQ211" s="34"/>
      <c r="AR211" s="34"/>
      <c r="AS211" s="34"/>
      <c r="AT211" s="34" t="str">
        <f t="shared" si="38"/>
        <v/>
      </c>
      <c r="AU211" s="272"/>
      <c r="AV211" s="34" t="str">
        <f t="shared" si="39"/>
        <v/>
      </c>
      <c r="AW211" s="134" t="s">
        <v>2809</v>
      </c>
      <c r="AX211" s="87" t="str">
        <f>'1A. Template Prep'!$C$2</f>
        <v>1270. 14 BMW X5 SUV (F15) 4.4TT (N63) Auto (Sophisto Gray) AWD (71781)</v>
      </c>
    </row>
    <row r="212" spans="1:50" x14ac:dyDescent="0.25">
      <c r="A212" s="39" t="str">
        <f t="shared" si="30"/>
        <v/>
      </c>
      <c r="B212" s="39" t="str">
        <f t="shared" si="31"/>
        <v/>
      </c>
      <c r="C212" s="39"/>
      <c r="D212" s="269"/>
      <c r="E212" s="39" t="str">
        <f t="shared" si="32"/>
        <v/>
      </c>
      <c r="F212" s="33"/>
      <c r="G212" s="33"/>
      <c r="H212" s="34"/>
      <c r="I212" s="34"/>
      <c r="J212" s="34"/>
      <c r="K212" s="34"/>
      <c r="L212" s="34" t="str">
        <f t="shared" si="33"/>
        <v xml:space="preserve">. </v>
      </c>
      <c r="M212" s="131" t="s">
        <v>2076</v>
      </c>
      <c r="N212" s="97" t="str">
        <f t="shared" si="34"/>
        <v/>
      </c>
      <c r="O212" s="270"/>
      <c r="P212" s="330"/>
      <c r="Q212" s="330"/>
      <c r="R212" s="35"/>
      <c r="S212" s="38" t="str">
        <f t="shared" si="35"/>
        <v/>
      </c>
      <c r="T212" s="329"/>
      <c r="U212" s="329"/>
      <c r="V212" s="329"/>
      <c r="W212" s="271"/>
      <c r="X212" s="33"/>
      <c r="Y212" s="331"/>
      <c r="Z212" s="330"/>
      <c r="AA212" s="330"/>
      <c r="AB212" s="34" t="str">
        <f t="shared" si="36"/>
        <v/>
      </c>
      <c r="AC212" s="34"/>
      <c r="AD212" s="34"/>
      <c r="AE212" s="34"/>
      <c r="AF212" s="273"/>
      <c r="AG212" s="273"/>
      <c r="AH212" s="133"/>
      <c r="AI212" s="133"/>
      <c r="AJ212" s="133"/>
      <c r="AK212" s="272"/>
      <c r="AL212" s="33"/>
      <c r="AM212" s="33"/>
      <c r="AN212" s="272" t="s">
        <v>91</v>
      </c>
      <c r="AO212" s="34"/>
      <c r="AP212" s="34" t="str">
        <f t="shared" si="37"/>
        <v/>
      </c>
      <c r="AQ212" s="34"/>
      <c r="AR212" s="34"/>
      <c r="AS212" s="34"/>
      <c r="AT212" s="34" t="str">
        <f t="shared" si="38"/>
        <v/>
      </c>
      <c r="AU212" s="272"/>
      <c r="AV212" s="34" t="str">
        <f t="shared" si="39"/>
        <v/>
      </c>
      <c r="AW212" s="134" t="s">
        <v>2810</v>
      </c>
      <c r="AX212" s="87" t="str">
        <f>'1A. Template Prep'!$C$2</f>
        <v>1270. 14 BMW X5 SUV (F15) 4.4TT (N63) Auto (Sophisto Gray) AWD (71781)</v>
      </c>
    </row>
    <row r="213" spans="1:50" x14ac:dyDescent="0.25">
      <c r="A213" s="39" t="str">
        <f t="shared" si="30"/>
        <v/>
      </c>
      <c r="B213" s="39" t="str">
        <f t="shared" si="31"/>
        <v/>
      </c>
      <c r="C213" s="39"/>
      <c r="D213" s="269"/>
      <c r="E213" s="39" t="str">
        <f t="shared" si="32"/>
        <v/>
      </c>
      <c r="F213" s="33"/>
      <c r="G213" s="33"/>
      <c r="H213" s="34"/>
      <c r="I213" s="34"/>
      <c r="J213" s="34"/>
      <c r="K213" s="34"/>
      <c r="L213" s="34" t="str">
        <f t="shared" si="33"/>
        <v xml:space="preserve">. </v>
      </c>
      <c r="M213" s="131" t="s">
        <v>2076</v>
      </c>
      <c r="N213" s="97" t="str">
        <f t="shared" si="34"/>
        <v/>
      </c>
      <c r="O213" s="270"/>
      <c r="P213" s="330"/>
      <c r="Q213" s="330"/>
      <c r="R213" s="35"/>
      <c r="S213" s="38" t="str">
        <f t="shared" si="35"/>
        <v/>
      </c>
      <c r="T213" s="329"/>
      <c r="U213" s="329"/>
      <c r="V213" s="329"/>
      <c r="W213" s="271"/>
      <c r="X213" s="33"/>
      <c r="Y213" s="331"/>
      <c r="Z213" s="330"/>
      <c r="AA213" s="330"/>
      <c r="AB213" s="34" t="str">
        <f t="shared" si="36"/>
        <v/>
      </c>
      <c r="AC213" s="34"/>
      <c r="AD213" s="34"/>
      <c r="AE213" s="34"/>
      <c r="AF213" s="273"/>
      <c r="AG213" s="273"/>
      <c r="AH213" s="133"/>
      <c r="AI213" s="133"/>
      <c r="AJ213" s="133"/>
      <c r="AK213" s="272"/>
      <c r="AL213" s="33"/>
      <c r="AM213" s="33"/>
      <c r="AN213" s="272" t="s">
        <v>91</v>
      </c>
      <c r="AO213" s="34"/>
      <c r="AP213" s="34" t="str">
        <f t="shared" si="37"/>
        <v/>
      </c>
      <c r="AQ213" s="34"/>
      <c r="AR213" s="34"/>
      <c r="AS213" s="34"/>
      <c r="AT213" s="34" t="str">
        <f t="shared" si="38"/>
        <v/>
      </c>
      <c r="AU213" s="272"/>
      <c r="AV213" s="34" t="str">
        <f t="shared" si="39"/>
        <v/>
      </c>
      <c r="AW213" s="134" t="s">
        <v>2811</v>
      </c>
      <c r="AX213" s="87" t="str">
        <f>'1A. Template Prep'!$C$2</f>
        <v>1270. 14 BMW X5 SUV (F15) 4.4TT (N63) Auto (Sophisto Gray) AWD (71781)</v>
      </c>
    </row>
    <row r="214" spans="1:50" x14ac:dyDescent="0.25">
      <c r="A214" s="39" t="str">
        <f t="shared" si="30"/>
        <v/>
      </c>
      <c r="B214" s="39" t="str">
        <f t="shared" si="31"/>
        <v/>
      </c>
      <c r="C214" s="39"/>
      <c r="D214" s="269"/>
      <c r="E214" s="39" t="str">
        <f t="shared" si="32"/>
        <v/>
      </c>
      <c r="F214" s="33"/>
      <c r="G214" s="33"/>
      <c r="H214" s="34"/>
      <c r="I214" s="34"/>
      <c r="J214" s="34"/>
      <c r="K214" s="34"/>
      <c r="L214" s="34" t="str">
        <f t="shared" si="33"/>
        <v xml:space="preserve">. </v>
      </c>
      <c r="M214" s="131" t="s">
        <v>2076</v>
      </c>
      <c r="N214" s="97" t="str">
        <f t="shared" si="34"/>
        <v/>
      </c>
      <c r="O214" s="270"/>
      <c r="P214" s="330"/>
      <c r="Q214" s="330"/>
      <c r="R214" s="35"/>
      <c r="S214" s="38" t="str">
        <f t="shared" si="35"/>
        <v/>
      </c>
      <c r="T214" s="329"/>
      <c r="U214" s="329"/>
      <c r="V214" s="329"/>
      <c r="W214" s="271"/>
      <c r="X214" s="33"/>
      <c r="Y214" s="331"/>
      <c r="Z214" s="330"/>
      <c r="AA214" s="330"/>
      <c r="AB214" s="34" t="str">
        <f t="shared" si="36"/>
        <v/>
      </c>
      <c r="AC214" s="34"/>
      <c r="AD214" s="34"/>
      <c r="AE214" s="34"/>
      <c r="AF214" s="273"/>
      <c r="AG214" s="273"/>
      <c r="AH214" s="133"/>
      <c r="AI214" s="133"/>
      <c r="AJ214" s="133"/>
      <c r="AK214" s="272"/>
      <c r="AL214" s="33"/>
      <c r="AM214" s="33"/>
      <c r="AN214" s="272" t="s">
        <v>91</v>
      </c>
      <c r="AO214" s="34"/>
      <c r="AP214" s="34" t="str">
        <f t="shared" si="37"/>
        <v/>
      </c>
      <c r="AQ214" s="34"/>
      <c r="AR214" s="34"/>
      <c r="AS214" s="34"/>
      <c r="AT214" s="34" t="str">
        <f t="shared" si="38"/>
        <v/>
      </c>
      <c r="AU214" s="272"/>
      <c r="AV214" s="34" t="str">
        <f t="shared" si="39"/>
        <v/>
      </c>
      <c r="AW214" s="134" t="s">
        <v>2812</v>
      </c>
      <c r="AX214" s="87" t="str">
        <f>'1A. Template Prep'!$C$2</f>
        <v>1270. 14 BMW X5 SUV (F15) 4.4TT (N63) Auto (Sophisto Gray) AWD (71781)</v>
      </c>
    </row>
    <row r="215" spans="1:50" x14ac:dyDescent="0.25">
      <c r="A215" s="39" t="str">
        <f t="shared" si="30"/>
        <v/>
      </c>
      <c r="B215" s="39" t="str">
        <f t="shared" si="31"/>
        <v/>
      </c>
      <c r="C215" s="39"/>
      <c r="D215" s="269"/>
      <c r="E215" s="39" t="str">
        <f t="shared" si="32"/>
        <v/>
      </c>
      <c r="F215" s="33"/>
      <c r="G215" s="33"/>
      <c r="H215" s="34"/>
      <c r="I215" s="34"/>
      <c r="J215" s="34"/>
      <c r="K215" s="34"/>
      <c r="L215" s="34" t="str">
        <f t="shared" si="33"/>
        <v xml:space="preserve">. </v>
      </c>
      <c r="M215" s="131" t="s">
        <v>2076</v>
      </c>
      <c r="N215" s="97" t="str">
        <f t="shared" si="34"/>
        <v/>
      </c>
      <c r="O215" s="270"/>
      <c r="P215" s="330"/>
      <c r="Q215" s="330"/>
      <c r="R215" s="35"/>
      <c r="S215" s="38" t="str">
        <f t="shared" si="35"/>
        <v/>
      </c>
      <c r="T215" s="329"/>
      <c r="U215" s="329"/>
      <c r="V215" s="329"/>
      <c r="W215" s="271"/>
      <c r="X215" s="33"/>
      <c r="Y215" s="331"/>
      <c r="Z215" s="330"/>
      <c r="AA215" s="330"/>
      <c r="AB215" s="34" t="str">
        <f t="shared" si="36"/>
        <v/>
      </c>
      <c r="AC215" s="34"/>
      <c r="AD215" s="34"/>
      <c r="AE215" s="34"/>
      <c r="AF215" s="273"/>
      <c r="AG215" s="273"/>
      <c r="AH215" s="133"/>
      <c r="AI215" s="133"/>
      <c r="AJ215" s="133"/>
      <c r="AK215" s="272"/>
      <c r="AL215" s="33"/>
      <c r="AM215" s="33"/>
      <c r="AN215" s="272" t="s">
        <v>91</v>
      </c>
      <c r="AO215" s="34"/>
      <c r="AP215" s="34" t="str">
        <f t="shared" si="37"/>
        <v/>
      </c>
      <c r="AQ215" s="34"/>
      <c r="AR215" s="34"/>
      <c r="AS215" s="34"/>
      <c r="AT215" s="34" t="str">
        <f t="shared" si="38"/>
        <v/>
      </c>
      <c r="AU215" s="272"/>
      <c r="AV215" s="34" t="str">
        <f t="shared" si="39"/>
        <v/>
      </c>
      <c r="AW215" s="134" t="s">
        <v>2813</v>
      </c>
      <c r="AX215" s="87" t="str">
        <f>'1A. Template Prep'!$C$2</f>
        <v>1270. 14 BMW X5 SUV (F15) 4.4TT (N63) Auto (Sophisto Gray) AWD (71781)</v>
      </c>
    </row>
    <row r="216" spans="1:50" x14ac:dyDescent="0.25">
      <c r="A216" s="39" t="str">
        <f t="shared" si="30"/>
        <v/>
      </c>
      <c r="B216" s="39" t="str">
        <f t="shared" si="31"/>
        <v/>
      </c>
      <c r="C216" s="39"/>
      <c r="D216" s="269"/>
      <c r="E216" s="39" t="str">
        <f t="shared" si="32"/>
        <v/>
      </c>
      <c r="F216" s="33"/>
      <c r="G216" s="33"/>
      <c r="H216" s="34"/>
      <c r="I216" s="34"/>
      <c r="J216" s="34"/>
      <c r="K216" s="34"/>
      <c r="L216" s="34" t="str">
        <f t="shared" si="33"/>
        <v xml:space="preserve">. </v>
      </c>
      <c r="M216" s="131" t="s">
        <v>2076</v>
      </c>
      <c r="N216" s="97" t="str">
        <f t="shared" si="34"/>
        <v/>
      </c>
      <c r="O216" s="270"/>
      <c r="P216" s="330"/>
      <c r="Q216" s="330"/>
      <c r="R216" s="35"/>
      <c r="S216" s="38" t="str">
        <f t="shared" si="35"/>
        <v/>
      </c>
      <c r="T216" s="329"/>
      <c r="U216" s="329"/>
      <c r="V216" s="329"/>
      <c r="W216" s="271"/>
      <c r="X216" s="33"/>
      <c r="Y216" s="331"/>
      <c r="Z216" s="330"/>
      <c r="AA216" s="330"/>
      <c r="AB216" s="34" t="str">
        <f t="shared" si="36"/>
        <v/>
      </c>
      <c r="AC216" s="34"/>
      <c r="AD216" s="34"/>
      <c r="AE216" s="34"/>
      <c r="AF216" s="273"/>
      <c r="AG216" s="273"/>
      <c r="AH216" s="133"/>
      <c r="AI216" s="133"/>
      <c r="AJ216" s="133"/>
      <c r="AK216" s="272"/>
      <c r="AL216" s="33"/>
      <c r="AM216" s="33"/>
      <c r="AN216" s="272" t="s">
        <v>91</v>
      </c>
      <c r="AO216" s="34"/>
      <c r="AP216" s="34" t="str">
        <f t="shared" si="37"/>
        <v/>
      </c>
      <c r="AQ216" s="34"/>
      <c r="AR216" s="34"/>
      <c r="AS216" s="34"/>
      <c r="AT216" s="34" t="str">
        <f t="shared" si="38"/>
        <v/>
      </c>
      <c r="AU216" s="272"/>
      <c r="AV216" s="34" t="str">
        <f t="shared" si="39"/>
        <v/>
      </c>
      <c r="AW216" s="134" t="s">
        <v>2814</v>
      </c>
      <c r="AX216" s="87" t="str">
        <f>'1A. Template Prep'!$C$2</f>
        <v>1270. 14 BMW X5 SUV (F15) 4.4TT (N63) Auto (Sophisto Gray) AWD (71781)</v>
      </c>
    </row>
    <row r="217" spans="1:50" x14ac:dyDescent="0.25">
      <c r="A217" s="39" t="str">
        <f t="shared" si="30"/>
        <v/>
      </c>
      <c r="B217" s="39" t="str">
        <f t="shared" si="31"/>
        <v/>
      </c>
      <c r="C217" s="39"/>
      <c r="D217" s="269"/>
      <c r="E217" s="39" t="str">
        <f t="shared" si="32"/>
        <v/>
      </c>
      <c r="F217" s="33"/>
      <c r="G217" s="33"/>
      <c r="H217" s="34"/>
      <c r="I217" s="34"/>
      <c r="J217" s="34"/>
      <c r="K217" s="34"/>
      <c r="L217" s="34" t="str">
        <f t="shared" si="33"/>
        <v xml:space="preserve">. </v>
      </c>
      <c r="M217" s="131" t="s">
        <v>2076</v>
      </c>
      <c r="N217" s="97" t="str">
        <f t="shared" si="34"/>
        <v/>
      </c>
      <c r="O217" s="270"/>
      <c r="P217" s="330"/>
      <c r="Q217" s="330"/>
      <c r="R217" s="35"/>
      <c r="S217" s="38" t="str">
        <f t="shared" si="35"/>
        <v/>
      </c>
      <c r="T217" s="329"/>
      <c r="U217" s="329"/>
      <c r="V217" s="329"/>
      <c r="W217" s="271"/>
      <c r="X217" s="33"/>
      <c r="Y217" s="331"/>
      <c r="Z217" s="330"/>
      <c r="AA217" s="330"/>
      <c r="AB217" s="34" t="str">
        <f t="shared" si="36"/>
        <v/>
      </c>
      <c r="AC217" s="34"/>
      <c r="AD217" s="34"/>
      <c r="AE217" s="34"/>
      <c r="AF217" s="273"/>
      <c r="AG217" s="273"/>
      <c r="AH217" s="133"/>
      <c r="AI217" s="133"/>
      <c r="AJ217" s="133"/>
      <c r="AK217" s="272"/>
      <c r="AL217" s="33"/>
      <c r="AM217" s="33"/>
      <c r="AN217" s="272" t="s">
        <v>91</v>
      </c>
      <c r="AO217" s="34"/>
      <c r="AP217" s="34" t="str">
        <f t="shared" si="37"/>
        <v/>
      </c>
      <c r="AQ217" s="34"/>
      <c r="AR217" s="34"/>
      <c r="AS217" s="34"/>
      <c r="AT217" s="34" t="str">
        <f t="shared" si="38"/>
        <v/>
      </c>
      <c r="AU217" s="272"/>
      <c r="AV217" s="34" t="str">
        <f t="shared" si="39"/>
        <v/>
      </c>
      <c r="AW217" s="134" t="s">
        <v>2815</v>
      </c>
      <c r="AX217" s="87" t="str">
        <f>'1A. Template Prep'!$C$2</f>
        <v>1270. 14 BMW X5 SUV (F15) 4.4TT (N63) Auto (Sophisto Gray) AWD (71781)</v>
      </c>
    </row>
    <row r="218" spans="1:50" x14ac:dyDescent="0.25">
      <c r="A218" s="39" t="str">
        <f t="shared" si="30"/>
        <v/>
      </c>
      <c r="B218" s="39" t="str">
        <f t="shared" si="31"/>
        <v/>
      </c>
      <c r="C218" s="39"/>
      <c r="D218" s="269"/>
      <c r="E218" s="39" t="str">
        <f t="shared" si="32"/>
        <v/>
      </c>
      <c r="F218" s="33"/>
      <c r="G218" s="33"/>
      <c r="H218" s="34"/>
      <c r="I218" s="34"/>
      <c r="J218" s="34"/>
      <c r="K218" s="34"/>
      <c r="L218" s="34" t="str">
        <f t="shared" si="33"/>
        <v xml:space="preserve">. </v>
      </c>
      <c r="M218" s="131" t="s">
        <v>2076</v>
      </c>
      <c r="N218" s="97" t="str">
        <f t="shared" si="34"/>
        <v/>
      </c>
      <c r="O218" s="270"/>
      <c r="P218" s="330"/>
      <c r="Q218" s="330"/>
      <c r="R218" s="35"/>
      <c r="S218" s="38" t="str">
        <f t="shared" si="35"/>
        <v/>
      </c>
      <c r="T218" s="329"/>
      <c r="U218" s="329"/>
      <c r="V218" s="329"/>
      <c r="W218" s="271"/>
      <c r="X218" s="33"/>
      <c r="Y218" s="331"/>
      <c r="Z218" s="330"/>
      <c r="AA218" s="330"/>
      <c r="AB218" s="34" t="str">
        <f t="shared" si="36"/>
        <v/>
      </c>
      <c r="AC218" s="34"/>
      <c r="AD218" s="34"/>
      <c r="AE218" s="34"/>
      <c r="AF218" s="273"/>
      <c r="AG218" s="273"/>
      <c r="AH218" s="133"/>
      <c r="AI218" s="133"/>
      <c r="AJ218" s="133"/>
      <c r="AK218" s="272"/>
      <c r="AL218" s="33"/>
      <c r="AM218" s="33"/>
      <c r="AN218" s="272" t="s">
        <v>91</v>
      </c>
      <c r="AO218" s="34"/>
      <c r="AP218" s="34" t="str">
        <f t="shared" si="37"/>
        <v/>
      </c>
      <c r="AQ218" s="34"/>
      <c r="AR218" s="34"/>
      <c r="AS218" s="34"/>
      <c r="AT218" s="34" t="str">
        <f t="shared" si="38"/>
        <v/>
      </c>
      <c r="AU218" s="272"/>
      <c r="AV218" s="34" t="str">
        <f t="shared" si="39"/>
        <v/>
      </c>
      <c r="AW218" s="134" t="s">
        <v>2816</v>
      </c>
      <c r="AX218" s="87" t="str">
        <f>'1A. Template Prep'!$C$2</f>
        <v>1270. 14 BMW X5 SUV (F15) 4.4TT (N63) Auto (Sophisto Gray) AWD (71781)</v>
      </c>
    </row>
    <row r="219" spans="1:50" x14ac:dyDescent="0.25">
      <c r="A219" s="39" t="str">
        <f t="shared" si="30"/>
        <v/>
      </c>
      <c r="B219" s="39" t="str">
        <f t="shared" si="31"/>
        <v/>
      </c>
      <c r="C219" s="39"/>
      <c r="D219" s="269"/>
      <c r="E219" s="39" t="str">
        <f t="shared" si="32"/>
        <v/>
      </c>
      <c r="F219" s="33"/>
      <c r="G219" s="33"/>
      <c r="H219" s="34"/>
      <c r="I219" s="34"/>
      <c r="J219" s="34"/>
      <c r="K219" s="34"/>
      <c r="L219" s="34" t="str">
        <f t="shared" si="33"/>
        <v xml:space="preserve">. </v>
      </c>
      <c r="M219" s="131" t="s">
        <v>2076</v>
      </c>
      <c r="N219" s="97" t="str">
        <f t="shared" si="34"/>
        <v/>
      </c>
      <c r="O219" s="270"/>
      <c r="P219" s="330"/>
      <c r="Q219" s="330"/>
      <c r="R219" s="35"/>
      <c r="S219" s="38" t="str">
        <f t="shared" si="35"/>
        <v/>
      </c>
      <c r="T219" s="329"/>
      <c r="U219" s="329"/>
      <c r="V219" s="329"/>
      <c r="W219" s="271"/>
      <c r="X219" s="33"/>
      <c r="Y219" s="331"/>
      <c r="Z219" s="330"/>
      <c r="AA219" s="330"/>
      <c r="AB219" s="34" t="str">
        <f t="shared" si="36"/>
        <v/>
      </c>
      <c r="AC219" s="34"/>
      <c r="AD219" s="34"/>
      <c r="AE219" s="34"/>
      <c r="AF219" s="273"/>
      <c r="AG219" s="273"/>
      <c r="AH219" s="133"/>
      <c r="AI219" s="133"/>
      <c r="AJ219" s="133"/>
      <c r="AK219" s="272"/>
      <c r="AL219" s="33"/>
      <c r="AM219" s="33"/>
      <c r="AN219" s="272" t="s">
        <v>91</v>
      </c>
      <c r="AO219" s="34"/>
      <c r="AP219" s="34" t="str">
        <f t="shared" si="37"/>
        <v/>
      </c>
      <c r="AQ219" s="34"/>
      <c r="AR219" s="34"/>
      <c r="AS219" s="34"/>
      <c r="AT219" s="34" t="str">
        <f t="shared" si="38"/>
        <v/>
      </c>
      <c r="AU219" s="272"/>
      <c r="AV219" s="34" t="str">
        <f t="shared" si="39"/>
        <v/>
      </c>
      <c r="AW219" s="134" t="s">
        <v>2817</v>
      </c>
      <c r="AX219" s="87" t="str">
        <f>'1A. Template Prep'!$C$2</f>
        <v>1270. 14 BMW X5 SUV (F15) 4.4TT (N63) Auto (Sophisto Gray) AWD (71781)</v>
      </c>
    </row>
    <row r="220" spans="1:50" x14ac:dyDescent="0.25">
      <c r="A220" s="39" t="str">
        <f t="shared" si="30"/>
        <v/>
      </c>
      <c r="B220" s="39" t="str">
        <f t="shared" si="31"/>
        <v/>
      </c>
      <c r="C220" s="39"/>
      <c r="D220" s="269"/>
      <c r="E220" s="39" t="str">
        <f t="shared" si="32"/>
        <v/>
      </c>
      <c r="F220" s="33"/>
      <c r="G220" s="33"/>
      <c r="H220" s="34"/>
      <c r="I220" s="34"/>
      <c r="J220" s="34"/>
      <c r="K220" s="34"/>
      <c r="L220" s="34" t="str">
        <f t="shared" si="33"/>
        <v xml:space="preserve">. </v>
      </c>
      <c r="M220" s="131" t="s">
        <v>2076</v>
      </c>
      <c r="N220" s="97" t="str">
        <f t="shared" si="34"/>
        <v/>
      </c>
      <c r="O220" s="270"/>
      <c r="P220" s="330"/>
      <c r="Q220" s="330"/>
      <c r="R220" s="35"/>
      <c r="S220" s="38" t="str">
        <f t="shared" si="35"/>
        <v/>
      </c>
      <c r="T220" s="329"/>
      <c r="U220" s="329"/>
      <c r="V220" s="329"/>
      <c r="W220" s="271"/>
      <c r="X220" s="33"/>
      <c r="Y220" s="331"/>
      <c r="Z220" s="330"/>
      <c r="AA220" s="330"/>
      <c r="AB220" s="34" t="str">
        <f t="shared" si="36"/>
        <v/>
      </c>
      <c r="AC220" s="34"/>
      <c r="AD220" s="34"/>
      <c r="AE220" s="34"/>
      <c r="AF220" s="273"/>
      <c r="AG220" s="273"/>
      <c r="AH220" s="133"/>
      <c r="AI220" s="133"/>
      <c r="AJ220" s="133"/>
      <c r="AK220" s="272"/>
      <c r="AL220" s="33"/>
      <c r="AM220" s="33"/>
      <c r="AN220" s="272" t="s">
        <v>91</v>
      </c>
      <c r="AO220" s="34"/>
      <c r="AP220" s="34" t="str">
        <f t="shared" si="37"/>
        <v/>
      </c>
      <c r="AQ220" s="34"/>
      <c r="AR220" s="34"/>
      <c r="AS220" s="34"/>
      <c r="AT220" s="34" t="str">
        <f t="shared" si="38"/>
        <v/>
      </c>
      <c r="AU220" s="272"/>
      <c r="AV220" s="34" t="str">
        <f t="shared" si="39"/>
        <v/>
      </c>
      <c r="AW220" s="134" t="s">
        <v>2818</v>
      </c>
      <c r="AX220" s="87" t="str">
        <f>'1A. Template Prep'!$C$2</f>
        <v>1270. 14 BMW X5 SUV (F15) 4.4TT (N63) Auto (Sophisto Gray) AWD (71781)</v>
      </c>
    </row>
    <row r="221" spans="1:50" x14ac:dyDescent="0.25">
      <c r="A221" s="39" t="str">
        <f t="shared" si="30"/>
        <v/>
      </c>
      <c r="B221" s="39" t="str">
        <f t="shared" si="31"/>
        <v/>
      </c>
      <c r="C221" s="39"/>
      <c r="D221" s="269"/>
      <c r="E221" s="39" t="str">
        <f t="shared" si="32"/>
        <v/>
      </c>
      <c r="F221" s="33"/>
      <c r="G221" s="33"/>
      <c r="H221" s="34"/>
      <c r="I221" s="34"/>
      <c r="J221" s="34"/>
      <c r="K221" s="34"/>
      <c r="L221" s="34" t="str">
        <f t="shared" si="33"/>
        <v xml:space="preserve">. </v>
      </c>
      <c r="M221" s="131" t="s">
        <v>2076</v>
      </c>
      <c r="N221" s="97" t="str">
        <f t="shared" si="34"/>
        <v/>
      </c>
      <c r="O221" s="270"/>
      <c r="P221" s="330"/>
      <c r="Q221" s="330"/>
      <c r="R221" s="35"/>
      <c r="S221" s="38" t="str">
        <f t="shared" si="35"/>
        <v/>
      </c>
      <c r="T221" s="329"/>
      <c r="U221" s="329"/>
      <c r="V221" s="329"/>
      <c r="W221" s="271"/>
      <c r="X221" s="33"/>
      <c r="Y221" s="331"/>
      <c r="Z221" s="330"/>
      <c r="AA221" s="330"/>
      <c r="AB221" s="34" t="str">
        <f t="shared" si="36"/>
        <v/>
      </c>
      <c r="AC221" s="34"/>
      <c r="AD221" s="34"/>
      <c r="AE221" s="34"/>
      <c r="AF221" s="273"/>
      <c r="AG221" s="273"/>
      <c r="AH221" s="133"/>
      <c r="AI221" s="133"/>
      <c r="AJ221" s="133"/>
      <c r="AK221" s="272"/>
      <c r="AL221" s="33"/>
      <c r="AM221" s="33"/>
      <c r="AN221" s="272" t="s">
        <v>91</v>
      </c>
      <c r="AO221" s="34"/>
      <c r="AP221" s="34" t="str">
        <f t="shared" si="37"/>
        <v/>
      </c>
      <c r="AQ221" s="34"/>
      <c r="AR221" s="34"/>
      <c r="AS221" s="34"/>
      <c r="AT221" s="34" t="str">
        <f t="shared" si="38"/>
        <v/>
      </c>
      <c r="AU221" s="272"/>
      <c r="AV221" s="34" t="str">
        <f t="shared" si="39"/>
        <v/>
      </c>
      <c r="AW221" s="134" t="s">
        <v>2819</v>
      </c>
      <c r="AX221" s="87" t="str">
        <f>'1A. Template Prep'!$C$2</f>
        <v>1270. 14 BMW X5 SUV (F15) 4.4TT (N63) Auto (Sophisto Gray) AWD (71781)</v>
      </c>
    </row>
    <row r="222" spans="1:50" x14ac:dyDescent="0.25">
      <c r="A222" s="39" t="str">
        <f t="shared" si="30"/>
        <v/>
      </c>
      <c r="B222" s="39" t="str">
        <f t="shared" si="31"/>
        <v/>
      </c>
      <c r="C222" s="39"/>
      <c r="D222" s="269"/>
      <c r="E222" s="39" t="str">
        <f t="shared" si="32"/>
        <v/>
      </c>
      <c r="F222" s="33"/>
      <c r="G222" s="33"/>
      <c r="H222" s="34"/>
      <c r="I222" s="34"/>
      <c r="J222" s="34"/>
      <c r="K222" s="34"/>
      <c r="L222" s="34" t="str">
        <f t="shared" si="33"/>
        <v xml:space="preserve">. </v>
      </c>
      <c r="M222" s="131" t="s">
        <v>2076</v>
      </c>
      <c r="N222" s="97" t="str">
        <f t="shared" si="34"/>
        <v/>
      </c>
      <c r="O222" s="270"/>
      <c r="P222" s="330"/>
      <c r="Q222" s="330"/>
      <c r="R222" s="35"/>
      <c r="S222" s="38" t="str">
        <f t="shared" si="35"/>
        <v/>
      </c>
      <c r="T222" s="329"/>
      <c r="U222" s="329"/>
      <c r="V222" s="329"/>
      <c r="W222" s="271"/>
      <c r="X222" s="33"/>
      <c r="Y222" s="331"/>
      <c r="Z222" s="330"/>
      <c r="AA222" s="330"/>
      <c r="AB222" s="34" t="str">
        <f t="shared" si="36"/>
        <v/>
      </c>
      <c r="AC222" s="34"/>
      <c r="AD222" s="34"/>
      <c r="AE222" s="34"/>
      <c r="AF222" s="273"/>
      <c r="AG222" s="273"/>
      <c r="AH222" s="133"/>
      <c r="AI222" s="133"/>
      <c r="AJ222" s="133"/>
      <c r="AK222" s="272"/>
      <c r="AL222" s="33"/>
      <c r="AM222" s="33"/>
      <c r="AN222" s="272" t="s">
        <v>91</v>
      </c>
      <c r="AO222" s="34"/>
      <c r="AP222" s="34" t="str">
        <f t="shared" si="37"/>
        <v/>
      </c>
      <c r="AQ222" s="34"/>
      <c r="AR222" s="34"/>
      <c r="AS222" s="34"/>
      <c r="AT222" s="34" t="str">
        <f t="shared" si="38"/>
        <v/>
      </c>
      <c r="AU222" s="272"/>
      <c r="AV222" s="34" t="str">
        <f t="shared" si="39"/>
        <v/>
      </c>
      <c r="AW222" s="134" t="s">
        <v>2820</v>
      </c>
      <c r="AX222" s="87" t="str">
        <f>'1A. Template Prep'!$C$2</f>
        <v>1270. 14 BMW X5 SUV (F15) 4.4TT (N63) Auto (Sophisto Gray) AWD (71781)</v>
      </c>
    </row>
    <row r="223" spans="1:50" x14ac:dyDescent="0.25">
      <c r="A223" s="39" t="str">
        <f t="shared" si="30"/>
        <v/>
      </c>
      <c r="B223" s="39" t="str">
        <f t="shared" si="31"/>
        <v/>
      </c>
      <c r="C223" s="39"/>
      <c r="D223" s="269"/>
      <c r="E223" s="39" t="str">
        <f t="shared" si="32"/>
        <v/>
      </c>
      <c r="F223" s="33"/>
      <c r="G223" s="33"/>
      <c r="H223" s="34"/>
      <c r="I223" s="34"/>
      <c r="J223" s="34"/>
      <c r="K223" s="34"/>
      <c r="L223" s="34" t="str">
        <f t="shared" si="33"/>
        <v xml:space="preserve">. </v>
      </c>
      <c r="M223" s="131" t="s">
        <v>2076</v>
      </c>
      <c r="N223" s="97" t="str">
        <f t="shared" si="34"/>
        <v/>
      </c>
      <c r="O223" s="270"/>
      <c r="P223" s="330"/>
      <c r="Q223" s="330"/>
      <c r="R223" s="35"/>
      <c r="S223" s="38" t="str">
        <f t="shared" si="35"/>
        <v/>
      </c>
      <c r="T223" s="329"/>
      <c r="U223" s="329"/>
      <c r="V223" s="329"/>
      <c r="W223" s="271"/>
      <c r="X223" s="33"/>
      <c r="Y223" s="331"/>
      <c r="Z223" s="330"/>
      <c r="AA223" s="330"/>
      <c r="AB223" s="34" t="str">
        <f t="shared" si="36"/>
        <v/>
      </c>
      <c r="AC223" s="34"/>
      <c r="AD223" s="34"/>
      <c r="AE223" s="34"/>
      <c r="AF223" s="273"/>
      <c r="AG223" s="273"/>
      <c r="AH223" s="133"/>
      <c r="AI223" s="133"/>
      <c r="AJ223" s="133"/>
      <c r="AK223" s="272"/>
      <c r="AL223" s="33"/>
      <c r="AM223" s="33"/>
      <c r="AN223" s="272" t="s">
        <v>91</v>
      </c>
      <c r="AO223" s="34"/>
      <c r="AP223" s="34" t="str">
        <f t="shared" si="37"/>
        <v/>
      </c>
      <c r="AQ223" s="34"/>
      <c r="AR223" s="34"/>
      <c r="AS223" s="34"/>
      <c r="AT223" s="34" t="str">
        <f t="shared" si="38"/>
        <v/>
      </c>
      <c r="AU223" s="272"/>
      <c r="AV223" s="34" t="str">
        <f t="shared" si="39"/>
        <v/>
      </c>
      <c r="AW223" s="134" t="s">
        <v>2821</v>
      </c>
      <c r="AX223" s="87" t="str">
        <f>'1A. Template Prep'!$C$2</f>
        <v>1270. 14 BMW X5 SUV (F15) 4.4TT (N63) Auto (Sophisto Gray) AWD (71781)</v>
      </c>
    </row>
    <row r="224" spans="1:50" x14ac:dyDescent="0.25">
      <c r="A224" s="39" t="str">
        <f t="shared" si="30"/>
        <v/>
      </c>
      <c r="B224" s="39" t="str">
        <f t="shared" si="31"/>
        <v/>
      </c>
      <c r="C224" s="39"/>
      <c r="D224" s="269"/>
      <c r="E224" s="39" t="str">
        <f t="shared" si="32"/>
        <v/>
      </c>
      <c r="F224" s="33"/>
      <c r="G224" s="33"/>
      <c r="H224" s="34"/>
      <c r="I224" s="34"/>
      <c r="J224" s="34"/>
      <c r="K224" s="34"/>
      <c r="L224" s="34" t="str">
        <f t="shared" si="33"/>
        <v xml:space="preserve">. </v>
      </c>
      <c r="M224" s="131" t="s">
        <v>2076</v>
      </c>
      <c r="N224" s="97" t="str">
        <f t="shared" si="34"/>
        <v/>
      </c>
      <c r="O224" s="270"/>
      <c r="P224" s="330"/>
      <c r="Q224" s="330"/>
      <c r="R224" s="35"/>
      <c r="S224" s="38" t="str">
        <f t="shared" si="35"/>
        <v/>
      </c>
      <c r="T224" s="329"/>
      <c r="U224" s="329"/>
      <c r="V224" s="329"/>
      <c r="W224" s="271"/>
      <c r="X224" s="33"/>
      <c r="Y224" s="331"/>
      <c r="Z224" s="330"/>
      <c r="AA224" s="330"/>
      <c r="AB224" s="34" t="str">
        <f t="shared" si="36"/>
        <v/>
      </c>
      <c r="AC224" s="34"/>
      <c r="AD224" s="34"/>
      <c r="AE224" s="34"/>
      <c r="AF224" s="273"/>
      <c r="AG224" s="273"/>
      <c r="AH224" s="133"/>
      <c r="AI224" s="133"/>
      <c r="AJ224" s="133"/>
      <c r="AK224" s="272"/>
      <c r="AL224" s="33"/>
      <c r="AM224" s="33"/>
      <c r="AN224" s="272" t="s">
        <v>91</v>
      </c>
      <c r="AO224" s="34"/>
      <c r="AP224" s="34" t="str">
        <f t="shared" si="37"/>
        <v/>
      </c>
      <c r="AQ224" s="34"/>
      <c r="AR224" s="34"/>
      <c r="AS224" s="34"/>
      <c r="AT224" s="34" t="str">
        <f t="shared" si="38"/>
        <v/>
      </c>
      <c r="AU224" s="272"/>
      <c r="AV224" s="34" t="str">
        <f t="shared" si="39"/>
        <v/>
      </c>
      <c r="AW224" s="134" t="s">
        <v>2822</v>
      </c>
      <c r="AX224" s="87" t="str">
        <f>'1A. Template Prep'!$C$2</f>
        <v>1270. 14 BMW X5 SUV (F15) 4.4TT (N63) Auto (Sophisto Gray) AWD (71781)</v>
      </c>
    </row>
    <row r="225" spans="1:50" x14ac:dyDescent="0.25">
      <c r="A225" s="39" t="str">
        <f t="shared" si="30"/>
        <v/>
      </c>
      <c r="B225" s="39" t="str">
        <f t="shared" si="31"/>
        <v/>
      </c>
      <c r="C225" s="39"/>
      <c r="D225" s="269"/>
      <c r="E225" s="39" t="str">
        <f t="shared" si="32"/>
        <v/>
      </c>
      <c r="F225" s="33"/>
      <c r="G225" s="33"/>
      <c r="H225" s="34"/>
      <c r="I225" s="34"/>
      <c r="J225" s="34"/>
      <c r="K225" s="34"/>
      <c r="L225" s="34" t="str">
        <f t="shared" si="33"/>
        <v xml:space="preserve">. </v>
      </c>
      <c r="M225" s="131" t="s">
        <v>2076</v>
      </c>
      <c r="N225" s="97" t="str">
        <f t="shared" si="34"/>
        <v/>
      </c>
      <c r="O225" s="270"/>
      <c r="P225" s="330"/>
      <c r="Q225" s="330"/>
      <c r="R225" s="35"/>
      <c r="S225" s="38" t="str">
        <f t="shared" si="35"/>
        <v/>
      </c>
      <c r="T225" s="329"/>
      <c r="U225" s="329"/>
      <c r="V225" s="329"/>
      <c r="W225" s="271"/>
      <c r="X225" s="33"/>
      <c r="Y225" s="331"/>
      <c r="Z225" s="330"/>
      <c r="AA225" s="330"/>
      <c r="AB225" s="34" t="str">
        <f t="shared" si="36"/>
        <v/>
      </c>
      <c r="AC225" s="34"/>
      <c r="AD225" s="34"/>
      <c r="AE225" s="34"/>
      <c r="AF225" s="273"/>
      <c r="AG225" s="273"/>
      <c r="AH225" s="133"/>
      <c r="AI225" s="133"/>
      <c r="AJ225" s="133"/>
      <c r="AK225" s="272"/>
      <c r="AL225" s="33"/>
      <c r="AM225" s="33"/>
      <c r="AN225" s="272" t="s">
        <v>91</v>
      </c>
      <c r="AO225" s="34"/>
      <c r="AP225" s="34" t="str">
        <f t="shared" si="37"/>
        <v/>
      </c>
      <c r="AQ225" s="34"/>
      <c r="AR225" s="34"/>
      <c r="AS225" s="34"/>
      <c r="AT225" s="34" t="str">
        <f t="shared" si="38"/>
        <v/>
      </c>
      <c r="AU225" s="272"/>
      <c r="AV225" s="34" t="str">
        <f t="shared" si="39"/>
        <v/>
      </c>
      <c r="AW225" s="134" t="s">
        <v>2823</v>
      </c>
      <c r="AX225" s="87" t="str">
        <f>'1A. Template Prep'!$C$2</f>
        <v>1270. 14 BMW X5 SUV (F15) 4.4TT (N63) Auto (Sophisto Gray) AWD (71781)</v>
      </c>
    </row>
    <row r="226" spans="1:50" x14ac:dyDescent="0.25">
      <c r="A226" s="39" t="str">
        <f t="shared" si="30"/>
        <v/>
      </c>
      <c r="B226" s="39" t="str">
        <f t="shared" si="31"/>
        <v/>
      </c>
      <c r="C226" s="39"/>
      <c r="D226" s="269"/>
      <c r="E226" s="39" t="str">
        <f t="shared" si="32"/>
        <v/>
      </c>
      <c r="F226" s="33"/>
      <c r="G226" s="33"/>
      <c r="H226" s="34"/>
      <c r="I226" s="34"/>
      <c r="J226" s="34"/>
      <c r="K226" s="34"/>
      <c r="L226" s="34" t="str">
        <f t="shared" si="33"/>
        <v xml:space="preserve">. </v>
      </c>
      <c r="M226" s="131" t="s">
        <v>2076</v>
      </c>
      <c r="N226" s="97" t="str">
        <f t="shared" si="34"/>
        <v/>
      </c>
      <c r="O226" s="270"/>
      <c r="P226" s="330"/>
      <c r="Q226" s="330"/>
      <c r="R226" s="35"/>
      <c r="S226" s="38" t="str">
        <f t="shared" si="35"/>
        <v/>
      </c>
      <c r="T226" s="329"/>
      <c r="U226" s="329"/>
      <c r="V226" s="329"/>
      <c r="W226" s="271"/>
      <c r="X226" s="33"/>
      <c r="Y226" s="331"/>
      <c r="Z226" s="330"/>
      <c r="AA226" s="330"/>
      <c r="AB226" s="34" t="str">
        <f t="shared" si="36"/>
        <v/>
      </c>
      <c r="AC226" s="34"/>
      <c r="AD226" s="34"/>
      <c r="AE226" s="34"/>
      <c r="AF226" s="273"/>
      <c r="AG226" s="273"/>
      <c r="AH226" s="133"/>
      <c r="AI226" s="133"/>
      <c r="AJ226" s="133"/>
      <c r="AK226" s="272"/>
      <c r="AL226" s="33"/>
      <c r="AM226" s="33"/>
      <c r="AN226" s="272" t="s">
        <v>91</v>
      </c>
      <c r="AO226" s="34"/>
      <c r="AP226" s="34" t="str">
        <f t="shared" si="37"/>
        <v/>
      </c>
      <c r="AQ226" s="34"/>
      <c r="AR226" s="34"/>
      <c r="AS226" s="34"/>
      <c r="AT226" s="34" t="str">
        <f t="shared" si="38"/>
        <v/>
      </c>
      <c r="AU226" s="272"/>
      <c r="AV226" s="34" t="str">
        <f t="shared" si="39"/>
        <v/>
      </c>
      <c r="AW226" s="134" t="s">
        <v>2824</v>
      </c>
      <c r="AX226" s="87" t="str">
        <f>'1A. Template Prep'!$C$2</f>
        <v>1270. 14 BMW X5 SUV (F15) 4.4TT (N63) Auto (Sophisto Gray) AWD (71781)</v>
      </c>
    </row>
    <row r="227" spans="1:50" x14ac:dyDescent="0.25">
      <c r="A227" s="39" t="str">
        <f t="shared" si="30"/>
        <v/>
      </c>
      <c r="B227" s="39" t="str">
        <f t="shared" si="31"/>
        <v/>
      </c>
      <c r="C227" s="39"/>
      <c r="D227" s="269"/>
      <c r="E227" s="39" t="str">
        <f t="shared" si="32"/>
        <v/>
      </c>
      <c r="F227" s="33"/>
      <c r="G227" s="33"/>
      <c r="H227" s="34"/>
      <c r="I227" s="34"/>
      <c r="J227" s="34"/>
      <c r="K227" s="34"/>
      <c r="L227" s="34" t="str">
        <f t="shared" si="33"/>
        <v xml:space="preserve">. </v>
      </c>
      <c r="M227" s="131" t="s">
        <v>2076</v>
      </c>
      <c r="N227" s="97" t="str">
        <f t="shared" si="34"/>
        <v/>
      </c>
      <c r="O227" s="270"/>
      <c r="P227" s="330"/>
      <c r="Q227" s="330"/>
      <c r="R227" s="35"/>
      <c r="S227" s="38" t="str">
        <f t="shared" si="35"/>
        <v/>
      </c>
      <c r="T227" s="329"/>
      <c r="U227" s="329"/>
      <c r="V227" s="329"/>
      <c r="W227" s="271"/>
      <c r="X227" s="33"/>
      <c r="Y227" s="331"/>
      <c r="Z227" s="330"/>
      <c r="AA227" s="330"/>
      <c r="AB227" s="34" t="str">
        <f t="shared" si="36"/>
        <v/>
      </c>
      <c r="AC227" s="34"/>
      <c r="AD227" s="34"/>
      <c r="AE227" s="34"/>
      <c r="AF227" s="273"/>
      <c r="AG227" s="273"/>
      <c r="AH227" s="133"/>
      <c r="AI227" s="133"/>
      <c r="AJ227" s="133"/>
      <c r="AK227" s="272"/>
      <c r="AL227" s="33"/>
      <c r="AM227" s="33"/>
      <c r="AN227" s="272" t="s">
        <v>91</v>
      </c>
      <c r="AO227" s="34"/>
      <c r="AP227" s="34" t="str">
        <f t="shared" si="37"/>
        <v/>
      </c>
      <c r="AQ227" s="34"/>
      <c r="AR227" s="34"/>
      <c r="AS227" s="34"/>
      <c r="AT227" s="34" t="str">
        <f t="shared" si="38"/>
        <v/>
      </c>
      <c r="AU227" s="272"/>
      <c r="AV227" s="34" t="str">
        <f t="shared" si="39"/>
        <v/>
      </c>
      <c r="AW227" s="134" t="s">
        <v>2825</v>
      </c>
      <c r="AX227" s="87" t="str">
        <f>'1A. Template Prep'!$C$2</f>
        <v>1270. 14 BMW X5 SUV (F15) 4.4TT (N63) Auto (Sophisto Gray) AWD (71781)</v>
      </c>
    </row>
    <row r="228" spans="1:50" x14ac:dyDescent="0.25">
      <c r="A228" s="39" t="str">
        <f t="shared" si="30"/>
        <v/>
      </c>
      <c r="B228" s="39" t="str">
        <f t="shared" si="31"/>
        <v/>
      </c>
      <c r="C228" s="39"/>
      <c r="D228" s="269"/>
      <c r="E228" s="39" t="str">
        <f t="shared" si="32"/>
        <v/>
      </c>
      <c r="F228" s="33"/>
      <c r="G228" s="33"/>
      <c r="H228" s="34"/>
      <c r="I228" s="34"/>
      <c r="J228" s="34"/>
      <c r="K228" s="34"/>
      <c r="L228" s="34" t="str">
        <f t="shared" si="33"/>
        <v xml:space="preserve">. </v>
      </c>
      <c r="M228" s="131" t="s">
        <v>2076</v>
      </c>
      <c r="N228" s="97" t="str">
        <f t="shared" si="34"/>
        <v/>
      </c>
      <c r="O228" s="270"/>
      <c r="P228" s="330"/>
      <c r="Q228" s="330"/>
      <c r="R228" s="35"/>
      <c r="S228" s="38" t="str">
        <f t="shared" si="35"/>
        <v/>
      </c>
      <c r="T228" s="329"/>
      <c r="U228" s="329"/>
      <c r="V228" s="329"/>
      <c r="W228" s="271"/>
      <c r="X228" s="33"/>
      <c r="Y228" s="331"/>
      <c r="Z228" s="330"/>
      <c r="AA228" s="330"/>
      <c r="AB228" s="34" t="str">
        <f t="shared" si="36"/>
        <v/>
      </c>
      <c r="AC228" s="34"/>
      <c r="AD228" s="34"/>
      <c r="AE228" s="34"/>
      <c r="AF228" s="273"/>
      <c r="AG228" s="273"/>
      <c r="AH228" s="133"/>
      <c r="AI228" s="133"/>
      <c r="AJ228" s="133"/>
      <c r="AK228" s="272"/>
      <c r="AL228" s="33"/>
      <c r="AM228" s="33"/>
      <c r="AN228" s="272" t="s">
        <v>91</v>
      </c>
      <c r="AO228" s="34"/>
      <c r="AP228" s="34" t="str">
        <f t="shared" si="37"/>
        <v/>
      </c>
      <c r="AQ228" s="34"/>
      <c r="AR228" s="34"/>
      <c r="AS228" s="34"/>
      <c r="AT228" s="34" t="str">
        <f t="shared" si="38"/>
        <v/>
      </c>
      <c r="AU228" s="272"/>
      <c r="AV228" s="34" t="str">
        <f t="shared" si="39"/>
        <v/>
      </c>
      <c r="AW228" s="134" t="s">
        <v>2826</v>
      </c>
      <c r="AX228" s="87" t="str">
        <f>'1A. Template Prep'!$C$2</f>
        <v>1270. 14 BMW X5 SUV (F15) 4.4TT (N63) Auto (Sophisto Gray) AWD (71781)</v>
      </c>
    </row>
    <row r="229" spans="1:50" x14ac:dyDescent="0.25">
      <c r="A229" s="39" t="str">
        <f t="shared" si="30"/>
        <v/>
      </c>
      <c r="B229" s="39" t="str">
        <f t="shared" si="31"/>
        <v/>
      </c>
      <c r="C229" s="39"/>
      <c r="D229" s="269"/>
      <c r="E229" s="39" t="str">
        <f t="shared" si="32"/>
        <v/>
      </c>
      <c r="F229" s="33"/>
      <c r="G229" s="33"/>
      <c r="H229" s="34"/>
      <c r="I229" s="34"/>
      <c r="J229" s="34"/>
      <c r="K229" s="34"/>
      <c r="L229" s="34" t="str">
        <f t="shared" si="33"/>
        <v xml:space="preserve">. </v>
      </c>
      <c r="M229" s="131" t="s">
        <v>2076</v>
      </c>
      <c r="N229" s="97" t="str">
        <f t="shared" si="34"/>
        <v/>
      </c>
      <c r="O229" s="270"/>
      <c r="P229" s="330"/>
      <c r="Q229" s="330"/>
      <c r="R229" s="35"/>
      <c r="S229" s="38" t="str">
        <f t="shared" si="35"/>
        <v/>
      </c>
      <c r="T229" s="329"/>
      <c r="U229" s="329"/>
      <c r="V229" s="329"/>
      <c r="W229" s="271"/>
      <c r="X229" s="33"/>
      <c r="Y229" s="331"/>
      <c r="Z229" s="330"/>
      <c r="AA229" s="330"/>
      <c r="AB229" s="34" t="str">
        <f t="shared" si="36"/>
        <v/>
      </c>
      <c r="AC229" s="34"/>
      <c r="AD229" s="34"/>
      <c r="AE229" s="34"/>
      <c r="AF229" s="273"/>
      <c r="AG229" s="273"/>
      <c r="AH229" s="133"/>
      <c r="AI229" s="133"/>
      <c r="AJ229" s="133"/>
      <c r="AK229" s="272"/>
      <c r="AL229" s="33"/>
      <c r="AM229" s="33"/>
      <c r="AN229" s="272" t="s">
        <v>91</v>
      </c>
      <c r="AO229" s="34"/>
      <c r="AP229" s="34" t="str">
        <f t="shared" si="37"/>
        <v/>
      </c>
      <c r="AQ229" s="34"/>
      <c r="AR229" s="34"/>
      <c r="AS229" s="34"/>
      <c r="AT229" s="34" t="str">
        <f t="shared" si="38"/>
        <v/>
      </c>
      <c r="AU229" s="272"/>
      <c r="AV229" s="34" t="str">
        <f t="shared" si="39"/>
        <v/>
      </c>
      <c r="AW229" s="134" t="s">
        <v>2827</v>
      </c>
      <c r="AX229" s="87" t="str">
        <f>'1A. Template Prep'!$C$2</f>
        <v>1270. 14 BMW X5 SUV (F15) 4.4TT (N63) Auto (Sophisto Gray) AWD (71781)</v>
      </c>
    </row>
    <row r="230" spans="1:50" x14ac:dyDescent="0.25">
      <c r="A230" s="39" t="str">
        <f t="shared" si="30"/>
        <v/>
      </c>
      <c r="B230" s="39" t="str">
        <f t="shared" si="31"/>
        <v/>
      </c>
      <c r="C230" s="39"/>
      <c r="D230" s="269"/>
      <c r="E230" s="39" t="str">
        <f t="shared" si="32"/>
        <v/>
      </c>
      <c r="F230" s="33"/>
      <c r="G230" s="33"/>
      <c r="H230" s="34"/>
      <c r="I230" s="34"/>
      <c r="J230" s="34"/>
      <c r="K230" s="34"/>
      <c r="L230" s="34" t="str">
        <f t="shared" si="33"/>
        <v xml:space="preserve">. </v>
      </c>
      <c r="M230" s="131" t="s">
        <v>2076</v>
      </c>
      <c r="N230" s="97" t="str">
        <f t="shared" si="34"/>
        <v/>
      </c>
      <c r="O230" s="270"/>
      <c r="P230" s="330"/>
      <c r="Q230" s="330"/>
      <c r="R230" s="35"/>
      <c r="S230" s="38" t="str">
        <f t="shared" si="35"/>
        <v/>
      </c>
      <c r="T230" s="329"/>
      <c r="U230" s="329"/>
      <c r="V230" s="329"/>
      <c r="W230" s="271"/>
      <c r="X230" s="33"/>
      <c r="Y230" s="331"/>
      <c r="Z230" s="330"/>
      <c r="AA230" s="330"/>
      <c r="AB230" s="34" t="str">
        <f t="shared" si="36"/>
        <v/>
      </c>
      <c r="AC230" s="34"/>
      <c r="AD230" s="34"/>
      <c r="AE230" s="34"/>
      <c r="AF230" s="273"/>
      <c r="AG230" s="273"/>
      <c r="AH230" s="133"/>
      <c r="AI230" s="133"/>
      <c r="AJ230" s="133"/>
      <c r="AK230" s="272"/>
      <c r="AL230" s="33"/>
      <c r="AM230" s="33"/>
      <c r="AN230" s="272" t="s">
        <v>91</v>
      </c>
      <c r="AO230" s="34"/>
      <c r="AP230" s="34" t="str">
        <f t="shared" si="37"/>
        <v/>
      </c>
      <c r="AQ230" s="34"/>
      <c r="AR230" s="34"/>
      <c r="AS230" s="34"/>
      <c r="AT230" s="34" t="str">
        <f t="shared" si="38"/>
        <v/>
      </c>
      <c r="AU230" s="272"/>
      <c r="AV230" s="34" t="str">
        <f t="shared" si="39"/>
        <v/>
      </c>
      <c r="AW230" s="134" t="s">
        <v>2828</v>
      </c>
      <c r="AX230" s="87" t="str">
        <f>'1A. Template Prep'!$C$2</f>
        <v>1270. 14 BMW X5 SUV (F15) 4.4TT (N63) Auto (Sophisto Gray) AWD (71781)</v>
      </c>
    </row>
    <row r="231" spans="1:50" x14ac:dyDescent="0.25">
      <c r="A231" s="39" t="str">
        <f t="shared" si="30"/>
        <v/>
      </c>
      <c r="B231" s="39" t="str">
        <f t="shared" si="31"/>
        <v/>
      </c>
      <c r="C231" s="39"/>
      <c r="D231" s="269"/>
      <c r="E231" s="39" t="str">
        <f t="shared" si="32"/>
        <v/>
      </c>
      <c r="F231" s="33"/>
      <c r="G231" s="33"/>
      <c r="H231" s="34"/>
      <c r="I231" s="34"/>
      <c r="J231" s="34"/>
      <c r="K231" s="34"/>
      <c r="L231" s="34" t="str">
        <f t="shared" si="33"/>
        <v xml:space="preserve">. </v>
      </c>
      <c r="M231" s="131" t="s">
        <v>2076</v>
      </c>
      <c r="N231" s="97" t="str">
        <f t="shared" si="34"/>
        <v/>
      </c>
      <c r="O231" s="270"/>
      <c r="P231" s="330"/>
      <c r="Q231" s="330"/>
      <c r="R231" s="35"/>
      <c r="S231" s="38" t="str">
        <f t="shared" si="35"/>
        <v/>
      </c>
      <c r="T231" s="329"/>
      <c r="U231" s="329"/>
      <c r="V231" s="329"/>
      <c r="W231" s="271"/>
      <c r="X231" s="33"/>
      <c r="Y231" s="331"/>
      <c r="Z231" s="330"/>
      <c r="AA231" s="330"/>
      <c r="AB231" s="34" t="str">
        <f t="shared" si="36"/>
        <v/>
      </c>
      <c r="AC231" s="34"/>
      <c r="AD231" s="34"/>
      <c r="AE231" s="34"/>
      <c r="AF231" s="273"/>
      <c r="AG231" s="273"/>
      <c r="AH231" s="133"/>
      <c r="AI231" s="133"/>
      <c r="AJ231" s="133"/>
      <c r="AK231" s="272"/>
      <c r="AL231" s="33"/>
      <c r="AM231" s="33"/>
      <c r="AN231" s="272" t="s">
        <v>91</v>
      </c>
      <c r="AO231" s="34"/>
      <c r="AP231" s="34" t="str">
        <f t="shared" si="37"/>
        <v/>
      </c>
      <c r="AQ231" s="34"/>
      <c r="AR231" s="34"/>
      <c r="AS231" s="34"/>
      <c r="AT231" s="34" t="str">
        <f t="shared" si="38"/>
        <v/>
      </c>
      <c r="AU231" s="272"/>
      <c r="AV231" s="34" t="str">
        <f t="shared" si="39"/>
        <v/>
      </c>
      <c r="AW231" s="134" t="s">
        <v>2829</v>
      </c>
      <c r="AX231" s="87" t="str">
        <f>'1A. Template Prep'!$C$2</f>
        <v>1270. 14 BMW X5 SUV (F15) 4.4TT (N63) Auto (Sophisto Gray) AWD (71781)</v>
      </c>
    </row>
    <row r="232" spans="1:50" x14ac:dyDescent="0.25">
      <c r="A232" s="39" t="str">
        <f t="shared" si="30"/>
        <v/>
      </c>
      <c r="B232" s="39" t="str">
        <f t="shared" si="31"/>
        <v/>
      </c>
      <c r="C232" s="39"/>
      <c r="D232" s="269"/>
      <c r="E232" s="39" t="str">
        <f t="shared" si="32"/>
        <v/>
      </c>
      <c r="F232" s="33"/>
      <c r="G232" s="33"/>
      <c r="H232" s="34"/>
      <c r="I232" s="34"/>
      <c r="J232" s="34"/>
      <c r="K232" s="34"/>
      <c r="L232" s="34" t="str">
        <f t="shared" si="33"/>
        <v xml:space="preserve">. </v>
      </c>
      <c r="M232" s="131" t="s">
        <v>2076</v>
      </c>
      <c r="N232" s="97" t="str">
        <f t="shared" si="34"/>
        <v/>
      </c>
      <c r="O232" s="270"/>
      <c r="P232" s="330"/>
      <c r="Q232" s="330"/>
      <c r="R232" s="35"/>
      <c r="S232" s="38" t="str">
        <f t="shared" si="35"/>
        <v/>
      </c>
      <c r="T232" s="329"/>
      <c r="U232" s="329"/>
      <c r="V232" s="329"/>
      <c r="W232" s="271"/>
      <c r="X232" s="33"/>
      <c r="Y232" s="331"/>
      <c r="Z232" s="330"/>
      <c r="AA232" s="330"/>
      <c r="AB232" s="34" t="str">
        <f t="shared" si="36"/>
        <v/>
      </c>
      <c r="AC232" s="34"/>
      <c r="AD232" s="34"/>
      <c r="AE232" s="34"/>
      <c r="AF232" s="273"/>
      <c r="AG232" s="273"/>
      <c r="AH232" s="133"/>
      <c r="AI232" s="133"/>
      <c r="AJ232" s="133"/>
      <c r="AK232" s="272"/>
      <c r="AL232" s="33"/>
      <c r="AM232" s="33"/>
      <c r="AN232" s="272" t="s">
        <v>91</v>
      </c>
      <c r="AO232" s="34"/>
      <c r="AP232" s="34" t="str">
        <f t="shared" si="37"/>
        <v/>
      </c>
      <c r="AQ232" s="34"/>
      <c r="AR232" s="34"/>
      <c r="AS232" s="34"/>
      <c r="AT232" s="34" t="str">
        <f t="shared" si="38"/>
        <v/>
      </c>
      <c r="AU232" s="272"/>
      <c r="AV232" s="34" t="str">
        <f t="shared" si="39"/>
        <v/>
      </c>
      <c r="AW232" s="134" t="s">
        <v>2830</v>
      </c>
      <c r="AX232" s="87" t="str">
        <f>'1A. Template Prep'!$C$2</f>
        <v>1270. 14 BMW X5 SUV (F15) 4.4TT (N63) Auto (Sophisto Gray) AWD (71781)</v>
      </c>
    </row>
    <row r="233" spans="1:50" x14ac:dyDescent="0.25">
      <c r="A233" s="39" t="str">
        <f t="shared" si="30"/>
        <v/>
      </c>
      <c r="B233" s="39" t="str">
        <f t="shared" si="31"/>
        <v/>
      </c>
      <c r="C233" s="39"/>
      <c r="D233" s="269"/>
      <c r="E233" s="39" t="str">
        <f t="shared" si="32"/>
        <v/>
      </c>
      <c r="F233" s="33"/>
      <c r="G233" s="33"/>
      <c r="H233" s="34"/>
      <c r="I233" s="34"/>
      <c r="J233" s="34"/>
      <c r="K233" s="34"/>
      <c r="L233" s="34" t="str">
        <f t="shared" si="33"/>
        <v xml:space="preserve">. </v>
      </c>
      <c r="M233" s="131" t="s">
        <v>2076</v>
      </c>
      <c r="N233" s="97" t="str">
        <f t="shared" si="34"/>
        <v/>
      </c>
      <c r="O233" s="270"/>
      <c r="P233" s="330"/>
      <c r="Q233" s="330"/>
      <c r="R233" s="35"/>
      <c r="S233" s="38" t="str">
        <f t="shared" si="35"/>
        <v/>
      </c>
      <c r="T233" s="329"/>
      <c r="U233" s="329"/>
      <c r="V233" s="329"/>
      <c r="W233" s="271"/>
      <c r="X233" s="33"/>
      <c r="Y233" s="331"/>
      <c r="Z233" s="330"/>
      <c r="AA233" s="330"/>
      <c r="AB233" s="34" t="str">
        <f t="shared" si="36"/>
        <v/>
      </c>
      <c r="AC233" s="34"/>
      <c r="AD233" s="34"/>
      <c r="AE233" s="34"/>
      <c r="AF233" s="273"/>
      <c r="AG233" s="273"/>
      <c r="AH233" s="133"/>
      <c r="AI233" s="133"/>
      <c r="AJ233" s="133"/>
      <c r="AK233" s="272"/>
      <c r="AL233" s="33"/>
      <c r="AM233" s="33"/>
      <c r="AN233" s="272" t="s">
        <v>91</v>
      </c>
      <c r="AO233" s="34"/>
      <c r="AP233" s="34" t="str">
        <f t="shared" si="37"/>
        <v/>
      </c>
      <c r="AQ233" s="34"/>
      <c r="AR233" s="34"/>
      <c r="AS233" s="34"/>
      <c r="AT233" s="34" t="str">
        <f t="shared" si="38"/>
        <v/>
      </c>
      <c r="AU233" s="272"/>
      <c r="AV233" s="34" t="str">
        <f t="shared" si="39"/>
        <v/>
      </c>
      <c r="AW233" s="134" t="s">
        <v>2831</v>
      </c>
      <c r="AX233" s="87" t="str">
        <f>'1A. Template Prep'!$C$2</f>
        <v>1270. 14 BMW X5 SUV (F15) 4.4TT (N63) Auto (Sophisto Gray) AWD (71781)</v>
      </c>
    </row>
    <row r="234" spans="1:50" x14ac:dyDescent="0.25">
      <c r="A234" s="39" t="str">
        <f t="shared" si="30"/>
        <v/>
      </c>
      <c r="B234" s="39" t="str">
        <f t="shared" si="31"/>
        <v/>
      </c>
      <c r="C234" s="39"/>
      <c r="D234" s="269"/>
      <c r="E234" s="39" t="str">
        <f t="shared" si="32"/>
        <v/>
      </c>
      <c r="F234" s="33"/>
      <c r="G234" s="33"/>
      <c r="H234" s="34"/>
      <c r="I234" s="34"/>
      <c r="J234" s="34"/>
      <c r="K234" s="34"/>
      <c r="L234" s="34" t="str">
        <f t="shared" si="33"/>
        <v xml:space="preserve">. </v>
      </c>
      <c r="M234" s="131" t="s">
        <v>2076</v>
      </c>
      <c r="N234" s="97" t="str">
        <f t="shared" si="34"/>
        <v/>
      </c>
      <c r="O234" s="270"/>
      <c r="P234" s="330"/>
      <c r="Q234" s="330"/>
      <c r="R234" s="35"/>
      <c r="S234" s="38" t="str">
        <f t="shared" si="35"/>
        <v/>
      </c>
      <c r="T234" s="329"/>
      <c r="U234" s="329"/>
      <c r="V234" s="329"/>
      <c r="W234" s="271"/>
      <c r="X234" s="33"/>
      <c r="Y234" s="331"/>
      <c r="Z234" s="330"/>
      <c r="AA234" s="330"/>
      <c r="AB234" s="34" t="str">
        <f t="shared" si="36"/>
        <v/>
      </c>
      <c r="AC234" s="34"/>
      <c r="AD234" s="34"/>
      <c r="AE234" s="34"/>
      <c r="AF234" s="273"/>
      <c r="AG234" s="273"/>
      <c r="AH234" s="133"/>
      <c r="AI234" s="133"/>
      <c r="AJ234" s="133"/>
      <c r="AK234" s="272"/>
      <c r="AL234" s="33"/>
      <c r="AM234" s="33"/>
      <c r="AN234" s="272" t="s">
        <v>91</v>
      </c>
      <c r="AO234" s="34"/>
      <c r="AP234" s="34" t="str">
        <f t="shared" si="37"/>
        <v/>
      </c>
      <c r="AQ234" s="34"/>
      <c r="AR234" s="34"/>
      <c r="AS234" s="34"/>
      <c r="AT234" s="34" t="str">
        <f t="shared" si="38"/>
        <v/>
      </c>
      <c r="AU234" s="272"/>
      <c r="AV234" s="34" t="str">
        <f t="shared" si="39"/>
        <v/>
      </c>
      <c r="AW234" s="134" t="s">
        <v>2832</v>
      </c>
      <c r="AX234" s="87" t="str">
        <f>'1A. Template Prep'!$C$2</f>
        <v>1270. 14 BMW X5 SUV (F15) 4.4TT (N63) Auto (Sophisto Gray) AWD (71781)</v>
      </c>
    </row>
    <row r="235" spans="1:50" x14ac:dyDescent="0.25">
      <c r="A235" s="39" t="str">
        <f t="shared" si="30"/>
        <v/>
      </c>
      <c r="B235" s="39" t="str">
        <f t="shared" si="31"/>
        <v/>
      </c>
      <c r="C235" s="39"/>
      <c r="D235" s="269"/>
      <c r="E235" s="39" t="str">
        <f t="shared" si="32"/>
        <v/>
      </c>
      <c r="F235" s="33"/>
      <c r="G235" s="33"/>
      <c r="H235" s="34"/>
      <c r="I235" s="34"/>
      <c r="J235" s="34"/>
      <c r="K235" s="34"/>
      <c r="L235" s="34" t="str">
        <f t="shared" si="33"/>
        <v xml:space="preserve">. </v>
      </c>
      <c r="M235" s="131" t="s">
        <v>2076</v>
      </c>
      <c r="N235" s="97" t="str">
        <f t="shared" si="34"/>
        <v/>
      </c>
      <c r="O235" s="270"/>
      <c r="P235" s="330"/>
      <c r="Q235" s="330"/>
      <c r="R235" s="35"/>
      <c r="S235" s="38" t="str">
        <f t="shared" si="35"/>
        <v/>
      </c>
      <c r="T235" s="329"/>
      <c r="U235" s="329"/>
      <c r="V235" s="329"/>
      <c r="W235" s="271"/>
      <c r="X235" s="33"/>
      <c r="Y235" s="331"/>
      <c r="Z235" s="330"/>
      <c r="AA235" s="330"/>
      <c r="AB235" s="34" t="str">
        <f t="shared" si="36"/>
        <v/>
      </c>
      <c r="AC235" s="34"/>
      <c r="AD235" s="34"/>
      <c r="AE235" s="34"/>
      <c r="AF235" s="273"/>
      <c r="AG235" s="273"/>
      <c r="AH235" s="133"/>
      <c r="AI235" s="133"/>
      <c r="AJ235" s="133"/>
      <c r="AK235" s="272"/>
      <c r="AL235" s="33"/>
      <c r="AM235" s="33"/>
      <c r="AN235" s="272" t="s">
        <v>91</v>
      </c>
      <c r="AO235" s="34"/>
      <c r="AP235" s="34" t="str">
        <f t="shared" si="37"/>
        <v/>
      </c>
      <c r="AQ235" s="34"/>
      <c r="AR235" s="34"/>
      <c r="AS235" s="34"/>
      <c r="AT235" s="34" t="str">
        <f t="shared" si="38"/>
        <v/>
      </c>
      <c r="AU235" s="272"/>
      <c r="AV235" s="34" t="str">
        <f t="shared" si="39"/>
        <v/>
      </c>
      <c r="AW235" s="134" t="s">
        <v>2833</v>
      </c>
      <c r="AX235" s="87" t="str">
        <f>'1A. Template Prep'!$C$2</f>
        <v>1270. 14 BMW X5 SUV (F15) 4.4TT (N63) Auto (Sophisto Gray) AWD (71781)</v>
      </c>
    </row>
    <row r="236" spans="1:50" x14ac:dyDescent="0.25">
      <c r="A236" s="39" t="str">
        <f t="shared" si="30"/>
        <v/>
      </c>
      <c r="B236" s="39" t="str">
        <f t="shared" si="31"/>
        <v/>
      </c>
      <c r="C236" s="39"/>
      <c r="D236" s="269"/>
      <c r="E236" s="39" t="str">
        <f t="shared" si="32"/>
        <v/>
      </c>
      <c r="F236" s="33"/>
      <c r="G236" s="33"/>
      <c r="H236" s="34"/>
      <c r="I236" s="34"/>
      <c r="J236" s="34"/>
      <c r="K236" s="34"/>
      <c r="L236" s="34" t="str">
        <f t="shared" si="33"/>
        <v xml:space="preserve">. </v>
      </c>
      <c r="M236" s="131" t="s">
        <v>2076</v>
      </c>
      <c r="N236" s="97" t="str">
        <f t="shared" si="34"/>
        <v/>
      </c>
      <c r="O236" s="270"/>
      <c r="P236" s="330"/>
      <c r="Q236" s="330"/>
      <c r="R236" s="35"/>
      <c r="S236" s="38" t="str">
        <f t="shared" si="35"/>
        <v/>
      </c>
      <c r="T236" s="329"/>
      <c r="U236" s="329"/>
      <c r="V236" s="329"/>
      <c r="W236" s="271"/>
      <c r="X236" s="33"/>
      <c r="Y236" s="331"/>
      <c r="Z236" s="330"/>
      <c r="AA236" s="330"/>
      <c r="AB236" s="34" t="str">
        <f t="shared" si="36"/>
        <v/>
      </c>
      <c r="AC236" s="34"/>
      <c r="AD236" s="34"/>
      <c r="AE236" s="34"/>
      <c r="AF236" s="273"/>
      <c r="AG236" s="273"/>
      <c r="AH236" s="133"/>
      <c r="AI236" s="133"/>
      <c r="AJ236" s="133"/>
      <c r="AK236" s="272"/>
      <c r="AL236" s="33"/>
      <c r="AM236" s="33"/>
      <c r="AN236" s="272" t="s">
        <v>91</v>
      </c>
      <c r="AO236" s="34"/>
      <c r="AP236" s="34" t="str">
        <f t="shared" si="37"/>
        <v/>
      </c>
      <c r="AQ236" s="34"/>
      <c r="AR236" s="34"/>
      <c r="AS236" s="34"/>
      <c r="AT236" s="34" t="str">
        <f t="shared" si="38"/>
        <v/>
      </c>
      <c r="AU236" s="272"/>
      <c r="AV236" s="34" t="str">
        <f t="shared" si="39"/>
        <v/>
      </c>
      <c r="AW236" s="134" t="s">
        <v>2834</v>
      </c>
      <c r="AX236" s="87" t="str">
        <f>'1A. Template Prep'!$C$2</f>
        <v>1270. 14 BMW X5 SUV (F15) 4.4TT (N63) Auto (Sophisto Gray) AWD (71781)</v>
      </c>
    </row>
    <row r="237" spans="1:50" x14ac:dyDescent="0.25">
      <c r="A237" s="39" t="str">
        <f t="shared" si="30"/>
        <v/>
      </c>
      <c r="B237" s="39" t="str">
        <f t="shared" si="31"/>
        <v/>
      </c>
      <c r="C237" s="39"/>
      <c r="D237" s="269"/>
      <c r="E237" s="39" t="str">
        <f t="shared" si="32"/>
        <v/>
      </c>
      <c r="F237" s="33"/>
      <c r="G237" s="33"/>
      <c r="H237" s="34"/>
      <c r="I237" s="34"/>
      <c r="J237" s="34"/>
      <c r="K237" s="34"/>
      <c r="L237" s="34" t="str">
        <f t="shared" si="33"/>
        <v xml:space="preserve">. </v>
      </c>
      <c r="M237" s="131" t="s">
        <v>2076</v>
      </c>
      <c r="N237" s="97" t="str">
        <f t="shared" si="34"/>
        <v/>
      </c>
      <c r="O237" s="270"/>
      <c r="P237" s="330"/>
      <c r="Q237" s="330"/>
      <c r="R237" s="35"/>
      <c r="S237" s="38" t="str">
        <f t="shared" si="35"/>
        <v/>
      </c>
      <c r="T237" s="329"/>
      <c r="U237" s="329"/>
      <c r="V237" s="329"/>
      <c r="W237" s="271"/>
      <c r="X237" s="33"/>
      <c r="Y237" s="331"/>
      <c r="Z237" s="330"/>
      <c r="AA237" s="330"/>
      <c r="AB237" s="34" t="str">
        <f t="shared" si="36"/>
        <v/>
      </c>
      <c r="AC237" s="34"/>
      <c r="AD237" s="34"/>
      <c r="AE237" s="34"/>
      <c r="AF237" s="273"/>
      <c r="AG237" s="273"/>
      <c r="AH237" s="133"/>
      <c r="AI237" s="133"/>
      <c r="AJ237" s="133"/>
      <c r="AK237" s="272"/>
      <c r="AL237" s="33"/>
      <c r="AM237" s="33"/>
      <c r="AN237" s="272" t="s">
        <v>91</v>
      </c>
      <c r="AO237" s="34"/>
      <c r="AP237" s="34" t="str">
        <f t="shared" si="37"/>
        <v/>
      </c>
      <c r="AQ237" s="34"/>
      <c r="AR237" s="34"/>
      <c r="AS237" s="34"/>
      <c r="AT237" s="34" t="str">
        <f t="shared" si="38"/>
        <v/>
      </c>
      <c r="AU237" s="272"/>
      <c r="AV237" s="34" t="str">
        <f t="shared" si="39"/>
        <v/>
      </c>
      <c r="AW237" s="134" t="s">
        <v>2835</v>
      </c>
      <c r="AX237" s="87" t="str">
        <f>'1A. Template Prep'!$C$2</f>
        <v>1270. 14 BMW X5 SUV (F15) 4.4TT (N63) Auto (Sophisto Gray) AWD (71781)</v>
      </c>
    </row>
    <row r="238" spans="1:50" x14ac:dyDescent="0.25">
      <c r="A238" s="39" t="str">
        <f t="shared" si="30"/>
        <v/>
      </c>
      <c r="B238" s="39" t="str">
        <f t="shared" si="31"/>
        <v/>
      </c>
      <c r="C238" s="39"/>
      <c r="D238" s="269"/>
      <c r="E238" s="39" t="str">
        <f t="shared" si="32"/>
        <v/>
      </c>
      <c r="F238" s="33"/>
      <c r="G238" s="33"/>
      <c r="H238" s="34"/>
      <c r="I238" s="34"/>
      <c r="J238" s="34"/>
      <c r="K238" s="34"/>
      <c r="L238" s="34" t="str">
        <f t="shared" si="33"/>
        <v xml:space="preserve">. </v>
      </c>
      <c r="M238" s="131" t="s">
        <v>2076</v>
      </c>
      <c r="N238" s="97" t="str">
        <f t="shared" si="34"/>
        <v/>
      </c>
      <c r="O238" s="270"/>
      <c r="P238" s="330"/>
      <c r="Q238" s="330"/>
      <c r="R238" s="35"/>
      <c r="S238" s="38" t="str">
        <f t="shared" si="35"/>
        <v/>
      </c>
      <c r="T238" s="329"/>
      <c r="U238" s="329"/>
      <c r="V238" s="329"/>
      <c r="W238" s="271"/>
      <c r="X238" s="33"/>
      <c r="Y238" s="331"/>
      <c r="Z238" s="330"/>
      <c r="AA238" s="330"/>
      <c r="AB238" s="34" t="str">
        <f t="shared" si="36"/>
        <v/>
      </c>
      <c r="AC238" s="34"/>
      <c r="AD238" s="34"/>
      <c r="AE238" s="34"/>
      <c r="AF238" s="273"/>
      <c r="AG238" s="273"/>
      <c r="AH238" s="133"/>
      <c r="AI238" s="133"/>
      <c r="AJ238" s="133"/>
      <c r="AK238" s="272"/>
      <c r="AL238" s="33"/>
      <c r="AM238" s="33"/>
      <c r="AN238" s="272" t="s">
        <v>91</v>
      </c>
      <c r="AO238" s="34"/>
      <c r="AP238" s="34" t="str">
        <f t="shared" si="37"/>
        <v/>
      </c>
      <c r="AQ238" s="34"/>
      <c r="AR238" s="34"/>
      <c r="AS238" s="34"/>
      <c r="AT238" s="34" t="str">
        <f t="shared" si="38"/>
        <v/>
      </c>
      <c r="AU238" s="272"/>
      <c r="AV238" s="34" t="str">
        <f t="shared" si="39"/>
        <v/>
      </c>
      <c r="AW238" s="134" t="s">
        <v>2836</v>
      </c>
      <c r="AX238" s="87" t="str">
        <f>'1A. Template Prep'!$C$2</f>
        <v>1270. 14 BMW X5 SUV (F15) 4.4TT (N63) Auto (Sophisto Gray) AWD (71781)</v>
      </c>
    </row>
    <row r="239" spans="1:50" x14ac:dyDescent="0.25">
      <c r="A239" s="39" t="str">
        <f t="shared" si="30"/>
        <v/>
      </c>
      <c r="B239" s="39" t="str">
        <f t="shared" si="31"/>
        <v/>
      </c>
      <c r="C239" s="39"/>
      <c r="D239" s="269"/>
      <c r="E239" s="39" t="str">
        <f t="shared" si="32"/>
        <v/>
      </c>
      <c r="F239" s="33"/>
      <c r="G239" s="33"/>
      <c r="H239" s="34"/>
      <c r="I239" s="34"/>
      <c r="J239" s="34"/>
      <c r="K239" s="34"/>
      <c r="L239" s="34" t="str">
        <f t="shared" si="33"/>
        <v xml:space="preserve">. </v>
      </c>
      <c r="M239" s="131" t="s">
        <v>2076</v>
      </c>
      <c r="N239" s="97" t="str">
        <f t="shared" si="34"/>
        <v/>
      </c>
      <c r="O239" s="270"/>
      <c r="P239" s="330"/>
      <c r="Q239" s="330"/>
      <c r="R239" s="35"/>
      <c r="S239" s="38" t="str">
        <f t="shared" si="35"/>
        <v/>
      </c>
      <c r="T239" s="329"/>
      <c r="U239" s="329"/>
      <c r="V239" s="329"/>
      <c r="W239" s="271"/>
      <c r="X239" s="33"/>
      <c r="Y239" s="331"/>
      <c r="Z239" s="330"/>
      <c r="AA239" s="330"/>
      <c r="AB239" s="34" t="str">
        <f t="shared" si="36"/>
        <v/>
      </c>
      <c r="AC239" s="34"/>
      <c r="AD239" s="34"/>
      <c r="AE239" s="34"/>
      <c r="AF239" s="273"/>
      <c r="AG239" s="273"/>
      <c r="AH239" s="133"/>
      <c r="AI239" s="133"/>
      <c r="AJ239" s="133"/>
      <c r="AK239" s="272"/>
      <c r="AL239" s="33"/>
      <c r="AM239" s="33"/>
      <c r="AN239" s="272" t="s">
        <v>91</v>
      </c>
      <c r="AO239" s="34"/>
      <c r="AP239" s="34" t="str">
        <f t="shared" si="37"/>
        <v/>
      </c>
      <c r="AQ239" s="34"/>
      <c r="AR239" s="34"/>
      <c r="AS239" s="34"/>
      <c r="AT239" s="34" t="str">
        <f t="shared" si="38"/>
        <v/>
      </c>
      <c r="AU239" s="272"/>
      <c r="AV239" s="34" t="str">
        <f t="shared" si="39"/>
        <v/>
      </c>
      <c r="AW239" s="134" t="s">
        <v>2837</v>
      </c>
      <c r="AX239" s="87" t="str">
        <f>'1A. Template Prep'!$C$2</f>
        <v>1270. 14 BMW X5 SUV (F15) 4.4TT (N63) Auto (Sophisto Gray) AWD (71781)</v>
      </c>
    </row>
    <row r="240" spans="1:50" x14ac:dyDescent="0.25">
      <c r="A240" s="39" t="str">
        <f t="shared" si="30"/>
        <v/>
      </c>
      <c r="B240" s="39" t="str">
        <f t="shared" si="31"/>
        <v/>
      </c>
      <c r="C240" s="39"/>
      <c r="D240" s="269"/>
      <c r="E240" s="39" t="str">
        <f t="shared" si="32"/>
        <v/>
      </c>
      <c r="F240" s="33"/>
      <c r="G240" s="33"/>
      <c r="H240" s="34"/>
      <c r="I240" s="34"/>
      <c r="J240" s="34"/>
      <c r="K240" s="34"/>
      <c r="L240" s="34" t="str">
        <f t="shared" si="33"/>
        <v xml:space="preserve">. </v>
      </c>
      <c r="M240" s="131" t="s">
        <v>2076</v>
      </c>
      <c r="N240" s="97" t="str">
        <f t="shared" si="34"/>
        <v/>
      </c>
      <c r="O240" s="270"/>
      <c r="P240" s="330"/>
      <c r="Q240" s="330"/>
      <c r="R240" s="35"/>
      <c r="S240" s="38" t="str">
        <f t="shared" si="35"/>
        <v/>
      </c>
      <c r="T240" s="329"/>
      <c r="U240" s="329"/>
      <c r="V240" s="329"/>
      <c r="W240" s="271"/>
      <c r="X240" s="33"/>
      <c r="Y240" s="331"/>
      <c r="Z240" s="330"/>
      <c r="AA240" s="330"/>
      <c r="AB240" s="34" t="str">
        <f t="shared" si="36"/>
        <v/>
      </c>
      <c r="AC240" s="34"/>
      <c r="AD240" s="34"/>
      <c r="AE240" s="34"/>
      <c r="AF240" s="273"/>
      <c r="AG240" s="273"/>
      <c r="AH240" s="133"/>
      <c r="AI240" s="133"/>
      <c r="AJ240" s="133"/>
      <c r="AK240" s="272"/>
      <c r="AL240" s="33"/>
      <c r="AM240" s="33"/>
      <c r="AN240" s="272" t="s">
        <v>91</v>
      </c>
      <c r="AO240" s="34"/>
      <c r="AP240" s="34" t="str">
        <f t="shared" si="37"/>
        <v/>
      </c>
      <c r="AQ240" s="34"/>
      <c r="AR240" s="34"/>
      <c r="AS240" s="34"/>
      <c r="AT240" s="34" t="str">
        <f t="shared" si="38"/>
        <v/>
      </c>
      <c r="AU240" s="272"/>
      <c r="AV240" s="34" t="str">
        <f t="shared" si="39"/>
        <v/>
      </c>
      <c r="AW240" s="134" t="s">
        <v>2838</v>
      </c>
      <c r="AX240" s="87" t="str">
        <f>'1A. Template Prep'!$C$2</f>
        <v>1270. 14 BMW X5 SUV (F15) 4.4TT (N63) Auto (Sophisto Gray) AWD (71781)</v>
      </c>
    </row>
    <row r="241" spans="1:50" x14ac:dyDescent="0.25">
      <c r="A241" s="39" t="str">
        <f t="shared" si="30"/>
        <v/>
      </c>
      <c r="B241" s="39" t="str">
        <f t="shared" si="31"/>
        <v/>
      </c>
      <c r="C241" s="39"/>
      <c r="D241" s="269"/>
      <c r="E241" s="39" t="str">
        <f t="shared" si="32"/>
        <v/>
      </c>
      <c r="F241" s="33"/>
      <c r="G241" s="33"/>
      <c r="H241" s="34"/>
      <c r="I241" s="34"/>
      <c r="J241" s="34"/>
      <c r="K241" s="34"/>
      <c r="L241" s="34" t="str">
        <f t="shared" si="33"/>
        <v xml:space="preserve">. </v>
      </c>
      <c r="M241" s="131" t="s">
        <v>2076</v>
      </c>
      <c r="N241" s="97" t="str">
        <f t="shared" si="34"/>
        <v/>
      </c>
      <c r="O241" s="270"/>
      <c r="P241" s="330"/>
      <c r="Q241" s="330"/>
      <c r="R241" s="35"/>
      <c r="S241" s="38" t="str">
        <f t="shared" si="35"/>
        <v/>
      </c>
      <c r="T241" s="329"/>
      <c r="U241" s="329"/>
      <c r="V241" s="329"/>
      <c r="W241" s="271"/>
      <c r="X241" s="33"/>
      <c r="Y241" s="331"/>
      <c r="Z241" s="330"/>
      <c r="AA241" s="330"/>
      <c r="AB241" s="34" t="str">
        <f t="shared" si="36"/>
        <v/>
      </c>
      <c r="AC241" s="34"/>
      <c r="AD241" s="34"/>
      <c r="AE241" s="34"/>
      <c r="AF241" s="273"/>
      <c r="AG241" s="273"/>
      <c r="AH241" s="133"/>
      <c r="AI241" s="133"/>
      <c r="AJ241" s="133"/>
      <c r="AK241" s="272"/>
      <c r="AL241" s="33"/>
      <c r="AM241" s="33"/>
      <c r="AN241" s="272" t="s">
        <v>91</v>
      </c>
      <c r="AO241" s="34"/>
      <c r="AP241" s="34" t="str">
        <f t="shared" si="37"/>
        <v/>
      </c>
      <c r="AQ241" s="34"/>
      <c r="AR241" s="34"/>
      <c r="AS241" s="34"/>
      <c r="AT241" s="34" t="str">
        <f t="shared" si="38"/>
        <v/>
      </c>
      <c r="AU241" s="272"/>
      <c r="AV241" s="34" t="str">
        <f t="shared" si="39"/>
        <v/>
      </c>
      <c r="AW241" s="134" t="s">
        <v>2839</v>
      </c>
      <c r="AX241" s="87" t="str">
        <f>'1A. Template Prep'!$C$2</f>
        <v>1270. 14 BMW X5 SUV (F15) 4.4TT (N63) Auto (Sophisto Gray) AWD (71781)</v>
      </c>
    </row>
    <row r="242" spans="1:50" x14ac:dyDescent="0.25">
      <c r="A242" s="39" t="str">
        <f t="shared" si="30"/>
        <v/>
      </c>
      <c r="B242" s="39" t="str">
        <f t="shared" si="31"/>
        <v/>
      </c>
      <c r="C242" s="39"/>
      <c r="D242" s="269"/>
      <c r="E242" s="39" t="str">
        <f t="shared" si="32"/>
        <v/>
      </c>
      <c r="F242" s="33"/>
      <c r="G242" s="33"/>
      <c r="H242" s="34"/>
      <c r="I242" s="34"/>
      <c r="J242" s="34"/>
      <c r="K242" s="34"/>
      <c r="L242" s="34" t="str">
        <f t="shared" si="33"/>
        <v xml:space="preserve">. </v>
      </c>
      <c r="M242" s="131" t="s">
        <v>2076</v>
      </c>
      <c r="N242" s="97" t="str">
        <f t="shared" si="34"/>
        <v/>
      </c>
      <c r="O242" s="270"/>
      <c r="P242" s="330"/>
      <c r="Q242" s="330"/>
      <c r="R242" s="35"/>
      <c r="S242" s="38" t="str">
        <f t="shared" si="35"/>
        <v/>
      </c>
      <c r="T242" s="329"/>
      <c r="U242" s="329"/>
      <c r="V242" s="329"/>
      <c r="W242" s="271"/>
      <c r="X242" s="33"/>
      <c r="Y242" s="331"/>
      <c r="Z242" s="330"/>
      <c r="AA242" s="330"/>
      <c r="AB242" s="34" t="str">
        <f t="shared" si="36"/>
        <v/>
      </c>
      <c r="AC242" s="34"/>
      <c r="AD242" s="34"/>
      <c r="AE242" s="34"/>
      <c r="AF242" s="273"/>
      <c r="AG242" s="273"/>
      <c r="AH242" s="133"/>
      <c r="AI242" s="133"/>
      <c r="AJ242" s="133"/>
      <c r="AK242" s="272"/>
      <c r="AL242" s="33"/>
      <c r="AM242" s="33"/>
      <c r="AN242" s="272" t="s">
        <v>91</v>
      </c>
      <c r="AO242" s="34"/>
      <c r="AP242" s="34" t="str">
        <f t="shared" si="37"/>
        <v/>
      </c>
      <c r="AQ242" s="34"/>
      <c r="AR242" s="34"/>
      <c r="AS242" s="34"/>
      <c r="AT242" s="34" t="str">
        <f t="shared" si="38"/>
        <v/>
      </c>
      <c r="AU242" s="272"/>
      <c r="AV242" s="34" t="str">
        <f t="shared" si="39"/>
        <v/>
      </c>
      <c r="AW242" s="134" t="s">
        <v>2840</v>
      </c>
      <c r="AX242" s="87" t="str">
        <f>'1A. Template Prep'!$C$2</f>
        <v>1270. 14 BMW X5 SUV (F15) 4.4TT (N63) Auto (Sophisto Gray) AWD (71781)</v>
      </c>
    </row>
    <row r="243" spans="1:50" x14ac:dyDescent="0.25">
      <c r="A243" s="39" t="str">
        <f t="shared" si="30"/>
        <v/>
      </c>
      <c r="B243" s="39" t="str">
        <f t="shared" si="31"/>
        <v/>
      </c>
      <c r="C243" s="39"/>
      <c r="D243" s="269"/>
      <c r="E243" s="39" t="str">
        <f t="shared" si="32"/>
        <v/>
      </c>
      <c r="F243" s="33"/>
      <c r="G243" s="33"/>
      <c r="H243" s="34"/>
      <c r="I243" s="34"/>
      <c r="J243" s="34"/>
      <c r="K243" s="34"/>
      <c r="L243" s="34" t="str">
        <f t="shared" si="33"/>
        <v xml:space="preserve">. </v>
      </c>
      <c r="M243" s="131" t="s">
        <v>2076</v>
      </c>
      <c r="N243" s="97" t="str">
        <f t="shared" si="34"/>
        <v/>
      </c>
      <c r="O243" s="270"/>
      <c r="P243" s="330"/>
      <c r="Q243" s="330"/>
      <c r="R243" s="35"/>
      <c r="S243" s="38" t="str">
        <f t="shared" si="35"/>
        <v/>
      </c>
      <c r="T243" s="329"/>
      <c r="U243" s="329"/>
      <c r="V243" s="329"/>
      <c r="W243" s="271"/>
      <c r="X243" s="33"/>
      <c r="Y243" s="331"/>
      <c r="Z243" s="330"/>
      <c r="AA243" s="330"/>
      <c r="AB243" s="34" t="str">
        <f t="shared" si="36"/>
        <v/>
      </c>
      <c r="AC243" s="34"/>
      <c r="AD243" s="34"/>
      <c r="AE243" s="34"/>
      <c r="AF243" s="273"/>
      <c r="AG243" s="273"/>
      <c r="AH243" s="133"/>
      <c r="AI243" s="133"/>
      <c r="AJ243" s="133"/>
      <c r="AK243" s="272"/>
      <c r="AL243" s="33"/>
      <c r="AM243" s="33"/>
      <c r="AN243" s="272" t="s">
        <v>91</v>
      </c>
      <c r="AO243" s="34"/>
      <c r="AP243" s="34" t="str">
        <f t="shared" si="37"/>
        <v/>
      </c>
      <c r="AQ243" s="34"/>
      <c r="AR243" s="34"/>
      <c r="AS243" s="34"/>
      <c r="AT243" s="34" t="str">
        <f t="shared" si="38"/>
        <v/>
      </c>
      <c r="AU243" s="272"/>
      <c r="AV243" s="34" t="str">
        <f t="shared" si="39"/>
        <v/>
      </c>
      <c r="AW243" s="134" t="s">
        <v>2841</v>
      </c>
      <c r="AX243" s="87" t="str">
        <f>'1A. Template Prep'!$C$2</f>
        <v>1270. 14 BMW X5 SUV (F15) 4.4TT (N63) Auto (Sophisto Gray) AWD (71781)</v>
      </c>
    </row>
    <row r="244" spans="1:50" x14ac:dyDescent="0.25">
      <c r="A244" s="39" t="str">
        <f t="shared" si="30"/>
        <v/>
      </c>
      <c r="B244" s="39" t="str">
        <f t="shared" si="31"/>
        <v/>
      </c>
      <c r="C244" s="39"/>
      <c r="D244" s="269"/>
      <c r="E244" s="39" t="str">
        <f t="shared" si="32"/>
        <v/>
      </c>
      <c r="F244" s="33"/>
      <c r="G244" s="33"/>
      <c r="H244" s="34"/>
      <c r="I244" s="34"/>
      <c r="J244" s="34"/>
      <c r="K244" s="34"/>
      <c r="L244" s="34" t="str">
        <f t="shared" si="33"/>
        <v xml:space="preserve">. </v>
      </c>
      <c r="M244" s="131" t="s">
        <v>2076</v>
      </c>
      <c r="N244" s="97" t="str">
        <f t="shared" si="34"/>
        <v/>
      </c>
      <c r="O244" s="270"/>
      <c r="P244" s="330"/>
      <c r="Q244" s="330"/>
      <c r="R244" s="35"/>
      <c r="S244" s="38" t="str">
        <f t="shared" si="35"/>
        <v/>
      </c>
      <c r="T244" s="329"/>
      <c r="U244" s="329"/>
      <c r="V244" s="329"/>
      <c r="W244" s="271"/>
      <c r="X244" s="33"/>
      <c r="Y244" s="331"/>
      <c r="Z244" s="330"/>
      <c r="AA244" s="330"/>
      <c r="AB244" s="34" t="str">
        <f t="shared" si="36"/>
        <v/>
      </c>
      <c r="AC244" s="34"/>
      <c r="AD244" s="34"/>
      <c r="AE244" s="34"/>
      <c r="AF244" s="273"/>
      <c r="AG244" s="273"/>
      <c r="AH244" s="133"/>
      <c r="AI244" s="133"/>
      <c r="AJ244" s="133"/>
      <c r="AK244" s="272"/>
      <c r="AL244" s="33"/>
      <c r="AM244" s="33"/>
      <c r="AN244" s="272" t="s">
        <v>91</v>
      </c>
      <c r="AO244" s="34"/>
      <c r="AP244" s="34" t="str">
        <f t="shared" si="37"/>
        <v/>
      </c>
      <c r="AQ244" s="34"/>
      <c r="AR244" s="34"/>
      <c r="AS244" s="34"/>
      <c r="AT244" s="34" t="str">
        <f t="shared" si="38"/>
        <v/>
      </c>
      <c r="AU244" s="272"/>
      <c r="AV244" s="34" t="str">
        <f t="shared" si="39"/>
        <v/>
      </c>
      <c r="AW244" s="134" t="s">
        <v>2842</v>
      </c>
      <c r="AX244" s="87" t="str">
        <f>'1A. Template Prep'!$C$2</f>
        <v>1270. 14 BMW X5 SUV (F15) 4.4TT (N63) Auto (Sophisto Gray) AWD (71781)</v>
      </c>
    </row>
    <row r="245" spans="1:50" x14ac:dyDescent="0.25">
      <c r="A245" s="39" t="str">
        <f t="shared" si="30"/>
        <v/>
      </c>
      <c r="B245" s="39" t="str">
        <f t="shared" si="31"/>
        <v/>
      </c>
      <c r="C245" s="39"/>
      <c r="D245" s="269"/>
      <c r="E245" s="39" t="str">
        <f t="shared" si="32"/>
        <v/>
      </c>
      <c r="F245" s="33"/>
      <c r="G245" s="33"/>
      <c r="H245" s="34"/>
      <c r="I245" s="34"/>
      <c r="J245" s="34"/>
      <c r="K245" s="34"/>
      <c r="L245" s="34" t="str">
        <f t="shared" si="33"/>
        <v xml:space="preserve">. </v>
      </c>
      <c r="M245" s="131" t="s">
        <v>2076</v>
      </c>
      <c r="N245" s="97" t="str">
        <f t="shared" si="34"/>
        <v/>
      </c>
      <c r="O245" s="270"/>
      <c r="P245" s="330"/>
      <c r="Q245" s="330"/>
      <c r="R245" s="35"/>
      <c r="S245" s="38" t="str">
        <f t="shared" si="35"/>
        <v/>
      </c>
      <c r="T245" s="329"/>
      <c r="U245" s="329"/>
      <c r="V245" s="329"/>
      <c r="W245" s="271"/>
      <c r="X245" s="33"/>
      <c r="Y245" s="331"/>
      <c r="Z245" s="330"/>
      <c r="AA245" s="330"/>
      <c r="AB245" s="34" t="str">
        <f t="shared" si="36"/>
        <v/>
      </c>
      <c r="AC245" s="34"/>
      <c r="AD245" s="34"/>
      <c r="AE245" s="34"/>
      <c r="AF245" s="273"/>
      <c r="AG245" s="273"/>
      <c r="AH245" s="133"/>
      <c r="AI245" s="133"/>
      <c r="AJ245" s="133"/>
      <c r="AK245" s="272"/>
      <c r="AL245" s="33"/>
      <c r="AM245" s="33"/>
      <c r="AN245" s="272" t="s">
        <v>91</v>
      </c>
      <c r="AO245" s="34"/>
      <c r="AP245" s="34" t="str">
        <f t="shared" si="37"/>
        <v/>
      </c>
      <c r="AQ245" s="34"/>
      <c r="AR245" s="34"/>
      <c r="AS245" s="34"/>
      <c r="AT245" s="34" t="str">
        <f t="shared" si="38"/>
        <v/>
      </c>
      <c r="AU245" s="272"/>
      <c r="AV245" s="34" t="str">
        <f t="shared" si="39"/>
        <v/>
      </c>
      <c r="AW245" s="134" t="s">
        <v>2843</v>
      </c>
      <c r="AX245" s="87" t="str">
        <f>'1A. Template Prep'!$C$2</f>
        <v>1270. 14 BMW X5 SUV (F15) 4.4TT (N63) Auto (Sophisto Gray) AWD (71781)</v>
      </c>
    </row>
    <row r="246" spans="1:50" x14ac:dyDescent="0.25">
      <c r="A246" s="39" t="str">
        <f t="shared" si="30"/>
        <v/>
      </c>
      <c r="B246" s="39" t="str">
        <f t="shared" si="31"/>
        <v/>
      </c>
      <c r="C246" s="39"/>
      <c r="D246" s="269"/>
      <c r="E246" s="39" t="str">
        <f t="shared" si="32"/>
        <v/>
      </c>
      <c r="F246" s="33"/>
      <c r="G246" s="33"/>
      <c r="H246" s="34"/>
      <c r="I246" s="34"/>
      <c r="J246" s="34"/>
      <c r="K246" s="34"/>
      <c r="L246" s="34" t="str">
        <f t="shared" si="33"/>
        <v xml:space="preserve">. </v>
      </c>
      <c r="M246" s="131" t="s">
        <v>2076</v>
      </c>
      <c r="N246" s="97" t="str">
        <f t="shared" si="34"/>
        <v/>
      </c>
      <c r="O246" s="270"/>
      <c r="P246" s="330"/>
      <c r="Q246" s="330"/>
      <c r="R246" s="35"/>
      <c r="S246" s="38" t="str">
        <f t="shared" si="35"/>
        <v/>
      </c>
      <c r="T246" s="329"/>
      <c r="U246" s="329"/>
      <c r="V246" s="329"/>
      <c r="W246" s="271"/>
      <c r="X246" s="33"/>
      <c r="Y246" s="331"/>
      <c r="Z246" s="330"/>
      <c r="AA246" s="330"/>
      <c r="AB246" s="34" t="str">
        <f t="shared" si="36"/>
        <v/>
      </c>
      <c r="AC246" s="34"/>
      <c r="AD246" s="34"/>
      <c r="AE246" s="34"/>
      <c r="AF246" s="273"/>
      <c r="AG246" s="273"/>
      <c r="AH246" s="133"/>
      <c r="AI246" s="133"/>
      <c r="AJ246" s="133"/>
      <c r="AK246" s="272"/>
      <c r="AL246" s="33"/>
      <c r="AM246" s="33"/>
      <c r="AN246" s="272" t="s">
        <v>91</v>
      </c>
      <c r="AO246" s="34"/>
      <c r="AP246" s="34" t="str">
        <f t="shared" si="37"/>
        <v/>
      </c>
      <c r="AQ246" s="34"/>
      <c r="AR246" s="34"/>
      <c r="AS246" s="34"/>
      <c r="AT246" s="34" t="str">
        <f t="shared" si="38"/>
        <v/>
      </c>
      <c r="AU246" s="272"/>
      <c r="AV246" s="34" t="str">
        <f t="shared" si="39"/>
        <v/>
      </c>
      <c r="AW246" s="134" t="s">
        <v>2844</v>
      </c>
      <c r="AX246" s="87" t="str">
        <f>'1A. Template Prep'!$C$2</f>
        <v>1270. 14 BMW X5 SUV (F15) 4.4TT (N63) Auto (Sophisto Gray) AWD (71781)</v>
      </c>
    </row>
    <row r="247" spans="1:50" x14ac:dyDescent="0.25">
      <c r="A247" s="39" t="str">
        <f t="shared" si="30"/>
        <v/>
      </c>
      <c r="B247" s="39" t="str">
        <f t="shared" si="31"/>
        <v/>
      </c>
      <c r="C247" s="39"/>
      <c r="D247" s="269"/>
      <c r="E247" s="39" t="str">
        <f t="shared" si="32"/>
        <v/>
      </c>
      <c r="F247" s="33"/>
      <c r="G247" s="33"/>
      <c r="H247" s="34"/>
      <c r="I247" s="34"/>
      <c r="J247" s="34"/>
      <c r="K247" s="34"/>
      <c r="L247" s="34" t="str">
        <f t="shared" si="33"/>
        <v xml:space="preserve">. </v>
      </c>
      <c r="M247" s="131" t="s">
        <v>2076</v>
      </c>
      <c r="N247" s="97" t="str">
        <f t="shared" si="34"/>
        <v/>
      </c>
      <c r="O247" s="270"/>
      <c r="P247" s="330"/>
      <c r="Q247" s="330"/>
      <c r="R247" s="35"/>
      <c r="S247" s="38" t="str">
        <f t="shared" si="35"/>
        <v/>
      </c>
      <c r="T247" s="329"/>
      <c r="U247" s="329"/>
      <c r="V247" s="329"/>
      <c r="W247" s="271"/>
      <c r="X247" s="33"/>
      <c r="Y247" s="331"/>
      <c r="Z247" s="330"/>
      <c r="AA247" s="330"/>
      <c r="AB247" s="34" t="str">
        <f t="shared" si="36"/>
        <v/>
      </c>
      <c r="AC247" s="34"/>
      <c r="AD247" s="34"/>
      <c r="AE247" s="34"/>
      <c r="AF247" s="273"/>
      <c r="AG247" s="273"/>
      <c r="AH247" s="133"/>
      <c r="AI247" s="133"/>
      <c r="AJ247" s="133"/>
      <c r="AK247" s="272"/>
      <c r="AL247" s="33"/>
      <c r="AM247" s="33"/>
      <c r="AN247" s="272" t="s">
        <v>91</v>
      </c>
      <c r="AO247" s="34"/>
      <c r="AP247" s="34" t="str">
        <f t="shared" si="37"/>
        <v/>
      </c>
      <c r="AQ247" s="34"/>
      <c r="AR247" s="34"/>
      <c r="AS247" s="34"/>
      <c r="AT247" s="34" t="str">
        <f t="shared" si="38"/>
        <v/>
      </c>
      <c r="AU247" s="272"/>
      <c r="AV247" s="34" t="str">
        <f t="shared" si="39"/>
        <v/>
      </c>
      <c r="AW247" s="134" t="s">
        <v>2845</v>
      </c>
      <c r="AX247" s="87" t="str">
        <f>'1A. Template Prep'!$C$2</f>
        <v>1270. 14 BMW X5 SUV (F15) 4.4TT (N63) Auto (Sophisto Gray) AWD (71781)</v>
      </c>
    </row>
    <row r="248" spans="1:50" x14ac:dyDescent="0.25">
      <c r="A248" s="39" t="str">
        <f t="shared" si="30"/>
        <v/>
      </c>
      <c r="B248" s="39" t="str">
        <f t="shared" si="31"/>
        <v/>
      </c>
      <c r="C248" s="39"/>
      <c r="D248" s="269"/>
      <c r="E248" s="39" t="str">
        <f t="shared" si="32"/>
        <v/>
      </c>
      <c r="F248" s="33"/>
      <c r="G248" s="33"/>
      <c r="H248" s="34"/>
      <c r="I248" s="34"/>
      <c r="J248" s="34"/>
      <c r="K248" s="34"/>
      <c r="L248" s="34" t="str">
        <f t="shared" si="33"/>
        <v xml:space="preserve">. </v>
      </c>
      <c r="M248" s="131" t="s">
        <v>2076</v>
      </c>
      <c r="N248" s="97" t="str">
        <f t="shared" si="34"/>
        <v/>
      </c>
      <c r="O248" s="270"/>
      <c r="P248" s="330"/>
      <c r="Q248" s="330"/>
      <c r="R248" s="35"/>
      <c r="S248" s="38" t="str">
        <f t="shared" si="35"/>
        <v/>
      </c>
      <c r="T248" s="329"/>
      <c r="U248" s="329"/>
      <c r="V248" s="329"/>
      <c r="W248" s="271"/>
      <c r="X248" s="33"/>
      <c r="Y248" s="331"/>
      <c r="Z248" s="330"/>
      <c r="AA248" s="330"/>
      <c r="AB248" s="34" t="str">
        <f t="shared" si="36"/>
        <v/>
      </c>
      <c r="AC248" s="34"/>
      <c r="AD248" s="34"/>
      <c r="AE248" s="34"/>
      <c r="AF248" s="273"/>
      <c r="AG248" s="273"/>
      <c r="AH248" s="133"/>
      <c r="AI248" s="133"/>
      <c r="AJ248" s="133"/>
      <c r="AK248" s="272"/>
      <c r="AL248" s="33"/>
      <c r="AM248" s="33"/>
      <c r="AN248" s="272" t="s">
        <v>91</v>
      </c>
      <c r="AO248" s="34"/>
      <c r="AP248" s="34" t="str">
        <f t="shared" si="37"/>
        <v/>
      </c>
      <c r="AQ248" s="34"/>
      <c r="AR248" s="34"/>
      <c r="AS248" s="34"/>
      <c r="AT248" s="34" t="str">
        <f t="shared" si="38"/>
        <v/>
      </c>
      <c r="AU248" s="272"/>
      <c r="AV248" s="34" t="str">
        <f t="shared" si="39"/>
        <v/>
      </c>
      <c r="AW248" s="134" t="s">
        <v>2846</v>
      </c>
      <c r="AX248" s="87" t="str">
        <f>'1A. Template Prep'!$C$2</f>
        <v>1270. 14 BMW X5 SUV (F15) 4.4TT (N63) Auto (Sophisto Gray) AWD (71781)</v>
      </c>
    </row>
    <row r="249" spans="1:50" x14ac:dyDescent="0.25">
      <c r="A249" s="39" t="str">
        <f t="shared" si="30"/>
        <v/>
      </c>
      <c r="B249" s="39" t="str">
        <f t="shared" si="31"/>
        <v/>
      </c>
      <c r="C249" s="39"/>
      <c r="D249" s="269"/>
      <c r="E249" s="39" t="str">
        <f t="shared" si="32"/>
        <v/>
      </c>
      <c r="F249" s="33"/>
      <c r="G249" s="33"/>
      <c r="H249" s="34"/>
      <c r="I249" s="34"/>
      <c r="J249" s="34"/>
      <c r="K249" s="34"/>
      <c r="L249" s="34" t="str">
        <f t="shared" si="33"/>
        <v xml:space="preserve">. </v>
      </c>
      <c r="M249" s="131" t="s">
        <v>2076</v>
      </c>
      <c r="N249" s="97" t="str">
        <f t="shared" si="34"/>
        <v/>
      </c>
      <c r="O249" s="270"/>
      <c r="P249" s="330"/>
      <c r="Q249" s="330"/>
      <c r="R249" s="35"/>
      <c r="S249" s="38" t="str">
        <f t="shared" si="35"/>
        <v/>
      </c>
      <c r="T249" s="329"/>
      <c r="U249" s="329"/>
      <c r="V249" s="329"/>
      <c r="W249" s="271"/>
      <c r="X249" s="33"/>
      <c r="Y249" s="331"/>
      <c r="Z249" s="330"/>
      <c r="AA249" s="330"/>
      <c r="AB249" s="34" t="str">
        <f t="shared" si="36"/>
        <v/>
      </c>
      <c r="AC249" s="34"/>
      <c r="AD249" s="34"/>
      <c r="AE249" s="34"/>
      <c r="AF249" s="273"/>
      <c r="AG249" s="273"/>
      <c r="AH249" s="133"/>
      <c r="AI249" s="133"/>
      <c r="AJ249" s="133"/>
      <c r="AK249" s="272"/>
      <c r="AL249" s="33"/>
      <c r="AM249" s="33"/>
      <c r="AN249" s="272" t="s">
        <v>91</v>
      </c>
      <c r="AO249" s="34"/>
      <c r="AP249" s="34" t="str">
        <f t="shared" si="37"/>
        <v/>
      </c>
      <c r="AQ249" s="34"/>
      <c r="AR249" s="34"/>
      <c r="AS249" s="34"/>
      <c r="AT249" s="34" t="str">
        <f t="shared" si="38"/>
        <v/>
      </c>
      <c r="AU249" s="272"/>
      <c r="AV249" s="34" t="str">
        <f t="shared" si="39"/>
        <v/>
      </c>
      <c r="AW249" s="134" t="s">
        <v>2847</v>
      </c>
      <c r="AX249" s="87" t="str">
        <f>'1A. Template Prep'!$C$2</f>
        <v>1270. 14 BMW X5 SUV (F15) 4.4TT (N63) Auto (Sophisto Gray) AWD (71781)</v>
      </c>
    </row>
    <row r="250" spans="1:50" x14ac:dyDescent="0.25">
      <c r="A250" s="39" t="str">
        <f t="shared" si="30"/>
        <v/>
      </c>
      <c r="B250" s="39" t="str">
        <f t="shared" si="31"/>
        <v/>
      </c>
      <c r="C250" s="39"/>
      <c r="D250" s="269"/>
      <c r="E250" s="39" t="str">
        <f t="shared" si="32"/>
        <v/>
      </c>
      <c r="F250" s="33"/>
      <c r="G250" s="33"/>
      <c r="H250" s="34"/>
      <c r="I250" s="34"/>
      <c r="J250" s="34"/>
      <c r="K250" s="34"/>
      <c r="L250" s="34" t="str">
        <f t="shared" si="33"/>
        <v xml:space="preserve">. </v>
      </c>
      <c r="M250" s="131" t="s">
        <v>2076</v>
      </c>
      <c r="N250" s="97" t="str">
        <f t="shared" si="34"/>
        <v/>
      </c>
      <c r="O250" s="270"/>
      <c r="P250" s="330"/>
      <c r="Q250" s="330"/>
      <c r="R250" s="35"/>
      <c r="S250" s="38" t="str">
        <f t="shared" si="35"/>
        <v/>
      </c>
      <c r="T250" s="329"/>
      <c r="U250" s="329"/>
      <c r="V250" s="329"/>
      <c r="W250" s="271"/>
      <c r="X250" s="33"/>
      <c r="Y250" s="331"/>
      <c r="Z250" s="330"/>
      <c r="AA250" s="330"/>
      <c r="AB250" s="34" t="str">
        <f t="shared" si="36"/>
        <v/>
      </c>
      <c r="AC250" s="34"/>
      <c r="AD250" s="34"/>
      <c r="AE250" s="34"/>
      <c r="AF250" s="273"/>
      <c r="AG250" s="273"/>
      <c r="AH250" s="133"/>
      <c r="AI250" s="133"/>
      <c r="AJ250" s="133"/>
      <c r="AK250" s="272"/>
      <c r="AL250" s="33"/>
      <c r="AM250" s="33"/>
      <c r="AN250" s="272" t="s">
        <v>91</v>
      </c>
      <c r="AO250" s="34"/>
      <c r="AP250" s="34" t="str">
        <f t="shared" si="37"/>
        <v/>
      </c>
      <c r="AQ250" s="34"/>
      <c r="AR250" s="34"/>
      <c r="AS250" s="34"/>
      <c r="AT250" s="34" t="str">
        <f t="shared" si="38"/>
        <v/>
      </c>
      <c r="AU250" s="272"/>
      <c r="AV250" s="34" t="str">
        <f t="shared" si="39"/>
        <v/>
      </c>
      <c r="AW250" s="134" t="s">
        <v>2848</v>
      </c>
      <c r="AX250" s="87" t="str">
        <f>'1A. Template Prep'!$C$2</f>
        <v>1270. 14 BMW X5 SUV (F15) 4.4TT (N63) Auto (Sophisto Gray) AWD (71781)</v>
      </c>
    </row>
    <row r="251" spans="1:50" x14ac:dyDescent="0.25">
      <c r="A251" s="39" t="str">
        <f t="shared" si="30"/>
        <v/>
      </c>
      <c r="B251" s="39" t="str">
        <f t="shared" si="31"/>
        <v/>
      </c>
      <c r="C251" s="39"/>
      <c r="D251" s="269"/>
      <c r="E251" s="39" t="str">
        <f t="shared" si="32"/>
        <v/>
      </c>
      <c r="F251" s="33"/>
      <c r="G251" s="33"/>
      <c r="H251" s="34"/>
      <c r="I251" s="34"/>
      <c r="J251" s="34"/>
      <c r="K251" s="34"/>
      <c r="L251" s="34" t="str">
        <f t="shared" si="33"/>
        <v xml:space="preserve">. </v>
      </c>
      <c r="M251" s="131" t="s">
        <v>2076</v>
      </c>
      <c r="N251" s="97" t="str">
        <f t="shared" si="34"/>
        <v/>
      </c>
      <c r="O251" s="270"/>
      <c r="P251" s="330"/>
      <c r="Q251" s="330"/>
      <c r="R251" s="35"/>
      <c r="S251" s="38" t="str">
        <f t="shared" si="35"/>
        <v/>
      </c>
      <c r="T251" s="329"/>
      <c r="U251" s="329"/>
      <c r="V251" s="329"/>
      <c r="W251" s="271"/>
      <c r="X251" s="33"/>
      <c r="Y251" s="331"/>
      <c r="Z251" s="330"/>
      <c r="AA251" s="330"/>
      <c r="AB251" s="34" t="str">
        <f t="shared" si="36"/>
        <v/>
      </c>
      <c r="AC251" s="34"/>
      <c r="AD251" s="34"/>
      <c r="AE251" s="34"/>
      <c r="AF251" s="273"/>
      <c r="AG251" s="273"/>
      <c r="AH251" s="133"/>
      <c r="AI251" s="133"/>
      <c r="AJ251" s="133"/>
      <c r="AK251" s="272"/>
      <c r="AL251" s="33"/>
      <c r="AM251" s="33"/>
      <c r="AN251" s="272" t="s">
        <v>91</v>
      </c>
      <c r="AO251" s="34"/>
      <c r="AP251" s="34" t="str">
        <f t="shared" si="37"/>
        <v/>
      </c>
      <c r="AQ251" s="34"/>
      <c r="AR251" s="34"/>
      <c r="AS251" s="34"/>
      <c r="AT251" s="34" t="str">
        <f t="shared" si="38"/>
        <v/>
      </c>
      <c r="AU251" s="272"/>
      <c r="AV251" s="34" t="str">
        <f t="shared" si="39"/>
        <v/>
      </c>
      <c r="AW251" s="134" t="s">
        <v>2849</v>
      </c>
      <c r="AX251" s="87" t="str">
        <f>'1A. Template Prep'!$C$2</f>
        <v>1270. 14 BMW X5 SUV (F15) 4.4TT (N63) Auto (Sophisto Gray) AWD (71781)</v>
      </c>
    </row>
    <row r="252" spans="1:50" x14ac:dyDescent="0.25">
      <c r="A252" s="39" t="str">
        <f t="shared" si="30"/>
        <v/>
      </c>
      <c r="B252" s="39" t="str">
        <f t="shared" si="31"/>
        <v/>
      </c>
      <c r="C252" s="39"/>
      <c r="D252" s="269"/>
      <c r="E252" s="39" t="str">
        <f t="shared" si="32"/>
        <v/>
      </c>
      <c r="F252" s="33"/>
      <c r="G252" s="33"/>
      <c r="H252" s="34"/>
      <c r="I252" s="34"/>
      <c r="J252" s="34"/>
      <c r="K252" s="34"/>
      <c r="L252" s="34" t="str">
        <f t="shared" si="33"/>
        <v xml:space="preserve">. </v>
      </c>
      <c r="M252" s="131" t="s">
        <v>2076</v>
      </c>
      <c r="N252" s="97" t="str">
        <f t="shared" si="34"/>
        <v/>
      </c>
      <c r="O252" s="270"/>
      <c r="P252" s="330"/>
      <c r="Q252" s="330"/>
      <c r="R252" s="35"/>
      <c r="S252" s="38" t="str">
        <f t="shared" si="35"/>
        <v/>
      </c>
      <c r="T252" s="329"/>
      <c r="U252" s="329"/>
      <c r="V252" s="329"/>
      <c r="W252" s="271"/>
      <c r="X252" s="33"/>
      <c r="Y252" s="331"/>
      <c r="Z252" s="330"/>
      <c r="AA252" s="330"/>
      <c r="AB252" s="34" t="str">
        <f t="shared" si="36"/>
        <v/>
      </c>
      <c r="AC252" s="34"/>
      <c r="AD252" s="34"/>
      <c r="AE252" s="34"/>
      <c r="AF252" s="273"/>
      <c r="AG252" s="273"/>
      <c r="AH252" s="133"/>
      <c r="AI252" s="133"/>
      <c r="AJ252" s="133"/>
      <c r="AK252" s="272"/>
      <c r="AL252" s="33"/>
      <c r="AM252" s="33"/>
      <c r="AN252" s="272" t="s">
        <v>91</v>
      </c>
      <c r="AO252" s="34"/>
      <c r="AP252" s="34" t="str">
        <f t="shared" si="37"/>
        <v/>
      </c>
      <c r="AQ252" s="34"/>
      <c r="AR252" s="34"/>
      <c r="AS252" s="34"/>
      <c r="AT252" s="34" t="str">
        <f t="shared" si="38"/>
        <v/>
      </c>
      <c r="AU252" s="272"/>
      <c r="AV252" s="34" t="str">
        <f t="shared" si="39"/>
        <v/>
      </c>
      <c r="AW252" s="134" t="s">
        <v>2850</v>
      </c>
      <c r="AX252" s="87" t="str">
        <f>'1A. Template Prep'!$C$2</f>
        <v>1270. 14 BMW X5 SUV (F15) 4.4TT (N63) Auto (Sophisto Gray) AWD (71781)</v>
      </c>
    </row>
    <row r="253" spans="1:50" x14ac:dyDescent="0.25">
      <c r="A253" s="39" t="str">
        <f t="shared" si="30"/>
        <v/>
      </c>
      <c r="B253" s="39" t="str">
        <f t="shared" si="31"/>
        <v/>
      </c>
      <c r="C253" s="39"/>
      <c r="D253" s="269"/>
      <c r="E253" s="39" t="str">
        <f t="shared" si="32"/>
        <v/>
      </c>
      <c r="F253" s="33"/>
      <c r="G253" s="33"/>
      <c r="H253" s="34"/>
      <c r="I253" s="34"/>
      <c r="J253" s="34"/>
      <c r="K253" s="34"/>
      <c r="L253" s="34" t="str">
        <f t="shared" si="33"/>
        <v xml:space="preserve">. </v>
      </c>
      <c r="M253" s="131" t="s">
        <v>2076</v>
      </c>
      <c r="N253" s="97" t="str">
        <f t="shared" si="34"/>
        <v/>
      </c>
      <c r="O253" s="270"/>
      <c r="P253" s="330"/>
      <c r="Q253" s="330"/>
      <c r="R253" s="35"/>
      <c r="S253" s="38" t="str">
        <f t="shared" si="35"/>
        <v/>
      </c>
      <c r="T253" s="329"/>
      <c r="U253" s="329"/>
      <c r="V253" s="329"/>
      <c r="W253" s="271"/>
      <c r="X253" s="33"/>
      <c r="Y253" s="331"/>
      <c r="Z253" s="330"/>
      <c r="AA253" s="330"/>
      <c r="AB253" s="34" t="str">
        <f t="shared" si="36"/>
        <v/>
      </c>
      <c r="AC253" s="34"/>
      <c r="AD253" s="34"/>
      <c r="AE253" s="34"/>
      <c r="AF253" s="273"/>
      <c r="AG253" s="273"/>
      <c r="AH253" s="133"/>
      <c r="AI253" s="133"/>
      <c r="AJ253" s="133"/>
      <c r="AK253" s="272"/>
      <c r="AL253" s="33"/>
      <c r="AM253" s="33"/>
      <c r="AN253" s="272" t="s">
        <v>91</v>
      </c>
      <c r="AO253" s="34"/>
      <c r="AP253" s="34" t="str">
        <f t="shared" si="37"/>
        <v/>
      </c>
      <c r="AQ253" s="34"/>
      <c r="AR253" s="34"/>
      <c r="AS253" s="34"/>
      <c r="AT253" s="34" t="str">
        <f t="shared" si="38"/>
        <v/>
      </c>
      <c r="AU253" s="272"/>
      <c r="AV253" s="34" t="str">
        <f t="shared" si="39"/>
        <v/>
      </c>
      <c r="AW253" s="134" t="s">
        <v>2851</v>
      </c>
      <c r="AX253" s="87" t="str">
        <f>'1A. Template Prep'!$C$2</f>
        <v>1270. 14 BMW X5 SUV (F15) 4.4TT (N63) Auto (Sophisto Gray) AWD (71781)</v>
      </c>
    </row>
    <row r="254" spans="1:50" x14ac:dyDescent="0.25">
      <c r="A254" s="39" t="str">
        <f t="shared" si="30"/>
        <v/>
      </c>
      <c r="B254" s="39" t="str">
        <f t="shared" si="31"/>
        <v/>
      </c>
      <c r="C254" s="39"/>
      <c r="D254" s="269"/>
      <c r="E254" s="39" t="str">
        <f t="shared" si="32"/>
        <v/>
      </c>
      <c r="F254" s="33"/>
      <c r="G254" s="33"/>
      <c r="H254" s="34"/>
      <c r="I254" s="34"/>
      <c r="J254" s="34"/>
      <c r="K254" s="34"/>
      <c r="L254" s="34" t="str">
        <f t="shared" si="33"/>
        <v xml:space="preserve">. </v>
      </c>
      <c r="M254" s="131" t="s">
        <v>2076</v>
      </c>
      <c r="N254" s="97" t="str">
        <f t="shared" si="34"/>
        <v/>
      </c>
      <c r="O254" s="270"/>
      <c r="P254" s="330"/>
      <c r="Q254" s="330"/>
      <c r="R254" s="35"/>
      <c r="S254" s="38" t="str">
        <f t="shared" si="35"/>
        <v/>
      </c>
      <c r="T254" s="329"/>
      <c r="U254" s="329"/>
      <c r="V254" s="329"/>
      <c r="W254" s="271"/>
      <c r="X254" s="33"/>
      <c r="Y254" s="331"/>
      <c r="Z254" s="330"/>
      <c r="AA254" s="330"/>
      <c r="AB254" s="34" t="str">
        <f t="shared" si="36"/>
        <v/>
      </c>
      <c r="AC254" s="34"/>
      <c r="AD254" s="34"/>
      <c r="AE254" s="34"/>
      <c r="AF254" s="273"/>
      <c r="AG254" s="273"/>
      <c r="AH254" s="133"/>
      <c r="AI254" s="133"/>
      <c r="AJ254" s="133"/>
      <c r="AK254" s="272"/>
      <c r="AL254" s="33"/>
      <c r="AM254" s="33"/>
      <c r="AN254" s="272" t="s">
        <v>91</v>
      </c>
      <c r="AO254" s="34"/>
      <c r="AP254" s="34" t="str">
        <f t="shared" si="37"/>
        <v/>
      </c>
      <c r="AQ254" s="34"/>
      <c r="AR254" s="34"/>
      <c r="AS254" s="34"/>
      <c r="AT254" s="34" t="str">
        <f t="shared" si="38"/>
        <v/>
      </c>
      <c r="AU254" s="272"/>
      <c r="AV254" s="34" t="str">
        <f t="shared" si="39"/>
        <v/>
      </c>
      <c r="AW254" s="134" t="s">
        <v>2852</v>
      </c>
      <c r="AX254" s="87" t="str">
        <f>'1A. Template Prep'!$C$2</f>
        <v>1270. 14 BMW X5 SUV (F15) 4.4TT (N63) Auto (Sophisto Gray) AWD (71781)</v>
      </c>
    </row>
    <row r="255" spans="1:50" x14ac:dyDescent="0.25">
      <c r="A255" s="39" t="str">
        <f t="shared" si="30"/>
        <v/>
      </c>
      <c r="B255" s="39" t="str">
        <f t="shared" si="31"/>
        <v/>
      </c>
      <c r="C255" s="39"/>
      <c r="D255" s="269"/>
      <c r="E255" s="39" t="str">
        <f t="shared" si="32"/>
        <v/>
      </c>
      <c r="F255" s="33"/>
      <c r="G255" s="33"/>
      <c r="H255" s="34"/>
      <c r="I255" s="34"/>
      <c r="J255" s="34"/>
      <c r="K255" s="34"/>
      <c r="L255" s="34" t="str">
        <f t="shared" si="33"/>
        <v xml:space="preserve">. </v>
      </c>
      <c r="M255" s="131" t="s">
        <v>2076</v>
      </c>
      <c r="N255" s="97" t="str">
        <f t="shared" si="34"/>
        <v/>
      </c>
      <c r="O255" s="270"/>
      <c r="P255" s="330"/>
      <c r="Q255" s="330"/>
      <c r="R255" s="35"/>
      <c r="S255" s="38" t="str">
        <f t="shared" si="35"/>
        <v/>
      </c>
      <c r="T255" s="329"/>
      <c r="U255" s="329"/>
      <c r="V255" s="329"/>
      <c r="W255" s="271"/>
      <c r="X255" s="33"/>
      <c r="Y255" s="331"/>
      <c r="Z255" s="330"/>
      <c r="AA255" s="330"/>
      <c r="AB255" s="34" t="str">
        <f t="shared" si="36"/>
        <v/>
      </c>
      <c r="AC255" s="34"/>
      <c r="AD255" s="34"/>
      <c r="AE255" s="34"/>
      <c r="AF255" s="273"/>
      <c r="AG255" s="273"/>
      <c r="AH255" s="133"/>
      <c r="AI255" s="133"/>
      <c r="AJ255" s="133"/>
      <c r="AK255" s="272"/>
      <c r="AL255" s="33"/>
      <c r="AM255" s="33"/>
      <c r="AN255" s="272" t="s">
        <v>91</v>
      </c>
      <c r="AO255" s="34"/>
      <c r="AP255" s="34" t="str">
        <f t="shared" si="37"/>
        <v/>
      </c>
      <c r="AQ255" s="34"/>
      <c r="AR255" s="34"/>
      <c r="AS255" s="34"/>
      <c r="AT255" s="34" t="str">
        <f t="shared" si="38"/>
        <v/>
      </c>
      <c r="AU255" s="272"/>
      <c r="AV255" s="34" t="str">
        <f t="shared" si="39"/>
        <v/>
      </c>
      <c r="AW255" s="134" t="s">
        <v>2853</v>
      </c>
      <c r="AX255" s="87" t="str">
        <f>'1A. Template Prep'!$C$2</f>
        <v>1270. 14 BMW X5 SUV (F15) 4.4TT (N63) Auto (Sophisto Gray) AWD (71781)</v>
      </c>
    </row>
    <row r="256" spans="1:50" x14ac:dyDescent="0.25">
      <c r="A256" s="39" t="str">
        <f t="shared" si="30"/>
        <v/>
      </c>
      <c r="B256" s="39" t="str">
        <f t="shared" si="31"/>
        <v/>
      </c>
      <c r="C256" s="39"/>
      <c r="D256" s="269"/>
      <c r="E256" s="39" t="str">
        <f t="shared" si="32"/>
        <v/>
      </c>
      <c r="F256" s="33"/>
      <c r="G256" s="33"/>
      <c r="H256" s="34"/>
      <c r="I256" s="34"/>
      <c r="J256" s="34"/>
      <c r="K256" s="34"/>
      <c r="L256" s="34" t="str">
        <f t="shared" si="33"/>
        <v xml:space="preserve">. </v>
      </c>
      <c r="M256" s="131" t="s">
        <v>2076</v>
      </c>
      <c r="N256" s="97" t="str">
        <f t="shared" si="34"/>
        <v/>
      </c>
      <c r="O256" s="270"/>
      <c r="P256" s="330"/>
      <c r="Q256" s="330"/>
      <c r="R256" s="35"/>
      <c r="S256" s="38" t="str">
        <f t="shared" si="35"/>
        <v/>
      </c>
      <c r="T256" s="329"/>
      <c r="U256" s="329"/>
      <c r="V256" s="329"/>
      <c r="W256" s="271"/>
      <c r="X256" s="33"/>
      <c r="Y256" s="331"/>
      <c r="Z256" s="330"/>
      <c r="AA256" s="330"/>
      <c r="AB256" s="34" t="str">
        <f t="shared" si="36"/>
        <v/>
      </c>
      <c r="AC256" s="34"/>
      <c r="AD256" s="34"/>
      <c r="AE256" s="34"/>
      <c r="AF256" s="273"/>
      <c r="AG256" s="273"/>
      <c r="AH256" s="133"/>
      <c r="AI256" s="133"/>
      <c r="AJ256" s="133"/>
      <c r="AK256" s="272"/>
      <c r="AL256" s="33"/>
      <c r="AM256" s="33"/>
      <c r="AN256" s="272" t="s">
        <v>91</v>
      </c>
      <c r="AO256" s="34"/>
      <c r="AP256" s="34" t="str">
        <f t="shared" si="37"/>
        <v/>
      </c>
      <c r="AQ256" s="34"/>
      <c r="AR256" s="34"/>
      <c r="AS256" s="34"/>
      <c r="AT256" s="34" t="str">
        <f t="shared" si="38"/>
        <v/>
      </c>
      <c r="AU256" s="272"/>
      <c r="AV256" s="34" t="str">
        <f t="shared" si="39"/>
        <v/>
      </c>
      <c r="AW256" s="134" t="s">
        <v>2854</v>
      </c>
      <c r="AX256" s="87" t="str">
        <f>'1A. Template Prep'!$C$2</f>
        <v>1270. 14 BMW X5 SUV (F15) 4.4TT (N63) Auto (Sophisto Gray) AWD (71781)</v>
      </c>
    </row>
    <row r="257" spans="1:50" x14ac:dyDescent="0.25">
      <c r="A257" s="39" t="str">
        <f t="shared" si="30"/>
        <v/>
      </c>
      <c r="B257" s="39" t="str">
        <f t="shared" si="31"/>
        <v/>
      </c>
      <c r="C257" s="39"/>
      <c r="D257" s="269"/>
      <c r="E257" s="39" t="str">
        <f t="shared" si="32"/>
        <v/>
      </c>
      <c r="F257" s="33"/>
      <c r="G257" s="33"/>
      <c r="H257" s="34"/>
      <c r="I257" s="34"/>
      <c r="J257" s="34"/>
      <c r="K257" s="34"/>
      <c r="L257" s="34" t="str">
        <f t="shared" si="33"/>
        <v xml:space="preserve">. </v>
      </c>
      <c r="M257" s="131" t="s">
        <v>2076</v>
      </c>
      <c r="N257" s="97" t="str">
        <f t="shared" si="34"/>
        <v/>
      </c>
      <c r="O257" s="270"/>
      <c r="P257" s="330"/>
      <c r="Q257" s="330"/>
      <c r="R257" s="35"/>
      <c r="S257" s="38" t="str">
        <f t="shared" si="35"/>
        <v/>
      </c>
      <c r="T257" s="329"/>
      <c r="U257" s="329"/>
      <c r="V257" s="329"/>
      <c r="W257" s="271"/>
      <c r="X257" s="33"/>
      <c r="Y257" s="331"/>
      <c r="Z257" s="330"/>
      <c r="AA257" s="330"/>
      <c r="AB257" s="34" t="str">
        <f t="shared" si="36"/>
        <v/>
      </c>
      <c r="AC257" s="34"/>
      <c r="AD257" s="34"/>
      <c r="AE257" s="34"/>
      <c r="AF257" s="273"/>
      <c r="AG257" s="273"/>
      <c r="AH257" s="133"/>
      <c r="AI257" s="133"/>
      <c r="AJ257" s="133"/>
      <c r="AK257" s="272"/>
      <c r="AL257" s="33"/>
      <c r="AM257" s="33"/>
      <c r="AN257" s="272" t="s">
        <v>91</v>
      </c>
      <c r="AO257" s="34"/>
      <c r="AP257" s="34" t="str">
        <f t="shared" si="37"/>
        <v/>
      </c>
      <c r="AQ257" s="34"/>
      <c r="AR257" s="34"/>
      <c r="AS257" s="34"/>
      <c r="AT257" s="34" t="str">
        <f t="shared" si="38"/>
        <v/>
      </c>
      <c r="AU257" s="272"/>
      <c r="AV257" s="34" t="str">
        <f t="shared" si="39"/>
        <v/>
      </c>
      <c r="AW257" s="134" t="s">
        <v>2855</v>
      </c>
      <c r="AX257" s="87" t="str">
        <f>'1A. Template Prep'!$C$2</f>
        <v>1270. 14 BMW X5 SUV (F15) 4.4TT (N63) Auto (Sophisto Gray) AWD (71781)</v>
      </c>
    </row>
    <row r="258" spans="1:50" x14ac:dyDescent="0.25">
      <c r="A258" s="39" t="str">
        <f t="shared" si="30"/>
        <v/>
      </c>
      <c r="B258" s="39" t="str">
        <f t="shared" si="31"/>
        <v/>
      </c>
      <c r="C258" s="39"/>
      <c r="D258" s="269"/>
      <c r="E258" s="39" t="str">
        <f t="shared" si="32"/>
        <v/>
      </c>
      <c r="F258" s="33"/>
      <c r="G258" s="33"/>
      <c r="H258" s="34"/>
      <c r="I258" s="34"/>
      <c r="J258" s="34"/>
      <c r="K258" s="34"/>
      <c r="L258" s="34" t="str">
        <f t="shared" si="33"/>
        <v xml:space="preserve">. </v>
      </c>
      <c r="M258" s="131" t="s">
        <v>2076</v>
      </c>
      <c r="N258" s="97" t="str">
        <f t="shared" si="34"/>
        <v/>
      </c>
      <c r="O258" s="270"/>
      <c r="P258" s="330"/>
      <c r="Q258" s="330"/>
      <c r="R258" s="35"/>
      <c r="S258" s="38" t="str">
        <f t="shared" si="35"/>
        <v/>
      </c>
      <c r="T258" s="329"/>
      <c r="U258" s="329"/>
      <c r="V258" s="329"/>
      <c r="W258" s="271"/>
      <c r="X258" s="33"/>
      <c r="Y258" s="331"/>
      <c r="Z258" s="330"/>
      <c r="AA258" s="330"/>
      <c r="AB258" s="34" t="str">
        <f t="shared" si="36"/>
        <v/>
      </c>
      <c r="AC258" s="34"/>
      <c r="AD258" s="34"/>
      <c r="AE258" s="34"/>
      <c r="AF258" s="273"/>
      <c r="AG258" s="273"/>
      <c r="AH258" s="133"/>
      <c r="AI258" s="133"/>
      <c r="AJ258" s="133"/>
      <c r="AK258" s="272"/>
      <c r="AL258" s="33"/>
      <c r="AM258" s="33"/>
      <c r="AN258" s="272" t="s">
        <v>91</v>
      </c>
      <c r="AO258" s="34"/>
      <c r="AP258" s="34" t="str">
        <f t="shared" si="37"/>
        <v/>
      </c>
      <c r="AQ258" s="34"/>
      <c r="AR258" s="34"/>
      <c r="AS258" s="34"/>
      <c r="AT258" s="34" t="str">
        <f t="shared" si="38"/>
        <v/>
      </c>
      <c r="AU258" s="272"/>
      <c r="AV258" s="34" t="str">
        <f t="shared" si="39"/>
        <v/>
      </c>
      <c r="AW258" s="134" t="s">
        <v>2856</v>
      </c>
      <c r="AX258" s="87" t="str">
        <f>'1A. Template Prep'!$C$2</f>
        <v>1270. 14 BMW X5 SUV (F15) 4.4TT (N63) Auto (Sophisto Gray) AWD (71781)</v>
      </c>
    </row>
    <row r="259" spans="1:50" x14ac:dyDescent="0.25">
      <c r="A259" s="39" t="str">
        <f t="shared" ref="A259:A265" si="40">IF(U259&lt;&gt;"",U259,"")</f>
        <v/>
      </c>
      <c r="B259" s="39" t="str">
        <f t="shared" ref="B259:B265" si="41">IF(AP259&lt;&gt;"",AP259,"")</f>
        <v/>
      </c>
      <c r="C259" s="39"/>
      <c r="D259" s="269"/>
      <c r="E259" s="39" t="str">
        <f t="shared" ref="E259:E265" si="42">IF(B259&lt;&gt;"",COUNTIF($B$4:$B$600,B259),"")</f>
        <v/>
      </c>
      <c r="F259" s="33"/>
      <c r="G259" s="33"/>
      <c r="H259" s="34"/>
      <c r="I259" s="34"/>
      <c r="J259" s="34"/>
      <c r="K259" s="34"/>
      <c r="L259" s="34" t="str">
        <f t="shared" ref="L259:L265" si="43">CONCATENATE(U259,". ",P259)</f>
        <v xml:space="preserve">. </v>
      </c>
      <c r="M259" s="131" t="s">
        <v>2076</v>
      </c>
      <c r="N259" s="97" t="str">
        <f t="shared" ref="N259:N265" si="44">IF(O259&lt;&gt;"",HYPERLINK(O259,"E.G."),"")</f>
        <v/>
      </c>
      <c r="O259" s="270"/>
      <c r="P259" s="330"/>
      <c r="Q259" s="330"/>
      <c r="R259" s="35"/>
      <c r="S259" s="38" t="str">
        <f t="shared" ref="S259:S265" si="45">IF(ISTEXT(R259), R259, IFERROR(AVERAGEIF(K:K, K259, R:R), ""))</f>
        <v/>
      </c>
      <c r="T259" s="329"/>
      <c r="U259" s="329"/>
      <c r="V259" s="329"/>
      <c r="W259" s="271"/>
      <c r="X259" s="33"/>
      <c r="Y259" s="331"/>
      <c r="Z259" s="330"/>
      <c r="AA259" s="330"/>
      <c r="AB259" s="34" t="str">
        <f t="shared" ref="AB259:AB265" si="46">_xlfn.TEXTJOIN(" | ",TRUE,AC259,AD259)</f>
        <v/>
      </c>
      <c r="AC259" s="34"/>
      <c r="AD259" s="34"/>
      <c r="AE259" s="34"/>
      <c r="AF259" s="273"/>
      <c r="AG259" s="273"/>
      <c r="AH259" s="133"/>
      <c r="AI259" s="133"/>
      <c r="AJ259" s="133"/>
      <c r="AK259" s="272"/>
      <c r="AL259" s="33"/>
      <c r="AM259" s="33"/>
      <c r="AN259" s="272" t="s">
        <v>91</v>
      </c>
      <c r="AO259" s="34"/>
      <c r="AP259" s="34" t="str">
        <f t="shared" ref="AP259:AP265" si="47">IF(AM259&lt;&gt;"",CONCATENATE(AM259,AN259,AO259),"")</f>
        <v/>
      </c>
      <c r="AQ259" s="34"/>
      <c r="AR259" s="34"/>
      <c r="AS259" s="34"/>
      <c r="AT259" s="34" t="str">
        <f t="shared" ref="AT259:AT265" si="48">IF(AQ259&lt;&gt;"",_xlfn.TEXTJOIN("-",TRUE,AQ259,AR259,AS259),"")</f>
        <v/>
      </c>
      <c r="AU259" s="272"/>
      <c r="AV259" s="34" t="str">
        <f t="shared" ref="AV259:AV265" si="49">IF(AU259&lt;&gt;"",_xlfn.TEXTJOIN("-",TRUE,AT259,AU259),"")</f>
        <v/>
      </c>
      <c r="AW259" s="134" t="s">
        <v>2857</v>
      </c>
      <c r="AX259" s="87" t="str">
        <f>'1A. Template Prep'!$C$2</f>
        <v>1270. 14 BMW X5 SUV (F15) 4.4TT (N63) Auto (Sophisto Gray) AWD (71781)</v>
      </c>
    </row>
    <row r="260" spans="1:50" x14ac:dyDescent="0.25">
      <c r="A260" s="39" t="str">
        <f t="shared" si="40"/>
        <v/>
      </c>
      <c r="B260" s="39" t="str">
        <f t="shared" si="41"/>
        <v/>
      </c>
      <c r="C260" s="39"/>
      <c r="D260" s="269"/>
      <c r="E260" s="39" t="str">
        <f t="shared" si="42"/>
        <v/>
      </c>
      <c r="F260" s="33"/>
      <c r="G260" s="33"/>
      <c r="H260" s="34"/>
      <c r="I260" s="34"/>
      <c r="J260" s="34"/>
      <c r="K260" s="34"/>
      <c r="L260" s="34" t="str">
        <f t="shared" si="43"/>
        <v xml:space="preserve">. </v>
      </c>
      <c r="M260" s="131" t="s">
        <v>2076</v>
      </c>
      <c r="N260" s="97" t="str">
        <f t="shared" si="44"/>
        <v/>
      </c>
      <c r="O260" s="270"/>
      <c r="P260" s="330"/>
      <c r="Q260" s="330"/>
      <c r="R260" s="35"/>
      <c r="S260" s="38" t="str">
        <f t="shared" si="45"/>
        <v/>
      </c>
      <c r="T260" s="329"/>
      <c r="U260" s="329"/>
      <c r="V260" s="329"/>
      <c r="W260" s="271"/>
      <c r="X260" s="33"/>
      <c r="Y260" s="331"/>
      <c r="Z260" s="330"/>
      <c r="AA260" s="330"/>
      <c r="AB260" s="34" t="str">
        <f t="shared" si="46"/>
        <v/>
      </c>
      <c r="AC260" s="34"/>
      <c r="AD260" s="34"/>
      <c r="AE260" s="34"/>
      <c r="AF260" s="273"/>
      <c r="AG260" s="273"/>
      <c r="AH260" s="133"/>
      <c r="AI260" s="133"/>
      <c r="AJ260" s="133"/>
      <c r="AK260" s="272"/>
      <c r="AL260" s="33"/>
      <c r="AM260" s="33"/>
      <c r="AN260" s="272" t="s">
        <v>91</v>
      </c>
      <c r="AO260" s="34"/>
      <c r="AP260" s="34" t="str">
        <f t="shared" si="47"/>
        <v/>
      </c>
      <c r="AQ260" s="34"/>
      <c r="AR260" s="34"/>
      <c r="AS260" s="34"/>
      <c r="AT260" s="34" t="str">
        <f t="shared" si="48"/>
        <v/>
      </c>
      <c r="AU260" s="272"/>
      <c r="AV260" s="34" t="str">
        <f t="shared" si="49"/>
        <v/>
      </c>
      <c r="AW260" s="134" t="s">
        <v>2858</v>
      </c>
      <c r="AX260" s="87" t="str">
        <f>'1A. Template Prep'!$C$2</f>
        <v>1270. 14 BMW X5 SUV (F15) 4.4TT (N63) Auto (Sophisto Gray) AWD (71781)</v>
      </c>
    </row>
    <row r="261" spans="1:50" x14ac:dyDescent="0.25">
      <c r="A261" s="39" t="str">
        <f t="shared" si="40"/>
        <v/>
      </c>
      <c r="B261" s="39" t="str">
        <f t="shared" si="41"/>
        <v/>
      </c>
      <c r="C261" s="39"/>
      <c r="D261" s="269"/>
      <c r="E261" s="39" t="str">
        <f t="shared" si="42"/>
        <v/>
      </c>
      <c r="F261" s="33"/>
      <c r="G261" s="33"/>
      <c r="H261" s="34"/>
      <c r="I261" s="34"/>
      <c r="J261" s="34"/>
      <c r="K261" s="34"/>
      <c r="L261" s="34" t="str">
        <f t="shared" si="43"/>
        <v xml:space="preserve">. </v>
      </c>
      <c r="M261" s="131" t="s">
        <v>2076</v>
      </c>
      <c r="N261" s="97" t="str">
        <f t="shared" si="44"/>
        <v/>
      </c>
      <c r="O261" s="270"/>
      <c r="P261" s="330"/>
      <c r="Q261" s="330"/>
      <c r="R261" s="35"/>
      <c r="S261" s="38" t="str">
        <f t="shared" si="45"/>
        <v/>
      </c>
      <c r="T261" s="329"/>
      <c r="U261" s="329"/>
      <c r="V261" s="329"/>
      <c r="W261" s="271"/>
      <c r="X261" s="33"/>
      <c r="Y261" s="331"/>
      <c r="Z261" s="330"/>
      <c r="AA261" s="330"/>
      <c r="AB261" s="34" t="str">
        <f t="shared" si="46"/>
        <v/>
      </c>
      <c r="AC261" s="34"/>
      <c r="AD261" s="34"/>
      <c r="AE261" s="34"/>
      <c r="AF261" s="273"/>
      <c r="AG261" s="273"/>
      <c r="AH261" s="133"/>
      <c r="AI261" s="133"/>
      <c r="AJ261" s="133"/>
      <c r="AK261" s="272"/>
      <c r="AL261" s="33"/>
      <c r="AM261" s="33"/>
      <c r="AN261" s="272" t="s">
        <v>91</v>
      </c>
      <c r="AO261" s="34"/>
      <c r="AP261" s="34" t="str">
        <f t="shared" si="47"/>
        <v/>
      </c>
      <c r="AQ261" s="34"/>
      <c r="AR261" s="34"/>
      <c r="AS261" s="34"/>
      <c r="AT261" s="34" t="str">
        <f t="shared" si="48"/>
        <v/>
      </c>
      <c r="AU261" s="272"/>
      <c r="AV261" s="34" t="str">
        <f t="shared" si="49"/>
        <v/>
      </c>
      <c r="AW261" s="134" t="s">
        <v>2859</v>
      </c>
      <c r="AX261" s="87" t="str">
        <f>'1A. Template Prep'!$C$2</f>
        <v>1270. 14 BMW X5 SUV (F15) 4.4TT (N63) Auto (Sophisto Gray) AWD (71781)</v>
      </c>
    </row>
    <row r="262" spans="1:50" x14ac:dyDescent="0.25">
      <c r="A262" s="39" t="str">
        <f t="shared" si="40"/>
        <v/>
      </c>
      <c r="B262" s="39" t="str">
        <f t="shared" si="41"/>
        <v/>
      </c>
      <c r="C262" s="39"/>
      <c r="D262" s="269"/>
      <c r="E262" s="39" t="str">
        <f t="shared" si="42"/>
        <v/>
      </c>
      <c r="F262" s="33"/>
      <c r="G262" s="33"/>
      <c r="H262" s="34"/>
      <c r="I262" s="34"/>
      <c r="J262" s="34"/>
      <c r="K262" s="34"/>
      <c r="L262" s="34" t="str">
        <f t="shared" si="43"/>
        <v xml:space="preserve">. </v>
      </c>
      <c r="M262" s="131" t="s">
        <v>2076</v>
      </c>
      <c r="N262" s="97" t="str">
        <f t="shared" si="44"/>
        <v/>
      </c>
      <c r="O262" s="270"/>
      <c r="P262" s="330"/>
      <c r="Q262" s="330"/>
      <c r="R262" s="35"/>
      <c r="S262" s="38" t="str">
        <f t="shared" si="45"/>
        <v/>
      </c>
      <c r="T262" s="329"/>
      <c r="U262" s="329"/>
      <c r="V262" s="329"/>
      <c r="W262" s="271"/>
      <c r="X262" s="33"/>
      <c r="Y262" s="331"/>
      <c r="Z262" s="330"/>
      <c r="AA262" s="330"/>
      <c r="AB262" s="34" t="str">
        <f t="shared" si="46"/>
        <v/>
      </c>
      <c r="AC262" s="34"/>
      <c r="AD262" s="34"/>
      <c r="AE262" s="34"/>
      <c r="AF262" s="273"/>
      <c r="AG262" s="273"/>
      <c r="AH262" s="133"/>
      <c r="AI262" s="133"/>
      <c r="AJ262" s="133"/>
      <c r="AK262" s="272"/>
      <c r="AL262" s="33"/>
      <c r="AM262" s="33"/>
      <c r="AN262" s="272" t="s">
        <v>91</v>
      </c>
      <c r="AO262" s="34"/>
      <c r="AP262" s="34" t="str">
        <f t="shared" si="47"/>
        <v/>
      </c>
      <c r="AQ262" s="34"/>
      <c r="AR262" s="34"/>
      <c r="AS262" s="34"/>
      <c r="AT262" s="34" t="str">
        <f t="shared" si="48"/>
        <v/>
      </c>
      <c r="AU262" s="272"/>
      <c r="AV262" s="34" t="str">
        <f t="shared" si="49"/>
        <v/>
      </c>
      <c r="AW262" s="134" t="s">
        <v>2860</v>
      </c>
      <c r="AX262" s="87" t="str">
        <f>'1A. Template Prep'!$C$2</f>
        <v>1270. 14 BMW X5 SUV (F15) 4.4TT (N63) Auto (Sophisto Gray) AWD (71781)</v>
      </c>
    </row>
    <row r="263" spans="1:50" x14ac:dyDescent="0.25">
      <c r="A263" s="39" t="str">
        <f t="shared" si="40"/>
        <v/>
      </c>
      <c r="B263" s="39" t="str">
        <f t="shared" si="41"/>
        <v/>
      </c>
      <c r="C263" s="39"/>
      <c r="D263" s="269"/>
      <c r="E263" s="39" t="str">
        <f t="shared" si="42"/>
        <v/>
      </c>
      <c r="F263" s="33"/>
      <c r="G263" s="33"/>
      <c r="H263" s="34"/>
      <c r="I263" s="34"/>
      <c r="J263" s="34"/>
      <c r="K263" s="34"/>
      <c r="L263" s="34" t="str">
        <f t="shared" si="43"/>
        <v xml:space="preserve">. </v>
      </c>
      <c r="M263" s="131" t="s">
        <v>2076</v>
      </c>
      <c r="N263" s="97" t="str">
        <f t="shared" si="44"/>
        <v/>
      </c>
      <c r="O263" s="270"/>
      <c r="P263" s="330"/>
      <c r="Q263" s="330"/>
      <c r="R263" s="35"/>
      <c r="S263" s="38" t="str">
        <f t="shared" si="45"/>
        <v/>
      </c>
      <c r="T263" s="329"/>
      <c r="U263" s="329"/>
      <c r="V263" s="329"/>
      <c r="W263" s="271"/>
      <c r="X263" s="33"/>
      <c r="Y263" s="331"/>
      <c r="Z263" s="330"/>
      <c r="AA263" s="330"/>
      <c r="AB263" s="34" t="str">
        <f t="shared" si="46"/>
        <v/>
      </c>
      <c r="AC263" s="34"/>
      <c r="AD263" s="34"/>
      <c r="AE263" s="34"/>
      <c r="AF263" s="273"/>
      <c r="AG263" s="273"/>
      <c r="AH263" s="133"/>
      <c r="AI263" s="133"/>
      <c r="AJ263" s="133"/>
      <c r="AK263" s="272"/>
      <c r="AL263" s="33"/>
      <c r="AM263" s="33"/>
      <c r="AN263" s="272" t="s">
        <v>91</v>
      </c>
      <c r="AO263" s="34"/>
      <c r="AP263" s="34" t="str">
        <f t="shared" si="47"/>
        <v/>
      </c>
      <c r="AQ263" s="34"/>
      <c r="AR263" s="34"/>
      <c r="AS263" s="34"/>
      <c r="AT263" s="34" t="str">
        <f t="shared" si="48"/>
        <v/>
      </c>
      <c r="AU263" s="272"/>
      <c r="AV263" s="34" t="str">
        <f t="shared" si="49"/>
        <v/>
      </c>
      <c r="AW263" s="134" t="s">
        <v>2861</v>
      </c>
      <c r="AX263" s="87" t="str">
        <f>'1A. Template Prep'!$C$2</f>
        <v>1270. 14 BMW X5 SUV (F15) 4.4TT (N63) Auto (Sophisto Gray) AWD (71781)</v>
      </c>
    </row>
    <row r="264" spans="1:50" x14ac:dyDescent="0.25">
      <c r="A264" s="39" t="str">
        <f t="shared" si="40"/>
        <v/>
      </c>
      <c r="B264" s="39" t="str">
        <f t="shared" si="41"/>
        <v/>
      </c>
      <c r="C264" s="39"/>
      <c r="D264" s="269"/>
      <c r="E264" s="39" t="str">
        <f t="shared" si="42"/>
        <v/>
      </c>
      <c r="F264" s="33"/>
      <c r="G264" s="33"/>
      <c r="H264" s="34"/>
      <c r="I264" s="34"/>
      <c r="J264" s="34"/>
      <c r="K264" s="34"/>
      <c r="L264" s="34" t="str">
        <f t="shared" si="43"/>
        <v xml:space="preserve">. </v>
      </c>
      <c r="M264" s="131" t="s">
        <v>2076</v>
      </c>
      <c r="N264" s="97" t="str">
        <f t="shared" si="44"/>
        <v/>
      </c>
      <c r="O264" s="270"/>
      <c r="P264" s="330"/>
      <c r="Q264" s="330"/>
      <c r="R264" s="35"/>
      <c r="S264" s="38" t="str">
        <f t="shared" si="45"/>
        <v/>
      </c>
      <c r="T264" s="329"/>
      <c r="U264" s="329"/>
      <c r="V264" s="329"/>
      <c r="W264" s="271"/>
      <c r="X264" s="33"/>
      <c r="Y264" s="331"/>
      <c r="Z264" s="330"/>
      <c r="AA264" s="330"/>
      <c r="AB264" s="34" t="str">
        <f t="shared" si="46"/>
        <v/>
      </c>
      <c r="AC264" s="34"/>
      <c r="AD264" s="34"/>
      <c r="AE264" s="34"/>
      <c r="AF264" s="273"/>
      <c r="AG264" s="273"/>
      <c r="AH264" s="133"/>
      <c r="AI264" s="133"/>
      <c r="AJ264" s="133"/>
      <c r="AK264" s="272"/>
      <c r="AL264" s="33"/>
      <c r="AM264" s="33"/>
      <c r="AN264" s="272" t="s">
        <v>91</v>
      </c>
      <c r="AO264" s="34"/>
      <c r="AP264" s="34" t="str">
        <f t="shared" si="47"/>
        <v/>
      </c>
      <c r="AQ264" s="34"/>
      <c r="AR264" s="34"/>
      <c r="AS264" s="34"/>
      <c r="AT264" s="34" t="str">
        <f t="shared" si="48"/>
        <v/>
      </c>
      <c r="AU264" s="272"/>
      <c r="AV264" s="34" t="str">
        <f t="shared" si="49"/>
        <v/>
      </c>
      <c r="AW264" s="134" t="s">
        <v>2862</v>
      </c>
      <c r="AX264" s="87" t="str">
        <f>'1A. Template Prep'!$C$2</f>
        <v>1270. 14 BMW X5 SUV (F15) 4.4TT (N63) Auto (Sophisto Gray) AWD (71781)</v>
      </c>
    </row>
    <row r="265" spans="1:50" x14ac:dyDescent="0.25">
      <c r="A265" s="39" t="str">
        <f t="shared" si="40"/>
        <v/>
      </c>
      <c r="B265" s="39" t="str">
        <f t="shared" si="41"/>
        <v/>
      </c>
      <c r="C265" s="39"/>
      <c r="D265" s="269"/>
      <c r="E265" s="39" t="str">
        <f t="shared" si="42"/>
        <v/>
      </c>
      <c r="F265" s="33"/>
      <c r="G265" s="33"/>
      <c r="H265" s="34"/>
      <c r="I265" s="34"/>
      <c r="J265" s="34"/>
      <c r="K265" s="34"/>
      <c r="L265" s="34" t="str">
        <f t="shared" si="43"/>
        <v xml:space="preserve">. </v>
      </c>
      <c r="M265" s="131" t="s">
        <v>2076</v>
      </c>
      <c r="N265" s="97" t="str">
        <f t="shared" si="44"/>
        <v/>
      </c>
      <c r="O265" s="270"/>
      <c r="P265" s="330"/>
      <c r="Q265" s="330"/>
      <c r="R265" s="35"/>
      <c r="S265" s="38" t="str">
        <f t="shared" si="45"/>
        <v/>
      </c>
      <c r="T265" s="329"/>
      <c r="U265" s="329"/>
      <c r="V265" s="329"/>
      <c r="W265" s="271"/>
      <c r="X265" s="33"/>
      <c r="Y265" s="331"/>
      <c r="Z265" s="330"/>
      <c r="AA265" s="330"/>
      <c r="AB265" s="34" t="str">
        <f t="shared" si="46"/>
        <v/>
      </c>
      <c r="AC265" s="34"/>
      <c r="AD265" s="34"/>
      <c r="AE265" s="34"/>
      <c r="AF265" s="273"/>
      <c r="AG265" s="273"/>
      <c r="AH265" s="133"/>
      <c r="AI265" s="133"/>
      <c r="AJ265" s="133"/>
      <c r="AK265" s="272"/>
      <c r="AL265" s="33"/>
      <c r="AM265" s="33"/>
      <c r="AN265" s="272" t="s">
        <v>91</v>
      </c>
      <c r="AO265" s="34"/>
      <c r="AP265" s="34" t="str">
        <f t="shared" si="47"/>
        <v/>
      </c>
      <c r="AQ265" s="34"/>
      <c r="AR265" s="34"/>
      <c r="AS265" s="34"/>
      <c r="AT265" s="34" t="str">
        <f t="shared" si="48"/>
        <v/>
      </c>
      <c r="AU265" s="272"/>
      <c r="AV265" s="34" t="str">
        <f t="shared" si="49"/>
        <v/>
      </c>
      <c r="AW265" s="134" t="s">
        <v>2863</v>
      </c>
      <c r="AX265" s="87" t="str">
        <f>'1A. Template Prep'!$C$2</f>
        <v>1270. 14 BMW X5 SUV (F15) 4.4TT (N63) Auto (Sophisto Gray) AWD (71781)</v>
      </c>
    </row>
    <row r="959" spans="1:49" x14ac:dyDescent="0.25">
      <c r="A959" s="39" t="str">
        <f t="shared" ref="A959" si="50">IF(U959&lt;&gt;"",U959,"")</f>
        <v/>
      </c>
      <c r="B959" s="39" t="str">
        <f t="shared" ref="B959" si="51">IF(AP959&lt;&gt;"",AP959,"")</f>
        <v/>
      </c>
      <c r="C959" s="39"/>
      <c r="D959" s="269"/>
      <c r="E959" s="39" t="str">
        <f>IF(B959&lt;&gt;"",COUNTIF(#REF!,B959),"")</f>
        <v/>
      </c>
      <c r="F959" s="33"/>
      <c r="G959" s="33"/>
      <c r="H959" s="34"/>
      <c r="I959" s="34"/>
      <c r="J959" s="34"/>
      <c r="K959" s="34"/>
      <c r="L959" s="34" t="str">
        <f t="shared" ref="L959" si="52">CONCATENATE(U959,". ",P959)</f>
        <v xml:space="preserve">. </v>
      </c>
      <c r="M959" s="131" t="s">
        <v>2076</v>
      </c>
      <c r="N959" s="97" t="str">
        <f t="shared" ref="N959" si="53">IF(O959&lt;&gt;"",HYPERLINK(O959,"E.G."),"")</f>
        <v/>
      </c>
      <c r="O959" s="270"/>
      <c r="P959" s="34"/>
      <c r="Q959" s="34"/>
      <c r="R959" s="35"/>
      <c r="S959" s="38" t="str">
        <f>IF(ISTEXT(R959), R959, IFERROR(AVERAGEIF(K:K, K959, R:R), ""))</f>
        <v/>
      </c>
      <c r="T959" s="271"/>
      <c r="U959" s="271"/>
      <c r="V959" s="271"/>
      <c r="W959" s="271"/>
      <c r="X959" s="33"/>
      <c r="Y959" s="36"/>
      <c r="Z959" s="272"/>
      <c r="AA959" s="34"/>
      <c r="AB959" s="34" t="str">
        <f t="shared" ref="AB959" si="54">_xlfn.TEXTJOIN(" | ",TRUE,AC959,AD959)</f>
        <v/>
      </c>
      <c r="AC959" s="34"/>
      <c r="AD959" s="34"/>
      <c r="AE959" s="34"/>
      <c r="AF959" s="273"/>
      <c r="AG959" s="273"/>
      <c r="AH959" s="133"/>
      <c r="AI959" s="133"/>
      <c r="AJ959" s="133"/>
      <c r="AK959" s="272"/>
      <c r="AL959" s="33"/>
      <c r="AM959" s="33"/>
      <c r="AN959" s="272" t="s">
        <v>91</v>
      </c>
      <c r="AO959" s="34"/>
      <c r="AP959" s="34" t="str">
        <f t="shared" ref="AP959" si="55">IF(AM959&lt;&gt;"",CONCATENATE(AM959,AN959,AO959),"")</f>
        <v/>
      </c>
      <c r="AQ959" s="34"/>
      <c r="AR959" s="34"/>
      <c r="AS959" s="34"/>
      <c r="AT959" s="34" t="str">
        <f t="shared" ref="AT959" si="56">IF(AQ959&lt;&gt;"",_xlfn.TEXTJOIN("-",TRUE,AQ959,AR959,AS959),"")</f>
        <v/>
      </c>
      <c r="AU959" s="272"/>
      <c r="AV959" s="34" t="str">
        <f t="shared" ref="AV959" si="57">IF(AU959&lt;&gt;"",_xlfn.TEXTJOIN("-",TRUE,AT959,AU959),"")</f>
        <v/>
      </c>
      <c r="AW959" s="134"/>
    </row>
  </sheetData>
  <phoneticPr fontId="51" type="noConversion"/>
  <conditionalFormatting sqref="A266:XFD958 A960:XFD1048576">
    <cfRule type="expression" dxfId="9" priority="29">
      <formula>_xlfn.ISFORMULA(A266)</formula>
    </cfRule>
  </conditionalFormatting>
  <conditionalFormatting sqref="X1:X1048576">
    <cfRule type="containsText" dxfId="8" priority="30" operator="containsText" text="No">
      <formula>NOT(ISERROR(SEARCH("No",X1)))</formula>
    </cfRule>
    <cfRule type="containsText" dxfId="7" priority="31" operator="containsText" text="Yes">
      <formula>NOT(ISERROR(SEARCH("Yes",X1)))</formula>
    </cfRule>
  </conditionalFormatting>
  <conditionalFormatting sqref="A2:XFD2">
    <cfRule type="expression" dxfId="6" priority="8">
      <formula>_xlfn.ISFORMULA(A2)</formula>
    </cfRule>
  </conditionalFormatting>
  <conditionalFormatting sqref="B1:XFD1">
    <cfRule type="expression" dxfId="5" priority="7">
      <formula>_xlfn.ISFORMULA(B1)</formula>
    </cfRule>
  </conditionalFormatting>
  <conditionalFormatting sqref="AQ959:XFD959 A959:AO959">
    <cfRule type="expression" dxfId="4" priority="6">
      <formula>_xlfn.ISFORMULA(A959)</formula>
    </cfRule>
  </conditionalFormatting>
  <conditionalFormatting sqref="AP959">
    <cfRule type="expression" dxfId="3" priority="5">
      <formula>_xlfn.ISFORMULA(AP959)</formula>
    </cfRule>
  </conditionalFormatting>
  <conditionalFormatting sqref="AQ3:XFD265 A3:D265 F3:AO265">
    <cfRule type="expression" dxfId="2" priority="4">
      <formula>_xlfn.ISFORMULA(A3)</formula>
    </cfRule>
  </conditionalFormatting>
  <conditionalFormatting sqref="AP3:AP265">
    <cfRule type="expression" dxfId="1" priority="3">
      <formula>_xlfn.ISFORMULA(AP3)</formula>
    </cfRule>
  </conditionalFormatting>
  <conditionalFormatting sqref="E3:E265">
    <cfRule type="expression" dxfId="0" priority="1">
      <formula>_xlfn.ISFORMULA(E3)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5</vt:i4>
      </vt:variant>
    </vt:vector>
  </HeadingPairs>
  <TitlesOfParts>
    <vt:vector size="31" baseType="lpstr">
      <vt:lpstr>0. Macro Controls</vt:lpstr>
      <vt:lpstr>1A. Template Prep</vt:lpstr>
      <vt:lpstr>1B. DB Pull In Keep &amp; Toss</vt:lpstr>
      <vt:lpstr>2A-1. Tester Details</vt:lpstr>
      <vt:lpstr>2A-2. Checks for Keep Engines</vt:lpstr>
      <vt:lpstr>2B. Tester Checklist</vt:lpstr>
      <vt:lpstr>2C. Keep &amp; Toss (Tester)</vt:lpstr>
      <vt:lpstr>2D. DRF Check</vt:lpstr>
      <vt:lpstr>3A. Dismantler Cover Sheet</vt:lpstr>
      <vt:lpstr>3B. Keep &amp; Toss (Dismantler)</vt:lpstr>
      <vt:lpstr>3C. Dismantler Bad Item Sheet</vt:lpstr>
      <vt:lpstr>3D. Dismantler Compression</vt:lpstr>
      <vt:lpstr>3E. Car Stickers To Print</vt:lpstr>
      <vt:lpstr>3F. Flaw Tags To Print</vt:lpstr>
      <vt:lpstr>4A. Keep &amp; Toss (Poster)</vt:lpstr>
      <vt:lpstr>4B. Inventory Summary</vt:lpstr>
      <vt:lpstr>4C. Check for Part#</vt:lpstr>
      <vt:lpstr>4D. Summary for Put Away Crew</vt:lpstr>
      <vt:lpstr>5A. Picture Formulas</vt:lpstr>
      <vt:lpstr>5B. Picture Count Check</vt:lpstr>
      <vt:lpstr>6A. New Keep &amp; Toss (to Fit DB)</vt:lpstr>
      <vt:lpstr>6B. New Inventory (to Inv DB)</vt:lpstr>
      <vt:lpstr>7. Engine Compression Specs DB</vt:lpstr>
      <vt:lpstr>99A. Dismantle Cover Sheet Temp</vt:lpstr>
      <vt:lpstr>99B. Dismantler Bad Item Temp</vt:lpstr>
      <vt:lpstr>99C. Poster Keep Toss Add Temp</vt:lpstr>
      <vt:lpstr>EngineList</vt:lpstr>
      <vt:lpstr>'2B. Tester Checklist'!Print_Area</vt:lpstr>
      <vt:lpstr>'3B. Keep &amp; Toss (Dismantler)'!Print_Area</vt:lpstr>
      <vt:lpstr>'4C. Check for Part#'!Print_Area</vt:lpstr>
      <vt:lpstr>'3B. Keep &amp; Toss (Dismantler)'!Print_Titles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Viking Used Auto Parts</dc:creator>
  <cp:lastModifiedBy>Elgin Frye</cp:lastModifiedBy>
  <cp:lastPrinted>2024-03-05T01:00:19Z</cp:lastPrinted>
  <dcterms:created xsi:type="dcterms:W3CDTF">2015-06-05T18:17:20Z</dcterms:created>
  <dcterms:modified xsi:type="dcterms:W3CDTF">2024-03-11T18:49:36Z</dcterms:modified>
</cp:coreProperties>
</file>